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B:\ELF\BGB\Biobrændstoffer mv. til transport\Transport 2025\Indberetning 2024\"/>
    </mc:Choice>
  </mc:AlternateContent>
  <bookViews>
    <workbookView xWindow="0" yWindow="0" windowWidth="19200" windowHeight="6300" tabRatio="691"/>
  </bookViews>
  <sheets>
    <sheet name="Summary FQD" sheetId="9" r:id="rId1"/>
    <sheet name="Notes" sheetId="5" r:id="rId2"/>
    <sheet name="1 Fossil and other non biofuels" sheetId="1" r:id="rId3"/>
    <sheet name="2 Biofuels" sheetId="6" r:id="rId4"/>
    <sheet name="2.1 Biotickets" sheetId="15" r:id="rId5"/>
    <sheet name="3 Electricity" sheetId="14" r:id="rId6"/>
    <sheet name="3.1 Eltickets" sheetId="18" r:id="rId7"/>
    <sheet name="4 UER information" sheetId="10" r:id="rId8"/>
    <sheet name="4.1 UER transfer" sheetId="17" r:id="rId9"/>
    <sheet name="Lists" sheetId="2" r:id="rId10"/>
  </sheets>
  <externalReferences>
    <externalReference r:id="rId11"/>
  </externalReferences>
  <definedNames>
    <definedName name="Algeria">Lists!$H$4:$H$15</definedName>
    <definedName name="Angola">Lists!$H$16:$H$36</definedName>
    <definedName name="Argentina">Lists!$H$37:$H$42</definedName>
    <definedName name="Armenia">Lists!$H$43</definedName>
    <definedName name="Australia">Lists!$H$44:$H$61</definedName>
    <definedName name="Azerbaijan">Lists!$H$62</definedName>
    <definedName name="Bahrain">Lists!$H$63</definedName>
    <definedName name="Belarus">Lists!$H$64</definedName>
    <definedName name="Belize">Lists!$H$65:$H$66</definedName>
    <definedName name="Benin">Lists!$H$67:$H$68</definedName>
    <definedName name="Biofuels" localSheetId="4">'2.1 Biotickets'!$A$6:$S$1000</definedName>
    <definedName name="Biofuels">'2 Biofuels'!$A$6:$S$1000</definedName>
    <definedName name="Bolivia">Lists!$H$69</definedName>
    <definedName name="Brazil">Lists!$H$70:$H$78</definedName>
    <definedName name="Cameroon">Lists!$H$85:$H$90</definedName>
    <definedName name="Canada">Lists!$H$91:$H$159</definedName>
    <definedName name="Chad">Lists!$H$160:$H$161</definedName>
    <definedName name="Chile">Lists!$H$162</definedName>
    <definedName name="China">Lists!$H$163:$H$173</definedName>
    <definedName name="Colombia">Lists!$H$174:$H$189</definedName>
    <definedName name="Compressed_natural_gas">Lists!$E$27</definedName>
    <definedName name="Compressed_synthetic_methane">Lists!$E$29</definedName>
    <definedName name="Congo">Lists!$H$190:$H$196</definedName>
    <definedName name="Cote_d’Ivoire">Lists!$H$197:$H$198</definedName>
    <definedName name="Croatia">Lists!$H$620</definedName>
    <definedName name="Denmark">Lists!$H$199:$H$201</definedName>
    <definedName name="Diesel">Lists!$E$13:$E$19</definedName>
    <definedName name="Dubai">Lists!$H$202:$H$203</definedName>
    <definedName name="Ecuador">Lists!$H$204:$H$211</definedName>
    <definedName name="Egypt">Lists!$H$212:$H$221</definedName>
    <definedName name="Electricity" localSheetId="5">'3 Electricity'!$A$5:$D$29</definedName>
    <definedName name="Electricity" localSheetId="6">#REF!</definedName>
    <definedName name="Electricity" localSheetId="8">#REF!</definedName>
    <definedName name="Electricity">#REF!</definedName>
    <definedName name="Equatorial_Guinea">Lists!$H$222:$H$224</definedName>
    <definedName name="EU_origin">Lists!$H$618</definedName>
    <definedName name="Feedstock_validation" localSheetId="4">OFFSET(Lists!#REF!,,,COUNTIF(Lists!#REF!,"?*"))</definedName>
    <definedName name="Feedstock_validation" localSheetId="6">OFFSET([1]Lists!#REF!,,,COUNTIF([1]Lists!#REF!,"?*"))</definedName>
    <definedName name="Feedstock_validation" localSheetId="8">OFFSET(Lists!#REF!,,,COUNTIF(Lists!#REF!,"?*"))</definedName>
    <definedName name="Feedstock_validation">OFFSET(Lists!#REF!,,,COUNTIF(Lists!#REF!,"?*"))</definedName>
    <definedName name="Fossil_and_other_non_biofuels">'1 Fossil and other non biofuels'!$A$6:$I$1000</definedName>
    <definedName name="Gabon">Lists!$H$225:$H$236</definedName>
    <definedName name="Gasoil">Lists!$E$20:$E$25</definedName>
    <definedName name="Georgia">Lists!$H$237</definedName>
    <definedName name="Ghana">Lists!$H$238:$H$239</definedName>
    <definedName name="Guatemala">Lists!$H$240:$H$241</definedName>
    <definedName name="Hydrogen">Lists!$E$30:$E$33</definedName>
    <definedName name="India">Lists!$H$242</definedName>
    <definedName name="Indonesia">Lists!$H$243:$H$282</definedName>
    <definedName name="Iran">Lists!$H$283:$H$294</definedName>
    <definedName name="Iraq">Lists!$H$295:$H$321</definedName>
    <definedName name="Kazakhstan">Lists!$H$322:$H$323</definedName>
    <definedName name="Kuwait">Lists!$H$324:$H$326</definedName>
    <definedName name="Libya">Lists!$H$327:$H$337</definedName>
    <definedName name="Liquified_natural_gas">Lists!$E$28</definedName>
    <definedName name="Liquified_petroleum_gas">Lists!$E$26</definedName>
    <definedName name="Malaysia">Lists!$H$338:$H$346</definedName>
    <definedName name="Mauritania">Lists!$H$347</definedName>
    <definedName name="Mexico">Lists!$H$348:$H$352</definedName>
    <definedName name="Netherlands">Lists!$H$353</definedName>
    <definedName name="Neutral_Zone">Lists!$H$354:$H$360</definedName>
    <definedName name="Nigeria">Lists!$H$361:$H$383</definedName>
    <definedName name="NonEU_origin">Lists!$H$619</definedName>
    <definedName name="Norway">Lists!$H$384:$H$394</definedName>
    <definedName name="Oman">Lists!$H$395</definedName>
    <definedName name="Papua_New_Guinea">Lists!$H$396</definedName>
    <definedName name="Peru">Lists!$H$397:$H$404</definedName>
    <definedName name="Petrol">Lists!$E$4:$E$12</definedName>
    <definedName name="Philippines">Lists!$H$405:$H$406</definedName>
    <definedName name="Qatar">Lists!$H$407:$H$409</definedName>
    <definedName name="Russia">Lists!$H$410:$H$418</definedName>
    <definedName name="Saudi_Arabia">Lists!$H$419:$H$427</definedName>
    <definedName name="Singapore">Lists!$H$428</definedName>
    <definedName name="Spain">Lists!$H$429:$H$431</definedName>
    <definedName name="Syria">Lists!$H$432:$H$437</definedName>
    <definedName name="Thailand">Lists!$H$438:$H$442</definedName>
    <definedName name="Trinidad_Tobago">Lists!$H$443:$H$446</definedName>
    <definedName name="Tunisia">Lists!$H$447:$H$450</definedName>
    <definedName name="Turkey">Lists!$H$451</definedName>
    <definedName name="UER_information" localSheetId="8">'4.1 UER transfer'!$A$4:$S$100</definedName>
    <definedName name="UER_information">'4 UER information'!$A$4:$S$100</definedName>
    <definedName name="Ukraine">Lists!$H$452</definedName>
    <definedName name="United_Kingdom">Lists!$H$467:$H$501</definedName>
    <definedName name="US">Lists!$H$502:$H$509</definedName>
    <definedName name="US_Federal_OCS">Lists!$H$510:$H$520</definedName>
    <definedName name="Uzbekistan">Lists!$H$521</definedName>
    <definedName name="Venezuela">Lists!$H$522:$H$607</definedName>
    <definedName name="Vietnam">Lists!$H$608:$H$612</definedName>
    <definedName name="Yemen">Lists!$H$613:$H$617</definedName>
  </definedNames>
  <calcPr calcId="162913"/>
</workbook>
</file>

<file path=xl/calcChain.xml><?xml version="1.0" encoding="utf-8"?>
<calcChain xmlns="http://schemas.openxmlformats.org/spreadsheetml/2006/main">
  <c r="D7" i="18" l="1"/>
  <c r="D8" i="18"/>
  <c r="D9" i="18"/>
  <c r="D10" i="18"/>
  <c r="D11" i="18"/>
  <c r="D12" i="18"/>
  <c r="D13" i="18"/>
  <c r="D14" i="18"/>
  <c r="D15" i="18"/>
  <c r="D16" i="18"/>
  <c r="D17" i="18"/>
  <c r="D18" i="18"/>
  <c r="D19" i="18"/>
  <c r="D20" i="18"/>
  <c r="D21" i="18"/>
  <c r="D22" i="18"/>
  <c r="D23" i="18"/>
  <c r="D24" i="18"/>
  <c r="D25" i="18"/>
  <c r="D26" i="18"/>
  <c r="D27" i="18"/>
  <c r="D28" i="18"/>
  <c r="D29" i="18"/>
  <c r="D30" i="18"/>
  <c r="D31" i="18"/>
  <c r="D32" i="18"/>
  <c r="D33" i="18"/>
  <c r="D34" i="18"/>
  <c r="D35" i="18"/>
  <c r="D36" i="18"/>
  <c r="D37" i="18"/>
  <c r="D38" i="18"/>
  <c r="D39" i="18"/>
  <c r="D40" i="18"/>
  <c r="D41" i="18"/>
  <c r="D42" i="18"/>
  <c r="D43" i="18"/>
  <c r="D44" i="18"/>
  <c r="D45" i="18"/>
  <c r="D46" i="18"/>
  <c r="D47" i="18"/>
  <c r="D48" i="18"/>
  <c r="D49" i="18"/>
  <c r="D50" i="18"/>
  <c r="D51" i="18"/>
  <c r="D52" i="18"/>
  <c r="D53" i="18"/>
  <c r="D54" i="18"/>
  <c r="D55" i="18"/>
  <c r="D56" i="18"/>
  <c r="D57" i="18"/>
  <c r="D58" i="18"/>
  <c r="D59" i="18"/>
  <c r="D60" i="18"/>
  <c r="D61" i="18"/>
  <c r="D6" i="18"/>
  <c r="D7" i="14"/>
  <c r="D8" i="14"/>
  <c r="D9" i="14"/>
  <c r="D10" i="14"/>
  <c r="D11" i="14"/>
  <c r="D12" i="14"/>
  <c r="D13" i="14"/>
  <c r="D14" i="14"/>
  <c r="D15" i="14"/>
  <c r="D16" i="14"/>
  <c r="D17" i="14"/>
  <c r="D18" i="14"/>
  <c r="D19" i="14"/>
  <c r="D20" i="14"/>
  <c r="D21" i="14"/>
  <c r="D22" i="14"/>
  <c r="D23" i="14"/>
  <c r="D24" i="14"/>
  <c r="D25" i="14"/>
  <c r="D26" i="14"/>
  <c r="D27" i="14"/>
  <c r="D28" i="14"/>
  <c r="D29" i="14"/>
  <c r="D30" i="14"/>
  <c r="D31" i="14"/>
  <c r="D32" i="14"/>
  <c r="D33" i="14"/>
  <c r="D34" i="14"/>
  <c r="D35" i="14"/>
  <c r="D36" i="14"/>
  <c r="D37" i="14"/>
  <c r="D38" i="14"/>
  <c r="D39" i="14"/>
  <c r="D40" i="14"/>
  <c r="D41" i="14"/>
  <c r="D42" i="14"/>
  <c r="D43" i="14"/>
  <c r="D44" i="14"/>
  <c r="D45" i="14"/>
  <c r="D46" i="14"/>
  <c r="D47" i="14"/>
  <c r="D48" i="14"/>
  <c r="D49" i="14"/>
  <c r="D50" i="14"/>
  <c r="D51" i="14"/>
  <c r="D52" i="14"/>
  <c r="D53" i="14"/>
  <c r="D54" i="14"/>
  <c r="D55" i="14"/>
  <c r="D56" i="14"/>
  <c r="D57" i="14"/>
  <c r="D58" i="14"/>
  <c r="D59" i="14"/>
  <c r="D60" i="14"/>
  <c r="D61" i="14"/>
  <c r="D6" i="14"/>
  <c r="I7" i="1" l="1"/>
  <c r="G7" i="1"/>
  <c r="B15" i="9" l="1"/>
  <c r="X8" i="15" l="1"/>
  <c r="X9" i="15"/>
  <c r="X10" i="15"/>
  <c r="X11" i="15"/>
  <c r="X12" i="15"/>
  <c r="X13" i="15"/>
  <c r="X14" i="15"/>
  <c r="X15" i="15"/>
  <c r="X16" i="15"/>
  <c r="X17" i="15"/>
  <c r="X18" i="15"/>
  <c r="X19" i="15"/>
  <c r="X20" i="15"/>
  <c r="X21" i="15"/>
  <c r="X22" i="15"/>
  <c r="X23" i="15"/>
  <c r="X24" i="15"/>
  <c r="X25" i="15"/>
  <c r="X26" i="15"/>
  <c r="X27" i="15"/>
  <c r="X28" i="15"/>
  <c r="X29" i="15"/>
  <c r="X30" i="15"/>
  <c r="X31" i="15"/>
  <c r="X32" i="15"/>
  <c r="X33" i="15"/>
  <c r="X34" i="15"/>
  <c r="X35" i="15"/>
  <c r="X36" i="15"/>
  <c r="X37" i="15"/>
  <c r="X38" i="15"/>
  <c r="X39" i="15"/>
  <c r="X40" i="15"/>
  <c r="X41" i="15"/>
  <c r="X42" i="15"/>
  <c r="X43" i="15"/>
  <c r="X44" i="15"/>
  <c r="X45" i="15"/>
  <c r="X46" i="15"/>
  <c r="X47" i="15"/>
  <c r="X48" i="15"/>
  <c r="X49" i="15"/>
  <c r="X50" i="15"/>
  <c r="X51" i="15"/>
  <c r="X52" i="15"/>
  <c r="X53" i="15"/>
  <c r="X54" i="15"/>
  <c r="X55" i="15"/>
  <c r="X56" i="15"/>
  <c r="X57" i="15"/>
  <c r="X58" i="15"/>
  <c r="X59" i="15"/>
  <c r="X60" i="15"/>
  <c r="X61" i="15"/>
  <c r="X62" i="15"/>
  <c r="X63" i="15"/>
  <c r="X64" i="15"/>
  <c r="X65" i="15"/>
  <c r="X66" i="15"/>
  <c r="X67" i="15"/>
  <c r="X68" i="15"/>
  <c r="X69" i="15"/>
  <c r="X70" i="15"/>
  <c r="X71" i="15"/>
  <c r="X72" i="15"/>
  <c r="X73" i="15"/>
  <c r="X74" i="15"/>
  <c r="X75" i="15"/>
  <c r="X76" i="15"/>
  <c r="X77" i="15"/>
  <c r="X78" i="15"/>
  <c r="X79" i="15"/>
  <c r="X80" i="15"/>
  <c r="X81" i="15"/>
  <c r="X82" i="15"/>
  <c r="X83" i="15"/>
  <c r="X84" i="15"/>
  <c r="X85" i="15"/>
  <c r="X86" i="15"/>
  <c r="X87" i="15"/>
  <c r="X88" i="15"/>
  <c r="X89" i="15"/>
  <c r="X90" i="15"/>
  <c r="X91" i="15"/>
  <c r="X92" i="15"/>
  <c r="X93" i="15"/>
  <c r="X94" i="15"/>
  <c r="X95" i="15"/>
  <c r="X96" i="15"/>
  <c r="X97" i="15"/>
  <c r="X98" i="15"/>
  <c r="X99" i="15"/>
  <c r="X100" i="15"/>
  <c r="X101" i="15"/>
  <c r="X102" i="15"/>
  <c r="X103" i="15"/>
  <c r="X104" i="15"/>
  <c r="X105" i="15"/>
  <c r="X106" i="15"/>
  <c r="X107" i="15"/>
  <c r="X108" i="15"/>
  <c r="X109" i="15"/>
  <c r="X110" i="15"/>
  <c r="X111" i="15"/>
  <c r="X112" i="15"/>
  <c r="X113" i="15"/>
  <c r="X114" i="15"/>
  <c r="X115" i="15"/>
  <c r="X116" i="15"/>
  <c r="X117" i="15"/>
  <c r="X118" i="15"/>
  <c r="X119" i="15"/>
  <c r="X120" i="15"/>
  <c r="X121" i="15"/>
  <c r="X122" i="15"/>
  <c r="X123" i="15"/>
  <c r="X124" i="15"/>
  <c r="X125" i="15"/>
  <c r="X126" i="15"/>
  <c r="X127" i="15"/>
  <c r="X128" i="15"/>
  <c r="X129" i="15"/>
  <c r="X130" i="15"/>
  <c r="X131" i="15"/>
  <c r="X132" i="15"/>
  <c r="X133" i="15"/>
  <c r="X134" i="15"/>
  <c r="X135" i="15"/>
  <c r="X136" i="15"/>
  <c r="X137" i="15"/>
  <c r="X138" i="15"/>
  <c r="X139" i="15"/>
  <c r="X140" i="15"/>
  <c r="X141" i="15"/>
  <c r="X142" i="15"/>
  <c r="X143" i="15"/>
  <c r="X144" i="15"/>
  <c r="X145" i="15"/>
  <c r="X146" i="15"/>
  <c r="X147" i="15"/>
  <c r="X148" i="15"/>
  <c r="X149" i="15"/>
  <c r="X150" i="15"/>
  <c r="X151" i="15"/>
  <c r="X152" i="15"/>
  <c r="X153" i="15"/>
  <c r="X154" i="15"/>
  <c r="X155" i="15"/>
  <c r="X156" i="15"/>
  <c r="X157" i="15"/>
  <c r="X158" i="15"/>
  <c r="X159" i="15"/>
  <c r="X160" i="15"/>
  <c r="X161" i="15"/>
  <c r="X162" i="15"/>
  <c r="X163" i="15"/>
  <c r="X164" i="15"/>
  <c r="X165" i="15"/>
  <c r="X166" i="15"/>
  <c r="X167" i="15"/>
  <c r="X168" i="15"/>
  <c r="X169" i="15"/>
  <c r="X170" i="15"/>
  <c r="X171" i="15"/>
  <c r="X172" i="15"/>
  <c r="X173" i="15"/>
  <c r="X174" i="15"/>
  <c r="X175" i="15"/>
  <c r="X176" i="15"/>
  <c r="X177" i="15"/>
  <c r="X178" i="15"/>
  <c r="X179" i="15"/>
  <c r="X180" i="15"/>
  <c r="X181" i="15"/>
  <c r="X182" i="15"/>
  <c r="X183" i="15"/>
  <c r="X184" i="15"/>
  <c r="X185" i="15"/>
  <c r="X186" i="15"/>
  <c r="X187" i="15"/>
  <c r="X188" i="15"/>
  <c r="X189" i="15"/>
  <c r="X190" i="15"/>
  <c r="X191" i="15"/>
  <c r="X192" i="15"/>
  <c r="X193" i="15"/>
  <c r="X194" i="15"/>
  <c r="X195" i="15"/>
  <c r="X196" i="15"/>
  <c r="X197" i="15"/>
  <c r="X198" i="15"/>
  <c r="X199" i="15"/>
  <c r="X200" i="15"/>
  <c r="X201" i="15"/>
  <c r="X202" i="15"/>
  <c r="X203" i="15"/>
  <c r="X204" i="15"/>
  <c r="X205" i="15"/>
  <c r="X206" i="15"/>
  <c r="X207" i="15"/>
  <c r="X208" i="15"/>
  <c r="X209" i="15"/>
  <c r="X210" i="15"/>
  <c r="X211" i="15"/>
  <c r="X212" i="15"/>
  <c r="X213" i="15"/>
  <c r="X214" i="15"/>
  <c r="X215" i="15"/>
  <c r="X216" i="15"/>
  <c r="X217" i="15"/>
  <c r="X218" i="15"/>
  <c r="X219" i="15"/>
  <c r="X220" i="15"/>
  <c r="X221" i="15"/>
  <c r="X222" i="15"/>
  <c r="X223" i="15"/>
  <c r="X224" i="15"/>
  <c r="X225" i="15"/>
  <c r="X226" i="15"/>
  <c r="X227" i="15"/>
  <c r="X228" i="15"/>
  <c r="X229" i="15"/>
  <c r="X230" i="15"/>
  <c r="X231" i="15"/>
  <c r="X232" i="15"/>
  <c r="X233" i="15"/>
  <c r="X234" i="15"/>
  <c r="X235" i="15"/>
  <c r="X236" i="15"/>
  <c r="X237" i="15"/>
  <c r="X238" i="15"/>
  <c r="X239" i="15"/>
  <c r="X240" i="15"/>
  <c r="X241" i="15"/>
  <c r="X242" i="15"/>
  <c r="X243" i="15"/>
  <c r="X244" i="15"/>
  <c r="X245" i="15"/>
  <c r="X246" i="15"/>
  <c r="X247" i="15"/>
  <c r="X248" i="15"/>
  <c r="X249" i="15"/>
  <c r="X250" i="15"/>
  <c r="X251" i="15"/>
  <c r="X252" i="15"/>
  <c r="X253" i="15"/>
  <c r="X254" i="15"/>
  <c r="X255" i="15"/>
  <c r="X256" i="15"/>
  <c r="X257" i="15"/>
  <c r="X258" i="15"/>
  <c r="X259" i="15"/>
  <c r="X260" i="15"/>
  <c r="X261" i="15"/>
  <c r="X262" i="15"/>
  <c r="X263" i="15"/>
  <c r="X264" i="15"/>
  <c r="X265" i="15"/>
  <c r="X266" i="15"/>
  <c r="X267" i="15"/>
  <c r="X268" i="15"/>
  <c r="X269" i="15"/>
  <c r="X270" i="15"/>
  <c r="X271" i="15"/>
  <c r="X272" i="15"/>
  <c r="X273" i="15"/>
  <c r="X274" i="15"/>
  <c r="X275" i="15"/>
  <c r="X276" i="15"/>
  <c r="X277" i="15"/>
  <c r="X278" i="15"/>
  <c r="X279" i="15"/>
  <c r="X280" i="15"/>
  <c r="X281" i="15"/>
  <c r="X282" i="15"/>
  <c r="X283" i="15"/>
  <c r="X284" i="15"/>
  <c r="X285" i="15"/>
  <c r="X286" i="15"/>
  <c r="X287" i="15"/>
  <c r="X288" i="15"/>
  <c r="X289" i="15"/>
  <c r="X290" i="15"/>
  <c r="X291" i="15"/>
  <c r="X292" i="15"/>
  <c r="X293" i="15"/>
  <c r="X294" i="15"/>
  <c r="X295" i="15"/>
  <c r="X296" i="15"/>
  <c r="X297" i="15"/>
  <c r="X298" i="15"/>
  <c r="X299" i="15"/>
  <c r="X300" i="15"/>
  <c r="X301" i="15"/>
  <c r="X302" i="15"/>
  <c r="X303" i="15"/>
  <c r="X304" i="15"/>
  <c r="X305" i="15"/>
  <c r="X306" i="15"/>
  <c r="X307" i="15"/>
  <c r="X308" i="15"/>
  <c r="X309" i="15"/>
  <c r="X310" i="15"/>
  <c r="X311" i="15"/>
  <c r="X312" i="15"/>
  <c r="X313" i="15"/>
  <c r="X314" i="15"/>
  <c r="X315" i="15"/>
  <c r="X316" i="15"/>
  <c r="X317" i="15"/>
  <c r="X318" i="15"/>
  <c r="X319" i="15"/>
  <c r="X320" i="15"/>
  <c r="X321" i="15"/>
  <c r="X322" i="15"/>
  <c r="X323" i="15"/>
  <c r="X324" i="15"/>
  <c r="X325" i="15"/>
  <c r="X326" i="15"/>
  <c r="X327" i="15"/>
  <c r="X328" i="15"/>
  <c r="X329" i="15"/>
  <c r="X330" i="15"/>
  <c r="X331" i="15"/>
  <c r="X332" i="15"/>
  <c r="X333" i="15"/>
  <c r="X334" i="15"/>
  <c r="X335" i="15"/>
  <c r="X336" i="15"/>
  <c r="X337" i="15"/>
  <c r="X338" i="15"/>
  <c r="X339" i="15"/>
  <c r="X340" i="15"/>
  <c r="X341" i="15"/>
  <c r="X342" i="15"/>
  <c r="X343" i="15"/>
  <c r="X344" i="15"/>
  <c r="X345" i="15"/>
  <c r="X346" i="15"/>
  <c r="X347" i="15"/>
  <c r="X348" i="15"/>
  <c r="X349" i="15"/>
  <c r="X350" i="15"/>
  <c r="X351" i="15"/>
  <c r="X352" i="15"/>
  <c r="X353" i="15"/>
  <c r="X354" i="15"/>
  <c r="X355" i="15"/>
  <c r="X356" i="15"/>
  <c r="X357" i="15"/>
  <c r="X358" i="15"/>
  <c r="X359" i="15"/>
  <c r="X360" i="15"/>
  <c r="X361" i="15"/>
  <c r="X362" i="15"/>
  <c r="X363" i="15"/>
  <c r="X364" i="15"/>
  <c r="X365" i="15"/>
  <c r="X366" i="15"/>
  <c r="X367" i="15"/>
  <c r="X368" i="15"/>
  <c r="X369" i="15"/>
  <c r="X370" i="15"/>
  <c r="X371" i="15"/>
  <c r="X372" i="15"/>
  <c r="X373" i="15"/>
  <c r="X374" i="15"/>
  <c r="X375" i="15"/>
  <c r="X376" i="15"/>
  <c r="X377" i="15"/>
  <c r="X378" i="15"/>
  <c r="X379" i="15"/>
  <c r="X380" i="15"/>
  <c r="X381" i="15"/>
  <c r="X382" i="15"/>
  <c r="X383" i="15"/>
  <c r="X384" i="15"/>
  <c r="X385" i="15"/>
  <c r="X386" i="15"/>
  <c r="X387" i="15"/>
  <c r="X388" i="15"/>
  <c r="X389" i="15"/>
  <c r="X390" i="15"/>
  <c r="X391" i="15"/>
  <c r="X392" i="15"/>
  <c r="X393" i="15"/>
  <c r="X394" i="15"/>
  <c r="X395" i="15"/>
  <c r="X396" i="15"/>
  <c r="X397" i="15"/>
  <c r="X398" i="15"/>
  <c r="X399" i="15"/>
  <c r="X400" i="15"/>
  <c r="X401" i="15"/>
  <c r="X402" i="15"/>
  <c r="X403" i="15"/>
  <c r="X404" i="15"/>
  <c r="X405" i="15"/>
  <c r="X406" i="15"/>
  <c r="X407" i="15"/>
  <c r="X408" i="15"/>
  <c r="X409" i="15"/>
  <c r="X410" i="15"/>
  <c r="X411" i="15"/>
  <c r="X412" i="15"/>
  <c r="X413" i="15"/>
  <c r="X414" i="15"/>
  <c r="X415" i="15"/>
  <c r="X416" i="15"/>
  <c r="X417" i="15"/>
  <c r="X418" i="15"/>
  <c r="X419" i="15"/>
  <c r="X420" i="15"/>
  <c r="X421" i="15"/>
  <c r="X422" i="15"/>
  <c r="X423" i="15"/>
  <c r="X424" i="15"/>
  <c r="X425" i="15"/>
  <c r="X426" i="15"/>
  <c r="X427" i="15"/>
  <c r="X428" i="15"/>
  <c r="X429" i="15"/>
  <c r="X430" i="15"/>
  <c r="X431" i="15"/>
  <c r="X432" i="15"/>
  <c r="X433" i="15"/>
  <c r="X434" i="15"/>
  <c r="X435" i="15"/>
  <c r="X436" i="15"/>
  <c r="X437" i="15"/>
  <c r="X438" i="15"/>
  <c r="X439" i="15"/>
  <c r="X440" i="15"/>
  <c r="X441" i="15"/>
  <c r="X442" i="15"/>
  <c r="X443" i="15"/>
  <c r="X444" i="15"/>
  <c r="X445" i="15"/>
  <c r="X446" i="15"/>
  <c r="X447" i="15"/>
  <c r="X448" i="15"/>
  <c r="X449" i="15"/>
  <c r="X450" i="15"/>
  <c r="X451" i="15"/>
  <c r="X452" i="15"/>
  <c r="X453" i="15"/>
  <c r="X454" i="15"/>
  <c r="X455" i="15"/>
  <c r="X456" i="15"/>
  <c r="X457" i="15"/>
  <c r="X458" i="15"/>
  <c r="X459" i="15"/>
  <c r="X460" i="15"/>
  <c r="X461" i="15"/>
  <c r="X462" i="15"/>
  <c r="X463" i="15"/>
  <c r="X464" i="15"/>
  <c r="X465" i="15"/>
  <c r="X466" i="15"/>
  <c r="X467" i="15"/>
  <c r="X468" i="15"/>
  <c r="X469" i="15"/>
  <c r="X470" i="15"/>
  <c r="X471" i="15"/>
  <c r="X472" i="15"/>
  <c r="X473" i="15"/>
  <c r="X474" i="15"/>
  <c r="X475" i="15"/>
  <c r="X476" i="15"/>
  <c r="X477" i="15"/>
  <c r="X478" i="15"/>
  <c r="X479" i="15"/>
  <c r="X480" i="15"/>
  <c r="X481" i="15"/>
  <c r="X482" i="15"/>
  <c r="X483" i="15"/>
  <c r="X484" i="15"/>
  <c r="X485" i="15"/>
  <c r="X486" i="15"/>
  <c r="X487" i="15"/>
  <c r="X488" i="15"/>
  <c r="X489" i="15"/>
  <c r="X490" i="15"/>
  <c r="X491" i="15"/>
  <c r="X492" i="15"/>
  <c r="X493" i="15"/>
  <c r="X494" i="15"/>
  <c r="X495" i="15"/>
  <c r="X496" i="15"/>
  <c r="X497" i="15"/>
  <c r="X498" i="15"/>
  <c r="X499" i="15"/>
  <c r="X500" i="15"/>
  <c r="X501" i="15"/>
  <c r="X502" i="15"/>
  <c r="X503" i="15"/>
  <c r="X504" i="15"/>
  <c r="X505" i="15"/>
  <c r="X506" i="15"/>
  <c r="X507" i="15"/>
  <c r="X508" i="15"/>
  <c r="X509" i="15"/>
  <c r="X510" i="15"/>
  <c r="X511" i="15"/>
  <c r="X512" i="15"/>
  <c r="X513" i="15"/>
  <c r="X514" i="15"/>
  <c r="X515" i="15"/>
  <c r="X516" i="15"/>
  <c r="X517" i="15"/>
  <c r="X518" i="15"/>
  <c r="X519" i="15"/>
  <c r="X520" i="15"/>
  <c r="X521" i="15"/>
  <c r="X522" i="15"/>
  <c r="X523" i="15"/>
  <c r="X524" i="15"/>
  <c r="X525" i="15"/>
  <c r="X526" i="15"/>
  <c r="X527" i="15"/>
  <c r="X528" i="15"/>
  <c r="X529" i="15"/>
  <c r="X530" i="15"/>
  <c r="X531" i="15"/>
  <c r="X532" i="15"/>
  <c r="X533" i="15"/>
  <c r="X534" i="15"/>
  <c r="X535" i="15"/>
  <c r="X536" i="15"/>
  <c r="X537" i="15"/>
  <c r="X538" i="15"/>
  <c r="X539" i="15"/>
  <c r="X540" i="15"/>
  <c r="X541" i="15"/>
  <c r="X542" i="15"/>
  <c r="X543" i="15"/>
  <c r="X544" i="15"/>
  <c r="X545" i="15"/>
  <c r="X546" i="15"/>
  <c r="X547" i="15"/>
  <c r="X548" i="15"/>
  <c r="X549" i="15"/>
  <c r="X550" i="15"/>
  <c r="X551" i="15"/>
  <c r="X552" i="15"/>
  <c r="X553" i="15"/>
  <c r="X554" i="15"/>
  <c r="X555" i="15"/>
  <c r="X556" i="15"/>
  <c r="X557" i="15"/>
  <c r="X558" i="15"/>
  <c r="X559" i="15"/>
  <c r="X560" i="15"/>
  <c r="X561" i="15"/>
  <c r="X562" i="15"/>
  <c r="X563" i="15"/>
  <c r="X564" i="15"/>
  <c r="X565" i="15"/>
  <c r="X566" i="15"/>
  <c r="X567" i="15"/>
  <c r="X568" i="15"/>
  <c r="X569" i="15"/>
  <c r="X570" i="15"/>
  <c r="X571" i="15"/>
  <c r="X572" i="15"/>
  <c r="X573" i="15"/>
  <c r="X574" i="15"/>
  <c r="X575" i="15"/>
  <c r="X576" i="15"/>
  <c r="X577" i="15"/>
  <c r="X578" i="15"/>
  <c r="X579" i="15"/>
  <c r="X580" i="15"/>
  <c r="X581" i="15"/>
  <c r="X582" i="15"/>
  <c r="X583" i="15"/>
  <c r="X584" i="15"/>
  <c r="X585" i="15"/>
  <c r="X586" i="15"/>
  <c r="X587" i="15"/>
  <c r="X588" i="15"/>
  <c r="X589" i="15"/>
  <c r="X590" i="15"/>
  <c r="X591" i="15"/>
  <c r="X592" i="15"/>
  <c r="X593" i="15"/>
  <c r="X594" i="15"/>
  <c r="X595" i="15"/>
  <c r="X596" i="15"/>
  <c r="X597" i="15"/>
  <c r="X598" i="15"/>
  <c r="X599" i="15"/>
  <c r="X600" i="15"/>
  <c r="X601" i="15"/>
  <c r="X602" i="15"/>
  <c r="X603" i="15"/>
  <c r="X604" i="15"/>
  <c r="X605" i="15"/>
  <c r="X606" i="15"/>
  <c r="X607" i="15"/>
  <c r="X608" i="15"/>
  <c r="X609" i="15"/>
  <c r="X610" i="15"/>
  <c r="X611" i="15"/>
  <c r="X612" i="15"/>
  <c r="X613" i="15"/>
  <c r="X614" i="15"/>
  <c r="X615" i="15"/>
  <c r="X616" i="15"/>
  <c r="X617" i="15"/>
  <c r="X618" i="15"/>
  <c r="X619" i="15"/>
  <c r="X620" i="15"/>
  <c r="X621" i="15"/>
  <c r="X622" i="15"/>
  <c r="X623" i="15"/>
  <c r="X624" i="15"/>
  <c r="X625" i="15"/>
  <c r="X626" i="15"/>
  <c r="X627" i="15"/>
  <c r="X628" i="15"/>
  <c r="X629" i="15"/>
  <c r="X630" i="15"/>
  <c r="X631" i="15"/>
  <c r="X632" i="15"/>
  <c r="X633" i="15"/>
  <c r="X634" i="15"/>
  <c r="X635" i="15"/>
  <c r="X636" i="15"/>
  <c r="X637" i="15"/>
  <c r="X638" i="15"/>
  <c r="X639" i="15"/>
  <c r="X640" i="15"/>
  <c r="X641" i="15"/>
  <c r="X642" i="15"/>
  <c r="X643" i="15"/>
  <c r="X644" i="15"/>
  <c r="X645" i="15"/>
  <c r="X646" i="15"/>
  <c r="X647" i="15"/>
  <c r="X648" i="15"/>
  <c r="X649" i="15"/>
  <c r="X650" i="15"/>
  <c r="X651" i="15"/>
  <c r="X652" i="15"/>
  <c r="X653" i="15"/>
  <c r="X654" i="15"/>
  <c r="X655" i="15"/>
  <c r="X656" i="15"/>
  <c r="X657" i="15"/>
  <c r="X658" i="15"/>
  <c r="X659" i="15"/>
  <c r="X660" i="15"/>
  <c r="X661" i="15"/>
  <c r="X662" i="15"/>
  <c r="X663" i="15"/>
  <c r="X664" i="15"/>
  <c r="X665" i="15"/>
  <c r="X666" i="15"/>
  <c r="X667" i="15"/>
  <c r="X668" i="15"/>
  <c r="X669" i="15"/>
  <c r="X670" i="15"/>
  <c r="X671" i="15"/>
  <c r="X672" i="15"/>
  <c r="X673" i="15"/>
  <c r="X674" i="15"/>
  <c r="X675" i="15"/>
  <c r="X676" i="15"/>
  <c r="X677" i="15"/>
  <c r="X678" i="15"/>
  <c r="X679" i="15"/>
  <c r="X680" i="15"/>
  <c r="X681" i="15"/>
  <c r="X682" i="15"/>
  <c r="X683" i="15"/>
  <c r="X684" i="15"/>
  <c r="X685" i="15"/>
  <c r="X686" i="15"/>
  <c r="X687" i="15"/>
  <c r="X688" i="15"/>
  <c r="X689" i="15"/>
  <c r="X690" i="15"/>
  <c r="X691" i="15"/>
  <c r="X692" i="15"/>
  <c r="X693" i="15"/>
  <c r="X694" i="15"/>
  <c r="X695" i="15"/>
  <c r="X696" i="15"/>
  <c r="X697" i="15"/>
  <c r="X698" i="15"/>
  <c r="X699" i="15"/>
  <c r="X700" i="15"/>
  <c r="X701" i="15"/>
  <c r="X702" i="15"/>
  <c r="X703" i="15"/>
  <c r="X704" i="15"/>
  <c r="X705" i="15"/>
  <c r="X706" i="15"/>
  <c r="X707" i="15"/>
  <c r="X708" i="15"/>
  <c r="X709" i="15"/>
  <c r="X710" i="15"/>
  <c r="X711" i="15"/>
  <c r="X712" i="15"/>
  <c r="X713" i="15"/>
  <c r="X714" i="15"/>
  <c r="X715" i="15"/>
  <c r="X716" i="15"/>
  <c r="X717" i="15"/>
  <c r="X718" i="15"/>
  <c r="X719" i="15"/>
  <c r="X720" i="15"/>
  <c r="X721" i="15"/>
  <c r="X722" i="15"/>
  <c r="X723" i="15"/>
  <c r="X724" i="15"/>
  <c r="X725" i="15"/>
  <c r="X726" i="15"/>
  <c r="X727" i="15"/>
  <c r="X728" i="15"/>
  <c r="X729" i="15"/>
  <c r="X730" i="15"/>
  <c r="X731" i="15"/>
  <c r="X732" i="15"/>
  <c r="X733" i="15"/>
  <c r="X734" i="15"/>
  <c r="X735" i="15"/>
  <c r="X736" i="15"/>
  <c r="X737" i="15"/>
  <c r="X738" i="15"/>
  <c r="X739" i="15"/>
  <c r="X740" i="15"/>
  <c r="X741" i="15"/>
  <c r="X742" i="15"/>
  <c r="X743" i="15"/>
  <c r="X744" i="15"/>
  <c r="X745" i="15"/>
  <c r="X746" i="15"/>
  <c r="X747" i="15"/>
  <c r="X748" i="15"/>
  <c r="X749" i="15"/>
  <c r="X750" i="15"/>
  <c r="X751" i="15"/>
  <c r="X752" i="15"/>
  <c r="X753" i="15"/>
  <c r="X754" i="15"/>
  <c r="X755" i="15"/>
  <c r="X756" i="15"/>
  <c r="X757" i="15"/>
  <c r="X758" i="15"/>
  <c r="X759" i="15"/>
  <c r="X760" i="15"/>
  <c r="X761" i="15"/>
  <c r="X762" i="15"/>
  <c r="X763" i="15"/>
  <c r="X764" i="15"/>
  <c r="X765" i="15"/>
  <c r="X766" i="15"/>
  <c r="X767" i="15"/>
  <c r="X768" i="15"/>
  <c r="X769" i="15"/>
  <c r="X770" i="15"/>
  <c r="X771" i="15"/>
  <c r="X772" i="15"/>
  <c r="X773" i="15"/>
  <c r="X774" i="15"/>
  <c r="X775" i="15"/>
  <c r="X776" i="15"/>
  <c r="X777" i="15"/>
  <c r="X778" i="15"/>
  <c r="X779" i="15"/>
  <c r="X780" i="15"/>
  <c r="X781" i="15"/>
  <c r="X782" i="15"/>
  <c r="X783" i="15"/>
  <c r="X784" i="15"/>
  <c r="X785" i="15"/>
  <c r="X786" i="15"/>
  <c r="X787" i="15"/>
  <c r="X788" i="15"/>
  <c r="X789" i="15"/>
  <c r="X790" i="15"/>
  <c r="X791" i="15"/>
  <c r="X792" i="15"/>
  <c r="X793" i="15"/>
  <c r="X794" i="15"/>
  <c r="X795" i="15"/>
  <c r="X796" i="15"/>
  <c r="X797" i="15"/>
  <c r="X798" i="15"/>
  <c r="X799" i="15"/>
  <c r="X800" i="15"/>
  <c r="X801" i="15"/>
  <c r="X802" i="15"/>
  <c r="X803" i="15"/>
  <c r="X804" i="15"/>
  <c r="X805" i="15"/>
  <c r="X806" i="15"/>
  <c r="X807" i="15"/>
  <c r="X808" i="15"/>
  <c r="X809" i="15"/>
  <c r="X810" i="15"/>
  <c r="X811" i="15"/>
  <c r="X812" i="15"/>
  <c r="X813" i="15"/>
  <c r="X814" i="15"/>
  <c r="X815" i="15"/>
  <c r="X816" i="15"/>
  <c r="X817" i="15"/>
  <c r="X818" i="15"/>
  <c r="X819" i="15"/>
  <c r="X820" i="15"/>
  <c r="X821" i="15"/>
  <c r="X822" i="15"/>
  <c r="X823" i="15"/>
  <c r="X824" i="15"/>
  <c r="X825" i="15"/>
  <c r="X826" i="15"/>
  <c r="X827" i="15"/>
  <c r="X828" i="15"/>
  <c r="X829" i="15"/>
  <c r="X830" i="15"/>
  <c r="X831" i="15"/>
  <c r="X832" i="15"/>
  <c r="X833" i="15"/>
  <c r="X834" i="15"/>
  <c r="X835" i="15"/>
  <c r="X836" i="15"/>
  <c r="X837" i="15"/>
  <c r="X838" i="15"/>
  <c r="X839" i="15"/>
  <c r="X840" i="15"/>
  <c r="X841" i="15"/>
  <c r="X842" i="15"/>
  <c r="X843" i="15"/>
  <c r="X844" i="15"/>
  <c r="X845" i="15"/>
  <c r="X846" i="15"/>
  <c r="X847" i="15"/>
  <c r="X848" i="15"/>
  <c r="X849" i="15"/>
  <c r="X850" i="15"/>
  <c r="X851" i="15"/>
  <c r="X852" i="15"/>
  <c r="X853" i="15"/>
  <c r="X854" i="15"/>
  <c r="X855" i="15"/>
  <c r="X856" i="15"/>
  <c r="X857" i="15"/>
  <c r="X858" i="15"/>
  <c r="X859" i="15"/>
  <c r="X860" i="15"/>
  <c r="X861" i="15"/>
  <c r="X862" i="15"/>
  <c r="X863" i="15"/>
  <c r="X864" i="15"/>
  <c r="X865" i="15"/>
  <c r="X866" i="15"/>
  <c r="X867" i="15"/>
  <c r="X868" i="15"/>
  <c r="X869" i="15"/>
  <c r="X870" i="15"/>
  <c r="X871" i="15"/>
  <c r="X872" i="15"/>
  <c r="X873" i="15"/>
  <c r="X874" i="15"/>
  <c r="X875" i="15"/>
  <c r="X876" i="15"/>
  <c r="X877" i="15"/>
  <c r="X878" i="15"/>
  <c r="X879" i="15"/>
  <c r="X880" i="15"/>
  <c r="X881" i="15"/>
  <c r="X882" i="15"/>
  <c r="X883" i="15"/>
  <c r="X884" i="15"/>
  <c r="X885" i="15"/>
  <c r="X886" i="15"/>
  <c r="X887" i="15"/>
  <c r="X888" i="15"/>
  <c r="X889" i="15"/>
  <c r="X890" i="15"/>
  <c r="X891" i="15"/>
  <c r="X892" i="15"/>
  <c r="X893" i="15"/>
  <c r="X894" i="15"/>
  <c r="X895" i="15"/>
  <c r="X896" i="15"/>
  <c r="X897" i="15"/>
  <c r="X898" i="15"/>
  <c r="X899" i="15"/>
  <c r="X900" i="15"/>
  <c r="X901" i="15"/>
  <c r="X902" i="15"/>
  <c r="X903" i="15"/>
  <c r="X904" i="15"/>
  <c r="X905" i="15"/>
  <c r="X906" i="15"/>
  <c r="X907" i="15"/>
  <c r="X908" i="15"/>
  <c r="X909" i="15"/>
  <c r="X910" i="15"/>
  <c r="X911" i="15"/>
  <c r="X912" i="15"/>
  <c r="X913" i="15"/>
  <c r="X914" i="15"/>
  <c r="X915" i="15"/>
  <c r="X916" i="15"/>
  <c r="X917" i="15"/>
  <c r="X918" i="15"/>
  <c r="X919" i="15"/>
  <c r="X920" i="15"/>
  <c r="X921" i="15"/>
  <c r="X922" i="15"/>
  <c r="X923" i="15"/>
  <c r="X924" i="15"/>
  <c r="X925" i="15"/>
  <c r="X926" i="15"/>
  <c r="X927" i="15"/>
  <c r="X928" i="15"/>
  <c r="X929" i="15"/>
  <c r="X930" i="15"/>
  <c r="X931" i="15"/>
  <c r="X932" i="15"/>
  <c r="X933" i="15"/>
  <c r="X934" i="15"/>
  <c r="X935" i="15"/>
  <c r="X936" i="15"/>
  <c r="X937" i="15"/>
  <c r="X938" i="15"/>
  <c r="X939" i="15"/>
  <c r="X940" i="15"/>
  <c r="X941" i="15"/>
  <c r="X942" i="15"/>
  <c r="X943" i="15"/>
  <c r="X944" i="15"/>
  <c r="X945" i="15"/>
  <c r="X946" i="15"/>
  <c r="X947" i="15"/>
  <c r="X948" i="15"/>
  <c r="X949" i="15"/>
  <c r="X950" i="15"/>
  <c r="X951" i="15"/>
  <c r="X952" i="15"/>
  <c r="X953" i="15"/>
  <c r="X954" i="15"/>
  <c r="X955" i="15"/>
  <c r="X956" i="15"/>
  <c r="X957" i="15"/>
  <c r="X958" i="15"/>
  <c r="X959" i="15"/>
  <c r="X960" i="15"/>
  <c r="X961" i="15"/>
  <c r="X962" i="15"/>
  <c r="X963" i="15"/>
  <c r="X964" i="15"/>
  <c r="X965" i="15"/>
  <c r="X966" i="15"/>
  <c r="X967" i="15"/>
  <c r="X968" i="15"/>
  <c r="X969" i="15"/>
  <c r="X970" i="15"/>
  <c r="X971" i="15"/>
  <c r="X972" i="15"/>
  <c r="X973" i="15"/>
  <c r="X974" i="15"/>
  <c r="X975" i="15"/>
  <c r="X976" i="15"/>
  <c r="X977" i="15"/>
  <c r="X978" i="15"/>
  <c r="X979" i="15"/>
  <c r="X980" i="15"/>
  <c r="X981" i="15"/>
  <c r="X982" i="15"/>
  <c r="X983" i="15"/>
  <c r="X984" i="15"/>
  <c r="X985" i="15"/>
  <c r="X986" i="15"/>
  <c r="X987" i="15"/>
  <c r="X988" i="15"/>
  <c r="X989" i="15"/>
  <c r="X990" i="15"/>
  <c r="X991" i="15"/>
  <c r="X992" i="15"/>
  <c r="X993" i="15"/>
  <c r="X994" i="15"/>
  <c r="X995" i="15"/>
  <c r="X996" i="15"/>
  <c r="X997" i="15"/>
  <c r="X998" i="15"/>
  <c r="X999" i="15"/>
  <c r="X1000" i="15"/>
  <c r="X7" i="15"/>
  <c r="H25" i="9" l="1"/>
  <c r="O7" i="6" l="1"/>
  <c r="S7" i="6"/>
  <c r="X8" i="6"/>
  <c r="X9" i="6"/>
  <c r="X10" i="6"/>
  <c r="X11" i="6"/>
  <c r="X12" i="6"/>
  <c r="X13" i="6"/>
  <c r="X14" i="6"/>
  <c r="X15" i="6"/>
  <c r="X16" i="6"/>
  <c r="X17" i="6"/>
  <c r="X18" i="6"/>
  <c r="X19" i="6"/>
  <c r="X20" i="6"/>
  <c r="X21" i="6"/>
  <c r="X22" i="6"/>
  <c r="X23" i="6"/>
  <c r="X24" i="6"/>
  <c r="X25" i="6"/>
  <c r="X26" i="6"/>
  <c r="X27" i="6"/>
  <c r="X28" i="6"/>
  <c r="X29" i="6"/>
  <c r="X30" i="6"/>
  <c r="X31" i="6"/>
  <c r="X32" i="6"/>
  <c r="X33" i="6"/>
  <c r="X34" i="6"/>
  <c r="X35" i="6"/>
  <c r="X36" i="6"/>
  <c r="X37" i="6"/>
  <c r="X38" i="6"/>
  <c r="X39" i="6"/>
  <c r="X40" i="6"/>
  <c r="X41" i="6"/>
  <c r="X42" i="6"/>
  <c r="X43" i="6"/>
  <c r="X44" i="6"/>
  <c r="X45" i="6"/>
  <c r="X46" i="6"/>
  <c r="X47" i="6"/>
  <c r="X48" i="6"/>
  <c r="X49" i="6"/>
  <c r="X50" i="6"/>
  <c r="X51" i="6"/>
  <c r="X52" i="6"/>
  <c r="X53" i="6"/>
  <c r="X54" i="6"/>
  <c r="X55" i="6"/>
  <c r="X56" i="6"/>
  <c r="X57" i="6"/>
  <c r="X58" i="6"/>
  <c r="X59" i="6"/>
  <c r="X60" i="6"/>
  <c r="X61" i="6"/>
  <c r="X62" i="6"/>
  <c r="X63" i="6"/>
  <c r="X64" i="6"/>
  <c r="X65" i="6"/>
  <c r="X66" i="6"/>
  <c r="X67" i="6"/>
  <c r="X68" i="6"/>
  <c r="X69" i="6"/>
  <c r="X70" i="6"/>
  <c r="X71" i="6"/>
  <c r="X72" i="6"/>
  <c r="X73" i="6"/>
  <c r="X74" i="6"/>
  <c r="X75" i="6"/>
  <c r="X76" i="6"/>
  <c r="X77" i="6"/>
  <c r="X78" i="6"/>
  <c r="X79" i="6"/>
  <c r="X80" i="6"/>
  <c r="X81" i="6"/>
  <c r="X82" i="6"/>
  <c r="X83" i="6"/>
  <c r="X84" i="6"/>
  <c r="X85" i="6"/>
  <c r="X86" i="6"/>
  <c r="X87" i="6"/>
  <c r="X88" i="6"/>
  <c r="X89" i="6"/>
  <c r="X90" i="6"/>
  <c r="X91" i="6"/>
  <c r="X92" i="6"/>
  <c r="X93" i="6"/>
  <c r="X94" i="6"/>
  <c r="X95" i="6"/>
  <c r="X96" i="6"/>
  <c r="X97" i="6"/>
  <c r="X98" i="6"/>
  <c r="X99" i="6"/>
  <c r="X100" i="6"/>
  <c r="X101" i="6"/>
  <c r="X102" i="6"/>
  <c r="X103" i="6"/>
  <c r="X104" i="6"/>
  <c r="X105" i="6"/>
  <c r="X106" i="6"/>
  <c r="X107" i="6"/>
  <c r="X108" i="6"/>
  <c r="X109" i="6"/>
  <c r="X110" i="6"/>
  <c r="X111" i="6"/>
  <c r="X112" i="6"/>
  <c r="X113" i="6"/>
  <c r="X114" i="6"/>
  <c r="X115" i="6"/>
  <c r="X116" i="6"/>
  <c r="X117" i="6"/>
  <c r="X118" i="6"/>
  <c r="X119" i="6"/>
  <c r="X120" i="6"/>
  <c r="X121" i="6"/>
  <c r="X122" i="6"/>
  <c r="X123" i="6"/>
  <c r="X124" i="6"/>
  <c r="X125" i="6"/>
  <c r="X126" i="6"/>
  <c r="X127" i="6"/>
  <c r="X128" i="6"/>
  <c r="X129" i="6"/>
  <c r="X130" i="6"/>
  <c r="X131" i="6"/>
  <c r="X132" i="6"/>
  <c r="X133" i="6"/>
  <c r="X134" i="6"/>
  <c r="X135" i="6"/>
  <c r="X136" i="6"/>
  <c r="X137" i="6"/>
  <c r="X138" i="6"/>
  <c r="X139" i="6"/>
  <c r="X140" i="6"/>
  <c r="X141" i="6"/>
  <c r="X142" i="6"/>
  <c r="X143" i="6"/>
  <c r="X144" i="6"/>
  <c r="X145" i="6"/>
  <c r="X146" i="6"/>
  <c r="X147" i="6"/>
  <c r="X148" i="6"/>
  <c r="X149" i="6"/>
  <c r="X150" i="6"/>
  <c r="X151" i="6"/>
  <c r="X152" i="6"/>
  <c r="X153" i="6"/>
  <c r="X154" i="6"/>
  <c r="X155" i="6"/>
  <c r="X156" i="6"/>
  <c r="X157" i="6"/>
  <c r="X158" i="6"/>
  <c r="X159" i="6"/>
  <c r="X160" i="6"/>
  <c r="X161" i="6"/>
  <c r="X162" i="6"/>
  <c r="X163" i="6"/>
  <c r="X164" i="6"/>
  <c r="X165" i="6"/>
  <c r="X166" i="6"/>
  <c r="X167" i="6"/>
  <c r="X168" i="6"/>
  <c r="X169" i="6"/>
  <c r="X170" i="6"/>
  <c r="X171" i="6"/>
  <c r="X172" i="6"/>
  <c r="X173" i="6"/>
  <c r="X174" i="6"/>
  <c r="X175" i="6"/>
  <c r="X176" i="6"/>
  <c r="X177" i="6"/>
  <c r="X178" i="6"/>
  <c r="X179" i="6"/>
  <c r="X180" i="6"/>
  <c r="X181" i="6"/>
  <c r="X182" i="6"/>
  <c r="X183" i="6"/>
  <c r="X184" i="6"/>
  <c r="X185" i="6"/>
  <c r="X186" i="6"/>
  <c r="X187" i="6"/>
  <c r="X188" i="6"/>
  <c r="X189" i="6"/>
  <c r="X190" i="6"/>
  <c r="X191" i="6"/>
  <c r="X192" i="6"/>
  <c r="X193" i="6"/>
  <c r="X194" i="6"/>
  <c r="X195" i="6"/>
  <c r="X196" i="6"/>
  <c r="X197" i="6"/>
  <c r="X198" i="6"/>
  <c r="X199" i="6"/>
  <c r="X200" i="6"/>
  <c r="X201" i="6"/>
  <c r="X202" i="6"/>
  <c r="X203" i="6"/>
  <c r="X204" i="6"/>
  <c r="X205" i="6"/>
  <c r="X206" i="6"/>
  <c r="X207" i="6"/>
  <c r="X208" i="6"/>
  <c r="X209" i="6"/>
  <c r="X210" i="6"/>
  <c r="X211" i="6"/>
  <c r="X212" i="6"/>
  <c r="X213" i="6"/>
  <c r="X214" i="6"/>
  <c r="X215" i="6"/>
  <c r="X216" i="6"/>
  <c r="X217" i="6"/>
  <c r="X218" i="6"/>
  <c r="X219" i="6"/>
  <c r="X220" i="6"/>
  <c r="X221" i="6"/>
  <c r="X222" i="6"/>
  <c r="X223" i="6"/>
  <c r="X224" i="6"/>
  <c r="X225" i="6"/>
  <c r="X226" i="6"/>
  <c r="X227" i="6"/>
  <c r="X228" i="6"/>
  <c r="X229" i="6"/>
  <c r="X230" i="6"/>
  <c r="X231" i="6"/>
  <c r="X232" i="6"/>
  <c r="X233" i="6"/>
  <c r="X234" i="6"/>
  <c r="X235" i="6"/>
  <c r="X236" i="6"/>
  <c r="X237" i="6"/>
  <c r="X238" i="6"/>
  <c r="X239" i="6"/>
  <c r="X240" i="6"/>
  <c r="X241" i="6"/>
  <c r="X242" i="6"/>
  <c r="X243" i="6"/>
  <c r="X244" i="6"/>
  <c r="X245" i="6"/>
  <c r="X246" i="6"/>
  <c r="X247" i="6"/>
  <c r="X248" i="6"/>
  <c r="X249" i="6"/>
  <c r="X250" i="6"/>
  <c r="X251" i="6"/>
  <c r="X252" i="6"/>
  <c r="X253" i="6"/>
  <c r="X254" i="6"/>
  <c r="X255" i="6"/>
  <c r="X256" i="6"/>
  <c r="X257" i="6"/>
  <c r="X258" i="6"/>
  <c r="X259" i="6"/>
  <c r="X260" i="6"/>
  <c r="X261" i="6"/>
  <c r="X262" i="6"/>
  <c r="X263" i="6"/>
  <c r="X264" i="6"/>
  <c r="X265" i="6"/>
  <c r="X266" i="6"/>
  <c r="X267" i="6"/>
  <c r="X268" i="6"/>
  <c r="X269" i="6"/>
  <c r="X270" i="6"/>
  <c r="X271" i="6"/>
  <c r="X272" i="6"/>
  <c r="X273" i="6"/>
  <c r="X274" i="6"/>
  <c r="X275" i="6"/>
  <c r="X276" i="6"/>
  <c r="X277" i="6"/>
  <c r="X278" i="6"/>
  <c r="X279" i="6"/>
  <c r="X280" i="6"/>
  <c r="X281" i="6"/>
  <c r="X282" i="6"/>
  <c r="X283" i="6"/>
  <c r="X284" i="6"/>
  <c r="X285" i="6"/>
  <c r="X286" i="6"/>
  <c r="X287" i="6"/>
  <c r="X288" i="6"/>
  <c r="X289" i="6"/>
  <c r="X290" i="6"/>
  <c r="X291" i="6"/>
  <c r="X292" i="6"/>
  <c r="X293" i="6"/>
  <c r="X294" i="6"/>
  <c r="X295" i="6"/>
  <c r="X296" i="6"/>
  <c r="X297" i="6"/>
  <c r="X298" i="6"/>
  <c r="X299" i="6"/>
  <c r="X300" i="6"/>
  <c r="X301" i="6"/>
  <c r="X302" i="6"/>
  <c r="X303" i="6"/>
  <c r="X304" i="6"/>
  <c r="X305" i="6"/>
  <c r="X306" i="6"/>
  <c r="X307" i="6"/>
  <c r="X308" i="6"/>
  <c r="X309" i="6"/>
  <c r="X310" i="6"/>
  <c r="X311" i="6"/>
  <c r="X312" i="6"/>
  <c r="X313" i="6"/>
  <c r="X314" i="6"/>
  <c r="X315" i="6"/>
  <c r="X316" i="6"/>
  <c r="X317" i="6"/>
  <c r="X318" i="6"/>
  <c r="X319" i="6"/>
  <c r="X320" i="6"/>
  <c r="X321" i="6"/>
  <c r="X322" i="6"/>
  <c r="X323" i="6"/>
  <c r="X324" i="6"/>
  <c r="X325" i="6"/>
  <c r="X326" i="6"/>
  <c r="X327" i="6"/>
  <c r="X328" i="6"/>
  <c r="X329" i="6"/>
  <c r="X330" i="6"/>
  <c r="X331" i="6"/>
  <c r="X332" i="6"/>
  <c r="X333" i="6"/>
  <c r="X334" i="6"/>
  <c r="X335" i="6"/>
  <c r="X336" i="6"/>
  <c r="X337" i="6"/>
  <c r="X338" i="6"/>
  <c r="X339" i="6"/>
  <c r="X340" i="6"/>
  <c r="X341" i="6"/>
  <c r="X342" i="6"/>
  <c r="X343" i="6"/>
  <c r="X344" i="6"/>
  <c r="X345" i="6"/>
  <c r="X346" i="6"/>
  <c r="X347" i="6"/>
  <c r="X348" i="6"/>
  <c r="X349" i="6"/>
  <c r="X350" i="6"/>
  <c r="X351" i="6"/>
  <c r="X352" i="6"/>
  <c r="X353" i="6"/>
  <c r="X354" i="6"/>
  <c r="X355" i="6"/>
  <c r="X356" i="6"/>
  <c r="X357" i="6"/>
  <c r="X358" i="6"/>
  <c r="X359" i="6"/>
  <c r="X360" i="6"/>
  <c r="X361" i="6"/>
  <c r="X362" i="6"/>
  <c r="X363" i="6"/>
  <c r="X364" i="6"/>
  <c r="X365" i="6"/>
  <c r="X366" i="6"/>
  <c r="X367" i="6"/>
  <c r="X368" i="6"/>
  <c r="X369" i="6"/>
  <c r="X370" i="6"/>
  <c r="X371" i="6"/>
  <c r="X372" i="6"/>
  <c r="X373" i="6"/>
  <c r="X374" i="6"/>
  <c r="X375" i="6"/>
  <c r="X376" i="6"/>
  <c r="X377" i="6"/>
  <c r="X378" i="6"/>
  <c r="X379" i="6"/>
  <c r="X380" i="6"/>
  <c r="X381" i="6"/>
  <c r="X382" i="6"/>
  <c r="X383" i="6"/>
  <c r="X384" i="6"/>
  <c r="X385" i="6"/>
  <c r="X386" i="6"/>
  <c r="X387" i="6"/>
  <c r="X388" i="6"/>
  <c r="X389" i="6"/>
  <c r="X390" i="6"/>
  <c r="X391" i="6"/>
  <c r="X392" i="6"/>
  <c r="X393" i="6"/>
  <c r="X394" i="6"/>
  <c r="X395" i="6"/>
  <c r="X396" i="6"/>
  <c r="X397" i="6"/>
  <c r="X398" i="6"/>
  <c r="X399" i="6"/>
  <c r="X400" i="6"/>
  <c r="X401" i="6"/>
  <c r="X402" i="6"/>
  <c r="X403" i="6"/>
  <c r="X404" i="6"/>
  <c r="X405" i="6"/>
  <c r="X406" i="6"/>
  <c r="X407" i="6"/>
  <c r="X408" i="6"/>
  <c r="X409" i="6"/>
  <c r="X410" i="6"/>
  <c r="X411" i="6"/>
  <c r="X412" i="6"/>
  <c r="X413" i="6"/>
  <c r="X414" i="6"/>
  <c r="X415" i="6"/>
  <c r="X416" i="6"/>
  <c r="X417" i="6"/>
  <c r="X418" i="6"/>
  <c r="X419" i="6"/>
  <c r="X420" i="6"/>
  <c r="X421" i="6"/>
  <c r="X422" i="6"/>
  <c r="X423" i="6"/>
  <c r="X424" i="6"/>
  <c r="X425" i="6"/>
  <c r="X426" i="6"/>
  <c r="X427" i="6"/>
  <c r="X428" i="6"/>
  <c r="X429" i="6"/>
  <c r="X430" i="6"/>
  <c r="X431" i="6"/>
  <c r="X432" i="6"/>
  <c r="X433" i="6"/>
  <c r="X434" i="6"/>
  <c r="X435" i="6"/>
  <c r="X436" i="6"/>
  <c r="X437" i="6"/>
  <c r="X438" i="6"/>
  <c r="X439" i="6"/>
  <c r="X440" i="6"/>
  <c r="X441" i="6"/>
  <c r="X442" i="6"/>
  <c r="X443" i="6"/>
  <c r="X444" i="6"/>
  <c r="X445" i="6"/>
  <c r="X446" i="6"/>
  <c r="X447" i="6"/>
  <c r="X448" i="6"/>
  <c r="X449" i="6"/>
  <c r="X450" i="6"/>
  <c r="X451" i="6"/>
  <c r="X452" i="6"/>
  <c r="X453" i="6"/>
  <c r="X454" i="6"/>
  <c r="X455" i="6"/>
  <c r="X456" i="6"/>
  <c r="X457" i="6"/>
  <c r="X458" i="6"/>
  <c r="X459" i="6"/>
  <c r="X460" i="6"/>
  <c r="X461" i="6"/>
  <c r="X462" i="6"/>
  <c r="X463" i="6"/>
  <c r="X464" i="6"/>
  <c r="X465" i="6"/>
  <c r="X466" i="6"/>
  <c r="X467" i="6"/>
  <c r="X468" i="6"/>
  <c r="X469" i="6"/>
  <c r="X470" i="6"/>
  <c r="X471" i="6"/>
  <c r="X472" i="6"/>
  <c r="X473" i="6"/>
  <c r="X474" i="6"/>
  <c r="X475" i="6"/>
  <c r="X476" i="6"/>
  <c r="X477" i="6"/>
  <c r="X478" i="6"/>
  <c r="X479" i="6"/>
  <c r="X480" i="6"/>
  <c r="X481" i="6"/>
  <c r="X482" i="6"/>
  <c r="X483" i="6"/>
  <c r="X484" i="6"/>
  <c r="X485" i="6"/>
  <c r="X486" i="6"/>
  <c r="X487" i="6"/>
  <c r="X488" i="6"/>
  <c r="X489" i="6"/>
  <c r="X490" i="6"/>
  <c r="X491" i="6"/>
  <c r="X492" i="6"/>
  <c r="X493" i="6"/>
  <c r="X494" i="6"/>
  <c r="X495" i="6"/>
  <c r="X496" i="6"/>
  <c r="X497" i="6"/>
  <c r="X498" i="6"/>
  <c r="X499" i="6"/>
  <c r="X500" i="6"/>
  <c r="X501" i="6"/>
  <c r="X502" i="6"/>
  <c r="X503" i="6"/>
  <c r="X504" i="6"/>
  <c r="X505" i="6"/>
  <c r="X506" i="6"/>
  <c r="X507" i="6"/>
  <c r="X508" i="6"/>
  <c r="X509" i="6"/>
  <c r="X510" i="6"/>
  <c r="X511" i="6"/>
  <c r="X512" i="6"/>
  <c r="X513" i="6"/>
  <c r="X514" i="6"/>
  <c r="X515" i="6"/>
  <c r="X516" i="6"/>
  <c r="X517" i="6"/>
  <c r="X518" i="6"/>
  <c r="X519" i="6"/>
  <c r="X520" i="6"/>
  <c r="X521" i="6"/>
  <c r="X522" i="6"/>
  <c r="X523" i="6"/>
  <c r="X524" i="6"/>
  <c r="X525" i="6"/>
  <c r="X526" i="6"/>
  <c r="X527" i="6"/>
  <c r="X528" i="6"/>
  <c r="X529" i="6"/>
  <c r="X530" i="6"/>
  <c r="X531" i="6"/>
  <c r="X532" i="6"/>
  <c r="X533" i="6"/>
  <c r="X534" i="6"/>
  <c r="X535" i="6"/>
  <c r="X536" i="6"/>
  <c r="X537" i="6"/>
  <c r="X538" i="6"/>
  <c r="X539" i="6"/>
  <c r="X540" i="6"/>
  <c r="X541" i="6"/>
  <c r="X542" i="6"/>
  <c r="X543" i="6"/>
  <c r="X544" i="6"/>
  <c r="X545" i="6"/>
  <c r="X546" i="6"/>
  <c r="X547" i="6"/>
  <c r="X548" i="6"/>
  <c r="X549" i="6"/>
  <c r="X550" i="6"/>
  <c r="X551" i="6"/>
  <c r="X552" i="6"/>
  <c r="X553" i="6"/>
  <c r="X554" i="6"/>
  <c r="X555" i="6"/>
  <c r="X556" i="6"/>
  <c r="X557" i="6"/>
  <c r="X558" i="6"/>
  <c r="X559" i="6"/>
  <c r="X560" i="6"/>
  <c r="X561" i="6"/>
  <c r="X562" i="6"/>
  <c r="X563" i="6"/>
  <c r="X564" i="6"/>
  <c r="X565" i="6"/>
  <c r="X566" i="6"/>
  <c r="X567" i="6"/>
  <c r="X568" i="6"/>
  <c r="X569" i="6"/>
  <c r="X570" i="6"/>
  <c r="X571" i="6"/>
  <c r="X572" i="6"/>
  <c r="X573" i="6"/>
  <c r="X574" i="6"/>
  <c r="X575" i="6"/>
  <c r="X576" i="6"/>
  <c r="X577" i="6"/>
  <c r="X578" i="6"/>
  <c r="X579" i="6"/>
  <c r="X580" i="6"/>
  <c r="X581" i="6"/>
  <c r="X582" i="6"/>
  <c r="X583" i="6"/>
  <c r="X584" i="6"/>
  <c r="X585" i="6"/>
  <c r="X586" i="6"/>
  <c r="X587" i="6"/>
  <c r="X588" i="6"/>
  <c r="X589" i="6"/>
  <c r="X590" i="6"/>
  <c r="X591" i="6"/>
  <c r="X592" i="6"/>
  <c r="X593" i="6"/>
  <c r="X594" i="6"/>
  <c r="X595" i="6"/>
  <c r="X596" i="6"/>
  <c r="X597" i="6"/>
  <c r="X598" i="6"/>
  <c r="X599" i="6"/>
  <c r="X600" i="6"/>
  <c r="X601" i="6"/>
  <c r="X602" i="6"/>
  <c r="X603" i="6"/>
  <c r="X604" i="6"/>
  <c r="X605" i="6"/>
  <c r="X606" i="6"/>
  <c r="X607" i="6"/>
  <c r="X608" i="6"/>
  <c r="X609" i="6"/>
  <c r="X610" i="6"/>
  <c r="X611" i="6"/>
  <c r="X612" i="6"/>
  <c r="X613" i="6"/>
  <c r="X614" i="6"/>
  <c r="X615" i="6"/>
  <c r="X616" i="6"/>
  <c r="X617" i="6"/>
  <c r="X618" i="6"/>
  <c r="X619" i="6"/>
  <c r="X620" i="6"/>
  <c r="X621" i="6"/>
  <c r="X622" i="6"/>
  <c r="X623" i="6"/>
  <c r="X624" i="6"/>
  <c r="X625" i="6"/>
  <c r="X626" i="6"/>
  <c r="X627" i="6"/>
  <c r="X628" i="6"/>
  <c r="X629" i="6"/>
  <c r="X630" i="6"/>
  <c r="X631" i="6"/>
  <c r="X632" i="6"/>
  <c r="X633" i="6"/>
  <c r="X634" i="6"/>
  <c r="X635" i="6"/>
  <c r="X636" i="6"/>
  <c r="X637" i="6"/>
  <c r="X638" i="6"/>
  <c r="X639" i="6"/>
  <c r="X640" i="6"/>
  <c r="X641" i="6"/>
  <c r="X642" i="6"/>
  <c r="X643" i="6"/>
  <c r="X644" i="6"/>
  <c r="X645" i="6"/>
  <c r="X646" i="6"/>
  <c r="X647" i="6"/>
  <c r="X648" i="6"/>
  <c r="X649" i="6"/>
  <c r="X650" i="6"/>
  <c r="X651" i="6"/>
  <c r="X652" i="6"/>
  <c r="X653" i="6"/>
  <c r="X654" i="6"/>
  <c r="X655" i="6"/>
  <c r="X656" i="6"/>
  <c r="X657" i="6"/>
  <c r="X658" i="6"/>
  <c r="X659" i="6"/>
  <c r="X660" i="6"/>
  <c r="X661" i="6"/>
  <c r="X662" i="6"/>
  <c r="X663" i="6"/>
  <c r="X664" i="6"/>
  <c r="X665" i="6"/>
  <c r="X666" i="6"/>
  <c r="X667" i="6"/>
  <c r="X668" i="6"/>
  <c r="X669" i="6"/>
  <c r="X670" i="6"/>
  <c r="X671" i="6"/>
  <c r="X672" i="6"/>
  <c r="X673" i="6"/>
  <c r="X674" i="6"/>
  <c r="X675" i="6"/>
  <c r="X676" i="6"/>
  <c r="X677" i="6"/>
  <c r="X678" i="6"/>
  <c r="X679" i="6"/>
  <c r="X680" i="6"/>
  <c r="X681" i="6"/>
  <c r="X682" i="6"/>
  <c r="X683" i="6"/>
  <c r="X684" i="6"/>
  <c r="X685" i="6"/>
  <c r="X686" i="6"/>
  <c r="X687" i="6"/>
  <c r="X688" i="6"/>
  <c r="X689" i="6"/>
  <c r="X690" i="6"/>
  <c r="X691" i="6"/>
  <c r="X692" i="6"/>
  <c r="X693" i="6"/>
  <c r="X694" i="6"/>
  <c r="X695" i="6"/>
  <c r="X696" i="6"/>
  <c r="X697" i="6"/>
  <c r="X698" i="6"/>
  <c r="X699" i="6"/>
  <c r="X700" i="6"/>
  <c r="X701" i="6"/>
  <c r="X702" i="6"/>
  <c r="X703" i="6"/>
  <c r="X704" i="6"/>
  <c r="X705" i="6"/>
  <c r="X706" i="6"/>
  <c r="X707" i="6"/>
  <c r="X708" i="6"/>
  <c r="X709" i="6"/>
  <c r="X710" i="6"/>
  <c r="X711" i="6"/>
  <c r="X712" i="6"/>
  <c r="X713" i="6"/>
  <c r="X714" i="6"/>
  <c r="X715" i="6"/>
  <c r="X716" i="6"/>
  <c r="X717" i="6"/>
  <c r="X718" i="6"/>
  <c r="X719" i="6"/>
  <c r="X720" i="6"/>
  <c r="X721" i="6"/>
  <c r="X722" i="6"/>
  <c r="X723" i="6"/>
  <c r="X724" i="6"/>
  <c r="X725" i="6"/>
  <c r="X726" i="6"/>
  <c r="X727" i="6"/>
  <c r="X728" i="6"/>
  <c r="X729" i="6"/>
  <c r="X730" i="6"/>
  <c r="X731" i="6"/>
  <c r="X732" i="6"/>
  <c r="X733" i="6"/>
  <c r="X734" i="6"/>
  <c r="X735" i="6"/>
  <c r="X736" i="6"/>
  <c r="X737" i="6"/>
  <c r="X738" i="6"/>
  <c r="X739" i="6"/>
  <c r="X740" i="6"/>
  <c r="X741" i="6"/>
  <c r="X742" i="6"/>
  <c r="X743" i="6"/>
  <c r="X744" i="6"/>
  <c r="X745" i="6"/>
  <c r="X746" i="6"/>
  <c r="X747" i="6"/>
  <c r="X748" i="6"/>
  <c r="X749" i="6"/>
  <c r="X750" i="6"/>
  <c r="X751" i="6"/>
  <c r="X752" i="6"/>
  <c r="X753" i="6"/>
  <c r="X754" i="6"/>
  <c r="X755" i="6"/>
  <c r="X756" i="6"/>
  <c r="X757" i="6"/>
  <c r="X758" i="6"/>
  <c r="X759" i="6"/>
  <c r="X760" i="6"/>
  <c r="X761" i="6"/>
  <c r="X762" i="6"/>
  <c r="X763" i="6"/>
  <c r="X764" i="6"/>
  <c r="X765" i="6"/>
  <c r="X766" i="6"/>
  <c r="X767" i="6"/>
  <c r="X768" i="6"/>
  <c r="X769" i="6"/>
  <c r="X770" i="6"/>
  <c r="X771" i="6"/>
  <c r="X772" i="6"/>
  <c r="X773" i="6"/>
  <c r="X774" i="6"/>
  <c r="X775" i="6"/>
  <c r="X776" i="6"/>
  <c r="X777" i="6"/>
  <c r="X778" i="6"/>
  <c r="X779" i="6"/>
  <c r="X780" i="6"/>
  <c r="X781" i="6"/>
  <c r="X782" i="6"/>
  <c r="X783" i="6"/>
  <c r="X784" i="6"/>
  <c r="X785" i="6"/>
  <c r="X786" i="6"/>
  <c r="X787" i="6"/>
  <c r="X788" i="6"/>
  <c r="X789" i="6"/>
  <c r="X790" i="6"/>
  <c r="X791" i="6"/>
  <c r="X792" i="6"/>
  <c r="X793" i="6"/>
  <c r="X794" i="6"/>
  <c r="X795" i="6"/>
  <c r="X796" i="6"/>
  <c r="X797" i="6"/>
  <c r="X798" i="6"/>
  <c r="X799" i="6"/>
  <c r="X800" i="6"/>
  <c r="X801" i="6"/>
  <c r="X802" i="6"/>
  <c r="X803" i="6"/>
  <c r="X804" i="6"/>
  <c r="X805" i="6"/>
  <c r="X806" i="6"/>
  <c r="X807" i="6"/>
  <c r="X808" i="6"/>
  <c r="X809" i="6"/>
  <c r="X810" i="6"/>
  <c r="X811" i="6"/>
  <c r="X812" i="6"/>
  <c r="X813" i="6"/>
  <c r="X814" i="6"/>
  <c r="X815" i="6"/>
  <c r="X816" i="6"/>
  <c r="X817" i="6"/>
  <c r="X818" i="6"/>
  <c r="X819" i="6"/>
  <c r="X820" i="6"/>
  <c r="X821" i="6"/>
  <c r="X822" i="6"/>
  <c r="X823" i="6"/>
  <c r="X824" i="6"/>
  <c r="X825" i="6"/>
  <c r="X826" i="6"/>
  <c r="X827" i="6"/>
  <c r="X828" i="6"/>
  <c r="X829" i="6"/>
  <c r="X830" i="6"/>
  <c r="X831" i="6"/>
  <c r="X832" i="6"/>
  <c r="X833" i="6"/>
  <c r="X834" i="6"/>
  <c r="X835" i="6"/>
  <c r="X836" i="6"/>
  <c r="X837" i="6"/>
  <c r="X838" i="6"/>
  <c r="X839" i="6"/>
  <c r="X840" i="6"/>
  <c r="X841" i="6"/>
  <c r="X842" i="6"/>
  <c r="X843" i="6"/>
  <c r="X844" i="6"/>
  <c r="X845" i="6"/>
  <c r="X846" i="6"/>
  <c r="X847" i="6"/>
  <c r="X848" i="6"/>
  <c r="X849" i="6"/>
  <c r="X850" i="6"/>
  <c r="X851" i="6"/>
  <c r="X852" i="6"/>
  <c r="X853" i="6"/>
  <c r="X854" i="6"/>
  <c r="X855" i="6"/>
  <c r="X856" i="6"/>
  <c r="X857" i="6"/>
  <c r="X858" i="6"/>
  <c r="X859" i="6"/>
  <c r="X860" i="6"/>
  <c r="X861" i="6"/>
  <c r="X862" i="6"/>
  <c r="X863" i="6"/>
  <c r="X864" i="6"/>
  <c r="X865" i="6"/>
  <c r="X866" i="6"/>
  <c r="X867" i="6"/>
  <c r="X868" i="6"/>
  <c r="X869" i="6"/>
  <c r="X870" i="6"/>
  <c r="X871" i="6"/>
  <c r="X872" i="6"/>
  <c r="X873" i="6"/>
  <c r="X874" i="6"/>
  <c r="X875" i="6"/>
  <c r="X876" i="6"/>
  <c r="X877" i="6"/>
  <c r="X878" i="6"/>
  <c r="X879" i="6"/>
  <c r="X880" i="6"/>
  <c r="X881" i="6"/>
  <c r="X882" i="6"/>
  <c r="X883" i="6"/>
  <c r="X884" i="6"/>
  <c r="X885" i="6"/>
  <c r="X886" i="6"/>
  <c r="X887" i="6"/>
  <c r="X888" i="6"/>
  <c r="X889" i="6"/>
  <c r="X890" i="6"/>
  <c r="X891" i="6"/>
  <c r="X892" i="6"/>
  <c r="X893" i="6"/>
  <c r="X894" i="6"/>
  <c r="X895" i="6"/>
  <c r="X896" i="6"/>
  <c r="X897" i="6"/>
  <c r="X898" i="6"/>
  <c r="X899" i="6"/>
  <c r="X900" i="6"/>
  <c r="X901" i="6"/>
  <c r="X902" i="6"/>
  <c r="X903" i="6"/>
  <c r="X904" i="6"/>
  <c r="X905" i="6"/>
  <c r="X906" i="6"/>
  <c r="X907" i="6"/>
  <c r="X908" i="6"/>
  <c r="X909" i="6"/>
  <c r="X910" i="6"/>
  <c r="X911" i="6"/>
  <c r="X912" i="6"/>
  <c r="X913" i="6"/>
  <c r="X914" i="6"/>
  <c r="X915" i="6"/>
  <c r="X916" i="6"/>
  <c r="X917" i="6"/>
  <c r="X918" i="6"/>
  <c r="X919" i="6"/>
  <c r="X920" i="6"/>
  <c r="X921" i="6"/>
  <c r="X922" i="6"/>
  <c r="X923" i="6"/>
  <c r="X924" i="6"/>
  <c r="X925" i="6"/>
  <c r="X926" i="6"/>
  <c r="X927" i="6"/>
  <c r="X928" i="6"/>
  <c r="X929" i="6"/>
  <c r="X930" i="6"/>
  <c r="X931" i="6"/>
  <c r="X932" i="6"/>
  <c r="X933" i="6"/>
  <c r="X934" i="6"/>
  <c r="X935" i="6"/>
  <c r="X936" i="6"/>
  <c r="X937" i="6"/>
  <c r="X938" i="6"/>
  <c r="X939" i="6"/>
  <c r="X940" i="6"/>
  <c r="X941" i="6"/>
  <c r="X942" i="6"/>
  <c r="X943" i="6"/>
  <c r="X944" i="6"/>
  <c r="X945" i="6"/>
  <c r="X946" i="6"/>
  <c r="X947" i="6"/>
  <c r="X948" i="6"/>
  <c r="X949" i="6"/>
  <c r="X950" i="6"/>
  <c r="X951" i="6"/>
  <c r="X952" i="6"/>
  <c r="X953" i="6"/>
  <c r="X954" i="6"/>
  <c r="X955" i="6"/>
  <c r="X956" i="6"/>
  <c r="X957" i="6"/>
  <c r="X958" i="6"/>
  <c r="X959" i="6"/>
  <c r="X960" i="6"/>
  <c r="X961" i="6"/>
  <c r="X962" i="6"/>
  <c r="X963" i="6"/>
  <c r="X964" i="6"/>
  <c r="X965" i="6"/>
  <c r="X966" i="6"/>
  <c r="X967" i="6"/>
  <c r="X968" i="6"/>
  <c r="X969" i="6"/>
  <c r="X970" i="6"/>
  <c r="X971" i="6"/>
  <c r="X972" i="6"/>
  <c r="X973" i="6"/>
  <c r="X974" i="6"/>
  <c r="X975" i="6"/>
  <c r="X976" i="6"/>
  <c r="X977" i="6"/>
  <c r="X978" i="6"/>
  <c r="X979" i="6"/>
  <c r="X980" i="6"/>
  <c r="X981" i="6"/>
  <c r="X982" i="6"/>
  <c r="X983" i="6"/>
  <c r="X984" i="6"/>
  <c r="X985" i="6"/>
  <c r="X986" i="6"/>
  <c r="X987" i="6"/>
  <c r="X988" i="6"/>
  <c r="X989" i="6"/>
  <c r="X990" i="6"/>
  <c r="X991" i="6"/>
  <c r="X992" i="6"/>
  <c r="X993" i="6"/>
  <c r="X994" i="6"/>
  <c r="X995" i="6"/>
  <c r="X996" i="6"/>
  <c r="X997" i="6"/>
  <c r="X998" i="6"/>
  <c r="X999" i="6"/>
  <c r="X1000" i="6"/>
  <c r="X7" i="6"/>
  <c r="O8" i="15" l="1"/>
  <c r="O7" i="15"/>
  <c r="I10" i="1" l="1"/>
  <c r="I8" i="1"/>
  <c r="M7" i="6" l="1"/>
  <c r="L7" i="6" s="1"/>
  <c r="N7" i="6" s="1"/>
  <c r="M8" i="6"/>
  <c r="O8" i="6"/>
  <c r="B17" i="9" l="1"/>
  <c r="B13" i="9"/>
  <c r="B14" i="9"/>
  <c r="C30" i="18" l="1"/>
  <c r="C31" i="18"/>
  <c r="C32" i="18"/>
  <c r="C33" i="18"/>
  <c r="C34" i="18"/>
  <c r="C35" i="18"/>
  <c r="C36" i="18"/>
  <c r="C37" i="18"/>
  <c r="C38" i="18"/>
  <c r="C39" i="18"/>
  <c r="C40" i="18"/>
  <c r="C41" i="18"/>
  <c r="C42" i="18"/>
  <c r="C43" i="18"/>
  <c r="C44" i="18"/>
  <c r="C45" i="18"/>
  <c r="C46" i="18"/>
  <c r="C47" i="18"/>
  <c r="C48" i="18"/>
  <c r="C49" i="18"/>
  <c r="C50" i="18"/>
  <c r="C51" i="18"/>
  <c r="C52" i="18"/>
  <c r="C53" i="18"/>
  <c r="C54" i="18"/>
  <c r="C55" i="18"/>
  <c r="C56" i="18"/>
  <c r="C57" i="18"/>
  <c r="C58" i="18"/>
  <c r="C59" i="18"/>
  <c r="C60" i="18"/>
  <c r="C61" i="18"/>
  <c r="C30" i="14"/>
  <c r="C31" i="14"/>
  <c r="C32" i="14"/>
  <c r="C33" i="14"/>
  <c r="C34" i="14"/>
  <c r="C35" i="14"/>
  <c r="C36" i="14"/>
  <c r="C37" i="14"/>
  <c r="C38" i="14"/>
  <c r="C39" i="14"/>
  <c r="C40" i="14"/>
  <c r="C41" i="14"/>
  <c r="C42" i="14"/>
  <c r="C43" i="14"/>
  <c r="C44" i="14"/>
  <c r="C45" i="14"/>
  <c r="C46" i="14"/>
  <c r="C47" i="14"/>
  <c r="C48" i="14"/>
  <c r="C49" i="14"/>
  <c r="C50" i="14"/>
  <c r="C51" i="14"/>
  <c r="C52" i="14"/>
  <c r="C53" i="14"/>
  <c r="C54" i="14"/>
  <c r="C55" i="14"/>
  <c r="C56" i="14"/>
  <c r="C57" i="14"/>
  <c r="C58" i="14"/>
  <c r="C59" i="14"/>
  <c r="C60" i="14"/>
  <c r="C61" i="14"/>
  <c r="C29" i="18" l="1"/>
  <c r="C28" i="18"/>
  <c r="C27" i="18"/>
  <c r="C26" i="18"/>
  <c r="C25" i="18"/>
  <c r="C24" i="18"/>
  <c r="C23" i="18"/>
  <c r="C22" i="18"/>
  <c r="C21" i="18"/>
  <c r="C20" i="18"/>
  <c r="C19" i="18"/>
  <c r="C18" i="18"/>
  <c r="C17" i="18"/>
  <c r="C16" i="18"/>
  <c r="C15" i="18"/>
  <c r="C14" i="18"/>
  <c r="C13" i="18"/>
  <c r="C12" i="18"/>
  <c r="C11" i="18"/>
  <c r="C10" i="18"/>
  <c r="C9" i="18"/>
  <c r="C8" i="18"/>
  <c r="C7" i="18"/>
  <c r="C6" i="18"/>
  <c r="D8" i="15" l="1"/>
  <c r="D9" i="15"/>
  <c r="D10" i="15"/>
  <c r="D11" i="15"/>
  <c r="D12" i="15"/>
  <c r="D13" i="15"/>
  <c r="D14" i="15"/>
  <c r="D15" i="15"/>
  <c r="D16" i="15"/>
  <c r="D17" i="15"/>
  <c r="D18" i="15"/>
  <c r="D19" i="15"/>
  <c r="D20" i="15"/>
  <c r="D21" i="15"/>
  <c r="D22" i="15"/>
  <c r="D23" i="15"/>
  <c r="D24" i="15"/>
  <c r="D25" i="15"/>
  <c r="D26" i="15"/>
  <c r="D27" i="15"/>
  <c r="D28" i="15"/>
  <c r="D29" i="15"/>
  <c r="D30" i="15"/>
  <c r="D31" i="15"/>
  <c r="D32" i="15"/>
  <c r="D33" i="15"/>
  <c r="D34" i="15"/>
  <c r="D35" i="15"/>
  <c r="D36" i="15"/>
  <c r="D37" i="15"/>
  <c r="D38" i="15"/>
  <c r="D39" i="15"/>
  <c r="D40" i="15"/>
  <c r="D41" i="15"/>
  <c r="D42" i="15"/>
  <c r="D43" i="15"/>
  <c r="D44" i="15"/>
  <c r="D45" i="15"/>
  <c r="D46" i="15"/>
  <c r="D47" i="15"/>
  <c r="D48" i="15"/>
  <c r="D49" i="15"/>
  <c r="D50" i="15"/>
  <c r="D51" i="15"/>
  <c r="D52" i="15"/>
  <c r="D53" i="15"/>
  <c r="D54" i="15"/>
  <c r="D55" i="15"/>
  <c r="D56" i="15"/>
  <c r="D57" i="15"/>
  <c r="D58" i="15"/>
  <c r="D59" i="15"/>
  <c r="D60" i="15"/>
  <c r="D61" i="15"/>
  <c r="D62" i="15"/>
  <c r="D63" i="15"/>
  <c r="D64" i="15"/>
  <c r="D65" i="15"/>
  <c r="D66" i="15"/>
  <c r="D67" i="15"/>
  <c r="D68" i="15"/>
  <c r="D69" i="15"/>
  <c r="D70" i="15"/>
  <c r="D71" i="15"/>
  <c r="D72" i="15"/>
  <c r="D73" i="15"/>
  <c r="D74" i="15"/>
  <c r="D75" i="15"/>
  <c r="D76" i="15"/>
  <c r="D77" i="15"/>
  <c r="D78" i="15"/>
  <c r="D79" i="15"/>
  <c r="D80" i="15"/>
  <c r="D81" i="15"/>
  <c r="D82" i="15"/>
  <c r="D83" i="15"/>
  <c r="D84" i="15"/>
  <c r="D85" i="15"/>
  <c r="D86" i="15"/>
  <c r="D87" i="15"/>
  <c r="D88" i="15"/>
  <c r="D89" i="15"/>
  <c r="D90" i="15"/>
  <c r="D91" i="15"/>
  <c r="D92" i="15"/>
  <c r="D93" i="15"/>
  <c r="D94" i="15"/>
  <c r="D95" i="15"/>
  <c r="D96" i="15"/>
  <c r="D97" i="15"/>
  <c r="D98" i="15"/>
  <c r="D99" i="15"/>
  <c r="D100" i="15"/>
  <c r="D101" i="15"/>
  <c r="D102" i="15"/>
  <c r="D103" i="15"/>
  <c r="D104" i="15"/>
  <c r="D105" i="15"/>
  <c r="D106" i="15"/>
  <c r="D107" i="15"/>
  <c r="D108" i="15"/>
  <c r="D109" i="15"/>
  <c r="D110" i="15"/>
  <c r="D111" i="15"/>
  <c r="D112" i="15"/>
  <c r="D113" i="15"/>
  <c r="D114" i="15"/>
  <c r="D115" i="15"/>
  <c r="D116" i="15"/>
  <c r="D117" i="15"/>
  <c r="D118" i="15"/>
  <c r="D119" i="15"/>
  <c r="D120" i="15"/>
  <c r="D121" i="15"/>
  <c r="D122" i="15"/>
  <c r="D123" i="15"/>
  <c r="D124" i="15"/>
  <c r="D125" i="15"/>
  <c r="D126" i="15"/>
  <c r="D127" i="15"/>
  <c r="D128" i="15"/>
  <c r="D129" i="15"/>
  <c r="D130" i="15"/>
  <c r="D131" i="15"/>
  <c r="D132" i="15"/>
  <c r="D133" i="15"/>
  <c r="D134" i="15"/>
  <c r="D135" i="15"/>
  <c r="D136" i="15"/>
  <c r="D137" i="15"/>
  <c r="D138" i="15"/>
  <c r="D139" i="15"/>
  <c r="D140" i="15"/>
  <c r="D141" i="15"/>
  <c r="D142" i="15"/>
  <c r="D143" i="15"/>
  <c r="D144" i="15"/>
  <c r="D145" i="15"/>
  <c r="D146" i="15"/>
  <c r="D147" i="15"/>
  <c r="D148" i="15"/>
  <c r="D149" i="15"/>
  <c r="D150" i="15"/>
  <c r="D151" i="15"/>
  <c r="D152" i="15"/>
  <c r="D153" i="15"/>
  <c r="D154" i="15"/>
  <c r="D155" i="15"/>
  <c r="D156" i="15"/>
  <c r="D157" i="15"/>
  <c r="D158" i="15"/>
  <c r="D159" i="15"/>
  <c r="D160" i="15"/>
  <c r="D161" i="15"/>
  <c r="D162" i="15"/>
  <c r="D163" i="15"/>
  <c r="D164" i="15"/>
  <c r="D165" i="15"/>
  <c r="D166" i="15"/>
  <c r="D167" i="15"/>
  <c r="D168" i="15"/>
  <c r="D169" i="15"/>
  <c r="D170" i="15"/>
  <c r="D171" i="15"/>
  <c r="D172" i="15"/>
  <c r="D173" i="15"/>
  <c r="D174" i="15"/>
  <c r="D175" i="15"/>
  <c r="D176" i="15"/>
  <c r="D177" i="15"/>
  <c r="D178" i="15"/>
  <c r="D179" i="15"/>
  <c r="D180" i="15"/>
  <c r="D181" i="15"/>
  <c r="D182" i="15"/>
  <c r="D183" i="15"/>
  <c r="D184" i="15"/>
  <c r="D185" i="15"/>
  <c r="D186" i="15"/>
  <c r="D187" i="15"/>
  <c r="D188" i="15"/>
  <c r="D189" i="15"/>
  <c r="D190" i="15"/>
  <c r="D191" i="15"/>
  <c r="D192" i="15"/>
  <c r="D193" i="15"/>
  <c r="D194" i="15"/>
  <c r="D195" i="15"/>
  <c r="D196" i="15"/>
  <c r="D197" i="15"/>
  <c r="D198" i="15"/>
  <c r="D199" i="15"/>
  <c r="D200" i="15"/>
  <c r="D201" i="15"/>
  <c r="D202" i="15"/>
  <c r="D203" i="15"/>
  <c r="D204" i="15"/>
  <c r="D205" i="15"/>
  <c r="D206" i="15"/>
  <c r="D207" i="15"/>
  <c r="D208" i="15"/>
  <c r="D209" i="15"/>
  <c r="D210" i="15"/>
  <c r="D211" i="15"/>
  <c r="D212" i="15"/>
  <c r="D213" i="15"/>
  <c r="D214" i="15"/>
  <c r="D215" i="15"/>
  <c r="D216" i="15"/>
  <c r="D217" i="15"/>
  <c r="D218" i="15"/>
  <c r="D219" i="15"/>
  <c r="D220" i="15"/>
  <c r="D221" i="15"/>
  <c r="D222" i="15"/>
  <c r="D223" i="15"/>
  <c r="D224" i="15"/>
  <c r="D225" i="15"/>
  <c r="D226" i="15"/>
  <c r="D227" i="15"/>
  <c r="D228" i="15"/>
  <c r="D229" i="15"/>
  <c r="D230" i="15"/>
  <c r="D231" i="15"/>
  <c r="D232" i="15"/>
  <c r="D233" i="15"/>
  <c r="D234" i="15"/>
  <c r="D235" i="15"/>
  <c r="D236" i="15"/>
  <c r="D237" i="15"/>
  <c r="D238" i="15"/>
  <c r="D239" i="15"/>
  <c r="D240" i="15"/>
  <c r="D241" i="15"/>
  <c r="D242" i="15"/>
  <c r="D243" i="15"/>
  <c r="D244" i="15"/>
  <c r="D245" i="15"/>
  <c r="D246" i="15"/>
  <c r="D247" i="15"/>
  <c r="D248" i="15"/>
  <c r="D249" i="15"/>
  <c r="D250" i="15"/>
  <c r="D251" i="15"/>
  <c r="D252" i="15"/>
  <c r="D253" i="15"/>
  <c r="D254" i="15"/>
  <c r="D255" i="15"/>
  <c r="D256" i="15"/>
  <c r="D257" i="15"/>
  <c r="D258" i="15"/>
  <c r="D259" i="15"/>
  <c r="D260" i="15"/>
  <c r="D261" i="15"/>
  <c r="D262" i="15"/>
  <c r="D263" i="15"/>
  <c r="D264" i="15"/>
  <c r="D265" i="15"/>
  <c r="D266" i="15"/>
  <c r="D267" i="15"/>
  <c r="D268" i="15"/>
  <c r="D269" i="15"/>
  <c r="D270" i="15"/>
  <c r="D271" i="15"/>
  <c r="D272" i="15"/>
  <c r="D273" i="15"/>
  <c r="D274" i="15"/>
  <c r="D275" i="15"/>
  <c r="D276" i="15"/>
  <c r="D277" i="15"/>
  <c r="D278" i="15"/>
  <c r="D279" i="15"/>
  <c r="D280" i="15"/>
  <c r="D281" i="15"/>
  <c r="D282" i="15"/>
  <c r="D283" i="15"/>
  <c r="D284" i="15"/>
  <c r="D285" i="15"/>
  <c r="D286" i="15"/>
  <c r="D287" i="15"/>
  <c r="D288" i="15"/>
  <c r="D289" i="15"/>
  <c r="D290" i="15"/>
  <c r="D291" i="15"/>
  <c r="D292" i="15"/>
  <c r="D293" i="15"/>
  <c r="D294" i="15"/>
  <c r="D295" i="15"/>
  <c r="D296" i="15"/>
  <c r="D297" i="15"/>
  <c r="D298" i="15"/>
  <c r="D299" i="15"/>
  <c r="D300" i="15"/>
  <c r="D301" i="15"/>
  <c r="D302" i="15"/>
  <c r="D303" i="15"/>
  <c r="D304" i="15"/>
  <c r="D305" i="15"/>
  <c r="D306" i="15"/>
  <c r="D307" i="15"/>
  <c r="D308" i="15"/>
  <c r="D309" i="15"/>
  <c r="D310" i="15"/>
  <c r="D311" i="15"/>
  <c r="D312" i="15"/>
  <c r="D313" i="15"/>
  <c r="D314" i="15"/>
  <c r="D315" i="15"/>
  <c r="D316" i="15"/>
  <c r="D317" i="15"/>
  <c r="D318" i="15"/>
  <c r="D319" i="15"/>
  <c r="D320" i="15"/>
  <c r="D321" i="15"/>
  <c r="D322" i="15"/>
  <c r="D323" i="15"/>
  <c r="D324" i="15"/>
  <c r="D325" i="15"/>
  <c r="D326" i="15"/>
  <c r="D327" i="15"/>
  <c r="D328" i="15"/>
  <c r="D329" i="15"/>
  <c r="D330" i="15"/>
  <c r="D331" i="15"/>
  <c r="D332" i="15"/>
  <c r="D333" i="15"/>
  <c r="D334" i="15"/>
  <c r="D335" i="15"/>
  <c r="D336" i="15"/>
  <c r="D337" i="15"/>
  <c r="D338" i="15"/>
  <c r="D339" i="15"/>
  <c r="D340" i="15"/>
  <c r="D341" i="15"/>
  <c r="D342" i="15"/>
  <c r="D343" i="15"/>
  <c r="D344" i="15"/>
  <c r="D345" i="15"/>
  <c r="D346" i="15"/>
  <c r="D347" i="15"/>
  <c r="D348" i="15"/>
  <c r="D349" i="15"/>
  <c r="D350" i="15"/>
  <c r="D351" i="15"/>
  <c r="D352" i="15"/>
  <c r="D353" i="15"/>
  <c r="D354" i="15"/>
  <c r="D355" i="15"/>
  <c r="D356" i="15"/>
  <c r="D357" i="15"/>
  <c r="D358" i="15"/>
  <c r="D359" i="15"/>
  <c r="D360" i="15"/>
  <c r="D361" i="15"/>
  <c r="D362" i="15"/>
  <c r="D363" i="15"/>
  <c r="D364" i="15"/>
  <c r="D365" i="15"/>
  <c r="D366" i="15"/>
  <c r="D367" i="15"/>
  <c r="D368" i="15"/>
  <c r="D369" i="15"/>
  <c r="D370" i="15"/>
  <c r="D371" i="15"/>
  <c r="D372" i="15"/>
  <c r="D373" i="15"/>
  <c r="D374" i="15"/>
  <c r="D375" i="15"/>
  <c r="D376" i="15"/>
  <c r="D377" i="15"/>
  <c r="D378" i="15"/>
  <c r="D379" i="15"/>
  <c r="D380" i="15"/>
  <c r="D381" i="15"/>
  <c r="D382" i="15"/>
  <c r="D383" i="15"/>
  <c r="D384" i="15"/>
  <c r="D385" i="15"/>
  <c r="D386" i="15"/>
  <c r="D387" i="15"/>
  <c r="D388" i="15"/>
  <c r="D389" i="15"/>
  <c r="D390" i="15"/>
  <c r="D391" i="15"/>
  <c r="D392" i="15"/>
  <c r="D393" i="15"/>
  <c r="D394" i="15"/>
  <c r="D395" i="15"/>
  <c r="D396" i="15"/>
  <c r="D397" i="15"/>
  <c r="D398" i="15"/>
  <c r="D399" i="15"/>
  <c r="D400" i="15"/>
  <c r="D401" i="15"/>
  <c r="D402" i="15"/>
  <c r="D403" i="15"/>
  <c r="D404" i="15"/>
  <c r="D405" i="15"/>
  <c r="D406" i="15"/>
  <c r="D407" i="15"/>
  <c r="D408" i="15"/>
  <c r="D409" i="15"/>
  <c r="D410" i="15"/>
  <c r="D411" i="15"/>
  <c r="D412" i="15"/>
  <c r="D413" i="15"/>
  <c r="D414" i="15"/>
  <c r="D415" i="15"/>
  <c r="D416" i="15"/>
  <c r="D417" i="15"/>
  <c r="D418" i="15"/>
  <c r="D419" i="15"/>
  <c r="D420" i="15"/>
  <c r="D421" i="15"/>
  <c r="D422" i="15"/>
  <c r="D423" i="15"/>
  <c r="D424" i="15"/>
  <c r="D425" i="15"/>
  <c r="D426" i="15"/>
  <c r="D427" i="15"/>
  <c r="D428" i="15"/>
  <c r="D429" i="15"/>
  <c r="D430" i="15"/>
  <c r="D431" i="15"/>
  <c r="D432" i="15"/>
  <c r="D433" i="15"/>
  <c r="D434" i="15"/>
  <c r="D435" i="15"/>
  <c r="D436" i="15"/>
  <c r="D437" i="15"/>
  <c r="D438" i="15"/>
  <c r="D439" i="15"/>
  <c r="D440" i="15"/>
  <c r="D441" i="15"/>
  <c r="D442" i="15"/>
  <c r="D443" i="15"/>
  <c r="D444" i="15"/>
  <c r="D445" i="15"/>
  <c r="D446" i="15"/>
  <c r="D447" i="15"/>
  <c r="D448" i="15"/>
  <c r="D449" i="15"/>
  <c r="D450" i="15"/>
  <c r="D451" i="15"/>
  <c r="D452" i="15"/>
  <c r="D453" i="15"/>
  <c r="D454" i="15"/>
  <c r="D455" i="15"/>
  <c r="D456" i="15"/>
  <c r="D457" i="15"/>
  <c r="D458" i="15"/>
  <c r="D459" i="15"/>
  <c r="D460" i="15"/>
  <c r="D461" i="15"/>
  <c r="D462" i="15"/>
  <c r="D463" i="15"/>
  <c r="D464" i="15"/>
  <c r="D465" i="15"/>
  <c r="D466" i="15"/>
  <c r="D467" i="15"/>
  <c r="D468" i="15"/>
  <c r="D469" i="15"/>
  <c r="D470" i="15"/>
  <c r="D471" i="15"/>
  <c r="D472" i="15"/>
  <c r="D473" i="15"/>
  <c r="D474" i="15"/>
  <c r="D475" i="15"/>
  <c r="D476" i="15"/>
  <c r="D477" i="15"/>
  <c r="D478" i="15"/>
  <c r="D479" i="15"/>
  <c r="D480" i="15"/>
  <c r="D481" i="15"/>
  <c r="D482" i="15"/>
  <c r="D483" i="15"/>
  <c r="D484" i="15"/>
  <c r="D485" i="15"/>
  <c r="D486" i="15"/>
  <c r="D487" i="15"/>
  <c r="D488" i="15"/>
  <c r="D489" i="15"/>
  <c r="D490" i="15"/>
  <c r="D491" i="15"/>
  <c r="D492" i="15"/>
  <c r="D493" i="15"/>
  <c r="D494" i="15"/>
  <c r="D495" i="15"/>
  <c r="D496" i="15"/>
  <c r="D497" i="15"/>
  <c r="D498" i="15"/>
  <c r="D499" i="15"/>
  <c r="D500" i="15"/>
  <c r="D501" i="15"/>
  <c r="D502" i="15"/>
  <c r="D503" i="15"/>
  <c r="D504" i="15"/>
  <c r="D505" i="15"/>
  <c r="D506" i="15"/>
  <c r="D507" i="15"/>
  <c r="D508" i="15"/>
  <c r="D509" i="15"/>
  <c r="D510" i="15"/>
  <c r="D511" i="15"/>
  <c r="D512" i="15"/>
  <c r="D513" i="15"/>
  <c r="D514" i="15"/>
  <c r="D515" i="15"/>
  <c r="D516" i="15"/>
  <c r="D517" i="15"/>
  <c r="D518" i="15"/>
  <c r="D519" i="15"/>
  <c r="D520" i="15"/>
  <c r="D521" i="15"/>
  <c r="D522" i="15"/>
  <c r="D523" i="15"/>
  <c r="D524" i="15"/>
  <c r="D525" i="15"/>
  <c r="D526" i="15"/>
  <c r="D527" i="15"/>
  <c r="D528" i="15"/>
  <c r="D529" i="15"/>
  <c r="D530" i="15"/>
  <c r="D531" i="15"/>
  <c r="D532" i="15"/>
  <c r="D533" i="15"/>
  <c r="D534" i="15"/>
  <c r="D535" i="15"/>
  <c r="D536" i="15"/>
  <c r="D537" i="15"/>
  <c r="D538" i="15"/>
  <c r="D539" i="15"/>
  <c r="D540" i="15"/>
  <c r="D541" i="15"/>
  <c r="D542" i="15"/>
  <c r="D543" i="15"/>
  <c r="D544" i="15"/>
  <c r="D545" i="15"/>
  <c r="D546" i="15"/>
  <c r="D547" i="15"/>
  <c r="D548" i="15"/>
  <c r="D549" i="15"/>
  <c r="D550" i="15"/>
  <c r="D551" i="15"/>
  <c r="D552" i="15"/>
  <c r="D553" i="15"/>
  <c r="D554" i="15"/>
  <c r="D555" i="15"/>
  <c r="D556" i="15"/>
  <c r="D557" i="15"/>
  <c r="D558" i="15"/>
  <c r="D559" i="15"/>
  <c r="D560" i="15"/>
  <c r="D561" i="15"/>
  <c r="D562" i="15"/>
  <c r="D563" i="15"/>
  <c r="D564" i="15"/>
  <c r="D565" i="15"/>
  <c r="D566" i="15"/>
  <c r="D567" i="15"/>
  <c r="D568" i="15"/>
  <c r="D569" i="15"/>
  <c r="D570" i="15"/>
  <c r="D571" i="15"/>
  <c r="D572" i="15"/>
  <c r="D573" i="15"/>
  <c r="D574" i="15"/>
  <c r="D575" i="15"/>
  <c r="D576" i="15"/>
  <c r="D577" i="15"/>
  <c r="D578" i="15"/>
  <c r="D579" i="15"/>
  <c r="D580" i="15"/>
  <c r="D581" i="15"/>
  <c r="D582" i="15"/>
  <c r="D583" i="15"/>
  <c r="D584" i="15"/>
  <c r="D585" i="15"/>
  <c r="D586" i="15"/>
  <c r="D587" i="15"/>
  <c r="D588" i="15"/>
  <c r="D589" i="15"/>
  <c r="D590" i="15"/>
  <c r="D591" i="15"/>
  <c r="D592" i="15"/>
  <c r="D593" i="15"/>
  <c r="D594" i="15"/>
  <c r="D595" i="15"/>
  <c r="D596" i="15"/>
  <c r="D597" i="15"/>
  <c r="D598" i="15"/>
  <c r="D599" i="15"/>
  <c r="D600" i="15"/>
  <c r="D601" i="15"/>
  <c r="D602" i="15"/>
  <c r="D603" i="15"/>
  <c r="D604" i="15"/>
  <c r="D605" i="15"/>
  <c r="D606" i="15"/>
  <c r="D607" i="15"/>
  <c r="D608" i="15"/>
  <c r="D609" i="15"/>
  <c r="D610" i="15"/>
  <c r="D611" i="15"/>
  <c r="D612" i="15"/>
  <c r="D613" i="15"/>
  <c r="D614" i="15"/>
  <c r="D615" i="15"/>
  <c r="D616" i="15"/>
  <c r="D617" i="15"/>
  <c r="D618" i="15"/>
  <c r="D619" i="15"/>
  <c r="D620" i="15"/>
  <c r="D621" i="15"/>
  <c r="D622" i="15"/>
  <c r="D623" i="15"/>
  <c r="D624" i="15"/>
  <c r="D625" i="15"/>
  <c r="D626" i="15"/>
  <c r="D627" i="15"/>
  <c r="D628" i="15"/>
  <c r="D629" i="15"/>
  <c r="D630" i="15"/>
  <c r="D631" i="15"/>
  <c r="D632" i="15"/>
  <c r="D633" i="15"/>
  <c r="D634" i="15"/>
  <c r="D635" i="15"/>
  <c r="D636" i="15"/>
  <c r="D637" i="15"/>
  <c r="D638" i="15"/>
  <c r="D639" i="15"/>
  <c r="D640" i="15"/>
  <c r="D641" i="15"/>
  <c r="D642" i="15"/>
  <c r="D643" i="15"/>
  <c r="D644" i="15"/>
  <c r="D645" i="15"/>
  <c r="D646" i="15"/>
  <c r="D647" i="15"/>
  <c r="D648" i="15"/>
  <c r="D649" i="15"/>
  <c r="D650" i="15"/>
  <c r="D651" i="15"/>
  <c r="D652" i="15"/>
  <c r="D653" i="15"/>
  <c r="D654" i="15"/>
  <c r="D655" i="15"/>
  <c r="D656" i="15"/>
  <c r="D657" i="15"/>
  <c r="D658" i="15"/>
  <c r="D659" i="15"/>
  <c r="D660" i="15"/>
  <c r="D661" i="15"/>
  <c r="D662" i="15"/>
  <c r="D663" i="15"/>
  <c r="D664" i="15"/>
  <c r="D665" i="15"/>
  <c r="D666" i="15"/>
  <c r="D667" i="15"/>
  <c r="D668" i="15"/>
  <c r="D669" i="15"/>
  <c r="D670" i="15"/>
  <c r="D671" i="15"/>
  <c r="D672" i="15"/>
  <c r="D673" i="15"/>
  <c r="D674" i="15"/>
  <c r="D675" i="15"/>
  <c r="D676" i="15"/>
  <c r="D677" i="15"/>
  <c r="D678" i="15"/>
  <c r="D679" i="15"/>
  <c r="D680" i="15"/>
  <c r="D681" i="15"/>
  <c r="D682" i="15"/>
  <c r="D683" i="15"/>
  <c r="D684" i="15"/>
  <c r="D685" i="15"/>
  <c r="D686" i="15"/>
  <c r="D687" i="15"/>
  <c r="D688" i="15"/>
  <c r="D689" i="15"/>
  <c r="D690" i="15"/>
  <c r="D691" i="15"/>
  <c r="D692" i="15"/>
  <c r="D693" i="15"/>
  <c r="D694" i="15"/>
  <c r="D695" i="15"/>
  <c r="D696" i="15"/>
  <c r="D697" i="15"/>
  <c r="D698" i="15"/>
  <c r="D699" i="15"/>
  <c r="D700" i="15"/>
  <c r="D701" i="15"/>
  <c r="D702" i="15"/>
  <c r="D703" i="15"/>
  <c r="D704" i="15"/>
  <c r="D705" i="15"/>
  <c r="D706" i="15"/>
  <c r="D707" i="15"/>
  <c r="D708" i="15"/>
  <c r="D709" i="15"/>
  <c r="D710" i="15"/>
  <c r="D711" i="15"/>
  <c r="D712" i="15"/>
  <c r="D713" i="15"/>
  <c r="D714" i="15"/>
  <c r="D715" i="15"/>
  <c r="D716" i="15"/>
  <c r="D717" i="15"/>
  <c r="D718" i="15"/>
  <c r="D719" i="15"/>
  <c r="D720" i="15"/>
  <c r="D721" i="15"/>
  <c r="D722" i="15"/>
  <c r="D723" i="15"/>
  <c r="D724" i="15"/>
  <c r="D725" i="15"/>
  <c r="D726" i="15"/>
  <c r="D727" i="15"/>
  <c r="D728" i="15"/>
  <c r="D729" i="15"/>
  <c r="D730" i="15"/>
  <c r="D731" i="15"/>
  <c r="D732" i="15"/>
  <c r="D733" i="15"/>
  <c r="D734" i="15"/>
  <c r="D735" i="15"/>
  <c r="D736" i="15"/>
  <c r="D737" i="15"/>
  <c r="D738" i="15"/>
  <c r="D739" i="15"/>
  <c r="D740" i="15"/>
  <c r="D741" i="15"/>
  <c r="D742" i="15"/>
  <c r="D743" i="15"/>
  <c r="D744" i="15"/>
  <c r="D745" i="15"/>
  <c r="D746" i="15"/>
  <c r="D747" i="15"/>
  <c r="D748" i="15"/>
  <c r="D749" i="15"/>
  <c r="D750" i="15"/>
  <c r="D751" i="15"/>
  <c r="D752" i="15"/>
  <c r="D753" i="15"/>
  <c r="D754" i="15"/>
  <c r="D755" i="15"/>
  <c r="D756" i="15"/>
  <c r="D757" i="15"/>
  <c r="D758" i="15"/>
  <c r="D759" i="15"/>
  <c r="D760" i="15"/>
  <c r="D761" i="15"/>
  <c r="D762" i="15"/>
  <c r="D763" i="15"/>
  <c r="D764" i="15"/>
  <c r="D765" i="15"/>
  <c r="D766" i="15"/>
  <c r="D767" i="15"/>
  <c r="D768" i="15"/>
  <c r="D769" i="15"/>
  <c r="D770" i="15"/>
  <c r="D771" i="15"/>
  <c r="D772" i="15"/>
  <c r="D773" i="15"/>
  <c r="D774" i="15"/>
  <c r="D775" i="15"/>
  <c r="D776" i="15"/>
  <c r="D777" i="15"/>
  <c r="D778" i="15"/>
  <c r="D779" i="15"/>
  <c r="D780" i="15"/>
  <c r="D781" i="15"/>
  <c r="D782" i="15"/>
  <c r="D783" i="15"/>
  <c r="D784" i="15"/>
  <c r="D785" i="15"/>
  <c r="D786" i="15"/>
  <c r="D787" i="15"/>
  <c r="D788" i="15"/>
  <c r="D789" i="15"/>
  <c r="D790" i="15"/>
  <c r="D791" i="15"/>
  <c r="D792" i="15"/>
  <c r="D793" i="15"/>
  <c r="D794" i="15"/>
  <c r="D795" i="15"/>
  <c r="D796" i="15"/>
  <c r="D797" i="15"/>
  <c r="D798" i="15"/>
  <c r="D799" i="15"/>
  <c r="D800" i="15"/>
  <c r="D801" i="15"/>
  <c r="D802" i="15"/>
  <c r="D803" i="15"/>
  <c r="D804" i="15"/>
  <c r="D805" i="15"/>
  <c r="D806" i="15"/>
  <c r="D807" i="15"/>
  <c r="D808" i="15"/>
  <c r="D809" i="15"/>
  <c r="D810" i="15"/>
  <c r="D811" i="15"/>
  <c r="D812" i="15"/>
  <c r="D813" i="15"/>
  <c r="D814" i="15"/>
  <c r="D815" i="15"/>
  <c r="D816" i="15"/>
  <c r="D817" i="15"/>
  <c r="D818" i="15"/>
  <c r="D819" i="15"/>
  <c r="D820" i="15"/>
  <c r="D821" i="15"/>
  <c r="D822" i="15"/>
  <c r="D823" i="15"/>
  <c r="D824" i="15"/>
  <c r="D825" i="15"/>
  <c r="D826" i="15"/>
  <c r="D827" i="15"/>
  <c r="D828" i="15"/>
  <c r="D829" i="15"/>
  <c r="D830" i="15"/>
  <c r="D831" i="15"/>
  <c r="D832" i="15"/>
  <c r="D833" i="15"/>
  <c r="D834" i="15"/>
  <c r="D835" i="15"/>
  <c r="D836" i="15"/>
  <c r="D837" i="15"/>
  <c r="D838" i="15"/>
  <c r="D839" i="15"/>
  <c r="D840" i="15"/>
  <c r="D841" i="15"/>
  <c r="D842" i="15"/>
  <c r="D843" i="15"/>
  <c r="D844" i="15"/>
  <c r="D845" i="15"/>
  <c r="D846" i="15"/>
  <c r="D847" i="15"/>
  <c r="D848" i="15"/>
  <c r="D849" i="15"/>
  <c r="D850" i="15"/>
  <c r="D851" i="15"/>
  <c r="D852" i="15"/>
  <c r="D853" i="15"/>
  <c r="D854" i="15"/>
  <c r="D855" i="15"/>
  <c r="D856" i="15"/>
  <c r="D857" i="15"/>
  <c r="D858" i="15"/>
  <c r="D859" i="15"/>
  <c r="D860" i="15"/>
  <c r="D861" i="15"/>
  <c r="D862" i="15"/>
  <c r="D863" i="15"/>
  <c r="D864" i="15"/>
  <c r="D865" i="15"/>
  <c r="D866" i="15"/>
  <c r="D867" i="15"/>
  <c r="D868" i="15"/>
  <c r="D869" i="15"/>
  <c r="D870" i="15"/>
  <c r="D871" i="15"/>
  <c r="D872" i="15"/>
  <c r="D873" i="15"/>
  <c r="D874" i="15"/>
  <c r="D875" i="15"/>
  <c r="D876" i="15"/>
  <c r="D877" i="15"/>
  <c r="D878" i="15"/>
  <c r="D879" i="15"/>
  <c r="D880" i="15"/>
  <c r="D881" i="15"/>
  <c r="D882" i="15"/>
  <c r="D883" i="15"/>
  <c r="D884" i="15"/>
  <c r="D885" i="15"/>
  <c r="D886" i="15"/>
  <c r="D887" i="15"/>
  <c r="D888" i="15"/>
  <c r="D889" i="15"/>
  <c r="D890" i="15"/>
  <c r="D891" i="15"/>
  <c r="D892" i="15"/>
  <c r="D893" i="15"/>
  <c r="D894" i="15"/>
  <c r="D895" i="15"/>
  <c r="D896" i="15"/>
  <c r="D897" i="15"/>
  <c r="D898" i="15"/>
  <c r="D899" i="15"/>
  <c r="D900" i="15"/>
  <c r="D901" i="15"/>
  <c r="D902" i="15"/>
  <c r="D903" i="15"/>
  <c r="D904" i="15"/>
  <c r="D905" i="15"/>
  <c r="D906" i="15"/>
  <c r="D907" i="15"/>
  <c r="D908" i="15"/>
  <c r="D909" i="15"/>
  <c r="D910" i="15"/>
  <c r="D911" i="15"/>
  <c r="D912" i="15"/>
  <c r="D913" i="15"/>
  <c r="D914" i="15"/>
  <c r="D915" i="15"/>
  <c r="D916" i="15"/>
  <c r="D917" i="15"/>
  <c r="D918" i="15"/>
  <c r="D919" i="15"/>
  <c r="D920" i="15"/>
  <c r="D921" i="15"/>
  <c r="D922" i="15"/>
  <c r="D923" i="15"/>
  <c r="D924" i="15"/>
  <c r="D925" i="15"/>
  <c r="D926" i="15"/>
  <c r="D927" i="15"/>
  <c r="D928" i="15"/>
  <c r="D929" i="15"/>
  <c r="D930" i="15"/>
  <c r="D931" i="15"/>
  <c r="D932" i="15"/>
  <c r="D933" i="15"/>
  <c r="D934" i="15"/>
  <c r="D935" i="15"/>
  <c r="D936" i="15"/>
  <c r="D937" i="15"/>
  <c r="D938" i="15"/>
  <c r="D939" i="15"/>
  <c r="D940" i="15"/>
  <c r="D941" i="15"/>
  <c r="D942" i="15"/>
  <c r="D943" i="15"/>
  <c r="D944" i="15"/>
  <c r="D945" i="15"/>
  <c r="D946" i="15"/>
  <c r="D947" i="15"/>
  <c r="D948" i="15"/>
  <c r="D949" i="15"/>
  <c r="D950" i="15"/>
  <c r="D951" i="15"/>
  <c r="D952" i="15"/>
  <c r="D953" i="15"/>
  <c r="D954" i="15"/>
  <c r="D955" i="15"/>
  <c r="D956" i="15"/>
  <c r="D957" i="15"/>
  <c r="D958" i="15"/>
  <c r="D959" i="15"/>
  <c r="D960" i="15"/>
  <c r="D961" i="15"/>
  <c r="D962" i="15"/>
  <c r="D963" i="15"/>
  <c r="D964" i="15"/>
  <c r="D965" i="15"/>
  <c r="D966" i="15"/>
  <c r="D967" i="15"/>
  <c r="D968" i="15"/>
  <c r="D969" i="15"/>
  <c r="D970" i="15"/>
  <c r="D971" i="15"/>
  <c r="D972" i="15"/>
  <c r="D973" i="15"/>
  <c r="D974" i="15"/>
  <c r="D975" i="15"/>
  <c r="D976" i="15"/>
  <c r="D977" i="15"/>
  <c r="D978" i="15"/>
  <c r="D979" i="15"/>
  <c r="D980" i="15"/>
  <c r="D981" i="15"/>
  <c r="D982" i="15"/>
  <c r="D983" i="15"/>
  <c r="D984" i="15"/>
  <c r="D985" i="15"/>
  <c r="D986" i="15"/>
  <c r="D987" i="15"/>
  <c r="D988" i="15"/>
  <c r="D989" i="15"/>
  <c r="D990" i="15"/>
  <c r="D991" i="15"/>
  <c r="D992" i="15"/>
  <c r="D993" i="15"/>
  <c r="D994" i="15"/>
  <c r="D995" i="15"/>
  <c r="D996" i="15"/>
  <c r="D997" i="15"/>
  <c r="D998" i="15"/>
  <c r="D999" i="15"/>
  <c r="D1000" i="15"/>
  <c r="D7" i="15"/>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D75" i="6"/>
  <c r="D76" i="6"/>
  <c r="D77" i="6"/>
  <c r="D78" i="6"/>
  <c r="D79" i="6"/>
  <c r="D80" i="6"/>
  <c r="D81" i="6"/>
  <c r="D82" i="6"/>
  <c r="D83" i="6"/>
  <c r="D84" i="6"/>
  <c r="D85" i="6"/>
  <c r="D86" i="6"/>
  <c r="D87" i="6"/>
  <c r="D88" i="6"/>
  <c r="D89" i="6"/>
  <c r="D90" i="6"/>
  <c r="D91" i="6"/>
  <c r="D92" i="6"/>
  <c r="D93" i="6"/>
  <c r="D94" i="6"/>
  <c r="D95" i="6"/>
  <c r="D96" i="6"/>
  <c r="D97" i="6"/>
  <c r="D98" i="6"/>
  <c r="D99" i="6"/>
  <c r="D100" i="6"/>
  <c r="D101" i="6"/>
  <c r="D102" i="6"/>
  <c r="D103" i="6"/>
  <c r="D104" i="6"/>
  <c r="D105" i="6"/>
  <c r="D106" i="6"/>
  <c r="D107" i="6"/>
  <c r="D108" i="6"/>
  <c r="D109" i="6"/>
  <c r="D110" i="6"/>
  <c r="D111" i="6"/>
  <c r="D112" i="6"/>
  <c r="D113" i="6"/>
  <c r="D114" i="6"/>
  <c r="D115" i="6"/>
  <c r="D116" i="6"/>
  <c r="D117" i="6"/>
  <c r="D118" i="6"/>
  <c r="D119" i="6"/>
  <c r="D120" i="6"/>
  <c r="D121" i="6"/>
  <c r="D122" i="6"/>
  <c r="D123" i="6"/>
  <c r="D124" i="6"/>
  <c r="D125" i="6"/>
  <c r="D126" i="6"/>
  <c r="D127" i="6"/>
  <c r="D128" i="6"/>
  <c r="D129" i="6"/>
  <c r="D130" i="6"/>
  <c r="D131" i="6"/>
  <c r="D132" i="6"/>
  <c r="D133" i="6"/>
  <c r="D134" i="6"/>
  <c r="D135" i="6"/>
  <c r="D136" i="6"/>
  <c r="D137" i="6"/>
  <c r="D138" i="6"/>
  <c r="D139" i="6"/>
  <c r="D140" i="6"/>
  <c r="D141" i="6"/>
  <c r="D142" i="6"/>
  <c r="D143" i="6"/>
  <c r="D144" i="6"/>
  <c r="D145" i="6"/>
  <c r="D146" i="6"/>
  <c r="D147" i="6"/>
  <c r="D148" i="6"/>
  <c r="D149" i="6"/>
  <c r="D150" i="6"/>
  <c r="D151" i="6"/>
  <c r="D152" i="6"/>
  <c r="D153" i="6"/>
  <c r="D154" i="6"/>
  <c r="D155" i="6"/>
  <c r="D156" i="6"/>
  <c r="D157" i="6"/>
  <c r="D158" i="6"/>
  <c r="D159" i="6"/>
  <c r="D160" i="6"/>
  <c r="D161" i="6"/>
  <c r="D162" i="6"/>
  <c r="D163" i="6"/>
  <c r="D164" i="6"/>
  <c r="D165" i="6"/>
  <c r="D166" i="6"/>
  <c r="D167" i="6"/>
  <c r="D168" i="6"/>
  <c r="D169" i="6"/>
  <c r="D170" i="6"/>
  <c r="D171" i="6"/>
  <c r="D172" i="6"/>
  <c r="D173" i="6"/>
  <c r="D174" i="6"/>
  <c r="D175" i="6"/>
  <c r="D176" i="6"/>
  <c r="D177" i="6"/>
  <c r="D178" i="6"/>
  <c r="D179" i="6"/>
  <c r="D180" i="6"/>
  <c r="D181" i="6"/>
  <c r="D182" i="6"/>
  <c r="D183" i="6"/>
  <c r="D184" i="6"/>
  <c r="D185" i="6"/>
  <c r="D186" i="6"/>
  <c r="D187" i="6"/>
  <c r="D188" i="6"/>
  <c r="D189" i="6"/>
  <c r="D190" i="6"/>
  <c r="D191" i="6"/>
  <c r="D192" i="6"/>
  <c r="D193" i="6"/>
  <c r="D194" i="6"/>
  <c r="D195" i="6"/>
  <c r="D196" i="6"/>
  <c r="D197" i="6"/>
  <c r="D198" i="6"/>
  <c r="D199" i="6"/>
  <c r="D200" i="6"/>
  <c r="D201" i="6"/>
  <c r="D202" i="6"/>
  <c r="D203" i="6"/>
  <c r="D204" i="6"/>
  <c r="D205" i="6"/>
  <c r="D206" i="6"/>
  <c r="D207" i="6"/>
  <c r="D208" i="6"/>
  <c r="D209" i="6"/>
  <c r="D210" i="6"/>
  <c r="D211" i="6"/>
  <c r="D212" i="6"/>
  <c r="D213" i="6"/>
  <c r="D214" i="6"/>
  <c r="D215" i="6"/>
  <c r="D216" i="6"/>
  <c r="D217" i="6"/>
  <c r="D218" i="6"/>
  <c r="D219" i="6"/>
  <c r="D220" i="6"/>
  <c r="D221" i="6"/>
  <c r="D222" i="6"/>
  <c r="D223" i="6"/>
  <c r="D224" i="6"/>
  <c r="D225" i="6"/>
  <c r="D226" i="6"/>
  <c r="D227" i="6"/>
  <c r="D228" i="6"/>
  <c r="D229" i="6"/>
  <c r="D230" i="6"/>
  <c r="D231" i="6"/>
  <c r="D232" i="6"/>
  <c r="D233" i="6"/>
  <c r="D234" i="6"/>
  <c r="D235" i="6"/>
  <c r="D236" i="6"/>
  <c r="D237" i="6"/>
  <c r="D238" i="6"/>
  <c r="D239" i="6"/>
  <c r="D240" i="6"/>
  <c r="D241" i="6"/>
  <c r="D242" i="6"/>
  <c r="D243" i="6"/>
  <c r="D244" i="6"/>
  <c r="D245" i="6"/>
  <c r="D246" i="6"/>
  <c r="D247" i="6"/>
  <c r="D248" i="6"/>
  <c r="D249" i="6"/>
  <c r="D250" i="6"/>
  <c r="D251" i="6"/>
  <c r="D252" i="6"/>
  <c r="D253" i="6"/>
  <c r="D254" i="6"/>
  <c r="D255" i="6"/>
  <c r="D256" i="6"/>
  <c r="D257" i="6"/>
  <c r="D258" i="6"/>
  <c r="D259" i="6"/>
  <c r="D260" i="6"/>
  <c r="D261" i="6"/>
  <c r="D262" i="6"/>
  <c r="D263" i="6"/>
  <c r="D264" i="6"/>
  <c r="D265" i="6"/>
  <c r="D266" i="6"/>
  <c r="D267" i="6"/>
  <c r="D268" i="6"/>
  <c r="D269" i="6"/>
  <c r="D270" i="6"/>
  <c r="D271" i="6"/>
  <c r="D272" i="6"/>
  <c r="D273" i="6"/>
  <c r="D274" i="6"/>
  <c r="D275" i="6"/>
  <c r="D276" i="6"/>
  <c r="D277" i="6"/>
  <c r="D278" i="6"/>
  <c r="D279" i="6"/>
  <c r="D280" i="6"/>
  <c r="D281" i="6"/>
  <c r="D282" i="6"/>
  <c r="D283" i="6"/>
  <c r="D284" i="6"/>
  <c r="D285" i="6"/>
  <c r="D286" i="6"/>
  <c r="D287" i="6"/>
  <c r="D288" i="6"/>
  <c r="D289" i="6"/>
  <c r="D290" i="6"/>
  <c r="D291" i="6"/>
  <c r="D292" i="6"/>
  <c r="D293" i="6"/>
  <c r="D294" i="6"/>
  <c r="D295" i="6"/>
  <c r="D296" i="6"/>
  <c r="D297" i="6"/>
  <c r="D298" i="6"/>
  <c r="D299" i="6"/>
  <c r="D300" i="6"/>
  <c r="D301" i="6"/>
  <c r="D302" i="6"/>
  <c r="D303" i="6"/>
  <c r="D304" i="6"/>
  <c r="D305" i="6"/>
  <c r="D306" i="6"/>
  <c r="D307" i="6"/>
  <c r="D308" i="6"/>
  <c r="D309" i="6"/>
  <c r="D310" i="6"/>
  <c r="D311" i="6"/>
  <c r="D312" i="6"/>
  <c r="D313" i="6"/>
  <c r="D314" i="6"/>
  <c r="D315" i="6"/>
  <c r="D316" i="6"/>
  <c r="D317" i="6"/>
  <c r="D318" i="6"/>
  <c r="D319" i="6"/>
  <c r="D320" i="6"/>
  <c r="D321" i="6"/>
  <c r="D322" i="6"/>
  <c r="D323" i="6"/>
  <c r="D324" i="6"/>
  <c r="D325" i="6"/>
  <c r="D326" i="6"/>
  <c r="D327" i="6"/>
  <c r="D328" i="6"/>
  <c r="D329" i="6"/>
  <c r="D330" i="6"/>
  <c r="D331" i="6"/>
  <c r="D332" i="6"/>
  <c r="D333" i="6"/>
  <c r="D334" i="6"/>
  <c r="D335" i="6"/>
  <c r="D336" i="6"/>
  <c r="D337" i="6"/>
  <c r="D338" i="6"/>
  <c r="D339" i="6"/>
  <c r="D340" i="6"/>
  <c r="D341" i="6"/>
  <c r="D342" i="6"/>
  <c r="D343" i="6"/>
  <c r="D344" i="6"/>
  <c r="D345" i="6"/>
  <c r="D346" i="6"/>
  <c r="D347" i="6"/>
  <c r="D348" i="6"/>
  <c r="D349" i="6"/>
  <c r="D350" i="6"/>
  <c r="D351" i="6"/>
  <c r="D352" i="6"/>
  <c r="D353" i="6"/>
  <c r="D354" i="6"/>
  <c r="D355" i="6"/>
  <c r="D356" i="6"/>
  <c r="D357" i="6"/>
  <c r="D358" i="6"/>
  <c r="D359" i="6"/>
  <c r="D360" i="6"/>
  <c r="D361" i="6"/>
  <c r="D362" i="6"/>
  <c r="D363" i="6"/>
  <c r="D364" i="6"/>
  <c r="D365" i="6"/>
  <c r="D366" i="6"/>
  <c r="D367" i="6"/>
  <c r="D368" i="6"/>
  <c r="D369" i="6"/>
  <c r="D370" i="6"/>
  <c r="D371" i="6"/>
  <c r="D372" i="6"/>
  <c r="D373" i="6"/>
  <c r="D374" i="6"/>
  <c r="D375" i="6"/>
  <c r="D376" i="6"/>
  <c r="D377" i="6"/>
  <c r="D378" i="6"/>
  <c r="D379" i="6"/>
  <c r="D380" i="6"/>
  <c r="D381" i="6"/>
  <c r="D382" i="6"/>
  <c r="D383" i="6"/>
  <c r="D384" i="6"/>
  <c r="D385" i="6"/>
  <c r="D386" i="6"/>
  <c r="D387" i="6"/>
  <c r="D388" i="6"/>
  <c r="D389" i="6"/>
  <c r="D390" i="6"/>
  <c r="D391" i="6"/>
  <c r="D392" i="6"/>
  <c r="D393" i="6"/>
  <c r="D394" i="6"/>
  <c r="D395" i="6"/>
  <c r="D396" i="6"/>
  <c r="D397" i="6"/>
  <c r="D398" i="6"/>
  <c r="D399" i="6"/>
  <c r="D400" i="6"/>
  <c r="D401" i="6"/>
  <c r="D402" i="6"/>
  <c r="D403" i="6"/>
  <c r="D404" i="6"/>
  <c r="D405" i="6"/>
  <c r="D406" i="6"/>
  <c r="D407" i="6"/>
  <c r="D408" i="6"/>
  <c r="D409" i="6"/>
  <c r="D410" i="6"/>
  <c r="D411" i="6"/>
  <c r="D412" i="6"/>
  <c r="D413" i="6"/>
  <c r="D414" i="6"/>
  <c r="D415" i="6"/>
  <c r="D416" i="6"/>
  <c r="D417" i="6"/>
  <c r="D418" i="6"/>
  <c r="D419" i="6"/>
  <c r="D420" i="6"/>
  <c r="D421" i="6"/>
  <c r="D422" i="6"/>
  <c r="D423" i="6"/>
  <c r="D424" i="6"/>
  <c r="D425" i="6"/>
  <c r="D426" i="6"/>
  <c r="D427" i="6"/>
  <c r="D428" i="6"/>
  <c r="D429" i="6"/>
  <c r="D430" i="6"/>
  <c r="D431" i="6"/>
  <c r="D432" i="6"/>
  <c r="D433" i="6"/>
  <c r="D434" i="6"/>
  <c r="D435" i="6"/>
  <c r="D436" i="6"/>
  <c r="D437" i="6"/>
  <c r="D438" i="6"/>
  <c r="D439" i="6"/>
  <c r="D440" i="6"/>
  <c r="D441" i="6"/>
  <c r="D442" i="6"/>
  <c r="D443" i="6"/>
  <c r="D444" i="6"/>
  <c r="D445" i="6"/>
  <c r="D446" i="6"/>
  <c r="D447" i="6"/>
  <c r="D448" i="6"/>
  <c r="D449" i="6"/>
  <c r="D450" i="6"/>
  <c r="D451" i="6"/>
  <c r="D452" i="6"/>
  <c r="D453" i="6"/>
  <c r="D454" i="6"/>
  <c r="D455" i="6"/>
  <c r="D456" i="6"/>
  <c r="D457" i="6"/>
  <c r="D458" i="6"/>
  <c r="D459" i="6"/>
  <c r="D460" i="6"/>
  <c r="D461" i="6"/>
  <c r="D462" i="6"/>
  <c r="D463" i="6"/>
  <c r="D464" i="6"/>
  <c r="D465" i="6"/>
  <c r="D466" i="6"/>
  <c r="D467" i="6"/>
  <c r="D468" i="6"/>
  <c r="D469" i="6"/>
  <c r="D470" i="6"/>
  <c r="D471" i="6"/>
  <c r="D472" i="6"/>
  <c r="D473" i="6"/>
  <c r="D474" i="6"/>
  <c r="D475" i="6"/>
  <c r="D476" i="6"/>
  <c r="D477" i="6"/>
  <c r="D478" i="6"/>
  <c r="D479" i="6"/>
  <c r="D480" i="6"/>
  <c r="D481" i="6"/>
  <c r="D482" i="6"/>
  <c r="D483" i="6"/>
  <c r="D484" i="6"/>
  <c r="D485" i="6"/>
  <c r="D486" i="6"/>
  <c r="D487" i="6"/>
  <c r="D488" i="6"/>
  <c r="D489" i="6"/>
  <c r="D490" i="6"/>
  <c r="D491" i="6"/>
  <c r="D492" i="6"/>
  <c r="D493" i="6"/>
  <c r="D494" i="6"/>
  <c r="D495" i="6"/>
  <c r="D496" i="6"/>
  <c r="D497" i="6"/>
  <c r="D498" i="6"/>
  <c r="D499" i="6"/>
  <c r="D500" i="6"/>
  <c r="D501" i="6"/>
  <c r="D502" i="6"/>
  <c r="D503" i="6"/>
  <c r="D504" i="6"/>
  <c r="D505" i="6"/>
  <c r="D506" i="6"/>
  <c r="D507" i="6"/>
  <c r="D508" i="6"/>
  <c r="D509" i="6"/>
  <c r="D510" i="6"/>
  <c r="D511" i="6"/>
  <c r="D512" i="6"/>
  <c r="D513" i="6"/>
  <c r="D514" i="6"/>
  <c r="D515" i="6"/>
  <c r="D516" i="6"/>
  <c r="D517" i="6"/>
  <c r="D518" i="6"/>
  <c r="D519" i="6"/>
  <c r="D520" i="6"/>
  <c r="D521" i="6"/>
  <c r="D522" i="6"/>
  <c r="D523" i="6"/>
  <c r="D524" i="6"/>
  <c r="D525" i="6"/>
  <c r="D526" i="6"/>
  <c r="D527" i="6"/>
  <c r="D528" i="6"/>
  <c r="D529" i="6"/>
  <c r="D530" i="6"/>
  <c r="D531" i="6"/>
  <c r="D532" i="6"/>
  <c r="D533" i="6"/>
  <c r="D534" i="6"/>
  <c r="D535" i="6"/>
  <c r="D536" i="6"/>
  <c r="D537" i="6"/>
  <c r="D538" i="6"/>
  <c r="D539" i="6"/>
  <c r="D540" i="6"/>
  <c r="D541" i="6"/>
  <c r="D542" i="6"/>
  <c r="D543" i="6"/>
  <c r="D544" i="6"/>
  <c r="D545" i="6"/>
  <c r="D546" i="6"/>
  <c r="D547" i="6"/>
  <c r="D548" i="6"/>
  <c r="D549" i="6"/>
  <c r="D550" i="6"/>
  <c r="D551" i="6"/>
  <c r="D552" i="6"/>
  <c r="D553" i="6"/>
  <c r="D554" i="6"/>
  <c r="D555" i="6"/>
  <c r="D556" i="6"/>
  <c r="D557" i="6"/>
  <c r="D558" i="6"/>
  <c r="D559" i="6"/>
  <c r="D560" i="6"/>
  <c r="D561" i="6"/>
  <c r="D562" i="6"/>
  <c r="D563" i="6"/>
  <c r="D564" i="6"/>
  <c r="D565" i="6"/>
  <c r="D566" i="6"/>
  <c r="D567" i="6"/>
  <c r="D568" i="6"/>
  <c r="D569" i="6"/>
  <c r="D570" i="6"/>
  <c r="D571" i="6"/>
  <c r="D572" i="6"/>
  <c r="D573" i="6"/>
  <c r="D574" i="6"/>
  <c r="D575" i="6"/>
  <c r="D576" i="6"/>
  <c r="D577" i="6"/>
  <c r="D578" i="6"/>
  <c r="D579" i="6"/>
  <c r="D580" i="6"/>
  <c r="D581" i="6"/>
  <c r="D582" i="6"/>
  <c r="D583" i="6"/>
  <c r="D584" i="6"/>
  <c r="D585" i="6"/>
  <c r="D586" i="6"/>
  <c r="D587" i="6"/>
  <c r="D588" i="6"/>
  <c r="D589" i="6"/>
  <c r="D590" i="6"/>
  <c r="D591" i="6"/>
  <c r="D592" i="6"/>
  <c r="D593" i="6"/>
  <c r="D594" i="6"/>
  <c r="D595" i="6"/>
  <c r="D596" i="6"/>
  <c r="D597" i="6"/>
  <c r="D598" i="6"/>
  <c r="D599" i="6"/>
  <c r="D600" i="6"/>
  <c r="D601" i="6"/>
  <c r="D602" i="6"/>
  <c r="D603" i="6"/>
  <c r="D604" i="6"/>
  <c r="D605" i="6"/>
  <c r="D606" i="6"/>
  <c r="D607" i="6"/>
  <c r="D608" i="6"/>
  <c r="D609" i="6"/>
  <c r="D610" i="6"/>
  <c r="D611" i="6"/>
  <c r="D612" i="6"/>
  <c r="D613" i="6"/>
  <c r="D614" i="6"/>
  <c r="D615" i="6"/>
  <c r="D616" i="6"/>
  <c r="D617" i="6"/>
  <c r="D618" i="6"/>
  <c r="D619" i="6"/>
  <c r="D620" i="6"/>
  <c r="D621" i="6"/>
  <c r="D622" i="6"/>
  <c r="D623" i="6"/>
  <c r="D624" i="6"/>
  <c r="D625" i="6"/>
  <c r="D626" i="6"/>
  <c r="D627" i="6"/>
  <c r="D628" i="6"/>
  <c r="D629" i="6"/>
  <c r="D630" i="6"/>
  <c r="D631" i="6"/>
  <c r="D632" i="6"/>
  <c r="D633" i="6"/>
  <c r="D634" i="6"/>
  <c r="D635" i="6"/>
  <c r="D636" i="6"/>
  <c r="D637" i="6"/>
  <c r="D638" i="6"/>
  <c r="D639" i="6"/>
  <c r="D640" i="6"/>
  <c r="D641" i="6"/>
  <c r="D642" i="6"/>
  <c r="D643" i="6"/>
  <c r="D644" i="6"/>
  <c r="D645" i="6"/>
  <c r="D646" i="6"/>
  <c r="D647" i="6"/>
  <c r="D648" i="6"/>
  <c r="D649" i="6"/>
  <c r="D650" i="6"/>
  <c r="D651" i="6"/>
  <c r="D652" i="6"/>
  <c r="D653" i="6"/>
  <c r="D654" i="6"/>
  <c r="D655" i="6"/>
  <c r="D656" i="6"/>
  <c r="D657" i="6"/>
  <c r="D658" i="6"/>
  <c r="D659" i="6"/>
  <c r="D660" i="6"/>
  <c r="D661" i="6"/>
  <c r="D662" i="6"/>
  <c r="D663" i="6"/>
  <c r="D664" i="6"/>
  <c r="D665" i="6"/>
  <c r="D666" i="6"/>
  <c r="D667" i="6"/>
  <c r="D668" i="6"/>
  <c r="D669" i="6"/>
  <c r="D670" i="6"/>
  <c r="D671" i="6"/>
  <c r="D672" i="6"/>
  <c r="D673" i="6"/>
  <c r="D674" i="6"/>
  <c r="D675" i="6"/>
  <c r="D676" i="6"/>
  <c r="D677" i="6"/>
  <c r="D678" i="6"/>
  <c r="D679" i="6"/>
  <c r="D680" i="6"/>
  <c r="D681" i="6"/>
  <c r="D682" i="6"/>
  <c r="D683" i="6"/>
  <c r="D684" i="6"/>
  <c r="D685" i="6"/>
  <c r="D686" i="6"/>
  <c r="D687" i="6"/>
  <c r="D688" i="6"/>
  <c r="D689" i="6"/>
  <c r="D690" i="6"/>
  <c r="D691" i="6"/>
  <c r="D692" i="6"/>
  <c r="D693" i="6"/>
  <c r="D694" i="6"/>
  <c r="D695" i="6"/>
  <c r="D696" i="6"/>
  <c r="D697" i="6"/>
  <c r="D698" i="6"/>
  <c r="D699" i="6"/>
  <c r="D700" i="6"/>
  <c r="D701" i="6"/>
  <c r="D702" i="6"/>
  <c r="D703" i="6"/>
  <c r="D704" i="6"/>
  <c r="D705" i="6"/>
  <c r="D706" i="6"/>
  <c r="D707" i="6"/>
  <c r="D708" i="6"/>
  <c r="D709" i="6"/>
  <c r="D710" i="6"/>
  <c r="D711" i="6"/>
  <c r="D712" i="6"/>
  <c r="D713" i="6"/>
  <c r="D714" i="6"/>
  <c r="D715" i="6"/>
  <c r="D716" i="6"/>
  <c r="D717" i="6"/>
  <c r="D718" i="6"/>
  <c r="D719" i="6"/>
  <c r="D720" i="6"/>
  <c r="D721" i="6"/>
  <c r="D722" i="6"/>
  <c r="D723" i="6"/>
  <c r="D724" i="6"/>
  <c r="D725" i="6"/>
  <c r="D726" i="6"/>
  <c r="D727" i="6"/>
  <c r="D728" i="6"/>
  <c r="D729" i="6"/>
  <c r="D730" i="6"/>
  <c r="D731" i="6"/>
  <c r="D732" i="6"/>
  <c r="D733" i="6"/>
  <c r="D734" i="6"/>
  <c r="D735" i="6"/>
  <c r="D736" i="6"/>
  <c r="D737" i="6"/>
  <c r="D738" i="6"/>
  <c r="D739" i="6"/>
  <c r="D740" i="6"/>
  <c r="D741" i="6"/>
  <c r="D742" i="6"/>
  <c r="D743" i="6"/>
  <c r="D744" i="6"/>
  <c r="D745" i="6"/>
  <c r="D746" i="6"/>
  <c r="D747" i="6"/>
  <c r="D748" i="6"/>
  <c r="D749" i="6"/>
  <c r="D750" i="6"/>
  <c r="D751" i="6"/>
  <c r="D752" i="6"/>
  <c r="D753" i="6"/>
  <c r="D754" i="6"/>
  <c r="D755" i="6"/>
  <c r="D756" i="6"/>
  <c r="D757" i="6"/>
  <c r="D758" i="6"/>
  <c r="D759" i="6"/>
  <c r="D760" i="6"/>
  <c r="D761" i="6"/>
  <c r="D762" i="6"/>
  <c r="D763" i="6"/>
  <c r="D764" i="6"/>
  <c r="D765" i="6"/>
  <c r="D766" i="6"/>
  <c r="D767" i="6"/>
  <c r="D768" i="6"/>
  <c r="D769" i="6"/>
  <c r="D770" i="6"/>
  <c r="D771" i="6"/>
  <c r="D772" i="6"/>
  <c r="D773" i="6"/>
  <c r="D774" i="6"/>
  <c r="D775" i="6"/>
  <c r="D776" i="6"/>
  <c r="D777" i="6"/>
  <c r="D778" i="6"/>
  <c r="D779" i="6"/>
  <c r="D780" i="6"/>
  <c r="D781" i="6"/>
  <c r="D782" i="6"/>
  <c r="D783" i="6"/>
  <c r="D784" i="6"/>
  <c r="D785" i="6"/>
  <c r="D786" i="6"/>
  <c r="D787" i="6"/>
  <c r="D788" i="6"/>
  <c r="D789" i="6"/>
  <c r="D790" i="6"/>
  <c r="D791" i="6"/>
  <c r="D792" i="6"/>
  <c r="D793" i="6"/>
  <c r="D794" i="6"/>
  <c r="D795" i="6"/>
  <c r="D796" i="6"/>
  <c r="D797" i="6"/>
  <c r="D798" i="6"/>
  <c r="D799" i="6"/>
  <c r="D800" i="6"/>
  <c r="D801" i="6"/>
  <c r="D802" i="6"/>
  <c r="D803" i="6"/>
  <c r="D804" i="6"/>
  <c r="D805" i="6"/>
  <c r="D806" i="6"/>
  <c r="D807" i="6"/>
  <c r="D808" i="6"/>
  <c r="D809" i="6"/>
  <c r="D810" i="6"/>
  <c r="D811" i="6"/>
  <c r="D812" i="6"/>
  <c r="D813" i="6"/>
  <c r="D814" i="6"/>
  <c r="D815" i="6"/>
  <c r="D816" i="6"/>
  <c r="D817" i="6"/>
  <c r="D818" i="6"/>
  <c r="D819" i="6"/>
  <c r="D820" i="6"/>
  <c r="D821" i="6"/>
  <c r="D822" i="6"/>
  <c r="D823" i="6"/>
  <c r="D824" i="6"/>
  <c r="D825" i="6"/>
  <c r="D826" i="6"/>
  <c r="D827" i="6"/>
  <c r="D828" i="6"/>
  <c r="D829" i="6"/>
  <c r="D830" i="6"/>
  <c r="D831" i="6"/>
  <c r="D832" i="6"/>
  <c r="D833" i="6"/>
  <c r="D834" i="6"/>
  <c r="D835" i="6"/>
  <c r="D836" i="6"/>
  <c r="D837" i="6"/>
  <c r="D838" i="6"/>
  <c r="D839" i="6"/>
  <c r="D840" i="6"/>
  <c r="D841" i="6"/>
  <c r="D842" i="6"/>
  <c r="D843" i="6"/>
  <c r="D844" i="6"/>
  <c r="D845" i="6"/>
  <c r="D846" i="6"/>
  <c r="D847" i="6"/>
  <c r="D848" i="6"/>
  <c r="D849" i="6"/>
  <c r="D850" i="6"/>
  <c r="D851" i="6"/>
  <c r="D852" i="6"/>
  <c r="D853" i="6"/>
  <c r="D854" i="6"/>
  <c r="D855" i="6"/>
  <c r="D856" i="6"/>
  <c r="D857" i="6"/>
  <c r="D858" i="6"/>
  <c r="D859" i="6"/>
  <c r="D860" i="6"/>
  <c r="D861" i="6"/>
  <c r="D862" i="6"/>
  <c r="D863" i="6"/>
  <c r="D864" i="6"/>
  <c r="D865" i="6"/>
  <c r="D866" i="6"/>
  <c r="D867" i="6"/>
  <c r="D868" i="6"/>
  <c r="D869" i="6"/>
  <c r="D870" i="6"/>
  <c r="D871" i="6"/>
  <c r="D872" i="6"/>
  <c r="D873" i="6"/>
  <c r="D874" i="6"/>
  <c r="D875" i="6"/>
  <c r="D876" i="6"/>
  <c r="D877" i="6"/>
  <c r="D878" i="6"/>
  <c r="D879" i="6"/>
  <c r="D880" i="6"/>
  <c r="D881" i="6"/>
  <c r="D882" i="6"/>
  <c r="D883" i="6"/>
  <c r="D884" i="6"/>
  <c r="D885" i="6"/>
  <c r="D886" i="6"/>
  <c r="D887" i="6"/>
  <c r="D888" i="6"/>
  <c r="D889" i="6"/>
  <c r="D890" i="6"/>
  <c r="D891" i="6"/>
  <c r="D892" i="6"/>
  <c r="D893" i="6"/>
  <c r="D894" i="6"/>
  <c r="D895" i="6"/>
  <c r="D896" i="6"/>
  <c r="D897" i="6"/>
  <c r="D898" i="6"/>
  <c r="D899" i="6"/>
  <c r="D900" i="6"/>
  <c r="D901" i="6"/>
  <c r="D902" i="6"/>
  <c r="D903" i="6"/>
  <c r="D904" i="6"/>
  <c r="D905" i="6"/>
  <c r="D906" i="6"/>
  <c r="D907" i="6"/>
  <c r="D908" i="6"/>
  <c r="D909" i="6"/>
  <c r="D910" i="6"/>
  <c r="D911" i="6"/>
  <c r="D912" i="6"/>
  <c r="D913" i="6"/>
  <c r="D914" i="6"/>
  <c r="D915" i="6"/>
  <c r="D916" i="6"/>
  <c r="D917" i="6"/>
  <c r="D918" i="6"/>
  <c r="D919" i="6"/>
  <c r="D920" i="6"/>
  <c r="D921" i="6"/>
  <c r="D922" i="6"/>
  <c r="D923" i="6"/>
  <c r="D924" i="6"/>
  <c r="D925" i="6"/>
  <c r="D926" i="6"/>
  <c r="D927" i="6"/>
  <c r="D928" i="6"/>
  <c r="D929" i="6"/>
  <c r="D930" i="6"/>
  <c r="D931" i="6"/>
  <c r="D932" i="6"/>
  <c r="D933" i="6"/>
  <c r="D934" i="6"/>
  <c r="D935" i="6"/>
  <c r="D936" i="6"/>
  <c r="D937" i="6"/>
  <c r="D938" i="6"/>
  <c r="D939" i="6"/>
  <c r="D940" i="6"/>
  <c r="D941" i="6"/>
  <c r="D942" i="6"/>
  <c r="D943" i="6"/>
  <c r="D944" i="6"/>
  <c r="D945" i="6"/>
  <c r="D946" i="6"/>
  <c r="D947" i="6"/>
  <c r="D948" i="6"/>
  <c r="D949" i="6"/>
  <c r="D950" i="6"/>
  <c r="D951" i="6"/>
  <c r="D952" i="6"/>
  <c r="D953" i="6"/>
  <c r="D954" i="6"/>
  <c r="D955" i="6"/>
  <c r="D956" i="6"/>
  <c r="D957" i="6"/>
  <c r="D958" i="6"/>
  <c r="D959" i="6"/>
  <c r="D960" i="6"/>
  <c r="D961" i="6"/>
  <c r="D962" i="6"/>
  <c r="D963" i="6"/>
  <c r="D964" i="6"/>
  <c r="D965" i="6"/>
  <c r="D966" i="6"/>
  <c r="D967" i="6"/>
  <c r="D968" i="6"/>
  <c r="D969" i="6"/>
  <c r="D970" i="6"/>
  <c r="D971" i="6"/>
  <c r="D972" i="6"/>
  <c r="D973" i="6"/>
  <c r="D974" i="6"/>
  <c r="D975" i="6"/>
  <c r="D976" i="6"/>
  <c r="D977" i="6"/>
  <c r="D978" i="6"/>
  <c r="D979" i="6"/>
  <c r="D980" i="6"/>
  <c r="D981" i="6"/>
  <c r="D982" i="6"/>
  <c r="D983" i="6"/>
  <c r="D984" i="6"/>
  <c r="D985" i="6"/>
  <c r="D986" i="6"/>
  <c r="D987" i="6"/>
  <c r="D988" i="6"/>
  <c r="D989" i="6"/>
  <c r="D990" i="6"/>
  <c r="D991" i="6"/>
  <c r="D992" i="6"/>
  <c r="D993" i="6"/>
  <c r="D994" i="6"/>
  <c r="D995" i="6"/>
  <c r="D996" i="6"/>
  <c r="D997" i="6"/>
  <c r="D998" i="6"/>
  <c r="D999" i="6"/>
  <c r="D1000" i="6"/>
  <c r="D7" i="6"/>
  <c r="O9" i="15" l="1"/>
  <c r="O10" i="15"/>
  <c r="O11" i="15"/>
  <c r="O12" i="15"/>
  <c r="O13" i="15"/>
  <c r="O14" i="15"/>
  <c r="O15" i="15"/>
  <c r="O16" i="15"/>
  <c r="O17" i="15"/>
  <c r="O18" i="15"/>
  <c r="O19" i="15"/>
  <c r="O20" i="15"/>
  <c r="O21" i="15"/>
  <c r="O22" i="15"/>
  <c r="O23" i="15"/>
  <c r="O24" i="15"/>
  <c r="O25" i="15"/>
  <c r="O26" i="15"/>
  <c r="O27" i="15"/>
  <c r="O28" i="15"/>
  <c r="O29" i="15"/>
  <c r="O30" i="15"/>
  <c r="O31" i="15"/>
  <c r="O32" i="15"/>
  <c r="O33" i="15"/>
  <c r="O34" i="15"/>
  <c r="O35" i="15"/>
  <c r="O36" i="15"/>
  <c r="O37" i="15"/>
  <c r="O38" i="15"/>
  <c r="O39" i="15"/>
  <c r="O40" i="15"/>
  <c r="O41" i="15"/>
  <c r="O42" i="15"/>
  <c r="O43" i="15"/>
  <c r="O44" i="15"/>
  <c r="O45" i="15"/>
  <c r="O46" i="15"/>
  <c r="O47" i="15"/>
  <c r="O48" i="15"/>
  <c r="O49" i="15"/>
  <c r="O50" i="15"/>
  <c r="O51" i="15"/>
  <c r="O52" i="15"/>
  <c r="O53" i="15"/>
  <c r="O54" i="15"/>
  <c r="O55" i="15"/>
  <c r="O56" i="15"/>
  <c r="O57" i="15"/>
  <c r="O58" i="15"/>
  <c r="O59" i="15"/>
  <c r="O60" i="15"/>
  <c r="O61" i="15"/>
  <c r="O62" i="15"/>
  <c r="O63" i="15"/>
  <c r="O64" i="15"/>
  <c r="O65" i="15"/>
  <c r="O66" i="15"/>
  <c r="O67" i="15"/>
  <c r="O68" i="15"/>
  <c r="O69" i="15"/>
  <c r="O70" i="15"/>
  <c r="O71" i="15"/>
  <c r="O72" i="15"/>
  <c r="O73" i="15"/>
  <c r="O74" i="15"/>
  <c r="O75" i="15"/>
  <c r="O76" i="15"/>
  <c r="O77" i="15"/>
  <c r="O78" i="15"/>
  <c r="O79" i="15"/>
  <c r="O80" i="15"/>
  <c r="O81" i="15"/>
  <c r="O82" i="15"/>
  <c r="O83" i="15"/>
  <c r="O84" i="15"/>
  <c r="O85" i="15"/>
  <c r="O86" i="15"/>
  <c r="O87" i="15"/>
  <c r="O88" i="15"/>
  <c r="O89" i="15"/>
  <c r="O90" i="15"/>
  <c r="O91" i="15"/>
  <c r="O92" i="15"/>
  <c r="O93" i="15"/>
  <c r="O94" i="15"/>
  <c r="O95" i="15"/>
  <c r="O96" i="15"/>
  <c r="O97" i="15"/>
  <c r="O98" i="15"/>
  <c r="O99" i="15"/>
  <c r="O100" i="15"/>
  <c r="O101" i="15"/>
  <c r="O102" i="15"/>
  <c r="O103" i="15"/>
  <c r="O104" i="15"/>
  <c r="O105" i="15"/>
  <c r="O106" i="15"/>
  <c r="O107" i="15"/>
  <c r="O108" i="15"/>
  <c r="O109" i="15"/>
  <c r="O110" i="15"/>
  <c r="O111" i="15"/>
  <c r="O112" i="15"/>
  <c r="O113" i="15"/>
  <c r="O114" i="15"/>
  <c r="O115" i="15"/>
  <c r="O116" i="15"/>
  <c r="O117" i="15"/>
  <c r="O118" i="15"/>
  <c r="O119" i="15"/>
  <c r="O120" i="15"/>
  <c r="O121" i="15"/>
  <c r="O122" i="15"/>
  <c r="O123" i="15"/>
  <c r="O124" i="15"/>
  <c r="O125" i="15"/>
  <c r="O126" i="15"/>
  <c r="O127" i="15"/>
  <c r="O128" i="15"/>
  <c r="O129" i="15"/>
  <c r="O130" i="15"/>
  <c r="O131" i="15"/>
  <c r="O132" i="15"/>
  <c r="O133" i="15"/>
  <c r="O134" i="15"/>
  <c r="O135" i="15"/>
  <c r="O136" i="15"/>
  <c r="O137" i="15"/>
  <c r="O138" i="15"/>
  <c r="O139" i="15"/>
  <c r="O140" i="15"/>
  <c r="O141" i="15"/>
  <c r="O142" i="15"/>
  <c r="O143" i="15"/>
  <c r="O144" i="15"/>
  <c r="O145" i="15"/>
  <c r="O146" i="15"/>
  <c r="O147" i="15"/>
  <c r="O148" i="15"/>
  <c r="O149" i="15"/>
  <c r="O150" i="15"/>
  <c r="O151" i="15"/>
  <c r="O152" i="15"/>
  <c r="O153" i="15"/>
  <c r="O154" i="15"/>
  <c r="O155" i="15"/>
  <c r="O156" i="15"/>
  <c r="O157" i="15"/>
  <c r="O158" i="15"/>
  <c r="O159" i="15"/>
  <c r="O160" i="15"/>
  <c r="O161" i="15"/>
  <c r="O162" i="15"/>
  <c r="O163" i="15"/>
  <c r="O164" i="15"/>
  <c r="O165" i="15"/>
  <c r="O166" i="15"/>
  <c r="O167" i="15"/>
  <c r="O168" i="15"/>
  <c r="O169" i="15"/>
  <c r="O170" i="15"/>
  <c r="O171" i="15"/>
  <c r="O172" i="15"/>
  <c r="O173" i="15"/>
  <c r="O174" i="15"/>
  <c r="O175" i="15"/>
  <c r="O176" i="15"/>
  <c r="O177" i="15"/>
  <c r="O178" i="15"/>
  <c r="O179" i="15"/>
  <c r="O180" i="15"/>
  <c r="O181" i="15"/>
  <c r="O182" i="15"/>
  <c r="O183" i="15"/>
  <c r="O184" i="15"/>
  <c r="O185" i="15"/>
  <c r="O186" i="15"/>
  <c r="O187" i="15"/>
  <c r="O188" i="15"/>
  <c r="O189" i="15"/>
  <c r="O190" i="15"/>
  <c r="O191" i="15"/>
  <c r="O192" i="15"/>
  <c r="O193" i="15"/>
  <c r="O194" i="15"/>
  <c r="O195" i="15"/>
  <c r="O196" i="15"/>
  <c r="O197" i="15"/>
  <c r="O198" i="15"/>
  <c r="O199" i="15"/>
  <c r="O200" i="15"/>
  <c r="O201" i="15"/>
  <c r="O202" i="15"/>
  <c r="O203" i="15"/>
  <c r="O204" i="15"/>
  <c r="O205" i="15"/>
  <c r="O206" i="15"/>
  <c r="O207" i="15"/>
  <c r="O208" i="15"/>
  <c r="O209" i="15"/>
  <c r="O210" i="15"/>
  <c r="O211" i="15"/>
  <c r="O212" i="15"/>
  <c r="O213" i="15"/>
  <c r="O214" i="15"/>
  <c r="O215" i="15"/>
  <c r="O216" i="15"/>
  <c r="O217" i="15"/>
  <c r="O218" i="15"/>
  <c r="O219" i="15"/>
  <c r="O220" i="15"/>
  <c r="O221" i="15"/>
  <c r="O222" i="15"/>
  <c r="O223" i="15"/>
  <c r="O224" i="15"/>
  <c r="O225" i="15"/>
  <c r="O226" i="15"/>
  <c r="O227" i="15"/>
  <c r="O228" i="15"/>
  <c r="O229" i="15"/>
  <c r="O230" i="15"/>
  <c r="O231" i="15"/>
  <c r="O232" i="15"/>
  <c r="O233" i="15"/>
  <c r="O234" i="15"/>
  <c r="O235" i="15"/>
  <c r="O236" i="15"/>
  <c r="O237" i="15"/>
  <c r="O238" i="15"/>
  <c r="O239" i="15"/>
  <c r="O240" i="15"/>
  <c r="O241" i="15"/>
  <c r="O242" i="15"/>
  <c r="O243" i="15"/>
  <c r="O244" i="15"/>
  <c r="O245" i="15"/>
  <c r="O246" i="15"/>
  <c r="O247" i="15"/>
  <c r="O248" i="15"/>
  <c r="O249" i="15"/>
  <c r="O250" i="15"/>
  <c r="O251" i="15"/>
  <c r="O252" i="15"/>
  <c r="O253" i="15"/>
  <c r="O254" i="15"/>
  <c r="O255" i="15"/>
  <c r="O256" i="15"/>
  <c r="O257" i="15"/>
  <c r="O258" i="15"/>
  <c r="O259" i="15"/>
  <c r="O260" i="15"/>
  <c r="O261" i="15"/>
  <c r="O262" i="15"/>
  <c r="O263" i="15"/>
  <c r="O264" i="15"/>
  <c r="O265" i="15"/>
  <c r="O266" i="15"/>
  <c r="O267" i="15"/>
  <c r="O268" i="15"/>
  <c r="O269" i="15"/>
  <c r="O270" i="15"/>
  <c r="O271" i="15"/>
  <c r="O272" i="15"/>
  <c r="O273" i="15"/>
  <c r="O274" i="15"/>
  <c r="O275" i="15"/>
  <c r="O276" i="15"/>
  <c r="O277" i="15"/>
  <c r="O278" i="15"/>
  <c r="O279" i="15"/>
  <c r="O280" i="15"/>
  <c r="O281" i="15"/>
  <c r="O282" i="15"/>
  <c r="O283" i="15"/>
  <c r="O284" i="15"/>
  <c r="O285" i="15"/>
  <c r="O286" i="15"/>
  <c r="O287" i="15"/>
  <c r="O288" i="15"/>
  <c r="O289" i="15"/>
  <c r="O290" i="15"/>
  <c r="O291" i="15"/>
  <c r="O292" i="15"/>
  <c r="O293" i="15"/>
  <c r="O294" i="15"/>
  <c r="O295" i="15"/>
  <c r="O296" i="15"/>
  <c r="O297" i="15"/>
  <c r="O298" i="15"/>
  <c r="O299" i="15"/>
  <c r="O300" i="15"/>
  <c r="O301" i="15"/>
  <c r="O302" i="15"/>
  <c r="O303" i="15"/>
  <c r="O304" i="15"/>
  <c r="O305" i="15"/>
  <c r="O306" i="15"/>
  <c r="O307" i="15"/>
  <c r="O308" i="15"/>
  <c r="O309" i="15"/>
  <c r="O310" i="15"/>
  <c r="O311" i="15"/>
  <c r="O312" i="15"/>
  <c r="O313" i="15"/>
  <c r="O314" i="15"/>
  <c r="O315" i="15"/>
  <c r="O316" i="15"/>
  <c r="O317" i="15"/>
  <c r="O318" i="15"/>
  <c r="O319" i="15"/>
  <c r="O320" i="15"/>
  <c r="O321" i="15"/>
  <c r="O322" i="15"/>
  <c r="O323" i="15"/>
  <c r="O324" i="15"/>
  <c r="O325" i="15"/>
  <c r="O326" i="15"/>
  <c r="O327" i="15"/>
  <c r="O328" i="15"/>
  <c r="O329" i="15"/>
  <c r="O330" i="15"/>
  <c r="O331" i="15"/>
  <c r="O332" i="15"/>
  <c r="O333" i="15"/>
  <c r="O334" i="15"/>
  <c r="O335" i="15"/>
  <c r="O336" i="15"/>
  <c r="O337" i="15"/>
  <c r="O338" i="15"/>
  <c r="O339" i="15"/>
  <c r="O340" i="15"/>
  <c r="O341" i="15"/>
  <c r="O342" i="15"/>
  <c r="O343" i="15"/>
  <c r="O344" i="15"/>
  <c r="O345" i="15"/>
  <c r="O346" i="15"/>
  <c r="O347" i="15"/>
  <c r="O348" i="15"/>
  <c r="O349" i="15"/>
  <c r="O350" i="15"/>
  <c r="O351" i="15"/>
  <c r="O352" i="15"/>
  <c r="O353" i="15"/>
  <c r="O354" i="15"/>
  <c r="O355" i="15"/>
  <c r="O356" i="15"/>
  <c r="O357" i="15"/>
  <c r="O358" i="15"/>
  <c r="O359" i="15"/>
  <c r="O360" i="15"/>
  <c r="O361" i="15"/>
  <c r="O362" i="15"/>
  <c r="O363" i="15"/>
  <c r="O364" i="15"/>
  <c r="O365" i="15"/>
  <c r="O366" i="15"/>
  <c r="O367" i="15"/>
  <c r="O368" i="15"/>
  <c r="O369" i="15"/>
  <c r="O370" i="15"/>
  <c r="O371" i="15"/>
  <c r="O372" i="15"/>
  <c r="O373" i="15"/>
  <c r="O374" i="15"/>
  <c r="O375" i="15"/>
  <c r="O376" i="15"/>
  <c r="O377" i="15"/>
  <c r="O378" i="15"/>
  <c r="O379" i="15"/>
  <c r="O380" i="15"/>
  <c r="O381" i="15"/>
  <c r="O382" i="15"/>
  <c r="O383" i="15"/>
  <c r="O384" i="15"/>
  <c r="O385" i="15"/>
  <c r="O386" i="15"/>
  <c r="O387" i="15"/>
  <c r="O388" i="15"/>
  <c r="O389" i="15"/>
  <c r="O390" i="15"/>
  <c r="O391" i="15"/>
  <c r="O392" i="15"/>
  <c r="O393" i="15"/>
  <c r="O394" i="15"/>
  <c r="O395" i="15"/>
  <c r="O396" i="15"/>
  <c r="O397" i="15"/>
  <c r="O398" i="15"/>
  <c r="O399" i="15"/>
  <c r="O400" i="15"/>
  <c r="O401" i="15"/>
  <c r="O402" i="15"/>
  <c r="O403" i="15"/>
  <c r="O404" i="15"/>
  <c r="O405" i="15"/>
  <c r="O406" i="15"/>
  <c r="O407" i="15"/>
  <c r="O408" i="15"/>
  <c r="O409" i="15"/>
  <c r="O410" i="15"/>
  <c r="O411" i="15"/>
  <c r="O412" i="15"/>
  <c r="O413" i="15"/>
  <c r="O414" i="15"/>
  <c r="O415" i="15"/>
  <c r="O416" i="15"/>
  <c r="O417" i="15"/>
  <c r="O418" i="15"/>
  <c r="O419" i="15"/>
  <c r="O420" i="15"/>
  <c r="O421" i="15"/>
  <c r="O422" i="15"/>
  <c r="O423" i="15"/>
  <c r="O424" i="15"/>
  <c r="O425" i="15"/>
  <c r="O426" i="15"/>
  <c r="O427" i="15"/>
  <c r="O428" i="15"/>
  <c r="O429" i="15"/>
  <c r="O430" i="15"/>
  <c r="O431" i="15"/>
  <c r="O432" i="15"/>
  <c r="O433" i="15"/>
  <c r="O434" i="15"/>
  <c r="O435" i="15"/>
  <c r="O436" i="15"/>
  <c r="O437" i="15"/>
  <c r="O438" i="15"/>
  <c r="O439" i="15"/>
  <c r="O440" i="15"/>
  <c r="O441" i="15"/>
  <c r="O442" i="15"/>
  <c r="O443" i="15"/>
  <c r="O444" i="15"/>
  <c r="O445" i="15"/>
  <c r="O446" i="15"/>
  <c r="O447" i="15"/>
  <c r="O448" i="15"/>
  <c r="O449" i="15"/>
  <c r="O450" i="15"/>
  <c r="O451" i="15"/>
  <c r="O452" i="15"/>
  <c r="O453" i="15"/>
  <c r="O454" i="15"/>
  <c r="O455" i="15"/>
  <c r="O456" i="15"/>
  <c r="O457" i="15"/>
  <c r="O458" i="15"/>
  <c r="O459" i="15"/>
  <c r="O460" i="15"/>
  <c r="O461" i="15"/>
  <c r="O462" i="15"/>
  <c r="O463" i="15"/>
  <c r="O464" i="15"/>
  <c r="O465" i="15"/>
  <c r="O466" i="15"/>
  <c r="O467" i="15"/>
  <c r="O468" i="15"/>
  <c r="O469" i="15"/>
  <c r="O470" i="15"/>
  <c r="O471" i="15"/>
  <c r="O472" i="15"/>
  <c r="O473" i="15"/>
  <c r="O474" i="15"/>
  <c r="O475" i="15"/>
  <c r="O476" i="15"/>
  <c r="O477" i="15"/>
  <c r="O478" i="15"/>
  <c r="O479" i="15"/>
  <c r="O480" i="15"/>
  <c r="O481" i="15"/>
  <c r="O482" i="15"/>
  <c r="O483" i="15"/>
  <c r="O484" i="15"/>
  <c r="O485" i="15"/>
  <c r="O486" i="15"/>
  <c r="O487" i="15"/>
  <c r="O488" i="15"/>
  <c r="O489" i="15"/>
  <c r="O490" i="15"/>
  <c r="O491" i="15"/>
  <c r="O492" i="15"/>
  <c r="O493" i="15"/>
  <c r="O494" i="15"/>
  <c r="O495" i="15"/>
  <c r="O496" i="15"/>
  <c r="O497" i="15"/>
  <c r="O498" i="15"/>
  <c r="O499" i="15"/>
  <c r="O500" i="15"/>
  <c r="O501" i="15"/>
  <c r="O502" i="15"/>
  <c r="O503" i="15"/>
  <c r="O504" i="15"/>
  <c r="O505" i="15"/>
  <c r="O506" i="15"/>
  <c r="O507" i="15"/>
  <c r="O508" i="15"/>
  <c r="O509" i="15"/>
  <c r="O510" i="15"/>
  <c r="O511" i="15"/>
  <c r="O512" i="15"/>
  <c r="O513" i="15"/>
  <c r="O514" i="15"/>
  <c r="O515" i="15"/>
  <c r="O516" i="15"/>
  <c r="O517" i="15"/>
  <c r="O518" i="15"/>
  <c r="O519" i="15"/>
  <c r="O520" i="15"/>
  <c r="O521" i="15"/>
  <c r="O522" i="15"/>
  <c r="O523" i="15"/>
  <c r="O524" i="15"/>
  <c r="O525" i="15"/>
  <c r="O526" i="15"/>
  <c r="O527" i="15"/>
  <c r="O528" i="15"/>
  <c r="O529" i="15"/>
  <c r="O530" i="15"/>
  <c r="O531" i="15"/>
  <c r="O532" i="15"/>
  <c r="O533" i="15"/>
  <c r="O534" i="15"/>
  <c r="O535" i="15"/>
  <c r="O536" i="15"/>
  <c r="O537" i="15"/>
  <c r="O538" i="15"/>
  <c r="O539" i="15"/>
  <c r="O540" i="15"/>
  <c r="O541" i="15"/>
  <c r="O542" i="15"/>
  <c r="O543" i="15"/>
  <c r="O544" i="15"/>
  <c r="O545" i="15"/>
  <c r="O546" i="15"/>
  <c r="O547" i="15"/>
  <c r="O548" i="15"/>
  <c r="O549" i="15"/>
  <c r="O550" i="15"/>
  <c r="O551" i="15"/>
  <c r="O552" i="15"/>
  <c r="O553" i="15"/>
  <c r="O554" i="15"/>
  <c r="O555" i="15"/>
  <c r="O556" i="15"/>
  <c r="O557" i="15"/>
  <c r="O558" i="15"/>
  <c r="O559" i="15"/>
  <c r="O560" i="15"/>
  <c r="O561" i="15"/>
  <c r="O562" i="15"/>
  <c r="O563" i="15"/>
  <c r="O564" i="15"/>
  <c r="O565" i="15"/>
  <c r="O566" i="15"/>
  <c r="O567" i="15"/>
  <c r="O568" i="15"/>
  <c r="O569" i="15"/>
  <c r="O570" i="15"/>
  <c r="O571" i="15"/>
  <c r="O572" i="15"/>
  <c r="O573" i="15"/>
  <c r="O574" i="15"/>
  <c r="O575" i="15"/>
  <c r="O576" i="15"/>
  <c r="O577" i="15"/>
  <c r="O578" i="15"/>
  <c r="O579" i="15"/>
  <c r="O580" i="15"/>
  <c r="O581" i="15"/>
  <c r="O582" i="15"/>
  <c r="O583" i="15"/>
  <c r="O584" i="15"/>
  <c r="O585" i="15"/>
  <c r="O586" i="15"/>
  <c r="O587" i="15"/>
  <c r="O588" i="15"/>
  <c r="O589" i="15"/>
  <c r="O590" i="15"/>
  <c r="O591" i="15"/>
  <c r="O592" i="15"/>
  <c r="O593" i="15"/>
  <c r="O594" i="15"/>
  <c r="O595" i="15"/>
  <c r="O596" i="15"/>
  <c r="O597" i="15"/>
  <c r="O598" i="15"/>
  <c r="O599" i="15"/>
  <c r="O600" i="15"/>
  <c r="O601" i="15"/>
  <c r="O602" i="15"/>
  <c r="O603" i="15"/>
  <c r="O604" i="15"/>
  <c r="O605" i="15"/>
  <c r="O606" i="15"/>
  <c r="O607" i="15"/>
  <c r="O608" i="15"/>
  <c r="O609" i="15"/>
  <c r="O610" i="15"/>
  <c r="O611" i="15"/>
  <c r="O612" i="15"/>
  <c r="O613" i="15"/>
  <c r="O614" i="15"/>
  <c r="O615" i="15"/>
  <c r="O616" i="15"/>
  <c r="O617" i="15"/>
  <c r="O618" i="15"/>
  <c r="O619" i="15"/>
  <c r="O620" i="15"/>
  <c r="O621" i="15"/>
  <c r="O622" i="15"/>
  <c r="O623" i="15"/>
  <c r="O624" i="15"/>
  <c r="O625" i="15"/>
  <c r="O626" i="15"/>
  <c r="O627" i="15"/>
  <c r="O628" i="15"/>
  <c r="O629" i="15"/>
  <c r="O630" i="15"/>
  <c r="O631" i="15"/>
  <c r="O632" i="15"/>
  <c r="O633" i="15"/>
  <c r="O634" i="15"/>
  <c r="O635" i="15"/>
  <c r="O636" i="15"/>
  <c r="O637" i="15"/>
  <c r="O638" i="15"/>
  <c r="O639" i="15"/>
  <c r="O640" i="15"/>
  <c r="O641" i="15"/>
  <c r="O642" i="15"/>
  <c r="O643" i="15"/>
  <c r="O644" i="15"/>
  <c r="O645" i="15"/>
  <c r="O646" i="15"/>
  <c r="O647" i="15"/>
  <c r="O648" i="15"/>
  <c r="O649" i="15"/>
  <c r="O650" i="15"/>
  <c r="O651" i="15"/>
  <c r="O652" i="15"/>
  <c r="O653" i="15"/>
  <c r="O654" i="15"/>
  <c r="O655" i="15"/>
  <c r="O656" i="15"/>
  <c r="O657" i="15"/>
  <c r="O658" i="15"/>
  <c r="O659" i="15"/>
  <c r="O660" i="15"/>
  <c r="O661" i="15"/>
  <c r="O662" i="15"/>
  <c r="O663" i="15"/>
  <c r="O664" i="15"/>
  <c r="O665" i="15"/>
  <c r="O666" i="15"/>
  <c r="O667" i="15"/>
  <c r="O668" i="15"/>
  <c r="O669" i="15"/>
  <c r="O670" i="15"/>
  <c r="O671" i="15"/>
  <c r="O672" i="15"/>
  <c r="O673" i="15"/>
  <c r="O674" i="15"/>
  <c r="O675" i="15"/>
  <c r="O676" i="15"/>
  <c r="O677" i="15"/>
  <c r="O678" i="15"/>
  <c r="O679" i="15"/>
  <c r="O680" i="15"/>
  <c r="O681" i="15"/>
  <c r="O682" i="15"/>
  <c r="O683" i="15"/>
  <c r="O684" i="15"/>
  <c r="O685" i="15"/>
  <c r="O686" i="15"/>
  <c r="O687" i="15"/>
  <c r="O688" i="15"/>
  <c r="O689" i="15"/>
  <c r="O690" i="15"/>
  <c r="O691" i="15"/>
  <c r="O692" i="15"/>
  <c r="O693" i="15"/>
  <c r="O694" i="15"/>
  <c r="O695" i="15"/>
  <c r="O696" i="15"/>
  <c r="O697" i="15"/>
  <c r="O698" i="15"/>
  <c r="O699" i="15"/>
  <c r="O700" i="15"/>
  <c r="O701" i="15"/>
  <c r="O702" i="15"/>
  <c r="O703" i="15"/>
  <c r="O704" i="15"/>
  <c r="O705" i="15"/>
  <c r="O706" i="15"/>
  <c r="O707" i="15"/>
  <c r="O708" i="15"/>
  <c r="O709" i="15"/>
  <c r="O710" i="15"/>
  <c r="O711" i="15"/>
  <c r="O712" i="15"/>
  <c r="O713" i="15"/>
  <c r="O714" i="15"/>
  <c r="O715" i="15"/>
  <c r="O716" i="15"/>
  <c r="O717" i="15"/>
  <c r="O718" i="15"/>
  <c r="O719" i="15"/>
  <c r="O720" i="15"/>
  <c r="O721" i="15"/>
  <c r="O722" i="15"/>
  <c r="O723" i="15"/>
  <c r="O724" i="15"/>
  <c r="O725" i="15"/>
  <c r="O726" i="15"/>
  <c r="O727" i="15"/>
  <c r="O728" i="15"/>
  <c r="O729" i="15"/>
  <c r="O730" i="15"/>
  <c r="O731" i="15"/>
  <c r="O732" i="15"/>
  <c r="O733" i="15"/>
  <c r="O734" i="15"/>
  <c r="O735" i="15"/>
  <c r="O736" i="15"/>
  <c r="O737" i="15"/>
  <c r="O738" i="15"/>
  <c r="O739" i="15"/>
  <c r="O740" i="15"/>
  <c r="O741" i="15"/>
  <c r="O742" i="15"/>
  <c r="O743" i="15"/>
  <c r="O744" i="15"/>
  <c r="O745" i="15"/>
  <c r="O746" i="15"/>
  <c r="O747" i="15"/>
  <c r="O748" i="15"/>
  <c r="O749" i="15"/>
  <c r="O750" i="15"/>
  <c r="O751" i="15"/>
  <c r="O752" i="15"/>
  <c r="O753" i="15"/>
  <c r="O754" i="15"/>
  <c r="O755" i="15"/>
  <c r="O756" i="15"/>
  <c r="O757" i="15"/>
  <c r="O758" i="15"/>
  <c r="O759" i="15"/>
  <c r="O760" i="15"/>
  <c r="O761" i="15"/>
  <c r="O762" i="15"/>
  <c r="O763" i="15"/>
  <c r="O764" i="15"/>
  <c r="O765" i="15"/>
  <c r="O766" i="15"/>
  <c r="O767" i="15"/>
  <c r="O768" i="15"/>
  <c r="O769" i="15"/>
  <c r="O770" i="15"/>
  <c r="O771" i="15"/>
  <c r="O772" i="15"/>
  <c r="O773" i="15"/>
  <c r="O774" i="15"/>
  <c r="O775" i="15"/>
  <c r="O776" i="15"/>
  <c r="O777" i="15"/>
  <c r="O778" i="15"/>
  <c r="O779" i="15"/>
  <c r="O780" i="15"/>
  <c r="O781" i="15"/>
  <c r="O782" i="15"/>
  <c r="O783" i="15"/>
  <c r="O784" i="15"/>
  <c r="O785" i="15"/>
  <c r="O786" i="15"/>
  <c r="O787" i="15"/>
  <c r="O788" i="15"/>
  <c r="O789" i="15"/>
  <c r="O790" i="15"/>
  <c r="O791" i="15"/>
  <c r="O792" i="15"/>
  <c r="O793" i="15"/>
  <c r="O794" i="15"/>
  <c r="O795" i="15"/>
  <c r="O796" i="15"/>
  <c r="O797" i="15"/>
  <c r="O798" i="15"/>
  <c r="O799" i="15"/>
  <c r="O800" i="15"/>
  <c r="O801" i="15"/>
  <c r="O802" i="15"/>
  <c r="O803" i="15"/>
  <c r="O804" i="15"/>
  <c r="O805" i="15"/>
  <c r="O806" i="15"/>
  <c r="O807" i="15"/>
  <c r="O808" i="15"/>
  <c r="O809" i="15"/>
  <c r="O810" i="15"/>
  <c r="O811" i="15"/>
  <c r="O812" i="15"/>
  <c r="O813" i="15"/>
  <c r="O814" i="15"/>
  <c r="O815" i="15"/>
  <c r="O816" i="15"/>
  <c r="O817" i="15"/>
  <c r="O818" i="15"/>
  <c r="O819" i="15"/>
  <c r="O820" i="15"/>
  <c r="O821" i="15"/>
  <c r="O822" i="15"/>
  <c r="O823" i="15"/>
  <c r="O824" i="15"/>
  <c r="O825" i="15"/>
  <c r="O826" i="15"/>
  <c r="O827" i="15"/>
  <c r="O828" i="15"/>
  <c r="O829" i="15"/>
  <c r="O830" i="15"/>
  <c r="O831" i="15"/>
  <c r="O832" i="15"/>
  <c r="O833" i="15"/>
  <c r="O834" i="15"/>
  <c r="O835" i="15"/>
  <c r="O836" i="15"/>
  <c r="O837" i="15"/>
  <c r="O838" i="15"/>
  <c r="O839" i="15"/>
  <c r="O840" i="15"/>
  <c r="O841" i="15"/>
  <c r="O842" i="15"/>
  <c r="O843" i="15"/>
  <c r="O844" i="15"/>
  <c r="O845" i="15"/>
  <c r="O846" i="15"/>
  <c r="O847" i="15"/>
  <c r="O848" i="15"/>
  <c r="O849" i="15"/>
  <c r="O850" i="15"/>
  <c r="O851" i="15"/>
  <c r="O852" i="15"/>
  <c r="O853" i="15"/>
  <c r="O854" i="15"/>
  <c r="O855" i="15"/>
  <c r="O856" i="15"/>
  <c r="O857" i="15"/>
  <c r="O858" i="15"/>
  <c r="O859" i="15"/>
  <c r="O860" i="15"/>
  <c r="O861" i="15"/>
  <c r="O862" i="15"/>
  <c r="O863" i="15"/>
  <c r="O864" i="15"/>
  <c r="O865" i="15"/>
  <c r="O866" i="15"/>
  <c r="O867" i="15"/>
  <c r="O868" i="15"/>
  <c r="O869" i="15"/>
  <c r="O870" i="15"/>
  <c r="O871" i="15"/>
  <c r="O872" i="15"/>
  <c r="O873" i="15"/>
  <c r="O874" i="15"/>
  <c r="O875" i="15"/>
  <c r="O876" i="15"/>
  <c r="O877" i="15"/>
  <c r="O878" i="15"/>
  <c r="O879" i="15"/>
  <c r="O880" i="15"/>
  <c r="O881" i="15"/>
  <c r="O882" i="15"/>
  <c r="O883" i="15"/>
  <c r="O884" i="15"/>
  <c r="O885" i="15"/>
  <c r="O886" i="15"/>
  <c r="O887" i="15"/>
  <c r="O888" i="15"/>
  <c r="O889" i="15"/>
  <c r="O890" i="15"/>
  <c r="O891" i="15"/>
  <c r="O892" i="15"/>
  <c r="O893" i="15"/>
  <c r="O894" i="15"/>
  <c r="O895" i="15"/>
  <c r="O896" i="15"/>
  <c r="O897" i="15"/>
  <c r="O898" i="15"/>
  <c r="O899" i="15"/>
  <c r="O900" i="15"/>
  <c r="O901" i="15"/>
  <c r="O902" i="15"/>
  <c r="O903" i="15"/>
  <c r="O904" i="15"/>
  <c r="O905" i="15"/>
  <c r="O906" i="15"/>
  <c r="O907" i="15"/>
  <c r="O908" i="15"/>
  <c r="O909" i="15"/>
  <c r="O910" i="15"/>
  <c r="O911" i="15"/>
  <c r="O912" i="15"/>
  <c r="O913" i="15"/>
  <c r="O914" i="15"/>
  <c r="O915" i="15"/>
  <c r="O916" i="15"/>
  <c r="O917" i="15"/>
  <c r="O918" i="15"/>
  <c r="O919" i="15"/>
  <c r="O920" i="15"/>
  <c r="O921" i="15"/>
  <c r="O922" i="15"/>
  <c r="O923" i="15"/>
  <c r="O924" i="15"/>
  <c r="O925" i="15"/>
  <c r="O926" i="15"/>
  <c r="O927" i="15"/>
  <c r="O928" i="15"/>
  <c r="O929" i="15"/>
  <c r="O930" i="15"/>
  <c r="O931" i="15"/>
  <c r="O932" i="15"/>
  <c r="O933" i="15"/>
  <c r="O934" i="15"/>
  <c r="O935" i="15"/>
  <c r="O936" i="15"/>
  <c r="O937" i="15"/>
  <c r="O938" i="15"/>
  <c r="O939" i="15"/>
  <c r="O940" i="15"/>
  <c r="O941" i="15"/>
  <c r="O942" i="15"/>
  <c r="O943" i="15"/>
  <c r="O944" i="15"/>
  <c r="O945" i="15"/>
  <c r="O946" i="15"/>
  <c r="O947" i="15"/>
  <c r="O948" i="15"/>
  <c r="O949" i="15"/>
  <c r="O950" i="15"/>
  <c r="O951" i="15"/>
  <c r="O952" i="15"/>
  <c r="O953" i="15"/>
  <c r="O954" i="15"/>
  <c r="O955" i="15"/>
  <c r="O956" i="15"/>
  <c r="O957" i="15"/>
  <c r="O958" i="15"/>
  <c r="O959" i="15"/>
  <c r="O960" i="15"/>
  <c r="O961" i="15"/>
  <c r="O962" i="15"/>
  <c r="O963" i="15"/>
  <c r="O964" i="15"/>
  <c r="O965" i="15"/>
  <c r="O966" i="15"/>
  <c r="O967" i="15"/>
  <c r="O968" i="15"/>
  <c r="O969" i="15"/>
  <c r="O970" i="15"/>
  <c r="O971" i="15"/>
  <c r="O972" i="15"/>
  <c r="O973" i="15"/>
  <c r="O974" i="15"/>
  <c r="O975" i="15"/>
  <c r="O976" i="15"/>
  <c r="O977" i="15"/>
  <c r="O978" i="15"/>
  <c r="O979" i="15"/>
  <c r="O980" i="15"/>
  <c r="O981" i="15"/>
  <c r="O982" i="15"/>
  <c r="O983" i="15"/>
  <c r="O984" i="15"/>
  <c r="O985" i="15"/>
  <c r="O986" i="15"/>
  <c r="O987" i="15"/>
  <c r="O988" i="15"/>
  <c r="O989" i="15"/>
  <c r="O990" i="15"/>
  <c r="O991" i="15"/>
  <c r="O992" i="15"/>
  <c r="O993" i="15"/>
  <c r="O994" i="15"/>
  <c r="O995" i="15"/>
  <c r="O996" i="15"/>
  <c r="O997" i="15"/>
  <c r="O998" i="15"/>
  <c r="O999" i="15"/>
  <c r="O1000" i="15"/>
  <c r="S1000" i="15" l="1"/>
  <c r="R1000" i="15"/>
  <c r="Q1000" i="15"/>
  <c r="M1000" i="15"/>
  <c r="S999" i="15"/>
  <c r="R999" i="15"/>
  <c r="Q999" i="15"/>
  <c r="M999" i="15"/>
  <c r="S998" i="15"/>
  <c r="R998" i="15"/>
  <c r="Q998" i="15"/>
  <c r="M998" i="15"/>
  <c r="S997" i="15"/>
  <c r="R997" i="15"/>
  <c r="Q997" i="15"/>
  <c r="M997" i="15"/>
  <c r="S996" i="15"/>
  <c r="R996" i="15"/>
  <c r="Q996" i="15"/>
  <c r="M996" i="15"/>
  <c r="S995" i="15"/>
  <c r="R995" i="15"/>
  <c r="Q995" i="15"/>
  <c r="M995" i="15"/>
  <c r="S994" i="15"/>
  <c r="R994" i="15"/>
  <c r="Q994" i="15"/>
  <c r="M994" i="15"/>
  <c r="S993" i="15"/>
  <c r="R993" i="15"/>
  <c r="Q993" i="15"/>
  <c r="M993" i="15"/>
  <c r="S992" i="15"/>
  <c r="R992" i="15"/>
  <c r="Q992" i="15"/>
  <c r="M992" i="15"/>
  <c r="S991" i="15"/>
  <c r="R991" i="15"/>
  <c r="Q991" i="15"/>
  <c r="M991" i="15"/>
  <c r="S990" i="15"/>
  <c r="R990" i="15"/>
  <c r="Q990" i="15"/>
  <c r="M990" i="15"/>
  <c r="S989" i="15"/>
  <c r="R989" i="15"/>
  <c r="Q989" i="15"/>
  <c r="M989" i="15"/>
  <c r="S988" i="15"/>
  <c r="R988" i="15"/>
  <c r="Q988" i="15"/>
  <c r="M988" i="15"/>
  <c r="S987" i="15"/>
  <c r="R987" i="15"/>
  <c r="Q987" i="15"/>
  <c r="M987" i="15"/>
  <c r="S986" i="15"/>
  <c r="R986" i="15"/>
  <c r="Q986" i="15"/>
  <c r="M986" i="15"/>
  <c r="S985" i="15"/>
  <c r="R985" i="15"/>
  <c r="Q985" i="15"/>
  <c r="M985" i="15"/>
  <c r="S984" i="15"/>
  <c r="R984" i="15"/>
  <c r="Q984" i="15"/>
  <c r="M984" i="15"/>
  <c r="S983" i="15"/>
  <c r="R983" i="15"/>
  <c r="Q983" i="15"/>
  <c r="M983" i="15"/>
  <c r="S982" i="15"/>
  <c r="R982" i="15"/>
  <c r="Q982" i="15"/>
  <c r="M982" i="15"/>
  <c r="S981" i="15"/>
  <c r="R981" i="15"/>
  <c r="Q981" i="15"/>
  <c r="M981" i="15"/>
  <c r="S980" i="15"/>
  <c r="R980" i="15"/>
  <c r="Q980" i="15"/>
  <c r="M980" i="15"/>
  <c r="S979" i="15"/>
  <c r="R979" i="15"/>
  <c r="Q979" i="15"/>
  <c r="M979" i="15"/>
  <c r="S978" i="15"/>
  <c r="R978" i="15"/>
  <c r="Q978" i="15"/>
  <c r="M978" i="15"/>
  <c r="S977" i="15"/>
  <c r="R977" i="15"/>
  <c r="Q977" i="15"/>
  <c r="M977" i="15"/>
  <c r="S976" i="15"/>
  <c r="R976" i="15"/>
  <c r="Q976" i="15"/>
  <c r="M976" i="15"/>
  <c r="S975" i="15"/>
  <c r="R975" i="15"/>
  <c r="Q975" i="15"/>
  <c r="M975" i="15"/>
  <c r="S974" i="15"/>
  <c r="R974" i="15"/>
  <c r="Q974" i="15"/>
  <c r="M974" i="15"/>
  <c r="S973" i="15"/>
  <c r="R973" i="15"/>
  <c r="Q973" i="15"/>
  <c r="M973" i="15"/>
  <c r="S972" i="15"/>
  <c r="R972" i="15"/>
  <c r="Q972" i="15"/>
  <c r="M972" i="15"/>
  <c r="S971" i="15"/>
  <c r="R971" i="15"/>
  <c r="Q971" i="15"/>
  <c r="M971" i="15"/>
  <c r="S970" i="15"/>
  <c r="R970" i="15"/>
  <c r="Q970" i="15"/>
  <c r="M970" i="15"/>
  <c r="S969" i="15"/>
  <c r="R969" i="15"/>
  <c r="Q969" i="15"/>
  <c r="M969" i="15"/>
  <c r="S968" i="15"/>
  <c r="R968" i="15"/>
  <c r="Q968" i="15"/>
  <c r="M968" i="15"/>
  <c r="S967" i="15"/>
  <c r="R967" i="15"/>
  <c r="Q967" i="15"/>
  <c r="M967" i="15"/>
  <c r="S966" i="15"/>
  <c r="R966" i="15"/>
  <c r="Q966" i="15"/>
  <c r="M966" i="15"/>
  <c r="S965" i="15"/>
  <c r="R965" i="15"/>
  <c r="Q965" i="15"/>
  <c r="M965" i="15"/>
  <c r="S964" i="15"/>
  <c r="R964" i="15"/>
  <c r="Q964" i="15"/>
  <c r="M964" i="15"/>
  <c r="S963" i="15"/>
  <c r="R963" i="15"/>
  <c r="Q963" i="15"/>
  <c r="M963" i="15"/>
  <c r="S962" i="15"/>
  <c r="R962" i="15"/>
  <c r="Q962" i="15"/>
  <c r="M962" i="15"/>
  <c r="S961" i="15"/>
  <c r="R961" i="15"/>
  <c r="Q961" i="15"/>
  <c r="M961" i="15"/>
  <c r="S960" i="15"/>
  <c r="R960" i="15"/>
  <c r="Q960" i="15"/>
  <c r="M960" i="15"/>
  <c r="S959" i="15"/>
  <c r="R959" i="15"/>
  <c r="Q959" i="15"/>
  <c r="M959" i="15"/>
  <c r="S958" i="15"/>
  <c r="R958" i="15"/>
  <c r="Q958" i="15"/>
  <c r="M958" i="15"/>
  <c r="S957" i="15"/>
  <c r="R957" i="15"/>
  <c r="Q957" i="15"/>
  <c r="M957" i="15"/>
  <c r="S956" i="15"/>
  <c r="R956" i="15"/>
  <c r="Q956" i="15"/>
  <c r="M956" i="15"/>
  <c r="S955" i="15"/>
  <c r="R955" i="15"/>
  <c r="Q955" i="15"/>
  <c r="M955" i="15"/>
  <c r="S954" i="15"/>
  <c r="R954" i="15"/>
  <c r="Q954" i="15"/>
  <c r="M954" i="15"/>
  <c r="S953" i="15"/>
  <c r="R953" i="15"/>
  <c r="Q953" i="15"/>
  <c r="M953" i="15"/>
  <c r="S952" i="15"/>
  <c r="R952" i="15"/>
  <c r="Q952" i="15"/>
  <c r="M952" i="15"/>
  <c r="S951" i="15"/>
  <c r="R951" i="15"/>
  <c r="Q951" i="15"/>
  <c r="M951" i="15"/>
  <c r="S950" i="15"/>
  <c r="R950" i="15"/>
  <c r="Q950" i="15"/>
  <c r="M950" i="15"/>
  <c r="S949" i="15"/>
  <c r="R949" i="15"/>
  <c r="Q949" i="15"/>
  <c r="M949" i="15"/>
  <c r="S948" i="15"/>
  <c r="R948" i="15"/>
  <c r="Q948" i="15"/>
  <c r="M948" i="15"/>
  <c r="S947" i="15"/>
  <c r="R947" i="15"/>
  <c r="Q947" i="15"/>
  <c r="M947" i="15"/>
  <c r="S946" i="15"/>
  <c r="R946" i="15"/>
  <c r="Q946" i="15"/>
  <c r="M946" i="15"/>
  <c r="S945" i="15"/>
  <c r="R945" i="15"/>
  <c r="Q945" i="15"/>
  <c r="M945" i="15"/>
  <c r="S944" i="15"/>
  <c r="R944" i="15"/>
  <c r="Q944" i="15"/>
  <c r="M944" i="15"/>
  <c r="S943" i="15"/>
  <c r="R943" i="15"/>
  <c r="Q943" i="15"/>
  <c r="M943" i="15"/>
  <c r="S942" i="15"/>
  <c r="R942" i="15"/>
  <c r="Q942" i="15"/>
  <c r="M942" i="15"/>
  <c r="S941" i="15"/>
  <c r="R941" i="15"/>
  <c r="Q941" i="15"/>
  <c r="M941" i="15"/>
  <c r="S940" i="15"/>
  <c r="R940" i="15"/>
  <c r="Q940" i="15"/>
  <c r="M940" i="15"/>
  <c r="S939" i="15"/>
  <c r="R939" i="15"/>
  <c r="Q939" i="15"/>
  <c r="M939" i="15"/>
  <c r="S938" i="15"/>
  <c r="R938" i="15"/>
  <c r="Q938" i="15"/>
  <c r="M938" i="15"/>
  <c r="S937" i="15"/>
  <c r="R937" i="15"/>
  <c r="Q937" i="15"/>
  <c r="M937" i="15"/>
  <c r="S936" i="15"/>
  <c r="R936" i="15"/>
  <c r="Q936" i="15"/>
  <c r="M936" i="15"/>
  <c r="S935" i="15"/>
  <c r="R935" i="15"/>
  <c r="Q935" i="15"/>
  <c r="M935" i="15"/>
  <c r="S934" i="15"/>
  <c r="R934" i="15"/>
  <c r="Q934" i="15"/>
  <c r="M934" i="15"/>
  <c r="S933" i="15"/>
  <c r="R933" i="15"/>
  <c r="Q933" i="15"/>
  <c r="M933" i="15"/>
  <c r="S932" i="15"/>
  <c r="R932" i="15"/>
  <c r="Q932" i="15"/>
  <c r="M932" i="15"/>
  <c r="S931" i="15"/>
  <c r="R931" i="15"/>
  <c r="Q931" i="15"/>
  <c r="M931" i="15"/>
  <c r="S930" i="15"/>
  <c r="R930" i="15"/>
  <c r="Q930" i="15"/>
  <c r="M930" i="15"/>
  <c r="S929" i="15"/>
  <c r="R929" i="15"/>
  <c r="Q929" i="15"/>
  <c r="M929" i="15"/>
  <c r="S928" i="15"/>
  <c r="R928" i="15"/>
  <c r="Q928" i="15"/>
  <c r="M928" i="15"/>
  <c r="S927" i="15"/>
  <c r="R927" i="15"/>
  <c r="Q927" i="15"/>
  <c r="M927" i="15"/>
  <c r="S926" i="15"/>
  <c r="R926" i="15"/>
  <c r="Q926" i="15"/>
  <c r="M926" i="15"/>
  <c r="S925" i="15"/>
  <c r="R925" i="15"/>
  <c r="Q925" i="15"/>
  <c r="M925" i="15"/>
  <c r="S924" i="15"/>
  <c r="R924" i="15"/>
  <c r="Q924" i="15"/>
  <c r="M924" i="15"/>
  <c r="S923" i="15"/>
  <c r="R923" i="15"/>
  <c r="Q923" i="15"/>
  <c r="M923" i="15"/>
  <c r="S922" i="15"/>
  <c r="R922" i="15"/>
  <c r="Q922" i="15"/>
  <c r="M922" i="15"/>
  <c r="S921" i="15"/>
  <c r="R921" i="15"/>
  <c r="Q921" i="15"/>
  <c r="M921" i="15"/>
  <c r="S920" i="15"/>
  <c r="R920" i="15"/>
  <c r="Q920" i="15"/>
  <c r="M920" i="15"/>
  <c r="S919" i="15"/>
  <c r="R919" i="15"/>
  <c r="Q919" i="15"/>
  <c r="M919" i="15"/>
  <c r="S918" i="15"/>
  <c r="R918" i="15"/>
  <c r="Q918" i="15"/>
  <c r="M918" i="15"/>
  <c r="S917" i="15"/>
  <c r="R917" i="15"/>
  <c r="Q917" i="15"/>
  <c r="M917" i="15"/>
  <c r="S916" i="15"/>
  <c r="R916" i="15"/>
  <c r="Q916" i="15"/>
  <c r="M916" i="15"/>
  <c r="S915" i="15"/>
  <c r="R915" i="15"/>
  <c r="Q915" i="15"/>
  <c r="M915" i="15"/>
  <c r="S914" i="15"/>
  <c r="R914" i="15"/>
  <c r="Q914" i="15"/>
  <c r="M914" i="15"/>
  <c r="S913" i="15"/>
  <c r="R913" i="15"/>
  <c r="Q913" i="15"/>
  <c r="M913" i="15"/>
  <c r="S912" i="15"/>
  <c r="R912" i="15"/>
  <c r="Q912" i="15"/>
  <c r="M912" i="15"/>
  <c r="S911" i="15"/>
  <c r="R911" i="15"/>
  <c r="Q911" i="15"/>
  <c r="M911" i="15"/>
  <c r="S910" i="15"/>
  <c r="R910" i="15"/>
  <c r="Q910" i="15"/>
  <c r="M910" i="15"/>
  <c r="S909" i="15"/>
  <c r="R909" i="15"/>
  <c r="Q909" i="15"/>
  <c r="M909" i="15"/>
  <c r="S908" i="15"/>
  <c r="R908" i="15"/>
  <c r="Q908" i="15"/>
  <c r="M908" i="15"/>
  <c r="S907" i="15"/>
  <c r="R907" i="15"/>
  <c r="Q907" i="15"/>
  <c r="M907" i="15"/>
  <c r="S906" i="15"/>
  <c r="R906" i="15"/>
  <c r="Q906" i="15"/>
  <c r="M906" i="15"/>
  <c r="S905" i="15"/>
  <c r="R905" i="15"/>
  <c r="Q905" i="15"/>
  <c r="M905" i="15"/>
  <c r="S904" i="15"/>
  <c r="R904" i="15"/>
  <c r="Q904" i="15"/>
  <c r="M904" i="15"/>
  <c r="S903" i="15"/>
  <c r="R903" i="15"/>
  <c r="Q903" i="15"/>
  <c r="M903" i="15"/>
  <c r="S902" i="15"/>
  <c r="R902" i="15"/>
  <c r="Q902" i="15"/>
  <c r="M902" i="15"/>
  <c r="S901" i="15"/>
  <c r="R901" i="15"/>
  <c r="Q901" i="15"/>
  <c r="M901" i="15"/>
  <c r="S900" i="15"/>
  <c r="R900" i="15"/>
  <c r="Q900" i="15"/>
  <c r="M900" i="15"/>
  <c r="S899" i="15"/>
  <c r="R899" i="15"/>
  <c r="Q899" i="15"/>
  <c r="M899" i="15"/>
  <c r="S898" i="15"/>
  <c r="R898" i="15"/>
  <c r="Q898" i="15"/>
  <c r="M898" i="15"/>
  <c r="S897" i="15"/>
  <c r="R897" i="15"/>
  <c r="Q897" i="15"/>
  <c r="M897" i="15"/>
  <c r="S896" i="15"/>
  <c r="R896" i="15"/>
  <c r="Q896" i="15"/>
  <c r="M896" i="15"/>
  <c r="S895" i="15"/>
  <c r="R895" i="15"/>
  <c r="Q895" i="15"/>
  <c r="M895" i="15"/>
  <c r="S894" i="15"/>
  <c r="R894" i="15"/>
  <c r="Q894" i="15"/>
  <c r="M894" i="15"/>
  <c r="S893" i="15"/>
  <c r="R893" i="15"/>
  <c r="Q893" i="15"/>
  <c r="M893" i="15"/>
  <c r="S892" i="15"/>
  <c r="R892" i="15"/>
  <c r="Q892" i="15"/>
  <c r="M892" i="15"/>
  <c r="S891" i="15"/>
  <c r="R891" i="15"/>
  <c r="Q891" i="15"/>
  <c r="M891" i="15"/>
  <c r="S890" i="15"/>
  <c r="R890" i="15"/>
  <c r="Q890" i="15"/>
  <c r="M890" i="15"/>
  <c r="S889" i="15"/>
  <c r="R889" i="15"/>
  <c r="Q889" i="15"/>
  <c r="M889" i="15"/>
  <c r="S888" i="15"/>
  <c r="R888" i="15"/>
  <c r="Q888" i="15"/>
  <c r="M888" i="15"/>
  <c r="S887" i="15"/>
  <c r="R887" i="15"/>
  <c r="Q887" i="15"/>
  <c r="M887" i="15"/>
  <c r="S886" i="15"/>
  <c r="R886" i="15"/>
  <c r="Q886" i="15"/>
  <c r="M886" i="15"/>
  <c r="S885" i="15"/>
  <c r="R885" i="15"/>
  <c r="Q885" i="15"/>
  <c r="M885" i="15"/>
  <c r="S884" i="15"/>
  <c r="R884" i="15"/>
  <c r="Q884" i="15"/>
  <c r="M884" i="15"/>
  <c r="S883" i="15"/>
  <c r="R883" i="15"/>
  <c r="Q883" i="15"/>
  <c r="M883" i="15"/>
  <c r="S882" i="15"/>
  <c r="R882" i="15"/>
  <c r="Q882" i="15"/>
  <c r="M882" i="15"/>
  <c r="S881" i="15"/>
  <c r="R881" i="15"/>
  <c r="Q881" i="15"/>
  <c r="M881" i="15"/>
  <c r="S880" i="15"/>
  <c r="R880" i="15"/>
  <c r="Q880" i="15"/>
  <c r="M880" i="15"/>
  <c r="S879" i="15"/>
  <c r="R879" i="15"/>
  <c r="Q879" i="15"/>
  <c r="M879" i="15"/>
  <c r="S878" i="15"/>
  <c r="R878" i="15"/>
  <c r="Q878" i="15"/>
  <c r="M878" i="15"/>
  <c r="S877" i="15"/>
  <c r="R877" i="15"/>
  <c r="Q877" i="15"/>
  <c r="M877" i="15"/>
  <c r="S876" i="15"/>
  <c r="R876" i="15"/>
  <c r="Q876" i="15"/>
  <c r="M876" i="15"/>
  <c r="S875" i="15"/>
  <c r="R875" i="15"/>
  <c r="Q875" i="15"/>
  <c r="M875" i="15"/>
  <c r="S874" i="15"/>
  <c r="R874" i="15"/>
  <c r="Q874" i="15"/>
  <c r="M874" i="15"/>
  <c r="S873" i="15"/>
  <c r="R873" i="15"/>
  <c r="Q873" i="15"/>
  <c r="M873" i="15"/>
  <c r="S872" i="15"/>
  <c r="R872" i="15"/>
  <c r="Q872" i="15"/>
  <c r="M872" i="15"/>
  <c r="S871" i="15"/>
  <c r="R871" i="15"/>
  <c r="Q871" i="15"/>
  <c r="M871" i="15"/>
  <c r="S870" i="15"/>
  <c r="R870" i="15"/>
  <c r="Q870" i="15"/>
  <c r="M870" i="15"/>
  <c r="S869" i="15"/>
  <c r="R869" i="15"/>
  <c r="Q869" i="15"/>
  <c r="M869" i="15"/>
  <c r="S868" i="15"/>
  <c r="R868" i="15"/>
  <c r="Q868" i="15"/>
  <c r="M868" i="15"/>
  <c r="S867" i="15"/>
  <c r="R867" i="15"/>
  <c r="Q867" i="15"/>
  <c r="M867" i="15"/>
  <c r="S866" i="15"/>
  <c r="R866" i="15"/>
  <c r="Q866" i="15"/>
  <c r="M866" i="15"/>
  <c r="S865" i="15"/>
  <c r="R865" i="15"/>
  <c r="Q865" i="15"/>
  <c r="M865" i="15"/>
  <c r="S864" i="15"/>
  <c r="R864" i="15"/>
  <c r="Q864" i="15"/>
  <c r="M864" i="15"/>
  <c r="S863" i="15"/>
  <c r="R863" i="15"/>
  <c r="Q863" i="15"/>
  <c r="M863" i="15"/>
  <c r="S862" i="15"/>
  <c r="R862" i="15"/>
  <c r="Q862" i="15"/>
  <c r="M862" i="15"/>
  <c r="S861" i="15"/>
  <c r="R861" i="15"/>
  <c r="Q861" i="15"/>
  <c r="M861" i="15"/>
  <c r="S860" i="15"/>
  <c r="R860" i="15"/>
  <c r="Q860" i="15"/>
  <c r="M860" i="15"/>
  <c r="S859" i="15"/>
  <c r="R859" i="15"/>
  <c r="Q859" i="15"/>
  <c r="M859" i="15"/>
  <c r="S858" i="15"/>
  <c r="R858" i="15"/>
  <c r="Q858" i="15"/>
  <c r="M858" i="15"/>
  <c r="S857" i="15"/>
  <c r="R857" i="15"/>
  <c r="Q857" i="15"/>
  <c r="M857" i="15"/>
  <c r="S856" i="15"/>
  <c r="R856" i="15"/>
  <c r="Q856" i="15"/>
  <c r="M856" i="15"/>
  <c r="S855" i="15"/>
  <c r="R855" i="15"/>
  <c r="Q855" i="15"/>
  <c r="M855" i="15"/>
  <c r="S854" i="15"/>
  <c r="R854" i="15"/>
  <c r="Q854" i="15"/>
  <c r="M854" i="15"/>
  <c r="S853" i="15"/>
  <c r="R853" i="15"/>
  <c r="Q853" i="15"/>
  <c r="M853" i="15"/>
  <c r="S852" i="15"/>
  <c r="R852" i="15"/>
  <c r="Q852" i="15"/>
  <c r="M852" i="15"/>
  <c r="S851" i="15"/>
  <c r="R851" i="15"/>
  <c r="Q851" i="15"/>
  <c r="M851" i="15"/>
  <c r="S850" i="15"/>
  <c r="R850" i="15"/>
  <c r="Q850" i="15"/>
  <c r="M850" i="15"/>
  <c r="S849" i="15"/>
  <c r="R849" i="15"/>
  <c r="Q849" i="15"/>
  <c r="M849" i="15"/>
  <c r="S848" i="15"/>
  <c r="R848" i="15"/>
  <c r="Q848" i="15"/>
  <c r="M848" i="15"/>
  <c r="S847" i="15"/>
  <c r="R847" i="15"/>
  <c r="Q847" i="15"/>
  <c r="M847" i="15"/>
  <c r="S846" i="15"/>
  <c r="R846" i="15"/>
  <c r="Q846" i="15"/>
  <c r="M846" i="15"/>
  <c r="S845" i="15"/>
  <c r="R845" i="15"/>
  <c r="Q845" i="15"/>
  <c r="M845" i="15"/>
  <c r="S844" i="15"/>
  <c r="R844" i="15"/>
  <c r="Q844" i="15"/>
  <c r="M844" i="15"/>
  <c r="S843" i="15"/>
  <c r="R843" i="15"/>
  <c r="Q843" i="15"/>
  <c r="M843" i="15"/>
  <c r="S842" i="15"/>
  <c r="R842" i="15"/>
  <c r="Q842" i="15"/>
  <c r="M842" i="15"/>
  <c r="S841" i="15"/>
  <c r="R841" i="15"/>
  <c r="Q841" i="15"/>
  <c r="M841" i="15"/>
  <c r="S840" i="15"/>
  <c r="R840" i="15"/>
  <c r="Q840" i="15"/>
  <c r="M840" i="15"/>
  <c r="S839" i="15"/>
  <c r="R839" i="15"/>
  <c r="Q839" i="15"/>
  <c r="M839" i="15"/>
  <c r="S838" i="15"/>
  <c r="R838" i="15"/>
  <c r="Q838" i="15"/>
  <c r="M838" i="15"/>
  <c r="S837" i="15"/>
  <c r="R837" i="15"/>
  <c r="Q837" i="15"/>
  <c r="M837" i="15"/>
  <c r="S836" i="15"/>
  <c r="R836" i="15"/>
  <c r="Q836" i="15"/>
  <c r="M836" i="15"/>
  <c r="S835" i="15"/>
  <c r="R835" i="15"/>
  <c r="Q835" i="15"/>
  <c r="M835" i="15"/>
  <c r="S834" i="15"/>
  <c r="R834" i="15"/>
  <c r="Q834" i="15"/>
  <c r="M834" i="15"/>
  <c r="S833" i="15"/>
  <c r="R833" i="15"/>
  <c r="Q833" i="15"/>
  <c r="M833" i="15"/>
  <c r="S832" i="15"/>
  <c r="R832" i="15"/>
  <c r="Q832" i="15"/>
  <c r="M832" i="15"/>
  <c r="S831" i="15"/>
  <c r="R831" i="15"/>
  <c r="Q831" i="15"/>
  <c r="M831" i="15"/>
  <c r="S830" i="15"/>
  <c r="R830" i="15"/>
  <c r="Q830" i="15"/>
  <c r="M830" i="15"/>
  <c r="S829" i="15"/>
  <c r="R829" i="15"/>
  <c r="Q829" i="15"/>
  <c r="M829" i="15"/>
  <c r="S828" i="15"/>
  <c r="R828" i="15"/>
  <c r="Q828" i="15"/>
  <c r="M828" i="15"/>
  <c r="S827" i="15"/>
  <c r="R827" i="15"/>
  <c r="Q827" i="15"/>
  <c r="M827" i="15"/>
  <c r="S826" i="15"/>
  <c r="R826" i="15"/>
  <c r="Q826" i="15"/>
  <c r="M826" i="15"/>
  <c r="S825" i="15"/>
  <c r="R825" i="15"/>
  <c r="Q825" i="15"/>
  <c r="M825" i="15"/>
  <c r="S824" i="15"/>
  <c r="R824" i="15"/>
  <c r="Q824" i="15"/>
  <c r="M824" i="15"/>
  <c r="S823" i="15"/>
  <c r="R823" i="15"/>
  <c r="Q823" i="15"/>
  <c r="M823" i="15"/>
  <c r="S822" i="15"/>
  <c r="R822" i="15"/>
  <c r="Q822" i="15"/>
  <c r="M822" i="15"/>
  <c r="S821" i="15"/>
  <c r="R821" i="15"/>
  <c r="Q821" i="15"/>
  <c r="M821" i="15"/>
  <c r="S820" i="15"/>
  <c r="R820" i="15"/>
  <c r="Q820" i="15"/>
  <c r="M820" i="15"/>
  <c r="S819" i="15"/>
  <c r="R819" i="15"/>
  <c r="Q819" i="15"/>
  <c r="M819" i="15"/>
  <c r="S818" i="15"/>
  <c r="R818" i="15"/>
  <c r="Q818" i="15"/>
  <c r="M818" i="15"/>
  <c r="S817" i="15"/>
  <c r="R817" i="15"/>
  <c r="Q817" i="15"/>
  <c r="M817" i="15"/>
  <c r="S816" i="15"/>
  <c r="R816" i="15"/>
  <c r="Q816" i="15"/>
  <c r="M816" i="15"/>
  <c r="S815" i="15"/>
  <c r="R815" i="15"/>
  <c r="Q815" i="15"/>
  <c r="M815" i="15"/>
  <c r="S814" i="15"/>
  <c r="R814" i="15"/>
  <c r="Q814" i="15"/>
  <c r="M814" i="15"/>
  <c r="S813" i="15"/>
  <c r="R813" i="15"/>
  <c r="Q813" i="15"/>
  <c r="M813" i="15"/>
  <c r="S812" i="15"/>
  <c r="R812" i="15"/>
  <c r="Q812" i="15"/>
  <c r="M812" i="15"/>
  <c r="S811" i="15"/>
  <c r="R811" i="15"/>
  <c r="Q811" i="15"/>
  <c r="M811" i="15"/>
  <c r="S810" i="15"/>
  <c r="R810" i="15"/>
  <c r="Q810" i="15"/>
  <c r="M810" i="15"/>
  <c r="S809" i="15"/>
  <c r="R809" i="15"/>
  <c r="Q809" i="15"/>
  <c r="M809" i="15"/>
  <c r="S808" i="15"/>
  <c r="R808" i="15"/>
  <c r="Q808" i="15"/>
  <c r="M808" i="15"/>
  <c r="S807" i="15"/>
  <c r="R807" i="15"/>
  <c r="Q807" i="15"/>
  <c r="M807" i="15"/>
  <c r="S806" i="15"/>
  <c r="R806" i="15"/>
  <c r="Q806" i="15"/>
  <c r="M806" i="15"/>
  <c r="S805" i="15"/>
  <c r="R805" i="15"/>
  <c r="Q805" i="15"/>
  <c r="M805" i="15"/>
  <c r="S804" i="15"/>
  <c r="R804" i="15"/>
  <c r="Q804" i="15"/>
  <c r="M804" i="15"/>
  <c r="S803" i="15"/>
  <c r="R803" i="15"/>
  <c r="Q803" i="15"/>
  <c r="M803" i="15"/>
  <c r="S802" i="15"/>
  <c r="R802" i="15"/>
  <c r="Q802" i="15"/>
  <c r="M802" i="15"/>
  <c r="S801" i="15"/>
  <c r="R801" i="15"/>
  <c r="Q801" i="15"/>
  <c r="M801" i="15"/>
  <c r="S800" i="15"/>
  <c r="R800" i="15"/>
  <c r="Q800" i="15"/>
  <c r="M800" i="15"/>
  <c r="S799" i="15"/>
  <c r="R799" i="15"/>
  <c r="Q799" i="15"/>
  <c r="M799" i="15"/>
  <c r="S798" i="15"/>
  <c r="R798" i="15"/>
  <c r="Q798" i="15"/>
  <c r="M798" i="15"/>
  <c r="S797" i="15"/>
  <c r="R797" i="15"/>
  <c r="Q797" i="15"/>
  <c r="M797" i="15"/>
  <c r="S796" i="15"/>
  <c r="R796" i="15"/>
  <c r="Q796" i="15"/>
  <c r="M796" i="15"/>
  <c r="S795" i="15"/>
  <c r="R795" i="15"/>
  <c r="Q795" i="15"/>
  <c r="M795" i="15"/>
  <c r="S794" i="15"/>
  <c r="R794" i="15"/>
  <c r="Q794" i="15"/>
  <c r="M794" i="15"/>
  <c r="S793" i="15"/>
  <c r="R793" i="15"/>
  <c r="Q793" i="15"/>
  <c r="M793" i="15"/>
  <c r="S792" i="15"/>
  <c r="R792" i="15"/>
  <c r="Q792" i="15"/>
  <c r="M792" i="15"/>
  <c r="S791" i="15"/>
  <c r="R791" i="15"/>
  <c r="Q791" i="15"/>
  <c r="M791" i="15"/>
  <c r="S790" i="15"/>
  <c r="R790" i="15"/>
  <c r="Q790" i="15"/>
  <c r="M790" i="15"/>
  <c r="S789" i="15"/>
  <c r="R789" i="15"/>
  <c r="Q789" i="15"/>
  <c r="M789" i="15"/>
  <c r="S788" i="15"/>
  <c r="R788" i="15"/>
  <c r="Q788" i="15"/>
  <c r="M788" i="15"/>
  <c r="S787" i="15"/>
  <c r="R787" i="15"/>
  <c r="Q787" i="15"/>
  <c r="M787" i="15"/>
  <c r="S786" i="15"/>
  <c r="R786" i="15"/>
  <c r="Q786" i="15"/>
  <c r="M786" i="15"/>
  <c r="S785" i="15"/>
  <c r="R785" i="15"/>
  <c r="Q785" i="15"/>
  <c r="M785" i="15"/>
  <c r="S784" i="15"/>
  <c r="R784" i="15"/>
  <c r="Q784" i="15"/>
  <c r="M784" i="15"/>
  <c r="S783" i="15"/>
  <c r="R783" i="15"/>
  <c r="Q783" i="15"/>
  <c r="M783" i="15"/>
  <c r="S782" i="15"/>
  <c r="R782" i="15"/>
  <c r="Q782" i="15"/>
  <c r="M782" i="15"/>
  <c r="S781" i="15"/>
  <c r="R781" i="15"/>
  <c r="Q781" i="15"/>
  <c r="M781" i="15"/>
  <c r="S780" i="15"/>
  <c r="R780" i="15"/>
  <c r="Q780" i="15"/>
  <c r="M780" i="15"/>
  <c r="S779" i="15"/>
  <c r="R779" i="15"/>
  <c r="Q779" i="15"/>
  <c r="M779" i="15"/>
  <c r="S778" i="15"/>
  <c r="R778" i="15"/>
  <c r="Q778" i="15"/>
  <c r="M778" i="15"/>
  <c r="S777" i="15"/>
  <c r="R777" i="15"/>
  <c r="Q777" i="15"/>
  <c r="M777" i="15"/>
  <c r="S776" i="15"/>
  <c r="R776" i="15"/>
  <c r="Q776" i="15"/>
  <c r="M776" i="15"/>
  <c r="S775" i="15"/>
  <c r="R775" i="15"/>
  <c r="Q775" i="15"/>
  <c r="M775" i="15"/>
  <c r="S774" i="15"/>
  <c r="R774" i="15"/>
  <c r="Q774" i="15"/>
  <c r="M774" i="15"/>
  <c r="S773" i="15"/>
  <c r="R773" i="15"/>
  <c r="Q773" i="15"/>
  <c r="M773" i="15"/>
  <c r="S772" i="15"/>
  <c r="R772" i="15"/>
  <c r="Q772" i="15"/>
  <c r="M772" i="15"/>
  <c r="S771" i="15"/>
  <c r="R771" i="15"/>
  <c r="Q771" i="15"/>
  <c r="M771" i="15"/>
  <c r="S770" i="15"/>
  <c r="R770" i="15"/>
  <c r="Q770" i="15"/>
  <c r="M770" i="15"/>
  <c r="S769" i="15"/>
  <c r="R769" i="15"/>
  <c r="Q769" i="15"/>
  <c r="M769" i="15"/>
  <c r="S768" i="15"/>
  <c r="R768" i="15"/>
  <c r="Q768" i="15"/>
  <c r="M768" i="15"/>
  <c r="S767" i="15"/>
  <c r="R767" i="15"/>
  <c r="Q767" i="15"/>
  <c r="M767" i="15"/>
  <c r="S766" i="15"/>
  <c r="R766" i="15"/>
  <c r="Q766" i="15"/>
  <c r="M766" i="15"/>
  <c r="S765" i="15"/>
  <c r="R765" i="15"/>
  <c r="Q765" i="15"/>
  <c r="M765" i="15"/>
  <c r="S764" i="15"/>
  <c r="R764" i="15"/>
  <c r="Q764" i="15"/>
  <c r="M764" i="15"/>
  <c r="S763" i="15"/>
  <c r="R763" i="15"/>
  <c r="Q763" i="15"/>
  <c r="M763" i="15"/>
  <c r="S762" i="15"/>
  <c r="R762" i="15"/>
  <c r="Q762" i="15"/>
  <c r="M762" i="15"/>
  <c r="S761" i="15"/>
  <c r="R761" i="15"/>
  <c r="Q761" i="15"/>
  <c r="M761" i="15"/>
  <c r="S760" i="15"/>
  <c r="R760" i="15"/>
  <c r="Q760" i="15"/>
  <c r="M760" i="15"/>
  <c r="S759" i="15"/>
  <c r="R759" i="15"/>
  <c r="Q759" i="15"/>
  <c r="M759" i="15"/>
  <c r="S758" i="15"/>
  <c r="R758" i="15"/>
  <c r="Q758" i="15"/>
  <c r="M758" i="15"/>
  <c r="S757" i="15"/>
  <c r="R757" i="15"/>
  <c r="Q757" i="15"/>
  <c r="M757" i="15"/>
  <c r="S756" i="15"/>
  <c r="R756" i="15"/>
  <c r="Q756" i="15"/>
  <c r="M756" i="15"/>
  <c r="S755" i="15"/>
  <c r="R755" i="15"/>
  <c r="Q755" i="15"/>
  <c r="M755" i="15"/>
  <c r="S754" i="15"/>
  <c r="R754" i="15"/>
  <c r="Q754" i="15"/>
  <c r="M754" i="15"/>
  <c r="S753" i="15"/>
  <c r="R753" i="15"/>
  <c r="Q753" i="15"/>
  <c r="M753" i="15"/>
  <c r="S752" i="15"/>
  <c r="R752" i="15"/>
  <c r="Q752" i="15"/>
  <c r="M752" i="15"/>
  <c r="S751" i="15"/>
  <c r="R751" i="15"/>
  <c r="Q751" i="15"/>
  <c r="M751" i="15"/>
  <c r="S750" i="15"/>
  <c r="R750" i="15"/>
  <c r="Q750" i="15"/>
  <c r="M750" i="15"/>
  <c r="S749" i="15"/>
  <c r="R749" i="15"/>
  <c r="Q749" i="15"/>
  <c r="M749" i="15"/>
  <c r="S748" i="15"/>
  <c r="R748" i="15"/>
  <c r="Q748" i="15"/>
  <c r="M748" i="15"/>
  <c r="S747" i="15"/>
  <c r="R747" i="15"/>
  <c r="Q747" i="15"/>
  <c r="M747" i="15"/>
  <c r="S746" i="15"/>
  <c r="R746" i="15"/>
  <c r="Q746" i="15"/>
  <c r="M746" i="15"/>
  <c r="S745" i="15"/>
  <c r="R745" i="15"/>
  <c r="Q745" i="15"/>
  <c r="M745" i="15"/>
  <c r="S744" i="15"/>
  <c r="R744" i="15"/>
  <c r="Q744" i="15"/>
  <c r="M744" i="15"/>
  <c r="S743" i="15"/>
  <c r="R743" i="15"/>
  <c r="Q743" i="15"/>
  <c r="M743" i="15"/>
  <c r="S742" i="15"/>
  <c r="R742" i="15"/>
  <c r="Q742" i="15"/>
  <c r="M742" i="15"/>
  <c r="S741" i="15"/>
  <c r="R741" i="15"/>
  <c r="Q741" i="15"/>
  <c r="M741" i="15"/>
  <c r="S740" i="15"/>
  <c r="R740" i="15"/>
  <c r="Q740" i="15"/>
  <c r="M740" i="15"/>
  <c r="S739" i="15"/>
  <c r="R739" i="15"/>
  <c r="Q739" i="15"/>
  <c r="M739" i="15"/>
  <c r="S738" i="15"/>
  <c r="R738" i="15"/>
  <c r="Q738" i="15"/>
  <c r="M738" i="15"/>
  <c r="S737" i="15"/>
  <c r="R737" i="15"/>
  <c r="Q737" i="15"/>
  <c r="M737" i="15"/>
  <c r="S736" i="15"/>
  <c r="R736" i="15"/>
  <c r="Q736" i="15"/>
  <c r="M736" i="15"/>
  <c r="S735" i="15"/>
  <c r="R735" i="15"/>
  <c r="Q735" i="15"/>
  <c r="M735" i="15"/>
  <c r="S734" i="15"/>
  <c r="R734" i="15"/>
  <c r="Q734" i="15"/>
  <c r="M734" i="15"/>
  <c r="S733" i="15"/>
  <c r="R733" i="15"/>
  <c r="Q733" i="15"/>
  <c r="M733" i="15"/>
  <c r="S732" i="15"/>
  <c r="R732" i="15"/>
  <c r="Q732" i="15"/>
  <c r="M732" i="15"/>
  <c r="S731" i="15"/>
  <c r="R731" i="15"/>
  <c r="Q731" i="15"/>
  <c r="M731" i="15"/>
  <c r="S730" i="15"/>
  <c r="R730" i="15"/>
  <c r="Q730" i="15"/>
  <c r="M730" i="15"/>
  <c r="S729" i="15"/>
  <c r="R729" i="15"/>
  <c r="Q729" i="15"/>
  <c r="M729" i="15"/>
  <c r="S728" i="15"/>
  <c r="R728" i="15"/>
  <c r="Q728" i="15"/>
  <c r="M728" i="15"/>
  <c r="S727" i="15"/>
  <c r="R727" i="15"/>
  <c r="Q727" i="15"/>
  <c r="M727" i="15"/>
  <c r="S726" i="15"/>
  <c r="R726" i="15"/>
  <c r="Q726" i="15"/>
  <c r="M726" i="15"/>
  <c r="S725" i="15"/>
  <c r="R725" i="15"/>
  <c r="Q725" i="15"/>
  <c r="M725" i="15"/>
  <c r="S724" i="15"/>
  <c r="R724" i="15"/>
  <c r="Q724" i="15"/>
  <c r="M724" i="15"/>
  <c r="S723" i="15"/>
  <c r="R723" i="15"/>
  <c r="Q723" i="15"/>
  <c r="M723" i="15"/>
  <c r="S722" i="15"/>
  <c r="R722" i="15"/>
  <c r="Q722" i="15"/>
  <c r="M722" i="15"/>
  <c r="S721" i="15"/>
  <c r="R721" i="15"/>
  <c r="Q721" i="15"/>
  <c r="M721" i="15"/>
  <c r="S720" i="15"/>
  <c r="R720" i="15"/>
  <c r="Q720" i="15"/>
  <c r="M720" i="15"/>
  <c r="S719" i="15"/>
  <c r="R719" i="15"/>
  <c r="Q719" i="15"/>
  <c r="M719" i="15"/>
  <c r="S718" i="15"/>
  <c r="R718" i="15"/>
  <c r="Q718" i="15"/>
  <c r="M718" i="15"/>
  <c r="S717" i="15"/>
  <c r="R717" i="15"/>
  <c r="Q717" i="15"/>
  <c r="M717" i="15"/>
  <c r="S716" i="15"/>
  <c r="R716" i="15"/>
  <c r="Q716" i="15"/>
  <c r="M716" i="15"/>
  <c r="S715" i="15"/>
  <c r="R715" i="15"/>
  <c r="Q715" i="15"/>
  <c r="M715" i="15"/>
  <c r="S714" i="15"/>
  <c r="R714" i="15"/>
  <c r="Q714" i="15"/>
  <c r="M714" i="15"/>
  <c r="S713" i="15"/>
  <c r="R713" i="15"/>
  <c r="Q713" i="15"/>
  <c r="M713" i="15"/>
  <c r="S712" i="15"/>
  <c r="R712" i="15"/>
  <c r="Q712" i="15"/>
  <c r="M712" i="15"/>
  <c r="S711" i="15"/>
  <c r="R711" i="15"/>
  <c r="Q711" i="15"/>
  <c r="M711" i="15"/>
  <c r="S710" i="15"/>
  <c r="R710" i="15"/>
  <c r="Q710" i="15"/>
  <c r="M710" i="15"/>
  <c r="S709" i="15"/>
  <c r="R709" i="15"/>
  <c r="Q709" i="15"/>
  <c r="M709" i="15"/>
  <c r="S708" i="15"/>
  <c r="R708" i="15"/>
  <c r="Q708" i="15"/>
  <c r="M708" i="15"/>
  <c r="S707" i="15"/>
  <c r="R707" i="15"/>
  <c r="Q707" i="15"/>
  <c r="M707" i="15"/>
  <c r="S706" i="15"/>
  <c r="R706" i="15"/>
  <c r="Q706" i="15"/>
  <c r="M706" i="15"/>
  <c r="S705" i="15"/>
  <c r="R705" i="15"/>
  <c r="Q705" i="15"/>
  <c r="M705" i="15"/>
  <c r="S704" i="15"/>
  <c r="R704" i="15"/>
  <c r="Q704" i="15"/>
  <c r="M704" i="15"/>
  <c r="S703" i="15"/>
  <c r="R703" i="15"/>
  <c r="Q703" i="15"/>
  <c r="M703" i="15"/>
  <c r="S702" i="15"/>
  <c r="R702" i="15"/>
  <c r="Q702" i="15"/>
  <c r="M702" i="15"/>
  <c r="S701" i="15"/>
  <c r="R701" i="15"/>
  <c r="Q701" i="15"/>
  <c r="M701" i="15"/>
  <c r="S700" i="15"/>
  <c r="R700" i="15"/>
  <c r="Q700" i="15"/>
  <c r="M700" i="15"/>
  <c r="S699" i="15"/>
  <c r="R699" i="15"/>
  <c r="Q699" i="15"/>
  <c r="M699" i="15"/>
  <c r="S698" i="15"/>
  <c r="R698" i="15"/>
  <c r="Q698" i="15"/>
  <c r="M698" i="15"/>
  <c r="S697" i="15"/>
  <c r="R697" i="15"/>
  <c r="Q697" i="15"/>
  <c r="M697" i="15"/>
  <c r="S696" i="15"/>
  <c r="R696" i="15"/>
  <c r="Q696" i="15"/>
  <c r="M696" i="15"/>
  <c r="S695" i="15"/>
  <c r="R695" i="15"/>
  <c r="Q695" i="15"/>
  <c r="M695" i="15"/>
  <c r="S694" i="15"/>
  <c r="R694" i="15"/>
  <c r="Q694" i="15"/>
  <c r="M694" i="15"/>
  <c r="S693" i="15"/>
  <c r="R693" i="15"/>
  <c r="Q693" i="15"/>
  <c r="M693" i="15"/>
  <c r="S692" i="15"/>
  <c r="R692" i="15"/>
  <c r="Q692" i="15"/>
  <c r="M692" i="15"/>
  <c r="S691" i="15"/>
  <c r="R691" i="15"/>
  <c r="Q691" i="15"/>
  <c r="M691" i="15"/>
  <c r="S690" i="15"/>
  <c r="R690" i="15"/>
  <c r="Q690" i="15"/>
  <c r="M690" i="15"/>
  <c r="S689" i="15"/>
  <c r="R689" i="15"/>
  <c r="Q689" i="15"/>
  <c r="M689" i="15"/>
  <c r="S688" i="15"/>
  <c r="R688" i="15"/>
  <c r="Q688" i="15"/>
  <c r="M688" i="15"/>
  <c r="S687" i="15"/>
  <c r="R687" i="15"/>
  <c r="Q687" i="15"/>
  <c r="M687" i="15"/>
  <c r="S686" i="15"/>
  <c r="R686" i="15"/>
  <c r="Q686" i="15"/>
  <c r="M686" i="15"/>
  <c r="S685" i="15"/>
  <c r="R685" i="15"/>
  <c r="Q685" i="15"/>
  <c r="M685" i="15"/>
  <c r="S684" i="15"/>
  <c r="R684" i="15"/>
  <c r="Q684" i="15"/>
  <c r="M684" i="15"/>
  <c r="S683" i="15"/>
  <c r="R683" i="15"/>
  <c r="Q683" i="15"/>
  <c r="M683" i="15"/>
  <c r="S682" i="15"/>
  <c r="R682" i="15"/>
  <c r="Q682" i="15"/>
  <c r="M682" i="15"/>
  <c r="S681" i="15"/>
  <c r="R681" i="15"/>
  <c r="Q681" i="15"/>
  <c r="M681" i="15"/>
  <c r="S680" i="15"/>
  <c r="R680" i="15"/>
  <c r="Q680" i="15"/>
  <c r="M680" i="15"/>
  <c r="S679" i="15"/>
  <c r="R679" i="15"/>
  <c r="Q679" i="15"/>
  <c r="M679" i="15"/>
  <c r="S678" i="15"/>
  <c r="R678" i="15"/>
  <c r="Q678" i="15"/>
  <c r="M678" i="15"/>
  <c r="S677" i="15"/>
  <c r="R677" i="15"/>
  <c r="Q677" i="15"/>
  <c r="M677" i="15"/>
  <c r="S676" i="15"/>
  <c r="R676" i="15"/>
  <c r="Q676" i="15"/>
  <c r="M676" i="15"/>
  <c r="S675" i="15"/>
  <c r="R675" i="15"/>
  <c r="Q675" i="15"/>
  <c r="M675" i="15"/>
  <c r="S674" i="15"/>
  <c r="R674" i="15"/>
  <c r="Q674" i="15"/>
  <c r="M674" i="15"/>
  <c r="S673" i="15"/>
  <c r="R673" i="15"/>
  <c r="Q673" i="15"/>
  <c r="M673" i="15"/>
  <c r="S672" i="15"/>
  <c r="R672" i="15"/>
  <c r="Q672" i="15"/>
  <c r="M672" i="15"/>
  <c r="S671" i="15"/>
  <c r="R671" i="15"/>
  <c r="Q671" i="15"/>
  <c r="M671" i="15"/>
  <c r="S670" i="15"/>
  <c r="R670" i="15"/>
  <c r="Q670" i="15"/>
  <c r="M670" i="15"/>
  <c r="S669" i="15"/>
  <c r="R669" i="15"/>
  <c r="Q669" i="15"/>
  <c r="M669" i="15"/>
  <c r="S668" i="15"/>
  <c r="R668" i="15"/>
  <c r="Q668" i="15"/>
  <c r="M668" i="15"/>
  <c r="S667" i="15"/>
  <c r="R667" i="15"/>
  <c r="Q667" i="15"/>
  <c r="M667" i="15"/>
  <c r="S666" i="15"/>
  <c r="R666" i="15"/>
  <c r="Q666" i="15"/>
  <c r="M666" i="15"/>
  <c r="S665" i="15"/>
  <c r="R665" i="15"/>
  <c r="Q665" i="15"/>
  <c r="M665" i="15"/>
  <c r="S664" i="15"/>
  <c r="R664" i="15"/>
  <c r="Q664" i="15"/>
  <c r="M664" i="15"/>
  <c r="S663" i="15"/>
  <c r="R663" i="15"/>
  <c r="Q663" i="15"/>
  <c r="M663" i="15"/>
  <c r="S662" i="15"/>
  <c r="R662" i="15"/>
  <c r="Q662" i="15"/>
  <c r="M662" i="15"/>
  <c r="S661" i="15"/>
  <c r="R661" i="15"/>
  <c r="Q661" i="15"/>
  <c r="M661" i="15"/>
  <c r="S660" i="15"/>
  <c r="R660" i="15"/>
  <c r="Q660" i="15"/>
  <c r="M660" i="15"/>
  <c r="S659" i="15"/>
  <c r="R659" i="15"/>
  <c r="Q659" i="15"/>
  <c r="M659" i="15"/>
  <c r="S658" i="15"/>
  <c r="R658" i="15"/>
  <c r="Q658" i="15"/>
  <c r="M658" i="15"/>
  <c r="S657" i="15"/>
  <c r="R657" i="15"/>
  <c r="Q657" i="15"/>
  <c r="M657" i="15"/>
  <c r="S656" i="15"/>
  <c r="R656" i="15"/>
  <c r="Q656" i="15"/>
  <c r="M656" i="15"/>
  <c r="S655" i="15"/>
  <c r="R655" i="15"/>
  <c r="Q655" i="15"/>
  <c r="M655" i="15"/>
  <c r="S654" i="15"/>
  <c r="R654" i="15"/>
  <c r="Q654" i="15"/>
  <c r="M654" i="15"/>
  <c r="S653" i="15"/>
  <c r="R653" i="15"/>
  <c r="Q653" i="15"/>
  <c r="M653" i="15"/>
  <c r="S652" i="15"/>
  <c r="R652" i="15"/>
  <c r="Q652" i="15"/>
  <c r="M652" i="15"/>
  <c r="S651" i="15"/>
  <c r="R651" i="15"/>
  <c r="Q651" i="15"/>
  <c r="M651" i="15"/>
  <c r="S650" i="15"/>
  <c r="R650" i="15"/>
  <c r="Q650" i="15"/>
  <c r="M650" i="15"/>
  <c r="S649" i="15"/>
  <c r="R649" i="15"/>
  <c r="Q649" i="15"/>
  <c r="M649" i="15"/>
  <c r="S648" i="15"/>
  <c r="R648" i="15"/>
  <c r="Q648" i="15"/>
  <c r="M648" i="15"/>
  <c r="S647" i="15"/>
  <c r="R647" i="15"/>
  <c r="Q647" i="15"/>
  <c r="M647" i="15"/>
  <c r="S646" i="15"/>
  <c r="R646" i="15"/>
  <c r="Q646" i="15"/>
  <c r="M646" i="15"/>
  <c r="S645" i="15"/>
  <c r="R645" i="15"/>
  <c r="Q645" i="15"/>
  <c r="M645" i="15"/>
  <c r="S644" i="15"/>
  <c r="R644" i="15"/>
  <c r="Q644" i="15"/>
  <c r="M644" i="15"/>
  <c r="S643" i="15"/>
  <c r="R643" i="15"/>
  <c r="Q643" i="15"/>
  <c r="M643" i="15"/>
  <c r="S642" i="15"/>
  <c r="R642" i="15"/>
  <c r="Q642" i="15"/>
  <c r="M642" i="15"/>
  <c r="S641" i="15"/>
  <c r="R641" i="15"/>
  <c r="Q641" i="15"/>
  <c r="M641" i="15"/>
  <c r="S640" i="15"/>
  <c r="R640" i="15"/>
  <c r="Q640" i="15"/>
  <c r="M640" i="15"/>
  <c r="S639" i="15"/>
  <c r="R639" i="15"/>
  <c r="Q639" i="15"/>
  <c r="M639" i="15"/>
  <c r="S638" i="15"/>
  <c r="R638" i="15"/>
  <c r="Q638" i="15"/>
  <c r="M638" i="15"/>
  <c r="S637" i="15"/>
  <c r="R637" i="15"/>
  <c r="Q637" i="15"/>
  <c r="M637" i="15"/>
  <c r="S636" i="15"/>
  <c r="R636" i="15"/>
  <c r="Q636" i="15"/>
  <c r="M636" i="15"/>
  <c r="S635" i="15"/>
  <c r="R635" i="15"/>
  <c r="Q635" i="15"/>
  <c r="M635" i="15"/>
  <c r="S634" i="15"/>
  <c r="R634" i="15"/>
  <c r="Q634" i="15"/>
  <c r="M634" i="15"/>
  <c r="S633" i="15"/>
  <c r="R633" i="15"/>
  <c r="Q633" i="15"/>
  <c r="M633" i="15"/>
  <c r="S632" i="15"/>
  <c r="R632" i="15"/>
  <c r="Q632" i="15"/>
  <c r="M632" i="15"/>
  <c r="S631" i="15"/>
  <c r="R631" i="15"/>
  <c r="Q631" i="15"/>
  <c r="M631" i="15"/>
  <c r="S630" i="15"/>
  <c r="R630" i="15"/>
  <c r="Q630" i="15"/>
  <c r="M630" i="15"/>
  <c r="S629" i="15"/>
  <c r="R629" i="15"/>
  <c r="Q629" i="15"/>
  <c r="M629" i="15"/>
  <c r="S628" i="15"/>
  <c r="R628" i="15"/>
  <c r="Q628" i="15"/>
  <c r="M628" i="15"/>
  <c r="S627" i="15"/>
  <c r="R627" i="15"/>
  <c r="Q627" i="15"/>
  <c r="M627" i="15"/>
  <c r="S626" i="15"/>
  <c r="R626" i="15"/>
  <c r="Q626" i="15"/>
  <c r="M626" i="15"/>
  <c r="S625" i="15"/>
  <c r="R625" i="15"/>
  <c r="Q625" i="15"/>
  <c r="M625" i="15"/>
  <c r="S624" i="15"/>
  <c r="R624" i="15"/>
  <c r="Q624" i="15"/>
  <c r="M624" i="15"/>
  <c r="S623" i="15"/>
  <c r="R623" i="15"/>
  <c r="Q623" i="15"/>
  <c r="M623" i="15"/>
  <c r="S622" i="15"/>
  <c r="R622" i="15"/>
  <c r="Q622" i="15"/>
  <c r="M622" i="15"/>
  <c r="S621" i="15"/>
  <c r="R621" i="15"/>
  <c r="Q621" i="15"/>
  <c r="M621" i="15"/>
  <c r="S620" i="15"/>
  <c r="R620" i="15"/>
  <c r="Q620" i="15"/>
  <c r="M620" i="15"/>
  <c r="S619" i="15"/>
  <c r="R619" i="15"/>
  <c r="Q619" i="15"/>
  <c r="M619" i="15"/>
  <c r="S618" i="15"/>
  <c r="R618" i="15"/>
  <c r="Q618" i="15"/>
  <c r="M618" i="15"/>
  <c r="S617" i="15"/>
  <c r="R617" i="15"/>
  <c r="Q617" i="15"/>
  <c r="M617" i="15"/>
  <c r="S616" i="15"/>
  <c r="R616" i="15"/>
  <c r="Q616" i="15"/>
  <c r="M616" i="15"/>
  <c r="S615" i="15"/>
  <c r="R615" i="15"/>
  <c r="Q615" i="15"/>
  <c r="M615" i="15"/>
  <c r="S614" i="15"/>
  <c r="R614" i="15"/>
  <c r="Q614" i="15"/>
  <c r="M614" i="15"/>
  <c r="S613" i="15"/>
  <c r="R613" i="15"/>
  <c r="Q613" i="15"/>
  <c r="M613" i="15"/>
  <c r="S612" i="15"/>
  <c r="R612" i="15"/>
  <c r="Q612" i="15"/>
  <c r="M612" i="15"/>
  <c r="S611" i="15"/>
  <c r="R611" i="15"/>
  <c r="Q611" i="15"/>
  <c r="M611" i="15"/>
  <c r="S610" i="15"/>
  <c r="R610" i="15"/>
  <c r="Q610" i="15"/>
  <c r="M610" i="15"/>
  <c r="S609" i="15"/>
  <c r="R609" i="15"/>
  <c r="Q609" i="15"/>
  <c r="M609" i="15"/>
  <c r="S608" i="15"/>
  <c r="R608" i="15"/>
  <c r="Q608" i="15"/>
  <c r="M608" i="15"/>
  <c r="S607" i="15"/>
  <c r="R607" i="15"/>
  <c r="Q607" i="15"/>
  <c r="M607" i="15"/>
  <c r="S606" i="15"/>
  <c r="R606" i="15"/>
  <c r="Q606" i="15"/>
  <c r="M606" i="15"/>
  <c r="S605" i="15"/>
  <c r="R605" i="15"/>
  <c r="Q605" i="15"/>
  <c r="M605" i="15"/>
  <c r="S604" i="15"/>
  <c r="R604" i="15"/>
  <c r="Q604" i="15"/>
  <c r="M604" i="15"/>
  <c r="S603" i="15"/>
  <c r="R603" i="15"/>
  <c r="Q603" i="15"/>
  <c r="M603" i="15"/>
  <c r="S602" i="15"/>
  <c r="R602" i="15"/>
  <c r="Q602" i="15"/>
  <c r="M602" i="15"/>
  <c r="S601" i="15"/>
  <c r="R601" i="15"/>
  <c r="Q601" i="15"/>
  <c r="M601" i="15"/>
  <c r="S600" i="15"/>
  <c r="R600" i="15"/>
  <c r="Q600" i="15"/>
  <c r="M600" i="15"/>
  <c r="S599" i="15"/>
  <c r="R599" i="15"/>
  <c r="Q599" i="15"/>
  <c r="M599" i="15"/>
  <c r="S598" i="15"/>
  <c r="R598" i="15"/>
  <c r="Q598" i="15"/>
  <c r="M598" i="15"/>
  <c r="S597" i="15"/>
  <c r="R597" i="15"/>
  <c r="Q597" i="15"/>
  <c r="M597" i="15"/>
  <c r="S596" i="15"/>
  <c r="R596" i="15"/>
  <c r="Q596" i="15"/>
  <c r="M596" i="15"/>
  <c r="S595" i="15"/>
  <c r="R595" i="15"/>
  <c r="Q595" i="15"/>
  <c r="M595" i="15"/>
  <c r="S594" i="15"/>
  <c r="R594" i="15"/>
  <c r="Q594" i="15"/>
  <c r="M594" i="15"/>
  <c r="S593" i="15"/>
  <c r="R593" i="15"/>
  <c r="Q593" i="15"/>
  <c r="M593" i="15"/>
  <c r="S592" i="15"/>
  <c r="R592" i="15"/>
  <c r="Q592" i="15"/>
  <c r="M592" i="15"/>
  <c r="S591" i="15"/>
  <c r="R591" i="15"/>
  <c r="Q591" i="15"/>
  <c r="M591" i="15"/>
  <c r="S590" i="15"/>
  <c r="R590" i="15"/>
  <c r="Q590" i="15"/>
  <c r="M590" i="15"/>
  <c r="S589" i="15"/>
  <c r="R589" i="15"/>
  <c r="Q589" i="15"/>
  <c r="M589" i="15"/>
  <c r="S588" i="15"/>
  <c r="R588" i="15"/>
  <c r="Q588" i="15"/>
  <c r="M588" i="15"/>
  <c r="S587" i="15"/>
  <c r="R587" i="15"/>
  <c r="Q587" i="15"/>
  <c r="M587" i="15"/>
  <c r="S586" i="15"/>
  <c r="R586" i="15"/>
  <c r="Q586" i="15"/>
  <c r="M586" i="15"/>
  <c r="S585" i="15"/>
  <c r="R585" i="15"/>
  <c r="Q585" i="15"/>
  <c r="M585" i="15"/>
  <c r="S584" i="15"/>
  <c r="R584" i="15"/>
  <c r="Q584" i="15"/>
  <c r="M584" i="15"/>
  <c r="S583" i="15"/>
  <c r="R583" i="15"/>
  <c r="Q583" i="15"/>
  <c r="M583" i="15"/>
  <c r="S582" i="15"/>
  <c r="R582" i="15"/>
  <c r="Q582" i="15"/>
  <c r="M582" i="15"/>
  <c r="S581" i="15"/>
  <c r="R581" i="15"/>
  <c r="Q581" i="15"/>
  <c r="M581" i="15"/>
  <c r="S580" i="15"/>
  <c r="R580" i="15"/>
  <c r="Q580" i="15"/>
  <c r="M580" i="15"/>
  <c r="S579" i="15"/>
  <c r="R579" i="15"/>
  <c r="Q579" i="15"/>
  <c r="M579" i="15"/>
  <c r="S578" i="15"/>
  <c r="R578" i="15"/>
  <c r="Q578" i="15"/>
  <c r="M578" i="15"/>
  <c r="S577" i="15"/>
  <c r="R577" i="15"/>
  <c r="Q577" i="15"/>
  <c r="M577" i="15"/>
  <c r="S576" i="15"/>
  <c r="R576" i="15"/>
  <c r="Q576" i="15"/>
  <c r="M576" i="15"/>
  <c r="S575" i="15"/>
  <c r="R575" i="15"/>
  <c r="Q575" i="15"/>
  <c r="M575" i="15"/>
  <c r="S574" i="15"/>
  <c r="R574" i="15"/>
  <c r="Q574" i="15"/>
  <c r="M574" i="15"/>
  <c r="S573" i="15"/>
  <c r="R573" i="15"/>
  <c r="Q573" i="15"/>
  <c r="M573" i="15"/>
  <c r="S572" i="15"/>
  <c r="R572" i="15"/>
  <c r="Q572" i="15"/>
  <c r="M572" i="15"/>
  <c r="S571" i="15"/>
  <c r="R571" i="15"/>
  <c r="Q571" i="15"/>
  <c r="M571" i="15"/>
  <c r="S570" i="15"/>
  <c r="R570" i="15"/>
  <c r="Q570" i="15"/>
  <c r="M570" i="15"/>
  <c r="S569" i="15"/>
  <c r="R569" i="15"/>
  <c r="Q569" i="15"/>
  <c r="M569" i="15"/>
  <c r="S568" i="15"/>
  <c r="R568" i="15"/>
  <c r="Q568" i="15"/>
  <c r="M568" i="15"/>
  <c r="S567" i="15"/>
  <c r="R567" i="15"/>
  <c r="Q567" i="15"/>
  <c r="M567" i="15"/>
  <c r="S566" i="15"/>
  <c r="R566" i="15"/>
  <c r="Q566" i="15"/>
  <c r="M566" i="15"/>
  <c r="S565" i="15"/>
  <c r="R565" i="15"/>
  <c r="Q565" i="15"/>
  <c r="M565" i="15"/>
  <c r="S564" i="15"/>
  <c r="R564" i="15"/>
  <c r="Q564" i="15"/>
  <c r="M564" i="15"/>
  <c r="S563" i="15"/>
  <c r="R563" i="15"/>
  <c r="Q563" i="15"/>
  <c r="M563" i="15"/>
  <c r="S562" i="15"/>
  <c r="R562" i="15"/>
  <c r="Q562" i="15"/>
  <c r="M562" i="15"/>
  <c r="S561" i="15"/>
  <c r="R561" i="15"/>
  <c r="Q561" i="15"/>
  <c r="M561" i="15"/>
  <c r="S560" i="15"/>
  <c r="R560" i="15"/>
  <c r="Q560" i="15"/>
  <c r="M560" i="15"/>
  <c r="S559" i="15"/>
  <c r="R559" i="15"/>
  <c r="Q559" i="15"/>
  <c r="M559" i="15"/>
  <c r="S558" i="15"/>
  <c r="R558" i="15"/>
  <c r="Q558" i="15"/>
  <c r="M558" i="15"/>
  <c r="S557" i="15"/>
  <c r="R557" i="15"/>
  <c r="Q557" i="15"/>
  <c r="M557" i="15"/>
  <c r="S556" i="15"/>
  <c r="R556" i="15"/>
  <c r="Q556" i="15"/>
  <c r="M556" i="15"/>
  <c r="S555" i="15"/>
  <c r="R555" i="15"/>
  <c r="Q555" i="15"/>
  <c r="M555" i="15"/>
  <c r="S554" i="15"/>
  <c r="R554" i="15"/>
  <c r="Q554" i="15"/>
  <c r="M554" i="15"/>
  <c r="S553" i="15"/>
  <c r="R553" i="15"/>
  <c r="Q553" i="15"/>
  <c r="M553" i="15"/>
  <c r="S552" i="15"/>
  <c r="R552" i="15"/>
  <c r="Q552" i="15"/>
  <c r="M552" i="15"/>
  <c r="S551" i="15"/>
  <c r="R551" i="15"/>
  <c r="Q551" i="15"/>
  <c r="M551" i="15"/>
  <c r="S550" i="15"/>
  <c r="R550" i="15"/>
  <c r="Q550" i="15"/>
  <c r="M550" i="15"/>
  <c r="S549" i="15"/>
  <c r="R549" i="15"/>
  <c r="Q549" i="15"/>
  <c r="M549" i="15"/>
  <c r="S548" i="15"/>
  <c r="R548" i="15"/>
  <c r="Q548" i="15"/>
  <c r="M548" i="15"/>
  <c r="S547" i="15"/>
  <c r="R547" i="15"/>
  <c r="Q547" i="15"/>
  <c r="M547" i="15"/>
  <c r="S546" i="15"/>
  <c r="R546" i="15"/>
  <c r="Q546" i="15"/>
  <c r="M546" i="15"/>
  <c r="S545" i="15"/>
  <c r="R545" i="15"/>
  <c r="Q545" i="15"/>
  <c r="M545" i="15"/>
  <c r="S544" i="15"/>
  <c r="R544" i="15"/>
  <c r="Q544" i="15"/>
  <c r="M544" i="15"/>
  <c r="S543" i="15"/>
  <c r="R543" i="15"/>
  <c r="Q543" i="15"/>
  <c r="M543" i="15"/>
  <c r="S542" i="15"/>
  <c r="R542" i="15"/>
  <c r="Q542" i="15"/>
  <c r="M542" i="15"/>
  <c r="S541" i="15"/>
  <c r="R541" i="15"/>
  <c r="Q541" i="15"/>
  <c r="M541" i="15"/>
  <c r="S540" i="15"/>
  <c r="R540" i="15"/>
  <c r="Q540" i="15"/>
  <c r="M540" i="15"/>
  <c r="S539" i="15"/>
  <c r="R539" i="15"/>
  <c r="Q539" i="15"/>
  <c r="M539" i="15"/>
  <c r="S538" i="15"/>
  <c r="R538" i="15"/>
  <c r="Q538" i="15"/>
  <c r="M538" i="15"/>
  <c r="S537" i="15"/>
  <c r="R537" i="15"/>
  <c r="Q537" i="15"/>
  <c r="M537" i="15"/>
  <c r="S536" i="15"/>
  <c r="R536" i="15"/>
  <c r="Q536" i="15"/>
  <c r="M536" i="15"/>
  <c r="S535" i="15"/>
  <c r="R535" i="15"/>
  <c r="Q535" i="15"/>
  <c r="M535" i="15"/>
  <c r="S534" i="15"/>
  <c r="R534" i="15"/>
  <c r="Q534" i="15"/>
  <c r="M534" i="15"/>
  <c r="S533" i="15"/>
  <c r="R533" i="15"/>
  <c r="Q533" i="15"/>
  <c r="M533" i="15"/>
  <c r="S532" i="15"/>
  <c r="R532" i="15"/>
  <c r="Q532" i="15"/>
  <c r="M532" i="15"/>
  <c r="S531" i="15"/>
  <c r="R531" i="15"/>
  <c r="Q531" i="15"/>
  <c r="M531" i="15"/>
  <c r="S530" i="15"/>
  <c r="R530" i="15"/>
  <c r="Q530" i="15"/>
  <c r="M530" i="15"/>
  <c r="S529" i="15"/>
  <c r="R529" i="15"/>
  <c r="Q529" i="15"/>
  <c r="M529" i="15"/>
  <c r="S528" i="15"/>
  <c r="R528" i="15"/>
  <c r="Q528" i="15"/>
  <c r="M528" i="15"/>
  <c r="S527" i="15"/>
  <c r="R527" i="15"/>
  <c r="Q527" i="15"/>
  <c r="M527" i="15"/>
  <c r="S526" i="15"/>
  <c r="R526" i="15"/>
  <c r="Q526" i="15"/>
  <c r="M526" i="15"/>
  <c r="S525" i="15"/>
  <c r="R525" i="15"/>
  <c r="Q525" i="15"/>
  <c r="M525" i="15"/>
  <c r="S524" i="15"/>
  <c r="R524" i="15"/>
  <c r="Q524" i="15"/>
  <c r="M524" i="15"/>
  <c r="S523" i="15"/>
  <c r="R523" i="15"/>
  <c r="Q523" i="15"/>
  <c r="M523" i="15"/>
  <c r="S522" i="15"/>
  <c r="R522" i="15"/>
  <c r="Q522" i="15"/>
  <c r="M522" i="15"/>
  <c r="S521" i="15"/>
  <c r="R521" i="15"/>
  <c r="Q521" i="15"/>
  <c r="M521" i="15"/>
  <c r="S520" i="15"/>
  <c r="R520" i="15"/>
  <c r="Q520" i="15"/>
  <c r="M520" i="15"/>
  <c r="S519" i="15"/>
  <c r="R519" i="15"/>
  <c r="Q519" i="15"/>
  <c r="M519" i="15"/>
  <c r="S518" i="15"/>
  <c r="R518" i="15"/>
  <c r="Q518" i="15"/>
  <c r="M518" i="15"/>
  <c r="S517" i="15"/>
  <c r="R517" i="15"/>
  <c r="Q517" i="15"/>
  <c r="M517" i="15"/>
  <c r="S516" i="15"/>
  <c r="R516" i="15"/>
  <c r="Q516" i="15"/>
  <c r="M516" i="15"/>
  <c r="S515" i="15"/>
  <c r="R515" i="15"/>
  <c r="Q515" i="15"/>
  <c r="M515" i="15"/>
  <c r="S514" i="15"/>
  <c r="R514" i="15"/>
  <c r="Q514" i="15"/>
  <c r="M514" i="15"/>
  <c r="S513" i="15"/>
  <c r="R513" i="15"/>
  <c r="Q513" i="15"/>
  <c r="M513" i="15"/>
  <c r="S512" i="15"/>
  <c r="R512" i="15"/>
  <c r="Q512" i="15"/>
  <c r="M512" i="15"/>
  <c r="S511" i="15"/>
  <c r="R511" i="15"/>
  <c r="Q511" i="15"/>
  <c r="M511" i="15"/>
  <c r="S510" i="15"/>
  <c r="R510" i="15"/>
  <c r="Q510" i="15"/>
  <c r="M510" i="15"/>
  <c r="S509" i="15"/>
  <c r="R509" i="15"/>
  <c r="Q509" i="15"/>
  <c r="M509" i="15"/>
  <c r="S508" i="15"/>
  <c r="R508" i="15"/>
  <c r="Q508" i="15"/>
  <c r="M508" i="15"/>
  <c r="S507" i="15"/>
  <c r="R507" i="15"/>
  <c r="Q507" i="15"/>
  <c r="M507" i="15"/>
  <c r="S506" i="15"/>
  <c r="R506" i="15"/>
  <c r="Q506" i="15"/>
  <c r="M506" i="15"/>
  <c r="S505" i="15"/>
  <c r="R505" i="15"/>
  <c r="Q505" i="15"/>
  <c r="M505" i="15"/>
  <c r="S504" i="15"/>
  <c r="R504" i="15"/>
  <c r="Q504" i="15"/>
  <c r="M504" i="15"/>
  <c r="S503" i="15"/>
  <c r="R503" i="15"/>
  <c r="Q503" i="15"/>
  <c r="M503" i="15"/>
  <c r="S502" i="15"/>
  <c r="R502" i="15"/>
  <c r="Q502" i="15"/>
  <c r="M502" i="15"/>
  <c r="S501" i="15"/>
  <c r="R501" i="15"/>
  <c r="Q501" i="15"/>
  <c r="M501" i="15"/>
  <c r="S500" i="15"/>
  <c r="R500" i="15"/>
  <c r="Q500" i="15"/>
  <c r="M500" i="15"/>
  <c r="S499" i="15"/>
  <c r="R499" i="15"/>
  <c r="Q499" i="15"/>
  <c r="M499" i="15"/>
  <c r="S498" i="15"/>
  <c r="R498" i="15"/>
  <c r="Q498" i="15"/>
  <c r="M498" i="15"/>
  <c r="S497" i="15"/>
  <c r="R497" i="15"/>
  <c r="Q497" i="15"/>
  <c r="M497" i="15"/>
  <c r="S496" i="15"/>
  <c r="R496" i="15"/>
  <c r="Q496" i="15"/>
  <c r="M496" i="15"/>
  <c r="S495" i="15"/>
  <c r="R495" i="15"/>
  <c r="Q495" i="15"/>
  <c r="M495" i="15"/>
  <c r="S494" i="15"/>
  <c r="R494" i="15"/>
  <c r="Q494" i="15"/>
  <c r="M494" i="15"/>
  <c r="S493" i="15"/>
  <c r="R493" i="15"/>
  <c r="Q493" i="15"/>
  <c r="M493" i="15"/>
  <c r="S492" i="15"/>
  <c r="R492" i="15"/>
  <c r="Q492" i="15"/>
  <c r="M492" i="15"/>
  <c r="S491" i="15"/>
  <c r="R491" i="15"/>
  <c r="Q491" i="15"/>
  <c r="M491" i="15"/>
  <c r="S490" i="15"/>
  <c r="R490" i="15"/>
  <c r="Q490" i="15"/>
  <c r="M490" i="15"/>
  <c r="S489" i="15"/>
  <c r="R489" i="15"/>
  <c r="Q489" i="15"/>
  <c r="M489" i="15"/>
  <c r="S488" i="15"/>
  <c r="R488" i="15"/>
  <c r="Q488" i="15"/>
  <c r="M488" i="15"/>
  <c r="S487" i="15"/>
  <c r="R487" i="15"/>
  <c r="Q487" i="15"/>
  <c r="M487" i="15"/>
  <c r="S486" i="15"/>
  <c r="R486" i="15"/>
  <c r="Q486" i="15"/>
  <c r="M486" i="15"/>
  <c r="S485" i="15"/>
  <c r="R485" i="15"/>
  <c r="Q485" i="15"/>
  <c r="M485" i="15"/>
  <c r="S484" i="15"/>
  <c r="R484" i="15"/>
  <c r="Q484" i="15"/>
  <c r="M484" i="15"/>
  <c r="S483" i="15"/>
  <c r="R483" i="15"/>
  <c r="Q483" i="15"/>
  <c r="M483" i="15"/>
  <c r="S482" i="15"/>
  <c r="R482" i="15"/>
  <c r="Q482" i="15"/>
  <c r="M482" i="15"/>
  <c r="S481" i="15"/>
  <c r="R481" i="15"/>
  <c r="Q481" i="15"/>
  <c r="M481" i="15"/>
  <c r="S480" i="15"/>
  <c r="R480" i="15"/>
  <c r="Q480" i="15"/>
  <c r="M480" i="15"/>
  <c r="S479" i="15"/>
  <c r="R479" i="15"/>
  <c r="Q479" i="15"/>
  <c r="M479" i="15"/>
  <c r="S478" i="15"/>
  <c r="R478" i="15"/>
  <c r="Q478" i="15"/>
  <c r="M478" i="15"/>
  <c r="S477" i="15"/>
  <c r="R477" i="15"/>
  <c r="Q477" i="15"/>
  <c r="M477" i="15"/>
  <c r="S476" i="15"/>
  <c r="R476" i="15"/>
  <c r="Q476" i="15"/>
  <c r="M476" i="15"/>
  <c r="S475" i="15"/>
  <c r="R475" i="15"/>
  <c r="Q475" i="15"/>
  <c r="M475" i="15"/>
  <c r="S474" i="15"/>
  <c r="R474" i="15"/>
  <c r="Q474" i="15"/>
  <c r="M474" i="15"/>
  <c r="S473" i="15"/>
  <c r="R473" i="15"/>
  <c r="Q473" i="15"/>
  <c r="M473" i="15"/>
  <c r="S472" i="15"/>
  <c r="R472" i="15"/>
  <c r="Q472" i="15"/>
  <c r="M472" i="15"/>
  <c r="S471" i="15"/>
  <c r="R471" i="15"/>
  <c r="Q471" i="15"/>
  <c r="M471" i="15"/>
  <c r="S470" i="15"/>
  <c r="R470" i="15"/>
  <c r="Q470" i="15"/>
  <c r="M470" i="15"/>
  <c r="S469" i="15"/>
  <c r="R469" i="15"/>
  <c r="Q469" i="15"/>
  <c r="M469" i="15"/>
  <c r="S468" i="15"/>
  <c r="R468" i="15"/>
  <c r="Q468" i="15"/>
  <c r="M468" i="15"/>
  <c r="S467" i="15"/>
  <c r="R467" i="15"/>
  <c r="Q467" i="15"/>
  <c r="M467" i="15"/>
  <c r="S466" i="15"/>
  <c r="R466" i="15"/>
  <c r="Q466" i="15"/>
  <c r="M466" i="15"/>
  <c r="S465" i="15"/>
  <c r="R465" i="15"/>
  <c r="Q465" i="15"/>
  <c r="M465" i="15"/>
  <c r="S464" i="15"/>
  <c r="R464" i="15"/>
  <c r="Q464" i="15"/>
  <c r="M464" i="15"/>
  <c r="S463" i="15"/>
  <c r="R463" i="15"/>
  <c r="Q463" i="15"/>
  <c r="M463" i="15"/>
  <c r="S462" i="15"/>
  <c r="R462" i="15"/>
  <c r="Q462" i="15"/>
  <c r="M462" i="15"/>
  <c r="S461" i="15"/>
  <c r="R461" i="15"/>
  <c r="Q461" i="15"/>
  <c r="M461" i="15"/>
  <c r="S460" i="15"/>
  <c r="R460" i="15"/>
  <c r="Q460" i="15"/>
  <c r="M460" i="15"/>
  <c r="S459" i="15"/>
  <c r="R459" i="15"/>
  <c r="Q459" i="15"/>
  <c r="M459" i="15"/>
  <c r="S458" i="15"/>
  <c r="R458" i="15"/>
  <c r="Q458" i="15"/>
  <c r="M458" i="15"/>
  <c r="S457" i="15"/>
  <c r="R457" i="15"/>
  <c r="Q457" i="15"/>
  <c r="M457" i="15"/>
  <c r="S456" i="15"/>
  <c r="R456" i="15"/>
  <c r="Q456" i="15"/>
  <c r="M456" i="15"/>
  <c r="S455" i="15"/>
  <c r="R455" i="15"/>
  <c r="Q455" i="15"/>
  <c r="M455" i="15"/>
  <c r="S454" i="15"/>
  <c r="R454" i="15"/>
  <c r="Q454" i="15"/>
  <c r="M454" i="15"/>
  <c r="S453" i="15"/>
  <c r="R453" i="15"/>
  <c r="Q453" i="15"/>
  <c r="M453" i="15"/>
  <c r="S452" i="15"/>
  <c r="R452" i="15"/>
  <c r="Q452" i="15"/>
  <c r="M452" i="15"/>
  <c r="S451" i="15"/>
  <c r="R451" i="15"/>
  <c r="Q451" i="15"/>
  <c r="M451" i="15"/>
  <c r="S450" i="15"/>
  <c r="R450" i="15"/>
  <c r="Q450" i="15"/>
  <c r="M450" i="15"/>
  <c r="S449" i="15"/>
  <c r="R449" i="15"/>
  <c r="Q449" i="15"/>
  <c r="M449" i="15"/>
  <c r="S448" i="15"/>
  <c r="R448" i="15"/>
  <c r="Q448" i="15"/>
  <c r="M448" i="15"/>
  <c r="S447" i="15"/>
  <c r="R447" i="15"/>
  <c r="Q447" i="15"/>
  <c r="M447" i="15"/>
  <c r="S446" i="15"/>
  <c r="R446" i="15"/>
  <c r="Q446" i="15"/>
  <c r="M446" i="15"/>
  <c r="S445" i="15"/>
  <c r="R445" i="15"/>
  <c r="Q445" i="15"/>
  <c r="M445" i="15"/>
  <c r="S444" i="15"/>
  <c r="R444" i="15"/>
  <c r="Q444" i="15"/>
  <c r="M444" i="15"/>
  <c r="S443" i="15"/>
  <c r="R443" i="15"/>
  <c r="Q443" i="15"/>
  <c r="M443" i="15"/>
  <c r="S442" i="15"/>
  <c r="R442" i="15"/>
  <c r="Q442" i="15"/>
  <c r="M442" i="15"/>
  <c r="S441" i="15"/>
  <c r="R441" i="15"/>
  <c r="Q441" i="15"/>
  <c r="M441" i="15"/>
  <c r="S440" i="15"/>
  <c r="R440" i="15"/>
  <c r="Q440" i="15"/>
  <c r="M440" i="15"/>
  <c r="S439" i="15"/>
  <c r="R439" i="15"/>
  <c r="Q439" i="15"/>
  <c r="M439" i="15"/>
  <c r="S438" i="15"/>
  <c r="R438" i="15"/>
  <c r="Q438" i="15"/>
  <c r="M438" i="15"/>
  <c r="S437" i="15"/>
  <c r="R437" i="15"/>
  <c r="Q437" i="15"/>
  <c r="M437" i="15"/>
  <c r="S436" i="15"/>
  <c r="R436" i="15"/>
  <c r="Q436" i="15"/>
  <c r="M436" i="15"/>
  <c r="S435" i="15"/>
  <c r="R435" i="15"/>
  <c r="Q435" i="15"/>
  <c r="M435" i="15"/>
  <c r="S434" i="15"/>
  <c r="R434" i="15"/>
  <c r="Q434" i="15"/>
  <c r="M434" i="15"/>
  <c r="S433" i="15"/>
  <c r="R433" i="15"/>
  <c r="Q433" i="15"/>
  <c r="M433" i="15"/>
  <c r="S432" i="15"/>
  <c r="R432" i="15"/>
  <c r="Q432" i="15"/>
  <c r="M432" i="15"/>
  <c r="S431" i="15"/>
  <c r="R431" i="15"/>
  <c r="Q431" i="15"/>
  <c r="M431" i="15"/>
  <c r="S430" i="15"/>
  <c r="R430" i="15"/>
  <c r="Q430" i="15"/>
  <c r="M430" i="15"/>
  <c r="S429" i="15"/>
  <c r="R429" i="15"/>
  <c r="Q429" i="15"/>
  <c r="M429" i="15"/>
  <c r="S428" i="15"/>
  <c r="R428" i="15"/>
  <c r="Q428" i="15"/>
  <c r="M428" i="15"/>
  <c r="S427" i="15"/>
  <c r="R427" i="15"/>
  <c r="Q427" i="15"/>
  <c r="M427" i="15"/>
  <c r="S426" i="15"/>
  <c r="R426" i="15"/>
  <c r="Q426" i="15"/>
  <c r="M426" i="15"/>
  <c r="S425" i="15"/>
  <c r="R425" i="15"/>
  <c r="Q425" i="15"/>
  <c r="M425" i="15"/>
  <c r="S424" i="15"/>
  <c r="R424" i="15"/>
  <c r="Q424" i="15"/>
  <c r="M424" i="15"/>
  <c r="S423" i="15"/>
  <c r="R423" i="15"/>
  <c r="Q423" i="15"/>
  <c r="M423" i="15"/>
  <c r="S422" i="15"/>
  <c r="R422" i="15"/>
  <c r="Q422" i="15"/>
  <c r="M422" i="15"/>
  <c r="S421" i="15"/>
  <c r="R421" i="15"/>
  <c r="Q421" i="15"/>
  <c r="M421" i="15"/>
  <c r="S420" i="15"/>
  <c r="R420" i="15"/>
  <c r="Q420" i="15"/>
  <c r="M420" i="15"/>
  <c r="S419" i="15"/>
  <c r="R419" i="15"/>
  <c r="Q419" i="15"/>
  <c r="M419" i="15"/>
  <c r="S418" i="15"/>
  <c r="R418" i="15"/>
  <c r="Q418" i="15"/>
  <c r="M418" i="15"/>
  <c r="S417" i="15"/>
  <c r="R417" i="15"/>
  <c r="Q417" i="15"/>
  <c r="M417" i="15"/>
  <c r="S416" i="15"/>
  <c r="R416" i="15"/>
  <c r="Q416" i="15"/>
  <c r="M416" i="15"/>
  <c r="S415" i="15"/>
  <c r="R415" i="15"/>
  <c r="Q415" i="15"/>
  <c r="M415" i="15"/>
  <c r="S414" i="15"/>
  <c r="R414" i="15"/>
  <c r="Q414" i="15"/>
  <c r="M414" i="15"/>
  <c r="S413" i="15"/>
  <c r="R413" i="15"/>
  <c r="Q413" i="15"/>
  <c r="M413" i="15"/>
  <c r="S412" i="15"/>
  <c r="R412" i="15"/>
  <c r="Q412" i="15"/>
  <c r="M412" i="15"/>
  <c r="S411" i="15"/>
  <c r="R411" i="15"/>
  <c r="Q411" i="15"/>
  <c r="M411" i="15"/>
  <c r="S410" i="15"/>
  <c r="R410" i="15"/>
  <c r="Q410" i="15"/>
  <c r="M410" i="15"/>
  <c r="S409" i="15"/>
  <c r="R409" i="15"/>
  <c r="Q409" i="15"/>
  <c r="M409" i="15"/>
  <c r="S408" i="15"/>
  <c r="R408" i="15"/>
  <c r="Q408" i="15"/>
  <c r="M408" i="15"/>
  <c r="S407" i="15"/>
  <c r="R407" i="15"/>
  <c r="Q407" i="15"/>
  <c r="M407" i="15"/>
  <c r="S406" i="15"/>
  <c r="R406" i="15"/>
  <c r="Q406" i="15"/>
  <c r="M406" i="15"/>
  <c r="S405" i="15"/>
  <c r="R405" i="15"/>
  <c r="Q405" i="15"/>
  <c r="M405" i="15"/>
  <c r="S404" i="15"/>
  <c r="R404" i="15"/>
  <c r="Q404" i="15"/>
  <c r="M404" i="15"/>
  <c r="S403" i="15"/>
  <c r="R403" i="15"/>
  <c r="Q403" i="15"/>
  <c r="M403" i="15"/>
  <c r="S402" i="15"/>
  <c r="R402" i="15"/>
  <c r="Q402" i="15"/>
  <c r="M402" i="15"/>
  <c r="S401" i="15"/>
  <c r="R401" i="15"/>
  <c r="Q401" i="15"/>
  <c r="M401" i="15"/>
  <c r="S400" i="15"/>
  <c r="R400" i="15"/>
  <c r="Q400" i="15"/>
  <c r="M400" i="15"/>
  <c r="S399" i="15"/>
  <c r="R399" i="15"/>
  <c r="Q399" i="15"/>
  <c r="M399" i="15"/>
  <c r="S398" i="15"/>
  <c r="R398" i="15"/>
  <c r="Q398" i="15"/>
  <c r="M398" i="15"/>
  <c r="S397" i="15"/>
  <c r="R397" i="15"/>
  <c r="Q397" i="15"/>
  <c r="M397" i="15"/>
  <c r="S396" i="15"/>
  <c r="R396" i="15"/>
  <c r="Q396" i="15"/>
  <c r="M396" i="15"/>
  <c r="S395" i="15"/>
  <c r="R395" i="15"/>
  <c r="Q395" i="15"/>
  <c r="M395" i="15"/>
  <c r="S394" i="15"/>
  <c r="R394" i="15"/>
  <c r="Q394" i="15"/>
  <c r="M394" i="15"/>
  <c r="S393" i="15"/>
  <c r="R393" i="15"/>
  <c r="Q393" i="15"/>
  <c r="M393" i="15"/>
  <c r="S392" i="15"/>
  <c r="R392" i="15"/>
  <c r="Q392" i="15"/>
  <c r="M392" i="15"/>
  <c r="S391" i="15"/>
  <c r="R391" i="15"/>
  <c r="Q391" i="15"/>
  <c r="M391" i="15"/>
  <c r="S390" i="15"/>
  <c r="R390" i="15"/>
  <c r="Q390" i="15"/>
  <c r="M390" i="15"/>
  <c r="S389" i="15"/>
  <c r="R389" i="15"/>
  <c r="Q389" i="15"/>
  <c r="M389" i="15"/>
  <c r="S388" i="15"/>
  <c r="R388" i="15"/>
  <c r="Q388" i="15"/>
  <c r="M388" i="15"/>
  <c r="S387" i="15"/>
  <c r="R387" i="15"/>
  <c r="Q387" i="15"/>
  <c r="M387" i="15"/>
  <c r="S386" i="15"/>
  <c r="R386" i="15"/>
  <c r="Q386" i="15"/>
  <c r="M386" i="15"/>
  <c r="S385" i="15"/>
  <c r="R385" i="15"/>
  <c r="Q385" i="15"/>
  <c r="M385" i="15"/>
  <c r="S384" i="15"/>
  <c r="R384" i="15"/>
  <c r="Q384" i="15"/>
  <c r="M384" i="15"/>
  <c r="S383" i="15"/>
  <c r="R383" i="15"/>
  <c r="Q383" i="15"/>
  <c r="M383" i="15"/>
  <c r="S382" i="15"/>
  <c r="R382" i="15"/>
  <c r="Q382" i="15"/>
  <c r="M382" i="15"/>
  <c r="S381" i="15"/>
  <c r="R381" i="15"/>
  <c r="Q381" i="15"/>
  <c r="M381" i="15"/>
  <c r="S380" i="15"/>
  <c r="R380" i="15"/>
  <c r="Q380" i="15"/>
  <c r="M380" i="15"/>
  <c r="S379" i="15"/>
  <c r="R379" i="15"/>
  <c r="Q379" i="15"/>
  <c r="M379" i="15"/>
  <c r="S378" i="15"/>
  <c r="R378" i="15"/>
  <c r="Q378" i="15"/>
  <c r="M378" i="15"/>
  <c r="S377" i="15"/>
  <c r="R377" i="15"/>
  <c r="Q377" i="15"/>
  <c r="M377" i="15"/>
  <c r="S376" i="15"/>
  <c r="R376" i="15"/>
  <c r="Q376" i="15"/>
  <c r="M376" i="15"/>
  <c r="S375" i="15"/>
  <c r="R375" i="15"/>
  <c r="Q375" i="15"/>
  <c r="M375" i="15"/>
  <c r="S374" i="15"/>
  <c r="R374" i="15"/>
  <c r="Q374" i="15"/>
  <c r="M374" i="15"/>
  <c r="S373" i="15"/>
  <c r="R373" i="15"/>
  <c r="Q373" i="15"/>
  <c r="M373" i="15"/>
  <c r="S372" i="15"/>
  <c r="R372" i="15"/>
  <c r="Q372" i="15"/>
  <c r="M372" i="15"/>
  <c r="S371" i="15"/>
  <c r="R371" i="15"/>
  <c r="Q371" i="15"/>
  <c r="M371" i="15"/>
  <c r="S370" i="15"/>
  <c r="R370" i="15"/>
  <c r="Q370" i="15"/>
  <c r="M370" i="15"/>
  <c r="S369" i="15"/>
  <c r="R369" i="15"/>
  <c r="Q369" i="15"/>
  <c r="M369" i="15"/>
  <c r="S368" i="15"/>
  <c r="R368" i="15"/>
  <c r="Q368" i="15"/>
  <c r="M368" i="15"/>
  <c r="S367" i="15"/>
  <c r="R367" i="15"/>
  <c r="Q367" i="15"/>
  <c r="M367" i="15"/>
  <c r="S366" i="15"/>
  <c r="R366" i="15"/>
  <c r="Q366" i="15"/>
  <c r="M366" i="15"/>
  <c r="S365" i="15"/>
  <c r="R365" i="15"/>
  <c r="Q365" i="15"/>
  <c r="M365" i="15"/>
  <c r="S364" i="15"/>
  <c r="R364" i="15"/>
  <c r="Q364" i="15"/>
  <c r="M364" i="15"/>
  <c r="S363" i="15"/>
  <c r="R363" i="15"/>
  <c r="Q363" i="15"/>
  <c r="M363" i="15"/>
  <c r="S362" i="15"/>
  <c r="R362" i="15"/>
  <c r="Q362" i="15"/>
  <c r="M362" i="15"/>
  <c r="S361" i="15"/>
  <c r="R361" i="15"/>
  <c r="Q361" i="15"/>
  <c r="M361" i="15"/>
  <c r="S360" i="15"/>
  <c r="R360" i="15"/>
  <c r="Q360" i="15"/>
  <c r="M360" i="15"/>
  <c r="S359" i="15"/>
  <c r="R359" i="15"/>
  <c r="Q359" i="15"/>
  <c r="M359" i="15"/>
  <c r="S358" i="15"/>
  <c r="R358" i="15"/>
  <c r="Q358" i="15"/>
  <c r="M358" i="15"/>
  <c r="S357" i="15"/>
  <c r="R357" i="15"/>
  <c r="Q357" i="15"/>
  <c r="M357" i="15"/>
  <c r="S356" i="15"/>
  <c r="R356" i="15"/>
  <c r="Q356" i="15"/>
  <c r="M356" i="15"/>
  <c r="S355" i="15"/>
  <c r="R355" i="15"/>
  <c r="Q355" i="15"/>
  <c r="M355" i="15"/>
  <c r="S354" i="15"/>
  <c r="R354" i="15"/>
  <c r="Q354" i="15"/>
  <c r="M354" i="15"/>
  <c r="S353" i="15"/>
  <c r="R353" i="15"/>
  <c r="Q353" i="15"/>
  <c r="M353" i="15"/>
  <c r="S352" i="15"/>
  <c r="R352" i="15"/>
  <c r="Q352" i="15"/>
  <c r="M352" i="15"/>
  <c r="S351" i="15"/>
  <c r="R351" i="15"/>
  <c r="Q351" i="15"/>
  <c r="M351" i="15"/>
  <c r="S350" i="15"/>
  <c r="R350" i="15"/>
  <c r="Q350" i="15"/>
  <c r="M350" i="15"/>
  <c r="S349" i="15"/>
  <c r="R349" i="15"/>
  <c r="Q349" i="15"/>
  <c r="M349" i="15"/>
  <c r="S348" i="15"/>
  <c r="R348" i="15"/>
  <c r="Q348" i="15"/>
  <c r="M348" i="15"/>
  <c r="S347" i="15"/>
  <c r="R347" i="15"/>
  <c r="Q347" i="15"/>
  <c r="M347" i="15"/>
  <c r="S346" i="15"/>
  <c r="R346" i="15"/>
  <c r="Q346" i="15"/>
  <c r="M346" i="15"/>
  <c r="S345" i="15"/>
  <c r="R345" i="15"/>
  <c r="Q345" i="15"/>
  <c r="M345" i="15"/>
  <c r="S344" i="15"/>
  <c r="R344" i="15"/>
  <c r="Q344" i="15"/>
  <c r="M344" i="15"/>
  <c r="S343" i="15"/>
  <c r="R343" i="15"/>
  <c r="Q343" i="15"/>
  <c r="M343" i="15"/>
  <c r="S342" i="15"/>
  <c r="R342" i="15"/>
  <c r="Q342" i="15"/>
  <c r="M342" i="15"/>
  <c r="S341" i="15"/>
  <c r="R341" i="15"/>
  <c r="Q341" i="15"/>
  <c r="M341" i="15"/>
  <c r="S340" i="15"/>
  <c r="R340" i="15"/>
  <c r="Q340" i="15"/>
  <c r="M340" i="15"/>
  <c r="S339" i="15"/>
  <c r="R339" i="15"/>
  <c r="Q339" i="15"/>
  <c r="M339" i="15"/>
  <c r="S338" i="15"/>
  <c r="R338" i="15"/>
  <c r="Q338" i="15"/>
  <c r="M338" i="15"/>
  <c r="S337" i="15"/>
  <c r="R337" i="15"/>
  <c r="Q337" i="15"/>
  <c r="M337" i="15"/>
  <c r="S336" i="15"/>
  <c r="R336" i="15"/>
  <c r="Q336" i="15"/>
  <c r="M336" i="15"/>
  <c r="S335" i="15"/>
  <c r="R335" i="15"/>
  <c r="Q335" i="15"/>
  <c r="M335" i="15"/>
  <c r="S334" i="15"/>
  <c r="R334" i="15"/>
  <c r="Q334" i="15"/>
  <c r="M334" i="15"/>
  <c r="S333" i="15"/>
  <c r="R333" i="15"/>
  <c r="Q333" i="15"/>
  <c r="M333" i="15"/>
  <c r="S332" i="15"/>
  <c r="R332" i="15"/>
  <c r="Q332" i="15"/>
  <c r="M332" i="15"/>
  <c r="S331" i="15"/>
  <c r="R331" i="15"/>
  <c r="Q331" i="15"/>
  <c r="M331" i="15"/>
  <c r="S330" i="15"/>
  <c r="R330" i="15"/>
  <c r="Q330" i="15"/>
  <c r="M330" i="15"/>
  <c r="S329" i="15"/>
  <c r="R329" i="15"/>
  <c r="Q329" i="15"/>
  <c r="M329" i="15"/>
  <c r="S328" i="15"/>
  <c r="R328" i="15"/>
  <c r="Q328" i="15"/>
  <c r="M328" i="15"/>
  <c r="S327" i="15"/>
  <c r="R327" i="15"/>
  <c r="Q327" i="15"/>
  <c r="M327" i="15"/>
  <c r="S326" i="15"/>
  <c r="R326" i="15"/>
  <c r="Q326" i="15"/>
  <c r="M326" i="15"/>
  <c r="S325" i="15"/>
  <c r="R325" i="15"/>
  <c r="Q325" i="15"/>
  <c r="M325" i="15"/>
  <c r="S324" i="15"/>
  <c r="R324" i="15"/>
  <c r="Q324" i="15"/>
  <c r="M324" i="15"/>
  <c r="S323" i="15"/>
  <c r="R323" i="15"/>
  <c r="Q323" i="15"/>
  <c r="M323" i="15"/>
  <c r="S322" i="15"/>
  <c r="R322" i="15"/>
  <c r="Q322" i="15"/>
  <c r="M322" i="15"/>
  <c r="S321" i="15"/>
  <c r="R321" i="15"/>
  <c r="Q321" i="15"/>
  <c r="M321" i="15"/>
  <c r="S320" i="15"/>
  <c r="R320" i="15"/>
  <c r="Q320" i="15"/>
  <c r="M320" i="15"/>
  <c r="S319" i="15"/>
  <c r="R319" i="15"/>
  <c r="Q319" i="15"/>
  <c r="M319" i="15"/>
  <c r="S318" i="15"/>
  <c r="R318" i="15"/>
  <c r="Q318" i="15"/>
  <c r="M318" i="15"/>
  <c r="S317" i="15"/>
  <c r="R317" i="15"/>
  <c r="Q317" i="15"/>
  <c r="M317" i="15"/>
  <c r="S316" i="15"/>
  <c r="R316" i="15"/>
  <c r="Q316" i="15"/>
  <c r="M316" i="15"/>
  <c r="S315" i="15"/>
  <c r="R315" i="15"/>
  <c r="Q315" i="15"/>
  <c r="M315" i="15"/>
  <c r="S314" i="15"/>
  <c r="R314" i="15"/>
  <c r="Q314" i="15"/>
  <c r="M314" i="15"/>
  <c r="S313" i="15"/>
  <c r="R313" i="15"/>
  <c r="Q313" i="15"/>
  <c r="M313" i="15"/>
  <c r="S312" i="15"/>
  <c r="R312" i="15"/>
  <c r="Q312" i="15"/>
  <c r="M312" i="15"/>
  <c r="S311" i="15"/>
  <c r="R311" i="15"/>
  <c r="Q311" i="15"/>
  <c r="M311" i="15"/>
  <c r="S310" i="15"/>
  <c r="R310" i="15"/>
  <c r="Q310" i="15"/>
  <c r="M310" i="15"/>
  <c r="S309" i="15"/>
  <c r="R309" i="15"/>
  <c r="Q309" i="15"/>
  <c r="M309" i="15"/>
  <c r="S308" i="15"/>
  <c r="R308" i="15"/>
  <c r="Q308" i="15"/>
  <c r="M308" i="15"/>
  <c r="S307" i="15"/>
  <c r="R307" i="15"/>
  <c r="Q307" i="15"/>
  <c r="M307" i="15"/>
  <c r="S306" i="15"/>
  <c r="R306" i="15"/>
  <c r="Q306" i="15"/>
  <c r="M306" i="15"/>
  <c r="S305" i="15"/>
  <c r="R305" i="15"/>
  <c r="Q305" i="15"/>
  <c r="M305" i="15"/>
  <c r="S304" i="15"/>
  <c r="R304" i="15"/>
  <c r="Q304" i="15"/>
  <c r="M304" i="15"/>
  <c r="S303" i="15"/>
  <c r="R303" i="15"/>
  <c r="Q303" i="15"/>
  <c r="M303" i="15"/>
  <c r="S302" i="15"/>
  <c r="R302" i="15"/>
  <c r="Q302" i="15"/>
  <c r="M302" i="15"/>
  <c r="S301" i="15"/>
  <c r="R301" i="15"/>
  <c r="Q301" i="15"/>
  <c r="M301" i="15"/>
  <c r="S300" i="15"/>
  <c r="R300" i="15"/>
  <c r="Q300" i="15"/>
  <c r="M300" i="15"/>
  <c r="S299" i="15"/>
  <c r="R299" i="15"/>
  <c r="Q299" i="15"/>
  <c r="M299" i="15"/>
  <c r="S298" i="15"/>
  <c r="R298" i="15"/>
  <c r="Q298" i="15"/>
  <c r="M298" i="15"/>
  <c r="S297" i="15"/>
  <c r="R297" i="15"/>
  <c r="Q297" i="15"/>
  <c r="M297" i="15"/>
  <c r="S296" i="15"/>
  <c r="R296" i="15"/>
  <c r="Q296" i="15"/>
  <c r="M296" i="15"/>
  <c r="S295" i="15"/>
  <c r="R295" i="15"/>
  <c r="Q295" i="15"/>
  <c r="M295" i="15"/>
  <c r="S294" i="15"/>
  <c r="R294" i="15"/>
  <c r="Q294" i="15"/>
  <c r="M294" i="15"/>
  <c r="S293" i="15"/>
  <c r="R293" i="15"/>
  <c r="Q293" i="15"/>
  <c r="M293" i="15"/>
  <c r="S292" i="15"/>
  <c r="R292" i="15"/>
  <c r="Q292" i="15"/>
  <c r="M292" i="15"/>
  <c r="S291" i="15"/>
  <c r="R291" i="15"/>
  <c r="Q291" i="15"/>
  <c r="M291" i="15"/>
  <c r="S290" i="15"/>
  <c r="R290" i="15"/>
  <c r="Q290" i="15"/>
  <c r="M290" i="15"/>
  <c r="S289" i="15"/>
  <c r="R289" i="15"/>
  <c r="Q289" i="15"/>
  <c r="M289" i="15"/>
  <c r="S288" i="15"/>
  <c r="R288" i="15"/>
  <c r="Q288" i="15"/>
  <c r="M288" i="15"/>
  <c r="S287" i="15"/>
  <c r="R287" i="15"/>
  <c r="Q287" i="15"/>
  <c r="M287" i="15"/>
  <c r="S286" i="15"/>
  <c r="R286" i="15"/>
  <c r="Q286" i="15"/>
  <c r="M286" i="15"/>
  <c r="S285" i="15"/>
  <c r="R285" i="15"/>
  <c r="Q285" i="15"/>
  <c r="M285" i="15"/>
  <c r="S284" i="15"/>
  <c r="R284" i="15"/>
  <c r="Q284" i="15"/>
  <c r="M284" i="15"/>
  <c r="S283" i="15"/>
  <c r="R283" i="15"/>
  <c r="Q283" i="15"/>
  <c r="M283" i="15"/>
  <c r="S282" i="15"/>
  <c r="R282" i="15"/>
  <c r="Q282" i="15"/>
  <c r="M282" i="15"/>
  <c r="S281" i="15"/>
  <c r="R281" i="15"/>
  <c r="Q281" i="15"/>
  <c r="M281" i="15"/>
  <c r="S280" i="15"/>
  <c r="R280" i="15"/>
  <c r="Q280" i="15"/>
  <c r="M280" i="15"/>
  <c r="S279" i="15"/>
  <c r="R279" i="15"/>
  <c r="Q279" i="15"/>
  <c r="M279" i="15"/>
  <c r="S278" i="15"/>
  <c r="R278" i="15"/>
  <c r="Q278" i="15"/>
  <c r="M278" i="15"/>
  <c r="S277" i="15"/>
  <c r="R277" i="15"/>
  <c r="Q277" i="15"/>
  <c r="M277" i="15"/>
  <c r="S276" i="15"/>
  <c r="R276" i="15"/>
  <c r="Q276" i="15"/>
  <c r="M276" i="15"/>
  <c r="S275" i="15"/>
  <c r="R275" i="15"/>
  <c r="Q275" i="15"/>
  <c r="M275" i="15"/>
  <c r="S274" i="15"/>
  <c r="R274" i="15"/>
  <c r="Q274" i="15"/>
  <c r="M274" i="15"/>
  <c r="S273" i="15"/>
  <c r="R273" i="15"/>
  <c r="Q273" i="15"/>
  <c r="M273" i="15"/>
  <c r="S272" i="15"/>
  <c r="R272" i="15"/>
  <c r="Q272" i="15"/>
  <c r="M272" i="15"/>
  <c r="S271" i="15"/>
  <c r="R271" i="15"/>
  <c r="Q271" i="15"/>
  <c r="M271" i="15"/>
  <c r="S270" i="15"/>
  <c r="R270" i="15"/>
  <c r="Q270" i="15"/>
  <c r="M270" i="15"/>
  <c r="S269" i="15"/>
  <c r="R269" i="15"/>
  <c r="Q269" i="15"/>
  <c r="M269" i="15"/>
  <c r="S268" i="15"/>
  <c r="R268" i="15"/>
  <c r="Q268" i="15"/>
  <c r="M268" i="15"/>
  <c r="S267" i="15"/>
  <c r="R267" i="15"/>
  <c r="Q267" i="15"/>
  <c r="M267" i="15"/>
  <c r="S266" i="15"/>
  <c r="R266" i="15"/>
  <c r="Q266" i="15"/>
  <c r="M266" i="15"/>
  <c r="S265" i="15"/>
  <c r="R265" i="15"/>
  <c r="Q265" i="15"/>
  <c r="M265" i="15"/>
  <c r="S264" i="15"/>
  <c r="R264" i="15"/>
  <c r="Q264" i="15"/>
  <c r="M264" i="15"/>
  <c r="S263" i="15"/>
  <c r="R263" i="15"/>
  <c r="Q263" i="15"/>
  <c r="M263" i="15"/>
  <c r="S262" i="15"/>
  <c r="R262" i="15"/>
  <c r="Q262" i="15"/>
  <c r="M262" i="15"/>
  <c r="S261" i="15"/>
  <c r="R261" i="15"/>
  <c r="Q261" i="15"/>
  <c r="M261" i="15"/>
  <c r="S260" i="15"/>
  <c r="R260" i="15"/>
  <c r="Q260" i="15"/>
  <c r="M260" i="15"/>
  <c r="S259" i="15"/>
  <c r="R259" i="15"/>
  <c r="Q259" i="15"/>
  <c r="M259" i="15"/>
  <c r="S258" i="15"/>
  <c r="R258" i="15"/>
  <c r="Q258" i="15"/>
  <c r="M258" i="15"/>
  <c r="S257" i="15"/>
  <c r="R257" i="15"/>
  <c r="Q257" i="15"/>
  <c r="M257" i="15"/>
  <c r="S256" i="15"/>
  <c r="R256" i="15"/>
  <c r="Q256" i="15"/>
  <c r="M256" i="15"/>
  <c r="S255" i="15"/>
  <c r="R255" i="15"/>
  <c r="Q255" i="15"/>
  <c r="M255" i="15"/>
  <c r="S254" i="15"/>
  <c r="R254" i="15"/>
  <c r="Q254" i="15"/>
  <c r="M254" i="15"/>
  <c r="S253" i="15"/>
  <c r="R253" i="15"/>
  <c r="Q253" i="15"/>
  <c r="M253" i="15"/>
  <c r="S252" i="15"/>
  <c r="R252" i="15"/>
  <c r="Q252" i="15"/>
  <c r="M252" i="15"/>
  <c r="S251" i="15"/>
  <c r="R251" i="15"/>
  <c r="Q251" i="15"/>
  <c r="M251" i="15"/>
  <c r="S250" i="15"/>
  <c r="R250" i="15"/>
  <c r="Q250" i="15"/>
  <c r="M250" i="15"/>
  <c r="S249" i="15"/>
  <c r="R249" i="15"/>
  <c r="Q249" i="15"/>
  <c r="M249" i="15"/>
  <c r="S248" i="15"/>
  <c r="R248" i="15"/>
  <c r="Q248" i="15"/>
  <c r="M248" i="15"/>
  <c r="S247" i="15"/>
  <c r="R247" i="15"/>
  <c r="Q247" i="15"/>
  <c r="M247" i="15"/>
  <c r="S246" i="15"/>
  <c r="R246" i="15"/>
  <c r="Q246" i="15"/>
  <c r="M246" i="15"/>
  <c r="S245" i="15"/>
  <c r="R245" i="15"/>
  <c r="Q245" i="15"/>
  <c r="M245" i="15"/>
  <c r="S244" i="15"/>
  <c r="R244" i="15"/>
  <c r="Q244" i="15"/>
  <c r="M244" i="15"/>
  <c r="S243" i="15"/>
  <c r="R243" i="15"/>
  <c r="Q243" i="15"/>
  <c r="M243" i="15"/>
  <c r="S242" i="15"/>
  <c r="R242" i="15"/>
  <c r="Q242" i="15"/>
  <c r="M242" i="15"/>
  <c r="S241" i="15"/>
  <c r="R241" i="15"/>
  <c r="Q241" i="15"/>
  <c r="M241" i="15"/>
  <c r="S240" i="15"/>
  <c r="R240" i="15"/>
  <c r="Q240" i="15"/>
  <c r="M240" i="15"/>
  <c r="S239" i="15"/>
  <c r="R239" i="15"/>
  <c r="Q239" i="15"/>
  <c r="M239" i="15"/>
  <c r="S238" i="15"/>
  <c r="R238" i="15"/>
  <c r="Q238" i="15"/>
  <c r="M238" i="15"/>
  <c r="S237" i="15"/>
  <c r="R237" i="15"/>
  <c r="Q237" i="15"/>
  <c r="M237" i="15"/>
  <c r="S236" i="15"/>
  <c r="R236" i="15"/>
  <c r="Q236" i="15"/>
  <c r="M236" i="15"/>
  <c r="S235" i="15"/>
  <c r="R235" i="15"/>
  <c r="Q235" i="15"/>
  <c r="M235" i="15"/>
  <c r="S234" i="15"/>
  <c r="R234" i="15"/>
  <c r="Q234" i="15"/>
  <c r="M234" i="15"/>
  <c r="S233" i="15"/>
  <c r="R233" i="15"/>
  <c r="Q233" i="15"/>
  <c r="M233" i="15"/>
  <c r="S232" i="15"/>
  <c r="R232" i="15"/>
  <c r="Q232" i="15"/>
  <c r="M232" i="15"/>
  <c r="S231" i="15"/>
  <c r="R231" i="15"/>
  <c r="Q231" i="15"/>
  <c r="M231" i="15"/>
  <c r="S230" i="15"/>
  <c r="R230" i="15"/>
  <c r="Q230" i="15"/>
  <c r="M230" i="15"/>
  <c r="S229" i="15"/>
  <c r="R229" i="15"/>
  <c r="Q229" i="15"/>
  <c r="M229" i="15"/>
  <c r="S228" i="15"/>
  <c r="R228" i="15"/>
  <c r="Q228" i="15"/>
  <c r="M228" i="15"/>
  <c r="S227" i="15"/>
  <c r="R227" i="15"/>
  <c r="Q227" i="15"/>
  <c r="M227" i="15"/>
  <c r="S226" i="15"/>
  <c r="R226" i="15"/>
  <c r="Q226" i="15"/>
  <c r="M226" i="15"/>
  <c r="S225" i="15"/>
  <c r="R225" i="15"/>
  <c r="Q225" i="15"/>
  <c r="M225" i="15"/>
  <c r="S224" i="15"/>
  <c r="R224" i="15"/>
  <c r="Q224" i="15"/>
  <c r="M224" i="15"/>
  <c r="S223" i="15"/>
  <c r="R223" i="15"/>
  <c r="Q223" i="15"/>
  <c r="M223" i="15"/>
  <c r="S222" i="15"/>
  <c r="R222" i="15"/>
  <c r="Q222" i="15"/>
  <c r="M222" i="15"/>
  <c r="S221" i="15"/>
  <c r="R221" i="15"/>
  <c r="Q221" i="15"/>
  <c r="M221" i="15"/>
  <c r="S220" i="15"/>
  <c r="R220" i="15"/>
  <c r="Q220" i="15"/>
  <c r="M220" i="15"/>
  <c r="S219" i="15"/>
  <c r="R219" i="15"/>
  <c r="Q219" i="15"/>
  <c r="M219" i="15"/>
  <c r="S218" i="15"/>
  <c r="R218" i="15"/>
  <c r="Q218" i="15"/>
  <c r="M218" i="15"/>
  <c r="S217" i="15"/>
  <c r="R217" i="15"/>
  <c r="Q217" i="15"/>
  <c r="M217" i="15"/>
  <c r="S216" i="15"/>
  <c r="R216" i="15"/>
  <c r="Q216" i="15"/>
  <c r="M216" i="15"/>
  <c r="S215" i="15"/>
  <c r="R215" i="15"/>
  <c r="Q215" i="15"/>
  <c r="M215" i="15"/>
  <c r="S214" i="15"/>
  <c r="R214" i="15"/>
  <c r="Q214" i="15"/>
  <c r="M214" i="15"/>
  <c r="S213" i="15"/>
  <c r="R213" i="15"/>
  <c r="Q213" i="15"/>
  <c r="M213" i="15"/>
  <c r="S212" i="15"/>
  <c r="R212" i="15"/>
  <c r="Q212" i="15"/>
  <c r="M212" i="15"/>
  <c r="S211" i="15"/>
  <c r="R211" i="15"/>
  <c r="Q211" i="15"/>
  <c r="M211" i="15"/>
  <c r="S210" i="15"/>
  <c r="R210" i="15"/>
  <c r="Q210" i="15"/>
  <c r="M210" i="15"/>
  <c r="S209" i="15"/>
  <c r="R209" i="15"/>
  <c r="Q209" i="15"/>
  <c r="M209" i="15"/>
  <c r="S208" i="15"/>
  <c r="R208" i="15"/>
  <c r="Q208" i="15"/>
  <c r="M208" i="15"/>
  <c r="S207" i="15"/>
  <c r="R207" i="15"/>
  <c r="Q207" i="15"/>
  <c r="M207" i="15"/>
  <c r="S206" i="15"/>
  <c r="R206" i="15"/>
  <c r="Q206" i="15"/>
  <c r="M206" i="15"/>
  <c r="S205" i="15"/>
  <c r="R205" i="15"/>
  <c r="Q205" i="15"/>
  <c r="M205" i="15"/>
  <c r="S204" i="15"/>
  <c r="R204" i="15"/>
  <c r="Q204" i="15"/>
  <c r="M204" i="15"/>
  <c r="S203" i="15"/>
  <c r="R203" i="15"/>
  <c r="Q203" i="15"/>
  <c r="M203" i="15"/>
  <c r="S202" i="15"/>
  <c r="R202" i="15"/>
  <c r="Q202" i="15"/>
  <c r="M202" i="15"/>
  <c r="S201" i="15"/>
  <c r="R201" i="15"/>
  <c r="Q201" i="15"/>
  <c r="M201" i="15"/>
  <c r="S200" i="15"/>
  <c r="R200" i="15"/>
  <c r="Q200" i="15"/>
  <c r="M200" i="15"/>
  <c r="S199" i="15"/>
  <c r="R199" i="15"/>
  <c r="Q199" i="15"/>
  <c r="M199" i="15"/>
  <c r="S198" i="15"/>
  <c r="R198" i="15"/>
  <c r="Q198" i="15"/>
  <c r="M198" i="15"/>
  <c r="S197" i="15"/>
  <c r="R197" i="15"/>
  <c r="Q197" i="15"/>
  <c r="M197" i="15"/>
  <c r="S196" i="15"/>
  <c r="R196" i="15"/>
  <c r="Q196" i="15"/>
  <c r="M196" i="15"/>
  <c r="S195" i="15"/>
  <c r="R195" i="15"/>
  <c r="Q195" i="15"/>
  <c r="M195" i="15"/>
  <c r="S194" i="15"/>
  <c r="R194" i="15"/>
  <c r="Q194" i="15"/>
  <c r="M194" i="15"/>
  <c r="S193" i="15"/>
  <c r="R193" i="15"/>
  <c r="Q193" i="15"/>
  <c r="M193" i="15"/>
  <c r="S192" i="15"/>
  <c r="R192" i="15"/>
  <c r="Q192" i="15"/>
  <c r="M192" i="15"/>
  <c r="S191" i="15"/>
  <c r="R191" i="15"/>
  <c r="Q191" i="15"/>
  <c r="M191" i="15"/>
  <c r="S190" i="15"/>
  <c r="R190" i="15"/>
  <c r="Q190" i="15"/>
  <c r="M190" i="15"/>
  <c r="S189" i="15"/>
  <c r="R189" i="15"/>
  <c r="Q189" i="15"/>
  <c r="M189" i="15"/>
  <c r="S188" i="15"/>
  <c r="R188" i="15"/>
  <c r="Q188" i="15"/>
  <c r="M188" i="15"/>
  <c r="S187" i="15"/>
  <c r="R187" i="15"/>
  <c r="Q187" i="15"/>
  <c r="M187" i="15"/>
  <c r="S186" i="15"/>
  <c r="R186" i="15"/>
  <c r="Q186" i="15"/>
  <c r="M186" i="15"/>
  <c r="S185" i="15"/>
  <c r="R185" i="15"/>
  <c r="Q185" i="15"/>
  <c r="M185" i="15"/>
  <c r="S184" i="15"/>
  <c r="R184" i="15"/>
  <c r="Q184" i="15"/>
  <c r="M184" i="15"/>
  <c r="S183" i="15"/>
  <c r="R183" i="15"/>
  <c r="Q183" i="15"/>
  <c r="M183" i="15"/>
  <c r="S182" i="15"/>
  <c r="R182" i="15"/>
  <c r="Q182" i="15"/>
  <c r="M182" i="15"/>
  <c r="S181" i="15"/>
  <c r="R181" i="15"/>
  <c r="Q181" i="15"/>
  <c r="M181" i="15"/>
  <c r="S180" i="15"/>
  <c r="R180" i="15"/>
  <c r="Q180" i="15"/>
  <c r="M180" i="15"/>
  <c r="S179" i="15"/>
  <c r="R179" i="15"/>
  <c r="Q179" i="15"/>
  <c r="M179" i="15"/>
  <c r="S178" i="15"/>
  <c r="R178" i="15"/>
  <c r="Q178" i="15"/>
  <c r="M178" i="15"/>
  <c r="S177" i="15"/>
  <c r="R177" i="15"/>
  <c r="Q177" i="15"/>
  <c r="M177" i="15"/>
  <c r="S176" i="15"/>
  <c r="R176" i="15"/>
  <c r="Q176" i="15"/>
  <c r="M176" i="15"/>
  <c r="S175" i="15"/>
  <c r="R175" i="15"/>
  <c r="Q175" i="15"/>
  <c r="M175" i="15"/>
  <c r="S174" i="15"/>
  <c r="R174" i="15"/>
  <c r="Q174" i="15"/>
  <c r="M174" i="15"/>
  <c r="S173" i="15"/>
  <c r="R173" i="15"/>
  <c r="Q173" i="15"/>
  <c r="M173" i="15"/>
  <c r="S172" i="15"/>
  <c r="R172" i="15"/>
  <c r="Q172" i="15"/>
  <c r="M172" i="15"/>
  <c r="S171" i="15"/>
  <c r="R171" i="15"/>
  <c r="Q171" i="15"/>
  <c r="M171" i="15"/>
  <c r="S170" i="15"/>
  <c r="R170" i="15"/>
  <c r="Q170" i="15"/>
  <c r="M170" i="15"/>
  <c r="S169" i="15"/>
  <c r="R169" i="15"/>
  <c r="Q169" i="15"/>
  <c r="M169" i="15"/>
  <c r="S168" i="15"/>
  <c r="R168" i="15"/>
  <c r="Q168" i="15"/>
  <c r="M168" i="15"/>
  <c r="S167" i="15"/>
  <c r="R167" i="15"/>
  <c r="Q167" i="15"/>
  <c r="M167" i="15"/>
  <c r="S166" i="15"/>
  <c r="R166" i="15"/>
  <c r="Q166" i="15"/>
  <c r="M166" i="15"/>
  <c r="S165" i="15"/>
  <c r="R165" i="15"/>
  <c r="Q165" i="15"/>
  <c r="M165" i="15"/>
  <c r="S164" i="15"/>
  <c r="R164" i="15"/>
  <c r="Q164" i="15"/>
  <c r="M164" i="15"/>
  <c r="S163" i="15"/>
  <c r="R163" i="15"/>
  <c r="Q163" i="15"/>
  <c r="M163" i="15"/>
  <c r="S162" i="15"/>
  <c r="R162" i="15"/>
  <c r="Q162" i="15"/>
  <c r="M162" i="15"/>
  <c r="S161" i="15"/>
  <c r="R161" i="15"/>
  <c r="Q161" i="15"/>
  <c r="M161" i="15"/>
  <c r="S160" i="15"/>
  <c r="R160" i="15"/>
  <c r="Q160" i="15"/>
  <c r="M160" i="15"/>
  <c r="S159" i="15"/>
  <c r="R159" i="15"/>
  <c r="Q159" i="15"/>
  <c r="M159" i="15"/>
  <c r="S158" i="15"/>
  <c r="R158" i="15"/>
  <c r="Q158" i="15"/>
  <c r="M158" i="15"/>
  <c r="S157" i="15"/>
  <c r="R157" i="15"/>
  <c r="Q157" i="15"/>
  <c r="M157" i="15"/>
  <c r="S156" i="15"/>
  <c r="R156" i="15"/>
  <c r="Q156" i="15"/>
  <c r="M156" i="15"/>
  <c r="S155" i="15"/>
  <c r="R155" i="15"/>
  <c r="Q155" i="15"/>
  <c r="M155" i="15"/>
  <c r="S154" i="15"/>
  <c r="R154" i="15"/>
  <c r="Q154" i="15"/>
  <c r="M154" i="15"/>
  <c r="S153" i="15"/>
  <c r="R153" i="15"/>
  <c r="Q153" i="15"/>
  <c r="M153" i="15"/>
  <c r="S152" i="15"/>
  <c r="R152" i="15"/>
  <c r="Q152" i="15"/>
  <c r="M152" i="15"/>
  <c r="S151" i="15"/>
  <c r="R151" i="15"/>
  <c r="Q151" i="15"/>
  <c r="M151" i="15"/>
  <c r="S150" i="15"/>
  <c r="R150" i="15"/>
  <c r="Q150" i="15"/>
  <c r="M150" i="15"/>
  <c r="S149" i="15"/>
  <c r="R149" i="15"/>
  <c r="Q149" i="15"/>
  <c r="M149" i="15"/>
  <c r="S148" i="15"/>
  <c r="R148" i="15"/>
  <c r="Q148" i="15"/>
  <c r="M148" i="15"/>
  <c r="S147" i="15"/>
  <c r="R147" i="15"/>
  <c r="Q147" i="15"/>
  <c r="M147" i="15"/>
  <c r="S146" i="15"/>
  <c r="R146" i="15"/>
  <c r="Q146" i="15"/>
  <c r="M146" i="15"/>
  <c r="S145" i="15"/>
  <c r="R145" i="15"/>
  <c r="Q145" i="15"/>
  <c r="M145" i="15"/>
  <c r="S144" i="15"/>
  <c r="R144" i="15"/>
  <c r="Q144" i="15"/>
  <c r="M144" i="15"/>
  <c r="S143" i="15"/>
  <c r="R143" i="15"/>
  <c r="Q143" i="15"/>
  <c r="M143" i="15"/>
  <c r="S142" i="15"/>
  <c r="R142" i="15"/>
  <c r="Q142" i="15"/>
  <c r="M142" i="15"/>
  <c r="S141" i="15"/>
  <c r="R141" i="15"/>
  <c r="Q141" i="15"/>
  <c r="M141" i="15"/>
  <c r="S140" i="15"/>
  <c r="R140" i="15"/>
  <c r="Q140" i="15"/>
  <c r="M140" i="15"/>
  <c r="S139" i="15"/>
  <c r="R139" i="15"/>
  <c r="Q139" i="15"/>
  <c r="M139" i="15"/>
  <c r="S138" i="15"/>
  <c r="R138" i="15"/>
  <c r="Q138" i="15"/>
  <c r="M138" i="15"/>
  <c r="S137" i="15"/>
  <c r="R137" i="15"/>
  <c r="Q137" i="15"/>
  <c r="M137" i="15"/>
  <c r="S136" i="15"/>
  <c r="R136" i="15"/>
  <c r="Q136" i="15"/>
  <c r="M136" i="15"/>
  <c r="S135" i="15"/>
  <c r="R135" i="15"/>
  <c r="Q135" i="15"/>
  <c r="M135" i="15"/>
  <c r="S134" i="15"/>
  <c r="R134" i="15"/>
  <c r="Q134" i="15"/>
  <c r="M134" i="15"/>
  <c r="S133" i="15"/>
  <c r="R133" i="15"/>
  <c r="Q133" i="15"/>
  <c r="M133" i="15"/>
  <c r="S132" i="15"/>
  <c r="R132" i="15"/>
  <c r="Q132" i="15"/>
  <c r="M132" i="15"/>
  <c r="S131" i="15"/>
  <c r="R131" i="15"/>
  <c r="Q131" i="15"/>
  <c r="M131" i="15"/>
  <c r="S130" i="15"/>
  <c r="R130" i="15"/>
  <c r="Q130" i="15"/>
  <c r="M130" i="15"/>
  <c r="S129" i="15"/>
  <c r="R129" i="15"/>
  <c r="Q129" i="15"/>
  <c r="M129" i="15"/>
  <c r="S128" i="15"/>
  <c r="R128" i="15"/>
  <c r="Q128" i="15"/>
  <c r="M128" i="15"/>
  <c r="S127" i="15"/>
  <c r="R127" i="15"/>
  <c r="Q127" i="15"/>
  <c r="M127" i="15"/>
  <c r="S126" i="15"/>
  <c r="R126" i="15"/>
  <c r="Q126" i="15"/>
  <c r="M126" i="15"/>
  <c r="S125" i="15"/>
  <c r="R125" i="15"/>
  <c r="Q125" i="15"/>
  <c r="M125" i="15"/>
  <c r="S124" i="15"/>
  <c r="R124" i="15"/>
  <c r="Q124" i="15"/>
  <c r="M124" i="15"/>
  <c r="S123" i="15"/>
  <c r="R123" i="15"/>
  <c r="Q123" i="15"/>
  <c r="M123" i="15"/>
  <c r="S122" i="15"/>
  <c r="R122" i="15"/>
  <c r="Q122" i="15"/>
  <c r="M122" i="15"/>
  <c r="S121" i="15"/>
  <c r="R121" i="15"/>
  <c r="Q121" i="15"/>
  <c r="M121" i="15"/>
  <c r="S120" i="15"/>
  <c r="R120" i="15"/>
  <c r="Q120" i="15"/>
  <c r="M120" i="15"/>
  <c r="S119" i="15"/>
  <c r="R119" i="15"/>
  <c r="Q119" i="15"/>
  <c r="M119" i="15"/>
  <c r="S118" i="15"/>
  <c r="R118" i="15"/>
  <c r="Q118" i="15"/>
  <c r="M118" i="15"/>
  <c r="S117" i="15"/>
  <c r="R117" i="15"/>
  <c r="Q117" i="15"/>
  <c r="M117" i="15"/>
  <c r="S116" i="15"/>
  <c r="R116" i="15"/>
  <c r="Q116" i="15"/>
  <c r="M116" i="15"/>
  <c r="S115" i="15"/>
  <c r="R115" i="15"/>
  <c r="Q115" i="15"/>
  <c r="M115" i="15"/>
  <c r="S114" i="15"/>
  <c r="R114" i="15"/>
  <c r="Q114" i="15"/>
  <c r="M114" i="15"/>
  <c r="S113" i="15"/>
  <c r="R113" i="15"/>
  <c r="Q113" i="15"/>
  <c r="M113" i="15"/>
  <c r="S112" i="15"/>
  <c r="R112" i="15"/>
  <c r="Q112" i="15"/>
  <c r="M112" i="15"/>
  <c r="S111" i="15"/>
  <c r="R111" i="15"/>
  <c r="Q111" i="15"/>
  <c r="M111" i="15"/>
  <c r="S110" i="15"/>
  <c r="R110" i="15"/>
  <c r="Q110" i="15"/>
  <c r="M110" i="15"/>
  <c r="S109" i="15"/>
  <c r="R109" i="15"/>
  <c r="Q109" i="15"/>
  <c r="M109" i="15"/>
  <c r="S108" i="15"/>
  <c r="R108" i="15"/>
  <c r="Q108" i="15"/>
  <c r="M108" i="15"/>
  <c r="S107" i="15"/>
  <c r="R107" i="15"/>
  <c r="Q107" i="15"/>
  <c r="M107" i="15"/>
  <c r="S106" i="15"/>
  <c r="R106" i="15"/>
  <c r="Q106" i="15"/>
  <c r="M106" i="15"/>
  <c r="S105" i="15"/>
  <c r="R105" i="15"/>
  <c r="Q105" i="15"/>
  <c r="M105" i="15"/>
  <c r="S104" i="15"/>
  <c r="R104" i="15"/>
  <c r="Q104" i="15"/>
  <c r="M104" i="15"/>
  <c r="S103" i="15"/>
  <c r="R103" i="15"/>
  <c r="Q103" i="15"/>
  <c r="M103" i="15"/>
  <c r="S102" i="15"/>
  <c r="R102" i="15"/>
  <c r="Q102" i="15"/>
  <c r="M102" i="15"/>
  <c r="S101" i="15"/>
  <c r="R101" i="15"/>
  <c r="Q101" i="15"/>
  <c r="M101" i="15"/>
  <c r="S100" i="15"/>
  <c r="R100" i="15"/>
  <c r="Q100" i="15"/>
  <c r="M100" i="15"/>
  <c r="S99" i="15"/>
  <c r="R99" i="15"/>
  <c r="Q99" i="15"/>
  <c r="M99" i="15"/>
  <c r="S98" i="15"/>
  <c r="R98" i="15"/>
  <c r="Q98" i="15"/>
  <c r="M98" i="15"/>
  <c r="S97" i="15"/>
  <c r="R97" i="15"/>
  <c r="Q97" i="15"/>
  <c r="M97" i="15"/>
  <c r="S96" i="15"/>
  <c r="R96" i="15"/>
  <c r="Q96" i="15"/>
  <c r="M96" i="15"/>
  <c r="S95" i="15"/>
  <c r="R95" i="15"/>
  <c r="Q95" i="15"/>
  <c r="M95" i="15"/>
  <c r="S94" i="15"/>
  <c r="R94" i="15"/>
  <c r="Q94" i="15"/>
  <c r="M94" i="15"/>
  <c r="S93" i="15"/>
  <c r="R93" i="15"/>
  <c r="Q93" i="15"/>
  <c r="M93" i="15"/>
  <c r="S92" i="15"/>
  <c r="R92" i="15"/>
  <c r="Q92" i="15"/>
  <c r="M92" i="15"/>
  <c r="S91" i="15"/>
  <c r="R91" i="15"/>
  <c r="Q91" i="15"/>
  <c r="M91" i="15"/>
  <c r="S90" i="15"/>
  <c r="R90" i="15"/>
  <c r="Q90" i="15"/>
  <c r="M90" i="15"/>
  <c r="S89" i="15"/>
  <c r="R89" i="15"/>
  <c r="Q89" i="15"/>
  <c r="M89" i="15"/>
  <c r="S88" i="15"/>
  <c r="R88" i="15"/>
  <c r="Q88" i="15"/>
  <c r="M88" i="15"/>
  <c r="S87" i="15"/>
  <c r="R87" i="15"/>
  <c r="Q87" i="15"/>
  <c r="M87" i="15"/>
  <c r="S86" i="15"/>
  <c r="R86" i="15"/>
  <c r="Q86" i="15"/>
  <c r="M86" i="15"/>
  <c r="S85" i="15"/>
  <c r="R85" i="15"/>
  <c r="Q85" i="15"/>
  <c r="M85" i="15"/>
  <c r="S84" i="15"/>
  <c r="R84" i="15"/>
  <c r="Q84" i="15"/>
  <c r="M84" i="15"/>
  <c r="S83" i="15"/>
  <c r="R83" i="15"/>
  <c r="Q83" i="15"/>
  <c r="M83" i="15"/>
  <c r="S82" i="15"/>
  <c r="R82" i="15"/>
  <c r="Q82" i="15"/>
  <c r="M82" i="15"/>
  <c r="S81" i="15"/>
  <c r="R81" i="15"/>
  <c r="Q81" i="15"/>
  <c r="M81" i="15"/>
  <c r="S80" i="15"/>
  <c r="R80" i="15"/>
  <c r="Q80" i="15"/>
  <c r="M80" i="15"/>
  <c r="S79" i="15"/>
  <c r="R79" i="15"/>
  <c r="Q79" i="15"/>
  <c r="M79" i="15"/>
  <c r="S78" i="15"/>
  <c r="R78" i="15"/>
  <c r="Q78" i="15"/>
  <c r="M78" i="15"/>
  <c r="S77" i="15"/>
  <c r="R77" i="15"/>
  <c r="Q77" i="15"/>
  <c r="M77" i="15"/>
  <c r="S76" i="15"/>
  <c r="R76" i="15"/>
  <c r="Q76" i="15"/>
  <c r="M76" i="15"/>
  <c r="S75" i="15"/>
  <c r="R75" i="15"/>
  <c r="Q75" i="15"/>
  <c r="M75" i="15"/>
  <c r="S74" i="15"/>
  <c r="R74" i="15"/>
  <c r="Q74" i="15"/>
  <c r="M74" i="15"/>
  <c r="S73" i="15"/>
  <c r="R73" i="15"/>
  <c r="Q73" i="15"/>
  <c r="M73" i="15"/>
  <c r="S72" i="15"/>
  <c r="R72" i="15"/>
  <c r="Q72" i="15"/>
  <c r="M72" i="15"/>
  <c r="S71" i="15"/>
  <c r="R71" i="15"/>
  <c r="Q71" i="15"/>
  <c r="M71" i="15"/>
  <c r="S70" i="15"/>
  <c r="R70" i="15"/>
  <c r="Q70" i="15"/>
  <c r="M70" i="15"/>
  <c r="S69" i="15"/>
  <c r="R69" i="15"/>
  <c r="Q69" i="15"/>
  <c r="M69" i="15"/>
  <c r="S68" i="15"/>
  <c r="R68" i="15"/>
  <c r="Q68" i="15"/>
  <c r="M68" i="15"/>
  <c r="S67" i="15"/>
  <c r="R67" i="15"/>
  <c r="Q67" i="15"/>
  <c r="M67" i="15"/>
  <c r="S66" i="15"/>
  <c r="R66" i="15"/>
  <c r="Q66" i="15"/>
  <c r="M66" i="15"/>
  <c r="S65" i="15"/>
  <c r="R65" i="15"/>
  <c r="Q65" i="15"/>
  <c r="M65" i="15"/>
  <c r="S64" i="15"/>
  <c r="R64" i="15"/>
  <c r="Q64" i="15"/>
  <c r="M64" i="15"/>
  <c r="S63" i="15"/>
  <c r="R63" i="15"/>
  <c r="Q63" i="15"/>
  <c r="M63" i="15"/>
  <c r="S62" i="15"/>
  <c r="R62" i="15"/>
  <c r="Q62" i="15"/>
  <c r="M62" i="15"/>
  <c r="S61" i="15"/>
  <c r="R61" i="15"/>
  <c r="Q61" i="15"/>
  <c r="M61" i="15"/>
  <c r="S60" i="15"/>
  <c r="R60" i="15"/>
  <c r="Q60" i="15"/>
  <c r="M60" i="15"/>
  <c r="S59" i="15"/>
  <c r="R59" i="15"/>
  <c r="Q59" i="15"/>
  <c r="M59" i="15"/>
  <c r="S58" i="15"/>
  <c r="R58" i="15"/>
  <c r="Q58" i="15"/>
  <c r="M58" i="15"/>
  <c r="S57" i="15"/>
  <c r="R57" i="15"/>
  <c r="Q57" i="15"/>
  <c r="M57" i="15"/>
  <c r="S56" i="15"/>
  <c r="R56" i="15"/>
  <c r="Q56" i="15"/>
  <c r="M56" i="15"/>
  <c r="S55" i="15"/>
  <c r="R55" i="15"/>
  <c r="Q55" i="15"/>
  <c r="M55" i="15"/>
  <c r="S54" i="15"/>
  <c r="R54" i="15"/>
  <c r="Q54" i="15"/>
  <c r="M54" i="15"/>
  <c r="S53" i="15"/>
  <c r="R53" i="15"/>
  <c r="Q53" i="15"/>
  <c r="M53" i="15"/>
  <c r="S52" i="15"/>
  <c r="R52" i="15"/>
  <c r="Q52" i="15"/>
  <c r="M52" i="15"/>
  <c r="S51" i="15"/>
  <c r="R51" i="15"/>
  <c r="Q51" i="15"/>
  <c r="M51" i="15"/>
  <c r="S50" i="15"/>
  <c r="R50" i="15"/>
  <c r="Q50" i="15"/>
  <c r="M50" i="15"/>
  <c r="S49" i="15"/>
  <c r="R49" i="15"/>
  <c r="Q49" i="15"/>
  <c r="M49" i="15"/>
  <c r="S48" i="15"/>
  <c r="R48" i="15"/>
  <c r="Q48" i="15"/>
  <c r="M48" i="15"/>
  <c r="S47" i="15"/>
  <c r="R47" i="15"/>
  <c r="Q47" i="15"/>
  <c r="M47" i="15"/>
  <c r="S46" i="15"/>
  <c r="R46" i="15"/>
  <c r="Q46" i="15"/>
  <c r="M46" i="15"/>
  <c r="S45" i="15"/>
  <c r="R45" i="15"/>
  <c r="Q45" i="15"/>
  <c r="M45" i="15"/>
  <c r="S44" i="15"/>
  <c r="R44" i="15"/>
  <c r="Q44" i="15"/>
  <c r="M44" i="15"/>
  <c r="S43" i="15"/>
  <c r="R43" i="15"/>
  <c r="Q43" i="15"/>
  <c r="M43" i="15"/>
  <c r="S42" i="15"/>
  <c r="R42" i="15"/>
  <c r="Q42" i="15"/>
  <c r="M42" i="15"/>
  <c r="S41" i="15"/>
  <c r="R41" i="15"/>
  <c r="Q41" i="15"/>
  <c r="M41" i="15"/>
  <c r="S40" i="15"/>
  <c r="R40" i="15"/>
  <c r="Q40" i="15"/>
  <c r="M40" i="15"/>
  <c r="S39" i="15"/>
  <c r="R39" i="15"/>
  <c r="Q39" i="15"/>
  <c r="M39" i="15"/>
  <c r="S38" i="15"/>
  <c r="R38" i="15"/>
  <c r="Q38" i="15"/>
  <c r="M38" i="15"/>
  <c r="S37" i="15"/>
  <c r="R37" i="15"/>
  <c r="Q37" i="15"/>
  <c r="M37" i="15"/>
  <c r="S36" i="15"/>
  <c r="R36" i="15"/>
  <c r="Q36" i="15"/>
  <c r="M36" i="15"/>
  <c r="S35" i="15"/>
  <c r="R35" i="15"/>
  <c r="Q35" i="15"/>
  <c r="M35" i="15"/>
  <c r="S34" i="15"/>
  <c r="R34" i="15"/>
  <c r="Q34" i="15"/>
  <c r="M34" i="15"/>
  <c r="S33" i="15"/>
  <c r="R33" i="15"/>
  <c r="Q33" i="15"/>
  <c r="M33" i="15"/>
  <c r="S32" i="15"/>
  <c r="R32" i="15"/>
  <c r="Q32" i="15"/>
  <c r="M32" i="15"/>
  <c r="S31" i="15"/>
  <c r="R31" i="15"/>
  <c r="Q31" i="15"/>
  <c r="M31" i="15"/>
  <c r="S30" i="15"/>
  <c r="R30" i="15"/>
  <c r="Q30" i="15"/>
  <c r="M30" i="15"/>
  <c r="S29" i="15"/>
  <c r="R29" i="15"/>
  <c r="Q29" i="15"/>
  <c r="M29" i="15"/>
  <c r="S28" i="15"/>
  <c r="R28" i="15"/>
  <c r="Q28" i="15"/>
  <c r="M28" i="15"/>
  <c r="S27" i="15"/>
  <c r="R27" i="15"/>
  <c r="Q27" i="15"/>
  <c r="M27" i="15"/>
  <c r="S26" i="15"/>
  <c r="R26" i="15"/>
  <c r="Q26" i="15"/>
  <c r="M26" i="15"/>
  <c r="S25" i="15"/>
  <c r="R25" i="15"/>
  <c r="Q25" i="15"/>
  <c r="M25" i="15"/>
  <c r="S24" i="15"/>
  <c r="R24" i="15"/>
  <c r="Q24" i="15"/>
  <c r="M24" i="15"/>
  <c r="S23" i="15"/>
  <c r="R23" i="15"/>
  <c r="Q23" i="15"/>
  <c r="M23" i="15"/>
  <c r="S22" i="15"/>
  <c r="R22" i="15"/>
  <c r="Q22" i="15"/>
  <c r="M22" i="15"/>
  <c r="S21" i="15"/>
  <c r="R21" i="15"/>
  <c r="Q21" i="15"/>
  <c r="M21" i="15"/>
  <c r="S20" i="15"/>
  <c r="R20" i="15"/>
  <c r="Q20" i="15"/>
  <c r="M20" i="15"/>
  <c r="S19" i="15"/>
  <c r="R19" i="15"/>
  <c r="Q19" i="15"/>
  <c r="M19" i="15"/>
  <c r="S18" i="15"/>
  <c r="R18" i="15"/>
  <c r="Q18" i="15"/>
  <c r="M18" i="15"/>
  <c r="S17" i="15"/>
  <c r="R17" i="15"/>
  <c r="Q17" i="15"/>
  <c r="M17" i="15"/>
  <c r="S16" i="15"/>
  <c r="R16" i="15"/>
  <c r="Q16" i="15"/>
  <c r="M16" i="15"/>
  <c r="S15" i="15"/>
  <c r="R15" i="15"/>
  <c r="Q15" i="15"/>
  <c r="M15" i="15"/>
  <c r="S14" i="15"/>
  <c r="R14" i="15"/>
  <c r="Q14" i="15"/>
  <c r="M14" i="15"/>
  <c r="S13" i="15"/>
  <c r="R13" i="15"/>
  <c r="Q13" i="15"/>
  <c r="M13" i="15"/>
  <c r="S12" i="15"/>
  <c r="R12" i="15"/>
  <c r="Q12" i="15"/>
  <c r="M12" i="15"/>
  <c r="S11" i="15"/>
  <c r="R11" i="15"/>
  <c r="Q11" i="15"/>
  <c r="M11" i="15"/>
  <c r="S10" i="15"/>
  <c r="R10" i="15"/>
  <c r="Q10" i="15"/>
  <c r="M10" i="15"/>
  <c r="S9" i="15"/>
  <c r="R9" i="15"/>
  <c r="Q9" i="15"/>
  <c r="M9" i="15"/>
  <c r="S8" i="15"/>
  <c r="R8" i="15"/>
  <c r="Q8" i="15"/>
  <c r="M8" i="15"/>
  <c r="S7" i="15"/>
  <c r="R7" i="15"/>
  <c r="Q7" i="15"/>
  <c r="M7" i="15"/>
  <c r="C29" i="14"/>
  <c r="C28" i="14"/>
  <c r="C27" i="14"/>
  <c r="C26" i="14"/>
  <c r="C25" i="14"/>
  <c r="C24" i="14"/>
  <c r="C23" i="14"/>
  <c r="C22" i="14"/>
  <c r="C21" i="14"/>
  <c r="C20" i="14"/>
  <c r="C19" i="14"/>
  <c r="C18" i="14"/>
  <c r="C17" i="14"/>
  <c r="C16" i="14"/>
  <c r="C15" i="14"/>
  <c r="C14" i="14"/>
  <c r="C13" i="14"/>
  <c r="C12" i="14"/>
  <c r="C11" i="14"/>
  <c r="C10" i="14"/>
  <c r="C9" i="14"/>
  <c r="C8" i="14"/>
  <c r="C7" i="14"/>
  <c r="C6" i="14"/>
  <c r="L9" i="15" l="1"/>
  <c r="N9" i="15" s="1"/>
  <c r="L121" i="15"/>
  <c r="N121" i="15" s="1"/>
  <c r="L161" i="15"/>
  <c r="N161" i="15" s="1"/>
  <c r="L361" i="15"/>
  <c r="N361" i="15" s="1"/>
  <c r="L401" i="15"/>
  <c r="N401" i="15" s="1"/>
  <c r="L425" i="15"/>
  <c r="N425" i="15" s="1"/>
  <c r="L481" i="15"/>
  <c r="N481" i="15" s="1"/>
  <c r="L577" i="15"/>
  <c r="N577" i="15" s="1"/>
  <c r="L665" i="15"/>
  <c r="N665" i="15" s="1"/>
  <c r="L681" i="15"/>
  <c r="N681" i="15" s="1"/>
  <c r="L721" i="15"/>
  <c r="N721" i="15" s="1"/>
  <c r="L745" i="15"/>
  <c r="N745" i="15" s="1"/>
  <c r="L785" i="15"/>
  <c r="N785" i="15" s="1"/>
  <c r="L825" i="15"/>
  <c r="N825" i="15" s="1"/>
  <c r="L881" i="15"/>
  <c r="N881" i="15" s="1"/>
  <c r="L889" i="15"/>
  <c r="N889" i="15" s="1"/>
  <c r="L30" i="15"/>
  <c r="N30" i="15" s="1"/>
  <c r="L38" i="15"/>
  <c r="N38" i="15" s="1"/>
  <c r="L142" i="15"/>
  <c r="N142" i="15" s="1"/>
  <c r="L230" i="15"/>
  <c r="N230" i="15" s="1"/>
  <c r="L286" i="15"/>
  <c r="N286" i="15" s="1"/>
  <c r="L398" i="15"/>
  <c r="N398" i="15" s="1"/>
  <c r="L430" i="15"/>
  <c r="N430" i="15" s="1"/>
  <c r="L446" i="15"/>
  <c r="N446" i="15" s="1"/>
  <c r="L462" i="15"/>
  <c r="N462" i="15" s="1"/>
  <c r="L478" i="15"/>
  <c r="N478" i="15" s="1"/>
  <c r="L518" i="15"/>
  <c r="N518" i="15" s="1"/>
  <c r="L558" i="15"/>
  <c r="N558" i="15" s="1"/>
  <c r="L566" i="15"/>
  <c r="N566" i="15" s="1"/>
  <c r="L710" i="15"/>
  <c r="N710" i="15" s="1"/>
  <c r="L718" i="15"/>
  <c r="N718" i="15" s="1"/>
  <c r="L750" i="15"/>
  <c r="N750" i="15" s="1"/>
  <c r="L766" i="15"/>
  <c r="N766" i="15" s="1"/>
  <c r="L790" i="15"/>
  <c r="N790" i="15" s="1"/>
  <c r="L798" i="15"/>
  <c r="N798" i="15" s="1"/>
  <c r="L806" i="15"/>
  <c r="N806" i="15" s="1"/>
  <c r="L814" i="15"/>
  <c r="N814" i="15" s="1"/>
  <c r="L822" i="15"/>
  <c r="N822" i="15" s="1"/>
  <c r="L830" i="15"/>
  <c r="N830" i="15" s="1"/>
  <c r="L838" i="15"/>
  <c r="N838" i="15" s="1"/>
  <c r="L846" i="15"/>
  <c r="N846" i="15" s="1"/>
  <c r="L854" i="15"/>
  <c r="N854" i="15" s="1"/>
  <c r="L862" i="15"/>
  <c r="N862" i="15" s="1"/>
  <c r="L870" i="15"/>
  <c r="N870" i="15" s="1"/>
  <c r="L878" i="15"/>
  <c r="N878" i="15" s="1"/>
  <c r="L886" i="15"/>
  <c r="N886" i="15" s="1"/>
  <c r="L894" i="15"/>
  <c r="N894" i="15" s="1"/>
  <c r="L902" i="15"/>
  <c r="N902" i="15" s="1"/>
  <c r="L910" i="15"/>
  <c r="N910" i="15" s="1"/>
  <c r="L918" i="15"/>
  <c r="N918" i="15" s="1"/>
  <c r="L926" i="15"/>
  <c r="N926" i="15" s="1"/>
  <c r="L934" i="15"/>
  <c r="N934" i="15" s="1"/>
  <c r="L942" i="15"/>
  <c r="N942" i="15" s="1"/>
  <c r="L950" i="15"/>
  <c r="N950" i="15" s="1"/>
  <c r="L958" i="15"/>
  <c r="N958" i="15" s="1"/>
  <c r="L966" i="15"/>
  <c r="N966" i="15" s="1"/>
  <c r="L974" i="15"/>
  <c r="N974" i="15" s="1"/>
  <c r="L982" i="15"/>
  <c r="N982" i="15" s="1"/>
  <c r="L990" i="15"/>
  <c r="N990" i="15" s="1"/>
  <c r="L998" i="15"/>
  <c r="N998" i="15" s="1"/>
  <c r="L17" i="15"/>
  <c r="N17" i="15" s="1"/>
  <c r="L41" i="15"/>
  <c r="N41" i="15" s="1"/>
  <c r="L49" i="15"/>
  <c r="N49" i="15" s="1"/>
  <c r="L177" i="15"/>
  <c r="N177" i="15" s="1"/>
  <c r="L217" i="15"/>
  <c r="N217" i="15" s="1"/>
  <c r="L225" i="15"/>
  <c r="N225" i="15" s="1"/>
  <c r="L265" i="15"/>
  <c r="N265" i="15" s="1"/>
  <c r="L353" i="15"/>
  <c r="N353" i="15" s="1"/>
  <c r="L409" i="15"/>
  <c r="N409" i="15" s="1"/>
  <c r="L417" i="15"/>
  <c r="N417" i="15" s="1"/>
  <c r="L505" i="15"/>
  <c r="N505" i="15" s="1"/>
  <c r="L593" i="15"/>
  <c r="N593" i="15" s="1"/>
  <c r="L705" i="15"/>
  <c r="N705" i="15" s="1"/>
  <c r="L729" i="15"/>
  <c r="N729" i="15" s="1"/>
  <c r="L46" i="15"/>
  <c r="N46" i="15" s="1"/>
  <c r="L270" i="15"/>
  <c r="N270" i="15" s="1"/>
  <c r="L310" i="15"/>
  <c r="N310" i="15" s="1"/>
  <c r="L342" i="15"/>
  <c r="N342" i="15" s="1"/>
  <c r="L366" i="15"/>
  <c r="N366" i="15" s="1"/>
  <c r="L550" i="15"/>
  <c r="N550" i="15" s="1"/>
  <c r="L622" i="15"/>
  <c r="N622" i="15" s="1"/>
  <c r="L654" i="15"/>
  <c r="N654" i="15" s="1"/>
  <c r="L662" i="15"/>
  <c r="N662" i="15" s="1"/>
  <c r="L758" i="15"/>
  <c r="N758" i="15" s="1"/>
  <c r="L11" i="15"/>
  <c r="N11" i="15" s="1"/>
  <c r="L19" i="15"/>
  <c r="N19" i="15" s="1"/>
  <c r="L43" i="15"/>
  <c r="N43" i="15" s="1"/>
  <c r="L67" i="15"/>
  <c r="N67" i="15" s="1"/>
  <c r="L75" i="15"/>
  <c r="N75" i="15" s="1"/>
  <c r="L99" i="15"/>
  <c r="N99" i="15" s="1"/>
  <c r="L123" i="15"/>
  <c r="N123" i="15" s="1"/>
  <c r="L131" i="15"/>
  <c r="N131" i="15" s="1"/>
  <c r="L155" i="15"/>
  <c r="N155" i="15" s="1"/>
  <c r="L163" i="15"/>
  <c r="N163" i="15" s="1"/>
  <c r="L187" i="15"/>
  <c r="N187" i="15" s="1"/>
  <c r="L195" i="15"/>
  <c r="N195" i="15" s="1"/>
  <c r="L203" i="15"/>
  <c r="N203" i="15" s="1"/>
  <c r="L211" i="15"/>
  <c r="N211" i="15" s="1"/>
  <c r="L219" i="15"/>
  <c r="N219" i="15" s="1"/>
  <c r="L227" i="15"/>
  <c r="N227" i="15" s="1"/>
  <c r="L235" i="15"/>
  <c r="N235" i="15" s="1"/>
  <c r="L243" i="15"/>
  <c r="N243" i="15" s="1"/>
  <c r="L251" i="15"/>
  <c r="N251" i="15" s="1"/>
  <c r="L259" i="15"/>
  <c r="N259" i="15" s="1"/>
  <c r="L267" i="15"/>
  <c r="N267" i="15" s="1"/>
  <c r="L275" i="15"/>
  <c r="N275" i="15" s="1"/>
  <c r="L283" i="15"/>
  <c r="N283" i="15" s="1"/>
  <c r="L291" i="15"/>
  <c r="N291" i="15" s="1"/>
  <c r="L299" i="15"/>
  <c r="N299" i="15" s="1"/>
  <c r="L307" i="15"/>
  <c r="N307" i="15" s="1"/>
  <c r="L315" i="15"/>
  <c r="N315" i="15" s="1"/>
  <c r="L323" i="15"/>
  <c r="N323" i="15" s="1"/>
  <c r="L331" i="15"/>
  <c r="N331" i="15" s="1"/>
  <c r="L339" i="15"/>
  <c r="N339" i="15" s="1"/>
  <c r="L347" i="15"/>
  <c r="N347" i="15" s="1"/>
  <c r="L355" i="15"/>
  <c r="N355" i="15" s="1"/>
  <c r="L363" i="15"/>
  <c r="N363" i="15" s="1"/>
  <c r="L371" i="15"/>
  <c r="N371" i="15" s="1"/>
  <c r="L379" i="15"/>
  <c r="N379" i="15" s="1"/>
  <c r="L387" i="15"/>
  <c r="N387" i="15" s="1"/>
  <c r="L395" i="15"/>
  <c r="N395" i="15" s="1"/>
  <c r="L403" i="15"/>
  <c r="N403" i="15" s="1"/>
  <c r="L411" i="15"/>
  <c r="N411" i="15" s="1"/>
  <c r="L419" i="15"/>
  <c r="N419" i="15" s="1"/>
  <c r="L427" i="15"/>
  <c r="N427" i="15" s="1"/>
  <c r="L435" i="15"/>
  <c r="N435" i="15" s="1"/>
  <c r="L443" i="15"/>
  <c r="N443" i="15" s="1"/>
  <c r="L451" i="15"/>
  <c r="N451" i="15" s="1"/>
  <c r="L459" i="15"/>
  <c r="N459" i="15" s="1"/>
  <c r="L467" i="15"/>
  <c r="N467" i="15" s="1"/>
  <c r="L475" i="15"/>
  <c r="N475" i="15" s="1"/>
  <c r="L483" i="15"/>
  <c r="N483" i="15" s="1"/>
  <c r="L491" i="15"/>
  <c r="N491" i="15" s="1"/>
  <c r="L499" i="15"/>
  <c r="N499" i="15" s="1"/>
  <c r="L507" i="15"/>
  <c r="N507" i="15" s="1"/>
  <c r="L515" i="15"/>
  <c r="N515" i="15" s="1"/>
  <c r="L523" i="15"/>
  <c r="N523" i="15" s="1"/>
  <c r="L531" i="15"/>
  <c r="N531" i="15" s="1"/>
  <c r="L539" i="15"/>
  <c r="N539" i="15" s="1"/>
  <c r="L547" i="15"/>
  <c r="N547" i="15" s="1"/>
  <c r="L555" i="15"/>
  <c r="N555" i="15" s="1"/>
  <c r="L563" i="15"/>
  <c r="N563" i="15" s="1"/>
  <c r="L571" i="15"/>
  <c r="N571" i="15" s="1"/>
  <c r="L579" i="15"/>
  <c r="N579" i="15" s="1"/>
  <c r="L587" i="15"/>
  <c r="N587" i="15" s="1"/>
  <c r="L595" i="15"/>
  <c r="N595" i="15" s="1"/>
  <c r="L603" i="15"/>
  <c r="N603" i="15" s="1"/>
  <c r="L611" i="15"/>
  <c r="N611" i="15" s="1"/>
  <c r="L619" i="15"/>
  <c r="N619" i="15" s="1"/>
  <c r="L627" i="15"/>
  <c r="N627" i="15" s="1"/>
  <c r="L635" i="15"/>
  <c r="N635" i="15" s="1"/>
  <c r="L643" i="15"/>
  <c r="N643" i="15" s="1"/>
  <c r="L651" i="15"/>
  <c r="N651" i="15" s="1"/>
  <c r="L659" i="15"/>
  <c r="N659" i="15" s="1"/>
  <c r="L667" i="15"/>
  <c r="N667" i="15" s="1"/>
  <c r="L675" i="15"/>
  <c r="N675" i="15" s="1"/>
  <c r="L683" i="15"/>
  <c r="N683" i="15" s="1"/>
  <c r="L691" i="15"/>
  <c r="N691" i="15" s="1"/>
  <c r="L699" i="15"/>
  <c r="N699" i="15" s="1"/>
  <c r="L707" i="15"/>
  <c r="N707" i="15" s="1"/>
  <c r="L715" i="15"/>
  <c r="N715" i="15" s="1"/>
  <c r="L723" i="15"/>
  <c r="N723" i="15" s="1"/>
  <c r="L731" i="15"/>
  <c r="N731" i="15" s="1"/>
  <c r="L739" i="15"/>
  <c r="N739" i="15" s="1"/>
  <c r="L747" i="15"/>
  <c r="N747" i="15" s="1"/>
  <c r="L755" i="15"/>
  <c r="N755" i="15" s="1"/>
  <c r="L763" i="15"/>
  <c r="N763" i="15" s="1"/>
  <c r="L771" i="15"/>
  <c r="N771" i="15" s="1"/>
  <c r="L779" i="15"/>
  <c r="N779" i="15" s="1"/>
  <c r="L787" i="15"/>
  <c r="N787" i="15" s="1"/>
  <c r="L795" i="15"/>
  <c r="N795" i="15" s="1"/>
  <c r="L803" i="15"/>
  <c r="N803" i="15" s="1"/>
  <c r="L811" i="15"/>
  <c r="N811" i="15" s="1"/>
  <c r="L819" i="15"/>
  <c r="N819" i="15" s="1"/>
  <c r="L827" i="15"/>
  <c r="N827" i="15" s="1"/>
  <c r="L835" i="15"/>
  <c r="N835" i="15" s="1"/>
  <c r="L843" i="15"/>
  <c r="N843" i="15" s="1"/>
  <c r="L851" i="15"/>
  <c r="N851" i="15" s="1"/>
  <c r="L859" i="15"/>
  <c r="N859" i="15" s="1"/>
  <c r="L867" i="15"/>
  <c r="N867" i="15" s="1"/>
  <c r="L875" i="15"/>
  <c r="N875" i="15" s="1"/>
  <c r="L883" i="15"/>
  <c r="N883" i="15" s="1"/>
  <c r="L891" i="15"/>
  <c r="N891" i="15" s="1"/>
  <c r="L899" i="15"/>
  <c r="N899" i="15" s="1"/>
  <c r="L907" i="15"/>
  <c r="N907" i="15" s="1"/>
  <c r="L915" i="15"/>
  <c r="N915" i="15" s="1"/>
  <c r="L923" i="15"/>
  <c r="N923" i="15" s="1"/>
  <c r="L931" i="15"/>
  <c r="N931" i="15" s="1"/>
  <c r="L939" i="15"/>
  <c r="N939" i="15" s="1"/>
  <c r="L947" i="15"/>
  <c r="N947" i="15" s="1"/>
  <c r="L955" i="15"/>
  <c r="N955" i="15" s="1"/>
  <c r="L963" i="15"/>
  <c r="N963" i="15" s="1"/>
  <c r="L971" i="15"/>
  <c r="N971" i="15" s="1"/>
  <c r="L979" i="15"/>
  <c r="N979" i="15" s="1"/>
  <c r="L987" i="15"/>
  <c r="N987" i="15" s="1"/>
  <c r="L995" i="15"/>
  <c r="N995" i="15" s="1"/>
  <c r="L169" i="15"/>
  <c r="N169" i="15" s="1"/>
  <c r="L249" i="15"/>
  <c r="N249" i="15" s="1"/>
  <c r="L297" i="15"/>
  <c r="N297" i="15" s="1"/>
  <c r="L305" i="15"/>
  <c r="N305" i="15" s="1"/>
  <c r="L369" i="15"/>
  <c r="N369" i="15" s="1"/>
  <c r="L377" i="15"/>
  <c r="N377" i="15" s="1"/>
  <c r="L617" i="15"/>
  <c r="N617" i="15" s="1"/>
  <c r="L633" i="15"/>
  <c r="N633" i="15" s="1"/>
  <c r="L657" i="15"/>
  <c r="N657" i="15" s="1"/>
  <c r="L793" i="15"/>
  <c r="N793" i="15" s="1"/>
  <c r="L865" i="15"/>
  <c r="N865" i="15" s="1"/>
  <c r="L873" i="15"/>
  <c r="N873" i="15" s="1"/>
  <c r="L905" i="15"/>
  <c r="N905" i="15" s="1"/>
  <c r="L921" i="15"/>
  <c r="N921" i="15" s="1"/>
  <c r="L14" i="15"/>
  <c r="N14" i="15" s="1"/>
  <c r="L54" i="15"/>
  <c r="N54" i="15" s="1"/>
  <c r="L86" i="15"/>
  <c r="N86" i="15" s="1"/>
  <c r="L94" i="15"/>
  <c r="N94" i="15" s="1"/>
  <c r="L158" i="15"/>
  <c r="N158" i="15" s="1"/>
  <c r="L182" i="15"/>
  <c r="N182" i="15" s="1"/>
  <c r="L198" i="15"/>
  <c r="N198" i="15" s="1"/>
  <c r="L214" i="15"/>
  <c r="N214" i="15" s="1"/>
  <c r="L246" i="15"/>
  <c r="N246" i="15" s="1"/>
  <c r="L278" i="15"/>
  <c r="N278" i="15" s="1"/>
  <c r="L294" i="15"/>
  <c r="N294" i="15" s="1"/>
  <c r="L326" i="15"/>
  <c r="N326" i="15" s="1"/>
  <c r="L390" i="15"/>
  <c r="N390" i="15" s="1"/>
  <c r="L406" i="15"/>
  <c r="N406" i="15" s="1"/>
  <c r="L502" i="15"/>
  <c r="N502" i="15" s="1"/>
  <c r="L526" i="15"/>
  <c r="N526" i="15" s="1"/>
  <c r="L534" i="15"/>
  <c r="N534" i="15" s="1"/>
  <c r="L542" i="15"/>
  <c r="N542" i="15" s="1"/>
  <c r="L574" i="15"/>
  <c r="N574" i="15" s="1"/>
  <c r="L582" i="15"/>
  <c r="N582" i="15" s="1"/>
  <c r="L590" i="15"/>
  <c r="N590" i="15" s="1"/>
  <c r="L598" i="15"/>
  <c r="N598" i="15" s="1"/>
  <c r="L606" i="15"/>
  <c r="N606" i="15" s="1"/>
  <c r="L614" i="15"/>
  <c r="N614" i="15" s="1"/>
  <c r="L630" i="15"/>
  <c r="N630" i="15" s="1"/>
  <c r="L638" i="15"/>
  <c r="N638" i="15" s="1"/>
  <c r="L646" i="15"/>
  <c r="N646" i="15" s="1"/>
  <c r="L670" i="15"/>
  <c r="N670" i="15" s="1"/>
  <c r="L678" i="15"/>
  <c r="N678" i="15" s="1"/>
  <c r="L686" i="15"/>
  <c r="N686" i="15" s="1"/>
  <c r="L694" i="15"/>
  <c r="N694" i="15" s="1"/>
  <c r="L702" i="15"/>
  <c r="N702" i="15" s="1"/>
  <c r="L726" i="15"/>
  <c r="N726" i="15" s="1"/>
  <c r="L734" i="15"/>
  <c r="N734" i="15" s="1"/>
  <c r="L742" i="15"/>
  <c r="N742" i="15" s="1"/>
  <c r="L774" i="15"/>
  <c r="N774" i="15" s="1"/>
  <c r="L782" i="15"/>
  <c r="N782" i="15" s="1"/>
  <c r="L27" i="15"/>
  <c r="N27" i="15" s="1"/>
  <c r="L35" i="15"/>
  <c r="N35" i="15" s="1"/>
  <c r="L51" i="15"/>
  <c r="N51" i="15" s="1"/>
  <c r="L59" i="15"/>
  <c r="N59" i="15" s="1"/>
  <c r="L83" i="15"/>
  <c r="N83" i="15" s="1"/>
  <c r="L91" i="15"/>
  <c r="N91" i="15" s="1"/>
  <c r="L107" i="15"/>
  <c r="N107" i="15" s="1"/>
  <c r="L115" i="15"/>
  <c r="N115" i="15" s="1"/>
  <c r="L139" i="15"/>
  <c r="N139" i="15" s="1"/>
  <c r="L147" i="15"/>
  <c r="N147" i="15" s="1"/>
  <c r="L171" i="15"/>
  <c r="N171" i="15" s="1"/>
  <c r="L179" i="15"/>
  <c r="N179" i="15" s="1"/>
  <c r="L8" i="15"/>
  <c r="N8" i="15" s="1"/>
  <c r="L16" i="15"/>
  <c r="N16" i="15" s="1"/>
  <c r="L24" i="15"/>
  <c r="N24" i="15" s="1"/>
  <c r="L32" i="15"/>
  <c r="N32" i="15" s="1"/>
  <c r="L40" i="15"/>
  <c r="N40" i="15" s="1"/>
  <c r="L48" i="15"/>
  <c r="N48" i="15" s="1"/>
  <c r="L56" i="15"/>
  <c r="N56" i="15" s="1"/>
  <c r="L64" i="15"/>
  <c r="N64" i="15" s="1"/>
  <c r="L72" i="15"/>
  <c r="N72" i="15" s="1"/>
  <c r="L80" i="15"/>
  <c r="N80" i="15" s="1"/>
  <c r="L88" i="15"/>
  <c r="N88" i="15" s="1"/>
  <c r="L96" i="15"/>
  <c r="N96" i="15" s="1"/>
  <c r="L104" i="15"/>
  <c r="N104" i="15" s="1"/>
  <c r="L112" i="15"/>
  <c r="N112" i="15" s="1"/>
  <c r="L120" i="15"/>
  <c r="N120" i="15" s="1"/>
  <c r="L128" i="15"/>
  <c r="N128" i="15" s="1"/>
  <c r="L136" i="15"/>
  <c r="N136" i="15" s="1"/>
  <c r="L144" i="15"/>
  <c r="N144" i="15" s="1"/>
  <c r="L152" i="15"/>
  <c r="N152" i="15" s="1"/>
  <c r="L160" i="15"/>
  <c r="N160" i="15" s="1"/>
  <c r="L168" i="15"/>
  <c r="N168" i="15" s="1"/>
  <c r="L176" i="15"/>
  <c r="N176" i="15" s="1"/>
  <c r="L184" i="15"/>
  <c r="N184" i="15" s="1"/>
  <c r="L192" i="15"/>
  <c r="N192" i="15" s="1"/>
  <c r="L200" i="15"/>
  <c r="N200" i="15" s="1"/>
  <c r="L208" i="15"/>
  <c r="N208" i="15" s="1"/>
  <c r="L216" i="15"/>
  <c r="N216" i="15" s="1"/>
  <c r="L224" i="15"/>
  <c r="N224" i="15" s="1"/>
  <c r="L232" i="15"/>
  <c r="N232" i="15" s="1"/>
  <c r="L240" i="15"/>
  <c r="N240" i="15" s="1"/>
  <c r="L248" i="15"/>
  <c r="N248" i="15" s="1"/>
  <c r="L256" i="15"/>
  <c r="N256" i="15" s="1"/>
  <c r="L264" i="15"/>
  <c r="N264" i="15" s="1"/>
  <c r="L272" i="15"/>
  <c r="N272" i="15" s="1"/>
  <c r="L280" i="15"/>
  <c r="N280" i="15" s="1"/>
  <c r="L288" i="15"/>
  <c r="N288" i="15" s="1"/>
  <c r="L296" i="15"/>
  <c r="N296" i="15" s="1"/>
  <c r="L304" i="15"/>
  <c r="N304" i="15" s="1"/>
  <c r="L312" i="15"/>
  <c r="N312" i="15" s="1"/>
  <c r="L320" i="15"/>
  <c r="N320" i="15" s="1"/>
  <c r="L328" i="15"/>
  <c r="N328" i="15" s="1"/>
  <c r="L336" i="15"/>
  <c r="N336" i="15" s="1"/>
  <c r="L344" i="15"/>
  <c r="N344" i="15" s="1"/>
  <c r="L352" i="15"/>
  <c r="N352" i="15" s="1"/>
  <c r="L360" i="15"/>
  <c r="N360" i="15" s="1"/>
  <c r="L368" i="15"/>
  <c r="N368" i="15" s="1"/>
  <c r="L376" i="15"/>
  <c r="N376" i="15" s="1"/>
  <c r="L384" i="15"/>
  <c r="N384" i="15" s="1"/>
  <c r="L392" i="15"/>
  <c r="N392" i="15" s="1"/>
  <c r="L400" i="15"/>
  <c r="N400" i="15" s="1"/>
  <c r="L408" i="15"/>
  <c r="N408" i="15" s="1"/>
  <c r="L416" i="15"/>
  <c r="N416" i="15" s="1"/>
  <c r="L424" i="15"/>
  <c r="N424" i="15" s="1"/>
  <c r="L432" i="15"/>
  <c r="N432" i="15" s="1"/>
  <c r="L440" i="15"/>
  <c r="N440" i="15" s="1"/>
  <c r="L448" i="15"/>
  <c r="N448" i="15" s="1"/>
  <c r="L456" i="15"/>
  <c r="N456" i="15" s="1"/>
  <c r="L464" i="15"/>
  <c r="N464" i="15" s="1"/>
  <c r="L472" i="15"/>
  <c r="N472" i="15" s="1"/>
  <c r="L480" i="15"/>
  <c r="N480" i="15" s="1"/>
  <c r="L488" i="15"/>
  <c r="N488" i="15" s="1"/>
  <c r="L496" i="15"/>
  <c r="N496" i="15" s="1"/>
  <c r="L504" i="15"/>
  <c r="N504" i="15" s="1"/>
  <c r="L512" i="15"/>
  <c r="N512" i="15" s="1"/>
  <c r="L520" i="15"/>
  <c r="N520" i="15" s="1"/>
  <c r="L528" i="15"/>
  <c r="N528" i="15" s="1"/>
  <c r="L536" i="15"/>
  <c r="N536" i="15" s="1"/>
  <c r="L544" i="15"/>
  <c r="N544" i="15" s="1"/>
  <c r="L552" i="15"/>
  <c r="N552" i="15" s="1"/>
  <c r="L560" i="15"/>
  <c r="N560" i="15" s="1"/>
  <c r="L568" i="15"/>
  <c r="N568" i="15" s="1"/>
  <c r="L576" i="15"/>
  <c r="N576" i="15" s="1"/>
  <c r="L584" i="15"/>
  <c r="N584" i="15" s="1"/>
  <c r="L592" i="15"/>
  <c r="N592" i="15" s="1"/>
  <c r="L600" i="15"/>
  <c r="N600" i="15" s="1"/>
  <c r="L608" i="15"/>
  <c r="N608" i="15" s="1"/>
  <c r="L616" i="15"/>
  <c r="N616" i="15" s="1"/>
  <c r="L624" i="15"/>
  <c r="N624" i="15" s="1"/>
  <c r="L632" i="15"/>
  <c r="N632" i="15" s="1"/>
  <c r="L640" i="15"/>
  <c r="N640" i="15" s="1"/>
  <c r="L648" i="15"/>
  <c r="N648" i="15" s="1"/>
  <c r="L656" i="15"/>
  <c r="N656" i="15" s="1"/>
  <c r="L664" i="15"/>
  <c r="N664" i="15" s="1"/>
  <c r="L672" i="15"/>
  <c r="N672" i="15" s="1"/>
  <c r="L680" i="15"/>
  <c r="N680" i="15" s="1"/>
  <c r="L688" i="15"/>
  <c r="N688" i="15" s="1"/>
  <c r="L696" i="15"/>
  <c r="N696" i="15" s="1"/>
  <c r="L704" i="15"/>
  <c r="N704" i="15" s="1"/>
  <c r="L712" i="15"/>
  <c r="N712" i="15" s="1"/>
  <c r="L720" i="15"/>
  <c r="N720" i="15" s="1"/>
  <c r="L728" i="15"/>
  <c r="N728" i="15" s="1"/>
  <c r="L736" i="15"/>
  <c r="N736" i="15" s="1"/>
  <c r="L744" i="15"/>
  <c r="N744" i="15" s="1"/>
  <c r="L752" i="15"/>
  <c r="N752" i="15" s="1"/>
  <c r="L760" i="15"/>
  <c r="N760" i="15" s="1"/>
  <c r="L768" i="15"/>
  <c r="N768" i="15" s="1"/>
  <c r="L776" i="15"/>
  <c r="N776" i="15" s="1"/>
  <c r="L784" i="15"/>
  <c r="N784" i="15" s="1"/>
  <c r="L792" i="15"/>
  <c r="N792" i="15" s="1"/>
  <c r="L800" i="15"/>
  <c r="N800" i="15" s="1"/>
  <c r="L808" i="15"/>
  <c r="N808" i="15" s="1"/>
  <c r="L816" i="15"/>
  <c r="N816" i="15" s="1"/>
  <c r="L824" i="15"/>
  <c r="N824" i="15" s="1"/>
  <c r="L832" i="15"/>
  <c r="N832" i="15" s="1"/>
  <c r="L840" i="15"/>
  <c r="N840" i="15" s="1"/>
  <c r="L848" i="15"/>
  <c r="N848" i="15" s="1"/>
  <c r="L856" i="15"/>
  <c r="N856" i="15" s="1"/>
  <c r="L864" i="15"/>
  <c r="N864" i="15" s="1"/>
  <c r="L872" i="15"/>
  <c r="N872" i="15" s="1"/>
  <c r="L880" i="15"/>
  <c r="N880" i="15" s="1"/>
  <c r="L888" i="15"/>
  <c r="N888" i="15" s="1"/>
  <c r="L896" i="15"/>
  <c r="N896" i="15" s="1"/>
  <c r="L904" i="15"/>
  <c r="N904" i="15" s="1"/>
  <c r="L912" i="15"/>
  <c r="N912" i="15" s="1"/>
  <c r="L920" i="15"/>
  <c r="N920" i="15" s="1"/>
  <c r="L928" i="15"/>
  <c r="N928" i="15" s="1"/>
  <c r="L936" i="15"/>
  <c r="N936" i="15" s="1"/>
  <c r="L944" i="15"/>
  <c r="N944" i="15" s="1"/>
  <c r="L952" i="15"/>
  <c r="N952" i="15" s="1"/>
  <c r="L960" i="15"/>
  <c r="N960" i="15" s="1"/>
  <c r="L968" i="15"/>
  <c r="N968" i="15" s="1"/>
  <c r="L976" i="15"/>
  <c r="N976" i="15" s="1"/>
  <c r="L984" i="15"/>
  <c r="N984" i="15" s="1"/>
  <c r="L992" i="15"/>
  <c r="N992" i="15" s="1"/>
  <c r="L1000" i="15"/>
  <c r="N1000" i="15" s="1"/>
  <c r="L57" i="15"/>
  <c r="N57" i="15" s="1"/>
  <c r="L65" i="15"/>
  <c r="N65" i="15" s="1"/>
  <c r="L89" i="15"/>
  <c r="N89" i="15" s="1"/>
  <c r="L129" i="15"/>
  <c r="N129" i="15" s="1"/>
  <c r="L209" i="15"/>
  <c r="N209" i="15" s="1"/>
  <c r="L465" i="15"/>
  <c r="N465" i="15" s="1"/>
  <c r="L473" i="15"/>
  <c r="N473" i="15" s="1"/>
  <c r="L497" i="15"/>
  <c r="N497" i="15" s="1"/>
  <c r="L569" i="15"/>
  <c r="N569" i="15" s="1"/>
  <c r="L649" i="15"/>
  <c r="N649" i="15" s="1"/>
  <c r="L713" i="15"/>
  <c r="N713" i="15" s="1"/>
  <c r="L753" i="15"/>
  <c r="N753" i="15" s="1"/>
  <c r="L777" i="15"/>
  <c r="N777" i="15" s="1"/>
  <c r="L817" i="15"/>
  <c r="N817" i="15" s="1"/>
  <c r="L857" i="15"/>
  <c r="N857" i="15" s="1"/>
  <c r="L929" i="15"/>
  <c r="N929" i="15" s="1"/>
  <c r="L969" i="15"/>
  <c r="N969" i="15" s="1"/>
  <c r="L993" i="15"/>
  <c r="N993" i="15" s="1"/>
  <c r="L110" i="15"/>
  <c r="N110" i="15" s="1"/>
  <c r="L190" i="15"/>
  <c r="N190" i="15" s="1"/>
  <c r="L222" i="15"/>
  <c r="N222" i="15" s="1"/>
  <c r="L350" i="15"/>
  <c r="N350" i="15" s="1"/>
  <c r="L382" i="15"/>
  <c r="N382" i="15" s="1"/>
  <c r="L422" i="15"/>
  <c r="N422" i="15" s="1"/>
  <c r="L438" i="15"/>
  <c r="N438" i="15" s="1"/>
  <c r="L470" i="15"/>
  <c r="N470" i="15" s="1"/>
  <c r="L486" i="15"/>
  <c r="N486" i="15" s="1"/>
  <c r="L13" i="15"/>
  <c r="N13" i="15" s="1"/>
  <c r="L21" i="15"/>
  <c r="N21" i="15" s="1"/>
  <c r="L29" i="15"/>
  <c r="N29" i="15" s="1"/>
  <c r="L37" i="15"/>
  <c r="N37" i="15" s="1"/>
  <c r="L45" i="15"/>
  <c r="N45" i="15" s="1"/>
  <c r="L53" i="15"/>
  <c r="N53" i="15" s="1"/>
  <c r="L61" i="15"/>
  <c r="N61" i="15" s="1"/>
  <c r="L69" i="15"/>
  <c r="N69" i="15" s="1"/>
  <c r="L77" i="15"/>
  <c r="N77" i="15" s="1"/>
  <c r="L85" i="15"/>
  <c r="N85" i="15" s="1"/>
  <c r="L93" i="15"/>
  <c r="N93" i="15" s="1"/>
  <c r="L101" i="15"/>
  <c r="N101" i="15" s="1"/>
  <c r="L109" i="15"/>
  <c r="N109" i="15" s="1"/>
  <c r="L117" i="15"/>
  <c r="N117" i="15" s="1"/>
  <c r="L125" i="15"/>
  <c r="N125" i="15" s="1"/>
  <c r="L133" i="15"/>
  <c r="N133" i="15" s="1"/>
  <c r="L141" i="15"/>
  <c r="N141" i="15" s="1"/>
  <c r="L149" i="15"/>
  <c r="N149" i="15" s="1"/>
  <c r="L157" i="15"/>
  <c r="N157" i="15" s="1"/>
  <c r="L165" i="15"/>
  <c r="N165" i="15" s="1"/>
  <c r="L173" i="15"/>
  <c r="N173" i="15" s="1"/>
  <c r="L181" i="15"/>
  <c r="N181" i="15" s="1"/>
  <c r="L189" i="15"/>
  <c r="N189" i="15" s="1"/>
  <c r="L197" i="15"/>
  <c r="N197" i="15" s="1"/>
  <c r="L205" i="15"/>
  <c r="N205" i="15" s="1"/>
  <c r="L213" i="15"/>
  <c r="N213" i="15" s="1"/>
  <c r="L221" i="15"/>
  <c r="N221" i="15" s="1"/>
  <c r="L229" i="15"/>
  <c r="N229" i="15" s="1"/>
  <c r="L237" i="15"/>
  <c r="N237" i="15" s="1"/>
  <c r="L245" i="15"/>
  <c r="N245" i="15" s="1"/>
  <c r="L253" i="15"/>
  <c r="N253" i="15" s="1"/>
  <c r="L261" i="15"/>
  <c r="N261" i="15" s="1"/>
  <c r="L269" i="15"/>
  <c r="N269" i="15" s="1"/>
  <c r="L277" i="15"/>
  <c r="N277" i="15" s="1"/>
  <c r="L285" i="15"/>
  <c r="N285" i="15" s="1"/>
  <c r="L293" i="15"/>
  <c r="N293" i="15" s="1"/>
  <c r="L301" i="15"/>
  <c r="N301" i="15" s="1"/>
  <c r="L309" i="15"/>
  <c r="N309" i="15" s="1"/>
  <c r="L317" i="15"/>
  <c r="N317" i="15" s="1"/>
  <c r="L325" i="15"/>
  <c r="N325" i="15" s="1"/>
  <c r="L333" i="15"/>
  <c r="N333" i="15" s="1"/>
  <c r="L341" i="15"/>
  <c r="N341" i="15" s="1"/>
  <c r="L349" i="15"/>
  <c r="N349" i="15" s="1"/>
  <c r="L357" i="15"/>
  <c r="N357" i="15" s="1"/>
  <c r="L365" i="15"/>
  <c r="N365" i="15" s="1"/>
  <c r="L373" i="15"/>
  <c r="N373" i="15" s="1"/>
  <c r="L381" i="15"/>
  <c r="N381" i="15" s="1"/>
  <c r="L389" i="15"/>
  <c r="N389" i="15" s="1"/>
  <c r="L397" i="15"/>
  <c r="N397" i="15" s="1"/>
  <c r="L405" i="15"/>
  <c r="N405" i="15" s="1"/>
  <c r="L413" i="15"/>
  <c r="N413" i="15" s="1"/>
  <c r="L421" i="15"/>
  <c r="N421" i="15" s="1"/>
  <c r="L429" i="15"/>
  <c r="N429" i="15" s="1"/>
  <c r="L437" i="15"/>
  <c r="N437" i="15" s="1"/>
  <c r="L445" i="15"/>
  <c r="N445" i="15" s="1"/>
  <c r="L453" i="15"/>
  <c r="N453" i="15" s="1"/>
  <c r="L461" i="15"/>
  <c r="N461" i="15" s="1"/>
  <c r="L469" i="15"/>
  <c r="N469" i="15" s="1"/>
  <c r="L477" i="15"/>
  <c r="N477" i="15" s="1"/>
  <c r="L485" i="15"/>
  <c r="N485" i="15" s="1"/>
  <c r="L493" i="15"/>
  <c r="N493" i="15" s="1"/>
  <c r="L501" i="15"/>
  <c r="N501" i="15" s="1"/>
  <c r="L509" i="15"/>
  <c r="N509" i="15" s="1"/>
  <c r="L517" i="15"/>
  <c r="N517" i="15" s="1"/>
  <c r="L525" i="15"/>
  <c r="N525" i="15" s="1"/>
  <c r="L533" i="15"/>
  <c r="N533" i="15" s="1"/>
  <c r="L541" i="15"/>
  <c r="N541" i="15" s="1"/>
  <c r="L549" i="15"/>
  <c r="N549" i="15" s="1"/>
  <c r="L557" i="15"/>
  <c r="N557" i="15" s="1"/>
  <c r="L565" i="15"/>
  <c r="N565" i="15" s="1"/>
  <c r="L573" i="15"/>
  <c r="N573" i="15" s="1"/>
  <c r="L581" i="15"/>
  <c r="N581" i="15" s="1"/>
  <c r="L589" i="15"/>
  <c r="N589" i="15" s="1"/>
  <c r="L597" i="15"/>
  <c r="N597" i="15" s="1"/>
  <c r="L605" i="15"/>
  <c r="N605" i="15" s="1"/>
  <c r="L613" i="15"/>
  <c r="N613" i="15" s="1"/>
  <c r="L621" i="15"/>
  <c r="N621" i="15" s="1"/>
  <c r="L629" i="15"/>
  <c r="N629" i="15" s="1"/>
  <c r="L637" i="15"/>
  <c r="N637" i="15" s="1"/>
  <c r="L645" i="15"/>
  <c r="N645" i="15" s="1"/>
  <c r="L653" i="15"/>
  <c r="N653" i="15" s="1"/>
  <c r="L661" i="15"/>
  <c r="N661" i="15" s="1"/>
  <c r="L669" i="15"/>
  <c r="N669" i="15" s="1"/>
  <c r="L677" i="15"/>
  <c r="N677" i="15" s="1"/>
  <c r="L685" i="15"/>
  <c r="N685" i="15" s="1"/>
  <c r="L693" i="15"/>
  <c r="N693" i="15" s="1"/>
  <c r="L701" i="15"/>
  <c r="N701" i="15" s="1"/>
  <c r="L709" i="15"/>
  <c r="N709" i="15" s="1"/>
  <c r="L717" i="15"/>
  <c r="N717" i="15" s="1"/>
  <c r="L725" i="15"/>
  <c r="N725" i="15" s="1"/>
  <c r="L733" i="15"/>
  <c r="N733" i="15" s="1"/>
  <c r="L741" i="15"/>
  <c r="N741" i="15" s="1"/>
  <c r="L749" i="15"/>
  <c r="N749" i="15" s="1"/>
  <c r="L757" i="15"/>
  <c r="N757" i="15" s="1"/>
  <c r="L765" i="15"/>
  <c r="N765" i="15" s="1"/>
  <c r="L773" i="15"/>
  <c r="N773" i="15" s="1"/>
  <c r="L781" i="15"/>
  <c r="N781" i="15" s="1"/>
  <c r="L789" i="15"/>
  <c r="N789" i="15" s="1"/>
  <c r="L797" i="15"/>
  <c r="N797" i="15" s="1"/>
  <c r="L805" i="15"/>
  <c r="N805" i="15" s="1"/>
  <c r="L813" i="15"/>
  <c r="N813" i="15" s="1"/>
  <c r="L821" i="15"/>
  <c r="N821" i="15" s="1"/>
  <c r="L829" i="15"/>
  <c r="N829" i="15" s="1"/>
  <c r="L837" i="15"/>
  <c r="N837" i="15" s="1"/>
  <c r="L845" i="15"/>
  <c r="N845" i="15" s="1"/>
  <c r="L853" i="15"/>
  <c r="N853" i="15" s="1"/>
  <c r="L861" i="15"/>
  <c r="N861" i="15" s="1"/>
  <c r="L869" i="15"/>
  <c r="N869" i="15" s="1"/>
  <c r="L877" i="15"/>
  <c r="N877" i="15" s="1"/>
  <c r="L885" i="15"/>
  <c r="N885" i="15" s="1"/>
  <c r="L893" i="15"/>
  <c r="N893" i="15" s="1"/>
  <c r="L901" i="15"/>
  <c r="N901" i="15" s="1"/>
  <c r="L909" i="15"/>
  <c r="N909" i="15" s="1"/>
  <c r="L917" i="15"/>
  <c r="N917" i="15" s="1"/>
  <c r="L925" i="15"/>
  <c r="N925" i="15" s="1"/>
  <c r="L933" i="15"/>
  <c r="N933" i="15" s="1"/>
  <c r="L941" i="15"/>
  <c r="N941" i="15" s="1"/>
  <c r="L949" i="15"/>
  <c r="N949" i="15" s="1"/>
  <c r="L957" i="15"/>
  <c r="N957" i="15" s="1"/>
  <c r="L965" i="15"/>
  <c r="N965" i="15" s="1"/>
  <c r="L973" i="15"/>
  <c r="N973" i="15" s="1"/>
  <c r="L981" i="15"/>
  <c r="N981" i="15" s="1"/>
  <c r="L989" i="15"/>
  <c r="N989" i="15" s="1"/>
  <c r="L997" i="15"/>
  <c r="N997" i="15" s="1"/>
  <c r="L25" i="15"/>
  <c r="N25" i="15" s="1"/>
  <c r="L81" i="15"/>
  <c r="N81" i="15" s="1"/>
  <c r="L105" i="15"/>
  <c r="N105" i="15" s="1"/>
  <c r="L145" i="15"/>
  <c r="N145" i="15" s="1"/>
  <c r="L185" i="15"/>
  <c r="N185" i="15" s="1"/>
  <c r="L241" i="15"/>
  <c r="N241" i="15" s="1"/>
  <c r="L281" i="15"/>
  <c r="N281" i="15" s="1"/>
  <c r="L289" i="15"/>
  <c r="N289" i="15" s="1"/>
  <c r="L345" i="15"/>
  <c r="N345" i="15" s="1"/>
  <c r="L385" i="15"/>
  <c r="N385" i="15" s="1"/>
  <c r="L457" i="15"/>
  <c r="N457" i="15" s="1"/>
  <c r="L537" i="15"/>
  <c r="N537" i="15" s="1"/>
  <c r="L601" i="15"/>
  <c r="N601" i="15" s="1"/>
  <c r="L609" i="15"/>
  <c r="N609" i="15" s="1"/>
  <c r="L641" i="15"/>
  <c r="N641" i="15" s="1"/>
  <c r="L689" i="15"/>
  <c r="N689" i="15" s="1"/>
  <c r="L697" i="15"/>
  <c r="N697" i="15" s="1"/>
  <c r="L737" i="15"/>
  <c r="N737" i="15" s="1"/>
  <c r="L833" i="15"/>
  <c r="N833" i="15" s="1"/>
  <c r="L841" i="15"/>
  <c r="N841" i="15" s="1"/>
  <c r="L897" i="15"/>
  <c r="N897" i="15" s="1"/>
  <c r="L937" i="15"/>
  <c r="N937" i="15" s="1"/>
  <c r="L961" i="15"/>
  <c r="N961" i="15" s="1"/>
  <c r="L102" i="15"/>
  <c r="N102" i="15" s="1"/>
  <c r="L126" i="15"/>
  <c r="N126" i="15" s="1"/>
  <c r="L206" i="15"/>
  <c r="N206" i="15" s="1"/>
  <c r="L254" i="15"/>
  <c r="N254" i="15" s="1"/>
  <c r="L262" i="15"/>
  <c r="N262" i="15" s="1"/>
  <c r="L334" i="15"/>
  <c r="N334" i="15" s="1"/>
  <c r="L358" i="15"/>
  <c r="N358" i="15" s="1"/>
  <c r="L374" i="15"/>
  <c r="N374" i="15" s="1"/>
  <c r="L414" i="15"/>
  <c r="N414" i="15" s="1"/>
  <c r="L454" i="15"/>
  <c r="N454" i="15" s="1"/>
  <c r="L494" i="15"/>
  <c r="N494" i="15" s="1"/>
  <c r="L510" i="15"/>
  <c r="N510" i="15" s="1"/>
  <c r="L10" i="15"/>
  <c r="N10" i="15" s="1"/>
  <c r="L18" i="15"/>
  <c r="N18" i="15" s="1"/>
  <c r="L26" i="15"/>
  <c r="N26" i="15" s="1"/>
  <c r="L34" i="15"/>
  <c r="N34" i="15" s="1"/>
  <c r="L42" i="15"/>
  <c r="N42" i="15" s="1"/>
  <c r="L50" i="15"/>
  <c r="N50" i="15" s="1"/>
  <c r="L58" i="15"/>
  <c r="N58" i="15" s="1"/>
  <c r="L66" i="15"/>
  <c r="N66" i="15" s="1"/>
  <c r="L74" i="15"/>
  <c r="N74" i="15" s="1"/>
  <c r="L82" i="15"/>
  <c r="N82" i="15" s="1"/>
  <c r="L90" i="15"/>
  <c r="N90" i="15" s="1"/>
  <c r="L98" i="15"/>
  <c r="N98" i="15" s="1"/>
  <c r="L106" i="15"/>
  <c r="N106" i="15" s="1"/>
  <c r="L114" i="15"/>
  <c r="N114" i="15" s="1"/>
  <c r="L122" i="15"/>
  <c r="N122" i="15" s="1"/>
  <c r="L130" i="15"/>
  <c r="N130" i="15" s="1"/>
  <c r="L138" i="15"/>
  <c r="N138" i="15" s="1"/>
  <c r="L146" i="15"/>
  <c r="N146" i="15" s="1"/>
  <c r="L154" i="15"/>
  <c r="N154" i="15" s="1"/>
  <c r="L162" i="15"/>
  <c r="N162" i="15" s="1"/>
  <c r="L170" i="15"/>
  <c r="N170" i="15" s="1"/>
  <c r="L178" i="15"/>
  <c r="N178" i="15" s="1"/>
  <c r="L186" i="15"/>
  <c r="N186" i="15" s="1"/>
  <c r="L194" i="15"/>
  <c r="N194" i="15" s="1"/>
  <c r="L202" i="15"/>
  <c r="N202" i="15" s="1"/>
  <c r="L210" i="15"/>
  <c r="N210" i="15" s="1"/>
  <c r="L218" i="15"/>
  <c r="N218" i="15" s="1"/>
  <c r="L226" i="15"/>
  <c r="N226" i="15" s="1"/>
  <c r="L234" i="15"/>
  <c r="N234" i="15" s="1"/>
  <c r="L242" i="15"/>
  <c r="N242" i="15" s="1"/>
  <c r="L250" i="15"/>
  <c r="N250" i="15" s="1"/>
  <c r="L258" i="15"/>
  <c r="N258" i="15" s="1"/>
  <c r="L266" i="15"/>
  <c r="N266" i="15" s="1"/>
  <c r="L274" i="15"/>
  <c r="N274" i="15" s="1"/>
  <c r="L282" i="15"/>
  <c r="N282" i="15" s="1"/>
  <c r="L290" i="15"/>
  <c r="N290" i="15" s="1"/>
  <c r="L298" i="15"/>
  <c r="N298" i="15" s="1"/>
  <c r="L306" i="15"/>
  <c r="N306" i="15" s="1"/>
  <c r="L314" i="15"/>
  <c r="N314" i="15" s="1"/>
  <c r="L322" i="15"/>
  <c r="N322" i="15" s="1"/>
  <c r="L330" i="15"/>
  <c r="N330" i="15" s="1"/>
  <c r="L338" i="15"/>
  <c r="N338" i="15" s="1"/>
  <c r="L346" i="15"/>
  <c r="N346" i="15" s="1"/>
  <c r="L354" i="15"/>
  <c r="N354" i="15" s="1"/>
  <c r="L362" i="15"/>
  <c r="N362" i="15" s="1"/>
  <c r="L370" i="15"/>
  <c r="N370" i="15" s="1"/>
  <c r="L378" i="15"/>
  <c r="N378" i="15" s="1"/>
  <c r="L386" i="15"/>
  <c r="N386" i="15" s="1"/>
  <c r="L394" i="15"/>
  <c r="N394" i="15" s="1"/>
  <c r="L402" i="15"/>
  <c r="N402" i="15" s="1"/>
  <c r="L410" i="15"/>
  <c r="N410" i="15" s="1"/>
  <c r="L418" i="15"/>
  <c r="N418" i="15" s="1"/>
  <c r="L426" i="15"/>
  <c r="N426" i="15" s="1"/>
  <c r="L434" i="15"/>
  <c r="N434" i="15" s="1"/>
  <c r="L442" i="15"/>
  <c r="N442" i="15" s="1"/>
  <c r="L450" i="15"/>
  <c r="N450" i="15" s="1"/>
  <c r="L458" i="15"/>
  <c r="N458" i="15" s="1"/>
  <c r="L466" i="15"/>
  <c r="N466" i="15" s="1"/>
  <c r="L474" i="15"/>
  <c r="N474" i="15" s="1"/>
  <c r="L482" i="15"/>
  <c r="N482" i="15" s="1"/>
  <c r="L490" i="15"/>
  <c r="N490" i="15" s="1"/>
  <c r="L498" i="15"/>
  <c r="N498" i="15" s="1"/>
  <c r="L506" i="15"/>
  <c r="N506" i="15" s="1"/>
  <c r="L514" i="15"/>
  <c r="N514" i="15" s="1"/>
  <c r="L522" i="15"/>
  <c r="N522" i="15" s="1"/>
  <c r="L530" i="15"/>
  <c r="N530" i="15" s="1"/>
  <c r="L538" i="15"/>
  <c r="N538" i="15" s="1"/>
  <c r="L546" i="15"/>
  <c r="N546" i="15" s="1"/>
  <c r="L554" i="15"/>
  <c r="N554" i="15" s="1"/>
  <c r="L562" i="15"/>
  <c r="N562" i="15" s="1"/>
  <c r="L570" i="15"/>
  <c r="N570" i="15" s="1"/>
  <c r="L578" i="15"/>
  <c r="N578" i="15" s="1"/>
  <c r="L586" i="15"/>
  <c r="N586" i="15" s="1"/>
  <c r="L594" i="15"/>
  <c r="N594" i="15" s="1"/>
  <c r="L602" i="15"/>
  <c r="N602" i="15" s="1"/>
  <c r="L610" i="15"/>
  <c r="N610" i="15" s="1"/>
  <c r="L618" i="15"/>
  <c r="N618" i="15" s="1"/>
  <c r="L626" i="15"/>
  <c r="N626" i="15" s="1"/>
  <c r="L634" i="15"/>
  <c r="N634" i="15" s="1"/>
  <c r="L642" i="15"/>
  <c r="N642" i="15" s="1"/>
  <c r="L650" i="15"/>
  <c r="N650" i="15" s="1"/>
  <c r="L658" i="15"/>
  <c r="N658" i="15" s="1"/>
  <c r="L666" i="15"/>
  <c r="N666" i="15" s="1"/>
  <c r="L674" i="15"/>
  <c r="N674" i="15" s="1"/>
  <c r="L682" i="15"/>
  <c r="N682" i="15" s="1"/>
  <c r="L690" i="15"/>
  <c r="N690" i="15" s="1"/>
  <c r="L698" i="15"/>
  <c r="N698" i="15" s="1"/>
  <c r="L706" i="15"/>
  <c r="N706" i="15" s="1"/>
  <c r="L714" i="15"/>
  <c r="N714" i="15" s="1"/>
  <c r="L722" i="15"/>
  <c r="N722" i="15" s="1"/>
  <c r="L730" i="15"/>
  <c r="N730" i="15" s="1"/>
  <c r="L738" i="15"/>
  <c r="N738" i="15" s="1"/>
  <c r="L746" i="15"/>
  <c r="N746" i="15" s="1"/>
  <c r="L754" i="15"/>
  <c r="N754" i="15" s="1"/>
  <c r="L762" i="15"/>
  <c r="N762" i="15" s="1"/>
  <c r="L770" i="15"/>
  <c r="N770" i="15" s="1"/>
  <c r="L778" i="15"/>
  <c r="N778" i="15" s="1"/>
  <c r="L786" i="15"/>
  <c r="N786" i="15" s="1"/>
  <c r="L794" i="15"/>
  <c r="N794" i="15" s="1"/>
  <c r="L802" i="15"/>
  <c r="N802" i="15" s="1"/>
  <c r="L810" i="15"/>
  <c r="N810" i="15" s="1"/>
  <c r="L818" i="15"/>
  <c r="N818" i="15" s="1"/>
  <c r="L826" i="15"/>
  <c r="N826" i="15" s="1"/>
  <c r="L834" i="15"/>
  <c r="N834" i="15" s="1"/>
  <c r="L842" i="15"/>
  <c r="N842" i="15" s="1"/>
  <c r="L850" i="15"/>
  <c r="N850" i="15" s="1"/>
  <c r="L858" i="15"/>
  <c r="N858" i="15" s="1"/>
  <c r="L866" i="15"/>
  <c r="N866" i="15" s="1"/>
  <c r="L874" i="15"/>
  <c r="N874" i="15" s="1"/>
  <c r="L882" i="15"/>
  <c r="N882" i="15" s="1"/>
  <c r="L890" i="15"/>
  <c r="N890" i="15" s="1"/>
  <c r="L898" i="15"/>
  <c r="N898" i="15" s="1"/>
  <c r="L906" i="15"/>
  <c r="N906" i="15" s="1"/>
  <c r="L914" i="15"/>
  <c r="N914" i="15" s="1"/>
  <c r="L922" i="15"/>
  <c r="N922" i="15" s="1"/>
  <c r="L930" i="15"/>
  <c r="N930" i="15" s="1"/>
  <c r="L938" i="15"/>
  <c r="N938" i="15" s="1"/>
  <c r="L946" i="15"/>
  <c r="N946" i="15" s="1"/>
  <c r="L954" i="15"/>
  <c r="N954" i="15" s="1"/>
  <c r="L962" i="15"/>
  <c r="N962" i="15" s="1"/>
  <c r="L970" i="15"/>
  <c r="N970" i="15" s="1"/>
  <c r="L978" i="15"/>
  <c r="N978" i="15" s="1"/>
  <c r="L986" i="15"/>
  <c r="N986" i="15" s="1"/>
  <c r="L994" i="15"/>
  <c r="N994" i="15" s="1"/>
  <c r="L97" i="15"/>
  <c r="N97" i="15" s="1"/>
  <c r="L137" i="15"/>
  <c r="N137" i="15" s="1"/>
  <c r="L233" i="15"/>
  <c r="N233" i="15" s="1"/>
  <c r="L257" i="15"/>
  <c r="N257" i="15" s="1"/>
  <c r="L313" i="15"/>
  <c r="N313" i="15" s="1"/>
  <c r="L321" i="15"/>
  <c r="N321" i="15" s="1"/>
  <c r="L513" i="15"/>
  <c r="N513" i="15" s="1"/>
  <c r="L529" i="15"/>
  <c r="N529" i="15" s="1"/>
  <c r="L545" i="15"/>
  <c r="N545" i="15" s="1"/>
  <c r="L561" i="15"/>
  <c r="N561" i="15" s="1"/>
  <c r="L761" i="15"/>
  <c r="N761" i="15" s="1"/>
  <c r="L769" i="15"/>
  <c r="N769" i="15" s="1"/>
  <c r="L809" i="15"/>
  <c r="N809" i="15" s="1"/>
  <c r="L849" i="15"/>
  <c r="N849" i="15" s="1"/>
  <c r="L945" i="15"/>
  <c r="N945" i="15" s="1"/>
  <c r="L985" i="15"/>
  <c r="N985" i="15" s="1"/>
  <c r="L78" i="15"/>
  <c r="N78" i="15" s="1"/>
  <c r="L118" i="15"/>
  <c r="N118" i="15" s="1"/>
  <c r="L150" i="15"/>
  <c r="N150" i="15" s="1"/>
  <c r="L302" i="15"/>
  <c r="N302" i="15" s="1"/>
  <c r="L23" i="15"/>
  <c r="N23" i="15" s="1"/>
  <c r="L39" i="15"/>
  <c r="N39" i="15" s="1"/>
  <c r="L55" i="15"/>
  <c r="N55" i="15" s="1"/>
  <c r="L79" i="15"/>
  <c r="N79" i="15" s="1"/>
  <c r="L87" i="15"/>
  <c r="N87" i="15" s="1"/>
  <c r="L95" i="15"/>
  <c r="N95" i="15" s="1"/>
  <c r="L103" i="15"/>
  <c r="N103" i="15" s="1"/>
  <c r="L111" i="15"/>
  <c r="N111" i="15" s="1"/>
  <c r="L119" i="15"/>
  <c r="N119" i="15" s="1"/>
  <c r="L127" i="15"/>
  <c r="N127" i="15" s="1"/>
  <c r="L135" i="15"/>
  <c r="N135" i="15" s="1"/>
  <c r="L143" i="15"/>
  <c r="N143" i="15" s="1"/>
  <c r="L151" i="15"/>
  <c r="N151" i="15" s="1"/>
  <c r="L159" i="15"/>
  <c r="N159" i="15" s="1"/>
  <c r="L167" i="15"/>
  <c r="N167" i="15" s="1"/>
  <c r="L175" i="15"/>
  <c r="N175" i="15" s="1"/>
  <c r="L183" i="15"/>
  <c r="N183" i="15" s="1"/>
  <c r="L191" i="15"/>
  <c r="N191" i="15" s="1"/>
  <c r="L199" i="15"/>
  <c r="N199" i="15" s="1"/>
  <c r="L207" i="15"/>
  <c r="N207" i="15" s="1"/>
  <c r="L215" i="15"/>
  <c r="N215" i="15" s="1"/>
  <c r="L223" i="15"/>
  <c r="N223" i="15" s="1"/>
  <c r="L231" i="15"/>
  <c r="N231" i="15" s="1"/>
  <c r="L239" i="15"/>
  <c r="N239" i="15" s="1"/>
  <c r="L247" i="15"/>
  <c r="N247" i="15" s="1"/>
  <c r="L255" i="15"/>
  <c r="N255" i="15" s="1"/>
  <c r="L263" i="15"/>
  <c r="N263" i="15" s="1"/>
  <c r="L271" i="15"/>
  <c r="N271" i="15" s="1"/>
  <c r="L279" i="15"/>
  <c r="N279" i="15" s="1"/>
  <c r="L287" i="15"/>
  <c r="N287" i="15" s="1"/>
  <c r="L295" i="15"/>
  <c r="N295" i="15" s="1"/>
  <c r="L303" i="15"/>
  <c r="N303" i="15" s="1"/>
  <c r="L311" i="15"/>
  <c r="N311" i="15" s="1"/>
  <c r="L319" i="15"/>
  <c r="N319" i="15" s="1"/>
  <c r="L327" i="15"/>
  <c r="N327" i="15" s="1"/>
  <c r="L335" i="15"/>
  <c r="N335" i="15" s="1"/>
  <c r="L343" i="15"/>
  <c r="N343" i="15" s="1"/>
  <c r="L351" i="15"/>
  <c r="N351" i="15" s="1"/>
  <c r="L359" i="15"/>
  <c r="N359" i="15" s="1"/>
  <c r="L367" i="15"/>
  <c r="N367" i="15" s="1"/>
  <c r="L375" i="15"/>
  <c r="N375" i="15" s="1"/>
  <c r="L383" i="15"/>
  <c r="N383" i="15" s="1"/>
  <c r="L391" i="15"/>
  <c r="N391" i="15" s="1"/>
  <c r="L399" i="15"/>
  <c r="N399" i="15" s="1"/>
  <c r="L407" i="15"/>
  <c r="N407" i="15" s="1"/>
  <c r="L415" i="15"/>
  <c r="N415" i="15" s="1"/>
  <c r="L423" i="15"/>
  <c r="N423" i="15" s="1"/>
  <c r="L431" i="15"/>
  <c r="N431" i="15" s="1"/>
  <c r="L439" i="15"/>
  <c r="N439" i="15" s="1"/>
  <c r="L447" i="15"/>
  <c r="N447" i="15" s="1"/>
  <c r="L455" i="15"/>
  <c r="N455" i="15" s="1"/>
  <c r="L463" i="15"/>
  <c r="N463" i="15" s="1"/>
  <c r="L471" i="15"/>
  <c r="N471" i="15" s="1"/>
  <c r="L479" i="15"/>
  <c r="N479" i="15" s="1"/>
  <c r="L487" i="15"/>
  <c r="N487" i="15" s="1"/>
  <c r="L495" i="15"/>
  <c r="N495" i="15" s="1"/>
  <c r="L503" i="15"/>
  <c r="N503" i="15" s="1"/>
  <c r="L511" i="15"/>
  <c r="N511" i="15" s="1"/>
  <c r="L519" i="15"/>
  <c r="N519" i="15" s="1"/>
  <c r="L527" i="15"/>
  <c r="N527" i="15" s="1"/>
  <c r="L535" i="15"/>
  <c r="N535" i="15" s="1"/>
  <c r="L543" i="15"/>
  <c r="N543" i="15" s="1"/>
  <c r="L551" i="15"/>
  <c r="N551" i="15" s="1"/>
  <c r="L559" i="15"/>
  <c r="N559" i="15" s="1"/>
  <c r="L567" i="15"/>
  <c r="N567" i="15" s="1"/>
  <c r="L575" i="15"/>
  <c r="N575" i="15" s="1"/>
  <c r="L583" i="15"/>
  <c r="N583" i="15" s="1"/>
  <c r="L591" i="15"/>
  <c r="N591" i="15" s="1"/>
  <c r="L599" i="15"/>
  <c r="N599" i="15" s="1"/>
  <c r="L607" i="15"/>
  <c r="N607" i="15" s="1"/>
  <c r="L615" i="15"/>
  <c r="N615" i="15" s="1"/>
  <c r="L623" i="15"/>
  <c r="N623" i="15" s="1"/>
  <c r="L631" i="15"/>
  <c r="N631" i="15" s="1"/>
  <c r="L639" i="15"/>
  <c r="N639" i="15" s="1"/>
  <c r="L647" i="15"/>
  <c r="N647" i="15" s="1"/>
  <c r="L655" i="15"/>
  <c r="N655" i="15" s="1"/>
  <c r="L663" i="15"/>
  <c r="N663" i="15" s="1"/>
  <c r="L671" i="15"/>
  <c r="N671" i="15" s="1"/>
  <c r="L679" i="15"/>
  <c r="N679" i="15" s="1"/>
  <c r="L687" i="15"/>
  <c r="N687" i="15" s="1"/>
  <c r="L695" i="15"/>
  <c r="N695" i="15" s="1"/>
  <c r="L703" i="15"/>
  <c r="N703" i="15" s="1"/>
  <c r="L711" i="15"/>
  <c r="N711" i="15" s="1"/>
  <c r="L719" i="15"/>
  <c r="N719" i="15" s="1"/>
  <c r="L727" i="15"/>
  <c r="N727" i="15" s="1"/>
  <c r="L735" i="15"/>
  <c r="N735" i="15" s="1"/>
  <c r="L743" i="15"/>
  <c r="N743" i="15" s="1"/>
  <c r="L751" i="15"/>
  <c r="N751" i="15" s="1"/>
  <c r="L759" i="15"/>
  <c r="N759" i="15" s="1"/>
  <c r="L767" i="15"/>
  <c r="N767" i="15" s="1"/>
  <c r="L775" i="15"/>
  <c r="N775" i="15" s="1"/>
  <c r="L783" i="15"/>
  <c r="N783" i="15" s="1"/>
  <c r="L791" i="15"/>
  <c r="N791" i="15" s="1"/>
  <c r="L799" i="15"/>
  <c r="N799" i="15" s="1"/>
  <c r="L807" i="15"/>
  <c r="N807" i="15" s="1"/>
  <c r="L815" i="15"/>
  <c r="N815" i="15" s="1"/>
  <c r="L823" i="15"/>
  <c r="N823" i="15" s="1"/>
  <c r="L831" i="15"/>
  <c r="N831" i="15" s="1"/>
  <c r="L839" i="15"/>
  <c r="N839" i="15" s="1"/>
  <c r="L847" i="15"/>
  <c r="N847" i="15" s="1"/>
  <c r="L855" i="15"/>
  <c r="N855" i="15" s="1"/>
  <c r="L863" i="15"/>
  <c r="N863" i="15" s="1"/>
  <c r="L871" i="15"/>
  <c r="N871" i="15" s="1"/>
  <c r="L879" i="15"/>
  <c r="N879" i="15" s="1"/>
  <c r="L887" i="15"/>
  <c r="N887" i="15" s="1"/>
  <c r="L895" i="15"/>
  <c r="N895" i="15" s="1"/>
  <c r="L903" i="15"/>
  <c r="N903" i="15" s="1"/>
  <c r="L911" i="15"/>
  <c r="N911" i="15" s="1"/>
  <c r="L919" i="15"/>
  <c r="N919" i="15" s="1"/>
  <c r="L927" i="15"/>
  <c r="N927" i="15" s="1"/>
  <c r="L935" i="15"/>
  <c r="N935" i="15" s="1"/>
  <c r="L943" i="15"/>
  <c r="N943" i="15" s="1"/>
  <c r="L951" i="15"/>
  <c r="N951" i="15" s="1"/>
  <c r="L959" i="15"/>
  <c r="N959" i="15" s="1"/>
  <c r="L967" i="15"/>
  <c r="N967" i="15" s="1"/>
  <c r="L975" i="15"/>
  <c r="N975" i="15" s="1"/>
  <c r="L983" i="15"/>
  <c r="N983" i="15" s="1"/>
  <c r="L991" i="15"/>
  <c r="N991" i="15" s="1"/>
  <c r="L999" i="15"/>
  <c r="N999" i="15" s="1"/>
  <c r="L33" i="15"/>
  <c r="N33" i="15" s="1"/>
  <c r="L73" i="15"/>
  <c r="N73" i="15" s="1"/>
  <c r="L113" i="15"/>
  <c r="N113" i="15" s="1"/>
  <c r="L153" i="15"/>
  <c r="N153" i="15" s="1"/>
  <c r="L193" i="15"/>
  <c r="N193" i="15" s="1"/>
  <c r="L201" i="15"/>
  <c r="N201" i="15" s="1"/>
  <c r="L273" i="15"/>
  <c r="N273" i="15" s="1"/>
  <c r="L329" i="15"/>
  <c r="N329" i="15" s="1"/>
  <c r="L337" i="15"/>
  <c r="N337" i="15" s="1"/>
  <c r="L393" i="15"/>
  <c r="N393" i="15" s="1"/>
  <c r="L433" i="15"/>
  <c r="N433" i="15" s="1"/>
  <c r="L441" i="15"/>
  <c r="N441" i="15" s="1"/>
  <c r="L449" i="15"/>
  <c r="N449" i="15" s="1"/>
  <c r="L489" i="15"/>
  <c r="N489" i="15" s="1"/>
  <c r="L521" i="15"/>
  <c r="N521" i="15" s="1"/>
  <c r="L553" i="15"/>
  <c r="N553" i="15" s="1"/>
  <c r="L585" i="15"/>
  <c r="N585" i="15" s="1"/>
  <c r="L625" i="15"/>
  <c r="N625" i="15" s="1"/>
  <c r="L673" i="15"/>
  <c r="N673" i="15" s="1"/>
  <c r="L801" i="15"/>
  <c r="N801" i="15" s="1"/>
  <c r="L913" i="15"/>
  <c r="N913" i="15" s="1"/>
  <c r="L953" i="15"/>
  <c r="N953" i="15" s="1"/>
  <c r="L977" i="15"/>
  <c r="N977" i="15" s="1"/>
  <c r="L22" i="15"/>
  <c r="N22" i="15" s="1"/>
  <c r="L62" i="15"/>
  <c r="N62" i="15" s="1"/>
  <c r="L70" i="15"/>
  <c r="N70" i="15" s="1"/>
  <c r="L134" i="15"/>
  <c r="N134" i="15" s="1"/>
  <c r="L166" i="15"/>
  <c r="N166" i="15" s="1"/>
  <c r="L174" i="15"/>
  <c r="N174" i="15" s="1"/>
  <c r="L238" i="15"/>
  <c r="N238" i="15" s="1"/>
  <c r="L318" i="15"/>
  <c r="N318" i="15" s="1"/>
  <c r="L15" i="15"/>
  <c r="N15" i="15" s="1"/>
  <c r="L31" i="15"/>
  <c r="N31" i="15" s="1"/>
  <c r="L47" i="15"/>
  <c r="N47" i="15" s="1"/>
  <c r="L63" i="15"/>
  <c r="N63" i="15" s="1"/>
  <c r="L71" i="15"/>
  <c r="N71" i="15" s="1"/>
  <c r="L12" i="15"/>
  <c r="N12" i="15" s="1"/>
  <c r="L20" i="15"/>
  <c r="N20" i="15" s="1"/>
  <c r="L28" i="15"/>
  <c r="N28" i="15" s="1"/>
  <c r="L36" i="15"/>
  <c r="N36" i="15" s="1"/>
  <c r="L44" i="15"/>
  <c r="N44" i="15" s="1"/>
  <c r="L52" i="15"/>
  <c r="N52" i="15" s="1"/>
  <c r="L60" i="15"/>
  <c r="N60" i="15" s="1"/>
  <c r="L68" i="15"/>
  <c r="N68" i="15" s="1"/>
  <c r="L76" i="15"/>
  <c r="N76" i="15" s="1"/>
  <c r="L84" i="15"/>
  <c r="N84" i="15" s="1"/>
  <c r="L92" i="15"/>
  <c r="N92" i="15" s="1"/>
  <c r="L100" i="15"/>
  <c r="N100" i="15" s="1"/>
  <c r="L108" i="15"/>
  <c r="N108" i="15" s="1"/>
  <c r="L116" i="15"/>
  <c r="N116" i="15" s="1"/>
  <c r="L124" i="15"/>
  <c r="N124" i="15" s="1"/>
  <c r="L132" i="15"/>
  <c r="N132" i="15" s="1"/>
  <c r="L140" i="15"/>
  <c r="N140" i="15" s="1"/>
  <c r="L148" i="15"/>
  <c r="N148" i="15" s="1"/>
  <c r="L156" i="15"/>
  <c r="N156" i="15" s="1"/>
  <c r="L164" i="15"/>
  <c r="N164" i="15" s="1"/>
  <c r="L172" i="15"/>
  <c r="N172" i="15" s="1"/>
  <c r="L180" i="15"/>
  <c r="N180" i="15" s="1"/>
  <c r="L188" i="15"/>
  <c r="N188" i="15" s="1"/>
  <c r="L196" i="15"/>
  <c r="N196" i="15" s="1"/>
  <c r="L204" i="15"/>
  <c r="N204" i="15" s="1"/>
  <c r="L212" i="15"/>
  <c r="N212" i="15" s="1"/>
  <c r="L220" i="15"/>
  <c r="N220" i="15" s="1"/>
  <c r="L228" i="15"/>
  <c r="N228" i="15" s="1"/>
  <c r="L236" i="15"/>
  <c r="N236" i="15" s="1"/>
  <c r="L244" i="15"/>
  <c r="N244" i="15" s="1"/>
  <c r="L252" i="15"/>
  <c r="N252" i="15" s="1"/>
  <c r="L260" i="15"/>
  <c r="N260" i="15" s="1"/>
  <c r="L268" i="15"/>
  <c r="N268" i="15" s="1"/>
  <c r="L276" i="15"/>
  <c r="N276" i="15" s="1"/>
  <c r="L284" i="15"/>
  <c r="N284" i="15" s="1"/>
  <c r="L292" i="15"/>
  <c r="N292" i="15" s="1"/>
  <c r="L300" i="15"/>
  <c r="N300" i="15" s="1"/>
  <c r="L308" i="15"/>
  <c r="N308" i="15" s="1"/>
  <c r="L316" i="15"/>
  <c r="N316" i="15" s="1"/>
  <c r="L324" i="15"/>
  <c r="N324" i="15" s="1"/>
  <c r="L332" i="15"/>
  <c r="N332" i="15" s="1"/>
  <c r="L340" i="15"/>
  <c r="N340" i="15" s="1"/>
  <c r="L348" i="15"/>
  <c r="N348" i="15" s="1"/>
  <c r="L356" i="15"/>
  <c r="N356" i="15" s="1"/>
  <c r="L364" i="15"/>
  <c r="N364" i="15" s="1"/>
  <c r="L372" i="15"/>
  <c r="N372" i="15" s="1"/>
  <c r="L380" i="15"/>
  <c r="N380" i="15" s="1"/>
  <c r="L388" i="15"/>
  <c r="N388" i="15" s="1"/>
  <c r="L396" i="15"/>
  <c r="N396" i="15" s="1"/>
  <c r="L404" i="15"/>
  <c r="N404" i="15" s="1"/>
  <c r="L412" i="15"/>
  <c r="N412" i="15" s="1"/>
  <c r="L420" i="15"/>
  <c r="N420" i="15" s="1"/>
  <c r="L428" i="15"/>
  <c r="N428" i="15" s="1"/>
  <c r="L436" i="15"/>
  <c r="N436" i="15" s="1"/>
  <c r="L444" i="15"/>
  <c r="N444" i="15" s="1"/>
  <c r="L452" i="15"/>
  <c r="N452" i="15" s="1"/>
  <c r="L460" i="15"/>
  <c r="N460" i="15" s="1"/>
  <c r="L468" i="15"/>
  <c r="N468" i="15" s="1"/>
  <c r="L476" i="15"/>
  <c r="N476" i="15" s="1"/>
  <c r="L484" i="15"/>
  <c r="N484" i="15" s="1"/>
  <c r="L492" i="15"/>
  <c r="N492" i="15" s="1"/>
  <c r="L500" i="15"/>
  <c r="N500" i="15" s="1"/>
  <c r="L508" i="15"/>
  <c r="N508" i="15" s="1"/>
  <c r="L516" i="15"/>
  <c r="N516" i="15" s="1"/>
  <c r="L524" i="15"/>
  <c r="N524" i="15" s="1"/>
  <c r="L532" i="15"/>
  <c r="N532" i="15" s="1"/>
  <c r="L540" i="15"/>
  <c r="N540" i="15" s="1"/>
  <c r="L548" i="15"/>
  <c r="N548" i="15" s="1"/>
  <c r="L556" i="15"/>
  <c r="N556" i="15" s="1"/>
  <c r="L564" i="15"/>
  <c r="N564" i="15" s="1"/>
  <c r="L572" i="15"/>
  <c r="N572" i="15" s="1"/>
  <c r="L580" i="15"/>
  <c r="N580" i="15" s="1"/>
  <c r="L588" i="15"/>
  <c r="N588" i="15" s="1"/>
  <c r="L596" i="15"/>
  <c r="N596" i="15" s="1"/>
  <c r="L604" i="15"/>
  <c r="N604" i="15" s="1"/>
  <c r="L612" i="15"/>
  <c r="N612" i="15" s="1"/>
  <c r="L620" i="15"/>
  <c r="N620" i="15" s="1"/>
  <c r="L628" i="15"/>
  <c r="N628" i="15" s="1"/>
  <c r="L636" i="15"/>
  <c r="N636" i="15" s="1"/>
  <c r="L644" i="15"/>
  <c r="N644" i="15" s="1"/>
  <c r="L652" i="15"/>
  <c r="N652" i="15" s="1"/>
  <c r="L660" i="15"/>
  <c r="N660" i="15" s="1"/>
  <c r="L668" i="15"/>
  <c r="N668" i="15" s="1"/>
  <c r="L676" i="15"/>
  <c r="N676" i="15" s="1"/>
  <c r="L684" i="15"/>
  <c r="N684" i="15" s="1"/>
  <c r="L692" i="15"/>
  <c r="N692" i="15" s="1"/>
  <c r="L700" i="15"/>
  <c r="N700" i="15" s="1"/>
  <c r="L708" i="15"/>
  <c r="N708" i="15" s="1"/>
  <c r="L716" i="15"/>
  <c r="N716" i="15" s="1"/>
  <c r="L724" i="15"/>
  <c r="N724" i="15" s="1"/>
  <c r="L732" i="15"/>
  <c r="N732" i="15" s="1"/>
  <c r="L740" i="15"/>
  <c r="N740" i="15" s="1"/>
  <c r="L748" i="15"/>
  <c r="N748" i="15" s="1"/>
  <c r="L756" i="15"/>
  <c r="N756" i="15" s="1"/>
  <c r="L764" i="15"/>
  <c r="N764" i="15" s="1"/>
  <c r="L772" i="15"/>
  <c r="N772" i="15" s="1"/>
  <c r="L780" i="15"/>
  <c r="N780" i="15" s="1"/>
  <c r="L788" i="15"/>
  <c r="N788" i="15" s="1"/>
  <c r="L796" i="15"/>
  <c r="N796" i="15" s="1"/>
  <c r="L804" i="15"/>
  <c r="N804" i="15" s="1"/>
  <c r="L812" i="15"/>
  <c r="N812" i="15" s="1"/>
  <c r="L820" i="15"/>
  <c r="N820" i="15" s="1"/>
  <c r="L828" i="15"/>
  <c r="N828" i="15" s="1"/>
  <c r="L836" i="15"/>
  <c r="N836" i="15" s="1"/>
  <c r="L844" i="15"/>
  <c r="N844" i="15" s="1"/>
  <c r="L852" i="15"/>
  <c r="N852" i="15" s="1"/>
  <c r="L860" i="15"/>
  <c r="N860" i="15" s="1"/>
  <c r="L868" i="15"/>
  <c r="N868" i="15" s="1"/>
  <c r="L876" i="15"/>
  <c r="N876" i="15" s="1"/>
  <c r="L884" i="15"/>
  <c r="N884" i="15" s="1"/>
  <c r="L892" i="15"/>
  <c r="N892" i="15" s="1"/>
  <c r="L900" i="15"/>
  <c r="N900" i="15" s="1"/>
  <c r="L908" i="15"/>
  <c r="N908" i="15" s="1"/>
  <c r="L916" i="15"/>
  <c r="N916" i="15" s="1"/>
  <c r="L924" i="15"/>
  <c r="N924" i="15" s="1"/>
  <c r="L932" i="15"/>
  <c r="N932" i="15" s="1"/>
  <c r="L940" i="15"/>
  <c r="N940" i="15" s="1"/>
  <c r="L948" i="15"/>
  <c r="N948" i="15" s="1"/>
  <c r="L956" i="15"/>
  <c r="N956" i="15" s="1"/>
  <c r="L964" i="15"/>
  <c r="N964" i="15" s="1"/>
  <c r="L972" i="15"/>
  <c r="N972" i="15" s="1"/>
  <c r="L980" i="15"/>
  <c r="N980" i="15" s="1"/>
  <c r="L988" i="15"/>
  <c r="N988" i="15" s="1"/>
  <c r="L996" i="15"/>
  <c r="N996" i="15" s="1"/>
  <c r="L7" i="15"/>
  <c r="N7" i="15" s="1"/>
  <c r="F7" i="1" l="1"/>
  <c r="O14" i="6" l="1"/>
  <c r="O9" i="6"/>
  <c r="G8" i="1" l="1"/>
  <c r="R10" i="6" l="1"/>
  <c r="Q8" i="6" l="1"/>
  <c r="Q9" i="6"/>
  <c r="Q10" i="6"/>
  <c r="Q11" i="6"/>
  <c r="Q12" i="6"/>
  <c r="Q13" i="6"/>
  <c r="Q14" i="6"/>
  <c r="Q15" i="6"/>
  <c r="Q16" i="6"/>
  <c r="Q17" i="6"/>
  <c r="Q18" i="6"/>
  <c r="Q19" i="6"/>
  <c r="Q20" i="6"/>
  <c r="Q21" i="6"/>
  <c r="Q22" i="6"/>
  <c r="Q23" i="6"/>
  <c r="Q24" i="6"/>
  <c r="Q25" i="6"/>
  <c r="Q26" i="6"/>
  <c r="Q27" i="6"/>
  <c r="Q28" i="6"/>
  <c r="Q29" i="6"/>
  <c r="Q30" i="6"/>
  <c r="Q31" i="6"/>
  <c r="Q32" i="6"/>
  <c r="Q33" i="6"/>
  <c r="Q34" i="6"/>
  <c r="Q35" i="6"/>
  <c r="Q36" i="6"/>
  <c r="Q37" i="6"/>
  <c r="Q38" i="6"/>
  <c r="Q39" i="6"/>
  <c r="Q40" i="6"/>
  <c r="Q41" i="6"/>
  <c r="Q42" i="6"/>
  <c r="Q43" i="6"/>
  <c r="Q44" i="6"/>
  <c r="Q45" i="6"/>
  <c r="Q46" i="6"/>
  <c r="Q47" i="6"/>
  <c r="Q48" i="6"/>
  <c r="Q49" i="6"/>
  <c r="Q50" i="6"/>
  <c r="Q51" i="6"/>
  <c r="Q52" i="6"/>
  <c r="Q53" i="6"/>
  <c r="Q54" i="6"/>
  <c r="Q55" i="6"/>
  <c r="Q56" i="6"/>
  <c r="Q57" i="6"/>
  <c r="Q58" i="6"/>
  <c r="Q59" i="6"/>
  <c r="Q60" i="6"/>
  <c r="Q61" i="6"/>
  <c r="Q62" i="6"/>
  <c r="Q63" i="6"/>
  <c r="Q64" i="6"/>
  <c r="Q65" i="6"/>
  <c r="Q66" i="6"/>
  <c r="Q67" i="6"/>
  <c r="Q68" i="6"/>
  <c r="Q69" i="6"/>
  <c r="Q70" i="6"/>
  <c r="Q71" i="6"/>
  <c r="Q72" i="6"/>
  <c r="Q73" i="6"/>
  <c r="Q74" i="6"/>
  <c r="Q75" i="6"/>
  <c r="Q76" i="6"/>
  <c r="Q77" i="6"/>
  <c r="Q78" i="6"/>
  <c r="Q79" i="6"/>
  <c r="Q80" i="6"/>
  <c r="Q81" i="6"/>
  <c r="Q82" i="6"/>
  <c r="Q83" i="6"/>
  <c r="Q84" i="6"/>
  <c r="Q85" i="6"/>
  <c r="Q86" i="6"/>
  <c r="Q87" i="6"/>
  <c r="Q88" i="6"/>
  <c r="Q89" i="6"/>
  <c r="Q90" i="6"/>
  <c r="Q91" i="6"/>
  <c r="Q92" i="6"/>
  <c r="Q93" i="6"/>
  <c r="Q94" i="6"/>
  <c r="Q95" i="6"/>
  <c r="Q96" i="6"/>
  <c r="Q97" i="6"/>
  <c r="Q98" i="6"/>
  <c r="Q99" i="6"/>
  <c r="Q100" i="6"/>
  <c r="Q101" i="6"/>
  <c r="Q102" i="6"/>
  <c r="Q103" i="6"/>
  <c r="Q104" i="6"/>
  <c r="Q105" i="6"/>
  <c r="Q106" i="6"/>
  <c r="Q107" i="6"/>
  <c r="Q108" i="6"/>
  <c r="Q109" i="6"/>
  <c r="Q110" i="6"/>
  <c r="Q111" i="6"/>
  <c r="Q112" i="6"/>
  <c r="Q113" i="6"/>
  <c r="Q114" i="6"/>
  <c r="Q115" i="6"/>
  <c r="Q116" i="6"/>
  <c r="Q117" i="6"/>
  <c r="Q118" i="6"/>
  <c r="Q119" i="6"/>
  <c r="Q120" i="6"/>
  <c r="Q121" i="6"/>
  <c r="Q122" i="6"/>
  <c r="Q123" i="6"/>
  <c r="Q124" i="6"/>
  <c r="Q125" i="6"/>
  <c r="Q126" i="6"/>
  <c r="Q127" i="6"/>
  <c r="Q128" i="6"/>
  <c r="Q129" i="6"/>
  <c r="Q130" i="6"/>
  <c r="Q131" i="6"/>
  <c r="Q132" i="6"/>
  <c r="Q133" i="6"/>
  <c r="Q134" i="6"/>
  <c r="Q135" i="6"/>
  <c r="Q136" i="6"/>
  <c r="Q137" i="6"/>
  <c r="Q138" i="6"/>
  <c r="Q139" i="6"/>
  <c r="Q140" i="6"/>
  <c r="Q141" i="6"/>
  <c r="Q142" i="6"/>
  <c r="Q143" i="6"/>
  <c r="Q144" i="6"/>
  <c r="Q145" i="6"/>
  <c r="Q146" i="6"/>
  <c r="Q147" i="6"/>
  <c r="Q148" i="6"/>
  <c r="Q149" i="6"/>
  <c r="Q150" i="6"/>
  <c r="Q151" i="6"/>
  <c r="Q152" i="6"/>
  <c r="Q153" i="6"/>
  <c r="Q154" i="6"/>
  <c r="Q155" i="6"/>
  <c r="Q156" i="6"/>
  <c r="Q157" i="6"/>
  <c r="Q158" i="6"/>
  <c r="Q159" i="6"/>
  <c r="Q160" i="6"/>
  <c r="Q161" i="6"/>
  <c r="Q162" i="6"/>
  <c r="Q163" i="6"/>
  <c r="Q164" i="6"/>
  <c r="Q165" i="6"/>
  <c r="Q166" i="6"/>
  <c r="Q167" i="6"/>
  <c r="Q168" i="6"/>
  <c r="Q169" i="6"/>
  <c r="Q170" i="6"/>
  <c r="Q171" i="6"/>
  <c r="Q172" i="6"/>
  <c r="Q173" i="6"/>
  <c r="Q174" i="6"/>
  <c r="Q175" i="6"/>
  <c r="Q176" i="6"/>
  <c r="Q177" i="6"/>
  <c r="Q178" i="6"/>
  <c r="Q179" i="6"/>
  <c r="Q180" i="6"/>
  <c r="Q181" i="6"/>
  <c r="Q182" i="6"/>
  <c r="Q183" i="6"/>
  <c r="Q184" i="6"/>
  <c r="Q185" i="6"/>
  <c r="Q186" i="6"/>
  <c r="Q187" i="6"/>
  <c r="Q188" i="6"/>
  <c r="Q189" i="6"/>
  <c r="Q190" i="6"/>
  <c r="Q191" i="6"/>
  <c r="Q192" i="6"/>
  <c r="Q193" i="6"/>
  <c r="Q194" i="6"/>
  <c r="Q195" i="6"/>
  <c r="Q196" i="6"/>
  <c r="Q197" i="6"/>
  <c r="Q198" i="6"/>
  <c r="Q199" i="6"/>
  <c r="Q200" i="6"/>
  <c r="Q201" i="6"/>
  <c r="Q202" i="6"/>
  <c r="Q203" i="6"/>
  <c r="Q204" i="6"/>
  <c r="Q205" i="6"/>
  <c r="Q206" i="6"/>
  <c r="Q207" i="6"/>
  <c r="Q208" i="6"/>
  <c r="Q209" i="6"/>
  <c r="Q210" i="6"/>
  <c r="Q211" i="6"/>
  <c r="Q212" i="6"/>
  <c r="Q213" i="6"/>
  <c r="Q214" i="6"/>
  <c r="Q215" i="6"/>
  <c r="Q216" i="6"/>
  <c r="Q217" i="6"/>
  <c r="Q218" i="6"/>
  <c r="Q219" i="6"/>
  <c r="Q220" i="6"/>
  <c r="Q221" i="6"/>
  <c r="Q222" i="6"/>
  <c r="Q223" i="6"/>
  <c r="Q224" i="6"/>
  <c r="Q225" i="6"/>
  <c r="Q226" i="6"/>
  <c r="Q227" i="6"/>
  <c r="Q228" i="6"/>
  <c r="Q229" i="6"/>
  <c r="Q230" i="6"/>
  <c r="Q231" i="6"/>
  <c r="Q232" i="6"/>
  <c r="Q233" i="6"/>
  <c r="Q234" i="6"/>
  <c r="Q235" i="6"/>
  <c r="Q236" i="6"/>
  <c r="Q237" i="6"/>
  <c r="Q238" i="6"/>
  <c r="Q239" i="6"/>
  <c r="Q240" i="6"/>
  <c r="Q241" i="6"/>
  <c r="Q242" i="6"/>
  <c r="Q243" i="6"/>
  <c r="Q244" i="6"/>
  <c r="Q245" i="6"/>
  <c r="Q246" i="6"/>
  <c r="Q247" i="6"/>
  <c r="Q248" i="6"/>
  <c r="Q249" i="6"/>
  <c r="Q250" i="6"/>
  <c r="Q251" i="6"/>
  <c r="Q252" i="6"/>
  <c r="Q253" i="6"/>
  <c r="Q254" i="6"/>
  <c r="Q255" i="6"/>
  <c r="Q256" i="6"/>
  <c r="Q257" i="6"/>
  <c r="Q258" i="6"/>
  <c r="Q259" i="6"/>
  <c r="Q260" i="6"/>
  <c r="Q261" i="6"/>
  <c r="Q262" i="6"/>
  <c r="Q263" i="6"/>
  <c r="Q264" i="6"/>
  <c r="Q265" i="6"/>
  <c r="Q266" i="6"/>
  <c r="Q267" i="6"/>
  <c r="Q268" i="6"/>
  <c r="Q269" i="6"/>
  <c r="Q270" i="6"/>
  <c r="Q271" i="6"/>
  <c r="Q272" i="6"/>
  <c r="Q273" i="6"/>
  <c r="Q274" i="6"/>
  <c r="Q275" i="6"/>
  <c r="Q276" i="6"/>
  <c r="Q277" i="6"/>
  <c r="Q278" i="6"/>
  <c r="Q279" i="6"/>
  <c r="Q280" i="6"/>
  <c r="Q281" i="6"/>
  <c r="Q282" i="6"/>
  <c r="Q283" i="6"/>
  <c r="Q284" i="6"/>
  <c r="Q285" i="6"/>
  <c r="Q286" i="6"/>
  <c r="Q287" i="6"/>
  <c r="Q288" i="6"/>
  <c r="Q289" i="6"/>
  <c r="Q290" i="6"/>
  <c r="Q291" i="6"/>
  <c r="Q292" i="6"/>
  <c r="Q293" i="6"/>
  <c r="Q294" i="6"/>
  <c r="Q295" i="6"/>
  <c r="Q296" i="6"/>
  <c r="Q297" i="6"/>
  <c r="Q298" i="6"/>
  <c r="Q299" i="6"/>
  <c r="Q300" i="6"/>
  <c r="Q301" i="6"/>
  <c r="Q302" i="6"/>
  <c r="Q303" i="6"/>
  <c r="Q304" i="6"/>
  <c r="Q305" i="6"/>
  <c r="Q306" i="6"/>
  <c r="Q307" i="6"/>
  <c r="Q308" i="6"/>
  <c r="Q309" i="6"/>
  <c r="Q310" i="6"/>
  <c r="Q311" i="6"/>
  <c r="Q312" i="6"/>
  <c r="Q313" i="6"/>
  <c r="Q314" i="6"/>
  <c r="Q315" i="6"/>
  <c r="Q316" i="6"/>
  <c r="Q317" i="6"/>
  <c r="Q318" i="6"/>
  <c r="Q319" i="6"/>
  <c r="Q320" i="6"/>
  <c r="Q321" i="6"/>
  <c r="Q322" i="6"/>
  <c r="Q323" i="6"/>
  <c r="Q324" i="6"/>
  <c r="Q325" i="6"/>
  <c r="Q326" i="6"/>
  <c r="Q327" i="6"/>
  <c r="Q328" i="6"/>
  <c r="Q329" i="6"/>
  <c r="Q330" i="6"/>
  <c r="Q331" i="6"/>
  <c r="Q332" i="6"/>
  <c r="Q333" i="6"/>
  <c r="Q334" i="6"/>
  <c r="Q335" i="6"/>
  <c r="Q336" i="6"/>
  <c r="Q337" i="6"/>
  <c r="Q338" i="6"/>
  <c r="Q339" i="6"/>
  <c r="Q340" i="6"/>
  <c r="Q341" i="6"/>
  <c r="Q342" i="6"/>
  <c r="Q343" i="6"/>
  <c r="Q344" i="6"/>
  <c r="Q345" i="6"/>
  <c r="Q346" i="6"/>
  <c r="Q347" i="6"/>
  <c r="Q348" i="6"/>
  <c r="Q349" i="6"/>
  <c r="Q350" i="6"/>
  <c r="Q351" i="6"/>
  <c r="Q352" i="6"/>
  <c r="Q353" i="6"/>
  <c r="Q354" i="6"/>
  <c r="Q355" i="6"/>
  <c r="Q356" i="6"/>
  <c r="Q357" i="6"/>
  <c r="Q358" i="6"/>
  <c r="Q359" i="6"/>
  <c r="Q360" i="6"/>
  <c r="Q361" i="6"/>
  <c r="Q362" i="6"/>
  <c r="Q363" i="6"/>
  <c r="Q364" i="6"/>
  <c r="Q365" i="6"/>
  <c r="Q366" i="6"/>
  <c r="Q367" i="6"/>
  <c r="Q368" i="6"/>
  <c r="Q369" i="6"/>
  <c r="Q370" i="6"/>
  <c r="Q371" i="6"/>
  <c r="Q372" i="6"/>
  <c r="Q373" i="6"/>
  <c r="Q374" i="6"/>
  <c r="Q375" i="6"/>
  <c r="Q376" i="6"/>
  <c r="Q377" i="6"/>
  <c r="Q378" i="6"/>
  <c r="Q379" i="6"/>
  <c r="Q380" i="6"/>
  <c r="Q381" i="6"/>
  <c r="Q382" i="6"/>
  <c r="Q383" i="6"/>
  <c r="Q384" i="6"/>
  <c r="Q385" i="6"/>
  <c r="Q386" i="6"/>
  <c r="Q387" i="6"/>
  <c r="Q388" i="6"/>
  <c r="Q389" i="6"/>
  <c r="Q390" i="6"/>
  <c r="Q391" i="6"/>
  <c r="Q392" i="6"/>
  <c r="Q393" i="6"/>
  <c r="Q394" i="6"/>
  <c r="Q395" i="6"/>
  <c r="Q396" i="6"/>
  <c r="Q397" i="6"/>
  <c r="Q398" i="6"/>
  <c r="Q399" i="6"/>
  <c r="Q400" i="6"/>
  <c r="Q401" i="6"/>
  <c r="Q402" i="6"/>
  <c r="Q403" i="6"/>
  <c r="Q404" i="6"/>
  <c r="Q405" i="6"/>
  <c r="Q406" i="6"/>
  <c r="Q407" i="6"/>
  <c r="Q408" i="6"/>
  <c r="Q409" i="6"/>
  <c r="Q410" i="6"/>
  <c r="Q411" i="6"/>
  <c r="Q412" i="6"/>
  <c r="Q413" i="6"/>
  <c r="Q414" i="6"/>
  <c r="Q415" i="6"/>
  <c r="Q416" i="6"/>
  <c r="Q417" i="6"/>
  <c r="Q418" i="6"/>
  <c r="Q419" i="6"/>
  <c r="Q420" i="6"/>
  <c r="Q421" i="6"/>
  <c r="Q422" i="6"/>
  <c r="Q423" i="6"/>
  <c r="Q424" i="6"/>
  <c r="Q425" i="6"/>
  <c r="Q426" i="6"/>
  <c r="Q427" i="6"/>
  <c r="Q428" i="6"/>
  <c r="Q429" i="6"/>
  <c r="Q430" i="6"/>
  <c r="Q431" i="6"/>
  <c r="Q432" i="6"/>
  <c r="Q433" i="6"/>
  <c r="Q434" i="6"/>
  <c r="Q435" i="6"/>
  <c r="Q436" i="6"/>
  <c r="Q437" i="6"/>
  <c r="Q438" i="6"/>
  <c r="Q439" i="6"/>
  <c r="Q440" i="6"/>
  <c r="Q441" i="6"/>
  <c r="Q442" i="6"/>
  <c r="Q443" i="6"/>
  <c r="Q444" i="6"/>
  <c r="Q445" i="6"/>
  <c r="Q446" i="6"/>
  <c r="Q447" i="6"/>
  <c r="Q448" i="6"/>
  <c r="Q449" i="6"/>
  <c r="Q450" i="6"/>
  <c r="Q451" i="6"/>
  <c r="Q452" i="6"/>
  <c r="Q453" i="6"/>
  <c r="Q454" i="6"/>
  <c r="Q455" i="6"/>
  <c r="Q456" i="6"/>
  <c r="Q457" i="6"/>
  <c r="Q458" i="6"/>
  <c r="Q459" i="6"/>
  <c r="Q460" i="6"/>
  <c r="Q461" i="6"/>
  <c r="Q462" i="6"/>
  <c r="Q463" i="6"/>
  <c r="Q464" i="6"/>
  <c r="Q465" i="6"/>
  <c r="Q466" i="6"/>
  <c r="Q467" i="6"/>
  <c r="Q468" i="6"/>
  <c r="Q469" i="6"/>
  <c r="Q470" i="6"/>
  <c r="Q471" i="6"/>
  <c r="Q472" i="6"/>
  <c r="Q473" i="6"/>
  <c r="Q474" i="6"/>
  <c r="Q475" i="6"/>
  <c r="Q476" i="6"/>
  <c r="Q477" i="6"/>
  <c r="Q478" i="6"/>
  <c r="Q479" i="6"/>
  <c r="Q480" i="6"/>
  <c r="Q481" i="6"/>
  <c r="Q482" i="6"/>
  <c r="Q483" i="6"/>
  <c r="Q484" i="6"/>
  <c r="Q485" i="6"/>
  <c r="Q486" i="6"/>
  <c r="Q487" i="6"/>
  <c r="Q488" i="6"/>
  <c r="Q489" i="6"/>
  <c r="Q490" i="6"/>
  <c r="Q491" i="6"/>
  <c r="Q492" i="6"/>
  <c r="Q493" i="6"/>
  <c r="Q494" i="6"/>
  <c r="Q495" i="6"/>
  <c r="Q496" i="6"/>
  <c r="Q497" i="6"/>
  <c r="Q498" i="6"/>
  <c r="Q499" i="6"/>
  <c r="Q500" i="6"/>
  <c r="Q501" i="6"/>
  <c r="Q502" i="6"/>
  <c r="Q503" i="6"/>
  <c r="Q504" i="6"/>
  <c r="Q505" i="6"/>
  <c r="Q506" i="6"/>
  <c r="Q507" i="6"/>
  <c r="Q508" i="6"/>
  <c r="Q509" i="6"/>
  <c r="Q510" i="6"/>
  <c r="Q511" i="6"/>
  <c r="Q512" i="6"/>
  <c r="Q513" i="6"/>
  <c r="Q514" i="6"/>
  <c r="Q515" i="6"/>
  <c r="Q516" i="6"/>
  <c r="Q517" i="6"/>
  <c r="Q518" i="6"/>
  <c r="Q519" i="6"/>
  <c r="Q520" i="6"/>
  <c r="Q521" i="6"/>
  <c r="Q522" i="6"/>
  <c r="Q523" i="6"/>
  <c r="Q524" i="6"/>
  <c r="Q525" i="6"/>
  <c r="Q526" i="6"/>
  <c r="Q527" i="6"/>
  <c r="Q528" i="6"/>
  <c r="Q529" i="6"/>
  <c r="Q530" i="6"/>
  <c r="Q531" i="6"/>
  <c r="Q532" i="6"/>
  <c r="Q533" i="6"/>
  <c r="Q534" i="6"/>
  <c r="Q535" i="6"/>
  <c r="Q536" i="6"/>
  <c r="Q537" i="6"/>
  <c r="Q538" i="6"/>
  <c r="Q539" i="6"/>
  <c r="Q540" i="6"/>
  <c r="Q541" i="6"/>
  <c r="Q542" i="6"/>
  <c r="Q543" i="6"/>
  <c r="Q544" i="6"/>
  <c r="Q545" i="6"/>
  <c r="Q546" i="6"/>
  <c r="Q547" i="6"/>
  <c r="Q548" i="6"/>
  <c r="Q549" i="6"/>
  <c r="Q550" i="6"/>
  <c r="Q551" i="6"/>
  <c r="Q552" i="6"/>
  <c r="Q553" i="6"/>
  <c r="Q554" i="6"/>
  <c r="Q555" i="6"/>
  <c r="Q556" i="6"/>
  <c r="Q557" i="6"/>
  <c r="Q558" i="6"/>
  <c r="Q559" i="6"/>
  <c r="Q560" i="6"/>
  <c r="Q561" i="6"/>
  <c r="Q562" i="6"/>
  <c r="Q563" i="6"/>
  <c r="Q564" i="6"/>
  <c r="Q565" i="6"/>
  <c r="Q566" i="6"/>
  <c r="Q567" i="6"/>
  <c r="Q568" i="6"/>
  <c r="Q569" i="6"/>
  <c r="Q570" i="6"/>
  <c r="Q571" i="6"/>
  <c r="Q572" i="6"/>
  <c r="Q573" i="6"/>
  <c r="Q574" i="6"/>
  <c r="Q575" i="6"/>
  <c r="Q576" i="6"/>
  <c r="Q577" i="6"/>
  <c r="Q578" i="6"/>
  <c r="Q579" i="6"/>
  <c r="Q580" i="6"/>
  <c r="Q581" i="6"/>
  <c r="Q582" i="6"/>
  <c r="Q583" i="6"/>
  <c r="Q584" i="6"/>
  <c r="Q585" i="6"/>
  <c r="Q586" i="6"/>
  <c r="Q587" i="6"/>
  <c r="Q588" i="6"/>
  <c r="Q589" i="6"/>
  <c r="Q590" i="6"/>
  <c r="Q591" i="6"/>
  <c r="Q592" i="6"/>
  <c r="Q593" i="6"/>
  <c r="Q594" i="6"/>
  <c r="Q595" i="6"/>
  <c r="Q596" i="6"/>
  <c r="Q597" i="6"/>
  <c r="Q598" i="6"/>
  <c r="Q599" i="6"/>
  <c r="Q600" i="6"/>
  <c r="Q601" i="6"/>
  <c r="Q602" i="6"/>
  <c r="Q603" i="6"/>
  <c r="Q604" i="6"/>
  <c r="Q605" i="6"/>
  <c r="Q606" i="6"/>
  <c r="Q607" i="6"/>
  <c r="Q608" i="6"/>
  <c r="Q609" i="6"/>
  <c r="Q610" i="6"/>
  <c r="Q611" i="6"/>
  <c r="Q612" i="6"/>
  <c r="Q613" i="6"/>
  <c r="Q614" i="6"/>
  <c r="Q615" i="6"/>
  <c r="Q616" i="6"/>
  <c r="Q617" i="6"/>
  <c r="Q618" i="6"/>
  <c r="Q619" i="6"/>
  <c r="Q620" i="6"/>
  <c r="Q621" i="6"/>
  <c r="Q622" i="6"/>
  <c r="Q623" i="6"/>
  <c r="Q624" i="6"/>
  <c r="Q625" i="6"/>
  <c r="Q626" i="6"/>
  <c r="Q627" i="6"/>
  <c r="Q628" i="6"/>
  <c r="Q629" i="6"/>
  <c r="Q630" i="6"/>
  <c r="Q631" i="6"/>
  <c r="Q632" i="6"/>
  <c r="Q633" i="6"/>
  <c r="Q634" i="6"/>
  <c r="Q635" i="6"/>
  <c r="Q636" i="6"/>
  <c r="Q637" i="6"/>
  <c r="Q638" i="6"/>
  <c r="Q639" i="6"/>
  <c r="Q640" i="6"/>
  <c r="Q641" i="6"/>
  <c r="Q642" i="6"/>
  <c r="Q643" i="6"/>
  <c r="Q644" i="6"/>
  <c r="Q645" i="6"/>
  <c r="Q646" i="6"/>
  <c r="Q647" i="6"/>
  <c r="Q648" i="6"/>
  <c r="Q649" i="6"/>
  <c r="Q650" i="6"/>
  <c r="Q651" i="6"/>
  <c r="Q652" i="6"/>
  <c r="Q653" i="6"/>
  <c r="Q654" i="6"/>
  <c r="Q655" i="6"/>
  <c r="Q656" i="6"/>
  <c r="Q657" i="6"/>
  <c r="Q658" i="6"/>
  <c r="Q659" i="6"/>
  <c r="Q660" i="6"/>
  <c r="Q661" i="6"/>
  <c r="Q662" i="6"/>
  <c r="Q663" i="6"/>
  <c r="Q664" i="6"/>
  <c r="Q665" i="6"/>
  <c r="Q666" i="6"/>
  <c r="Q667" i="6"/>
  <c r="Q668" i="6"/>
  <c r="Q669" i="6"/>
  <c r="Q670" i="6"/>
  <c r="Q671" i="6"/>
  <c r="Q672" i="6"/>
  <c r="Q673" i="6"/>
  <c r="Q674" i="6"/>
  <c r="Q675" i="6"/>
  <c r="Q676" i="6"/>
  <c r="Q677" i="6"/>
  <c r="Q678" i="6"/>
  <c r="Q679" i="6"/>
  <c r="Q680" i="6"/>
  <c r="Q681" i="6"/>
  <c r="Q682" i="6"/>
  <c r="Q683" i="6"/>
  <c r="Q684" i="6"/>
  <c r="Q685" i="6"/>
  <c r="Q686" i="6"/>
  <c r="Q687" i="6"/>
  <c r="Q688" i="6"/>
  <c r="Q689" i="6"/>
  <c r="Q690" i="6"/>
  <c r="Q691" i="6"/>
  <c r="Q692" i="6"/>
  <c r="Q693" i="6"/>
  <c r="Q694" i="6"/>
  <c r="Q695" i="6"/>
  <c r="Q696" i="6"/>
  <c r="Q697" i="6"/>
  <c r="Q698" i="6"/>
  <c r="Q699" i="6"/>
  <c r="Q700" i="6"/>
  <c r="Q701" i="6"/>
  <c r="Q702" i="6"/>
  <c r="Q703" i="6"/>
  <c r="Q704" i="6"/>
  <c r="Q705" i="6"/>
  <c r="Q706" i="6"/>
  <c r="Q707" i="6"/>
  <c r="Q708" i="6"/>
  <c r="Q709" i="6"/>
  <c r="Q710" i="6"/>
  <c r="Q711" i="6"/>
  <c r="Q712" i="6"/>
  <c r="Q713" i="6"/>
  <c r="Q714" i="6"/>
  <c r="Q715" i="6"/>
  <c r="Q716" i="6"/>
  <c r="Q717" i="6"/>
  <c r="Q718" i="6"/>
  <c r="Q719" i="6"/>
  <c r="Q720" i="6"/>
  <c r="Q721" i="6"/>
  <c r="Q722" i="6"/>
  <c r="Q723" i="6"/>
  <c r="Q724" i="6"/>
  <c r="Q725" i="6"/>
  <c r="Q726" i="6"/>
  <c r="Q727" i="6"/>
  <c r="Q728" i="6"/>
  <c r="Q729" i="6"/>
  <c r="Q730" i="6"/>
  <c r="Q731" i="6"/>
  <c r="Q732" i="6"/>
  <c r="Q733" i="6"/>
  <c r="Q734" i="6"/>
  <c r="Q735" i="6"/>
  <c r="Q736" i="6"/>
  <c r="Q737" i="6"/>
  <c r="Q738" i="6"/>
  <c r="Q739" i="6"/>
  <c r="Q740" i="6"/>
  <c r="Q741" i="6"/>
  <c r="Q742" i="6"/>
  <c r="Q743" i="6"/>
  <c r="Q744" i="6"/>
  <c r="Q745" i="6"/>
  <c r="Q746" i="6"/>
  <c r="Q747" i="6"/>
  <c r="Q748" i="6"/>
  <c r="Q749" i="6"/>
  <c r="Q750" i="6"/>
  <c r="Q751" i="6"/>
  <c r="Q752" i="6"/>
  <c r="Q753" i="6"/>
  <c r="Q754" i="6"/>
  <c r="Q755" i="6"/>
  <c r="Q756" i="6"/>
  <c r="Q757" i="6"/>
  <c r="Q758" i="6"/>
  <c r="Q759" i="6"/>
  <c r="Q760" i="6"/>
  <c r="Q761" i="6"/>
  <c r="Q762" i="6"/>
  <c r="Q763" i="6"/>
  <c r="Q764" i="6"/>
  <c r="Q765" i="6"/>
  <c r="Q766" i="6"/>
  <c r="Q767" i="6"/>
  <c r="Q768" i="6"/>
  <c r="Q769" i="6"/>
  <c r="Q770" i="6"/>
  <c r="Q771" i="6"/>
  <c r="Q772" i="6"/>
  <c r="Q773" i="6"/>
  <c r="Q774" i="6"/>
  <c r="Q775" i="6"/>
  <c r="Q776" i="6"/>
  <c r="Q777" i="6"/>
  <c r="Q778" i="6"/>
  <c r="Q779" i="6"/>
  <c r="Q780" i="6"/>
  <c r="Q781" i="6"/>
  <c r="Q782" i="6"/>
  <c r="Q783" i="6"/>
  <c r="Q784" i="6"/>
  <c r="Q785" i="6"/>
  <c r="Q786" i="6"/>
  <c r="Q787" i="6"/>
  <c r="Q788" i="6"/>
  <c r="Q789" i="6"/>
  <c r="Q790" i="6"/>
  <c r="Q791" i="6"/>
  <c r="Q792" i="6"/>
  <c r="Q793" i="6"/>
  <c r="Q794" i="6"/>
  <c r="Q795" i="6"/>
  <c r="Q796" i="6"/>
  <c r="Q797" i="6"/>
  <c r="Q798" i="6"/>
  <c r="Q799" i="6"/>
  <c r="Q800" i="6"/>
  <c r="Q801" i="6"/>
  <c r="Q802" i="6"/>
  <c r="Q803" i="6"/>
  <c r="Q804" i="6"/>
  <c r="Q805" i="6"/>
  <c r="Q806" i="6"/>
  <c r="Q807" i="6"/>
  <c r="Q808" i="6"/>
  <c r="Q809" i="6"/>
  <c r="Q810" i="6"/>
  <c r="Q811" i="6"/>
  <c r="Q812" i="6"/>
  <c r="Q813" i="6"/>
  <c r="Q814" i="6"/>
  <c r="Q815" i="6"/>
  <c r="Q816" i="6"/>
  <c r="Q817" i="6"/>
  <c r="Q818" i="6"/>
  <c r="Q819" i="6"/>
  <c r="Q820" i="6"/>
  <c r="Q821" i="6"/>
  <c r="Q822" i="6"/>
  <c r="Q823" i="6"/>
  <c r="Q824" i="6"/>
  <c r="Q825" i="6"/>
  <c r="Q826" i="6"/>
  <c r="Q827" i="6"/>
  <c r="Q828" i="6"/>
  <c r="Q829" i="6"/>
  <c r="Q830" i="6"/>
  <c r="Q831" i="6"/>
  <c r="Q832" i="6"/>
  <c r="Q833" i="6"/>
  <c r="Q834" i="6"/>
  <c r="Q835" i="6"/>
  <c r="Q836" i="6"/>
  <c r="Q837" i="6"/>
  <c r="Q838" i="6"/>
  <c r="Q839" i="6"/>
  <c r="Q840" i="6"/>
  <c r="Q841" i="6"/>
  <c r="Q842" i="6"/>
  <c r="Q843" i="6"/>
  <c r="Q844" i="6"/>
  <c r="Q845" i="6"/>
  <c r="Q846" i="6"/>
  <c r="Q847" i="6"/>
  <c r="Q848" i="6"/>
  <c r="Q849" i="6"/>
  <c r="Q850" i="6"/>
  <c r="Q851" i="6"/>
  <c r="Q852" i="6"/>
  <c r="Q853" i="6"/>
  <c r="Q854" i="6"/>
  <c r="Q855" i="6"/>
  <c r="Q856" i="6"/>
  <c r="Q857" i="6"/>
  <c r="Q858" i="6"/>
  <c r="Q859" i="6"/>
  <c r="Q860" i="6"/>
  <c r="Q861" i="6"/>
  <c r="Q862" i="6"/>
  <c r="Q863" i="6"/>
  <c r="Q864" i="6"/>
  <c r="Q865" i="6"/>
  <c r="Q866" i="6"/>
  <c r="Q867" i="6"/>
  <c r="Q868" i="6"/>
  <c r="Q869" i="6"/>
  <c r="Q870" i="6"/>
  <c r="Q871" i="6"/>
  <c r="Q872" i="6"/>
  <c r="Q873" i="6"/>
  <c r="Q874" i="6"/>
  <c r="Q875" i="6"/>
  <c r="Q876" i="6"/>
  <c r="Q877" i="6"/>
  <c r="Q878" i="6"/>
  <c r="Q879" i="6"/>
  <c r="Q880" i="6"/>
  <c r="Q881" i="6"/>
  <c r="Q882" i="6"/>
  <c r="Q883" i="6"/>
  <c r="Q884" i="6"/>
  <c r="Q885" i="6"/>
  <c r="Q886" i="6"/>
  <c r="Q887" i="6"/>
  <c r="Q888" i="6"/>
  <c r="Q889" i="6"/>
  <c r="Q890" i="6"/>
  <c r="Q891" i="6"/>
  <c r="Q892" i="6"/>
  <c r="Q893" i="6"/>
  <c r="Q894" i="6"/>
  <c r="Q895" i="6"/>
  <c r="Q896" i="6"/>
  <c r="Q897" i="6"/>
  <c r="Q898" i="6"/>
  <c r="Q899" i="6"/>
  <c r="Q900" i="6"/>
  <c r="Q901" i="6"/>
  <c r="Q902" i="6"/>
  <c r="Q903" i="6"/>
  <c r="Q904" i="6"/>
  <c r="Q905" i="6"/>
  <c r="Q906" i="6"/>
  <c r="Q907" i="6"/>
  <c r="Q908" i="6"/>
  <c r="Q909" i="6"/>
  <c r="Q910" i="6"/>
  <c r="Q911" i="6"/>
  <c r="Q912" i="6"/>
  <c r="Q913" i="6"/>
  <c r="Q914" i="6"/>
  <c r="Q915" i="6"/>
  <c r="Q916" i="6"/>
  <c r="Q917" i="6"/>
  <c r="Q918" i="6"/>
  <c r="Q919" i="6"/>
  <c r="Q920" i="6"/>
  <c r="Q921" i="6"/>
  <c r="Q922" i="6"/>
  <c r="Q923" i="6"/>
  <c r="Q924" i="6"/>
  <c r="Q925" i="6"/>
  <c r="Q926" i="6"/>
  <c r="Q927" i="6"/>
  <c r="Q928" i="6"/>
  <c r="Q929" i="6"/>
  <c r="Q930" i="6"/>
  <c r="Q931" i="6"/>
  <c r="Q932" i="6"/>
  <c r="Q933" i="6"/>
  <c r="Q934" i="6"/>
  <c r="Q935" i="6"/>
  <c r="Q936" i="6"/>
  <c r="Q937" i="6"/>
  <c r="Q938" i="6"/>
  <c r="Q939" i="6"/>
  <c r="Q940" i="6"/>
  <c r="Q941" i="6"/>
  <c r="Q942" i="6"/>
  <c r="Q943" i="6"/>
  <c r="Q944" i="6"/>
  <c r="Q945" i="6"/>
  <c r="Q946" i="6"/>
  <c r="Q947" i="6"/>
  <c r="Q948" i="6"/>
  <c r="Q949" i="6"/>
  <c r="Q950" i="6"/>
  <c r="Q951" i="6"/>
  <c r="Q952" i="6"/>
  <c r="Q953" i="6"/>
  <c r="Q954" i="6"/>
  <c r="Q955" i="6"/>
  <c r="Q956" i="6"/>
  <c r="Q957" i="6"/>
  <c r="Q958" i="6"/>
  <c r="Q959" i="6"/>
  <c r="Q960" i="6"/>
  <c r="Q961" i="6"/>
  <c r="Q962" i="6"/>
  <c r="Q963" i="6"/>
  <c r="Q964" i="6"/>
  <c r="Q965" i="6"/>
  <c r="Q966" i="6"/>
  <c r="Q967" i="6"/>
  <c r="Q968" i="6"/>
  <c r="Q969" i="6"/>
  <c r="Q970" i="6"/>
  <c r="Q971" i="6"/>
  <c r="Q972" i="6"/>
  <c r="Q973" i="6"/>
  <c r="Q974" i="6"/>
  <c r="Q975" i="6"/>
  <c r="Q976" i="6"/>
  <c r="Q977" i="6"/>
  <c r="Q978" i="6"/>
  <c r="Q979" i="6"/>
  <c r="Q980" i="6"/>
  <c r="Q981" i="6"/>
  <c r="Q982" i="6"/>
  <c r="Q983" i="6"/>
  <c r="Q984" i="6"/>
  <c r="Q985" i="6"/>
  <c r="Q986" i="6"/>
  <c r="Q987" i="6"/>
  <c r="Q988" i="6"/>
  <c r="Q989" i="6"/>
  <c r="Q990" i="6"/>
  <c r="Q991" i="6"/>
  <c r="Q992" i="6"/>
  <c r="Q993" i="6"/>
  <c r="Q994" i="6"/>
  <c r="Q995" i="6"/>
  <c r="Q996" i="6"/>
  <c r="Q997" i="6"/>
  <c r="Q998" i="6"/>
  <c r="Q999" i="6"/>
  <c r="Q1000" i="6"/>
  <c r="S8" i="6" l="1"/>
  <c r="S9" i="6"/>
  <c r="S10" i="6"/>
  <c r="S11" i="6"/>
  <c r="S12" i="6"/>
  <c r="S13" i="6"/>
  <c r="S14" i="6"/>
  <c r="S15" i="6"/>
  <c r="S16" i="6"/>
  <c r="S17" i="6"/>
  <c r="S18" i="6"/>
  <c r="S19" i="6"/>
  <c r="S20" i="6"/>
  <c r="S21" i="6"/>
  <c r="S22" i="6"/>
  <c r="S23" i="6"/>
  <c r="S24" i="6"/>
  <c r="S25" i="6"/>
  <c r="S26" i="6"/>
  <c r="S27" i="6"/>
  <c r="S28" i="6"/>
  <c r="S29" i="6"/>
  <c r="S30" i="6"/>
  <c r="S31" i="6"/>
  <c r="S32" i="6"/>
  <c r="S33" i="6"/>
  <c r="S34" i="6"/>
  <c r="S35" i="6"/>
  <c r="S36" i="6"/>
  <c r="S37" i="6"/>
  <c r="S38" i="6"/>
  <c r="S39" i="6"/>
  <c r="S40" i="6"/>
  <c r="S41" i="6"/>
  <c r="S42" i="6"/>
  <c r="S43" i="6"/>
  <c r="S44" i="6"/>
  <c r="S45" i="6"/>
  <c r="S46" i="6"/>
  <c r="S47" i="6"/>
  <c r="S48" i="6"/>
  <c r="S49" i="6"/>
  <c r="S50" i="6"/>
  <c r="S51" i="6"/>
  <c r="S52" i="6"/>
  <c r="S53" i="6"/>
  <c r="S54" i="6"/>
  <c r="S55" i="6"/>
  <c r="S56" i="6"/>
  <c r="S57" i="6"/>
  <c r="S58" i="6"/>
  <c r="S59" i="6"/>
  <c r="S60" i="6"/>
  <c r="S61" i="6"/>
  <c r="S62" i="6"/>
  <c r="S63" i="6"/>
  <c r="S64" i="6"/>
  <c r="S65" i="6"/>
  <c r="S66" i="6"/>
  <c r="S67" i="6"/>
  <c r="S68" i="6"/>
  <c r="S69" i="6"/>
  <c r="S70" i="6"/>
  <c r="S71" i="6"/>
  <c r="S72" i="6"/>
  <c r="S73" i="6"/>
  <c r="S74" i="6"/>
  <c r="S75" i="6"/>
  <c r="S76" i="6"/>
  <c r="S77" i="6"/>
  <c r="S78" i="6"/>
  <c r="S79" i="6"/>
  <c r="S80" i="6"/>
  <c r="S81" i="6"/>
  <c r="S82" i="6"/>
  <c r="S83" i="6"/>
  <c r="S84" i="6"/>
  <c r="S85" i="6"/>
  <c r="S86" i="6"/>
  <c r="S87" i="6"/>
  <c r="S88" i="6"/>
  <c r="S89" i="6"/>
  <c r="S90" i="6"/>
  <c r="S91" i="6"/>
  <c r="S92" i="6"/>
  <c r="S93" i="6"/>
  <c r="S94" i="6"/>
  <c r="S95" i="6"/>
  <c r="S96" i="6"/>
  <c r="S97" i="6"/>
  <c r="S98" i="6"/>
  <c r="S99" i="6"/>
  <c r="S100" i="6"/>
  <c r="S101" i="6"/>
  <c r="S102" i="6"/>
  <c r="S103" i="6"/>
  <c r="S104" i="6"/>
  <c r="S105" i="6"/>
  <c r="S106" i="6"/>
  <c r="S107" i="6"/>
  <c r="S108" i="6"/>
  <c r="S109" i="6"/>
  <c r="S110" i="6"/>
  <c r="S111" i="6"/>
  <c r="S112" i="6"/>
  <c r="S113" i="6"/>
  <c r="S114" i="6"/>
  <c r="S115" i="6"/>
  <c r="S116" i="6"/>
  <c r="S117" i="6"/>
  <c r="S118" i="6"/>
  <c r="S119" i="6"/>
  <c r="S120" i="6"/>
  <c r="S121" i="6"/>
  <c r="S122" i="6"/>
  <c r="S123" i="6"/>
  <c r="S124" i="6"/>
  <c r="S125" i="6"/>
  <c r="S126" i="6"/>
  <c r="S127" i="6"/>
  <c r="S128" i="6"/>
  <c r="S129" i="6"/>
  <c r="S130" i="6"/>
  <c r="S131" i="6"/>
  <c r="S132" i="6"/>
  <c r="S133" i="6"/>
  <c r="S134" i="6"/>
  <c r="S135" i="6"/>
  <c r="S136" i="6"/>
  <c r="S137" i="6"/>
  <c r="S138" i="6"/>
  <c r="S139" i="6"/>
  <c r="S140" i="6"/>
  <c r="S141" i="6"/>
  <c r="S142" i="6"/>
  <c r="S143" i="6"/>
  <c r="S144" i="6"/>
  <c r="S145" i="6"/>
  <c r="S146" i="6"/>
  <c r="S147" i="6"/>
  <c r="S148" i="6"/>
  <c r="S149" i="6"/>
  <c r="S150" i="6"/>
  <c r="S151" i="6"/>
  <c r="S152" i="6"/>
  <c r="S153" i="6"/>
  <c r="S154" i="6"/>
  <c r="S155" i="6"/>
  <c r="S156" i="6"/>
  <c r="S157" i="6"/>
  <c r="S158" i="6"/>
  <c r="S159" i="6"/>
  <c r="S160" i="6"/>
  <c r="S161" i="6"/>
  <c r="S162" i="6"/>
  <c r="S163" i="6"/>
  <c r="S164" i="6"/>
  <c r="S165" i="6"/>
  <c r="S166" i="6"/>
  <c r="S167" i="6"/>
  <c r="S168" i="6"/>
  <c r="S169" i="6"/>
  <c r="S170" i="6"/>
  <c r="S171" i="6"/>
  <c r="S172" i="6"/>
  <c r="S173" i="6"/>
  <c r="S174" i="6"/>
  <c r="S175" i="6"/>
  <c r="S176" i="6"/>
  <c r="S177" i="6"/>
  <c r="S178" i="6"/>
  <c r="S179" i="6"/>
  <c r="S180" i="6"/>
  <c r="S181" i="6"/>
  <c r="S182" i="6"/>
  <c r="S183" i="6"/>
  <c r="S184" i="6"/>
  <c r="S185" i="6"/>
  <c r="S186" i="6"/>
  <c r="S187" i="6"/>
  <c r="S188" i="6"/>
  <c r="S189" i="6"/>
  <c r="S190" i="6"/>
  <c r="S191" i="6"/>
  <c r="S192" i="6"/>
  <c r="S193" i="6"/>
  <c r="S194" i="6"/>
  <c r="S195" i="6"/>
  <c r="S196" i="6"/>
  <c r="S197" i="6"/>
  <c r="S198" i="6"/>
  <c r="S199" i="6"/>
  <c r="S200" i="6"/>
  <c r="S201" i="6"/>
  <c r="S202" i="6"/>
  <c r="S203" i="6"/>
  <c r="S204" i="6"/>
  <c r="S205" i="6"/>
  <c r="S206" i="6"/>
  <c r="S207" i="6"/>
  <c r="S208" i="6"/>
  <c r="S209" i="6"/>
  <c r="S210" i="6"/>
  <c r="S211" i="6"/>
  <c r="S212" i="6"/>
  <c r="S213" i="6"/>
  <c r="S214" i="6"/>
  <c r="S215" i="6"/>
  <c r="S216" i="6"/>
  <c r="S217" i="6"/>
  <c r="S218" i="6"/>
  <c r="S219" i="6"/>
  <c r="S220" i="6"/>
  <c r="S221" i="6"/>
  <c r="S222" i="6"/>
  <c r="S223" i="6"/>
  <c r="S224" i="6"/>
  <c r="S225" i="6"/>
  <c r="S226" i="6"/>
  <c r="S227" i="6"/>
  <c r="S228" i="6"/>
  <c r="S229" i="6"/>
  <c r="S230" i="6"/>
  <c r="S231" i="6"/>
  <c r="S232" i="6"/>
  <c r="S233" i="6"/>
  <c r="S234" i="6"/>
  <c r="S235" i="6"/>
  <c r="S236" i="6"/>
  <c r="S237" i="6"/>
  <c r="S238" i="6"/>
  <c r="S239" i="6"/>
  <c r="S240" i="6"/>
  <c r="S241" i="6"/>
  <c r="S242" i="6"/>
  <c r="S243" i="6"/>
  <c r="S244" i="6"/>
  <c r="S245" i="6"/>
  <c r="S246" i="6"/>
  <c r="S247" i="6"/>
  <c r="S248" i="6"/>
  <c r="S249" i="6"/>
  <c r="S250" i="6"/>
  <c r="S251" i="6"/>
  <c r="S252" i="6"/>
  <c r="S253" i="6"/>
  <c r="S254" i="6"/>
  <c r="S255" i="6"/>
  <c r="S256" i="6"/>
  <c r="S257" i="6"/>
  <c r="S258" i="6"/>
  <c r="S259" i="6"/>
  <c r="S260" i="6"/>
  <c r="S261" i="6"/>
  <c r="S262" i="6"/>
  <c r="S263" i="6"/>
  <c r="S264" i="6"/>
  <c r="S265" i="6"/>
  <c r="S266" i="6"/>
  <c r="S267" i="6"/>
  <c r="S268" i="6"/>
  <c r="S269" i="6"/>
  <c r="S270" i="6"/>
  <c r="S271" i="6"/>
  <c r="S272" i="6"/>
  <c r="S273" i="6"/>
  <c r="S274" i="6"/>
  <c r="S275" i="6"/>
  <c r="S276" i="6"/>
  <c r="S277" i="6"/>
  <c r="S278" i="6"/>
  <c r="S279" i="6"/>
  <c r="S280" i="6"/>
  <c r="S281" i="6"/>
  <c r="S282" i="6"/>
  <c r="S283" i="6"/>
  <c r="S284" i="6"/>
  <c r="S285" i="6"/>
  <c r="S286" i="6"/>
  <c r="S287" i="6"/>
  <c r="S288" i="6"/>
  <c r="S289" i="6"/>
  <c r="S290" i="6"/>
  <c r="S291" i="6"/>
  <c r="S292" i="6"/>
  <c r="S293" i="6"/>
  <c r="S294" i="6"/>
  <c r="S295" i="6"/>
  <c r="S296" i="6"/>
  <c r="S297" i="6"/>
  <c r="S298" i="6"/>
  <c r="S299" i="6"/>
  <c r="S300" i="6"/>
  <c r="S301" i="6"/>
  <c r="S302" i="6"/>
  <c r="S303" i="6"/>
  <c r="S304" i="6"/>
  <c r="S305" i="6"/>
  <c r="S306" i="6"/>
  <c r="S307" i="6"/>
  <c r="S308" i="6"/>
  <c r="S309" i="6"/>
  <c r="S310" i="6"/>
  <c r="S311" i="6"/>
  <c r="S312" i="6"/>
  <c r="S313" i="6"/>
  <c r="S314" i="6"/>
  <c r="S315" i="6"/>
  <c r="S316" i="6"/>
  <c r="S317" i="6"/>
  <c r="S318" i="6"/>
  <c r="S319" i="6"/>
  <c r="S320" i="6"/>
  <c r="S321" i="6"/>
  <c r="S322" i="6"/>
  <c r="S323" i="6"/>
  <c r="S324" i="6"/>
  <c r="S325" i="6"/>
  <c r="S326" i="6"/>
  <c r="S327" i="6"/>
  <c r="S328" i="6"/>
  <c r="S329" i="6"/>
  <c r="S330" i="6"/>
  <c r="S331" i="6"/>
  <c r="S332" i="6"/>
  <c r="S333" i="6"/>
  <c r="S334" i="6"/>
  <c r="S335" i="6"/>
  <c r="S336" i="6"/>
  <c r="S337" i="6"/>
  <c r="S338" i="6"/>
  <c r="S339" i="6"/>
  <c r="S340" i="6"/>
  <c r="S341" i="6"/>
  <c r="S342" i="6"/>
  <c r="S343" i="6"/>
  <c r="S344" i="6"/>
  <c r="S345" i="6"/>
  <c r="S346" i="6"/>
  <c r="S347" i="6"/>
  <c r="S348" i="6"/>
  <c r="S349" i="6"/>
  <c r="S350" i="6"/>
  <c r="S351" i="6"/>
  <c r="S352" i="6"/>
  <c r="S353" i="6"/>
  <c r="S354" i="6"/>
  <c r="S355" i="6"/>
  <c r="S356" i="6"/>
  <c r="S357" i="6"/>
  <c r="S358" i="6"/>
  <c r="S359" i="6"/>
  <c r="S360" i="6"/>
  <c r="S361" i="6"/>
  <c r="S362" i="6"/>
  <c r="S363" i="6"/>
  <c r="S364" i="6"/>
  <c r="S365" i="6"/>
  <c r="S366" i="6"/>
  <c r="S367" i="6"/>
  <c r="S368" i="6"/>
  <c r="S369" i="6"/>
  <c r="S370" i="6"/>
  <c r="S371" i="6"/>
  <c r="S372" i="6"/>
  <c r="S373" i="6"/>
  <c r="S374" i="6"/>
  <c r="S375" i="6"/>
  <c r="S376" i="6"/>
  <c r="S377" i="6"/>
  <c r="S378" i="6"/>
  <c r="S379" i="6"/>
  <c r="S380" i="6"/>
  <c r="S381" i="6"/>
  <c r="S382" i="6"/>
  <c r="S383" i="6"/>
  <c r="S384" i="6"/>
  <c r="S385" i="6"/>
  <c r="S386" i="6"/>
  <c r="S387" i="6"/>
  <c r="S388" i="6"/>
  <c r="S389" i="6"/>
  <c r="S390" i="6"/>
  <c r="S391" i="6"/>
  <c r="S392" i="6"/>
  <c r="S393" i="6"/>
  <c r="S394" i="6"/>
  <c r="S395" i="6"/>
  <c r="S396" i="6"/>
  <c r="S397" i="6"/>
  <c r="S398" i="6"/>
  <c r="S399" i="6"/>
  <c r="S400" i="6"/>
  <c r="S401" i="6"/>
  <c r="S402" i="6"/>
  <c r="S403" i="6"/>
  <c r="S404" i="6"/>
  <c r="S405" i="6"/>
  <c r="S406" i="6"/>
  <c r="S407" i="6"/>
  <c r="S408" i="6"/>
  <c r="S409" i="6"/>
  <c r="S410" i="6"/>
  <c r="S411" i="6"/>
  <c r="S412" i="6"/>
  <c r="S413" i="6"/>
  <c r="S414" i="6"/>
  <c r="S415" i="6"/>
  <c r="S416" i="6"/>
  <c r="S417" i="6"/>
  <c r="S418" i="6"/>
  <c r="S419" i="6"/>
  <c r="S420" i="6"/>
  <c r="S421" i="6"/>
  <c r="S422" i="6"/>
  <c r="S423" i="6"/>
  <c r="S424" i="6"/>
  <c r="S425" i="6"/>
  <c r="S426" i="6"/>
  <c r="S427" i="6"/>
  <c r="S428" i="6"/>
  <c r="S429" i="6"/>
  <c r="S430" i="6"/>
  <c r="S431" i="6"/>
  <c r="S432" i="6"/>
  <c r="S433" i="6"/>
  <c r="S434" i="6"/>
  <c r="S435" i="6"/>
  <c r="S436" i="6"/>
  <c r="S437" i="6"/>
  <c r="S438" i="6"/>
  <c r="S439" i="6"/>
  <c r="S440" i="6"/>
  <c r="S441" i="6"/>
  <c r="S442" i="6"/>
  <c r="S443" i="6"/>
  <c r="S444" i="6"/>
  <c r="S445" i="6"/>
  <c r="S446" i="6"/>
  <c r="S447" i="6"/>
  <c r="S448" i="6"/>
  <c r="S449" i="6"/>
  <c r="S450" i="6"/>
  <c r="S451" i="6"/>
  <c r="S452" i="6"/>
  <c r="S453" i="6"/>
  <c r="S454" i="6"/>
  <c r="S455" i="6"/>
  <c r="S456" i="6"/>
  <c r="S457" i="6"/>
  <c r="S458" i="6"/>
  <c r="S459" i="6"/>
  <c r="S460" i="6"/>
  <c r="S461" i="6"/>
  <c r="S462" i="6"/>
  <c r="S463" i="6"/>
  <c r="S464" i="6"/>
  <c r="S465" i="6"/>
  <c r="S466" i="6"/>
  <c r="S467" i="6"/>
  <c r="S468" i="6"/>
  <c r="S469" i="6"/>
  <c r="S470" i="6"/>
  <c r="S471" i="6"/>
  <c r="S472" i="6"/>
  <c r="S473" i="6"/>
  <c r="S474" i="6"/>
  <c r="S475" i="6"/>
  <c r="S476" i="6"/>
  <c r="S477" i="6"/>
  <c r="S478" i="6"/>
  <c r="S479" i="6"/>
  <c r="S480" i="6"/>
  <c r="S481" i="6"/>
  <c r="S482" i="6"/>
  <c r="S483" i="6"/>
  <c r="S484" i="6"/>
  <c r="S485" i="6"/>
  <c r="S486" i="6"/>
  <c r="S487" i="6"/>
  <c r="S488" i="6"/>
  <c r="S489" i="6"/>
  <c r="S490" i="6"/>
  <c r="S491" i="6"/>
  <c r="S492" i="6"/>
  <c r="S493" i="6"/>
  <c r="S494" i="6"/>
  <c r="S495" i="6"/>
  <c r="S496" i="6"/>
  <c r="S497" i="6"/>
  <c r="S498" i="6"/>
  <c r="S499" i="6"/>
  <c r="S500" i="6"/>
  <c r="S501" i="6"/>
  <c r="S502" i="6"/>
  <c r="S503" i="6"/>
  <c r="S504" i="6"/>
  <c r="S505" i="6"/>
  <c r="S506" i="6"/>
  <c r="S507" i="6"/>
  <c r="S508" i="6"/>
  <c r="S509" i="6"/>
  <c r="S510" i="6"/>
  <c r="S511" i="6"/>
  <c r="S512" i="6"/>
  <c r="S513" i="6"/>
  <c r="S514" i="6"/>
  <c r="S515" i="6"/>
  <c r="S516" i="6"/>
  <c r="S517" i="6"/>
  <c r="S518" i="6"/>
  <c r="S519" i="6"/>
  <c r="S520" i="6"/>
  <c r="S521" i="6"/>
  <c r="S522" i="6"/>
  <c r="S523" i="6"/>
  <c r="S524" i="6"/>
  <c r="S525" i="6"/>
  <c r="S526" i="6"/>
  <c r="S527" i="6"/>
  <c r="S528" i="6"/>
  <c r="S529" i="6"/>
  <c r="S530" i="6"/>
  <c r="S531" i="6"/>
  <c r="S532" i="6"/>
  <c r="S533" i="6"/>
  <c r="S534" i="6"/>
  <c r="S535" i="6"/>
  <c r="S536" i="6"/>
  <c r="S537" i="6"/>
  <c r="S538" i="6"/>
  <c r="S539" i="6"/>
  <c r="S540" i="6"/>
  <c r="S541" i="6"/>
  <c r="S542" i="6"/>
  <c r="S543" i="6"/>
  <c r="S544" i="6"/>
  <c r="S545" i="6"/>
  <c r="S546" i="6"/>
  <c r="S547" i="6"/>
  <c r="S548" i="6"/>
  <c r="S549" i="6"/>
  <c r="S550" i="6"/>
  <c r="S551" i="6"/>
  <c r="S552" i="6"/>
  <c r="S553" i="6"/>
  <c r="S554" i="6"/>
  <c r="S555" i="6"/>
  <c r="S556" i="6"/>
  <c r="S557" i="6"/>
  <c r="S558" i="6"/>
  <c r="S559" i="6"/>
  <c r="S560" i="6"/>
  <c r="S561" i="6"/>
  <c r="S562" i="6"/>
  <c r="S563" i="6"/>
  <c r="S564" i="6"/>
  <c r="S565" i="6"/>
  <c r="S566" i="6"/>
  <c r="S567" i="6"/>
  <c r="S568" i="6"/>
  <c r="S569" i="6"/>
  <c r="S570" i="6"/>
  <c r="S571" i="6"/>
  <c r="S572" i="6"/>
  <c r="S573" i="6"/>
  <c r="S574" i="6"/>
  <c r="S575" i="6"/>
  <c r="S576" i="6"/>
  <c r="S577" i="6"/>
  <c r="S578" i="6"/>
  <c r="S579" i="6"/>
  <c r="S580" i="6"/>
  <c r="S581" i="6"/>
  <c r="S582" i="6"/>
  <c r="S583" i="6"/>
  <c r="S584" i="6"/>
  <c r="S585" i="6"/>
  <c r="S586" i="6"/>
  <c r="S587" i="6"/>
  <c r="S588" i="6"/>
  <c r="S589" i="6"/>
  <c r="S590" i="6"/>
  <c r="S591" i="6"/>
  <c r="S592" i="6"/>
  <c r="S593" i="6"/>
  <c r="S594" i="6"/>
  <c r="S595" i="6"/>
  <c r="S596" i="6"/>
  <c r="S597" i="6"/>
  <c r="S598" i="6"/>
  <c r="S599" i="6"/>
  <c r="S600" i="6"/>
  <c r="S601" i="6"/>
  <c r="S602" i="6"/>
  <c r="S603" i="6"/>
  <c r="S604" i="6"/>
  <c r="S605" i="6"/>
  <c r="S606" i="6"/>
  <c r="S607" i="6"/>
  <c r="S608" i="6"/>
  <c r="S609" i="6"/>
  <c r="S610" i="6"/>
  <c r="S611" i="6"/>
  <c r="S612" i="6"/>
  <c r="S613" i="6"/>
  <c r="S614" i="6"/>
  <c r="S615" i="6"/>
  <c r="S616" i="6"/>
  <c r="S617" i="6"/>
  <c r="S618" i="6"/>
  <c r="S619" i="6"/>
  <c r="S620" i="6"/>
  <c r="S621" i="6"/>
  <c r="S622" i="6"/>
  <c r="S623" i="6"/>
  <c r="S624" i="6"/>
  <c r="S625" i="6"/>
  <c r="S626" i="6"/>
  <c r="S627" i="6"/>
  <c r="S628" i="6"/>
  <c r="S629" i="6"/>
  <c r="S630" i="6"/>
  <c r="S631" i="6"/>
  <c r="S632" i="6"/>
  <c r="S633" i="6"/>
  <c r="S634" i="6"/>
  <c r="S635" i="6"/>
  <c r="S636" i="6"/>
  <c r="S637" i="6"/>
  <c r="S638" i="6"/>
  <c r="S639" i="6"/>
  <c r="S640" i="6"/>
  <c r="S641" i="6"/>
  <c r="S642" i="6"/>
  <c r="S643" i="6"/>
  <c r="S644" i="6"/>
  <c r="S645" i="6"/>
  <c r="S646" i="6"/>
  <c r="S647" i="6"/>
  <c r="S648" i="6"/>
  <c r="S649" i="6"/>
  <c r="S650" i="6"/>
  <c r="S651" i="6"/>
  <c r="S652" i="6"/>
  <c r="S653" i="6"/>
  <c r="S654" i="6"/>
  <c r="S655" i="6"/>
  <c r="S656" i="6"/>
  <c r="S657" i="6"/>
  <c r="S658" i="6"/>
  <c r="S659" i="6"/>
  <c r="S660" i="6"/>
  <c r="S661" i="6"/>
  <c r="S662" i="6"/>
  <c r="S663" i="6"/>
  <c r="S664" i="6"/>
  <c r="S665" i="6"/>
  <c r="S666" i="6"/>
  <c r="S667" i="6"/>
  <c r="S668" i="6"/>
  <c r="S669" i="6"/>
  <c r="S670" i="6"/>
  <c r="S671" i="6"/>
  <c r="S672" i="6"/>
  <c r="S673" i="6"/>
  <c r="S674" i="6"/>
  <c r="S675" i="6"/>
  <c r="S676" i="6"/>
  <c r="S677" i="6"/>
  <c r="S678" i="6"/>
  <c r="S679" i="6"/>
  <c r="S680" i="6"/>
  <c r="S681" i="6"/>
  <c r="S682" i="6"/>
  <c r="S683" i="6"/>
  <c r="S684" i="6"/>
  <c r="S685" i="6"/>
  <c r="S686" i="6"/>
  <c r="S687" i="6"/>
  <c r="S688" i="6"/>
  <c r="S689" i="6"/>
  <c r="S690" i="6"/>
  <c r="S691" i="6"/>
  <c r="S692" i="6"/>
  <c r="S693" i="6"/>
  <c r="S694" i="6"/>
  <c r="S695" i="6"/>
  <c r="S696" i="6"/>
  <c r="S697" i="6"/>
  <c r="S698" i="6"/>
  <c r="S699" i="6"/>
  <c r="S700" i="6"/>
  <c r="S701" i="6"/>
  <c r="S702" i="6"/>
  <c r="S703" i="6"/>
  <c r="S704" i="6"/>
  <c r="S705" i="6"/>
  <c r="S706" i="6"/>
  <c r="S707" i="6"/>
  <c r="S708" i="6"/>
  <c r="S709" i="6"/>
  <c r="S710" i="6"/>
  <c r="S711" i="6"/>
  <c r="S712" i="6"/>
  <c r="S713" i="6"/>
  <c r="S714" i="6"/>
  <c r="S715" i="6"/>
  <c r="S716" i="6"/>
  <c r="S717" i="6"/>
  <c r="S718" i="6"/>
  <c r="S719" i="6"/>
  <c r="S720" i="6"/>
  <c r="S721" i="6"/>
  <c r="S722" i="6"/>
  <c r="S723" i="6"/>
  <c r="S724" i="6"/>
  <c r="S725" i="6"/>
  <c r="S726" i="6"/>
  <c r="S727" i="6"/>
  <c r="S728" i="6"/>
  <c r="S729" i="6"/>
  <c r="S730" i="6"/>
  <c r="S731" i="6"/>
  <c r="S732" i="6"/>
  <c r="S733" i="6"/>
  <c r="S734" i="6"/>
  <c r="S735" i="6"/>
  <c r="S736" i="6"/>
  <c r="S737" i="6"/>
  <c r="S738" i="6"/>
  <c r="S739" i="6"/>
  <c r="S740" i="6"/>
  <c r="S741" i="6"/>
  <c r="S742" i="6"/>
  <c r="S743" i="6"/>
  <c r="S744" i="6"/>
  <c r="S745" i="6"/>
  <c r="S746" i="6"/>
  <c r="S747" i="6"/>
  <c r="S748" i="6"/>
  <c r="S749" i="6"/>
  <c r="S750" i="6"/>
  <c r="S751" i="6"/>
  <c r="S752" i="6"/>
  <c r="S753" i="6"/>
  <c r="S754" i="6"/>
  <c r="S755" i="6"/>
  <c r="S756" i="6"/>
  <c r="S757" i="6"/>
  <c r="S758" i="6"/>
  <c r="S759" i="6"/>
  <c r="S760" i="6"/>
  <c r="S761" i="6"/>
  <c r="S762" i="6"/>
  <c r="S763" i="6"/>
  <c r="S764" i="6"/>
  <c r="S765" i="6"/>
  <c r="S766" i="6"/>
  <c r="S767" i="6"/>
  <c r="S768" i="6"/>
  <c r="S769" i="6"/>
  <c r="S770" i="6"/>
  <c r="S771" i="6"/>
  <c r="S772" i="6"/>
  <c r="S773" i="6"/>
  <c r="S774" i="6"/>
  <c r="S775" i="6"/>
  <c r="S776" i="6"/>
  <c r="S777" i="6"/>
  <c r="S778" i="6"/>
  <c r="S779" i="6"/>
  <c r="S780" i="6"/>
  <c r="S781" i="6"/>
  <c r="S782" i="6"/>
  <c r="S783" i="6"/>
  <c r="S784" i="6"/>
  <c r="S785" i="6"/>
  <c r="S786" i="6"/>
  <c r="S787" i="6"/>
  <c r="S788" i="6"/>
  <c r="S789" i="6"/>
  <c r="S790" i="6"/>
  <c r="S791" i="6"/>
  <c r="S792" i="6"/>
  <c r="S793" i="6"/>
  <c r="S794" i="6"/>
  <c r="S795" i="6"/>
  <c r="S796" i="6"/>
  <c r="S797" i="6"/>
  <c r="S798" i="6"/>
  <c r="S799" i="6"/>
  <c r="S800" i="6"/>
  <c r="S801" i="6"/>
  <c r="S802" i="6"/>
  <c r="S803" i="6"/>
  <c r="S804" i="6"/>
  <c r="S805" i="6"/>
  <c r="S806" i="6"/>
  <c r="S807" i="6"/>
  <c r="S808" i="6"/>
  <c r="S809" i="6"/>
  <c r="S810" i="6"/>
  <c r="S811" i="6"/>
  <c r="S812" i="6"/>
  <c r="S813" i="6"/>
  <c r="S814" i="6"/>
  <c r="S815" i="6"/>
  <c r="S816" i="6"/>
  <c r="S817" i="6"/>
  <c r="S818" i="6"/>
  <c r="S819" i="6"/>
  <c r="S820" i="6"/>
  <c r="S821" i="6"/>
  <c r="S822" i="6"/>
  <c r="S823" i="6"/>
  <c r="S824" i="6"/>
  <c r="S825" i="6"/>
  <c r="S826" i="6"/>
  <c r="S827" i="6"/>
  <c r="S828" i="6"/>
  <c r="S829" i="6"/>
  <c r="S830" i="6"/>
  <c r="S831" i="6"/>
  <c r="S832" i="6"/>
  <c r="S833" i="6"/>
  <c r="S834" i="6"/>
  <c r="S835" i="6"/>
  <c r="S836" i="6"/>
  <c r="S837" i="6"/>
  <c r="S838" i="6"/>
  <c r="S839" i="6"/>
  <c r="S840" i="6"/>
  <c r="S841" i="6"/>
  <c r="S842" i="6"/>
  <c r="S843" i="6"/>
  <c r="S844" i="6"/>
  <c r="S845" i="6"/>
  <c r="S846" i="6"/>
  <c r="S847" i="6"/>
  <c r="S848" i="6"/>
  <c r="S849" i="6"/>
  <c r="S850" i="6"/>
  <c r="S851" i="6"/>
  <c r="S852" i="6"/>
  <c r="S853" i="6"/>
  <c r="S854" i="6"/>
  <c r="S855" i="6"/>
  <c r="S856" i="6"/>
  <c r="S857" i="6"/>
  <c r="S858" i="6"/>
  <c r="S859" i="6"/>
  <c r="S860" i="6"/>
  <c r="S861" i="6"/>
  <c r="S862" i="6"/>
  <c r="S863" i="6"/>
  <c r="S864" i="6"/>
  <c r="S865" i="6"/>
  <c r="S866" i="6"/>
  <c r="S867" i="6"/>
  <c r="S868" i="6"/>
  <c r="S869" i="6"/>
  <c r="S870" i="6"/>
  <c r="S871" i="6"/>
  <c r="S872" i="6"/>
  <c r="S873" i="6"/>
  <c r="S874" i="6"/>
  <c r="S875" i="6"/>
  <c r="S876" i="6"/>
  <c r="S877" i="6"/>
  <c r="S878" i="6"/>
  <c r="S879" i="6"/>
  <c r="S880" i="6"/>
  <c r="S881" i="6"/>
  <c r="S882" i="6"/>
  <c r="S883" i="6"/>
  <c r="S884" i="6"/>
  <c r="S885" i="6"/>
  <c r="S886" i="6"/>
  <c r="S887" i="6"/>
  <c r="S888" i="6"/>
  <c r="S889" i="6"/>
  <c r="S890" i="6"/>
  <c r="S891" i="6"/>
  <c r="S892" i="6"/>
  <c r="S893" i="6"/>
  <c r="S894" i="6"/>
  <c r="S895" i="6"/>
  <c r="S896" i="6"/>
  <c r="S897" i="6"/>
  <c r="S898" i="6"/>
  <c r="S899" i="6"/>
  <c r="S900" i="6"/>
  <c r="S901" i="6"/>
  <c r="S902" i="6"/>
  <c r="S903" i="6"/>
  <c r="S904" i="6"/>
  <c r="S905" i="6"/>
  <c r="S906" i="6"/>
  <c r="S907" i="6"/>
  <c r="S908" i="6"/>
  <c r="S909" i="6"/>
  <c r="S910" i="6"/>
  <c r="S911" i="6"/>
  <c r="S912" i="6"/>
  <c r="S913" i="6"/>
  <c r="S914" i="6"/>
  <c r="S915" i="6"/>
  <c r="S916" i="6"/>
  <c r="S917" i="6"/>
  <c r="S918" i="6"/>
  <c r="S919" i="6"/>
  <c r="S920" i="6"/>
  <c r="S921" i="6"/>
  <c r="S922" i="6"/>
  <c r="S923" i="6"/>
  <c r="S924" i="6"/>
  <c r="S925" i="6"/>
  <c r="S926" i="6"/>
  <c r="S927" i="6"/>
  <c r="S928" i="6"/>
  <c r="S929" i="6"/>
  <c r="S930" i="6"/>
  <c r="S931" i="6"/>
  <c r="S932" i="6"/>
  <c r="S933" i="6"/>
  <c r="S934" i="6"/>
  <c r="S935" i="6"/>
  <c r="S936" i="6"/>
  <c r="S937" i="6"/>
  <c r="S938" i="6"/>
  <c r="S939" i="6"/>
  <c r="S940" i="6"/>
  <c r="S941" i="6"/>
  <c r="S942" i="6"/>
  <c r="S943" i="6"/>
  <c r="S944" i="6"/>
  <c r="S945" i="6"/>
  <c r="S946" i="6"/>
  <c r="S947" i="6"/>
  <c r="S948" i="6"/>
  <c r="S949" i="6"/>
  <c r="S950" i="6"/>
  <c r="S951" i="6"/>
  <c r="S952" i="6"/>
  <c r="S953" i="6"/>
  <c r="S954" i="6"/>
  <c r="S955" i="6"/>
  <c r="S956" i="6"/>
  <c r="S957" i="6"/>
  <c r="S958" i="6"/>
  <c r="S959" i="6"/>
  <c r="S960" i="6"/>
  <c r="S961" i="6"/>
  <c r="S962" i="6"/>
  <c r="S963" i="6"/>
  <c r="S964" i="6"/>
  <c r="S965" i="6"/>
  <c r="S966" i="6"/>
  <c r="S967" i="6"/>
  <c r="S968" i="6"/>
  <c r="S969" i="6"/>
  <c r="S970" i="6"/>
  <c r="S971" i="6"/>
  <c r="S972" i="6"/>
  <c r="S973" i="6"/>
  <c r="S974" i="6"/>
  <c r="S975" i="6"/>
  <c r="S976" i="6"/>
  <c r="S977" i="6"/>
  <c r="S978" i="6"/>
  <c r="S979" i="6"/>
  <c r="S980" i="6"/>
  <c r="S981" i="6"/>
  <c r="S982" i="6"/>
  <c r="S983" i="6"/>
  <c r="S984" i="6"/>
  <c r="S985" i="6"/>
  <c r="S986" i="6"/>
  <c r="S987" i="6"/>
  <c r="S988" i="6"/>
  <c r="S989" i="6"/>
  <c r="S990" i="6"/>
  <c r="S991" i="6"/>
  <c r="S992" i="6"/>
  <c r="S993" i="6"/>
  <c r="S994" i="6"/>
  <c r="S995" i="6"/>
  <c r="S996" i="6"/>
  <c r="S997" i="6"/>
  <c r="S998" i="6"/>
  <c r="S999" i="6"/>
  <c r="S1000" i="6"/>
  <c r="R8" i="6"/>
  <c r="R9" i="6"/>
  <c r="R11" i="6"/>
  <c r="R12" i="6"/>
  <c r="R13" i="6"/>
  <c r="R14" i="6"/>
  <c r="R15" i="6"/>
  <c r="R16" i="6"/>
  <c r="R17" i="6"/>
  <c r="R18" i="6"/>
  <c r="R19" i="6"/>
  <c r="R20" i="6"/>
  <c r="R21" i="6"/>
  <c r="R22" i="6"/>
  <c r="R23" i="6"/>
  <c r="R24" i="6"/>
  <c r="R25" i="6"/>
  <c r="R26" i="6"/>
  <c r="R27" i="6"/>
  <c r="R28" i="6"/>
  <c r="R29" i="6"/>
  <c r="R30" i="6"/>
  <c r="R31" i="6"/>
  <c r="R32" i="6"/>
  <c r="R33" i="6"/>
  <c r="R34" i="6"/>
  <c r="R35" i="6"/>
  <c r="R36" i="6"/>
  <c r="R37" i="6"/>
  <c r="R38" i="6"/>
  <c r="R39" i="6"/>
  <c r="R40" i="6"/>
  <c r="R41" i="6"/>
  <c r="R42" i="6"/>
  <c r="R43" i="6"/>
  <c r="R44" i="6"/>
  <c r="R45" i="6"/>
  <c r="R46" i="6"/>
  <c r="R47" i="6"/>
  <c r="R48" i="6"/>
  <c r="R49" i="6"/>
  <c r="R50" i="6"/>
  <c r="R51" i="6"/>
  <c r="R52" i="6"/>
  <c r="R53" i="6"/>
  <c r="R54" i="6"/>
  <c r="R55" i="6"/>
  <c r="R56" i="6"/>
  <c r="R57" i="6"/>
  <c r="R58" i="6"/>
  <c r="R59" i="6"/>
  <c r="R60" i="6"/>
  <c r="R61" i="6"/>
  <c r="R62" i="6"/>
  <c r="R63" i="6"/>
  <c r="R64" i="6"/>
  <c r="R65" i="6"/>
  <c r="R66" i="6"/>
  <c r="R67" i="6"/>
  <c r="R68" i="6"/>
  <c r="R69" i="6"/>
  <c r="R70" i="6"/>
  <c r="R71" i="6"/>
  <c r="R72" i="6"/>
  <c r="R73" i="6"/>
  <c r="R74" i="6"/>
  <c r="R75" i="6"/>
  <c r="R76" i="6"/>
  <c r="R77" i="6"/>
  <c r="R78" i="6"/>
  <c r="R79" i="6"/>
  <c r="R80" i="6"/>
  <c r="R81" i="6"/>
  <c r="R82" i="6"/>
  <c r="R83" i="6"/>
  <c r="R84" i="6"/>
  <c r="R85" i="6"/>
  <c r="R86" i="6"/>
  <c r="R87" i="6"/>
  <c r="R88" i="6"/>
  <c r="R89" i="6"/>
  <c r="R90" i="6"/>
  <c r="R91" i="6"/>
  <c r="R92" i="6"/>
  <c r="R93" i="6"/>
  <c r="R94" i="6"/>
  <c r="R95" i="6"/>
  <c r="R96" i="6"/>
  <c r="R97" i="6"/>
  <c r="R98" i="6"/>
  <c r="R99" i="6"/>
  <c r="R100" i="6"/>
  <c r="R101" i="6"/>
  <c r="R102" i="6"/>
  <c r="R103" i="6"/>
  <c r="R104" i="6"/>
  <c r="R105" i="6"/>
  <c r="R106" i="6"/>
  <c r="R107" i="6"/>
  <c r="R108" i="6"/>
  <c r="R109" i="6"/>
  <c r="R110" i="6"/>
  <c r="R111" i="6"/>
  <c r="R112" i="6"/>
  <c r="R113" i="6"/>
  <c r="R114" i="6"/>
  <c r="R115" i="6"/>
  <c r="R116" i="6"/>
  <c r="R117" i="6"/>
  <c r="R118" i="6"/>
  <c r="R119" i="6"/>
  <c r="R120" i="6"/>
  <c r="R121" i="6"/>
  <c r="R122" i="6"/>
  <c r="R123" i="6"/>
  <c r="R124" i="6"/>
  <c r="R125" i="6"/>
  <c r="R126" i="6"/>
  <c r="R127" i="6"/>
  <c r="R128" i="6"/>
  <c r="R129" i="6"/>
  <c r="R130" i="6"/>
  <c r="R131" i="6"/>
  <c r="R132" i="6"/>
  <c r="R133" i="6"/>
  <c r="R134" i="6"/>
  <c r="R135" i="6"/>
  <c r="R136" i="6"/>
  <c r="R137" i="6"/>
  <c r="R138" i="6"/>
  <c r="R139" i="6"/>
  <c r="R140" i="6"/>
  <c r="R141" i="6"/>
  <c r="R142" i="6"/>
  <c r="R143" i="6"/>
  <c r="R144" i="6"/>
  <c r="R145" i="6"/>
  <c r="R146" i="6"/>
  <c r="R147" i="6"/>
  <c r="R148" i="6"/>
  <c r="R149" i="6"/>
  <c r="R150" i="6"/>
  <c r="R151" i="6"/>
  <c r="R152" i="6"/>
  <c r="R153" i="6"/>
  <c r="R154" i="6"/>
  <c r="R155" i="6"/>
  <c r="R156" i="6"/>
  <c r="R157" i="6"/>
  <c r="R158" i="6"/>
  <c r="R159" i="6"/>
  <c r="R160" i="6"/>
  <c r="R161" i="6"/>
  <c r="R162" i="6"/>
  <c r="R163" i="6"/>
  <c r="R164" i="6"/>
  <c r="R165" i="6"/>
  <c r="R166" i="6"/>
  <c r="R167" i="6"/>
  <c r="R168" i="6"/>
  <c r="R169" i="6"/>
  <c r="R170" i="6"/>
  <c r="R171" i="6"/>
  <c r="R172" i="6"/>
  <c r="R173" i="6"/>
  <c r="R174" i="6"/>
  <c r="R175" i="6"/>
  <c r="R176" i="6"/>
  <c r="R177" i="6"/>
  <c r="R178" i="6"/>
  <c r="R179" i="6"/>
  <c r="R180" i="6"/>
  <c r="R181" i="6"/>
  <c r="R182" i="6"/>
  <c r="R183" i="6"/>
  <c r="R184" i="6"/>
  <c r="R185" i="6"/>
  <c r="R186" i="6"/>
  <c r="R187" i="6"/>
  <c r="R188" i="6"/>
  <c r="R189" i="6"/>
  <c r="R190" i="6"/>
  <c r="R191" i="6"/>
  <c r="R192" i="6"/>
  <c r="R193" i="6"/>
  <c r="R194" i="6"/>
  <c r="R195" i="6"/>
  <c r="R196" i="6"/>
  <c r="R197" i="6"/>
  <c r="R198" i="6"/>
  <c r="R199" i="6"/>
  <c r="R200" i="6"/>
  <c r="R201" i="6"/>
  <c r="R202" i="6"/>
  <c r="R203" i="6"/>
  <c r="R204" i="6"/>
  <c r="R205" i="6"/>
  <c r="R206" i="6"/>
  <c r="R207" i="6"/>
  <c r="R208" i="6"/>
  <c r="R209" i="6"/>
  <c r="R210" i="6"/>
  <c r="R211" i="6"/>
  <c r="R212" i="6"/>
  <c r="R213" i="6"/>
  <c r="R214" i="6"/>
  <c r="R215" i="6"/>
  <c r="R216" i="6"/>
  <c r="R217" i="6"/>
  <c r="R218" i="6"/>
  <c r="R219" i="6"/>
  <c r="R220" i="6"/>
  <c r="R221" i="6"/>
  <c r="R222" i="6"/>
  <c r="R223" i="6"/>
  <c r="R224" i="6"/>
  <c r="R225" i="6"/>
  <c r="R226" i="6"/>
  <c r="R227" i="6"/>
  <c r="R228" i="6"/>
  <c r="R229" i="6"/>
  <c r="R230" i="6"/>
  <c r="R231" i="6"/>
  <c r="R232" i="6"/>
  <c r="R233" i="6"/>
  <c r="R234" i="6"/>
  <c r="R235" i="6"/>
  <c r="R236" i="6"/>
  <c r="R237" i="6"/>
  <c r="R238" i="6"/>
  <c r="R239" i="6"/>
  <c r="R240" i="6"/>
  <c r="R241" i="6"/>
  <c r="R242" i="6"/>
  <c r="R243" i="6"/>
  <c r="R244" i="6"/>
  <c r="R245" i="6"/>
  <c r="R246" i="6"/>
  <c r="R247" i="6"/>
  <c r="R248" i="6"/>
  <c r="R249" i="6"/>
  <c r="R250" i="6"/>
  <c r="R251" i="6"/>
  <c r="R252" i="6"/>
  <c r="R253" i="6"/>
  <c r="R254" i="6"/>
  <c r="R255" i="6"/>
  <c r="R256" i="6"/>
  <c r="R257" i="6"/>
  <c r="R258" i="6"/>
  <c r="R259" i="6"/>
  <c r="R260" i="6"/>
  <c r="R261" i="6"/>
  <c r="R262" i="6"/>
  <c r="R263" i="6"/>
  <c r="R264" i="6"/>
  <c r="R265" i="6"/>
  <c r="R266" i="6"/>
  <c r="R267" i="6"/>
  <c r="R268" i="6"/>
  <c r="R269" i="6"/>
  <c r="R270" i="6"/>
  <c r="R271" i="6"/>
  <c r="R272" i="6"/>
  <c r="R273" i="6"/>
  <c r="R274" i="6"/>
  <c r="R275" i="6"/>
  <c r="R276" i="6"/>
  <c r="R277" i="6"/>
  <c r="R278" i="6"/>
  <c r="R279" i="6"/>
  <c r="R280" i="6"/>
  <c r="R281" i="6"/>
  <c r="R282" i="6"/>
  <c r="R283" i="6"/>
  <c r="R284" i="6"/>
  <c r="R285" i="6"/>
  <c r="R286" i="6"/>
  <c r="R287" i="6"/>
  <c r="R288" i="6"/>
  <c r="R289" i="6"/>
  <c r="R290" i="6"/>
  <c r="R291" i="6"/>
  <c r="R292" i="6"/>
  <c r="R293" i="6"/>
  <c r="R294" i="6"/>
  <c r="R295" i="6"/>
  <c r="R296" i="6"/>
  <c r="R297" i="6"/>
  <c r="R298" i="6"/>
  <c r="R299" i="6"/>
  <c r="R300" i="6"/>
  <c r="R301" i="6"/>
  <c r="R302" i="6"/>
  <c r="R303" i="6"/>
  <c r="R304" i="6"/>
  <c r="R305" i="6"/>
  <c r="R306" i="6"/>
  <c r="R307" i="6"/>
  <c r="R308" i="6"/>
  <c r="R309" i="6"/>
  <c r="R310" i="6"/>
  <c r="R311" i="6"/>
  <c r="R312" i="6"/>
  <c r="R313" i="6"/>
  <c r="R314" i="6"/>
  <c r="R315" i="6"/>
  <c r="R316" i="6"/>
  <c r="R317" i="6"/>
  <c r="R318" i="6"/>
  <c r="R319" i="6"/>
  <c r="R320" i="6"/>
  <c r="R321" i="6"/>
  <c r="R322" i="6"/>
  <c r="R323" i="6"/>
  <c r="R324" i="6"/>
  <c r="R325" i="6"/>
  <c r="R326" i="6"/>
  <c r="R327" i="6"/>
  <c r="R328" i="6"/>
  <c r="R329" i="6"/>
  <c r="R330" i="6"/>
  <c r="R331" i="6"/>
  <c r="R332" i="6"/>
  <c r="R333" i="6"/>
  <c r="R334" i="6"/>
  <c r="R335" i="6"/>
  <c r="R336" i="6"/>
  <c r="R337" i="6"/>
  <c r="R338" i="6"/>
  <c r="R339" i="6"/>
  <c r="R340" i="6"/>
  <c r="R341" i="6"/>
  <c r="R342" i="6"/>
  <c r="R343" i="6"/>
  <c r="R344" i="6"/>
  <c r="R345" i="6"/>
  <c r="R346" i="6"/>
  <c r="R347" i="6"/>
  <c r="R348" i="6"/>
  <c r="R349" i="6"/>
  <c r="R350" i="6"/>
  <c r="R351" i="6"/>
  <c r="R352" i="6"/>
  <c r="R353" i="6"/>
  <c r="R354" i="6"/>
  <c r="R355" i="6"/>
  <c r="R356" i="6"/>
  <c r="R357" i="6"/>
  <c r="R358" i="6"/>
  <c r="R359" i="6"/>
  <c r="R360" i="6"/>
  <c r="R361" i="6"/>
  <c r="R362" i="6"/>
  <c r="R363" i="6"/>
  <c r="R364" i="6"/>
  <c r="R365" i="6"/>
  <c r="R366" i="6"/>
  <c r="R367" i="6"/>
  <c r="R368" i="6"/>
  <c r="R369" i="6"/>
  <c r="R370" i="6"/>
  <c r="R371" i="6"/>
  <c r="R372" i="6"/>
  <c r="R373" i="6"/>
  <c r="R374" i="6"/>
  <c r="R375" i="6"/>
  <c r="R376" i="6"/>
  <c r="R377" i="6"/>
  <c r="R378" i="6"/>
  <c r="R379" i="6"/>
  <c r="R380" i="6"/>
  <c r="R381" i="6"/>
  <c r="R382" i="6"/>
  <c r="R383" i="6"/>
  <c r="R384" i="6"/>
  <c r="R385" i="6"/>
  <c r="R386" i="6"/>
  <c r="R387" i="6"/>
  <c r="R388" i="6"/>
  <c r="R389" i="6"/>
  <c r="R390" i="6"/>
  <c r="R391" i="6"/>
  <c r="R392" i="6"/>
  <c r="R393" i="6"/>
  <c r="R394" i="6"/>
  <c r="R395" i="6"/>
  <c r="R396" i="6"/>
  <c r="R397" i="6"/>
  <c r="R398" i="6"/>
  <c r="R399" i="6"/>
  <c r="R400" i="6"/>
  <c r="R401" i="6"/>
  <c r="R402" i="6"/>
  <c r="R403" i="6"/>
  <c r="R404" i="6"/>
  <c r="R405" i="6"/>
  <c r="R406" i="6"/>
  <c r="R407" i="6"/>
  <c r="R408" i="6"/>
  <c r="R409" i="6"/>
  <c r="R410" i="6"/>
  <c r="R411" i="6"/>
  <c r="R412" i="6"/>
  <c r="R413" i="6"/>
  <c r="R414" i="6"/>
  <c r="R415" i="6"/>
  <c r="R416" i="6"/>
  <c r="R417" i="6"/>
  <c r="R418" i="6"/>
  <c r="R419" i="6"/>
  <c r="R420" i="6"/>
  <c r="R421" i="6"/>
  <c r="R422" i="6"/>
  <c r="R423" i="6"/>
  <c r="R424" i="6"/>
  <c r="R425" i="6"/>
  <c r="R426" i="6"/>
  <c r="R427" i="6"/>
  <c r="R428" i="6"/>
  <c r="R429" i="6"/>
  <c r="R430" i="6"/>
  <c r="R431" i="6"/>
  <c r="R432" i="6"/>
  <c r="R433" i="6"/>
  <c r="R434" i="6"/>
  <c r="R435" i="6"/>
  <c r="R436" i="6"/>
  <c r="R437" i="6"/>
  <c r="R438" i="6"/>
  <c r="R439" i="6"/>
  <c r="R440" i="6"/>
  <c r="R441" i="6"/>
  <c r="R442" i="6"/>
  <c r="R443" i="6"/>
  <c r="R444" i="6"/>
  <c r="R445" i="6"/>
  <c r="R446" i="6"/>
  <c r="R447" i="6"/>
  <c r="R448" i="6"/>
  <c r="R449" i="6"/>
  <c r="R450" i="6"/>
  <c r="R451" i="6"/>
  <c r="R452" i="6"/>
  <c r="R453" i="6"/>
  <c r="R454" i="6"/>
  <c r="R455" i="6"/>
  <c r="R456" i="6"/>
  <c r="R457" i="6"/>
  <c r="R458" i="6"/>
  <c r="R459" i="6"/>
  <c r="R460" i="6"/>
  <c r="R461" i="6"/>
  <c r="R462" i="6"/>
  <c r="R463" i="6"/>
  <c r="R464" i="6"/>
  <c r="R465" i="6"/>
  <c r="R466" i="6"/>
  <c r="R467" i="6"/>
  <c r="R468" i="6"/>
  <c r="R469" i="6"/>
  <c r="R470" i="6"/>
  <c r="R471" i="6"/>
  <c r="R472" i="6"/>
  <c r="R473" i="6"/>
  <c r="R474" i="6"/>
  <c r="R475" i="6"/>
  <c r="R476" i="6"/>
  <c r="R477" i="6"/>
  <c r="R478" i="6"/>
  <c r="R479" i="6"/>
  <c r="R480" i="6"/>
  <c r="R481" i="6"/>
  <c r="R482" i="6"/>
  <c r="R483" i="6"/>
  <c r="R484" i="6"/>
  <c r="R485" i="6"/>
  <c r="R486" i="6"/>
  <c r="R487" i="6"/>
  <c r="R488" i="6"/>
  <c r="R489" i="6"/>
  <c r="R490" i="6"/>
  <c r="R491" i="6"/>
  <c r="R492" i="6"/>
  <c r="R493" i="6"/>
  <c r="R494" i="6"/>
  <c r="R495" i="6"/>
  <c r="R496" i="6"/>
  <c r="R497" i="6"/>
  <c r="R498" i="6"/>
  <c r="R499" i="6"/>
  <c r="R500" i="6"/>
  <c r="R501" i="6"/>
  <c r="R502" i="6"/>
  <c r="R503" i="6"/>
  <c r="R504" i="6"/>
  <c r="R505" i="6"/>
  <c r="R506" i="6"/>
  <c r="R507" i="6"/>
  <c r="R508" i="6"/>
  <c r="R509" i="6"/>
  <c r="R510" i="6"/>
  <c r="R511" i="6"/>
  <c r="R512" i="6"/>
  <c r="R513" i="6"/>
  <c r="R514" i="6"/>
  <c r="R515" i="6"/>
  <c r="R516" i="6"/>
  <c r="R517" i="6"/>
  <c r="R518" i="6"/>
  <c r="R519" i="6"/>
  <c r="R520" i="6"/>
  <c r="R521" i="6"/>
  <c r="R522" i="6"/>
  <c r="R523" i="6"/>
  <c r="R524" i="6"/>
  <c r="R525" i="6"/>
  <c r="R526" i="6"/>
  <c r="R527" i="6"/>
  <c r="R528" i="6"/>
  <c r="R529" i="6"/>
  <c r="R530" i="6"/>
  <c r="R531" i="6"/>
  <c r="R532" i="6"/>
  <c r="R533" i="6"/>
  <c r="R534" i="6"/>
  <c r="R535" i="6"/>
  <c r="R536" i="6"/>
  <c r="R537" i="6"/>
  <c r="R538" i="6"/>
  <c r="R539" i="6"/>
  <c r="R540" i="6"/>
  <c r="R541" i="6"/>
  <c r="R542" i="6"/>
  <c r="R543" i="6"/>
  <c r="R544" i="6"/>
  <c r="R545" i="6"/>
  <c r="R546" i="6"/>
  <c r="R547" i="6"/>
  <c r="R548" i="6"/>
  <c r="R549" i="6"/>
  <c r="R550" i="6"/>
  <c r="R551" i="6"/>
  <c r="R552" i="6"/>
  <c r="R553" i="6"/>
  <c r="R554" i="6"/>
  <c r="R555" i="6"/>
  <c r="R556" i="6"/>
  <c r="R557" i="6"/>
  <c r="R558" i="6"/>
  <c r="R559" i="6"/>
  <c r="R560" i="6"/>
  <c r="R561" i="6"/>
  <c r="R562" i="6"/>
  <c r="R563" i="6"/>
  <c r="R564" i="6"/>
  <c r="R565" i="6"/>
  <c r="R566" i="6"/>
  <c r="R567" i="6"/>
  <c r="R568" i="6"/>
  <c r="R569" i="6"/>
  <c r="R570" i="6"/>
  <c r="R571" i="6"/>
  <c r="R572" i="6"/>
  <c r="R573" i="6"/>
  <c r="R574" i="6"/>
  <c r="R575" i="6"/>
  <c r="R576" i="6"/>
  <c r="R577" i="6"/>
  <c r="R578" i="6"/>
  <c r="R579" i="6"/>
  <c r="R580" i="6"/>
  <c r="R581" i="6"/>
  <c r="R582" i="6"/>
  <c r="R583" i="6"/>
  <c r="R584" i="6"/>
  <c r="R585" i="6"/>
  <c r="R586" i="6"/>
  <c r="R587" i="6"/>
  <c r="R588" i="6"/>
  <c r="R589" i="6"/>
  <c r="R590" i="6"/>
  <c r="R591" i="6"/>
  <c r="R592" i="6"/>
  <c r="R593" i="6"/>
  <c r="R594" i="6"/>
  <c r="R595" i="6"/>
  <c r="R596" i="6"/>
  <c r="R597" i="6"/>
  <c r="R598" i="6"/>
  <c r="R599" i="6"/>
  <c r="R600" i="6"/>
  <c r="R601" i="6"/>
  <c r="R602" i="6"/>
  <c r="R603" i="6"/>
  <c r="R604" i="6"/>
  <c r="R605" i="6"/>
  <c r="R606" i="6"/>
  <c r="R607" i="6"/>
  <c r="R608" i="6"/>
  <c r="R609" i="6"/>
  <c r="R610" i="6"/>
  <c r="R611" i="6"/>
  <c r="R612" i="6"/>
  <c r="R613" i="6"/>
  <c r="R614" i="6"/>
  <c r="R615" i="6"/>
  <c r="R616" i="6"/>
  <c r="R617" i="6"/>
  <c r="R618" i="6"/>
  <c r="R619" i="6"/>
  <c r="R620" i="6"/>
  <c r="R621" i="6"/>
  <c r="R622" i="6"/>
  <c r="R623" i="6"/>
  <c r="R624" i="6"/>
  <c r="R625" i="6"/>
  <c r="R626" i="6"/>
  <c r="R627" i="6"/>
  <c r="R628" i="6"/>
  <c r="R629" i="6"/>
  <c r="R630" i="6"/>
  <c r="R631" i="6"/>
  <c r="R632" i="6"/>
  <c r="R633" i="6"/>
  <c r="R634" i="6"/>
  <c r="R635" i="6"/>
  <c r="R636" i="6"/>
  <c r="R637" i="6"/>
  <c r="R638" i="6"/>
  <c r="R639" i="6"/>
  <c r="R640" i="6"/>
  <c r="R641" i="6"/>
  <c r="R642" i="6"/>
  <c r="R643" i="6"/>
  <c r="R644" i="6"/>
  <c r="R645" i="6"/>
  <c r="R646" i="6"/>
  <c r="R647" i="6"/>
  <c r="R648" i="6"/>
  <c r="R649" i="6"/>
  <c r="R650" i="6"/>
  <c r="R651" i="6"/>
  <c r="R652" i="6"/>
  <c r="R653" i="6"/>
  <c r="R654" i="6"/>
  <c r="R655" i="6"/>
  <c r="R656" i="6"/>
  <c r="R657" i="6"/>
  <c r="R658" i="6"/>
  <c r="R659" i="6"/>
  <c r="R660" i="6"/>
  <c r="R661" i="6"/>
  <c r="R662" i="6"/>
  <c r="R663" i="6"/>
  <c r="R664" i="6"/>
  <c r="R665" i="6"/>
  <c r="R666" i="6"/>
  <c r="R667" i="6"/>
  <c r="R668" i="6"/>
  <c r="R669" i="6"/>
  <c r="R670" i="6"/>
  <c r="R671" i="6"/>
  <c r="R672" i="6"/>
  <c r="R673" i="6"/>
  <c r="R674" i="6"/>
  <c r="R675" i="6"/>
  <c r="R676" i="6"/>
  <c r="R677" i="6"/>
  <c r="R678" i="6"/>
  <c r="R679" i="6"/>
  <c r="R680" i="6"/>
  <c r="R681" i="6"/>
  <c r="R682" i="6"/>
  <c r="R683" i="6"/>
  <c r="R684" i="6"/>
  <c r="R685" i="6"/>
  <c r="R686" i="6"/>
  <c r="R687" i="6"/>
  <c r="R688" i="6"/>
  <c r="R689" i="6"/>
  <c r="R690" i="6"/>
  <c r="R691" i="6"/>
  <c r="R692" i="6"/>
  <c r="R693" i="6"/>
  <c r="R694" i="6"/>
  <c r="R695" i="6"/>
  <c r="R696" i="6"/>
  <c r="R697" i="6"/>
  <c r="R698" i="6"/>
  <c r="R699" i="6"/>
  <c r="R700" i="6"/>
  <c r="R701" i="6"/>
  <c r="R702" i="6"/>
  <c r="R703" i="6"/>
  <c r="R704" i="6"/>
  <c r="R705" i="6"/>
  <c r="R706" i="6"/>
  <c r="R707" i="6"/>
  <c r="R708" i="6"/>
  <c r="R709" i="6"/>
  <c r="R710" i="6"/>
  <c r="R711" i="6"/>
  <c r="R712" i="6"/>
  <c r="R713" i="6"/>
  <c r="R714" i="6"/>
  <c r="R715" i="6"/>
  <c r="R716" i="6"/>
  <c r="R717" i="6"/>
  <c r="R718" i="6"/>
  <c r="R719" i="6"/>
  <c r="R720" i="6"/>
  <c r="R721" i="6"/>
  <c r="R722" i="6"/>
  <c r="R723" i="6"/>
  <c r="R724" i="6"/>
  <c r="R725" i="6"/>
  <c r="R726" i="6"/>
  <c r="R727" i="6"/>
  <c r="R728" i="6"/>
  <c r="R729" i="6"/>
  <c r="R730" i="6"/>
  <c r="R731" i="6"/>
  <c r="R732" i="6"/>
  <c r="R733" i="6"/>
  <c r="R734" i="6"/>
  <c r="R735" i="6"/>
  <c r="R736" i="6"/>
  <c r="R737" i="6"/>
  <c r="R738" i="6"/>
  <c r="R739" i="6"/>
  <c r="R740" i="6"/>
  <c r="R741" i="6"/>
  <c r="R742" i="6"/>
  <c r="R743" i="6"/>
  <c r="R744" i="6"/>
  <c r="R745" i="6"/>
  <c r="R746" i="6"/>
  <c r="R747" i="6"/>
  <c r="R748" i="6"/>
  <c r="R749" i="6"/>
  <c r="R750" i="6"/>
  <c r="R751" i="6"/>
  <c r="R752" i="6"/>
  <c r="R753" i="6"/>
  <c r="R754" i="6"/>
  <c r="R755" i="6"/>
  <c r="R756" i="6"/>
  <c r="R757" i="6"/>
  <c r="R758" i="6"/>
  <c r="R759" i="6"/>
  <c r="R760" i="6"/>
  <c r="R761" i="6"/>
  <c r="R762" i="6"/>
  <c r="R763" i="6"/>
  <c r="R764" i="6"/>
  <c r="R765" i="6"/>
  <c r="R766" i="6"/>
  <c r="R767" i="6"/>
  <c r="R768" i="6"/>
  <c r="R769" i="6"/>
  <c r="R770" i="6"/>
  <c r="R771" i="6"/>
  <c r="R772" i="6"/>
  <c r="R773" i="6"/>
  <c r="R774" i="6"/>
  <c r="R775" i="6"/>
  <c r="R776" i="6"/>
  <c r="R777" i="6"/>
  <c r="R778" i="6"/>
  <c r="R779" i="6"/>
  <c r="R780" i="6"/>
  <c r="R781" i="6"/>
  <c r="R782" i="6"/>
  <c r="R783" i="6"/>
  <c r="R784" i="6"/>
  <c r="R785" i="6"/>
  <c r="R786" i="6"/>
  <c r="R787" i="6"/>
  <c r="R788" i="6"/>
  <c r="R789" i="6"/>
  <c r="R790" i="6"/>
  <c r="R791" i="6"/>
  <c r="R792" i="6"/>
  <c r="R793" i="6"/>
  <c r="R794" i="6"/>
  <c r="R795" i="6"/>
  <c r="R796" i="6"/>
  <c r="R797" i="6"/>
  <c r="R798" i="6"/>
  <c r="R799" i="6"/>
  <c r="R800" i="6"/>
  <c r="R801" i="6"/>
  <c r="R802" i="6"/>
  <c r="R803" i="6"/>
  <c r="R804" i="6"/>
  <c r="R805" i="6"/>
  <c r="R806" i="6"/>
  <c r="R807" i="6"/>
  <c r="R808" i="6"/>
  <c r="R809" i="6"/>
  <c r="R810" i="6"/>
  <c r="R811" i="6"/>
  <c r="R812" i="6"/>
  <c r="R813" i="6"/>
  <c r="R814" i="6"/>
  <c r="R815" i="6"/>
  <c r="R816" i="6"/>
  <c r="R817" i="6"/>
  <c r="R818" i="6"/>
  <c r="R819" i="6"/>
  <c r="R820" i="6"/>
  <c r="R821" i="6"/>
  <c r="R822" i="6"/>
  <c r="R823" i="6"/>
  <c r="R824" i="6"/>
  <c r="R825" i="6"/>
  <c r="R826" i="6"/>
  <c r="R827" i="6"/>
  <c r="R828" i="6"/>
  <c r="R829" i="6"/>
  <c r="R830" i="6"/>
  <c r="R831" i="6"/>
  <c r="R832" i="6"/>
  <c r="R833" i="6"/>
  <c r="R834" i="6"/>
  <c r="R835" i="6"/>
  <c r="R836" i="6"/>
  <c r="R837" i="6"/>
  <c r="R838" i="6"/>
  <c r="R839" i="6"/>
  <c r="R840" i="6"/>
  <c r="R841" i="6"/>
  <c r="R842" i="6"/>
  <c r="R843" i="6"/>
  <c r="R844" i="6"/>
  <c r="R845" i="6"/>
  <c r="R846" i="6"/>
  <c r="R847" i="6"/>
  <c r="R848" i="6"/>
  <c r="R849" i="6"/>
  <c r="R850" i="6"/>
  <c r="R851" i="6"/>
  <c r="R852" i="6"/>
  <c r="R853" i="6"/>
  <c r="R854" i="6"/>
  <c r="R855" i="6"/>
  <c r="R856" i="6"/>
  <c r="R857" i="6"/>
  <c r="R858" i="6"/>
  <c r="R859" i="6"/>
  <c r="R860" i="6"/>
  <c r="R861" i="6"/>
  <c r="R862" i="6"/>
  <c r="R863" i="6"/>
  <c r="R864" i="6"/>
  <c r="R865" i="6"/>
  <c r="R866" i="6"/>
  <c r="R867" i="6"/>
  <c r="R868" i="6"/>
  <c r="R869" i="6"/>
  <c r="R870" i="6"/>
  <c r="R871" i="6"/>
  <c r="R872" i="6"/>
  <c r="R873" i="6"/>
  <c r="R874" i="6"/>
  <c r="R875" i="6"/>
  <c r="R876" i="6"/>
  <c r="R877" i="6"/>
  <c r="R878" i="6"/>
  <c r="R879" i="6"/>
  <c r="R880" i="6"/>
  <c r="R881" i="6"/>
  <c r="R882" i="6"/>
  <c r="R883" i="6"/>
  <c r="R884" i="6"/>
  <c r="R885" i="6"/>
  <c r="R886" i="6"/>
  <c r="R887" i="6"/>
  <c r="R888" i="6"/>
  <c r="R889" i="6"/>
  <c r="R890" i="6"/>
  <c r="R891" i="6"/>
  <c r="R892" i="6"/>
  <c r="R893" i="6"/>
  <c r="R894" i="6"/>
  <c r="R895" i="6"/>
  <c r="R896" i="6"/>
  <c r="R897" i="6"/>
  <c r="R898" i="6"/>
  <c r="R899" i="6"/>
  <c r="R900" i="6"/>
  <c r="R901" i="6"/>
  <c r="R902" i="6"/>
  <c r="R903" i="6"/>
  <c r="R904" i="6"/>
  <c r="R905" i="6"/>
  <c r="R906" i="6"/>
  <c r="R907" i="6"/>
  <c r="R908" i="6"/>
  <c r="R909" i="6"/>
  <c r="R910" i="6"/>
  <c r="R911" i="6"/>
  <c r="R912" i="6"/>
  <c r="R913" i="6"/>
  <c r="R914" i="6"/>
  <c r="R915" i="6"/>
  <c r="R916" i="6"/>
  <c r="R917" i="6"/>
  <c r="R918" i="6"/>
  <c r="R919" i="6"/>
  <c r="R920" i="6"/>
  <c r="R921" i="6"/>
  <c r="R922" i="6"/>
  <c r="R923" i="6"/>
  <c r="R924" i="6"/>
  <c r="R925" i="6"/>
  <c r="R926" i="6"/>
  <c r="R927" i="6"/>
  <c r="R928" i="6"/>
  <c r="R929" i="6"/>
  <c r="R930" i="6"/>
  <c r="R931" i="6"/>
  <c r="R932" i="6"/>
  <c r="R933" i="6"/>
  <c r="R934" i="6"/>
  <c r="R935" i="6"/>
  <c r="R936" i="6"/>
  <c r="R937" i="6"/>
  <c r="R938" i="6"/>
  <c r="R939" i="6"/>
  <c r="R940" i="6"/>
  <c r="R941" i="6"/>
  <c r="R942" i="6"/>
  <c r="R943" i="6"/>
  <c r="R944" i="6"/>
  <c r="R945" i="6"/>
  <c r="R946" i="6"/>
  <c r="R947" i="6"/>
  <c r="R948" i="6"/>
  <c r="R949" i="6"/>
  <c r="R950" i="6"/>
  <c r="R951" i="6"/>
  <c r="R952" i="6"/>
  <c r="R953" i="6"/>
  <c r="R954" i="6"/>
  <c r="R955" i="6"/>
  <c r="R956" i="6"/>
  <c r="R957" i="6"/>
  <c r="R958" i="6"/>
  <c r="R959" i="6"/>
  <c r="R960" i="6"/>
  <c r="R961" i="6"/>
  <c r="R962" i="6"/>
  <c r="R963" i="6"/>
  <c r="R964" i="6"/>
  <c r="R965" i="6"/>
  <c r="R966" i="6"/>
  <c r="R967" i="6"/>
  <c r="R968" i="6"/>
  <c r="R969" i="6"/>
  <c r="R970" i="6"/>
  <c r="R971" i="6"/>
  <c r="R972" i="6"/>
  <c r="R973" i="6"/>
  <c r="R974" i="6"/>
  <c r="R975" i="6"/>
  <c r="R976" i="6"/>
  <c r="R977" i="6"/>
  <c r="R978" i="6"/>
  <c r="R979" i="6"/>
  <c r="R980" i="6"/>
  <c r="R981" i="6"/>
  <c r="R982" i="6"/>
  <c r="R983" i="6"/>
  <c r="R984" i="6"/>
  <c r="R985" i="6"/>
  <c r="R986" i="6"/>
  <c r="R987" i="6"/>
  <c r="R988" i="6"/>
  <c r="R989" i="6"/>
  <c r="R990" i="6"/>
  <c r="R991" i="6"/>
  <c r="R992" i="6"/>
  <c r="R993" i="6"/>
  <c r="R994" i="6"/>
  <c r="R995" i="6"/>
  <c r="R996" i="6"/>
  <c r="R997" i="6"/>
  <c r="R998" i="6"/>
  <c r="R999" i="6"/>
  <c r="R1000" i="6"/>
  <c r="R7" i="6"/>
  <c r="O10" i="6"/>
  <c r="O11" i="6"/>
  <c r="O12" i="6"/>
  <c r="O13" i="6"/>
  <c r="O15" i="6"/>
  <c r="O16" i="6"/>
  <c r="O17" i="6"/>
  <c r="O18" i="6"/>
  <c r="O19" i="6"/>
  <c r="O20" i="6"/>
  <c r="O21" i="6"/>
  <c r="O22" i="6"/>
  <c r="O23" i="6"/>
  <c r="O24" i="6"/>
  <c r="O25" i="6"/>
  <c r="O26" i="6"/>
  <c r="O27" i="6"/>
  <c r="O28" i="6"/>
  <c r="O29" i="6"/>
  <c r="O30" i="6"/>
  <c r="O31" i="6"/>
  <c r="O32" i="6"/>
  <c r="O33" i="6"/>
  <c r="O34" i="6"/>
  <c r="O35" i="6"/>
  <c r="O36" i="6"/>
  <c r="O37" i="6"/>
  <c r="O38" i="6"/>
  <c r="O39" i="6"/>
  <c r="O40" i="6"/>
  <c r="O41" i="6"/>
  <c r="O42" i="6"/>
  <c r="O43" i="6"/>
  <c r="O44" i="6"/>
  <c r="O45" i="6"/>
  <c r="O46" i="6"/>
  <c r="O47" i="6"/>
  <c r="O48" i="6"/>
  <c r="O49" i="6"/>
  <c r="O50" i="6"/>
  <c r="O51" i="6"/>
  <c r="O52" i="6"/>
  <c r="O53" i="6"/>
  <c r="O54" i="6"/>
  <c r="O55" i="6"/>
  <c r="O56" i="6"/>
  <c r="O57" i="6"/>
  <c r="O58" i="6"/>
  <c r="O59" i="6"/>
  <c r="O60" i="6"/>
  <c r="O61" i="6"/>
  <c r="O62" i="6"/>
  <c r="O63" i="6"/>
  <c r="O64" i="6"/>
  <c r="O65" i="6"/>
  <c r="O66" i="6"/>
  <c r="O67" i="6"/>
  <c r="O68" i="6"/>
  <c r="O69" i="6"/>
  <c r="O70" i="6"/>
  <c r="O71" i="6"/>
  <c r="O72" i="6"/>
  <c r="O73" i="6"/>
  <c r="O74" i="6"/>
  <c r="O75" i="6"/>
  <c r="O76" i="6"/>
  <c r="O77" i="6"/>
  <c r="O78" i="6"/>
  <c r="O79" i="6"/>
  <c r="O80" i="6"/>
  <c r="O81" i="6"/>
  <c r="O82" i="6"/>
  <c r="O83" i="6"/>
  <c r="O84" i="6"/>
  <c r="O85" i="6"/>
  <c r="O86" i="6"/>
  <c r="O87" i="6"/>
  <c r="O88" i="6"/>
  <c r="O89" i="6"/>
  <c r="O90" i="6"/>
  <c r="O91" i="6"/>
  <c r="O92" i="6"/>
  <c r="O93" i="6"/>
  <c r="O94" i="6"/>
  <c r="O95" i="6"/>
  <c r="O96" i="6"/>
  <c r="O97" i="6"/>
  <c r="O98" i="6"/>
  <c r="O99" i="6"/>
  <c r="O100" i="6"/>
  <c r="O101" i="6"/>
  <c r="O102" i="6"/>
  <c r="O103" i="6"/>
  <c r="O104" i="6"/>
  <c r="O105" i="6"/>
  <c r="O106" i="6"/>
  <c r="O107" i="6"/>
  <c r="O108" i="6"/>
  <c r="O109" i="6"/>
  <c r="O110" i="6"/>
  <c r="O111" i="6"/>
  <c r="O112" i="6"/>
  <c r="O113" i="6"/>
  <c r="O114" i="6"/>
  <c r="O115" i="6"/>
  <c r="O116" i="6"/>
  <c r="O117" i="6"/>
  <c r="O118" i="6"/>
  <c r="O119" i="6"/>
  <c r="O120" i="6"/>
  <c r="O121" i="6"/>
  <c r="O122" i="6"/>
  <c r="O123" i="6"/>
  <c r="O124" i="6"/>
  <c r="O125" i="6"/>
  <c r="O126" i="6"/>
  <c r="O127" i="6"/>
  <c r="O128" i="6"/>
  <c r="O129" i="6"/>
  <c r="O130" i="6"/>
  <c r="O131" i="6"/>
  <c r="O132" i="6"/>
  <c r="O133" i="6"/>
  <c r="O134" i="6"/>
  <c r="O135" i="6"/>
  <c r="O136" i="6"/>
  <c r="O137" i="6"/>
  <c r="O138" i="6"/>
  <c r="O139" i="6"/>
  <c r="O140" i="6"/>
  <c r="O141" i="6"/>
  <c r="O142" i="6"/>
  <c r="O143" i="6"/>
  <c r="O144" i="6"/>
  <c r="O145" i="6"/>
  <c r="O146" i="6"/>
  <c r="O147" i="6"/>
  <c r="O148" i="6"/>
  <c r="O149" i="6"/>
  <c r="O150" i="6"/>
  <c r="O151" i="6"/>
  <c r="O152" i="6"/>
  <c r="O153" i="6"/>
  <c r="O154" i="6"/>
  <c r="O155" i="6"/>
  <c r="O156" i="6"/>
  <c r="O157" i="6"/>
  <c r="O158" i="6"/>
  <c r="O159" i="6"/>
  <c r="O160" i="6"/>
  <c r="O161" i="6"/>
  <c r="O162" i="6"/>
  <c r="O163" i="6"/>
  <c r="O164" i="6"/>
  <c r="O165" i="6"/>
  <c r="O166" i="6"/>
  <c r="O167" i="6"/>
  <c r="O168" i="6"/>
  <c r="O169" i="6"/>
  <c r="O170" i="6"/>
  <c r="O171" i="6"/>
  <c r="O172" i="6"/>
  <c r="O173" i="6"/>
  <c r="O174" i="6"/>
  <c r="O175" i="6"/>
  <c r="O176" i="6"/>
  <c r="O177" i="6"/>
  <c r="O178" i="6"/>
  <c r="O179" i="6"/>
  <c r="O180" i="6"/>
  <c r="O181" i="6"/>
  <c r="O182" i="6"/>
  <c r="O183" i="6"/>
  <c r="O184" i="6"/>
  <c r="O185" i="6"/>
  <c r="O186" i="6"/>
  <c r="O187" i="6"/>
  <c r="O188" i="6"/>
  <c r="O189" i="6"/>
  <c r="O190" i="6"/>
  <c r="O191" i="6"/>
  <c r="O192" i="6"/>
  <c r="O193" i="6"/>
  <c r="O194" i="6"/>
  <c r="O195" i="6"/>
  <c r="O196" i="6"/>
  <c r="O197" i="6"/>
  <c r="O198" i="6"/>
  <c r="O199" i="6"/>
  <c r="O200" i="6"/>
  <c r="O201" i="6"/>
  <c r="O202" i="6"/>
  <c r="O203" i="6"/>
  <c r="O204" i="6"/>
  <c r="O205" i="6"/>
  <c r="O206" i="6"/>
  <c r="O207" i="6"/>
  <c r="O208" i="6"/>
  <c r="O209" i="6"/>
  <c r="O210" i="6"/>
  <c r="O211" i="6"/>
  <c r="O212" i="6"/>
  <c r="O213" i="6"/>
  <c r="O214" i="6"/>
  <c r="O215" i="6"/>
  <c r="O216" i="6"/>
  <c r="O217" i="6"/>
  <c r="O218" i="6"/>
  <c r="O219" i="6"/>
  <c r="O220" i="6"/>
  <c r="O221" i="6"/>
  <c r="O222" i="6"/>
  <c r="O223" i="6"/>
  <c r="O224" i="6"/>
  <c r="O225" i="6"/>
  <c r="O226" i="6"/>
  <c r="O227" i="6"/>
  <c r="O228" i="6"/>
  <c r="O229" i="6"/>
  <c r="O230" i="6"/>
  <c r="O231" i="6"/>
  <c r="O232" i="6"/>
  <c r="O233" i="6"/>
  <c r="O234" i="6"/>
  <c r="O235" i="6"/>
  <c r="O236" i="6"/>
  <c r="O237" i="6"/>
  <c r="O238" i="6"/>
  <c r="O239" i="6"/>
  <c r="O240" i="6"/>
  <c r="O241" i="6"/>
  <c r="O242" i="6"/>
  <c r="O243" i="6"/>
  <c r="O244" i="6"/>
  <c r="O245" i="6"/>
  <c r="O246" i="6"/>
  <c r="O247" i="6"/>
  <c r="O248" i="6"/>
  <c r="O249" i="6"/>
  <c r="O250" i="6"/>
  <c r="O251" i="6"/>
  <c r="O252" i="6"/>
  <c r="O253" i="6"/>
  <c r="O254" i="6"/>
  <c r="O255" i="6"/>
  <c r="O256" i="6"/>
  <c r="O257" i="6"/>
  <c r="O258" i="6"/>
  <c r="O259" i="6"/>
  <c r="O260" i="6"/>
  <c r="O261" i="6"/>
  <c r="O262" i="6"/>
  <c r="O263" i="6"/>
  <c r="O264" i="6"/>
  <c r="O265" i="6"/>
  <c r="O266" i="6"/>
  <c r="O267" i="6"/>
  <c r="O268" i="6"/>
  <c r="O269" i="6"/>
  <c r="O270" i="6"/>
  <c r="O271" i="6"/>
  <c r="O272" i="6"/>
  <c r="O273" i="6"/>
  <c r="O274" i="6"/>
  <c r="O275" i="6"/>
  <c r="O276" i="6"/>
  <c r="O277" i="6"/>
  <c r="O278" i="6"/>
  <c r="O279" i="6"/>
  <c r="O280" i="6"/>
  <c r="O281" i="6"/>
  <c r="O282" i="6"/>
  <c r="O283" i="6"/>
  <c r="O284" i="6"/>
  <c r="O285" i="6"/>
  <c r="O286" i="6"/>
  <c r="O287" i="6"/>
  <c r="O288" i="6"/>
  <c r="O289" i="6"/>
  <c r="O290" i="6"/>
  <c r="O291" i="6"/>
  <c r="O292" i="6"/>
  <c r="O293" i="6"/>
  <c r="O294" i="6"/>
  <c r="O295" i="6"/>
  <c r="O296" i="6"/>
  <c r="O297" i="6"/>
  <c r="O298" i="6"/>
  <c r="O299" i="6"/>
  <c r="O300" i="6"/>
  <c r="O301" i="6"/>
  <c r="O302" i="6"/>
  <c r="O303" i="6"/>
  <c r="O304" i="6"/>
  <c r="O305" i="6"/>
  <c r="O306" i="6"/>
  <c r="O307" i="6"/>
  <c r="O308" i="6"/>
  <c r="O309" i="6"/>
  <c r="O310" i="6"/>
  <c r="O311" i="6"/>
  <c r="O312" i="6"/>
  <c r="O313" i="6"/>
  <c r="O314" i="6"/>
  <c r="O315" i="6"/>
  <c r="O316" i="6"/>
  <c r="O317" i="6"/>
  <c r="O318" i="6"/>
  <c r="O319" i="6"/>
  <c r="O320" i="6"/>
  <c r="O321" i="6"/>
  <c r="O322" i="6"/>
  <c r="O323" i="6"/>
  <c r="O324" i="6"/>
  <c r="O325" i="6"/>
  <c r="O326" i="6"/>
  <c r="O327" i="6"/>
  <c r="O328" i="6"/>
  <c r="O329" i="6"/>
  <c r="O330" i="6"/>
  <c r="O331" i="6"/>
  <c r="O332" i="6"/>
  <c r="O333" i="6"/>
  <c r="O334" i="6"/>
  <c r="O335" i="6"/>
  <c r="O336" i="6"/>
  <c r="O337" i="6"/>
  <c r="O338" i="6"/>
  <c r="O339" i="6"/>
  <c r="O340" i="6"/>
  <c r="O341" i="6"/>
  <c r="O342" i="6"/>
  <c r="O343" i="6"/>
  <c r="O344" i="6"/>
  <c r="O345" i="6"/>
  <c r="O346" i="6"/>
  <c r="O347" i="6"/>
  <c r="O348" i="6"/>
  <c r="O349" i="6"/>
  <c r="O350" i="6"/>
  <c r="O351" i="6"/>
  <c r="O352" i="6"/>
  <c r="O353" i="6"/>
  <c r="O354" i="6"/>
  <c r="O355" i="6"/>
  <c r="O356" i="6"/>
  <c r="O357" i="6"/>
  <c r="O358" i="6"/>
  <c r="O359" i="6"/>
  <c r="O360" i="6"/>
  <c r="O361" i="6"/>
  <c r="O362" i="6"/>
  <c r="O363" i="6"/>
  <c r="O364" i="6"/>
  <c r="O365" i="6"/>
  <c r="O366" i="6"/>
  <c r="O367" i="6"/>
  <c r="O368" i="6"/>
  <c r="O369" i="6"/>
  <c r="O370" i="6"/>
  <c r="O371" i="6"/>
  <c r="O372" i="6"/>
  <c r="O373" i="6"/>
  <c r="O374" i="6"/>
  <c r="O375" i="6"/>
  <c r="O376" i="6"/>
  <c r="O377" i="6"/>
  <c r="O378" i="6"/>
  <c r="O379" i="6"/>
  <c r="O380" i="6"/>
  <c r="O381" i="6"/>
  <c r="O382" i="6"/>
  <c r="O383" i="6"/>
  <c r="O384" i="6"/>
  <c r="O385" i="6"/>
  <c r="O386" i="6"/>
  <c r="O387" i="6"/>
  <c r="O388" i="6"/>
  <c r="O389" i="6"/>
  <c r="O390" i="6"/>
  <c r="O391" i="6"/>
  <c r="O392" i="6"/>
  <c r="O393" i="6"/>
  <c r="O394" i="6"/>
  <c r="O395" i="6"/>
  <c r="O396" i="6"/>
  <c r="O397" i="6"/>
  <c r="O398" i="6"/>
  <c r="O399" i="6"/>
  <c r="O400" i="6"/>
  <c r="O401" i="6"/>
  <c r="O402" i="6"/>
  <c r="O403" i="6"/>
  <c r="O404" i="6"/>
  <c r="O405" i="6"/>
  <c r="O406" i="6"/>
  <c r="O407" i="6"/>
  <c r="O408" i="6"/>
  <c r="O409" i="6"/>
  <c r="O410" i="6"/>
  <c r="O411" i="6"/>
  <c r="O412" i="6"/>
  <c r="O413" i="6"/>
  <c r="O414" i="6"/>
  <c r="O415" i="6"/>
  <c r="O416" i="6"/>
  <c r="O417" i="6"/>
  <c r="O418" i="6"/>
  <c r="O419" i="6"/>
  <c r="O420" i="6"/>
  <c r="O421" i="6"/>
  <c r="O422" i="6"/>
  <c r="O423" i="6"/>
  <c r="O424" i="6"/>
  <c r="O425" i="6"/>
  <c r="O426" i="6"/>
  <c r="O427" i="6"/>
  <c r="O428" i="6"/>
  <c r="O429" i="6"/>
  <c r="O430" i="6"/>
  <c r="O431" i="6"/>
  <c r="O432" i="6"/>
  <c r="O433" i="6"/>
  <c r="O434" i="6"/>
  <c r="O435" i="6"/>
  <c r="O436" i="6"/>
  <c r="O437" i="6"/>
  <c r="O438" i="6"/>
  <c r="O439" i="6"/>
  <c r="O440" i="6"/>
  <c r="O441" i="6"/>
  <c r="O442" i="6"/>
  <c r="O443" i="6"/>
  <c r="O444" i="6"/>
  <c r="O445" i="6"/>
  <c r="O446" i="6"/>
  <c r="O447" i="6"/>
  <c r="O448" i="6"/>
  <c r="O449" i="6"/>
  <c r="O450" i="6"/>
  <c r="O451" i="6"/>
  <c r="O452" i="6"/>
  <c r="O453" i="6"/>
  <c r="O454" i="6"/>
  <c r="O455" i="6"/>
  <c r="O456" i="6"/>
  <c r="O457" i="6"/>
  <c r="O458" i="6"/>
  <c r="O459" i="6"/>
  <c r="O460" i="6"/>
  <c r="O461" i="6"/>
  <c r="O462" i="6"/>
  <c r="O463" i="6"/>
  <c r="O464" i="6"/>
  <c r="O465" i="6"/>
  <c r="O466" i="6"/>
  <c r="O467" i="6"/>
  <c r="O468" i="6"/>
  <c r="O469" i="6"/>
  <c r="O470" i="6"/>
  <c r="O471" i="6"/>
  <c r="O472" i="6"/>
  <c r="O473" i="6"/>
  <c r="O474" i="6"/>
  <c r="O475" i="6"/>
  <c r="O476" i="6"/>
  <c r="O477" i="6"/>
  <c r="O478" i="6"/>
  <c r="O479" i="6"/>
  <c r="O480" i="6"/>
  <c r="O481" i="6"/>
  <c r="O482" i="6"/>
  <c r="O483" i="6"/>
  <c r="O484" i="6"/>
  <c r="O485" i="6"/>
  <c r="O486" i="6"/>
  <c r="O487" i="6"/>
  <c r="O488" i="6"/>
  <c r="O489" i="6"/>
  <c r="O490" i="6"/>
  <c r="O491" i="6"/>
  <c r="O492" i="6"/>
  <c r="O493" i="6"/>
  <c r="O494" i="6"/>
  <c r="O495" i="6"/>
  <c r="O496" i="6"/>
  <c r="O497" i="6"/>
  <c r="O498" i="6"/>
  <c r="O499" i="6"/>
  <c r="O500" i="6"/>
  <c r="O501" i="6"/>
  <c r="O502" i="6"/>
  <c r="O503" i="6"/>
  <c r="O504" i="6"/>
  <c r="O505" i="6"/>
  <c r="O506" i="6"/>
  <c r="O507" i="6"/>
  <c r="O508" i="6"/>
  <c r="O509" i="6"/>
  <c r="O510" i="6"/>
  <c r="O511" i="6"/>
  <c r="O512" i="6"/>
  <c r="O513" i="6"/>
  <c r="O514" i="6"/>
  <c r="O515" i="6"/>
  <c r="O516" i="6"/>
  <c r="O517" i="6"/>
  <c r="O518" i="6"/>
  <c r="O519" i="6"/>
  <c r="O520" i="6"/>
  <c r="O521" i="6"/>
  <c r="O522" i="6"/>
  <c r="O523" i="6"/>
  <c r="O524" i="6"/>
  <c r="O525" i="6"/>
  <c r="O526" i="6"/>
  <c r="O527" i="6"/>
  <c r="O528" i="6"/>
  <c r="O529" i="6"/>
  <c r="O530" i="6"/>
  <c r="O531" i="6"/>
  <c r="O532" i="6"/>
  <c r="O533" i="6"/>
  <c r="O534" i="6"/>
  <c r="O535" i="6"/>
  <c r="O536" i="6"/>
  <c r="O537" i="6"/>
  <c r="O538" i="6"/>
  <c r="O539" i="6"/>
  <c r="O540" i="6"/>
  <c r="O541" i="6"/>
  <c r="O542" i="6"/>
  <c r="O543" i="6"/>
  <c r="O544" i="6"/>
  <c r="O545" i="6"/>
  <c r="O546" i="6"/>
  <c r="O547" i="6"/>
  <c r="O548" i="6"/>
  <c r="O549" i="6"/>
  <c r="O550" i="6"/>
  <c r="O551" i="6"/>
  <c r="O552" i="6"/>
  <c r="O553" i="6"/>
  <c r="O554" i="6"/>
  <c r="O555" i="6"/>
  <c r="O556" i="6"/>
  <c r="O557" i="6"/>
  <c r="O558" i="6"/>
  <c r="O559" i="6"/>
  <c r="O560" i="6"/>
  <c r="O561" i="6"/>
  <c r="O562" i="6"/>
  <c r="O563" i="6"/>
  <c r="O564" i="6"/>
  <c r="O565" i="6"/>
  <c r="O566" i="6"/>
  <c r="O567" i="6"/>
  <c r="O568" i="6"/>
  <c r="O569" i="6"/>
  <c r="O570" i="6"/>
  <c r="O571" i="6"/>
  <c r="O572" i="6"/>
  <c r="O573" i="6"/>
  <c r="O574" i="6"/>
  <c r="O575" i="6"/>
  <c r="O576" i="6"/>
  <c r="O577" i="6"/>
  <c r="O578" i="6"/>
  <c r="O579" i="6"/>
  <c r="O580" i="6"/>
  <c r="O581" i="6"/>
  <c r="O582" i="6"/>
  <c r="O583" i="6"/>
  <c r="O584" i="6"/>
  <c r="O585" i="6"/>
  <c r="O586" i="6"/>
  <c r="O587" i="6"/>
  <c r="O588" i="6"/>
  <c r="O589" i="6"/>
  <c r="O590" i="6"/>
  <c r="O591" i="6"/>
  <c r="O592" i="6"/>
  <c r="O593" i="6"/>
  <c r="O594" i="6"/>
  <c r="O595" i="6"/>
  <c r="O596" i="6"/>
  <c r="O597" i="6"/>
  <c r="O598" i="6"/>
  <c r="O599" i="6"/>
  <c r="O600" i="6"/>
  <c r="O601" i="6"/>
  <c r="O602" i="6"/>
  <c r="O603" i="6"/>
  <c r="O604" i="6"/>
  <c r="O605" i="6"/>
  <c r="O606" i="6"/>
  <c r="O607" i="6"/>
  <c r="O608" i="6"/>
  <c r="O609" i="6"/>
  <c r="O610" i="6"/>
  <c r="O611" i="6"/>
  <c r="O612" i="6"/>
  <c r="O613" i="6"/>
  <c r="O614" i="6"/>
  <c r="O615" i="6"/>
  <c r="O616" i="6"/>
  <c r="O617" i="6"/>
  <c r="O618" i="6"/>
  <c r="O619" i="6"/>
  <c r="O620" i="6"/>
  <c r="O621" i="6"/>
  <c r="O622" i="6"/>
  <c r="O623" i="6"/>
  <c r="O624" i="6"/>
  <c r="O625" i="6"/>
  <c r="O626" i="6"/>
  <c r="O627" i="6"/>
  <c r="O628" i="6"/>
  <c r="O629" i="6"/>
  <c r="O630" i="6"/>
  <c r="O631" i="6"/>
  <c r="O632" i="6"/>
  <c r="O633" i="6"/>
  <c r="O634" i="6"/>
  <c r="O635" i="6"/>
  <c r="O636" i="6"/>
  <c r="O637" i="6"/>
  <c r="O638" i="6"/>
  <c r="O639" i="6"/>
  <c r="O640" i="6"/>
  <c r="O641" i="6"/>
  <c r="O642" i="6"/>
  <c r="O643" i="6"/>
  <c r="O644" i="6"/>
  <c r="O645" i="6"/>
  <c r="O646" i="6"/>
  <c r="O647" i="6"/>
  <c r="O648" i="6"/>
  <c r="O649" i="6"/>
  <c r="O650" i="6"/>
  <c r="O651" i="6"/>
  <c r="O652" i="6"/>
  <c r="O653" i="6"/>
  <c r="O654" i="6"/>
  <c r="O655" i="6"/>
  <c r="O656" i="6"/>
  <c r="O657" i="6"/>
  <c r="O658" i="6"/>
  <c r="O659" i="6"/>
  <c r="O660" i="6"/>
  <c r="O661" i="6"/>
  <c r="O662" i="6"/>
  <c r="O663" i="6"/>
  <c r="O664" i="6"/>
  <c r="O665" i="6"/>
  <c r="O666" i="6"/>
  <c r="O667" i="6"/>
  <c r="O668" i="6"/>
  <c r="O669" i="6"/>
  <c r="O670" i="6"/>
  <c r="O671" i="6"/>
  <c r="O672" i="6"/>
  <c r="O673" i="6"/>
  <c r="O674" i="6"/>
  <c r="O675" i="6"/>
  <c r="O676" i="6"/>
  <c r="O677" i="6"/>
  <c r="O678" i="6"/>
  <c r="O679" i="6"/>
  <c r="O680" i="6"/>
  <c r="O681" i="6"/>
  <c r="O682" i="6"/>
  <c r="O683" i="6"/>
  <c r="O684" i="6"/>
  <c r="O685" i="6"/>
  <c r="O686" i="6"/>
  <c r="O687" i="6"/>
  <c r="O688" i="6"/>
  <c r="O689" i="6"/>
  <c r="O690" i="6"/>
  <c r="O691" i="6"/>
  <c r="O692" i="6"/>
  <c r="O693" i="6"/>
  <c r="O694" i="6"/>
  <c r="O695" i="6"/>
  <c r="O696" i="6"/>
  <c r="O697" i="6"/>
  <c r="O698" i="6"/>
  <c r="O699" i="6"/>
  <c r="O700" i="6"/>
  <c r="O701" i="6"/>
  <c r="O702" i="6"/>
  <c r="O703" i="6"/>
  <c r="O704" i="6"/>
  <c r="O705" i="6"/>
  <c r="O706" i="6"/>
  <c r="O707" i="6"/>
  <c r="O708" i="6"/>
  <c r="O709" i="6"/>
  <c r="O710" i="6"/>
  <c r="O711" i="6"/>
  <c r="O712" i="6"/>
  <c r="O713" i="6"/>
  <c r="O714" i="6"/>
  <c r="O715" i="6"/>
  <c r="O716" i="6"/>
  <c r="O717" i="6"/>
  <c r="O718" i="6"/>
  <c r="O719" i="6"/>
  <c r="O720" i="6"/>
  <c r="O721" i="6"/>
  <c r="O722" i="6"/>
  <c r="O723" i="6"/>
  <c r="O724" i="6"/>
  <c r="O725" i="6"/>
  <c r="O726" i="6"/>
  <c r="O727" i="6"/>
  <c r="O728" i="6"/>
  <c r="O729" i="6"/>
  <c r="O730" i="6"/>
  <c r="O731" i="6"/>
  <c r="O732" i="6"/>
  <c r="O733" i="6"/>
  <c r="O734" i="6"/>
  <c r="O735" i="6"/>
  <c r="O736" i="6"/>
  <c r="O737" i="6"/>
  <c r="O738" i="6"/>
  <c r="O739" i="6"/>
  <c r="O740" i="6"/>
  <c r="O741" i="6"/>
  <c r="O742" i="6"/>
  <c r="O743" i="6"/>
  <c r="O744" i="6"/>
  <c r="O745" i="6"/>
  <c r="O746" i="6"/>
  <c r="O747" i="6"/>
  <c r="O748" i="6"/>
  <c r="O749" i="6"/>
  <c r="O750" i="6"/>
  <c r="O751" i="6"/>
  <c r="O752" i="6"/>
  <c r="O753" i="6"/>
  <c r="O754" i="6"/>
  <c r="O755" i="6"/>
  <c r="O756" i="6"/>
  <c r="O757" i="6"/>
  <c r="O758" i="6"/>
  <c r="O759" i="6"/>
  <c r="O760" i="6"/>
  <c r="O761" i="6"/>
  <c r="O762" i="6"/>
  <c r="O763" i="6"/>
  <c r="O764" i="6"/>
  <c r="O765" i="6"/>
  <c r="O766" i="6"/>
  <c r="O767" i="6"/>
  <c r="O768" i="6"/>
  <c r="O769" i="6"/>
  <c r="O770" i="6"/>
  <c r="O771" i="6"/>
  <c r="O772" i="6"/>
  <c r="O773" i="6"/>
  <c r="O774" i="6"/>
  <c r="O775" i="6"/>
  <c r="O776" i="6"/>
  <c r="O777" i="6"/>
  <c r="O778" i="6"/>
  <c r="O779" i="6"/>
  <c r="O780" i="6"/>
  <c r="O781" i="6"/>
  <c r="O782" i="6"/>
  <c r="O783" i="6"/>
  <c r="O784" i="6"/>
  <c r="O785" i="6"/>
  <c r="O786" i="6"/>
  <c r="O787" i="6"/>
  <c r="O788" i="6"/>
  <c r="O789" i="6"/>
  <c r="O790" i="6"/>
  <c r="O791" i="6"/>
  <c r="O792" i="6"/>
  <c r="O793" i="6"/>
  <c r="O794" i="6"/>
  <c r="O795" i="6"/>
  <c r="O796" i="6"/>
  <c r="O797" i="6"/>
  <c r="O798" i="6"/>
  <c r="O799" i="6"/>
  <c r="O800" i="6"/>
  <c r="O801" i="6"/>
  <c r="O802" i="6"/>
  <c r="O803" i="6"/>
  <c r="O804" i="6"/>
  <c r="O805" i="6"/>
  <c r="O806" i="6"/>
  <c r="O807" i="6"/>
  <c r="O808" i="6"/>
  <c r="O809" i="6"/>
  <c r="O810" i="6"/>
  <c r="O811" i="6"/>
  <c r="O812" i="6"/>
  <c r="O813" i="6"/>
  <c r="O814" i="6"/>
  <c r="O815" i="6"/>
  <c r="O816" i="6"/>
  <c r="O817" i="6"/>
  <c r="O818" i="6"/>
  <c r="O819" i="6"/>
  <c r="O820" i="6"/>
  <c r="O821" i="6"/>
  <c r="O822" i="6"/>
  <c r="O823" i="6"/>
  <c r="O824" i="6"/>
  <c r="O825" i="6"/>
  <c r="O826" i="6"/>
  <c r="O827" i="6"/>
  <c r="O828" i="6"/>
  <c r="O829" i="6"/>
  <c r="O830" i="6"/>
  <c r="O831" i="6"/>
  <c r="O832" i="6"/>
  <c r="O833" i="6"/>
  <c r="O834" i="6"/>
  <c r="O835" i="6"/>
  <c r="O836" i="6"/>
  <c r="O837" i="6"/>
  <c r="O838" i="6"/>
  <c r="O839" i="6"/>
  <c r="O840" i="6"/>
  <c r="O841" i="6"/>
  <c r="O842" i="6"/>
  <c r="O843" i="6"/>
  <c r="O844" i="6"/>
  <c r="O845" i="6"/>
  <c r="O846" i="6"/>
  <c r="O847" i="6"/>
  <c r="O848" i="6"/>
  <c r="O849" i="6"/>
  <c r="O850" i="6"/>
  <c r="O851" i="6"/>
  <c r="O852" i="6"/>
  <c r="O853" i="6"/>
  <c r="O854" i="6"/>
  <c r="O855" i="6"/>
  <c r="O856" i="6"/>
  <c r="O857" i="6"/>
  <c r="O858" i="6"/>
  <c r="O859" i="6"/>
  <c r="O860" i="6"/>
  <c r="O861" i="6"/>
  <c r="O862" i="6"/>
  <c r="O863" i="6"/>
  <c r="O864" i="6"/>
  <c r="O865" i="6"/>
  <c r="O866" i="6"/>
  <c r="O867" i="6"/>
  <c r="O868" i="6"/>
  <c r="O869" i="6"/>
  <c r="O870" i="6"/>
  <c r="O871" i="6"/>
  <c r="O872" i="6"/>
  <c r="O873" i="6"/>
  <c r="O874" i="6"/>
  <c r="O875" i="6"/>
  <c r="O876" i="6"/>
  <c r="O877" i="6"/>
  <c r="O878" i="6"/>
  <c r="O879" i="6"/>
  <c r="O880" i="6"/>
  <c r="O881" i="6"/>
  <c r="O882" i="6"/>
  <c r="O883" i="6"/>
  <c r="O884" i="6"/>
  <c r="O885" i="6"/>
  <c r="O886" i="6"/>
  <c r="O887" i="6"/>
  <c r="O888" i="6"/>
  <c r="O889" i="6"/>
  <c r="O890" i="6"/>
  <c r="O891" i="6"/>
  <c r="O892" i="6"/>
  <c r="O893" i="6"/>
  <c r="O894" i="6"/>
  <c r="O895" i="6"/>
  <c r="O896" i="6"/>
  <c r="O897" i="6"/>
  <c r="O898" i="6"/>
  <c r="O899" i="6"/>
  <c r="O900" i="6"/>
  <c r="O901" i="6"/>
  <c r="O902" i="6"/>
  <c r="O903" i="6"/>
  <c r="O904" i="6"/>
  <c r="O905" i="6"/>
  <c r="O906" i="6"/>
  <c r="O907" i="6"/>
  <c r="O908" i="6"/>
  <c r="O909" i="6"/>
  <c r="O910" i="6"/>
  <c r="O911" i="6"/>
  <c r="O912" i="6"/>
  <c r="O913" i="6"/>
  <c r="O914" i="6"/>
  <c r="O915" i="6"/>
  <c r="O916" i="6"/>
  <c r="O917" i="6"/>
  <c r="O918" i="6"/>
  <c r="O919" i="6"/>
  <c r="O920" i="6"/>
  <c r="O921" i="6"/>
  <c r="O922" i="6"/>
  <c r="O923" i="6"/>
  <c r="O924" i="6"/>
  <c r="O925" i="6"/>
  <c r="O926" i="6"/>
  <c r="O927" i="6"/>
  <c r="O928" i="6"/>
  <c r="O929" i="6"/>
  <c r="O930" i="6"/>
  <c r="O931" i="6"/>
  <c r="O932" i="6"/>
  <c r="O933" i="6"/>
  <c r="O934" i="6"/>
  <c r="O935" i="6"/>
  <c r="O936" i="6"/>
  <c r="O937" i="6"/>
  <c r="O938" i="6"/>
  <c r="O939" i="6"/>
  <c r="O940" i="6"/>
  <c r="O941" i="6"/>
  <c r="O942" i="6"/>
  <c r="O943" i="6"/>
  <c r="O944" i="6"/>
  <c r="O945" i="6"/>
  <c r="O946" i="6"/>
  <c r="O947" i="6"/>
  <c r="O948" i="6"/>
  <c r="O949" i="6"/>
  <c r="O950" i="6"/>
  <c r="O951" i="6"/>
  <c r="O952" i="6"/>
  <c r="O953" i="6"/>
  <c r="O954" i="6"/>
  <c r="O955" i="6"/>
  <c r="O956" i="6"/>
  <c r="O957" i="6"/>
  <c r="O958" i="6"/>
  <c r="O959" i="6"/>
  <c r="O960" i="6"/>
  <c r="O961" i="6"/>
  <c r="O962" i="6"/>
  <c r="O963" i="6"/>
  <c r="O964" i="6"/>
  <c r="O965" i="6"/>
  <c r="O966" i="6"/>
  <c r="O967" i="6"/>
  <c r="O968" i="6"/>
  <c r="O969" i="6"/>
  <c r="O970" i="6"/>
  <c r="O971" i="6"/>
  <c r="O972" i="6"/>
  <c r="O973" i="6"/>
  <c r="O974" i="6"/>
  <c r="O975" i="6"/>
  <c r="O976" i="6"/>
  <c r="O977" i="6"/>
  <c r="O978" i="6"/>
  <c r="O979" i="6"/>
  <c r="O980" i="6"/>
  <c r="O981" i="6"/>
  <c r="O982" i="6"/>
  <c r="O983" i="6"/>
  <c r="O984" i="6"/>
  <c r="O985" i="6"/>
  <c r="O986" i="6"/>
  <c r="O987" i="6"/>
  <c r="O988" i="6"/>
  <c r="O989" i="6"/>
  <c r="O990" i="6"/>
  <c r="O991" i="6"/>
  <c r="O992" i="6"/>
  <c r="O993" i="6"/>
  <c r="O994" i="6"/>
  <c r="O995" i="6"/>
  <c r="O996" i="6"/>
  <c r="O997" i="6"/>
  <c r="O998" i="6"/>
  <c r="O999" i="6"/>
  <c r="O1000" i="6"/>
  <c r="D35" i="9" l="1"/>
  <c r="C35" i="9"/>
  <c r="C15" i="1"/>
  <c r="C7" i="1" l="1"/>
  <c r="C9" i="1" l="1"/>
  <c r="C10" i="1"/>
  <c r="C11" i="1"/>
  <c r="C12" i="1"/>
  <c r="C13" i="1"/>
  <c r="C14" i="1"/>
  <c r="C16" i="1"/>
  <c r="C17" i="1"/>
  <c r="C18" i="1"/>
  <c r="C19" i="1"/>
  <c r="C20" i="1"/>
  <c r="C21" i="1"/>
  <c r="C22" i="1"/>
  <c r="C23" i="1"/>
  <c r="C24" i="1"/>
  <c r="C25" i="1"/>
  <c r="C26" i="1"/>
  <c r="C27" i="1"/>
  <c r="C28" i="1"/>
  <c r="C29" i="1"/>
  <c r="C30" i="1"/>
  <c r="C31" i="1"/>
  <c r="C32" i="1"/>
  <c r="C33" i="1"/>
  <c r="C34" i="1"/>
  <c r="C35" i="1"/>
  <c r="C8" i="1"/>
  <c r="L8" i="6" l="1"/>
  <c r="M9" i="6"/>
  <c r="L9" i="6" s="1"/>
  <c r="M10" i="6"/>
  <c r="L10" i="6" s="1"/>
  <c r="M11" i="6"/>
  <c r="L11" i="6" s="1"/>
  <c r="M12" i="6"/>
  <c r="L12" i="6" s="1"/>
  <c r="M13" i="6"/>
  <c r="L13" i="6" s="1"/>
  <c r="M14" i="6"/>
  <c r="L14" i="6" s="1"/>
  <c r="M15" i="6"/>
  <c r="L15" i="6" s="1"/>
  <c r="M16" i="6"/>
  <c r="L16" i="6" s="1"/>
  <c r="M17" i="6"/>
  <c r="L17" i="6" s="1"/>
  <c r="M18" i="6"/>
  <c r="L18" i="6" s="1"/>
  <c r="M19" i="6"/>
  <c r="L19" i="6" s="1"/>
  <c r="M20" i="6"/>
  <c r="L20" i="6" s="1"/>
  <c r="M21" i="6"/>
  <c r="L21" i="6" s="1"/>
  <c r="M22" i="6"/>
  <c r="L22" i="6" s="1"/>
  <c r="M23" i="6"/>
  <c r="L23" i="6" s="1"/>
  <c r="M24" i="6"/>
  <c r="L24" i="6" s="1"/>
  <c r="M25" i="6"/>
  <c r="L25" i="6" s="1"/>
  <c r="M26" i="6"/>
  <c r="L26" i="6" s="1"/>
  <c r="M27" i="6"/>
  <c r="L27" i="6" s="1"/>
  <c r="M28" i="6"/>
  <c r="L28" i="6" s="1"/>
  <c r="M29" i="6"/>
  <c r="L29" i="6" s="1"/>
  <c r="M30" i="6"/>
  <c r="L30" i="6" s="1"/>
  <c r="M31" i="6"/>
  <c r="L31" i="6" s="1"/>
  <c r="M32" i="6"/>
  <c r="L32" i="6" s="1"/>
  <c r="M33" i="6"/>
  <c r="L33" i="6" s="1"/>
  <c r="M34" i="6"/>
  <c r="L34" i="6" s="1"/>
  <c r="M35" i="6"/>
  <c r="L35" i="6" s="1"/>
  <c r="M36" i="6"/>
  <c r="L36" i="6" s="1"/>
  <c r="M37" i="6"/>
  <c r="L37" i="6" s="1"/>
  <c r="M38" i="6"/>
  <c r="L38" i="6" s="1"/>
  <c r="M39" i="6"/>
  <c r="L39" i="6" s="1"/>
  <c r="M40" i="6"/>
  <c r="L40" i="6" s="1"/>
  <c r="M41" i="6"/>
  <c r="L41" i="6" s="1"/>
  <c r="M42" i="6"/>
  <c r="L42" i="6" s="1"/>
  <c r="M43" i="6"/>
  <c r="L43" i="6" s="1"/>
  <c r="M44" i="6"/>
  <c r="L44" i="6" s="1"/>
  <c r="M45" i="6"/>
  <c r="L45" i="6" s="1"/>
  <c r="M46" i="6"/>
  <c r="L46" i="6" s="1"/>
  <c r="M47" i="6"/>
  <c r="L47" i="6" s="1"/>
  <c r="M48" i="6"/>
  <c r="L48" i="6" s="1"/>
  <c r="M49" i="6"/>
  <c r="L49" i="6" s="1"/>
  <c r="M50" i="6"/>
  <c r="L50" i="6" s="1"/>
  <c r="M51" i="6"/>
  <c r="L51" i="6" s="1"/>
  <c r="M52" i="6"/>
  <c r="L52" i="6" s="1"/>
  <c r="M53" i="6"/>
  <c r="L53" i="6" s="1"/>
  <c r="M54" i="6"/>
  <c r="L54" i="6" s="1"/>
  <c r="M55" i="6"/>
  <c r="L55" i="6" s="1"/>
  <c r="M56" i="6"/>
  <c r="L56" i="6" s="1"/>
  <c r="M57" i="6"/>
  <c r="L57" i="6" s="1"/>
  <c r="M58" i="6"/>
  <c r="L58" i="6" s="1"/>
  <c r="M59" i="6"/>
  <c r="L59" i="6" s="1"/>
  <c r="M60" i="6"/>
  <c r="L60" i="6" s="1"/>
  <c r="M61" i="6"/>
  <c r="L61" i="6" s="1"/>
  <c r="M62" i="6"/>
  <c r="L62" i="6" s="1"/>
  <c r="M63" i="6"/>
  <c r="L63" i="6" s="1"/>
  <c r="M64" i="6"/>
  <c r="L64" i="6" s="1"/>
  <c r="M65" i="6"/>
  <c r="L65" i="6" s="1"/>
  <c r="M66" i="6"/>
  <c r="L66" i="6" s="1"/>
  <c r="M67" i="6"/>
  <c r="L67" i="6" s="1"/>
  <c r="M68" i="6"/>
  <c r="L68" i="6" s="1"/>
  <c r="M69" i="6"/>
  <c r="L69" i="6" s="1"/>
  <c r="M70" i="6"/>
  <c r="L70" i="6" s="1"/>
  <c r="M71" i="6"/>
  <c r="L71" i="6" s="1"/>
  <c r="M72" i="6"/>
  <c r="L72" i="6" s="1"/>
  <c r="M73" i="6"/>
  <c r="L73" i="6" s="1"/>
  <c r="M74" i="6"/>
  <c r="L74" i="6" s="1"/>
  <c r="M75" i="6"/>
  <c r="L75" i="6" s="1"/>
  <c r="M76" i="6"/>
  <c r="L76" i="6" s="1"/>
  <c r="M77" i="6"/>
  <c r="L77" i="6" s="1"/>
  <c r="M78" i="6"/>
  <c r="L78" i="6" s="1"/>
  <c r="M79" i="6"/>
  <c r="L79" i="6" s="1"/>
  <c r="M80" i="6"/>
  <c r="L80" i="6" s="1"/>
  <c r="M81" i="6"/>
  <c r="L81" i="6" s="1"/>
  <c r="M82" i="6"/>
  <c r="L82" i="6" s="1"/>
  <c r="M83" i="6"/>
  <c r="L83" i="6" s="1"/>
  <c r="M84" i="6"/>
  <c r="L84" i="6" s="1"/>
  <c r="M85" i="6"/>
  <c r="L85" i="6" s="1"/>
  <c r="M86" i="6"/>
  <c r="L86" i="6" s="1"/>
  <c r="M87" i="6"/>
  <c r="L87" i="6" s="1"/>
  <c r="M88" i="6"/>
  <c r="L88" i="6" s="1"/>
  <c r="M89" i="6"/>
  <c r="L89" i="6" s="1"/>
  <c r="M90" i="6"/>
  <c r="L90" i="6" s="1"/>
  <c r="M91" i="6"/>
  <c r="L91" i="6" s="1"/>
  <c r="M92" i="6"/>
  <c r="L92" i="6" s="1"/>
  <c r="M93" i="6"/>
  <c r="L93" i="6" s="1"/>
  <c r="M94" i="6"/>
  <c r="L94" i="6" s="1"/>
  <c r="M95" i="6"/>
  <c r="L95" i="6" s="1"/>
  <c r="M96" i="6"/>
  <c r="L96" i="6" s="1"/>
  <c r="M97" i="6"/>
  <c r="L97" i="6" s="1"/>
  <c r="M98" i="6"/>
  <c r="L98" i="6" s="1"/>
  <c r="M99" i="6"/>
  <c r="L99" i="6" s="1"/>
  <c r="M100" i="6"/>
  <c r="L100" i="6" s="1"/>
  <c r="M101" i="6"/>
  <c r="L101" i="6" s="1"/>
  <c r="M102" i="6"/>
  <c r="L102" i="6" s="1"/>
  <c r="M103" i="6"/>
  <c r="L103" i="6" s="1"/>
  <c r="M104" i="6"/>
  <c r="L104" i="6" s="1"/>
  <c r="M105" i="6"/>
  <c r="L105" i="6" s="1"/>
  <c r="M106" i="6"/>
  <c r="L106" i="6" s="1"/>
  <c r="M107" i="6"/>
  <c r="L107" i="6" s="1"/>
  <c r="M108" i="6"/>
  <c r="L108" i="6" s="1"/>
  <c r="M109" i="6"/>
  <c r="L109" i="6" s="1"/>
  <c r="M110" i="6"/>
  <c r="L110" i="6" s="1"/>
  <c r="M111" i="6"/>
  <c r="L111" i="6" s="1"/>
  <c r="M112" i="6"/>
  <c r="L112" i="6" s="1"/>
  <c r="M113" i="6"/>
  <c r="L113" i="6" s="1"/>
  <c r="M114" i="6"/>
  <c r="L114" i="6" s="1"/>
  <c r="M115" i="6"/>
  <c r="L115" i="6" s="1"/>
  <c r="M116" i="6"/>
  <c r="L116" i="6" s="1"/>
  <c r="M117" i="6"/>
  <c r="L117" i="6" s="1"/>
  <c r="M118" i="6"/>
  <c r="L118" i="6" s="1"/>
  <c r="M119" i="6"/>
  <c r="L119" i="6" s="1"/>
  <c r="M120" i="6"/>
  <c r="L120" i="6" s="1"/>
  <c r="M121" i="6"/>
  <c r="L121" i="6" s="1"/>
  <c r="M122" i="6"/>
  <c r="L122" i="6" s="1"/>
  <c r="M123" i="6"/>
  <c r="L123" i="6" s="1"/>
  <c r="M124" i="6"/>
  <c r="L124" i="6" s="1"/>
  <c r="M125" i="6"/>
  <c r="L125" i="6" s="1"/>
  <c r="M126" i="6"/>
  <c r="L126" i="6" s="1"/>
  <c r="M127" i="6"/>
  <c r="L127" i="6" s="1"/>
  <c r="M128" i="6"/>
  <c r="L128" i="6" s="1"/>
  <c r="M129" i="6"/>
  <c r="L129" i="6" s="1"/>
  <c r="M130" i="6"/>
  <c r="L130" i="6" s="1"/>
  <c r="M131" i="6"/>
  <c r="L131" i="6" s="1"/>
  <c r="M132" i="6"/>
  <c r="L132" i="6" s="1"/>
  <c r="M133" i="6"/>
  <c r="L133" i="6" s="1"/>
  <c r="M134" i="6"/>
  <c r="L134" i="6" s="1"/>
  <c r="M135" i="6"/>
  <c r="L135" i="6" s="1"/>
  <c r="M136" i="6"/>
  <c r="L136" i="6" s="1"/>
  <c r="M137" i="6"/>
  <c r="L137" i="6" s="1"/>
  <c r="M138" i="6"/>
  <c r="L138" i="6" s="1"/>
  <c r="M139" i="6"/>
  <c r="L139" i="6" s="1"/>
  <c r="M140" i="6"/>
  <c r="L140" i="6" s="1"/>
  <c r="M141" i="6"/>
  <c r="L141" i="6" s="1"/>
  <c r="M142" i="6"/>
  <c r="L142" i="6" s="1"/>
  <c r="M143" i="6"/>
  <c r="L143" i="6" s="1"/>
  <c r="M144" i="6"/>
  <c r="L144" i="6" s="1"/>
  <c r="M145" i="6"/>
  <c r="L145" i="6" s="1"/>
  <c r="M146" i="6"/>
  <c r="L146" i="6" s="1"/>
  <c r="M147" i="6"/>
  <c r="L147" i="6" s="1"/>
  <c r="M148" i="6"/>
  <c r="L148" i="6" s="1"/>
  <c r="M149" i="6"/>
  <c r="L149" i="6" s="1"/>
  <c r="M150" i="6"/>
  <c r="L150" i="6" s="1"/>
  <c r="M151" i="6"/>
  <c r="L151" i="6" s="1"/>
  <c r="M152" i="6"/>
  <c r="L152" i="6" s="1"/>
  <c r="M153" i="6"/>
  <c r="L153" i="6" s="1"/>
  <c r="M154" i="6"/>
  <c r="L154" i="6" s="1"/>
  <c r="M155" i="6"/>
  <c r="L155" i="6" s="1"/>
  <c r="M156" i="6"/>
  <c r="L156" i="6" s="1"/>
  <c r="M157" i="6"/>
  <c r="L157" i="6" s="1"/>
  <c r="M158" i="6"/>
  <c r="L158" i="6" s="1"/>
  <c r="M159" i="6"/>
  <c r="L159" i="6" s="1"/>
  <c r="M160" i="6"/>
  <c r="L160" i="6" s="1"/>
  <c r="M161" i="6"/>
  <c r="L161" i="6" s="1"/>
  <c r="M162" i="6"/>
  <c r="L162" i="6" s="1"/>
  <c r="M163" i="6"/>
  <c r="L163" i="6" s="1"/>
  <c r="M164" i="6"/>
  <c r="L164" i="6" s="1"/>
  <c r="M165" i="6"/>
  <c r="L165" i="6" s="1"/>
  <c r="M166" i="6"/>
  <c r="L166" i="6" s="1"/>
  <c r="M167" i="6"/>
  <c r="L167" i="6" s="1"/>
  <c r="M168" i="6"/>
  <c r="L168" i="6" s="1"/>
  <c r="M169" i="6"/>
  <c r="L169" i="6" s="1"/>
  <c r="M170" i="6"/>
  <c r="L170" i="6" s="1"/>
  <c r="M171" i="6"/>
  <c r="L171" i="6" s="1"/>
  <c r="M172" i="6"/>
  <c r="L172" i="6" s="1"/>
  <c r="M173" i="6"/>
  <c r="L173" i="6" s="1"/>
  <c r="M174" i="6"/>
  <c r="L174" i="6" s="1"/>
  <c r="M175" i="6"/>
  <c r="L175" i="6" s="1"/>
  <c r="M176" i="6"/>
  <c r="L176" i="6" s="1"/>
  <c r="M177" i="6"/>
  <c r="L177" i="6" s="1"/>
  <c r="M178" i="6"/>
  <c r="L178" i="6" s="1"/>
  <c r="M179" i="6"/>
  <c r="L179" i="6" s="1"/>
  <c r="M180" i="6"/>
  <c r="L180" i="6" s="1"/>
  <c r="M181" i="6"/>
  <c r="L181" i="6" s="1"/>
  <c r="M182" i="6"/>
  <c r="L182" i="6" s="1"/>
  <c r="M183" i="6"/>
  <c r="L183" i="6" s="1"/>
  <c r="M184" i="6"/>
  <c r="L184" i="6" s="1"/>
  <c r="M185" i="6"/>
  <c r="L185" i="6" s="1"/>
  <c r="M186" i="6"/>
  <c r="L186" i="6" s="1"/>
  <c r="M187" i="6"/>
  <c r="L187" i="6" s="1"/>
  <c r="M188" i="6"/>
  <c r="L188" i="6" s="1"/>
  <c r="M189" i="6"/>
  <c r="L189" i="6" s="1"/>
  <c r="M190" i="6"/>
  <c r="L190" i="6" s="1"/>
  <c r="M191" i="6"/>
  <c r="L191" i="6" s="1"/>
  <c r="M192" i="6"/>
  <c r="L192" i="6" s="1"/>
  <c r="M193" i="6"/>
  <c r="L193" i="6" s="1"/>
  <c r="M194" i="6"/>
  <c r="L194" i="6" s="1"/>
  <c r="M195" i="6"/>
  <c r="L195" i="6" s="1"/>
  <c r="M196" i="6"/>
  <c r="L196" i="6" s="1"/>
  <c r="M197" i="6"/>
  <c r="L197" i="6" s="1"/>
  <c r="M198" i="6"/>
  <c r="L198" i="6" s="1"/>
  <c r="M199" i="6"/>
  <c r="L199" i="6" s="1"/>
  <c r="M200" i="6"/>
  <c r="L200" i="6" s="1"/>
  <c r="M201" i="6"/>
  <c r="L201" i="6" s="1"/>
  <c r="M202" i="6"/>
  <c r="L202" i="6" s="1"/>
  <c r="M203" i="6"/>
  <c r="L203" i="6" s="1"/>
  <c r="M204" i="6"/>
  <c r="L204" i="6" s="1"/>
  <c r="M205" i="6"/>
  <c r="L205" i="6" s="1"/>
  <c r="M206" i="6"/>
  <c r="L206" i="6" s="1"/>
  <c r="M207" i="6"/>
  <c r="L207" i="6" s="1"/>
  <c r="M208" i="6"/>
  <c r="L208" i="6" s="1"/>
  <c r="M209" i="6"/>
  <c r="L209" i="6" s="1"/>
  <c r="M210" i="6"/>
  <c r="L210" i="6" s="1"/>
  <c r="M211" i="6"/>
  <c r="L211" i="6" s="1"/>
  <c r="M212" i="6"/>
  <c r="L212" i="6" s="1"/>
  <c r="M213" i="6"/>
  <c r="L213" i="6" s="1"/>
  <c r="M214" i="6"/>
  <c r="L214" i="6" s="1"/>
  <c r="M215" i="6"/>
  <c r="L215" i="6" s="1"/>
  <c r="M216" i="6"/>
  <c r="L216" i="6" s="1"/>
  <c r="M217" i="6"/>
  <c r="L217" i="6" s="1"/>
  <c r="M218" i="6"/>
  <c r="L218" i="6" s="1"/>
  <c r="M219" i="6"/>
  <c r="L219" i="6" s="1"/>
  <c r="M220" i="6"/>
  <c r="L220" i="6" s="1"/>
  <c r="M221" i="6"/>
  <c r="L221" i="6" s="1"/>
  <c r="M222" i="6"/>
  <c r="L222" i="6" s="1"/>
  <c r="M223" i="6"/>
  <c r="L223" i="6" s="1"/>
  <c r="M224" i="6"/>
  <c r="L224" i="6" s="1"/>
  <c r="M225" i="6"/>
  <c r="L225" i="6" s="1"/>
  <c r="M226" i="6"/>
  <c r="L226" i="6" s="1"/>
  <c r="M227" i="6"/>
  <c r="L227" i="6" s="1"/>
  <c r="M228" i="6"/>
  <c r="L228" i="6" s="1"/>
  <c r="M229" i="6"/>
  <c r="L229" i="6" s="1"/>
  <c r="M230" i="6"/>
  <c r="L230" i="6" s="1"/>
  <c r="M231" i="6"/>
  <c r="L231" i="6" s="1"/>
  <c r="M232" i="6"/>
  <c r="L232" i="6" s="1"/>
  <c r="M233" i="6"/>
  <c r="L233" i="6" s="1"/>
  <c r="M234" i="6"/>
  <c r="L234" i="6" s="1"/>
  <c r="M235" i="6"/>
  <c r="L235" i="6" s="1"/>
  <c r="M236" i="6"/>
  <c r="L236" i="6" s="1"/>
  <c r="M237" i="6"/>
  <c r="L237" i="6" s="1"/>
  <c r="M238" i="6"/>
  <c r="L238" i="6" s="1"/>
  <c r="M239" i="6"/>
  <c r="L239" i="6" s="1"/>
  <c r="M240" i="6"/>
  <c r="L240" i="6" s="1"/>
  <c r="M241" i="6"/>
  <c r="L241" i="6" s="1"/>
  <c r="M242" i="6"/>
  <c r="L242" i="6" s="1"/>
  <c r="M243" i="6"/>
  <c r="L243" i="6" s="1"/>
  <c r="M244" i="6"/>
  <c r="L244" i="6" s="1"/>
  <c r="M245" i="6"/>
  <c r="L245" i="6" s="1"/>
  <c r="M246" i="6"/>
  <c r="L246" i="6" s="1"/>
  <c r="M247" i="6"/>
  <c r="L247" i="6" s="1"/>
  <c r="M248" i="6"/>
  <c r="L248" i="6" s="1"/>
  <c r="M249" i="6"/>
  <c r="L249" i="6" s="1"/>
  <c r="M250" i="6"/>
  <c r="L250" i="6" s="1"/>
  <c r="M251" i="6"/>
  <c r="L251" i="6" s="1"/>
  <c r="M252" i="6"/>
  <c r="L252" i="6" s="1"/>
  <c r="M253" i="6"/>
  <c r="L253" i="6" s="1"/>
  <c r="M254" i="6"/>
  <c r="L254" i="6" s="1"/>
  <c r="M255" i="6"/>
  <c r="L255" i="6" s="1"/>
  <c r="M256" i="6"/>
  <c r="L256" i="6" s="1"/>
  <c r="M257" i="6"/>
  <c r="L257" i="6" s="1"/>
  <c r="M258" i="6"/>
  <c r="L258" i="6" s="1"/>
  <c r="M259" i="6"/>
  <c r="L259" i="6" s="1"/>
  <c r="M260" i="6"/>
  <c r="L260" i="6" s="1"/>
  <c r="M261" i="6"/>
  <c r="L261" i="6" s="1"/>
  <c r="M262" i="6"/>
  <c r="L262" i="6" s="1"/>
  <c r="M263" i="6"/>
  <c r="L263" i="6" s="1"/>
  <c r="M264" i="6"/>
  <c r="L264" i="6" s="1"/>
  <c r="M265" i="6"/>
  <c r="L265" i="6" s="1"/>
  <c r="M266" i="6"/>
  <c r="L266" i="6" s="1"/>
  <c r="M267" i="6"/>
  <c r="L267" i="6" s="1"/>
  <c r="M268" i="6"/>
  <c r="L268" i="6" s="1"/>
  <c r="M269" i="6"/>
  <c r="L269" i="6" s="1"/>
  <c r="M270" i="6"/>
  <c r="L270" i="6" s="1"/>
  <c r="M271" i="6"/>
  <c r="L271" i="6" s="1"/>
  <c r="M272" i="6"/>
  <c r="L272" i="6" s="1"/>
  <c r="M273" i="6"/>
  <c r="L273" i="6" s="1"/>
  <c r="M274" i="6"/>
  <c r="L274" i="6" s="1"/>
  <c r="M275" i="6"/>
  <c r="L275" i="6" s="1"/>
  <c r="M276" i="6"/>
  <c r="L276" i="6" s="1"/>
  <c r="M277" i="6"/>
  <c r="L277" i="6" s="1"/>
  <c r="M278" i="6"/>
  <c r="L278" i="6" s="1"/>
  <c r="M279" i="6"/>
  <c r="L279" i="6" s="1"/>
  <c r="M280" i="6"/>
  <c r="L280" i="6" s="1"/>
  <c r="M281" i="6"/>
  <c r="L281" i="6" s="1"/>
  <c r="M282" i="6"/>
  <c r="L282" i="6" s="1"/>
  <c r="M283" i="6"/>
  <c r="L283" i="6" s="1"/>
  <c r="M284" i="6"/>
  <c r="L284" i="6" s="1"/>
  <c r="M285" i="6"/>
  <c r="L285" i="6" s="1"/>
  <c r="M286" i="6"/>
  <c r="L286" i="6" s="1"/>
  <c r="M287" i="6"/>
  <c r="L287" i="6" s="1"/>
  <c r="M288" i="6"/>
  <c r="L288" i="6" s="1"/>
  <c r="M289" i="6"/>
  <c r="L289" i="6" s="1"/>
  <c r="M290" i="6"/>
  <c r="L290" i="6" s="1"/>
  <c r="M291" i="6"/>
  <c r="L291" i="6" s="1"/>
  <c r="M292" i="6"/>
  <c r="L292" i="6" s="1"/>
  <c r="M293" i="6"/>
  <c r="L293" i="6" s="1"/>
  <c r="M294" i="6"/>
  <c r="L294" i="6" s="1"/>
  <c r="M295" i="6"/>
  <c r="L295" i="6" s="1"/>
  <c r="M296" i="6"/>
  <c r="L296" i="6" s="1"/>
  <c r="M297" i="6"/>
  <c r="L297" i="6" s="1"/>
  <c r="M298" i="6"/>
  <c r="L298" i="6" s="1"/>
  <c r="M299" i="6"/>
  <c r="L299" i="6" s="1"/>
  <c r="M300" i="6"/>
  <c r="L300" i="6" s="1"/>
  <c r="M301" i="6"/>
  <c r="L301" i="6" s="1"/>
  <c r="M302" i="6"/>
  <c r="L302" i="6" s="1"/>
  <c r="M303" i="6"/>
  <c r="L303" i="6" s="1"/>
  <c r="M304" i="6"/>
  <c r="L304" i="6" s="1"/>
  <c r="M305" i="6"/>
  <c r="L305" i="6" s="1"/>
  <c r="M306" i="6"/>
  <c r="L306" i="6" s="1"/>
  <c r="M307" i="6"/>
  <c r="L307" i="6" s="1"/>
  <c r="M308" i="6"/>
  <c r="L308" i="6" s="1"/>
  <c r="M309" i="6"/>
  <c r="L309" i="6" s="1"/>
  <c r="M310" i="6"/>
  <c r="L310" i="6" s="1"/>
  <c r="M311" i="6"/>
  <c r="L311" i="6" s="1"/>
  <c r="M312" i="6"/>
  <c r="L312" i="6" s="1"/>
  <c r="M313" i="6"/>
  <c r="L313" i="6" s="1"/>
  <c r="M314" i="6"/>
  <c r="L314" i="6" s="1"/>
  <c r="M315" i="6"/>
  <c r="L315" i="6" s="1"/>
  <c r="M316" i="6"/>
  <c r="L316" i="6" s="1"/>
  <c r="M317" i="6"/>
  <c r="L317" i="6" s="1"/>
  <c r="M318" i="6"/>
  <c r="L318" i="6" s="1"/>
  <c r="M319" i="6"/>
  <c r="L319" i="6" s="1"/>
  <c r="M320" i="6"/>
  <c r="L320" i="6" s="1"/>
  <c r="M321" i="6"/>
  <c r="L321" i="6" s="1"/>
  <c r="M322" i="6"/>
  <c r="L322" i="6" s="1"/>
  <c r="M323" i="6"/>
  <c r="L323" i="6" s="1"/>
  <c r="M324" i="6"/>
  <c r="L324" i="6" s="1"/>
  <c r="M325" i="6"/>
  <c r="L325" i="6" s="1"/>
  <c r="M326" i="6"/>
  <c r="L326" i="6" s="1"/>
  <c r="M327" i="6"/>
  <c r="L327" i="6" s="1"/>
  <c r="M328" i="6"/>
  <c r="L328" i="6" s="1"/>
  <c r="M329" i="6"/>
  <c r="L329" i="6" s="1"/>
  <c r="M330" i="6"/>
  <c r="L330" i="6" s="1"/>
  <c r="M331" i="6"/>
  <c r="L331" i="6" s="1"/>
  <c r="M332" i="6"/>
  <c r="L332" i="6" s="1"/>
  <c r="M333" i="6"/>
  <c r="L333" i="6" s="1"/>
  <c r="M334" i="6"/>
  <c r="L334" i="6" s="1"/>
  <c r="M335" i="6"/>
  <c r="L335" i="6" s="1"/>
  <c r="M336" i="6"/>
  <c r="L336" i="6" s="1"/>
  <c r="M337" i="6"/>
  <c r="L337" i="6" s="1"/>
  <c r="M338" i="6"/>
  <c r="L338" i="6" s="1"/>
  <c r="M339" i="6"/>
  <c r="L339" i="6" s="1"/>
  <c r="M340" i="6"/>
  <c r="L340" i="6" s="1"/>
  <c r="M341" i="6"/>
  <c r="L341" i="6" s="1"/>
  <c r="M342" i="6"/>
  <c r="L342" i="6" s="1"/>
  <c r="M343" i="6"/>
  <c r="L343" i="6" s="1"/>
  <c r="M344" i="6"/>
  <c r="L344" i="6" s="1"/>
  <c r="M345" i="6"/>
  <c r="L345" i="6" s="1"/>
  <c r="M346" i="6"/>
  <c r="L346" i="6" s="1"/>
  <c r="M347" i="6"/>
  <c r="L347" i="6" s="1"/>
  <c r="M348" i="6"/>
  <c r="L348" i="6" s="1"/>
  <c r="M349" i="6"/>
  <c r="L349" i="6" s="1"/>
  <c r="M350" i="6"/>
  <c r="L350" i="6" s="1"/>
  <c r="M351" i="6"/>
  <c r="L351" i="6" s="1"/>
  <c r="M352" i="6"/>
  <c r="L352" i="6" s="1"/>
  <c r="M353" i="6"/>
  <c r="L353" i="6" s="1"/>
  <c r="M354" i="6"/>
  <c r="L354" i="6" s="1"/>
  <c r="M355" i="6"/>
  <c r="L355" i="6" s="1"/>
  <c r="M356" i="6"/>
  <c r="L356" i="6" s="1"/>
  <c r="M357" i="6"/>
  <c r="L357" i="6" s="1"/>
  <c r="M358" i="6"/>
  <c r="L358" i="6" s="1"/>
  <c r="M359" i="6"/>
  <c r="L359" i="6" s="1"/>
  <c r="M360" i="6"/>
  <c r="L360" i="6" s="1"/>
  <c r="M361" i="6"/>
  <c r="L361" i="6" s="1"/>
  <c r="M362" i="6"/>
  <c r="L362" i="6" s="1"/>
  <c r="M363" i="6"/>
  <c r="L363" i="6" s="1"/>
  <c r="M364" i="6"/>
  <c r="L364" i="6" s="1"/>
  <c r="M365" i="6"/>
  <c r="L365" i="6" s="1"/>
  <c r="M366" i="6"/>
  <c r="L366" i="6" s="1"/>
  <c r="M367" i="6"/>
  <c r="L367" i="6" s="1"/>
  <c r="M368" i="6"/>
  <c r="L368" i="6" s="1"/>
  <c r="M369" i="6"/>
  <c r="L369" i="6" s="1"/>
  <c r="M370" i="6"/>
  <c r="L370" i="6" s="1"/>
  <c r="M371" i="6"/>
  <c r="L371" i="6" s="1"/>
  <c r="M372" i="6"/>
  <c r="L372" i="6" s="1"/>
  <c r="M373" i="6"/>
  <c r="L373" i="6" s="1"/>
  <c r="M374" i="6"/>
  <c r="L374" i="6" s="1"/>
  <c r="M375" i="6"/>
  <c r="L375" i="6" s="1"/>
  <c r="M376" i="6"/>
  <c r="L376" i="6" s="1"/>
  <c r="M377" i="6"/>
  <c r="L377" i="6" s="1"/>
  <c r="M378" i="6"/>
  <c r="L378" i="6" s="1"/>
  <c r="M379" i="6"/>
  <c r="L379" i="6" s="1"/>
  <c r="M380" i="6"/>
  <c r="L380" i="6" s="1"/>
  <c r="M381" i="6"/>
  <c r="L381" i="6" s="1"/>
  <c r="M382" i="6"/>
  <c r="L382" i="6" s="1"/>
  <c r="M383" i="6"/>
  <c r="L383" i="6" s="1"/>
  <c r="M384" i="6"/>
  <c r="L384" i="6" s="1"/>
  <c r="M385" i="6"/>
  <c r="L385" i="6" s="1"/>
  <c r="M386" i="6"/>
  <c r="L386" i="6" s="1"/>
  <c r="M387" i="6"/>
  <c r="L387" i="6" s="1"/>
  <c r="M388" i="6"/>
  <c r="L388" i="6" s="1"/>
  <c r="M389" i="6"/>
  <c r="L389" i="6" s="1"/>
  <c r="M390" i="6"/>
  <c r="L390" i="6" s="1"/>
  <c r="M391" i="6"/>
  <c r="L391" i="6" s="1"/>
  <c r="M392" i="6"/>
  <c r="L392" i="6" s="1"/>
  <c r="M393" i="6"/>
  <c r="L393" i="6" s="1"/>
  <c r="M394" i="6"/>
  <c r="L394" i="6" s="1"/>
  <c r="M395" i="6"/>
  <c r="L395" i="6" s="1"/>
  <c r="M396" i="6"/>
  <c r="L396" i="6" s="1"/>
  <c r="M397" i="6"/>
  <c r="L397" i="6" s="1"/>
  <c r="M398" i="6"/>
  <c r="L398" i="6" s="1"/>
  <c r="M399" i="6"/>
  <c r="L399" i="6" s="1"/>
  <c r="M400" i="6"/>
  <c r="L400" i="6" s="1"/>
  <c r="M401" i="6"/>
  <c r="L401" i="6" s="1"/>
  <c r="M402" i="6"/>
  <c r="L402" i="6" s="1"/>
  <c r="M403" i="6"/>
  <c r="L403" i="6" s="1"/>
  <c r="M404" i="6"/>
  <c r="L404" i="6" s="1"/>
  <c r="M405" i="6"/>
  <c r="L405" i="6" s="1"/>
  <c r="M406" i="6"/>
  <c r="L406" i="6" s="1"/>
  <c r="M407" i="6"/>
  <c r="L407" i="6" s="1"/>
  <c r="M408" i="6"/>
  <c r="L408" i="6" s="1"/>
  <c r="M409" i="6"/>
  <c r="L409" i="6" s="1"/>
  <c r="M410" i="6"/>
  <c r="L410" i="6" s="1"/>
  <c r="M411" i="6"/>
  <c r="L411" i="6" s="1"/>
  <c r="M412" i="6"/>
  <c r="L412" i="6" s="1"/>
  <c r="M413" i="6"/>
  <c r="L413" i="6" s="1"/>
  <c r="M414" i="6"/>
  <c r="L414" i="6" s="1"/>
  <c r="M415" i="6"/>
  <c r="L415" i="6" s="1"/>
  <c r="M416" i="6"/>
  <c r="L416" i="6" s="1"/>
  <c r="M417" i="6"/>
  <c r="L417" i="6" s="1"/>
  <c r="M418" i="6"/>
  <c r="L418" i="6" s="1"/>
  <c r="M419" i="6"/>
  <c r="L419" i="6" s="1"/>
  <c r="M420" i="6"/>
  <c r="L420" i="6" s="1"/>
  <c r="M421" i="6"/>
  <c r="L421" i="6" s="1"/>
  <c r="M422" i="6"/>
  <c r="L422" i="6" s="1"/>
  <c r="M423" i="6"/>
  <c r="L423" i="6" s="1"/>
  <c r="M424" i="6"/>
  <c r="L424" i="6" s="1"/>
  <c r="M425" i="6"/>
  <c r="L425" i="6" s="1"/>
  <c r="M426" i="6"/>
  <c r="L426" i="6" s="1"/>
  <c r="M427" i="6"/>
  <c r="L427" i="6" s="1"/>
  <c r="M428" i="6"/>
  <c r="L428" i="6" s="1"/>
  <c r="M429" i="6"/>
  <c r="L429" i="6" s="1"/>
  <c r="M430" i="6"/>
  <c r="L430" i="6" s="1"/>
  <c r="M431" i="6"/>
  <c r="L431" i="6" s="1"/>
  <c r="M432" i="6"/>
  <c r="L432" i="6" s="1"/>
  <c r="M433" i="6"/>
  <c r="L433" i="6" s="1"/>
  <c r="M434" i="6"/>
  <c r="L434" i="6" s="1"/>
  <c r="M435" i="6"/>
  <c r="L435" i="6" s="1"/>
  <c r="M436" i="6"/>
  <c r="L436" i="6" s="1"/>
  <c r="M437" i="6"/>
  <c r="L437" i="6" s="1"/>
  <c r="M438" i="6"/>
  <c r="L438" i="6" s="1"/>
  <c r="M439" i="6"/>
  <c r="L439" i="6" s="1"/>
  <c r="M440" i="6"/>
  <c r="L440" i="6" s="1"/>
  <c r="M441" i="6"/>
  <c r="L441" i="6" s="1"/>
  <c r="M442" i="6"/>
  <c r="L442" i="6" s="1"/>
  <c r="M443" i="6"/>
  <c r="L443" i="6" s="1"/>
  <c r="M444" i="6"/>
  <c r="L444" i="6" s="1"/>
  <c r="M445" i="6"/>
  <c r="L445" i="6" s="1"/>
  <c r="M446" i="6"/>
  <c r="L446" i="6" s="1"/>
  <c r="M447" i="6"/>
  <c r="L447" i="6" s="1"/>
  <c r="M448" i="6"/>
  <c r="L448" i="6" s="1"/>
  <c r="M449" i="6"/>
  <c r="L449" i="6" s="1"/>
  <c r="M450" i="6"/>
  <c r="L450" i="6" s="1"/>
  <c r="M451" i="6"/>
  <c r="L451" i="6" s="1"/>
  <c r="M452" i="6"/>
  <c r="L452" i="6" s="1"/>
  <c r="M453" i="6"/>
  <c r="L453" i="6" s="1"/>
  <c r="M454" i="6"/>
  <c r="L454" i="6" s="1"/>
  <c r="M455" i="6"/>
  <c r="L455" i="6" s="1"/>
  <c r="M456" i="6"/>
  <c r="L456" i="6" s="1"/>
  <c r="M457" i="6"/>
  <c r="L457" i="6" s="1"/>
  <c r="M458" i="6"/>
  <c r="L458" i="6" s="1"/>
  <c r="M459" i="6"/>
  <c r="L459" i="6" s="1"/>
  <c r="M460" i="6"/>
  <c r="L460" i="6" s="1"/>
  <c r="M461" i="6"/>
  <c r="L461" i="6" s="1"/>
  <c r="M462" i="6"/>
  <c r="L462" i="6" s="1"/>
  <c r="M463" i="6"/>
  <c r="L463" i="6" s="1"/>
  <c r="M464" i="6"/>
  <c r="L464" i="6" s="1"/>
  <c r="M465" i="6"/>
  <c r="L465" i="6" s="1"/>
  <c r="M466" i="6"/>
  <c r="L466" i="6" s="1"/>
  <c r="M467" i="6"/>
  <c r="L467" i="6" s="1"/>
  <c r="M468" i="6"/>
  <c r="L468" i="6" s="1"/>
  <c r="M469" i="6"/>
  <c r="L469" i="6" s="1"/>
  <c r="M470" i="6"/>
  <c r="L470" i="6" s="1"/>
  <c r="M471" i="6"/>
  <c r="L471" i="6" s="1"/>
  <c r="M472" i="6"/>
  <c r="L472" i="6" s="1"/>
  <c r="M473" i="6"/>
  <c r="L473" i="6" s="1"/>
  <c r="M474" i="6"/>
  <c r="L474" i="6" s="1"/>
  <c r="M475" i="6"/>
  <c r="L475" i="6" s="1"/>
  <c r="M476" i="6"/>
  <c r="L476" i="6" s="1"/>
  <c r="M477" i="6"/>
  <c r="L477" i="6" s="1"/>
  <c r="M478" i="6"/>
  <c r="L478" i="6" s="1"/>
  <c r="M479" i="6"/>
  <c r="L479" i="6" s="1"/>
  <c r="M480" i="6"/>
  <c r="L480" i="6" s="1"/>
  <c r="M481" i="6"/>
  <c r="L481" i="6" s="1"/>
  <c r="M482" i="6"/>
  <c r="L482" i="6" s="1"/>
  <c r="M483" i="6"/>
  <c r="L483" i="6" s="1"/>
  <c r="M484" i="6"/>
  <c r="L484" i="6" s="1"/>
  <c r="M485" i="6"/>
  <c r="L485" i="6" s="1"/>
  <c r="M486" i="6"/>
  <c r="L486" i="6" s="1"/>
  <c r="M487" i="6"/>
  <c r="L487" i="6" s="1"/>
  <c r="M488" i="6"/>
  <c r="L488" i="6" s="1"/>
  <c r="M489" i="6"/>
  <c r="L489" i="6" s="1"/>
  <c r="M490" i="6"/>
  <c r="L490" i="6" s="1"/>
  <c r="M491" i="6"/>
  <c r="L491" i="6" s="1"/>
  <c r="M492" i="6"/>
  <c r="L492" i="6" s="1"/>
  <c r="M493" i="6"/>
  <c r="L493" i="6" s="1"/>
  <c r="M494" i="6"/>
  <c r="L494" i="6" s="1"/>
  <c r="M495" i="6"/>
  <c r="L495" i="6" s="1"/>
  <c r="M496" i="6"/>
  <c r="L496" i="6" s="1"/>
  <c r="M497" i="6"/>
  <c r="L497" i="6" s="1"/>
  <c r="M498" i="6"/>
  <c r="L498" i="6" s="1"/>
  <c r="M499" i="6"/>
  <c r="L499" i="6" s="1"/>
  <c r="M500" i="6"/>
  <c r="L500" i="6" s="1"/>
  <c r="M501" i="6"/>
  <c r="L501" i="6" s="1"/>
  <c r="M502" i="6"/>
  <c r="L502" i="6" s="1"/>
  <c r="M503" i="6"/>
  <c r="L503" i="6" s="1"/>
  <c r="M504" i="6"/>
  <c r="L504" i="6" s="1"/>
  <c r="M505" i="6"/>
  <c r="L505" i="6" s="1"/>
  <c r="M506" i="6"/>
  <c r="L506" i="6" s="1"/>
  <c r="M507" i="6"/>
  <c r="L507" i="6" s="1"/>
  <c r="M508" i="6"/>
  <c r="L508" i="6" s="1"/>
  <c r="M509" i="6"/>
  <c r="L509" i="6" s="1"/>
  <c r="M510" i="6"/>
  <c r="L510" i="6" s="1"/>
  <c r="M511" i="6"/>
  <c r="L511" i="6" s="1"/>
  <c r="M512" i="6"/>
  <c r="L512" i="6" s="1"/>
  <c r="M513" i="6"/>
  <c r="L513" i="6" s="1"/>
  <c r="M514" i="6"/>
  <c r="L514" i="6" s="1"/>
  <c r="M515" i="6"/>
  <c r="L515" i="6" s="1"/>
  <c r="M516" i="6"/>
  <c r="L516" i="6" s="1"/>
  <c r="M517" i="6"/>
  <c r="L517" i="6" s="1"/>
  <c r="M518" i="6"/>
  <c r="L518" i="6" s="1"/>
  <c r="M519" i="6"/>
  <c r="L519" i="6" s="1"/>
  <c r="M520" i="6"/>
  <c r="L520" i="6" s="1"/>
  <c r="M521" i="6"/>
  <c r="L521" i="6" s="1"/>
  <c r="M522" i="6"/>
  <c r="L522" i="6" s="1"/>
  <c r="M523" i="6"/>
  <c r="L523" i="6" s="1"/>
  <c r="M524" i="6"/>
  <c r="L524" i="6" s="1"/>
  <c r="M525" i="6"/>
  <c r="L525" i="6" s="1"/>
  <c r="M526" i="6"/>
  <c r="L526" i="6" s="1"/>
  <c r="M527" i="6"/>
  <c r="L527" i="6" s="1"/>
  <c r="M528" i="6"/>
  <c r="L528" i="6" s="1"/>
  <c r="M529" i="6"/>
  <c r="L529" i="6" s="1"/>
  <c r="M530" i="6"/>
  <c r="L530" i="6" s="1"/>
  <c r="M531" i="6"/>
  <c r="L531" i="6" s="1"/>
  <c r="M532" i="6"/>
  <c r="L532" i="6" s="1"/>
  <c r="M533" i="6"/>
  <c r="L533" i="6" s="1"/>
  <c r="M534" i="6"/>
  <c r="L534" i="6" s="1"/>
  <c r="M535" i="6"/>
  <c r="L535" i="6" s="1"/>
  <c r="M536" i="6"/>
  <c r="L536" i="6" s="1"/>
  <c r="M537" i="6"/>
  <c r="L537" i="6" s="1"/>
  <c r="M538" i="6"/>
  <c r="L538" i="6" s="1"/>
  <c r="M539" i="6"/>
  <c r="L539" i="6" s="1"/>
  <c r="M540" i="6"/>
  <c r="L540" i="6" s="1"/>
  <c r="M541" i="6"/>
  <c r="L541" i="6" s="1"/>
  <c r="M542" i="6"/>
  <c r="L542" i="6" s="1"/>
  <c r="M543" i="6"/>
  <c r="L543" i="6" s="1"/>
  <c r="M544" i="6"/>
  <c r="L544" i="6" s="1"/>
  <c r="M545" i="6"/>
  <c r="L545" i="6" s="1"/>
  <c r="M546" i="6"/>
  <c r="L546" i="6" s="1"/>
  <c r="M547" i="6"/>
  <c r="L547" i="6" s="1"/>
  <c r="M548" i="6"/>
  <c r="L548" i="6" s="1"/>
  <c r="M549" i="6"/>
  <c r="L549" i="6" s="1"/>
  <c r="M550" i="6"/>
  <c r="L550" i="6" s="1"/>
  <c r="M551" i="6"/>
  <c r="L551" i="6" s="1"/>
  <c r="M552" i="6"/>
  <c r="L552" i="6" s="1"/>
  <c r="M553" i="6"/>
  <c r="L553" i="6" s="1"/>
  <c r="M554" i="6"/>
  <c r="L554" i="6" s="1"/>
  <c r="M555" i="6"/>
  <c r="L555" i="6" s="1"/>
  <c r="M556" i="6"/>
  <c r="L556" i="6" s="1"/>
  <c r="M557" i="6"/>
  <c r="L557" i="6" s="1"/>
  <c r="M558" i="6"/>
  <c r="L558" i="6" s="1"/>
  <c r="M559" i="6"/>
  <c r="L559" i="6" s="1"/>
  <c r="M560" i="6"/>
  <c r="L560" i="6" s="1"/>
  <c r="M561" i="6"/>
  <c r="L561" i="6" s="1"/>
  <c r="M562" i="6"/>
  <c r="L562" i="6" s="1"/>
  <c r="M563" i="6"/>
  <c r="L563" i="6" s="1"/>
  <c r="M564" i="6"/>
  <c r="L564" i="6" s="1"/>
  <c r="M565" i="6"/>
  <c r="L565" i="6" s="1"/>
  <c r="M566" i="6"/>
  <c r="L566" i="6" s="1"/>
  <c r="M567" i="6"/>
  <c r="L567" i="6" s="1"/>
  <c r="M568" i="6"/>
  <c r="L568" i="6" s="1"/>
  <c r="M569" i="6"/>
  <c r="L569" i="6" s="1"/>
  <c r="M570" i="6"/>
  <c r="L570" i="6" s="1"/>
  <c r="M571" i="6"/>
  <c r="L571" i="6" s="1"/>
  <c r="M572" i="6"/>
  <c r="L572" i="6" s="1"/>
  <c r="M573" i="6"/>
  <c r="L573" i="6" s="1"/>
  <c r="M574" i="6"/>
  <c r="L574" i="6" s="1"/>
  <c r="M575" i="6"/>
  <c r="L575" i="6" s="1"/>
  <c r="M576" i="6"/>
  <c r="L576" i="6" s="1"/>
  <c r="M577" i="6"/>
  <c r="L577" i="6" s="1"/>
  <c r="M578" i="6"/>
  <c r="L578" i="6" s="1"/>
  <c r="M579" i="6"/>
  <c r="L579" i="6" s="1"/>
  <c r="M580" i="6"/>
  <c r="L580" i="6" s="1"/>
  <c r="M581" i="6"/>
  <c r="L581" i="6" s="1"/>
  <c r="M582" i="6"/>
  <c r="L582" i="6" s="1"/>
  <c r="M583" i="6"/>
  <c r="L583" i="6" s="1"/>
  <c r="M584" i="6"/>
  <c r="L584" i="6" s="1"/>
  <c r="M585" i="6"/>
  <c r="L585" i="6" s="1"/>
  <c r="M586" i="6"/>
  <c r="L586" i="6" s="1"/>
  <c r="M587" i="6"/>
  <c r="L587" i="6" s="1"/>
  <c r="M588" i="6"/>
  <c r="L588" i="6" s="1"/>
  <c r="M589" i="6"/>
  <c r="L589" i="6" s="1"/>
  <c r="M590" i="6"/>
  <c r="L590" i="6" s="1"/>
  <c r="M591" i="6"/>
  <c r="L591" i="6" s="1"/>
  <c r="M592" i="6"/>
  <c r="L592" i="6" s="1"/>
  <c r="M593" i="6"/>
  <c r="L593" i="6" s="1"/>
  <c r="M594" i="6"/>
  <c r="L594" i="6" s="1"/>
  <c r="M595" i="6"/>
  <c r="L595" i="6" s="1"/>
  <c r="M596" i="6"/>
  <c r="L596" i="6" s="1"/>
  <c r="M597" i="6"/>
  <c r="L597" i="6" s="1"/>
  <c r="M598" i="6"/>
  <c r="L598" i="6" s="1"/>
  <c r="M599" i="6"/>
  <c r="L599" i="6" s="1"/>
  <c r="M600" i="6"/>
  <c r="L600" i="6" s="1"/>
  <c r="M601" i="6"/>
  <c r="L601" i="6" s="1"/>
  <c r="M602" i="6"/>
  <c r="L602" i="6" s="1"/>
  <c r="M603" i="6"/>
  <c r="L603" i="6" s="1"/>
  <c r="M604" i="6"/>
  <c r="L604" i="6" s="1"/>
  <c r="M605" i="6"/>
  <c r="L605" i="6" s="1"/>
  <c r="M606" i="6"/>
  <c r="L606" i="6" s="1"/>
  <c r="M607" i="6"/>
  <c r="L607" i="6" s="1"/>
  <c r="M608" i="6"/>
  <c r="L608" i="6" s="1"/>
  <c r="M609" i="6"/>
  <c r="L609" i="6" s="1"/>
  <c r="M610" i="6"/>
  <c r="L610" i="6" s="1"/>
  <c r="M611" i="6"/>
  <c r="L611" i="6" s="1"/>
  <c r="M612" i="6"/>
  <c r="L612" i="6" s="1"/>
  <c r="M613" i="6"/>
  <c r="L613" i="6" s="1"/>
  <c r="M614" i="6"/>
  <c r="L614" i="6" s="1"/>
  <c r="M615" i="6"/>
  <c r="L615" i="6" s="1"/>
  <c r="M616" i="6"/>
  <c r="L616" i="6" s="1"/>
  <c r="M617" i="6"/>
  <c r="L617" i="6" s="1"/>
  <c r="M618" i="6"/>
  <c r="L618" i="6" s="1"/>
  <c r="M619" i="6"/>
  <c r="L619" i="6" s="1"/>
  <c r="M620" i="6"/>
  <c r="L620" i="6" s="1"/>
  <c r="M621" i="6"/>
  <c r="L621" i="6" s="1"/>
  <c r="M622" i="6"/>
  <c r="L622" i="6" s="1"/>
  <c r="M623" i="6"/>
  <c r="L623" i="6" s="1"/>
  <c r="M624" i="6"/>
  <c r="L624" i="6" s="1"/>
  <c r="M625" i="6"/>
  <c r="L625" i="6" s="1"/>
  <c r="M626" i="6"/>
  <c r="L626" i="6" s="1"/>
  <c r="M627" i="6"/>
  <c r="L627" i="6" s="1"/>
  <c r="M628" i="6"/>
  <c r="L628" i="6" s="1"/>
  <c r="M629" i="6"/>
  <c r="L629" i="6" s="1"/>
  <c r="M630" i="6"/>
  <c r="L630" i="6" s="1"/>
  <c r="M631" i="6"/>
  <c r="L631" i="6" s="1"/>
  <c r="M632" i="6"/>
  <c r="L632" i="6" s="1"/>
  <c r="M633" i="6"/>
  <c r="L633" i="6" s="1"/>
  <c r="M634" i="6"/>
  <c r="L634" i="6" s="1"/>
  <c r="M635" i="6"/>
  <c r="L635" i="6" s="1"/>
  <c r="M636" i="6"/>
  <c r="L636" i="6" s="1"/>
  <c r="M637" i="6"/>
  <c r="L637" i="6" s="1"/>
  <c r="M638" i="6"/>
  <c r="L638" i="6" s="1"/>
  <c r="M639" i="6"/>
  <c r="L639" i="6" s="1"/>
  <c r="M640" i="6"/>
  <c r="L640" i="6" s="1"/>
  <c r="M641" i="6"/>
  <c r="L641" i="6" s="1"/>
  <c r="M642" i="6"/>
  <c r="L642" i="6" s="1"/>
  <c r="M643" i="6"/>
  <c r="L643" i="6" s="1"/>
  <c r="M644" i="6"/>
  <c r="L644" i="6" s="1"/>
  <c r="M645" i="6"/>
  <c r="L645" i="6" s="1"/>
  <c r="M646" i="6"/>
  <c r="L646" i="6" s="1"/>
  <c r="M647" i="6"/>
  <c r="L647" i="6" s="1"/>
  <c r="M648" i="6"/>
  <c r="L648" i="6" s="1"/>
  <c r="M649" i="6"/>
  <c r="L649" i="6" s="1"/>
  <c r="M650" i="6"/>
  <c r="L650" i="6" s="1"/>
  <c r="M651" i="6"/>
  <c r="L651" i="6" s="1"/>
  <c r="M652" i="6"/>
  <c r="L652" i="6" s="1"/>
  <c r="M653" i="6"/>
  <c r="L653" i="6" s="1"/>
  <c r="M654" i="6"/>
  <c r="L654" i="6" s="1"/>
  <c r="M655" i="6"/>
  <c r="L655" i="6" s="1"/>
  <c r="M656" i="6"/>
  <c r="L656" i="6" s="1"/>
  <c r="M657" i="6"/>
  <c r="L657" i="6" s="1"/>
  <c r="M658" i="6"/>
  <c r="L658" i="6" s="1"/>
  <c r="M659" i="6"/>
  <c r="L659" i="6" s="1"/>
  <c r="M660" i="6"/>
  <c r="L660" i="6" s="1"/>
  <c r="M661" i="6"/>
  <c r="L661" i="6" s="1"/>
  <c r="M662" i="6"/>
  <c r="L662" i="6" s="1"/>
  <c r="M663" i="6"/>
  <c r="L663" i="6" s="1"/>
  <c r="M664" i="6"/>
  <c r="L664" i="6" s="1"/>
  <c r="M665" i="6"/>
  <c r="L665" i="6" s="1"/>
  <c r="M666" i="6"/>
  <c r="L666" i="6" s="1"/>
  <c r="M667" i="6"/>
  <c r="L667" i="6" s="1"/>
  <c r="M668" i="6"/>
  <c r="L668" i="6" s="1"/>
  <c r="M669" i="6"/>
  <c r="L669" i="6" s="1"/>
  <c r="M670" i="6"/>
  <c r="L670" i="6" s="1"/>
  <c r="M671" i="6"/>
  <c r="L671" i="6" s="1"/>
  <c r="M672" i="6"/>
  <c r="L672" i="6" s="1"/>
  <c r="M673" i="6"/>
  <c r="L673" i="6" s="1"/>
  <c r="M674" i="6"/>
  <c r="L674" i="6" s="1"/>
  <c r="M675" i="6"/>
  <c r="L675" i="6" s="1"/>
  <c r="M676" i="6"/>
  <c r="L676" i="6" s="1"/>
  <c r="M677" i="6"/>
  <c r="L677" i="6" s="1"/>
  <c r="M678" i="6"/>
  <c r="L678" i="6" s="1"/>
  <c r="M679" i="6"/>
  <c r="L679" i="6" s="1"/>
  <c r="M680" i="6"/>
  <c r="L680" i="6" s="1"/>
  <c r="M681" i="6"/>
  <c r="L681" i="6" s="1"/>
  <c r="M682" i="6"/>
  <c r="L682" i="6" s="1"/>
  <c r="M683" i="6"/>
  <c r="L683" i="6" s="1"/>
  <c r="M684" i="6"/>
  <c r="L684" i="6" s="1"/>
  <c r="M685" i="6"/>
  <c r="L685" i="6" s="1"/>
  <c r="M686" i="6"/>
  <c r="L686" i="6" s="1"/>
  <c r="M687" i="6"/>
  <c r="L687" i="6" s="1"/>
  <c r="M688" i="6"/>
  <c r="L688" i="6" s="1"/>
  <c r="M689" i="6"/>
  <c r="L689" i="6" s="1"/>
  <c r="M690" i="6"/>
  <c r="L690" i="6" s="1"/>
  <c r="M691" i="6"/>
  <c r="L691" i="6" s="1"/>
  <c r="M692" i="6"/>
  <c r="L692" i="6" s="1"/>
  <c r="M693" i="6"/>
  <c r="L693" i="6" s="1"/>
  <c r="M694" i="6"/>
  <c r="L694" i="6" s="1"/>
  <c r="M695" i="6"/>
  <c r="L695" i="6" s="1"/>
  <c r="M696" i="6"/>
  <c r="L696" i="6" s="1"/>
  <c r="M697" i="6"/>
  <c r="L697" i="6" s="1"/>
  <c r="M698" i="6"/>
  <c r="L698" i="6" s="1"/>
  <c r="M699" i="6"/>
  <c r="L699" i="6" s="1"/>
  <c r="M700" i="6"/>
  <c r="L700" i="6" s="1"/>
  <c r="M701" i="6"/>
  <c r="L701" i="6" s="1"/>
  <c r="M702" i="6"/>
  <c r="L702" i="6" s="1"/>
  <c r="M703" i="6"/>
  <c r="L703" i="6" s="1"/>
  <c r="M704" i="6"/>
  <c r="L704" i="6" s="1"/>
  <c r="M705" i="6"/>
  <c r="L705" i="6" s="1"/>
  <c r="M706" i="6"/>
  <c r="L706" i="6" s="1"/>
  <c r="M707" i="6"/>
  <c r="L707" i="6" s="1"/>
  <c r="M708" i="6"/>
  <c r="L708" i="6" s="1"/>
  <c r="M709" i="6"/>
  <c r="L709" i="6" s="1"/>
  <c r="M710" i="6"/>
  <c r="L710" i="6" s="1"/>
  <c r="M711" i="6"/>
  <c r="L711" i="6" s="1"/>
  <c r="M712" i="6"/>
  <c r="L712" i="6" s="1"/>
  <c r="M713" i="6"/>
  <c r="L713" i="6" s="1"/>
  <c r="M714" i="6"/>
  <c r="L714" i="6" s="1"/>
  <c r="M715" i="6"/>
  <c r="L715" i="6" s="1"/>
  <c r="M716" i="6"/>
  <c r="L716" i="6" s="1"/>
  <c r="M717" i="6"/>
  <c r="L717" i="6" s="1"/>
  <c r="M718" i="6"/>
  <c r="L718" i="6" s="1"/>
  <c r="M719" i="6"/>
  <c r="L719" i="6" s="1"/>
  <c r="M720" i="6"/>
  <c r="L720" i="6" s="1"/>
  <c r="M721" i="6"/>
  <c r="L721" i="6" s="1"/>
  <c r="M722" i="6"/>
  <c r="L722" i="6" s="1"/>
  <c r="M723" i="6"/>
  <c r="L723" i="6" s="1"/>
  <c r="M724" i="6"/>
  <c r="L724" i="6" s="1"/>
  <c r="M725" i="6"/>
  <c r="L725" i="6" s="1"/>
  <c r="M726" i="6"/>
  <c r="L726" i="6" s="1"/>
  <c r="M727" i="6"/>
  <c r="L727" i="6" s="1"/>
  <c r="M728" i="6"/>
  <c r="L728" i="6" s="1"/>
  <c r="M729" i="6"/>
  <c r="L729" i="6" s="1"/>
  <c r="M730" i="6"/>
  <c r="L730" i="6" s="1"/>
  <c r="M731" i="6"/>
  <c r="L731" i="6" s="1"/>
  <c r="M732" i="6"/>
  <c r="L732" i="6" s="1"/>
  <c r="M733" i="6"/>
  <c r="L733" i="6" s="1"/>
  <c r="M734" i="6"/>
  <c r="L734" i="6" s="1"/>
  <c r="M735" i="6"/>
  <c r="L735" i="6" s="1"/>
  <c r="M736" i="6"/>
  <c r="L736" i="6" s="1"/>
  <c r="M737" i="6"/>
  <c r="L737" i="6" s="1"/>
  <c r="M738" i="6"/>
  <c r="L738" i="6" s="1"/>
  <c r="M739" i="6"/>
  <c r="L739" i="6" s="1"/>
  <c r="M740" i="6"/>
  <c r="L740" i="6" s="1"/>
  <c r="M741" i="6"/>
  <c r="L741" i="6" s="1"/>
  <c r="M742" i="6"/>
  <c r="L742" i="6" s="1"/>
  <c r="M743" i="6"/>
  <c r="L743" i="6" s="1"/>
  <c r="M744" i="6"/>
  <c r="L744" i="6" s="1"/>
  <c r="M745" i="6"/>
  <c r="L745" i="6" s="1"/>
  <c r="M746" i="6"/>
  <c r="L746" i="6" s="1"/>
  <c r="M747" i="6"/>
  <c r="L747" i="6" s="1"/>
  <c r="M748" i="6"/>
  <c r="L748" i="6" s="1"/>
  <c r="M749" i="6"/>
  <c r="L749" i="6" s="1"/>
  <c r="M750" i="6"/>
  <c r="L750" i="6" s="1"/>
  <c r="M751" i="6"/>
  <c r="L751" i="6" s="1"/>
  <c r="M752" i="6"/>
  <c r="L752" i="6" s="1"/>
  <c r="M753" i="6"/>
  <c r="L753" i="6" s="1"/>
  <c r="M754" i="6"/>
  <c r="L754" i="6" s="1"/>
  <c r="M755" i="6"/>
  <c r="L755" i="6" s="1"/>
  <c r="M756" i="6"/>
  <c r="L756" i="6" s="1"/>
  <c r="M757" i="6"/>
  <c r="L757" i="6" s="1"/>
  <c r="M758" i="6"/>
  <c r="L758" i="6" s="1"/>
  <c r="M759" i="6"/>
  <c r="L759" i="6" s="1"/>
  <c r="M760" i="6"/>
  <c r="L760" i="6" s="1"/>
  <c r="M761" i="6"/>
  <c r="L761" i="6" s="1"/>
  <c r="M762" i="6"/>
  <c r="L762" i="6" s="1"/>
  <c r="M763" i="6"/>
  <c r="L763" i="6" s="1"/>
  <c r="M764" i="6"/>
  <c r="L764" i="6" s="1"/>
  <c r="M765" i="6"/>
  <c r="L765" i="6" s="1"/>
  <c r="M766" i="6"/>
  <c r="L766" i="6" s="1"/>
  <c r="M767" i="6"/>
  <c r="L767" i="6" s="1"/>
  <c r="M768" i="6"/>
  <c r="L768" i="6" s="1"/>
  <c r="M769" i="6"/>
  <c r="L769" i="6" s="1"/>
  <c r="M770" i="6"/>
  <c r="L770" i="6" s="1"/>
  <c r="M771" i="6"/>
  <c r="L771" i="6" s="1"/>
  <c r="M772" i="6"/>
  <c r="L772" i="6" s="1"/>
  <c r="M773" i="6"/>
  <c r="L773" i="6" s="1"/>
  <c r="M774" i="6"/>
  <c r="L774" i="6" s="1"/>
  <c r="M775" i="6"/>
  <c r="L775" i="6" s="1"/>
  <c r="M776" i="6"/>
  <c r="L776" i="6" s="1"/>
  <c r="M777" i="6"/>
  <c r="L777" i="6" s="1"/>
  <c r="M778" i="6"/>
  <c r="L778" i="6" s="1"/>
  <c r="M779" i="6"/>
  <c r="L779" i="6" s="1"/>
  <c r="M780" i="6"/>
  <c r="L780" i="6" s="1"/>
  <c r="M781" i="6"/>
  <c r="L781" i="6" s="1"/>
  <c r="M782" i="6"/>
  <c r="L782" i="6" s="1"/>
  <c r="M783" i="6"/>
  <c r="L783" i="6" s="1"/>
  <c r="M784" i="6"/>
  <c r="L784" i="6" s="1"/>
  <c r="M785" i="6"/>
  <c r="L785" i="6" s="1"/>
  <c r="M786" i="6"/>
  <c r="L786" i="6" s="1"/>
  <c r="M787" i="6"/>
  <c r="L787" i="6" s="1"/>
  <c r="M788" i="6"/>
  <c r="L788" i="6" s="1"/>
  <c r="M789" i="6"/>
  <c r="L789" i="6" s="1"/>
  <c r="M790" i="6"/>
  <c r="L790" i="6" s="1"/>
  <c r="M791" i="6"/>
  <c r="L791" i="6" s="1"/>
  <c r="M792" i="6"/>
  <c r="L792" i="6" s="1"/>
  <c r="M793" i="6"/>
  <c r="L793" i="6" s="1"/>
  <c r="M794" i="6"/>
  <c r="L794" i="6" s="1"/>
  <c r="M795" i="6"/>
  <c r="L795" i="6" s="1"/>
  <c r="M796" i="6"/>
  <c r="L796" i="6" s="1"/>
  <c r="M797" i="6"/>
  <c r="L797" i="6" s="1"/>
  <c r="M798" i="6"/>
  <c r="L798" i="6" s="1"/>
  <c r="M799" i="6"/>
  <c r="L799" i="6" s="1"/>
  <c r="M800" i="6"/>
  <c r="L800" i="6" s="1"/>
  <c r="M801" i="6"/>
  <c r="L801" i="6" s="1"/>
  <c r="M802" i="6"/>
  <c r="L802" i="6" s="1"/>
  <c r="M803" i="6"/>
  <c r="L803" i="6" s="1"/>
  <c r="M804" i="6"/>
  <c r="L804" i="6" s="1"/>
  <c r="M805" i="6"/>
  <c r="L805" i="6" s="1"/>
  <c r="M806" i="6"/>
  <c r="L806" i="6" s="1"/>
  <c r="M807" i="6"/>
  <c r="L807" i="6" s="1"/>
  <c r="M808" i="6"/>
  <c r="L808" i="6" s="1"/>
  <c r="M809" i="6"/>
  <c r="L809" i="6" s="1"/>
  <c r="M810" i="6"/>
  <c r="L810" i="6" s="1"/>
  <c r="M811" i="6"/>
  <c r="L811" i="6" s="1"/>
  <c r="M812" i="6"/>
  <c r="L812" i="6" s="1"/>
  <c r="M813" i="6"/>
  <c r="L813" i="6" s="1"/>
  <c r="M814" i="6"/>
  <c r="L814" i="6" s="1"/>
  <c r="M815" i="6"/>
  <c r="L815" i="6" s="1"/>
  <c r="M816" i="6"/>
  <c r="L816" i="6" s="1"/>
  <c r="M817" i="6"/>
  <c r="L817" i="6" s="1"/>
  <c r="M818" i="6"/>
  <c r="L818" i="6" s="1"/>
  <c r="M819" i="6"/>
  <c r="L819" i="6" s="1"/>
  <c r="M820" i="6"/>
  <c r="L820" i="6" s="1"/>
  <c r="M821" i="6"/>
  <c r="L821" i="6" s="1"/>
  <c r="M822" i="6"/>
  <c r="L822" i="6" s="1"/>
  <c r="M823" i="6"/>
  <c r="L823" i="6" s="1"/>
  <c r="M824" i="6"/>
  <c r="L824" i="6" s="1"/>
  <c r="M825" i="6"/>
  <c r="L825" i="6" s="1"/>
  <c r="M826" i="6"/>
  <c r="L826" i="6" s="1"/>
  <c r="M827" i="6"/>
  <c r="L827" i="6" s="1"/>
  <c r="M828" i="6"/>
  <c r="L828" i="6" s="1"/>
  <c r="M829" i="6"/>
  <c r="L829" i="6" s="1"/>
  <c r="M830" i="6"/>
  <c r="L830" i="6" s="1"/>
  <c r="M831" i="6"/>
  <c r="L831" i="6" s="1"/>
  <c r="M832" i="6"/>
  <c r="L832" i="6" s="1"/>
  <c r="M833" i="6"/>
  <c r="L833" i="6" s="1"/>
  <c r="M834" i="6"/>
  <c r="L834" i="6" s="1"/>
  <c r="M835" i="6"/>
  <c r="L835" i="6" s="1"/>
  <c r="M836" i="6"/>
  <c r="L836" i="6" s="1"/>
  <c r="M837" i="6"/>
  <c r="L837" i="6" s="1"/>
  <c r="M838" i="6"/>
  <c r="L838" i="6" s="1"/>
  <c r="M839" i="6"/>
  <c r="L839" i="6" s="1"/>
  <c r="M840" i="6"/>
  <c r="L840" i="6" s="1"/>
  <c r="M841" i="6"/>
  <c r="L841" i="6" s="1"/>
  <c r="M842" i="6"/>
  <c r="L842" i="6" s="1"/>
  <c r="M843" i="6"/>
  <c r="L843" i="6" s="1"/>
  <c r="M844" i="6"/>
  <c r="L844" i="6" s="1"/>
  <c r="M845" i="6"/>
  <c r="L845" i="6" s="1"/>
  <c r="M846" i="6"/>
  <c r="L846" i="6" s="1"/>
  <c r="M847" i="6"/>
  <c r="L847" i="6" s="1"/>
  <c r="M848" i="6"/>
  <c r="L848" i="6" s="1"/>
  <c r="M849" i="6"/>
  <c r="L849" i="6" s="1"/>
  <c r="M850" i="6"/>
  <c r="L850" i="6" s="1"/>
  <c r="M851" i="6"/>
  <c r="L851" i="6" s="1"/>
  <c r="M852" i="6"/>
  <c r="L852" i="6" s="1"/>
  <c r="M853" i="6"/>
  <c r="L853" i="6" s="1"/>
  <c r="M854" i="6"/>
  <c r="L854" i="6" s="1"/>
  <c r="M855" i="6"/>
  <c r="L855" i="6" s="1"/>
  <c r="M856" i="6"/>
  <c r="L856" i="6" s="1"/>
  <c r="M857" i="6"/>
  <c r="L857" i="6" s="1"/>
  <c r="M858" i="6"/>
  <c r="L858" i="6" s="1"/>
  <c r="M859" i="6"/>
  <c r="L859" i="6" s="1"/>
  <c r="M860" i="6"/>
  <c r="L860" i="6" s="1"/>
  <c r="M861" i="6"/>
  <c r="L861" i="6" s="1"/>
  <c r="M862" i="6"/>
  <c r="L862" i="6" s="1"/>
  <c r="M863" i="6"/>
  <c r="L863" i="6" s="1"/>
  <c r="M864" i="6"/>
  <c r="L864" i="6" s="1"/>
  <c r="M865" i="6"/>
  <c r="L865" i="6" s="1"/>
  <c r="M866" i="6"/>
  <c r="L866" i="6" s="1"/>
  <c r="M867" i="6"/>
  <c r="L867" i="6" s="1"/>
  <c r="M868" i="6"/>
  <c r="L868" i="6" s="1"/>
  <c r="M869" i="6"/>
  <c r="L869" i="6" s="1"/>
  <c r="M870" i="6"/>
  <c r="L870" i="6" s="1"/>
  <c r="M871" i="6"/>
  <c r="L871" i="6" s="1"/>
  <c r="M872" i="6"/>
  <c r="L872" i="6" s="1"/>
  <c r="M873" i="6"/>
  <c r="L873" i="6" s="1"/>
  <c r="M874" i="6"/>
  <c r="L874" i="6" s="1"/>
  <c r="M875" i="6"/>
  <c r="L875" i="6" s="1"/>
  <c r="M876" i="6"/>
  <c r="L876" i="6" s="1"/>
  <c r="M877" i="6"/>
  <c r="L877" i="6" s="1"/>
  <c r="M878" i="6"/>
  <c r="L878" i="6" s="1"/>
  <c r="M879" i="6"/>
  <c r="L879" i="6" s="1"/>
  <c r="M880" i="6"/>
  <c r="L880" i="6" s="1"/>
  <c r="M881" i="6"/>
  <c r="L881" i="6" s="1"/>
  <c r="M882" i="6"/>
  <c r="L882" i="6" s="1"/>
  <c r="M883" i="6"/>
  <c r="L883" i="6" s="1"/>
  <c r="M884" i="6"/>
  <c r="L884" i="6" s="1"/>
  <c r="M885" i="6"/>
  <c r="L885" i="6" s="1"/>
  <c r="M886" i="6"/>
  <c r="L886" i="6" s="1"/>
  <c r="M887" i="6"/>
  <c r="L887" i="6" s="1"/>
  <c r="M888" i="6"/>
  <c r="L888" i="6" s="1"/>
  <c r="M889" i="6"/>
  <c r="L889" i="6" s="1"/>
  <c r="M890" i="6"/>
  <c r="L890" i="6" s="1"/>
  <c r="M891" i="6"/>
  <c r="L891" i="6" s="1"/>
  <c r="M892" i="6"/>
  <c r="L892" i="6" s="1"/>
  <c r="M893" i="6"/>
  <c r="L893" i="6" s="1"/>
  <c r="M894" i="6"/>
  <c r="L894" i="6" s="1"/>
  <c r="M895" i="6"/>
  <c r="L895" i="6" s="1"/>
  <c r="M896" i="6"/>
  <c r="L896" i="6" s="1"/>
  <c r="M897" i="6"/>
  <c r="L897" i="6" s="1"/>
  <c r="M898" i="6"/>
  <c r="L898" i="6" s="1"/>
  <c r="M899" i="6"/>
  <c r="L899" i="6" s="1"/>
  <c r="M900" i="6"/>
  <c r="L900" i="6" s="1"/>
  <c r="M901" i="6"/>
  <c r="L901" i="6" s="1"/>
  <c r="M902" i="6"/>
  <c r="L902" i="6" s="1"/>
  <c r="M903" i="6"/>
  <c r="L903" i="6" s="1"/>
  <c r="M904" i="6"/>
  <c r="L904" i="6" s="1"/>
  <c r="M905" i="6"/>
  <c r="L905" i="6" s="1"/>
  <c r="M906" i="6"/>
  <c r="L906" i="6" s="1"/>
  <c r="M907" i="6"/>
  <c r="L907" i="6" s="1"/>
  <c r="M908" i="6"/>
  <c r="L908" i="6" s="1"/>
  <c r="M909" i="6"/>
  <c r="L909" i="6" s="1"/>
  <c r="M910" i="6"/>
  <c r="L910" i="6" s="1"/>
  <c r="M911" i="6"/>
  <c r="L911" i="6" s="1"/>
  <c r="M912" i="6"/>
  <c r="L912" i="6" s="1"/>
  <c r="M913" i="6"/>
  <c r="L913" i="6" s="1"/>
  <c r="M914" i="6"/>
  <c r="L914" i="6" s="1"/>
  <c r="M915" i="6"/>
  <c r="L915" i="6" s="1"/>
  <c r="M916" i="6"/>
  <c r="L916" i="6" s="1"/>
  <c r="M917" i="6"/>
  <c r="L917" i="6" s="1"/>
  <c r="M918" i="6"/>
  <c r="L918" i="6" s="1"/>
  <c r="M919" i="6"/>
  <c r="L919" i="6" s="1"/>
  <c r="M920" i="6"/>
  <c r="L920" i="6" s="1"/>
  <c r="M921" i="6"/>
  <c r="L921" i="6" s="1"/>
  <c r="M922" i="6"/>
  <c r="L922" i="6" s="1"/>
  <c r="M923" i="6"/>
  <c r="L923" i="6" s="1"/>
  <c r="M924" i="6"/>
  <c r="L924" i="6" s="1"/>
  <c r="M925" i="6"/>
  <c r="L925" i="6" s="1"/>
  <c r="M926" i="6"/>
  <c r="L926" i="6" s="1"/>
  <c r="M927" i="6"/>
  <c r="L927" i="6" s="1"/>
  <c r="M928" i="6"/>
  <c r="L928" i="6" s="1"/>
  <c r="M929" i="6"/>
  <c r="L929" i="6" s="1"/>
  <c r="M930" i="6"/>
  <c r="L930" i="6" s="1"/>
  <c r="M931" i="6"/>
  <c r="L931" i="6" s="1"/>
  <c r="M932" i="6"/>
  <c r="L932" i="6" s="1"/>
  <c r="M933" i="6"/>
  <c r="L933" i="6" s="1"/>
  <c r="M934" i="6"/>
  <c r="L934" i="6" s="1"/>
  <c r="M935" i="6"/>
  <c r="L935" i="6" s="1"/>
  <c r="M936" i="6"/>
  <c r="L936" i="6" s="1"/>
  <c r="M937" i="6"/>
  <c r="L937" i="6" s="1"/>
  <c r="M938" i="6"/>
  <c r="L938" i="6" s="1"/>
  <c r="M939" i="6"/>
  <c r="L939" i="6" s="1"/>
  <c r="M940" i="6"/>
  <c r="L940" i="6" s="1"/>
  <c r="M941" i="6"/>
  <c r="L941" i="6" s="1"/>
  <c r="M942" i="6"/>
  <c r="L942" i="6" s="1"/>
  <c r="M943" i="6"/>
  <c r="L943" i="6" s="1"/>
  <c r="M944" i="6"/>
  <c r="L944" i="6" s="1"/>
  <c r="M945" i="6"/>
  <c r="L945" i="6" s="1"/>
  <c r="M946" i="6"/>
  <c r="L946" i="6" s="1"/>
  <c r="M947" i="6"/>
  <c r="L947" i="6" s="1"/>
  <c r="M948" i="6"/>
  <c r="L948" i="6" s="1"/>
  <c r="M949" i="6"/>
  <c r="L949" i="6" s="1"/>
  <c r="M950" i="6"/>
  <c r="L950" i="6" s="1"/>
  <c r="M951" i="6"/>
  <c r="L951" i="6" s="1"/>
  <c r="M952" i="6"/>
  <c r="L952" i="6" s="1"/>
  <c r="M953" i="6"/>
  <c r="L953" i="6" s="1"/>
  <c r="M954" i="6"/>
  <c r="L954" i="6" s="1"/>
  <c r="M955" i="6"/>
  <c r="L955" i="6" s="1"/>
  <c r="M956" i="6"/>
  <c r="L956" i="6" s="1"/>
  <c r="M957" i="6"/>
  <c r="L957" i="6" s="1"/>
  <c r="M958" i="6"/>
  <c r="L958" i="6" s="1"/>
  <c r="M959" i="6"/>
  <c r="L959" i="6" s="1"/>
  <c r="M960" i="6"/>
  <c r="L960" i="6" s="1"/>
  <c r="M961" i="6"/>
  <c r="L961" i="6" s="1"/>
  <c r="M962" i="6"/>
  <c r="L962" i="6" s="1"/>
  <c r="M963" i="6"/>
  <c r="L963" i="6" s="1"/>
  <c r="M964" i="6"/>
  <c r="L964" i="6" s="1"/>
  <c r="M965" i="6"/>
  <c r="L965" i="6" s="1"/>
  <c r="M966" i="6"/>
  <c r="L966" i="6" s="1"/>
  <c r="M967" i="6"/>
  <c r="L967" i="6" s="1"/>
  <c r="M968" i="6"/>
  <c r="L968" i="6" s="1"/>
  <c r="M969" i="6"/>
  <c r="L969" i="6" s="1"/>
  <c r="M970" i="6"/>
  <c r="L970" i="6" s="1"/>
  <c r="M971" i="6"/>
  <c r="L971" i="6" s="1"/>
  <c r="M972" i="6"/>
  <c r="L972" i="6" s="1"/>
  <c r="M973" i="6"/>
  <c r="L973" i="6" s="1"/>
  <c r="M974" i="6"/>
  <c r="L974" i="6" s="1"/>
  <c r="M975" i="6"/>
  <c r="L975" i="6" s="1"/>
  <c r="M976" i="6"/>
  <c r="L976" i="6" s="1"/>
  <c r="M977" i="6"/>
  <c r="L977" i="6" s="1"/>
  <c r="M978" i="6"/>
  <c r="L978" i="6" s="1"/>
  <c r="M979" i="6"/>
  <c r="L979" i="6" s="1"/>
  <c r="M980" i="6"/>
  <c r="L980" i="6" s="1"/>
  <c r="M981" i="6"/>
  <c r="L981" i="6" s="1"/>
  <c r="M982" i="6"/>
  <c r="L982" i="6" s="1"/>
  <c r="M983" i="6"/>
  <c r="L983" i="6" s="1"/>
  <c r="M984" i="6"/>
  <c r="L984" i="6" s="1"/>
  <c r="M985" i="6"/>
  <c r="L985" i="6" s="1"/>
  <c r="M986" i="6"/>
  <c r="L986" i="6" s="1"/>
  <c r="M987" i="6"/>
  <c r="L987" i="6" s="1"/>
  <c r="M988" i="6"/>
  <c r="L988" i="6" s="1"/>
  <c r="M989" i="6"/>
  <c r="L989" i="6" s="1"/>
  <c r="M990" i="6"/>
  <c r="L990" i="6" s="1"/>
  <c r="M991" i="6"/>
  <c r="L991" i="6" s="1"/>
  <c r="M992" i="6"/>
  <c r="L992" i="6" s="1"/>
  <c r="M993" i="6"/>
  <c r="L993" i="6" s="1"/>
  <c r="M994" i="6"/>
  <c r="L994" i="6" s="1"/>
  <c r="M995" i="6"/>
  <c r="L995" i="6" s="1"/>
  <c r="M996" i="6"/>
  <c r="L996" i="6" s="1"/>
  <c r="M997" i="6"/>
  <c r="L997" i="6" s="1"/>
  <c r="M998" i="6"/>
  <c r="L998" i="6" s="1"/>
  <c r="M999" i="6"/>
  <c r="L999" i="6" s="1"/>
  <c r="M1000" i="6"/>
  <c r="L1000" i="6" s="1"/>
  <c r="E35" i="9" l="1"/>
  <c r="N8" i="6"/>
  <c r="B35" i="9" s="1"/>
  <c r="G19" i="1"/>
  <c r="F19" i="1" s="1"/>
  <c r="H19" i="1" s="1"/>
  <c r="I19" i="1"/>
  <c r="G20" i="1"/>
  <c r="F20" i="1" s="1"/>
  <c r="H20" i="1" s="1"/>
  <c r="I20" i="1"/>
  <c r="G21" i="1"/>
  <c r="F21" i="1" s="1"/>
  <c r="H21" i="1" s="1"/>
  <c r="I21" i="1"/>
  <c r="G22" i="1"/>
  <c r="F22" i="1" s="1"/>
  <c r="H22" i="1" s="1"/>
  <c r="I22" i="1"/>
  <c r="G23" i="1"/>
  <c r="F23" i="1" s="1"/>
  <c r="H23" i="1" s="1"/>
  <c r="I23" i="1"/>
  <c r="G24" i="1"/>
  <c r="F24" i="1" s="1"/>
  <c r="H24" i="1" s="1"/>
  <c r="I24" i="1"/>
  <c r="G25" i="1"/>
  <c r="F25" i="1" s="1"/>
  <c r="H25" i="1" s="1"/>
  <c r="I25" i="1"/>
  <c r="G26" i="1"/>
  <c r="F26" i="1" s="1"/>
  <c r="H26" i="1" s="1"/>
  <c r="I26" i="1"/>
  <c r="G27" i="1"/>
  <c r="F27" i="1" s="1"/>
  <c r="H27" i="1" s="1"/>
  <c r="I27" i="1"/>
  <c r="G28" i="1"/>
  <c r="F28" i="1" s="1"/>
  <c r="H28" i="1" s="1"/>
  <c r="I28" i="1"/>
  <c r="G29" i="1"/>
  <c r="F29" i="1" s="1"/>
  <c r="H29" i="1" s="1"/>
  <c r="I29" i="1"/>
  <c r="G30" i="1"/>
  <c r="F30" i="1" s="1"/>
  <c r="H30" i="1" s="1"/>
  <c r="I30" i="1"/>
  <c r="G31" i="1"/>
  <c r="F31" i="1" s="1"/>
  <c r="H31" i="1" s="1"/>
  <c r="I31" i="1"/>
  <c r="G32" i="1"/>
  <c r="F32" i="1" s="1"/>
  <c r="H32" i="1" s="1"/>
  <c r="I32" i="1"/>
  <c r="G33" i="1"/>
  <c r="F33" i="1" s="1"/>
  <c r="H33" i="1" s="1"/>
  <c r="I33" i="1"/>
  <c r="G34" i="1"/>
  <c r="F34" i="1" s="1"/>
  <c r="H34" i="1" s="1"/>
  <c r="I34" i="1"/>
  <c r="G35" i="1"/>
  <c r="F35" i="1" s="1"/>
  <c r="H35" i="1" s="1"/>
  <c r="I35" i="1"/>
  <c r="G36" i="1"/>
  <c r="F36" i="1" s="1"/>
  <c r="H36" i="1" s="1"/>
  <c r="I36" i="1"/>
  <c r="G37" i="1"/>
  <c r="F37" i="1" s="1"/>
  <c r="H37" i="1" s="1"/>
  <c r="I37" i="1"/>
  <c r="G38" i="1"/>
  <c r="F38" i="1" s="1"/>
  <c r="H38" i="1" s="1"/>
  <c r="I38" i="1"/>
  <c r="G39" i="1"/>
  <c r="F39" i="1" s="1"/>
  <c r="H39" i="1" s="1"/>
  <c r="I39" i="1"/>
  <c r="G40" i="1"/>
  <c r="F40" i="1" s="1"/>
  <c r="H40" i="1" s="1"/>
  <c r="I40" i="1"/>
  <c r="G41" i="1"/>
  <c r="F41" i="1" s="1"/>
  <c r="H41" i="1" s="1"/>
  <c r="I41" i="1"/>
  <c r="G42" i="1"/>
  <c r="F42" i="1" s="1"/>
  <c r="H42" i="1" s="1"/>
  <c r="I42" i="1"/>
  <c r="G43" i="1"/>
  <c r="F43" i="1" s="1"/>
  <c r="H43" i="1" s="1"/>
  <c r="I43" i="1"/>
  <c r="G44" i="1"/>
  <c r="F44" i="1" s="1"/>
  <c r="H44" i="1" s="1"/>
  <c r="I44" i="1"/>
  <c r="G45" i="1"/>
  <c r="F45" i="1" s="1"/>
  <c r="H45" i="1" s="1"/>
  <c r="I45" i="1"/>
  <c r="G46" i="1"/>
  <c r="F46" i="1" s="1"/>
  <c r="H46" i="1" s="1"/>
  <c r="I46" i="1"/>
  <c r="G47" i="1"/>
  <c r="F47" i="1" s="1"/>
  <c r="H47" i="1" s="1"/>
  <c r="I47" i="1"/>
  <c r="G48" i="1"/>
  <c r="F48" i="1" s="1"/>
  <c r="H48" i="1" s="1"/>
  <c r="I48" i="1"/>
  <c r="G49" i="1"/>
  <c r="F49" i="1" s="1"/>
  <c r="H49" i="1" s="1"/>
  <c r="I49" i="1"/>
  <c r="G50" i="1"/>
  <c r="F50" i="1" s="1"/>
  <c r="H50" i="1" s="1"/>
  <c r="I50" i="1"/>
  <c r="G51" i="1"/>
  <c r="F51" i="1" s="1"/>
  <c r="H51" i="1" s="1"/>
  <c r="I51" i="1"/>
  <c r="G52" i="1"/>
  <c r="F52" i="1" s="1"/>
  <c r="H52" i="1" s="1"/>
  <c r="I52" i="1"/>
  <c r="G53" i="1"/>
  <c r="F53" i="1" s="1"/>
  <c r="H53" i="1" s="1"/>
  <c r="I53" i="1"/>
  <c r="G54" i="1"/>
  <c r="F54" i="1" s="1"/>
  <c r="H54" i="1" s="1"/>
  <c r="I54" i="1"/>
  <c r="G55" i="1"/>
  <c r="F55" i="1" s="1"/>
  <c r="H55" i="1" s="1"/>
  <c r="I55" i="1"/>
  <c r="G56" i="1"/>
  <c r="F56" i="1" s="1"/>
  <c r="H56" i="1" s="1"/>
  <c r="I56" i="1"/>
  <c r="G57" i="1"/>
  <c r="F57" i="1" s="1"/>
  <c r="H57" i="1" s="1"/>
  <c r="I57" i="1"/>
  <c r="G58" i="1"/>
  <c r="F58" i="1" s="1"/>
  <c r="H58" i="1" s="1"/>
  <c r="I58" i="1"/>
  <c r="G59" i="1"/>
  <c r="F59" i="1" s="1"/>
  <c r="H59" i="1" s="1"/>
  <c r="I59" i="1"/>
  <c r="G60" i="1"/>
  <c r="F60" i="1" s="1"/>
  <c r="H60" i="1" s="1"/>
  <c r="I60" i="1"/>
  <c r="G61" i="1"/>
  <c r="F61" i="1" s="1"/>
  <c r="H61" i="1" s="1"/>
  <c r="I61" i="1"/>
  <c r="G62" i="1"/>
  <c r="F62" i="1" s="1"/>
  <c r="H62" i="1" s="1"/>
  <c r="I62" i="1"/>
  <c r="G63" i="1"/>
  <c r="F63" i="1" s="1"/>
  <c r="H63" i="1" s="1"/>
  <c r="I63" i="1"/>
  <c r="G64" i="1"/>
  <c r="F64" i="1" s="1"/>
  <c r="H64" i="1" s="1"/>
  <c r="I64" i="1"/>
  <c r="G65" i="1"/>
  <c r="F65" i="1" s="1"/>
  <c r="H65" i="1" s="1"/>
  <c r="I65" i="1"/>
  <c r="G66" i="1"/>
  <c r="F66" i="1" s="1"/>
  <c r="H66" i="1" s="1"/>
  <c r="I66" i="1"/>
  <c r="G67" i="1"/>
  <c r="F67" i="1" s="1"/>
  <c r="H67" i="1" s="1"/>
  <c r="I67" i="1"/>
  <c r="G68" i="1"/>
  <c r="F68" i="1" s="1"/>
  <c r="H68" i="1" s="1"/>
  <c r="I68" i="1"/>
  <c r="G69" i="1"/>
  <c r="F69" i="1" s="1"/>
  <c r="H69" i="1" s="1"/>
  <c r="I69" i="1"/>
  <c r="G70" i="1"/>
  <c r="F70" i="1" s="1"/>
  <c r="H70" i="1" s="1"/>
  <c r="I70" i="1"/>
  <c r="G71" i="1"/>
  <c r="F71" i="1" s="1"/>
  <c r="H71" i="1" s="1"/>
  <c r="I71" i="1"/>
  <c r="G72" i="1"/>
  <c r="F72" i="1" s="1"/>
  <c r="H72" i="1" s="1"/>
  <c r="I72" i="1"/>
  <c r="G73" i="1"/>
  <c r="F73" i="1" s="1"/>
  <c r="H73" i="1" s="1"/>
  <c r="I73" i="1"/>
  <c r="G74" i="1"/>
  <c r="F74" i="1" s="1"/>
  <c r="H74" i="1" s="1"/>
  <c r="I74" i="1"/>
  <c r="G75" i="1"/>
  <c r="F75" i="1" s="1"/>
  <c r="H75" i="1" s="1"/>
  <c r="I75" i="1"/>
  <c r="G76" i="1"/>
  <c r="F76" i="1" s="1"/>
  <c r="H76" i="1" s="1"/>
  <c r="I76" i="1"/>
  <c r="G77" i="1"/>
  <c r="F77" i="1" s="1"/>
  <c r="H77" i="1" s="1"/>
  <c r="I77" i="1"/>
  <c r="G78" i="1"/>
  <c r="F78" i="1" s="1"/>
  <c r="H78" i="1" s="1"/>
  <c r="I78" i="1"/>
  <c r="G79" i="1"/>
  <c r="F79" i="1" s="1"/>
  <c r="H79" i="1" s="1"/>
  <c r="I79" i="1"/>
  <c r="G80" i="1"/>
  <c r="F80" i="1" s="1"/>
  <c r="H80" i="1" s="1"/>
  <c r="I80" i="1"/>
  <c r="G81" i="1"/>
  <c r="F81" i="1" s="1"/>
  <c r="H81" i="1" s="1"/>
  <c r="I81" i="1"/>
  <c r="G82" i="1"/>
  <c r="F82" i="1" s="1"/>
  <c r="H82" i="1" s="1"/>
  <c r="I82" i="1"/>
  <c r="G83" i="1"/>
  <c r="F83" i="1" s="1"/>
  <c r="H83" i="1" s="1"/>
  <c r="I83" i="1"/>
  <c r="G84" i="1"/>
  <c r="F84" i="1" s="1"/>
  <c r="H84" i="1" s="1"/>
  <c r="I84" i="1"/>
  <c r="G85" i="1"/>
  <c r="F85" i="1" s="1"/>
  <c r="H85" i="1" s="1"/>
  <c r="I85" i="1"/>
  <c r="G86" i="1"/>
  <c r="F86" i="1" s="1"/>
  <c r="H86" i="1" s="1"/>
  <c r="I86" i="1"/>
  <c r="G87" i="1"/>
  <c r="F87" i="1" s="1"/>
  <c r="H87" i="1" s="1"/>
  <c r="I87" i="1"/>
  <c r="G88" i="1"/>
  <c r="F88" i="1" s="1"/>
  <c r="H88" i="1" s="1"/>
  <c r="I88" i="1"/>
  <c r="G89" i="1"/>
  <c r="F89" i="1" s="1"/>
  <c r="H89" i="1" s="1"/>
  <c r="I89" i="1"/>
  <c r="G90" i="1"/>
  <c r="F90" i="1" s="1"/>
  <c r="H90" i="1" s="1"/>
  <c r="I90" i="1"/>
  <c r="G91" i="1"/>
  <c r="F91" i="1" s="1"/>
  <c r="H91" i="1" s="1"/>
  <c r="I91" i="1"/>
  <c r="G92" i="1"/>
  <c r="F92" i="1" s="1"/>
  <c r="H92" i="1" s="1"/>
  <c r="I92" i="1"/>
  <c r="G93" i="1"/>
  <c r="F93" i="1" s="1"/>
  <c r="H93" i="1" s="1"/>
  <c r="I93" i="1"/>
  <c r="G94" i="1"/>
  <c r="F94" i="1" s="1"/>
  <c r="H94" i="1" s="1"/>
  <c r="I94" i="1"/>
  <c r="G95" i="1"/>
  <c r="F95" i="1" s="1"/>
  <c r="H95" i="1" s="1"/>
  <c r="I95" i="1"/>
  <c r="G96" i="1"/>
  <c r="F96" i="1" s="1"/>
  <c r="H96" i="1" s="1"/>
  <c r="I96" i="1"/>
  <c r="G97" i="1"/>
  <c r="F97" i="1" s="1"/>
  <c r="H97" i="1" s="1"/>
  <c r="I97" i="1"/>
  <c r="G98" i="1"/>
  <c r="F98" i="1" s="1"/>
  <c r="H98" i="1" s="1"/>
  <c r="I98" i="1"/>
  <c r="G99" i="1"/>
  <c r="F99" i="1" s="1"/>
  <c r="H99" i="1" s="1"/>
  <c r="I99" i="1"/>
  <c r="G100" i="1"/>
  <c r="F100" i="1" s="1"/>
  <c r="H100" i="1" s="1"/>
  <c r="I100" i="1"/>
  <c r="G101" i="1"/>
  <c r="F101" i="1" s="1"/>
  <c r="H101" i="1" s="1"/>
  <c r="I101" i="1"/>
  <c r="G102" i="1"/>
  <c r="F102" i="1" s="1"/>
  <c r="H102" i="1" s="1"/>
  <c r="I102" i="1"/>
  <c r="G103" i="1"/>
  <c r="F103" i="1" s="1"/>
  <c r="H103" i="1" s="1"/>
  <c r="I103" i="1"/>
  <c r="G104" i="1"/>
  <c r="F104" i="1" s="1"/>
  <c r="H104" i="1" s="1"/>
  <c r="I104" i="1"/>
  <c r="G105" i="1"/>
  <c r="F105" i="1" s="1"/>
  <c r="H105" i="1" s="1"/>
  <c r="I105" i="1"/>
  <c r="G106" i="1"/>
  <c r="F106" i="1" s="1"/>
  <c r="H106" i="1" s="1"/>
  <c r="I106" i="1"/>
  <c r="G107" i="1"/>
  <c r="F107" i="1" s="1"/>
  <c r="H107" i="1" s="1"/>
  <c r="I107" i="1"/>
  <c r="G108" i="1"/>
  <c r="F108" i="1" s="1"/>
  <c r="H108" i="1" s="1"/>
  <c r="I108" i="1"/>
  <c r="G109" i="1"/>
  <c r="F109" i="1" s="1"/>
  <c r="H109" i="1" s="1"/>
  <c r="I109" i="1"/>
  <c r="G110" i="1"/>
  <c r="F110" i="1" s="1"/>
  <c r="H110" i="1" s="1"/>
  <c r="I110" i="1"/>
  <c r="G111" i="1"/>
  <c r="F111" i="1" s="1"/>
  <c r="H111" i="1" s="1"/>
  <c r="I111" i="1"/>
  <c r="G112" i="1"/>
  <c r="F112" i="1" s="1"/>
  <c r="H112" i="1" s="1"/>
  <c r="I112" i="1"/>
  <c r="G113" i="1"/>
  <c r="F113" i="1" s="1"/>
  <c r="H113" i="1" s="1"/>
  <c r="I113" i="1"/>
  <c r="G114" i="1"/>
  <c r="F114" i="1" s="1"/>
  <c r="H114" i="1" s="1"/>
  <c r="I114" i="1"/>
  <c r="G115" i="1"/>
  <c r="F115" i="1" s="1"/>
  <c r="H115" i="1" s="1"/>
  <c r="I115" i="1"/>
  <c r="G116" i="1"/>
  <c r="F116" i="1" s="1"/>
  <c r="H116" i="1" s="1"/>
  <c r="I116" i="1"/>
  <c r="G117" i="1"/>
  <c r="F117" i="1" s="1"/>
  <c r="H117" i="1" s="1"/>
  <c r="I117" i="1"/>
  <c r="G118" i="1"/>
  <c r="F118" i="1" s="1"/>
  <c r="H118" i="1" s="1"/>
  <c r="I118" i="1"/>
  <c r="G119" i="1"/>
  <c r="F119" i="1" s="1"/>
  <c r="H119" i="1" s="1"/>
  <c r="I119" i="1"/>
  <c r="G120" i="1"/>
  <c r="F120" i="1" s="1"/>
  <c r="H120" i="1" s="1"/>
  <c r="I120" i="1"/>
  <c r="G121" i="1"/>
  <c r="F121" i="1" s="1"/>
  <c r="H121" i="1" s="1"/>
  <c r="I121" i="1"/>
  <c r="G122" i="1"/>
  <c r="F122" i="1" s="1"/>
  <c r="H122" i="1" s="1"/>
  <c r="I122" i="1"/>
  <c r="G123" i="1"/>
  <c r="F123" i="1" s="1"/>
  <c r="H123" i="1" s="1"/>
  <c r="I123" i="1"/>
  <c r="G124" i="1"/>
  <c r="F124" i="1" s="1"/>
  <c r="H124" i="1" s="1"/>
  <c r="I124" i="1"/>
  <c r="G125" i="1"/>
  <c r="F125" i="1" s="1"/>
  <c r="H125" i="1" s="1"/>
  <c r="I125" i="1"/>
  <c r="G126" i="1"/>
  <c r="F126" i="1" s="1"/>
  <c r="H126" i="1" s="1"/>
  <c r="I126" i="1"/>
  <c r="G127" i="1"/>
  <c r="F127" i="1" s="1"/>
  <c r="H127" i="1" s="1"/>
  <c r="I127" i="1"/>
  <c r="G128" i="1"/>
  <c r="F128" i="1" s="1"/>
  <c r="H128" i="1" s="1"/>
  <c r="I128" i="1"/>
  <c r="G129" i="1"/>
  <c r="F129" i="1" s="1"/>
  <c r="H129" i="1" s="1"/>
  <c r="I129" i="1"/>
  <c r="G130" i="1"/>
  <c r="F130" i="1" s="1"/>
  <c r="H130" i="1" s="1"/>
  <c r="I130" i="1"/>
  <c r="G131" i="1"/>
  <c r="F131" i="1" s="1"/>
  <c r="H131" i="1" s="1"/>
  <c r="I131" i="1"/>
  <c r="G132" i="1"/>
  <c r="F132" i="1" s="1"/>
  <c r="H132" i="1" s="1"/>
  <c r="I132" i="1"/>
  <c r="G133" i="1"/>
  <c r="F133" i="1" s="1"/>
  <c r="H133" i="1" s="1"/>
  <c r="I133" i="1"/>
  <c r="G134" i="1"/>
  <c r="F134" i="1" s="1"/>
  <c r="H134" i="1" s="1"/>
  <c r="I134" i="1"/>
  <c r="G135" i="1"/>
  <c r="F135" i="1" s="1"/>
  <c r="H135" i="1" s="1"/>
  <c r="I135" i="1"/>
  <c r="G136" i="1"/>
  <c r="F136" i="1" s="1"/>
  <c r="H136" i="1" s="1"/>
  <c r="I136" i="1"/>
  <c r="G137" i="1"/>
  <c r="F137" i="1" s="1"/>
  <c r="H137" i="1" s="1"/>
  <c r="I137" i="1"/>
  <c r="G138" i="1"/>
  <c r="F138" i="1" s="1"/>
  <c r="H138" i="1" s="1"/>
  <c r="I138" i="1"/>
  <c r="G139" i="1"/>
  <c r="F139" i="1" s="1"/>
  <c r="H139" i="1" s="1"/>
  <c r="I139" i="1"/>
  <c r="G140" i="1"/>
  <c r="F140" i="1" s="1"/>
  <c r="H140" i="1" s="1"/>
  <c r="I140" i="1"/>
  <c r="G141" i="1"/>
  <c r="F141" i="1" s="1"/>
  <c r="H141" i="1" s="1"/>
  <c r="I141" i="1"/>
  <c r="G142" i="1"/>
  <c r="F142" i="1" s="1"/>
  <c r="H142" i="1" s="1"/>
  <c r="I142" i="1"/>
  <c r="G143" i="1"/>
  <c r="F143" i="1" s="1"/>
  <c r="H143" i="1" s="1"/>
  <c r="I143" i="1"/>
  <c r="G144" i="1"/>
  <c r="F144" i="1" s="1"/>
  <c r="H144" i="1" s="1"/>
  <c r="I144" i="1"/>
  <c r="G145" i="1"/>
  <c r="F145" i="1" s="1"/>
  <c r="H145" i="1" s="1"/>
  <c r="I145" i="1"/>
  <c r="G146" i="1"/>
  <c r="F146" i="1" s="1"/>
  <c r="H146" i="1" s="1"/>
  <c r="I146" i="1"/>
  <c r="G147" i="1"/>
  <c r="F147" i="1" s="1"/>
  <c r="H147" i="1" s="1"/>
  <c r="I147" i="1"/>
  <c r="G148" i="1"/>
  <c r="F148" i="1" s="1"/>
  <c r="H148" i="1" s="1"/>
  <c r="I148" i="1"/>
  <c r="G149" i="1"/>
  <c r="F149" i="1" s="1"/>
  <c r="H149" i="1" s="1"/>
  <c r="I149" i="1"/>
  <c r="G150" i="1"/>
  <c r="F150" i="1" s="1"/>
  <c r="H150" i="1" s="1"/>
  <c r="I150" i="1"/>
  <c r="G151" i="1"/>
  <c r="F151" i="1" s="1"/>
  <c r="H151" i="1" s="1"/>
  <c r="I151" i="1"/>
  <c r="G152" i="1"/>
  <c r="F152" i="1" s="1"/>
  <c r="H152" i="1" s="1"/>
  <c r="I152" i="1"/>
  <c r="G153" i="1"/>
  <c r="F153" i="1" s="1"/>
  <c r="H153" i="1" s="1"/>
  <c r="I153" i="1"/>
  <c r="G154" i="1"/>
  <c r="F154" i="1" s="1"/>
  <c r="H154" i="1" s="1"/>
  <c r="I154" i="1"/>
  <c r="G155" i="1"/>
  <c r="F155" i="1" s="1"/>
  <c r="H155" i="1" s="1"/>
  <c r="I155" i="1"/>
  <c r="G156" i="1"/>
  <c r="F156" i="1" s="1"/>
  <c r="H156" i="1" s="1"/>
  <c r="I156" i="1"/>
  <c r="G157" i="1"/>
  <c r="F157" i="1" s="1"/>
  <c r="H157" i="1" s="1"/>
  <c r="I157" i="1"/>
  <c r="G158" i="1"/>
  <c r="F158" i="1" s="1"/>
  <c r="H158" i="1" s="1"/>
  <c r="I158" i="1"/>
  <c r="G159" i="1"/>
  <c r="F159" i="1" s="1"/>
  <c r="H159" i="1" s="1"/>
  <c r="I159" i="1"/>
  <c r="G160" i="1"/>
  <c r="F160" i="1" s="1"/>
  <c r="H160" i="1" s="1"/>
  <c r="I160" i="1"/>
  <c r="G161" i="1"/>
  <c r="F161" i="1" s="1"/>
  <c r="H161" i="1" s="1"/>
  <c r="I161" i="1"/>
  <c r="G162" i="1"/>
  <c r="F162" i="1" s="1"/>
  <c r="H162" i="1" s="1"/>
  <c r="I162" i="1"/>
  <c r="G163" i="1"/>
  <c r="F163" i="1" s="1"/>
  <c r="H163" i="1" s="1"/>
  <c r="I163" i="1"/>
  <c r="G164" i="1"/>
  <c r="F164" i="1" s="1"/>
  <c r="H164" i="1" s="1"/>
  <c r="I164" i="1"/>
  <c r="G165" i="1"/>
  <c r="F165" i="1" s="1"/>
  <c r="H165" i="1" s="1"/>
  <c r="I165" i="1"/>
  <c r="G166" i="1"/>
  <c r="F166" i="1" s="1"/>
  <c r="H166" i="1" s="1"/>
  <c r="I166" i="1"/>
  <c r="G167" i="1"/>
  <c r="F167" i="1" s="1"/>
  <c r="H167" i="1" s="1"/>
  <c r="I167" i="1"/>
  <c r="G168" i="1"/>
  <c r="F168" i="1" s="1"/>
  <c r="H168" i="1" s="1"/>
  <c r="I168" i="1"/>
  <c r="G169" i="1"/>
  <c r="F169" i="1" s="1"/>
  <c r="H169" i="1" s="1"/>
  <c r="I169" i="1"/>
  <c r="G170" i="1"/>
  <c r="F170" i="1" s="1"/>
  <c r="H170" i="1" s="1"/>
  <c r="I170" i="1"/>
  <c r="G171" i="1"/>
  <c r="F171" i="1" s="1"/>
  <c r="H171" i="1" s="1"/>
  <c r="I171" i="1"/>
  <c r="G172" i="1"/>
  <c r="F172" i="1" s="1"/>
  <c r="H172" i="1" s="1"/>
  <c r="I172" i="1"/>
  <c r="G173" i="1"/>
  <c r="F173" i="1" s="1"/>
  <c r="H173" i="1" s="1"/>
  <c r="I173" i="1"/>
  <c r="G174" i="1"/>
  <c r="F174" i="1" s="1"/>
  <c r="H174" i="1" s="1"/>
  <c r="I174" i="1"/>
  <c r="G175" i="1"/>
  <c r="F175" i="1" s="1"/>
  <c r="H175" i="1" s="1"/>
  <c r="I175" i="1"/>
  <c r="G176" i="1"/>
  <c r="F176" i="1" s="1"/>
  <c r="H176" i="1" s="1"/>
  <c r="I176" i="1"/>
  <c r="G177" i="1"/>
  <c r="F177" i="1" s="1"/>
  <c r="H177" i="1" s="1"/>
  <c r="I177" i="1"/>
  <c r="G178" i="1"/>
  <c r="F178" i="1" s="1"/>
  <c r="H178" i="1" s="1"/>
  <c r="I178" i="1"/>
  <c r="G179" i="1"/>
  <c r="F179" i="1" s="1"/>
  <c r="H179" i="1" s="1"/>
  <c r="I179" i="1"/>
  <c r="G180" i="1"/>
  <c r="F180" i="1" s="1"/>
  <c r="H180" i="1" s="1"/>
  <c r="I180" i="1"/>
  <c r="G181" i="1"/>
  <c r="F181" i="1" s="1"/>
  <c r="H181" i="1" s="1"/>
  <c r="I181" i="1"/>
  <c r="G182" i="1"/>
  <c r="F182" i="1" s="1"/>
  <c r="H182" i="1" s="1"/>
  <c r="I182" i="1"/>
  <c r="G183" i="1"/>
  <c r="F183" i="1" s="1"/>
  <c r="H183" i="1" s="1"/>
  <c r="I183" i="1"/>
  <c r="G184" i="1"/>
  <c r="F184" i="1" s="1"/>
  <c r="H184" i="1" s="1"/>
  <c r="I184" i="1"/>
  <c r="G185" i="1"/>
  <c r="F185" i="1" s="1"/>
  <c r="H185" i="1" s="1"/>
  <c r="I185" i="1"/>
  <c r="G186" i="1"/>
  <c r="F186" i="1" s="1"/>
  <c r="H186" i="1" s="1"/>
  <c r="I186" i="1"/>
  <c r="G187" i="1"/>
  <c r="F187" i="1" s="1"/>
  <c r="H187" i="1" s="1"/>
  <c r="I187" i="1"/>
  <c r="G188" i="1"/>
  <c r="F188" i="1" s="1"/>
  <c r="H188" i="1" s="1"/>
  <c r="I188" i="1"/>
  <c r="G189" i="1"/>
  <c r="F189" i="1" s="1"/>
  <c r="H189" i="1" s="1"/>
  <c r="I189" i="1"/>
  <c r="G190" i="1"/>
  <c r="F190" i="1" s="1"/>
  <c r="H190" i="1" s="1"/>
  <c r="I190" i="1"/>
  <c r="G191" i="1"/>
  <c r="F191" i="1" s="1"/>
  <c r="H191" i="1" s="1"/>
  <c r="I191" i="1"/>
  <c r="G192" i="1"/>
  <c r="F192" i="1" s="1"/>
  <c r="H192" i="1" s="1"/>
  <c r="I192" i="1"/>
  <c r="G193" i="1"/>
  <c r="F193" i="1" s="1"/>
  <c r="H193" i="1" s="1"/>
  <c r="I193" i="1"/>
  <c r="G194" i="1"/>
  <c r="F194" i="1" s="1"/>
  <c r="H194" i="1" s="1"/>
  <c r="I194" i="1"/>
  <c r="G195" i="1"/>
  <c r="F195" i="1" s="1"/>
  <c r="H195" i="1" s="1"/>
  <c r="I195" i="1"/>
  <c r="G196" i="1"/>
  <c r="F196" i="1" s="1"/>
  <c r="H196" i="1" s="1"/>
  <c r="I196" i="1"/>
  <c r="G197" i="1"/>
  <c r="F197" i="1" s="1"/>
  <c r="H197" i="1" s="1"/>
  <c r="I197" i="1"/>
  <c r="G198" i="1"/>
  <c r="F198" i="1" s="1"/>
  <c r="H198" i="1" s="1"/>
  <c r="I198" i="1"/>
  <c r="G199" i="1"/>
  <c r="F199" i="1" s="1"/>
  <c r="H199" i="1" s="1"/>
  <c r="I199" i="1"/>
  <c r="G200" i="1"/>
  <c r="F200" i="1" s="1"/>
  <c r="H200" i="1" s="1"/>
  <c r="I200" i="1"/>
  <c r="G201" i="1"/>
  <c r="F201" i="1" s="1"/>
  <c r="H201" i="1" s="1"/>
  <c r="I201" i="1"/>
  <c r="G202" i="1"/>
  <c r="F202" i="1" s="1"/>
  <c r="H202" i="1" s="1"/>
  <c r="I202" i="1"/>
  <c r="G203" i="1"/>
  <c r="F203" i="1" s="1"/>
  <c r="H203" i="1" s="1"/>
  <c r="I203" i="1"/>
  <c r="G204" i="1"/>
  <c r="F204" i="1" s="1"/>
  <c r="H204" i="1" s="1"/>
  <c r="I204" i="1"/>
  <c r="G205" i="1"/>
  <c r="F205" i="1" s="1"/>
  <c r="H205" i="1" s="1"/>
  <c r="I205" i="1"/>
  <c r="G206" i="1"/>
  <c r="F206" i="1" s="1"/>
  <c r="H206" i="1" s="1"/>
  <c r="I206" i="1"/>
  <c r="G207" i="1"/>
  <c r="F207" i="1" s="1"/>
  <c r="H207" i="1" s="1"/>
  <c r="I207" i="1"/>
  <c r="G208" i="1"/>
  <c r="F208" i="1" s="1"/>
  <c r="H208" i="1" s="1"/>
  <c r="I208" i="1"/>
  <c r="G209" i="1"/>
  <c r="F209" i="1" s="1"/>
  <c r="H209" i="1" s="1"/>
  <c r="I209" i="1"/>
  <c r="G210" i="1"/>
  <c r="F210" i="1" s="1"/>
  <c r="H210" i="1" s="1"/>
  <c r="I210" i="1"/>
  <c r="G211" i="1"/>
  <c r="F211" i="1" s="1"/>
  <c r="H211" i="1" s="1"/>
  <c r="I211" i="1"/>
  <c r="G212" i="1"/>
  <c r="F212" i="1" s="1"/>
  <c r="H212" i="1" s="1"/>
  <c r="I212" i="1"/>
  <c r="G213" i="1"/>
  <c r="F213" i="1" s="1"/>
  <c r="H213" i="1" s="1"/>
  <c r="I213" i="1"/>
  <c r="G214" i="1"/>
  <c r="F214" i="1" s="1"/>
  <c r="H214" i="1" s="1"/>
  <c r="I214" i="1"/>
  <c r="G215" i="1"/>
  <c r="F215" i="1" s="1"/>
  <c r="H215" i="1" s="1"/>
  <c r="I215" i="1"/>
  <c r="G216" i="1"/>
  <c r="F216" i="1" s="1"/>
  <c r="H216" i="1" s="1"/>
  <c r="I216" i="1"/>
  <c r="G217" i="1"/>
  <c r="F217" i="1" s="1"/>
  <c r="H217" i="1" s="1"/>
  <c r="I217" i="1"/>
  <c r="G218" i="1"/>
  <c r="F218" i="1" s="1"/>
  <c r="H218" i="1" s="1"/>
  <c r="I218" i="1"/>
  <c r="G219" i="1"/>
  <c r="F219" i="1" s="1"/>
  <c r="H219" i="1" s="1"/>
  <c r="I219" i="1"/>
  <c r="G220" i="1"/>
  <c r="F220" i="1" s="1"/>
  <c r="H220" i="1" s="1"/>
  <c r="I220" i="1"/>
  <c r="G221" i="1"/>
  <c r="F221" i="1" s="1"/>
  <c r="H221" i="1" s="1"/>
  <c r="I221" i="1"/>
  <c r="G222" i="1"/>
  <c r="F222" i="1" s="1"/>
  <c r="H222" i="1" s="1"/>
  <c r="I222" i="1"/>
  <c r="G223" i="1"/>
  <c r="F223" i="1" s="1"/>
  <c r="H223" i="1" s="1"/>
  <c r="I223" i="1"/>
  <c r="G224" i="1"/>
  <c r="F224" i="1" s="1"/>
  <c r="H224" i="1" s="1"/>
  <c r="I224" i="1"/>
  <c r="G225" i="1"/>
  <c r="F225" i="1" s="1"/>
  <c r="H225" i="1" s="1"/>
  <c r="I225" i="1"/>
  <c r="G226" i="1"/>
  <c r="F226" i="1" s="1"/>
  <c r="H226" i="1" s="1"/>
  <c r="I226" i="1"/>
  <c r="G227" i="1"/>
  <c r="F227" i="1" s="1"/>
  <c r="H227" i="1" s="1"/>
  <c r="I227" i="1"/>
  <c r="G228" i="1"/>
  <c r="F228" i="1" s="1"/>
  <c r="H228" i="1" s="1"/>
  <c r="I228" i="1"/>
  <c r="G229" i="1"/>
  <c r="F229" i="1" s="1"/>
  <c r="H229" i="1" s="1"/>
  <c r="I229" i="1"/>
  <c r="G230" i="1"/>
  <c r="F230" i="1" s="1"/>
  <c r="H230" i="1" s="1"/>
  <c r="I230" i="1"/>
  <c r="G231" i="1"/>
  <c r="F231" i="1" s="1"/>
  <c r="H231" i="1" s="1"/>
  <c r="I231" i="1"/>
  <c r="G232" i="1"/>
  <c r="F232" i="1" s="1"/>
  <c r="H232" i="1" s="1"/>
  <c r="I232" i="1"/>
  <c r="G233" i="1"/>
  <c r="F233" i="1" s="1"/>
  <c r="H233" i="1" s="1"/>
  <c r="I233" i="1"/>
  <c r="G234" i="1"/>
  <c r="F234" i="1" s="1"/>
  <c r="H234" i="1" s="1"/>
  <c r="I234" i="1"/>
  <c r="G235" i="1"/>
  <c r="F235" i="1" s="1"/>
  <c r="H235" i="1" s="1"/>
  <c r="I235" i="1"/>
  <c r="G236" i="1"/>
  <c r="F236" i="1" s="1"/>
  <c r="H236" i="1" s="1"/>
  <c r="I236" i="1"/>
  <c r="G237" i="1"/>
  <c r="F237" i="1" s="1"/>
  <c r="H237" i="1" s="1"/>
  <c r="I237" i="1"/>
  <c r="G238" i="1"/>
  <c r="F238" i="1" s="1"/>
  <c r="H238" i="1" s="1"/>
  <c r="I238" i="1"/>
  <c r="G239" i="1"/>
  <c r="F239" i="1" s="1"/>
  <c r="H239" i="1" s="1"/>
  <c r="I239" i="1"/>
  <c r="G240" i="1"/>
  <c r="F240" i="1" s="1"/>
  <c r="H240" i="1" s="1"/>
  <c r="I240" i="1"/>
  <c r="G241" i="1"/>
  <c r="F241" i="1" s="1"/>
  <c r="H241" i="1" s="1"/>
  <c r="I241" i="1"/>
  <c r="G242" i="1"/>
  <c r="F242" i="1" s="1"/>
  <c r="H242" i="1" s="1"/>
  <c r="I242" i="1"/>
  <c r="G243" i="1"/>
  <c r="F243" i="1" s="1"/>
  <c r="H243" i="1" s="1"/>
  <c r="I243" i="1"/>
  <c r="G244" i="1"/>
  <c r="F244" i="1" s="1"/>
  <c r="H244" i="1" s="1"/>
  <c r="I244" i="1"/>
  <c r="G245" i="1"/>
  <c r="F245" i="1" s="1"/>
  <c r="H245" i="1" s="1"/>
  <c r="I245" i="1"/>
  <c r="G246" i="1"/>
  <c r="F246" i="1" s="1"/>
  <c r="H246" i="1" s="1"/>
  <c r="I246" i="1"/>
  <c r="G247" i="1"/>
  <c r="F247" i="1" s="1"/>
  <c r="H247" i="1" s="1"/>
  <c r="I247" i="1"/>
  <c r="G248" i="1"/>
  <c r="F248" i="1" s="1"/>
  <c r="H248" i="1" s="1"/>
  <c r="I248" i="1"/>
  <c r="G249" i="1"/>
  <c r="F249" i="1" s="1"/>
  <c r="H249" i="1" s="1"/>
  <c r="I249" i="1"/>
  <c r="G250" i="1"/>
  <c r="F250" i="1" s="1"/>
  <c r="H250" i="1" s="1"/>
  <c r="I250" i="1"/>
  <c r="G251" i="1"/>
  <c r="F251" i="1" s="1"/>
  <c r="H251" i="1" s="1"/>
  <c r="I251" i="1"/>
  <c r="G252" i="1"/>
  <c r="F252" i="1" s="1"/>
  <c r="H252" i="1" s="1"/>
  <c r="I252" i="1"/>
  <c r="G253" i="1"/>
  <c r="F253" i="1" s="1"/>
  <c r="H253" i="1" s="1"/>
  <c r="I253" i="1"/>
  <c r="G254" i="1"/>
  <c r="F254" i="1" s="1"/>
  <c r="H254" i="1" s="1"/>
  <c r="I254" i="1"/>
  <c r="G255" i="1"/>
  <c r="F255" i="1" s="1"/>
  <c r="H255" i="1" s="1"/>
  <c r="I255" i="1"/>
  <c r="G256" i="1"/>
  <c r="F256" i="1" s="1"/>
  <c r="H256" i="1" s="1"/>
  <c r="I256" i="1"/>
  <c r="G257" i="1"/>
  <c r="F257" i="1" s="1"/>
  <c r="H257" i="1" s="1"/>
  <c r="I257" i="1"/>
  <c r="G258" i="1"/>
  <c r="F258" i="1" s="1"/>
  <c r="H258" i="1" s="1"/>
  <c r="I258" i="1"/>
  <c r="G259" i="1"/>
  <c r="F259" i="1" s="1"/>
  <c r="H259" i="1" s="1"/>
  <c r="I259" i="1"/>
  <c r="G260" i="1"/>
  <c r="F260" i="1" s="1"/>
  <c r="H260" i="1" s="1"/>
  <c r="I260" i="1"/>
  <c r="G261" i="1"/>
  <c r="F261" i="1" s="1"/>
  <c r="H261" i="1" s="1"/>
  <c r="I261" i="1"/>
  <c r="G262" i="1"/>
  <c r="F262" i="1" s="1"/>
  <c r="H262" i="1" s="1"/>
  <c r="I262" i="1"/>
  <c r="G263" i="1"/>
  <c r="F263" i="1" s="1"/>
  <c r="H263" i="1" s="1"/>
  <c r="I263" i="1"/>
  <c r="G264" i="1"/>
  <c r="F264" i="1" s="1"/>
  <c r="H264" i="1" s="1"/>
  <c r="I264" i="1"/>
  <c r="G265" i="1"/>
  <c r="F265" i="1" s="1"/>
  <c r="H265" i="1" s="1"/>
  <c r="I265" i="1"/>
  <c r="G266" i="1"/>
  <c r="F266" i="1" s="1"/>
  <c r="H266" i="1" s="1"/>
  <c r="I266" i="1"/>
  <c r="G267" i="1"/>
  <c r="F267" i="1" s="1"/>
  <c r="H267" i="1" s="1"/>
  <c r="I267" i="1"/>
  <c r="G268" i="1"/>
  <c r="F268" i="1" s="1"/>
  <c r="H268" i="1" s="1"/>
  <c r="I268" i="1"/>
  <c r="G269" i="1"/>
  <c r="F269" i="1" s="1"/>
  <c r="H269" i="1" s="1"/>
  <c r="I269" i="1"/>
  <c r="G270" i="1"/>
  <c r="F270" i="1" s="1"/>
  <c r="H270" i="1" s="1"/>
  <c r="I270" i="1"/>
  <c r="G271" i="1"/>
  <c r="F271" i="1" s="1"/>
  <c r="H271" i="1" s="1"/>
  <c r="I271" i="1"/>
  <c r="G272" i="1"/>
  <c r="F272" i="1" s="1"/>
  <c r="H272" i="1" s="1"/>
  <c r="I272" i="1"/>
  <c r="G273" i="1"/>
  <c r="F273" i="1" s="1"/>
  <c r="H273" i="1" s="1"/>
  <c r="I273" i="1"/>
  <c r="G274" i="1"/>
  <c r="F274" i="1" s="1"/>
  <c r="H274" i="1" s="1"/>
  <c r="I274" i="1"/>
  <c r="G275" i="1"/>
  <c r="F275" i="1" s="1"/>
  <c r="H275" i="1" s="1"/>
  <c r="I275" i="1"/>
  <c r="G276" i="1"/>
  <c r="F276" i="1" s="1"/>
  <c r="H276" i="1" s="1"/>
  <c r="I276" i="1"/>
  <c r="G277" i="1"/>
  <c r="F277" i="1" s="1"/>
  <c r="H277" i="1" s="1"/>
  <c r="I277" i="1"/>
  <c r="G278" i="1"/>
  <c r="F278" i="1" s="1"/>
  <c r="H278" i="1" s="1"/>
  <c r="I278" i="1"/>
  <c r="G279" i="1"/>
  <c r="F279" i="1" s="1"/>
  <c r="H279" i="1" s="1"/>
  <c r="I279" i="1"/>
  <c r="G280" i="1"/>
  <c r="F280" i="1" s="1"/>
  <c r="H280" i="1" s="1"/>
  <c r="I280" i="1"/>
  <c r="G281" i="1"/>
  <c r="F281" i="1" s="1"/>
  <c r="H281" i="1" s="1"/>
  <c r="I281" i="1"/>
  <c r="G282" i="1"/>
  <c r="F282" i="1" s="1"/>
  <c r="H282" i="1" s="1"/>
  <c r="I282" i="1"/>
  <c r="G283" i="1"/>
  <c r="F283" i="1" s="1"/>
  <c r="H283" i="1" s="1"/>
  <c r="I283" i="1"/>
  <c r="G284" i="1"/>
  <c r="F284" i="1" s="1"/>
  <c r="H284" i="1" s="1"/>
  <c r="I284" i="1"/>
  <c r="G285" i="1"/>
  <c r="F285" i="1" s="1"/>
  <c r="H285" i="1" s="1"/>
  <c r="I285" i="1"/>
  <c r="G286" i="1"/>
  <c r="F286" i="1" s="1"/>
  <c r="H286" i="1" s="1"/>
  <c r="I286" i="1"/>
  <c r="G287" i="1"/>
  <c r="F287" i="1" s="1"/>
  <c r="H287" i="1" s="1"/>
  <c r="I287" i="1"/>
  <c r="G288" i="1"/>
  <c r="F288" i="1" s="1"/>
  <c r="H288" i="1" s="1"/>
  <c r="I288" i="1"/>
  <c r="G289" i="1"/>
  <c r="F289" i="1" s="1"/>
  <c r="H289" i="1" s="1"/>
  <c r="I289" i="1"/>
  <c r="G290" i="1"/>
  <c r="F290" i="1" s="1"/>
  <c r="H290" i="1" s="1"/>
  <c r="I290" i="1"/>
  <c r="G291" i="1"/>
  <c r="F291" i="1" s="1"/>
  <c r="H291" i="1" s="1"/>
  <c r="I291" i="1"/>
  <c r="G292" i="1"/>
  <c r="F292" i="1" s="1"/>
  <c r="H292" i="1" s="1"/>
  <c r="I292" i="1"/>
  <c r="G293" i="1"/>
  <c r="F293" i="1" s="1"/>
  <c r="H293" i="1" s="1"/>
  <c r="I293" i="1"/>
  <c r="G294" i="1"/>
  <c r="F294" i="1" s="1"/>
  <c r="H294" i="1" s="1"/>
  <c r="I294" i="1"/>
  <c r="G295" i="1"/>
  <c r="F295" i="1" s="1"/>
  <c r="H295" i="1" s="1"/>
  <c r="I295" i="1"/>
  <c r="G296" i="1"/>
  <c r="F296" i="1" s="1"/>
  <c r="H296" i="1" s="1"/>
  <c r="I296" i="1"/>
  <c r="G297" i="1"/>
  <c r="F297" i="1" s="1"/>
  <c r="H297" i="1" s="1"/>
  <c r="I297" i="1"/>
  <c r="G298" i="1"/>
  <c r="F298" i="1" s="1"/>
  <c r="H298" i="1" s="1"/>
  <c r="I298" i="1"/>
  <c r="G299" i="1"/>
  <c r="F299" i="1" s="1"/>
  <c r="H299" i="1" s="1"/>
  <c r="I299" i="1"/>
  <c r="G300" i="1"/>
  <c r="F300" i="1" s="1"/>
  <c r="H300" i="1" s="1"/>
  <c r="I300" i="1"/>
  <c r="G301" i="1"/>
  <c r="F301" i="1" s="1"/>
  <c r="H301" i="1" s="1"/>
  <c r="I301" i="1"/>
  <c r="G302" i="1"/>
  <c r="F302" i="1" s="1"/>
  <c r="H302" i="1" s="1"/>
  <c r="I302" i="1"/>
  <c r="G303" i="1"/>
  <c r="F303" i="1" s="1"/>
  <c r="H303" i="1" s="1"/>
  <c r="I303" i="1"/>
  <c r="G304" i="1"/>
  <c r="F304" i="1" s="1"/>
  <c r="H304" i="1" s="1"/>
  <c r="I304" i="1"/>
  <c r="G305" i="1"/>
  <c r="F305" i="1" s="1"/>
  <c r="H305" i="1" s="1"/>
  <c r="I305" i="1"/>
  <c r="G306" i="1"/>
  <c r="F306" i="1" s="1"/>
  <c r="H306" i="1" s="1"/>
  <c r="I306" i="1"/>
  <c r="G307" i="1"/>
  <c r="F307" i="1" s="1"/>
  <c r="H307" i="1" s="1"/>
  <c r="I307" i="1"/>
  <c r="G308" i="1"/>
  <c r="F308" i="1" s="1"/>
  <c r="H308" i="1" s="1"/>
  <c r="I308" i="1"/>
  <c r="G309" i="1"/>
  <c r="F309" i="1" s="1"/>
  <c r="H309" i="1" s="1"/>
  <c r="I309" i="1"/>
  <c r="G310" i="1"/>
  <c r="F310" i="1" s="1"/>
  <c r="H310" i="1" s="1"/>
  <c r="I310" i="1"/>
  <c r="G311" i="1"/>
  <c r="F311" i="1" s="1"/>
  <c r="H311" i="1" s="1"/>
  <c r="I311" i="1"/>
  <c r="G312" i="1"/>
  <c r="F312" i="1" s="1"/>
  <c r="H312" i="1" s="1"/>
  <c r="I312" i="1"/>
  <c r="G313" i="1"/>
  <c r="F313" i="1" s="1"/>
  <c r="H313" i="1" s="1"/>
  <c r="I313" i="1"/>
  <c r="G314" i="1"/>
  <c r="F314" i="1" s="1"/>
  <c r="H314" i="1" s="1"/>
  <c r="I314" i="1"/>
  <c r="G315" i="1"/>
  <c r="F315" i="1" s="1"/>
  <c r="H315" i="1" s="1"/>
  <c r="I315" i="1"/>
  <c r="G316" i="1"/>
  <c r="F316" i="1" s="1"/>
  <c r="H316" i="1" s="1"/>
  <c r="I316" i="1"/>
  <c r="G317" i="1"/>
  <c r="F317" i="1" s="1"/>
  <c r="H317" i="1" s="1"/>
  <c r="I317" i="1"/>
  <c r="G318" i="1"/>
  <c r="F318" i="1" s="1"/>
  <c r="H318" i="1" s="1"/>
  <c r="I318" i="1"/>
  <c r="G319" i="1"/>
  <c r="F319" i="1" s="1"/>
  <c r="H319" i="1" s="1"/>
  <c r="I319" i="1"/>
  <c r="G320" i="1"/>
  <c r="F320" i="1" s="1"/>
  <c r="H320" i="1" s="1"/>
  <c r="I320" i="1"/>
  <c r="G321" i="1"/>
  <c r="F321" i="1" s="1"/>
  <c r="H321" i="1" s="1"/>
  <c r="I321" i="1"/>
  <c r="G322" i="1"/>
  <c r="F322" i="1" s="1"/>
  <c r="H322" i="1" s="1"/>
  <c r="I322" i="1"/>
  <c r="G323" i="1"/>
  <c r="F323" i="1" s="1"/>
  <c r="H323" i="1" s="1"/>
  <c r="I323" i="1"/>
  <c r="G324" i="1"/>
  <c r="F324" i="1" s="1"/>
  <c r="H324" i="1" s="1"/>
  <c r="I324" i="1"/>
  <c r="G325" i="1"/>
  <c r="F325" i="1" s="1"/>
  <c r="H325" i="1" s="1"/>
  <c r="I325" i="1"/>
  <c r="G326" i="1"/>
  <c r="F326" i="1" s="1"/>
  <c r="H326" i="1" s="1"/>
  <c r="I326" i="1"/>
  <c r="G327" i="1"/>
  <c r="F327" i="1" s="1"/>
  <c r="H327" i="1" s="1"/>
  <c r="I327" i="1"/>
  <c r="G328" i="1"/>
  <c r="F328" i="1" s="1"/>
  <c r="H328" i="1" s="1"/>
  <c r="I328" i="1"/>
  <c r="G329" i="1"/>
  <c r="F329" i="1" s="1"/>
  <c r="H329" i="1" s="1"/>
  <c r="I329" i="1"/>
  <c r="G330" i="1"/>
  <c r="F330" i="1" s="1"/>
  <c r="H330" i="1" s="1"/>
  <c r="I330" i="1"/>
  <c r="G331" i="1"/>
  <c r="F331" i="1" s="1"/>
  <c r="H331" i="1" s="1"/>
  <c r="I331" i="1"/>
  <c r="G332" i="1"/>
  <c r="F332" i="1" s="1"/>
  <c r="H332" i="1" s="1"/>
  <c r="I332" i="1"/>
  <c r="G333" i="1"/>
  <c r="F333" i="1" s="1"/>
  <c r="H333" i="1" s="1"/>
  <c r="I333" i="1"/>
  <c r="G334" i="1"/>
  <c r="F334" i="1" s="1"/>
  <c r="H334" i="1" s="1"/>
  <c r="I334" i="1"/>
  <c r="G335" i="1"/>
  <c r="F335" i="1" s="1"/>
  <c r="H335" i="1" s="1"/>
  <c r="I335" i="1"/>
  <c r="G336" i="1"/>
  <c r="F336" i="1" s="1"/>
  <c r="H336" i="1" s="1"/>
  <c r="I336" i="1"/>
  <c r="G337" i="1"/>
  <c r="F337" i="1" s="1"/>
  <c r="H337" i="1" s="1"/>
  <c r="I337" i="1"/>
  <c r="G338" i="1"/>
  <c r="F338" i="1" s="1"/>
  <c r="H338" i="1" s="1"/>
  <c r="I338" i="1"/>
  <c r="G339" i="1"/>
  <c r="F339" i="1" s="1"/>
  <c r="H339" i="1" s="1"/>
  <c r="I339" i="1"/>
  <c r="G340" i="1"/>
  <c r="F340" i="1" s="1"/>
  <c r="H340" i="1" s="1"/>
  <c r="I340" i="1"/>
  <c r="G341" i="1"/>
  <c r="F341" i="1" s="1"/>
  <c r="H341" i="1" s="1"/>
  <c r="I341" i="1"/>
  <c r="G342" i="1"/>
  <c r="F342" i="1" s="1"/>
  <c r="H342" i="1" s="1"/>
  <c r="I342" i="1"/>
  <c r="G343" i="1"/>
  <c r="F343" i="1" s="1"/>
  <c r="H343" i="1" s="1"/>
  <c r="I343" i="1"/>
  <c r="G344" i="1"/>
  <c r="F344" i="1" s="1"/>
  <c r="H344" i="1" s="1"/>
  <c r="I344" i="1"/>
  <c r="G345" i="1"/>
  <c r="F345" i="1" s="1"/>
  <c r="H345" i="1" s="1"/>
  <c r="I345" i="1"/>
  <c r="G346" i="1"/>
  <c r="F346" i="1" s="1"/>
  <c r="H346" i="1" s="1"/>
  <c r="I346" i="1"/>
  <c r="G347" i="1"/>
  <c r="F347" i="1" s="1"/>
  <c r="H347" i="1" s="1"/>
  <c r="I347" i="1"/>
  <c r="G348" i="1"/>
  <c r="F348" i="1" s="1"/>
  <c r="H348" i="1" s="1"/>
  <c r="I348" i="1"/>
  <c r="G349" i="1"/>
  <c r="F349" i="1" s="1"/>
  <c r="H349" i="1" s="1"/>
  <c r="I349" i="1"/>
  <c r="G350" i="1"/>
  <c r="F350" i="1" s="1"/>
  <c r="H350" i="1" s="1"/>
  <c r="I350" i="1"/>
  <c r="G351" i="1"/>
  <c r="F351" i="1" s="1"/>
  <c r="H351" i="1" s="1"/>
  <c r="I351" i="1"/>
  <c r="G352" i="1"/>
  <c r="F352" i="1" s="1"/>
  <c r="H352" i="1" s="1"/>
  <c r="I352" i="1"/>
  <c r="G353" i="1"/>
  <c r="F353" i="1" s="1"/>
  <c r="H353" i="1" s="1"/>
  <c r="I353" i="1"/>
  <c r="G354" i="1"/>
  <c r="F354" i="1" s="1"/>
  <c r="H354" i="1" s="1"/>
  <c r="I354" i="1"/>
  <c r="G355" i="1"/>
  <c r="F355" i="1" s="1"/>
  <c r="H355" i="1" s="1"/>
  <c r="I355" i="1"/>
  <c r="G356" i="1"/>
  <c r="F356" i="1" s="1"/>
  <c r="H356" i="1" s="1"/>
  <c r="I356" i="1"/>
  <c r="G357" i="1"/>
  <c r="F357" i="1" s="1"/>
  <c r="H357" i="1" s="1"/>
  <c r="I357" i="1"/>
  <c r="G358" i="1"/>
  <c r="F358" i="1" s="1"/>
  <c r="H358" i="1" s="1"/>
  <c r="I358" i="1"/>
  <c r="G359" i="1"/>
  <c r="F359" i="1" s="1"/>
  <c r="H359" i="1" s="1"/>
  <c r="I359" i="1"/>
  <c r="G360" i="1"/>
  <c r="F360" i="1" s="1"/>
  <c r="H360" i="1" s="1"/>
  <c r="I360" i="1"/>
  <c r="G361" i="1"/>
  <c r="F361" i="1" s="1"/>
  <c r="H361" i="1" s="1"/>
  <c r="I361" i="1"/>
  <c r="G362" i="1"/>
  <c r="F362" i="1" s="1"/>
  <c r="H362" i="1" s="1"/>
  <c r="I362" i="1"/>
  <c r="G363" i="1"/>
  <c r="F363" i="1" s="1"/>
  <c r="H363" i="1" s="1"/>
  <c r="I363" i="1"/>
  <c r="G364" i="1"/>
  <c r="F364" i="1" s="1"/>
  <c r="H364" i="1" s="1"/>
  <c r="I364" i="1"/>
  <c r="G365" i="1"/>
  <c r="F365" i="1" s="1"/>
  <c r="H365" i="1" s="1"/>
  <c r="I365" i="1"/>
  <c r="G366" i="1"/>
  <c r="F366" i="1" s="1"/>
  <c r="H366" i="1" s="1"/>
  <c r="I366" i="1"/>
  <c r="G367" i="1"/>
  <c r="F367" i="1" s="1"/>
  <c r="H367" i="1" s="1"/>
  <c r="I367" i="1"/>
  <c r="G368" i="1"/>
  <c r="F368" i="1" s="1"/>
  <c r="H368" i="1" s="1"/>
  <c r="I368" i="1"/>
  <c r="G369" i="1"/>
  <c r="F369" i="1" s="1"/>
  <c r="H369" i="1" s="1"/>
  <c r="I369" i="1"/>
  <c r="G370" i="1"/>
  <c r="F370" i="1" s="1"/>
  <c r="H370" i="1" s="1"/>
  <c r="I370" i="1"/>
  <c r="G371" i="1"/>
  <c r="F371" i="1" s="1"/>
  <c r="H371" i="1" s="1"/>
  <c r="I371" i="1"/>
  <c r="G372" i="1"/>
  <c r="F372" i="1" s="1"/>
  <c r="H372" i="1" s="1"/>
  <c r="I372" i="1"/>
  <c r="G373" i="1"/>
  <c r="F373" i="1" s="1"/>
  <c r="H373" i="1" s="1"/>
  <c r="I373" i="1"/>
  <c r="G374" i="1"/>
  <c r="F374" i="1" s="1"/>
  <c r="H374" i="1" s="1"/>
  <c r="I374" i="1"/>
  <c r="G375" i="1"/>
  <c r="F375" i="1" s="1"/>
  <c r="H375" i="1" s="1"/>
  <c r="I375" i="1"/>
  <c r="G376" i="1"/>
  <c r="F376" i="1" s="1"/>
  <c r="H376" i="1" s="1"/>
  <c r="I376" i="1"/>
  <c r="G377" i="1"/>
  <c r="F377" i="1" s="1"/>
  <c r="H377" i="1" s="1"/>
  <c r="I377" i="1"/>
  <c r="G378" i="1"/>
  <c r="F378" i="1" s="1"/>
  <c r="H378" i="1" s="1"/>
  <c r="I378" i="1"/>
  <c r="G379" i="1"/>
  <c r="F379" i="1" s="1"/>
  <c r="H379" i="1" s="1"/>
  <c r="I379" i="1"/>
  <c r="G380" i="1"/>
  <c r="F380" i="1" s="1"/>
  <c r="H380" i="1" s="1"/>
  <c r="I380" i="1"/>
  <c r="G381" i="1"/>
  <c r="F381" i="1" s="1"/>
  <c r="H381" i="1" s="1"/>
  <c r="I381" i="1"/>
  <c r="G382" i="1"/>
  <c r="F382" i="1" s="1"/>
  <c r="H382" i="1" s="1"/>
  <c r="I382" i="1"/>
  <c r="G383" i="1"/>
  <c r="F383" i="1" s="1"/>
  <c r="H383" i="1" s="1"/>
  <c r="I383" i="1"/>
  <c r="G384" i="1"/>
  <c r="F384" i="1" s="1"/>
  <c r="H384" i="1" s="1"/>
  <c r="I384" i="1"/>
  <c r="G385" i="1"/>
  <c r="F385" i="1" s="1"/>
  <c r="H385" i="1" s="1"/>
  <c r="I385" i="1"/>
  <c r="G386" i="1"/>
  <c r="F386" i="1" s="1"/>
  <c r="H386" i="1" s="1"/>
  <c r="I386" i="1"/>
  <c r="G387" i="1"/>
  <c r="F387" i="1" s="1"/>
  <c r="H387" i="1" s="1"/>
  <c r="I387" i="1"/>
  <c r="G388" i="1"/>
  <c r="F388" i="1" s="1"/>
  <c r="H388" i="1" s="1"/>
  <c r="I388" i="1"/>
  <c r="G389" i="1"/>
  <c r="F389" i="1" s="1"/>
  <c r="H389" i="1" s="1"/>
  <c r="I389" i="1"/>
  <c r="G390" i="1"/>
  <c r="F390" i="1" s="1"/>
  <c r="H390" i="1" s="1"/>
  <c r="I390" i="1"/>
  <c r="G391" i="1"/>
  <c r="F391" i="1" s="1"/>
  <c r="H391" i="1" s="1"/>
  <c r="I391" i="1"/>
  <c r="G392" i="1"/>
  <c r="F392" i="1" s="1"/>
  <c r="H392" i="1" s="1"/>
  <c r="I392" i="1"/>
  <c r="G393" i="1"/>
  <c r="F393" i="1" s="1"/>
  <c r="H393" i="1" s="1"/>
  <c r="I393" i="1"/>
  <c r="G394" i="1"/>
  <c r="F394" i="1" s="1"/>
  <c r="H394" i="1" s="1"/>
  <c r="I394" i="1"/>
  <c r="G395" i="1"/>
  <c r="F395" i="1" s="1"/>
  <c r="H395" i="1" s="1"/>
  <c r="I395" i="1"/>
  <c r="G396" i="1"/>
  <c r="F396" i="1" s="1"/>
  <c r="H396" i="1" s="1"/>
  <c r="I396" i="1"/>
  <c r="G397" i="1"/>
  <c r="F397" i="1" s="1"/>
  <c r="H397" i="1" s="1"/>
  <c r="I397" i="1"/>
  <c r="G398" i="1"/>
  <c r="F398" i="1" s="1"/>
  <c r="H398" i="1" s="1"/>
  <c r="I398" i="1"/>
  <c r="G399" i="1"/>
  <c r="F399" i="1" s="1"/>
  <c r="H399" i="1" s="1"/>
  <c r="I399" i="1"/>
  <c r="G400" i="1"/>
  <c r="F400" i="1" s="1"/>
  <c r="H400" i="1" s="1"/>
  <c r="I400" i="1"/>
  <c r="G401" i="1"/>
  <c r="F401" i="1" s="1"/>
  <c r="H401" i="1" s="1"/>
  <c r="I401" i="1"/>
  <c r="G402" i="1"/>
  <c r="F402" i="1" s="1"/>
  <c r="H402" i="1" s="1"/>
  <c r="I402" i="1"/>
  <c r="G403" i="1"/>
  <c r="F403" i="1" s="1"/>
  <c r="H403" i="1" s="1"/>
  <c r="I403" i="1"/>
  <c r="G404" i="1"/>
  <c r="F404" i="1" s="1"/>
  <c r="H404" i="1" s="1"/>
  <c r="I404" i="1"/>
  <c r="G405" i="1"/>
  <c r="F405" i="1" s="1"/>
  <c r="H405" i="1" s="1"/>
  <c r="I405" i="1"/>
  <c r="G406" i="1"/>
  <c r="F406" i="1" s="1"/>
  <c r="H406" i="1" s="1"/>
  <c r="I406" i="1"/>
  <c r="G407" i="1"/>
  <c r="F407" i="1" s="1"/>
  <c r="H407" i="1" s="1"/>
  <c r="I407" i="1"/>
  <c r="G408" i="1"/>
  <c r="F408" i="1" s="1"/>
  <c r="H408" i="1" s="1"/>
  <c r="I408" i="1"/>
  <c r="G409" i="1"/>
  <c r="F409" i="1" s="1"/>
  <c r="H409" i="1" s="1"/>
  <c r="I409" i="1"/>
  <c r="G410" i="1"/>
  <c r="F410" i="1" s="1"/>
  <c r="H410" i="1" s="1"/>
  <c r="I410" i="1"/>
  <c r="G411" i="1"/>
  <c r="F411" i="1" s="1"/>
  <c r="H411" i="1" s="1"/>
  <c r="I411" i="1"/>
  <c r="G412" i="1"/>
  <c r="F412" i="1" s="1"/>
  <c r="H412" i="1" s="1"/>
  <c r="I412" i="1"/>
  <c r="G413" i="1"/>
  <c r="F413" i="1" s="1"/>
  <c r="H413" i="1" s="1"/>
  <c r="I413" i="1"/>
  <c r="G414" i="1"/>
  <c r="F414" i="1" s="1"/>
  <c r="H414" i="1" s="1"/>
  <c r="I414" i="1"/>
  <c r="G415" i="1"/>
  <c r="F415" i="1" s="1"/>
  <c r="H415" i="1" s="1"/>
  <c r="I415" i="1"/>
  <c r="G416" i="1"/>
  <c r="F416" i="1" s="1"/>
  <c r="H416" i="1" s="1"/>
  <c r="I416" i="1"/>
  <c r="G417" i="1"/>
  <c r="F417" i="1" s="1"/>
  <c r="H417" i="1" s="1"/>
  <c r="I417" i="1"/>
  <c r="G418" i="1"/>
  <c r="F418" i="1" s="1"/>
  <c r="H418" i="1" s="1"/>
  <c r="I418" i="1"/>
  <c r="G419" i="1"/>
  <c r="F419" i="1" s="1"/>
  <c r="H419" i="1" s="1"/>
  <c r="I419" i="1"/>
  <c r="G420" i="1"/>
  <c r="F420" i="1" s="1"/>
  <c r="H420" i="1" s="1"/>
  <c r="I420" i="1"/>
  <c r="G421" i="1"/>
  <c r="F421" i="1" s="1"/>
  <c r="H421" i="1" s="1"/>
  <c r="I421" i="1"/>
  <c r="G422" i="1"/>
  <c r="F422" i="1" s="1"/>
  <c r="H422" i="1" s="1"/>
  <c r="I422" i="1"/>
  <c r="G423" i="1"/>
  <c r="F423" i="1" s="1"/>
  <c r="H423" i="1" s="1"/>
  <c r="I423" i="1"/>
  <c r="G424" i="1"/>
  <c r="F424" i="1" s="1"/>
  <c r="H424" i="1" s="1"/>
  <c r="I424" i="1"/>
  <c r="G425" i="1"/>
  <c r="F425" i="1" s="1"/>
  <c r="H425" i="1" s="1"/>
  <c r="I425" i="1"/>
  <c r="G426" i="1"/>
  <c r="F426" i="1" s="1"/>
  <c r="H426" i="1" s="1"/>
  <c r="I426" i="1"/>
  <c r="G427" i="1"/>
  <c r="F427" i="1" s="1"/>
  <c r="H427" i="1" s="1"/>
  <c r="I427" i="1"/>
  <c r="G428" i="1"/>
  <c r="F428" i="1" s="1"/>
  <c r="H428" i="1" s="1"/>
  <c r="I428" i="1"/>
  <c r="G429" i="1"/>
  <c r="F429" i="1" s="1"/>
  <c r="H429" i="1" s="1"/>
  <c r="I429" i="1"/>
  <c r="G430" i="1"/>
  <c r="F430" i="1" s="1"/>
  <c r="H430" i="1" s="1"/>
  <c r="I430" i="1"/>
  <c r="G431" i="1"/>
  <c r="F431" i="1" s="1"/>
  <c r="H431" i="1" s="1"/>
  <c r="I431" i="1"/>
  <c r="G432" i="1"/>
  <c r="F432" i="1" s="1"/>
  <c r="H432" i="1" s="1"/>
  <c r="I432" i="1"/>
  <c r="G433" i="1"/>
  <c r="F433" i="1" s="1"/>
  <c r="H433" i="1" s="1"/>
  <c r="I433" i="1"/>
  <c r="G434" i="1"/>
  <c r="F434" i="1" s="1"/>
  <c r="H434" i="1" s="1"/>
  <c r="I434" i="1"/>
  <c r="G435" i="1"/>
  <c r="F435" i="1" s="1"/>
  <c r="H435" i="1" s="1"/>
  <c r="I435" i="1"/>
  <c r="G436" i="1"/>
  <c r="F436" i="1" s="1"/>
  <c r="H436" i="1" s="1"/>
  <c r="I436" i="1"/>
  <c r="G437" i="1"/>
  <c r="F437" i="1" s="1"/>
  <c r="H437" i="1" s="1"/>
  <c r="I437" i="1"/>
  <c r="G438" i="1"/>
  <c r="F438" i="1" s="1"/>
  <c r="H438" i="1" s="1"/>
  <c r="I438" i="1"/>
  <c r="G439" i="1"/>
  <c r="F439" i="1" s="1"/>
  <c r="H439" i="1" s="1"/>
  <c r="I439" i="1"/>
  <c r="G440" i="1"/>
  <c r="F440" i="1" s="1"/>
  <c r="H440" i="1" s="1"/>
  <c r="I440" i="1"/>
  <c r="G441" i="1"/>
  <c r="F441" i="1" s="1"/>
  <c r="H441" i="1" s="1"/>
  <c r="I441" i="1"/>
  <c r="G442" i="1"/>
  <c r="F442" i="1" s="1"/>
  <c r="H442" i="1" s="1"/>
  <c r="I442" i="1"/>
  <c r="G443" i="1"/>
  <c r="F443" i="1" s="1"/>
  <c r="H443" i="1" s="1"/>
  <c r="I443" i="1"/>
  <c r="G444" i="1"/>
  <c r="F444" i="1" s="1"/>
  <c r="H444" i="1" s="1"/>
  <c r="I444" i="1"/>
  <c r="G445" i="1"/>
  <c r="F445" i="1" s="1"/>
  <c r="H445" i="1" s="1"/>
  <c r="I445" i="1"/>
  <c r="G446" i="1"/>
  <c r="F446" i="1" s="1"/>
  <c r="H446" i="1" s="1"/>
  <c r="I446" i="1"/>
  <c r="G447" i="1"/>
  <c r="F447" i="1" s="1"/>
  <c r="H447" i="1" s="1"/>
  <c r="I447" i="1"/>
  <c r="G448" i="1"/>
  <c r="F448" i="1" s="1"/>
  <c r="H448" i="1" s="1"/>
  <c r="I448" i="1"/>
  <c r="G449" i="1"/>
  <c r="F449" i="1" s="1"/>
  <c r="H449" i="1" s="1"/>
  <c r="I449" i="1"/>
  <c r="G450" i="1"/>
  <c r="F450" i="1" s="1"/>
  <c r="H450" i="1" s="1"/>
  <c r="I450" i="1"/>
  <c r="G451" i="1"/>
  <c r="F451" i="1" s="1"/>
  <c r="H451" i="1" s="1"/>
  <c r="I451" i="1"/>
  <c r="G452" i="1"/>
  <c r="F452" i="1" s="1"/>
  <c r="H452" i="1" s="1"/>
  <c r="I452" i="1"/>
  <c r="G453" i="1"/>
  <c r="F453" i="1" s="1"/>
  <c r="H453" i="1" s="1"/>
  <c r="I453" i="1"/>
  <c r="G454" i="1"/>
  <c r="F454" i="1" s="1"/>
  <c r="H454" i="1" s="1"/>
  <c r="I454" i="1"/>
  <c r="G455" i="1"/>
  <c r="F455" i="1" s="1"/>
  <c r="H455" i="1" s="1"/>
  <c r="I455" i="1"/>
  <c r="G456" i="1"/>
  <c r="F456" i="1" s="1"/>
  <c r="H456" i="1" s="1"/>
  <c r="I456" i="1"/>
  <c r="G457" i="1"/>
  <c r="F457" i="1" s="1"/>
  <c r="H457" i="1" s="1"/>
  <c r="I457" i="1"/>
  <c r="G458" i="1"/>
  <c r="F458" i="1" s="1"/>
  <c r="H458" i="1" s="1"/>
  <c r="I458" i="1"/>
  <c r="G459" i="1"/>
  <c r="F459" i="1" s="1"/>
  <c r="H459" i="1" s="1"/>
  <c r="I459" i="1"/>
  <c r="G460" i="1"/>
  <c r="F460" i="1" s="1"/>
  <c r="H460" i="1" s="1"/>
  <c r="I460" i="1"/>
  <c r="G461" i="1"/>
  <c r="F461" i="1" s="1"/>
  <c r="H461" i="1" s="1"/>
  <c r="I461" i="1"/>
  <c r="G462" i="1"/>
  <c r="F462" i="1" s="1"/>
  <c r="H462" i="1" s="1"/>
  <c r="I462" i="1"/>
  <c r="G463" i="1"/>
  <c r="F463" i="1" s="1"/>
  <c r="H463" i="1" s="1"/>
  <c r="I463" i="1"/>
  <c r="G464" i="1"/>
  <c r="F464" i="1" s="1"/>
  <c r="H464" i="1" s="1"/>
  <c r="I464" i="1"/>
  <c r="G465" i="1"/>
  <c r="F465" i="1" s="1"/>
  <c r="H465" i="1" s="1"/>
  <c r="I465" i="1"/>
  <c r="G466" i="1"/>
  <c r="F466" i="1" s="1"/>
  <c r="H466" i="1" s="1"/>
  <c r="I466" i="1"/>
  <c r="G467" i="1"/>
  <c r="F467" i="1" s="1"/>
  <c r="H467" i="1" s="1"/>
  <c r="I467" i="1"/>
  <c r="G468" i="1"/>
  <c r="F468" i="1" s="1"/>
  <c r="H468" i="1" s="1"/>
  <c r="I468" i="1"/>
  <c r="G469" i="1"/>
  <c r="F469" i="1" s="1"/>
  <c r="H469" i="1" s="1"/>
  <c r="I469" i="1"/>
  <c r="G470" i="1"/>
  <c r="F470" i="1" s="1"/>
  <c r="H470" i="1" s="1"/>
  <c r="I470" i="1"/>
  <c r="G471" i="1"/>
  <c r="F471" i="1" s="1"/>
  <c r="H471" i="1" s="1"/>
  <c r="I471" i="1"/>
  <c r="G472" i="1"/>
  <c r="F472" i="1" s="1"/>
  <c r="H472" i="1" s="1"/>
  <c r="I472" i="1"/>
  <c r="G473" i="1"/>
  <c r="F473" i="1" s="1"/>
  <c r="H473" i="1" s="1"/>
  <c r="I473" i="1"/>
  <c r="G474" i="1"/>
  <c r="F474" i="1" s="1"/>
  <c r="H474" i="1" s="1"/>
  <c r="I474" i="1"/>
  <c r="G475" i="1"/>
  <c r="F475" i="1" s="1"/>
  <c r="H475" i="1" s="1"/>
  <c r="I475" i="1"/>
  <c r="G476" i="1"/>
  <c r="F476" i="1" s="1"/>
  <c r="H476" i="1" s="1"/>
  <c r="I476" i="1"/>
  <c r="G477" i="1"/>
  <c r="F477" i="1" s="1"/>
  <c r="H477" i="1" s="1"/>
  <c r="I477" i="1"/>
  <c r="G478" i="1"/>
  <c r="F478" i="1" s="1"/>
  <c r="H478" i="1" s="1"/>
  <c r="I478" i="1"/>
  <c r="G479" i="1"/>
  <c r="F479" i="1" s="1"/>
  <c r="H479" i="1" s="1"/>
  <c r="I479" i="1"/>
  <c r="G480" i="1"/>
  <c r="F480" i="1" s="1"/>
  <c r="H480" i="1" s="1"/>
  <c r="I480" i="1"/>
  <c r="G481" i="1"/>
  <c r="F481" i="1" s="1"/>
  <c r="H481" i="1" s="1"/>
  <c r="I481" i="1"/>
  <c r="G482" i="1"/>
  <c r="F482" i="1" s="1"/>
  <c r="H482" i="1" s="1"/>
  <c r="I482" i="1"/>
  <c r="G483" i="1"/>
  <c r="F483" i="1" s="1"/>
  <c r="H483" i="1" s="1"/>
  <c r="I483" i="1"/>
  <c r="G484" i="1"/>
  <c r="F484" i="1" s="1"/>
  <c r="H484" i="1" s="1"/>
  <c r="I484" i="1"/>
  <c r="G485" i="1"/>
  <c r="F485" i="1" s="1"/>
  <c r="H485" i="1" s="1"/>
  <c r="I485" i="1"/>
  <c r="G486" i="1"/>
  <c r="F486" i="1" s="1"/>
  <c r="H486" i="1" s="1"/>
  <c r="I486" i="1"/>
  <c r="G487" i="1"/>
  <c r="F487" i="1" s="1"/>
  <c r="H487" i="1" s="1"/>
  <c r="I487" i="1"/>
  <c r="G488" i="1"/>
  <c r="F488" i="1" s="1"/>
  <c r="H488" i="1" s="1"/>
  <c r="I488" i="1"/>
  <c r="G489" i="1"/>
  <c r="F489" i="1" s="1"/>
  <c r="H489" i="1" s="1"/>
  <c r="I489" i="1"/>
  <c r="G490" i="1"/>
  <c r="F490" i="1" s="1"/>
  <c r="H490" i="1" s="1"/>
  <c r="I490" i="1"/>
  <c r="G491" i="1"/>
  <c r="F491" i="1" s="1"/>
  <c r="H491" i="1" s="1"/>
  <c r="I491" i="1"/>
  <c r="G492" i="1"/>
  <c r="F492" i="1" s="1"/>
  <c r="H492" i="1" s="1"/>
  <c r="I492" i="1"/>
  <c r="G493" i="1"/>
  <c r="F493" i="1" s="1"/>
  <c r="H493" i="1" s="1"/>
  <c r="I493" i="1"/>
  <c r="G494" i="1"/>
  <c r="F494" i="1" s="1"/>
  <c r="H494" i="1" s="1"/>
  <c r="I494" i="1"/>
  <c r="G495" i="1"/>
  <c r="F495" i="1" s="1"/>
  <c r="H495" i="1" s="1"/>
  <c r="I495" i="1"/>
  <c r="G496" i="1"/>
  <c r="F496" i="1" s="1"/>
  <c r="H496" i="1" s="1"/>
  <c r="I496" i="1"/>
  <c r="G497" i="1"/>
  <c r="F497" i="1" s="1"/>
  <c r="H497" i="1" s="1"/>
  <c r="I497" i="1"/>
  <c r="G498" i="1"/>
  <c r="F498" i="1" s="1"/>
  <c r="H498" i="1" s="1"/>
  <c r="I498" i="1"/>
  <c r="G499" i="1"/>
  <c r="F499" i="1" s="1"/>
  <c r="H499" i="1" s="1"/>
  <c r="I499" i="1"/>
  <c r="G500" i="1"/>
  <c r="F500" i="1" s="1"/>
  <c r="H500" i="1" s="1"/>
  <c r="I500" i="1"/>
  <c r="G501" i="1"/>
  <c r="F501" i="1" s="1"/>
  <c r="H501" i="1" s="1"/>
  <c r="I501" i="1"/>
  <c r="G502" i="1"/>
  <c r="F502" i="1" s="1"/>
  <c r="H502" i="1" s="1"/>
  <c r="I502" i="1"/>
  <c r="G503" i="1"/>
  <c r="F503" i="1" s="1"/>
  <c r="H503" i="1" s="1"/>
  <c r="I503" i="1"/>
  <c r="G504" i="1"/>
  <c r="F504" i="1" s="1"/>
  <c r="H504" i="1" s="1"/>
  <c r="I504" i="1"/>
  <c r="G505" i="1"/>
  <c r="F505" i="1" s="1"/>
  <c r="H505" i="1" s="1"/>
  <c r="I505" i="1"/>
  <c r="G506" i="1"/>
  <c r="F506" i="1" s="1"/>
  <c r="H506" i="1" s="1"/>
  <c r="I506" i="1"/>
  <c r="G507" i="1"/>
  <c r="F507" i="1" s="1"/>
  <c r="H507" i="1" s="1"/>
  <c r="I507" i="1"/>
  <c r="G508" i="1"/>
  <c r="F508" i="1" s="1"/>
  <c r="H508" i="1" s="1"/>
  <c r="I508" i="1"/>
  <c r="G509" i="1"/>
  <c r="F509" i="1" s="1"/>
  <c r="H509" i="1" s="1"/>
  <c r="I509" i="1"/>
  <c r="G510" i="1"/>
  <c r="F510" i="1" s="1"/>
  <c r="H510" i="1" s="1"/>
  <c r="I510" i="1"/>
  <c r="G511" i="1"/>
  <c r="F511" i="1" s="1"/>
  <c r="H511" i="1" s="1"/>
  <c r="I511" i="1"/>
  <c r="G512" i="1"/>
  <c r="F512" i="1" s="1"/>
  <c r="H512" i="1" s="1"/>
  <c r="I512" i="1"/>
  <c r="G513" i="1"/>
  <c r="F513" i="1" s="1"/>
  <c r="H513" i="1" s="1"/>
  <c r="I513" i="1"/>
  <c r="G514" i="1"/>
  <c r="F514" i="1" s="1"/>
  <c r="H514" i="1" s="1"/>
  <c r="I514" i="1"/>
  <c r="G515" i="1"/>
  <c r="F515" i="1" s="1"/>
  <c r="H515" i="1" s="1"/>
  <c r="I515" i="1"/>
  <c r="G516" i="1"/>
  <c r="F516" i="1" s="1"/>
  <c r="H516" i="1" s="1"/>
  <c r="I516" i="1"/>
  <c r="G517" i="1"/>
  <c r="F517" i="1" s="1"/>
  <c r="H517" i="1" s="1"/>
  <c r="I517" i="1"/>
  <c r="G518" i="1"/>
  <c r="F518" i="1" s="1"/>
  <c r="H518" i="1" s="1"/>
  <c r="I518" i="1"/>
  <c r="G519" i="1"/>
  <c r="F519" i="1" s="1"/>
  <c r="H519" i="1" s="1"/>
  <c r="I519" i="1"/>
  <c r="G520" i="1"/>
  <c r="F520" i="1" s="1"/>
  <c r="H520" i="1" s="1"/>
  <c r="I520" i="1"/>
  <c r="G521" i="1"/>
  <c r="F521" i="1" s="1"/>
  <c r="H521" i="1" s="1"/>
  <c r="I521" i="1"/>
  <c r="G522" i="1"/>
  <c r="F522" i="1" s="1"/>
  <c r="H522" i="1" s="1"/>
  <c r="I522" i="1"/>
  <c r="G523" i="1"/>
  <c r="F523" i="1" s="1"/>
  <c r="H523" i="1" s="1"/>
  <c r="I523" i="1"/>
  <c r="G524" i="1"/>
  <c r="F524" i="1" s="1"/>
  <c r="H524" i="1" s="1"/>
  <c r="I524" i="1"/>
  <c r="G525" i="1"/>
  <c r="F525" i="1" s="1"/>
  <c r="H525" i="1" s="1"/>
  <c r="I525" i="1"/>
  <c r="G526" i="1"/>
  <c r="F526" i="1" s="1"/>
  <c r="H526" i="1" s="1"/>
  <c r="I526" i="1"/>
  <c r="G527" i="1"/>
  <c r="F527" i="1" s="1"/>
  <c r="H527" i="1" s="1"/>
  <c r="I527" i="1"/>
  <c r="G528" i="1"/>
  <c r="F528" i="1" s="1"/>
  <c r="H528" i="1" s="1"/>
  <c r="I528" i="1"/>
  <c r="G529" i="1"/>
  <c r="F529" i="1" s="1"/>
  <c r="H529" i="1" s="1"/>
  <c r="I529" i="1"/>
  <c r="G530" i="1"/>
  <c r="F530" i="1" s="1"/>
  <c r="H530" i="1" s="1"/>
  <c r="I530" i="1"/>
  <c r="G531" i="1"/>
  <c r="F531" i="1" s="1"/>
  <c r="H531" i="1" s="1"/>
  <c r="I531" i="1"/>
  <c r="G532" i="1"/>
  <c r="F532" i="1" s="1"/>
  <c r="H532" i="1" s="1"/>
  <c r="I532" i="1"/>
  <c r="G533" i="1"/>
  <c r="F533" i="1" s="1"/>
  <c r="H533" i="1" s="1"/>
  <c r="I533" i="1"/>
  <c r="G534" i="1"/>
  <c r="F534" i="1" s="1"/>
  <c r="H534" i="1" s="1"/>
  <c r="I534" i="1"/>
  <c r="G535" i="1"/>
  <c r="F535" i="1" s="1"/>
  <c r="H535" i="1" s="1"/>
  <c r="I535" i="1"/>
  <c r="G536" i="1"/>
  <c r="F536" i="1" s="1"/>
  <c r="H536" i="1" s="1"/>
  <c r="I536" i="1"/>
  <c r="G537" i="1"/>
  <c r="F537" i="1" s="1"/>
  <c r="H537" i="1" s="1"/>
  <c r="I537" i="1"/>
  <c r="G538" i="1"/>
  <c r="F538" i="1" s="1"/>
  <c r="H538" i="1" s="1"/>
  <c r="I538" i="1"/>
  <c r="G539" i="1"/>
  <c r="F539" i="1" s="1"/>
  <c r="H539" i="1" s="1"/>
  <c r="I539" i="1"/>
  <c r="G540" i="1"/>
  <c r="F540" i="1" s="1"/>
  <c r="H540" i="1" s="1"/>
  <c r="I540" i="1"/>
  <c r="G541" i="1"/>
  <c r="F541" i="1" s="1"/>
  <c r="H541" i="1" s="1"/>
  <c r="I541" i="1"/>
  <c r="G542" i="1"/>
  <c r="F542" i="1" s="1"/>
  <c r="H542" i="1" s="1"/>
  <c r="I542" i="1"/>
  <c r="G543" i="1"/>
  <c r="F543" i="1" s="1"/>
  <c r="H543" i="1" s="1"/>
  <c r="I543" i="1"/>
  <c r="G544" i="1"/>
  <c r="F544" i="1" s="1"/>
  <c r="H544" i="1" s="1"/>
  <c r="I544" i="1"/>
  <c r="G545" i="1"/>
  <c r="F545" i="1" s="1"/>
  <c r="H545" i="1" s="1"/>
  <c r="I545" i="1"/>
  <c r="G546" i="1"/>
  <c r="F546" i="1" s="1"/>
  <c r="H546" i="1" s="1"/>
  <c r="I546" i="1"/>
  <c r="G547" i="1"/>
  <c r="F547" i="1" s="1"/>
  <c r="H547" i="1" s="1"/>
  <c r="I547" i="1"/>
  <c r="G548" i="1"/>
  <c r="F548" i="1" s="1"/>
  <c r="H548" i="1" s="1"/>
  <c r="I548" i="1"/>
  <c r="G549" i="1"/>
  <c r="F549" i="1" s="1"/>
  <c r="H549" i="1" s="1"/>
  <c r="I549" i="1"/>
  <c r="G550" i="1"/>
  <c r="F550" i="1" s="1"/>
  <c r="H550" i="1" s="1"/>
  <c r="I550" i="1"/>
  <c r="G551" i="1"/>
  <c r="F551" i="1" s="1"/>
  <c r="H551" i="1" s="1"/>
  <c r="I551" i="1"/>
  <c r="G552" i="1"/>
  <c r="F552" i="1" s="1"/>
  <c r="H552" i="1" s="1"/>
  <c r="I552" i="1"/>
  <c r="G553" i="1"/>
  <c r="F553" i="1" s="1"/>
  <c r="H553" i="1" s="1"/>
  <c r="I553" i="1"/>
  <c r="G554" i="1"/>
  <c r="F554" i="1" s="1"/>
  <c r="H554" i="1" s="1"/>
  <c r="I554" i="1"/>
  <c r="G555" i="1"/>
  <c r="F555" i="1" s="1"/>
  <c r="H555" i="1" s="1"/>
  <c r="I555" i="1"/>
  <c r="G556" i="1"/>
  <c r="F556" i="1" s="1"/>
  <c r="H556" i="1" s="1"/>
  <c r="I556" i="1"/>
  <c r="G557" i="1"/>
  <c r="F557" i="1" s="1"/>
  <c r="H557" i="1" s="1"/>
  <c r="I557" i="1"/>
  <c r="G558" i="1"/>
  <c r="F558" i="1" s="1"/>
  <c r="H558" i="1" s="1"/>
  <c r="I558" i="1"/>
  <c r="G559" i="1"/>
  <c r="F559" i="1" s="1"/>
  <c r="H559" i="1" s="1"/>
  <c r="I559" i="1"/>
  <c r="G560" i="1"/>
  <c r="F560" i="1" s="1"/>
  <c r="H560" i="1" s="1"/>
  <c r="I560" i="1"/>
  <c r="G561" i="1"/>
  <c r="F561" i="1" s="1"/>
  <c r="H561" i="1" s="1"/>
  <c r="I561" i="1"/>
  <c r="G562" i="1"/>
  <c r="F562" i="1" s="1"/>
  <c r="H562" i="1" s="1"/>
  <c r="I562" i="1"/>
  <c r="G563" i="1"/>
  <c r="F563" i="1" s="1"/>
  <c r="H563" i="1" s="1"/>
  <c r="I563" i="1"/>
  <c r="G564" i="1"/>
  <c r="F564" i="1" s="1"/>
  <c r="H564" i="1" s="1"/>
  <c r="I564" i="1"/>
  <c r="G565" i="1"/>
  <c r="F565" i="1" s="1"/>
  <c r="H565" i="1" s="1"/>
  <c r="I565" i="1"/>
  <c r="G566" i="1"/>
  <c r="F566" i="1" s="1"/>
  <c r="H566" i="1" s="1"/>
  <c r="I566" i="1"/>
  <c r="G567" i="1"/>
  <c r="F567" i="1" s="1"/>
  <c r="H567" i="1" s="1"/>
  <c r="I567" i="1"/>
  <c r="G568" i="1"/>
  <c r="F568" i="1" s="1"/>
  <c r="H568" i="1" s="1"/>
  <c r="I568" i="1"/>
  <c r="G569" i="1"/>
  <c r="F569" i="1" s="1"/>
  <c r="H569" i="1" s="1"/>
  <c r="I569" i="1"/>
  <c r="G570" i="1"/>
  <c r="F570" i="1" s="1"/>
  <c r="H570" i="1" s="1"/>
  <c r="I570" i="1"/>
  <c r="G571" i="1"/>
  <c r="F571" i="1" s="1"/>
  <c r="H571" i="1" s="1"/>
  <c r="I571" i="1"/>
  <c r="G572" i="1"/>
  <c r="F572" i="1" s="1"/>
  <c r="H572" i="1" s="1"/>
  <c r="I572" i="1"/>
  <c r="G573" i="1"/>
  <c r="F573" i="1" s="1"/>
  <c r="H573" i="1" s="1"/>
  <c r="I573" i="1"/>
  <c r="G574" i="1"/>
  <c r="F574" i="1" s="1"/>
  <c r="H574" i="1" s="1"/>
  <c r="I574" i="1"/>
  <c r="G575" i="1"/>
  <c r="F575" i="1" s="1"/>
  <c r="H575" i="1" s="1"/>
  <c r="I575" i="1"/>
  <c r="G576" i="1"/>
  <c r="F576" i="1" s="1"/>
  <c r="H576" i="1" s="1"/>
  <c r="I576" i="1"/>
  <c r="G577" i="1"/>
  <c r="F577" i="1" s="1"/>
  <c r="H577" i="1" s="1"/>
  <c r="I577" i="1"/>
  <c r="G578" i="1"/>
  <c r="F578" i="1" s="1"/>
  <c r="H578" i="1" s="1"/>
  <c r="I578" i="1"/>
  <c r="G579" i="1"/>
  <c r="F579" i="1" s="1"/>
  <c r="H579" i="1" s="1"/>
  <c r="I579" i="1"/>
  <c r="G580" i="1"/>
  <c r="F580" i="1" s="1"/>
  <c r="H580" i="1" s="1"/>
  <c r="I580" i="1"/>
  <c r="G581" i="1"/>
  <c r="F581" i="1" s="1"/>
  <c r="H581" i="1" s="1"/>
  <c r="I581" i="1"/>
  <c r="G582" i="1"/>
  <c r="F582" i="1" s="1"/>
  <c r="H582" i="1" s="1"/>
  <c r="I582" i="1"/>
  <c r="G583" i="1"/>
  <c r="F583" i="1" s="1"/>
  <c r="H583" i="1" s="1"/>
  <c r="I583" i="1"/>
  <c r="G584" i="1"/>
  <c r="F584" i="1" s="1"/>
  <c r="H584" i="1" s="1"/>
  <c r="I584" i="1"/>
  <c r="G585" i="1"/>
  <c r="F585" i="1" s="1"/>
  <c r="H585" i="1" s="1"/>
  <c r="I585" i="1"/>
  <c r="G586" i="1"/>
  <c r="F586" i="1" s="1"/>
  <c r="H586" i="1" s="1"/>
  <c r="I586" i="1"/>
  <c r="G587" i="1"/>
  <c r="F587" i="1" s="1"/>
  <c r="H587" i="1" s="1"/>
  <c r="I587" i="1"/>
  <c r="G588" i="1"/>
  <c r="F588" i="1" s="1"/>
  <c r="H588" i="1" s="1"/>
  <c r="I588" i="1"/>
  <c r="G589" i="1"/>
  <c r="F589" i="1" s="1"/>
  <c r="H589" i="1" s="1"/>
  <c r="I589" i="1"/>
  <c r="G590" i="1"/>
  <c r="F590" i="1" s="1"/>
  <c r="H590" i="1" s="1"/>
  <c r="I590" i="1"/>
  <c r="G591" i="1"/>
  <c r="F591" i="1" s="1"/>
  <c r="H591" i="1" s="1"/>
  <c r="I591" i="1"/>
  <c r="G592" i="1"/>
  <c r="F592" i="1" s="1"/>
  <c r="H592" i="1" s="1"/>
  <c r="I592" i="1"/>
  <c r="G593" i="1"/>
  <c r="F593" i="1" s="1"/>
  <c r="H593" i="1" s="1"/>
  <c r="I593" i="1"/>
  <c r="G594" i="1"/>
  <c r="F594" i="1" s="1"/>
  <c r="H594" i="1" s="1"/>
  <c r="I594" i="1"/>
  <c r="G595" i="1"/>
  <c r="F595" i="1" s="1"/>
  <c r="H595" i="1" s="1"/>
  <c r="I595" i="1"/>
  <c r="G596" i="1"/>
  <c r="F596" i="1" s="1"/>
  <c r="H596" i="1" s="1"/>
  <c r="I596" i="1"/>
  <c r="G597" i="1"/>
  <c r="F597" i="1" s="1"/>
  <c r="H597" i="1" s="1"/>
  <c r="I597" i="1"/>
  <c r="G598" i="1"/>
  <c r="F598" i="1" s="1"/>
  <c r="H598" i="1" s="1"/>
  <c r="I598" i="1"/>
  <c r="G599" i="1"/>
  <c r="F599" i="1" s="1"/>
  <c r="H599" i="1" s="1"/>
  <c r="I599" i="1"/>
  <c r="G600" i="1"/>
  <c r="F600" i="1" s="1"/>
  <c r="H600" i="1" s="1"/>
  <c r="I600" i="1"/>
  <c r="G601" i="1"/>
  <c r="F601" i="1" s="1"/>
  <c r="H601" i="1" s="1"/>
  <c r="I601" i="1"/>
  <c r="G602" i="1"/>
  <c r="F602" i="1" s="1"/>
  <c r="H602" i="1" s="1"/>
  <c r="I602" i="1"/>
  <c r="G603" i="1"/>
  <c r="F603" i="1" s="1"/>
  <c r="H603" i="1" s="1"/>
  <c r="I603" i="1"/>
  <c r="G604" i="1"/>
  <c r="F604" i="1" s="1"/>
  <c r="H604" i="1" s="1"/>
  <c r="I604" i="1"/>
  <c r="G605" i="1"/>
  <c r="F605" i="1" s="1"/>
  <c r="H605" i="1" s="1"/>
  <c r="I605" i="1"/>
  <c r="G606" i="1"/>
  <c r="F606" i="1" s="1"/>
  <c r="H606" i="1" s="1"/>
  <c r="I606" i="1"/>
  <c r="G607" i="1"/>
  <c r="F607" i="1" s="1"/>
  <c r="H607" i="1" s="1"/>
  <c r="I607" i="1"/>
  <c r="G608" i="1"/>
  <c r="F608" i="1" s="1"/>
  <c r="H608" i="1" s="1"/>
  <c r="I608" i="1"/>
  <c r="G609" i="1"/>
  <c r="F609" i="1" s="1"/>
  <c r="H609" i="1" s="1"/>
  <c r="I609" i="1"/>
  <c r="G610" i="1"/>
  <c r="F610" i="1" s="1"/>
  <c r="H610" i="1" s="1"/>
  <c r="I610" i="1"/>
  <c r="G611" i="1"/>
  <c r="F611" i="1" s="1"/>
  <c r="H611" i="1" s="1"/>
  <c r="I611" i="1"/>
  <c r="G612" i="1"/>
  <c r="F612" i="1" s="1"/>
  <c r="H612" i="1" s="1"/>
  <c r="I612" i="1"/>
  <c r="G613" i="1"/>
  <c r="F613" i="1" s="1"/>
  <c r="H613" i="1" s="1"/>
  <c r="I613" i="1"/>
  <c r="G614" i="1"/>
  <c r="F614" i="1" s="1"/>
  <c r="H614" i="1" s="1"/>
  <c r="I614" i="1"/>
  <c r="G615" i="1"/>
  <c r="F615" i="1" s="1"/>
  <c r="H615" i="1" s="1"/>
  <c r="I615" i="1"/>
  <c r="G616" i="1"/>
  <c r="F616" i="1" s="1"/>
  <c r="H616" i="1" s="1"/>
  <c r="I616" i="1"/>
  <c r="G617" i="1"/>
  <c r="F617" i="1" s="1"/>
  <c r="H617" i="1" s="1"/>
  <c r="I617" i="1"/>
  <c r="G618" i="1"/>
  <c r="F618" i="1" s="1"/>
  <c r="H618" i="1" s="1"/>
  <c r="I618" i="1"/>
  <c r="G619" i="1"/>
  <c r="F619" i="1" s="1"/>
  <c r="H619" i="1" s="1"/>
  <c r="I619" i="1"/>
  <c r="G620" i="1"/>
  <c r="F620" i="1" s="1"/>
  <c r="H620" i="1" s="1"/>
  <c r="I620" i="1"/>
  <c r="G621" i="1"/>
  <c r="F621" i="1" s="1"/>
  <c r="H621" i="1" s="1"/>
  <c r="I621" i="1"/>
  <c r="G622" i="1"/>
  <c r="F622" i="1" s="1"/>
  <c r="H622" i="1" s="1"/>
  <c r="I622" i="1"/>
  <c r="G623" i="1"/>
  <c r="F623" i="1" s="1"/>
  <c r="H623" i="1" s="1"/>
  <c r="I623" i="1"/>
  <c r="G624" i="1"/>
  <c r="F624" i="1" s="1"/>
  <c r="H624" i="1" s="1"/>
  <c r="I624" i="1"/>
  <c r="G625" i="1"/>
  <c r="F625" i="1" s="1"/>
  <c r="H625" i="1" s="1"/>
  <c r="I625" i="1"/>
  <c r="G626" i="1"/>
  <c r="F626" i="1" s="1"/>
  <c r="H626" i="1" s="1"/>
  <c r="I626" i="1"/>
  <c r="G627" i="1"/>
  <c r="F627" i="1" s="1"/>
  <c r="H627" i="1" s="1"/>
  <c r="I627" i="1"/>
  <c r="G628" i="1"/>
  <c r="F628" i="1" s="1"/>
  <c r="H628" i="1" s="1"/>
  <c r="I628" i="1"/>
  <c r="G629" i="1"/>
  <c r="F629" i="1" s="1"/>
  <c r="H629" i="1" s="1"/>
  <c r="I629" i="1"/>
  <c r="G630" i="1"/>
  <c r="F630" i="1" s="1"/>
  <c r="H630" i="1" s="1"/>
  <c r="I630" i="1"/>
  <c r="G631" i="1"/>
  <c r="F631" i="1" s="1"/>
  <c r="H631" i="1" s="1"/>
  <c r="I631" i="1"/>
  <c r="G632" i="1"/>
  <c r="F632" i="1" s="1"/>
  <c r="H632" i="1" s="1"/>
  <c r="I632" i="1"/>
  <c r="G633" i="1"/>
  <c r="F633" i="1" s="1"/>
  <c r="H633" i="1" s="1"/>
  <c r="I633" i="1"/>
  <c r="G634" i="1"/>
  <c r="F634" i="1" s="1"/>
  <c r="H634" i="1" s="1"/>
  <c r="I634" i="1"/>
  <c r="G635" i="1"/>
  <c r="F635" i="1" s="1"/>
  <c r="H635" i="1" s="1"/>
  <c r="I635" i="1"/>
  <c r="G636" i="1"/>
  <c r="F636" i="1" s="1"/>
  <c r="H636" i="1" s="1"/>
  <c r="I636" i="1"/>
  <c r="G637" i="1"/>
  <c r="F637" i="1" s="1"/>
  <c r="H637" i="1" s="1"/>
  <c r="I637" i="1"/>
  <c r="G638" i="1"/>
  <c r="F638" i="1" s="1"/>
  <c r="H638" i="1" s="1"/>
  <c r="I638" i="1"/>
  <c r="G639" i="1"/>
  <c r="F639" i="1" s="1"/>
  <c r="H639" i="1" s="1"/>
  <c r="I639" i="1"/>
  <c r="G640" i="1"/>
  <c r="F640" i="1" s="1"/>
  <c r="H640" i="1" s="1"/>
  <c r="I640" i="1"/>
  <c r="G641" i="1"/>
  <c r="F641" i="1" s="1"/>
  <c r="H641" i="1" s="1"/>
  <c r="I641" i="1"/>
  <c r="G642" i="1"/>
  <c r="F642" i="1" s="1"/>
  <c r="H642" i="1" s="1"/>
  <c r="I642" i="1"/>
  <c r="G643" i="1"/>
  <c r="F643" i="1" s="1"/>
  <c r="H643" i="1" s="1"/>
  <c r="I643" i="1"/>
  <c r="G644" i="1"/>
  <c r="F644" i="1" s="1"/>
  <c r="H644" i="1" s="1"/>
  <c r="I644" i="1"/>
  <c r="G645" i="1"/>
  <c r="F645" i="1" s="1"/>
  <c r="H645" i="1" s="1"/>
  <c r="I645" i="1"/>
  <c r="G646" i="1"/>
  <c r="F646" i="1" s="1"/>
  <c r="H646" i="1" s="1"/>
  <c r="I646" i="1"/>
  <c r="G647" i="1"/>
  <c r="F647" i="1" s="1"/>
  <c r="H647" i="1" s="1"/>
  <c r="I647" i="1"/>
  <c r="G648" i="1"/>
  <c r="F648" i="1" s="1"/>
  <c r="H648" i="1" s="1"/>
  <c r="I648" i="1"/>
  <c r="G649" i="1"/>
  <c r="F649" i="1" s="1"/>
  <c r="H649" i="1" s="1"/>
  <c r="I649" i="1"/>
  <c r="G650" i="1"/>
  <c r="F650" i="1" s="1"/>
  <c r="H650" i="1" s="1"/>
  <c r="I650" i="1"/>
  <c r="G651" i="1"/>
  <c r="F651" i="1" s="1"/>
  <c r="H651" i="1" s="1"/>
  <c r="I651" i="1"/>
  <c r="G652" i="1"/>
  <c r="F652" i="1" s="1"/>
  <c r="H652" i="1" s="1"/>
  <c r="I652" i="1"/>
  <c r="G653" i="1"/>
  <c r="F653" i="1" s="1"/>
  <c r="H653" i="1" s="1"/>
  <c r="I653" i="1"/>
  <c r="G654" i="1"/>
  <c r="F654" i="1" s="1"/>
  <c r="H654" i="1" s="1"/>
  <c r="I654" i="1"/>
  <c r="G655" i="1"/>
  <c r="F655" i="1" s="1"/>
  <c r="H655" i="1" s="1"/>
  <c r="I655" i="1"/>
  <c r="G656" i="1"/>
  <c r="F656" i="1" s="1"/>
  <c r="H656" i="1" s="1"/>
  <c r="I656" i="1"/>
  <c r="G657" i="1"/>
  <c r="F657" i="1" s="1"/>
  <c r="H657" i="1" s="1"/>
  <c r="I657" i="1"/>
  <c r="G658" i="1"/>
  <c r="F658" i="1" s="1"/>
  <c r="H658" i="1" s="1"/>
  <c r="I658" i="1"/>
  <c r="G659" i="1"/>
  <c r="F659" i="1" s="1"/>
  <c r="H659" i="1" s="1"/>
  <c r="I659" i="1"/>
  <c r="G660" i="1"/>
  <c r="F660" i="1" s="1"/>
  <c r="H660" i="1" s="1"/>
  <c r="I660" i="1"/>
  <c r="G661" i="1"/>
  <c r="F661" i="1" s="1"/>
  <c r="H661" i="1" s="1"/>
  <c r="I661" i="1"/>
  <c r="G662" i="1"/>
  <c r="F662" i="1" s="1"/>
  <c r="H662" i="1" s="1"/>
  <c r="I662" i="1"/>
  <c r="G663" i="1"/>
  <c r="F663" i="1" s="1"/>
  <c r="H663" i="1" s="1"/>
  <c r="I663" i="1"/>
  <c r="G664" i="1"/>
  <c r="F664" i="1" s="1"/>
  <c r="H664" i="1" s="1"/>
  <c r="I664" i="1"/>
  <c r="G665" i="1"/>
  <c r="F665" i="1" s="1"/>
  <c r="H665" i="1" s="1"/>
  <c r="I665" i="1"/>
  <c r="G666" i="1"/>
  <c r="F666" i="1" s="1"/>
  <c r="H666" i="1" s="1"/>
  <c r="I666" i="1"/>
  <c r="G667" i="1"/>
  <c r="F667" i="1" s="1"/>
  <c r="H667" i="1" s="1"/>
  <c r="I667" i="1"/>
  <c r="G668" i="1"/>
  <c r="F668" i="1" s="1"/>
  <c r="H668" i="1" s="1"/>
  <c r="I668" i="1"/>
  <c r="G669" i="1"/>
  <c r="F669" i="1" s="1"/>
  <c r="H669" i="1" s="1"/>
  <c r="I669" i="1"/>
  <c r="G670" i="1"/>
  <c r="F670" i="1" s="1"/>
  <c r="H670" i="1" s="1"/>
  <c r="I670" i="1"/>
  <c r="G671" i="1"/>
  <c r="F671" i="1" s="1"/>
  <c r="H671" i="1" s="1"/>
  <c r="I671" i="1"/>
  <c r="G672" i="1"/>
  <c r="F672" i="1" s="1"/>
  <c r="H672" i="1" s="1"/>
  <c r="I672" i="1"/>
  <c r="G673" i="1"/>
  <c r="F673" i="1" s="1"/>
  <c r="H673" i="1" s="1"/>
  <c r="I673" i="1"/>
  <c r="G674" i="1"/>
  <c r="F674" i="1" s="1"/>
  <c r="H674" i="1" s="1"/>
  <c r="I674" i="1"/>
  <c r="G675" i="1"/>
  <c r="F675" i="1" s="1"/>
  <c r="H675" i="1" s="1"/>
  <c r="I675" i="1"/>
  <c r="G676" i="1"/>
  <c r="F676" i="1" s="1"/>
  <c r="H676" i="1" s="1"/>
  <c r="I676" i="1"/>
  <c r="G677" i="1"/>
  <c r="F677" i="1" s="1"/>
  <c r="H677" i="1" s="1"/>
  <c r="I677" i="1"/>
  <c r="G678" i="1"/>
  <c r="F678" i="1" s="1"/>
  <c r="H678" i="1" s="1"/>
  <c r="I678" i="1"/>
  <c r="G679" i="1"/>
  <c r="F679" i="1" s="1"/>
  <c r="H679" i="1" s="1"/>
  <c r="I679" i="1"/>
  <c r="G680" i="1"/>
  <c r="F680" i="1" s="1"/>
  <c r="H680" i="1" s="1"/>
  <c r="I680" i="1"/>
  <c r="G681" i="1"/>
  <c r="F681" i="1" s="1"/>
  <c r="H681" i="1" s="1"/>
  <c r="I681" i="1"/>
  <c r="G682" i="1"/>
  <c r="F682" i="1" s="1"/>
  <c r="H682" i="1" s="1"/>
  <c r="I682" i="1"/>
  <c r="G683" i="1"/>
  <c r="F683" i="1" s="1"/>
  <c r="H683" i="1" s="1"/>
  <c r="I683" i="1"/>
  <c r="G684" i="1"/>
  <c r="F684" i="1" s="1"/>
  <c r="H684" i="1" s="1"/>
  <c r="I684" i="1"/>
  <c r="G685" i="1"/>
  <c r="F685" i="1" s="1"/>
  <c r="H685" i="1" s="1"/>
  <c r="I685" i="1"/>
  <c r="G686" i="1"/>
  <c r="F686" i="1" s="1"/>
  <c r="H686" i="1" s="1"/>
  <c r="I686" i="1"/>
  <c r="G687" i="1"/>
  <c r="F687" i="1" s="1"/>
  <c r="H687" i="1" s="1"/>
  <c r="I687" i="1"/>
  <c r="G688" i="1"/>
  <c r="F688" i="1" s="1"/>
  <c r="H688" i="1" s="1"/>
  <c r="I688" i="1"/>
  <c r="G689" i="1"/>
  <c r="F689" i="1" s="1"/>
  <c r="H689" i="1" s="1"/>
  <c r="I689" i="1"/>
  <c r="G690" i="1"/>
  <c r="F690" i="1" s="1"/>
  <c r="H690" i="1" s="1"/>
  <c r="I690" i="1"/>
  <c r="G691" i="1"/>
  <c r="F691" i="1" s="1"/>
  <c r="H691" i="1" s="1"/>
  <c r="I691" i="1"/>
  <c r="G692" i="1"/>
  <c r="F692" i="1" s="1"/>
  <c r="H692" i="1" s="1"/>
  <c r="I692" i="1"/>
  <c r="G693" i="1"/>
  <c r="F693" i="1" s="1"/>
  <c r="H693" i="1" s="1"/>
  <c r="I693" i="1"/>
  <c r="G694" i="1"/>
  <c r="F694" i="1" s="1"/>
  <c r="H694" i="1" s="1"/>
  <c r="I694" i="1"/>
  <c r="G695" i="1"/>
  <c r="F695" i="1" s="1"/>
  <c r="H695" i="1" s="1"/>
  <c r="I695" i="1"/>
  <c r="G696" i="1"/>
  <c r="F696" i="1" s="1"/>
  <c r="H696" i="1" s="1"/>
  <c r="I696" i="1"/>
  <c r="G697" i="1"/>
  <c r="F697" i="1" s="1"/>
  <c r="H697" i="1" s="1"/>
  <c r="I697" i="1"/>
  <c r="G698" i="1"/>
  <c r="F698" i="1" s="1"/>
  <c r="H698" i="1" s="1"/>
  <c r="I698" i="1"/>
  <c r="G699" i="1"/>
  <c r="F699" i="1" s="1"/>
  <c r="H699" i="1" s="1"/>
  <c r="I699" i="1"/>
  <c r="G700" i="1"/>
  <c r="F700" i="1" s="1"/>
  <c r="H700" i="1" s="1"/>
  <c r="I700" i="1"/>
  <c r="G701" i="1"/>
  <c r="F701" i="1" s="1"/>
  <c r="H701" i="1" s="1"/>
  <c r="I701" i="1"/>
  <c r="G702" i="1"/>
  <c r="F702" i="1" s="1"/>
  <c r="H702" i="1" s="1"/>
  <c r="I702" i="1"/>
  <c r="G703" i="1"/>
  <c r="F703" i="1" s="1"/>
  <c r="H703" i="1" s="1"/>
  <c r="I703" i="1"/>
  <c r="G704" i="1"/>
  <c r="F704" i="1" s="1"/>
  <c r="H704" i="1" s="1"/>
  <c r="I704" i="1"/>
  <c r="G705" i="1"/>
  <c r="F705" i="1" s="1"/>
  <c r="H705" i="1" s="1"/>
  <c r="I705" i="1"/>
  <c r="G706" i="1"/>
  <c r="F706" i="1" s="1"/>
  <c r="H706" i="1" s="1"/>
  <c r="I706" i="1"/>
  <c r="G707" i="1"/>
  <c r="F707" i="1" s="1"/>
  <c r="H707" i="1" s="1"/>
  <c r="I707" i="1"/>
  <c r="G708" i="1"/>
  <c r="F708" i="1" s="1"/>
  <c r="H708" i="1" s="1"/>
  <c r="I708" i="1"/>
  <c r="G709" i="1"/>
  <c r="F709" i="1" s="1"/>
  <c r="H709" i="1" s="1"/>
  <c r="I709" i="1"/>
  <c r="G710" i="1"/>
  <c r="F710" i="1" s="1"/>
  <c r="H710" i="1" s="1"/>
  <c r="I710" i="1"/>
  <c r="G711" i="1"/>
  <c r="F711" i="1" s="1"/>
  <c r="H711" i="1" s="1"/>
  <c r="I711" i="1"/>
  <c r="G712" i="1"/>
  <c r="F712" i="1" s="1"/>
  <c r="H712" i="1" s="1"/>
  <c r="I712" i="1"/>
  <c r="G713" i="1"/>
  <c r="F713" i="1" s="1"/>
  <c r="H713" i="1" s="1"/>
  <c r="I713" i="1"/>
  <c r="G714" i="1"/>
  <c r="F714" i="1" s="1"/>
  <c r="H714" i="1" s="1"/>
  <c r="I714" i="1"/>
  <c r="G715" i="1"/>
  <c r="F715" i="1" s="1"/>
  <c r="H715" i="1" s="1"/>
  <c r="I715" i="1"/>
  <c r="G716" i="1"/>
  <c r="F716" i="1" s="1"/>
  <c r="H716" i="1" s="1"/>
  <c r="I716" i="1"/>
  <c r="G717" i="1"/>
  <c r="F717" i="1" s="1"/>
  <c r="H717" i="1" s="1"/>
  <c r="I717" i="1"/>
  <c r="G718" i="1"/>
  <c r="F718" i="1" s="1"/>
  <c r="H718" i="1" s="1"/>
  <c r="I718" i="1"/>
  <c r="G719" i="1"/>
  <c r="F719" i="1" s="1"/>
  <c r="H719" i="1" s="1"/>
  <c r="I719" i="1"/>
  <c r="G720" i="1"/>
  <c r="F720" i="1" s="1"/>
  <c r="H720" i="1" s="1"/>
  <c r="I720" i="1"/>
  <c r="G721" i="1"/>
  <c r="F721" i="1" s="1"/>
  <c r="H721" i="1" s="1"/>
  <c r="I721" i="1"/>
  <c r="G722" i="1"/>
  <c r="F722" i="1" s="1"/>
  <c r="H722" i="1" s="1"/>
  <c r="I722" i="1"/>
  <c r="G723" i="1"/>
  <c r="F723" i="1" s="1"/>
  <c r="H723" i="1" s="1"/>
  <c r="I723" i="1"/>
  <c r="G724" i="1"/>
  <c r="F724" i="1" s="1"/>
  <c r="H724" i="1" s="1"/>
  <c r="I724" i="1"/>
  <c r="G725" i="1"/>
  <c r="F725" i="1" s="1"/>
  <c r="H725" i="1" s="1"/>
  <c r="I725" i="1"/>
  <c r="G726" i="1"/>
  <c r="F726" i="1" s="1"/>
  <c r="H726" i="1" s="1"/>
  <c r="I726" i="1"/>
  <c r="G727" i="1"/>
  <c r="F727" i="1" s="1"/>
  <c r="H727" i="1" s="1"/>
  <c r="I727" i="1"/>
  <c r="G728" i="1"/>
  <c r="F728" i="1" s="1"/>
  <c r="H728" i="1" s="1"/>
  <c r="I728" i="1"/>
  <c r="G729" i="1"/>
  <c r="F729" i="1" s="1"/>
  <c r="H729" i="1" s="1"/>
  <c r="I729" i="1"/>
  <c r="G730" i="1"/>
  <c r="F730" i="1" s="1"/>
  <c r="H730" i="1" s="1"/>
  <c r="I730" i="1"/>
  <c r="G731" i="1"/>
  <c r="F731" i="1" s="1"/>
  <c r="H731" i="1" s="1"/>
  <c r="I731" i="1"/>
  <c r="G732" i="1"/>
  <c r="F732" i="1" s="1"/>
  <c r="H732" i="1" s="1"/>
  <c r="I732" i="1"/>
  <c r="G733" i="1"/>
  <c r="F733" i="1" s="1"/>
  <c r="H733" i="1" s="1"/>
  <c r="I733" i="1"/>
  <c r="G734" i="1"/>
  <c r="F734" i="1" s="1"/>
  <c r="H734" i="1" s="1"/>
  <c r="I734" i="1"/>
  <c r="G735" i="1"/>
  <c r="F735" i="1" s="1"/>
  <c r="H735" i="1" s="1"/>
  <c r="I735" i="1"/>
  <c r="G736" i="1"/>
  <c r="F736" i="1" s="1"/>
  <c r="H736" i="1" s="1"/>
  <c r="I736" i="1"/>
  <c r="G737" i="1"/>
  <c r="F737" i="1" s="1"/>
  <c r="H737" i="1" s="1"/>
  <c r="I737" i="1"/>
  <c r="G738" i="1"/>
  <c r="F738" i="1" s="1"/>
  <c r="H738" i="1" s="1"/>
  <c r="I738" i="1"/>
  <c r="G739" i="1"/>
  <c r="F739" i="1" s="1"/>
  <c r="H739" i="1" s="1"/>
  <c r="I739" i="1"/>
  <c r="G740" i="1"/>
  <c r="F740" i="1" s="1"/>
  <c r="H740" i="1" s="1"/>
  <c r="I740" i="1"/>
  <c r="G741" i="1"/>
  <c r="F741" i="1" s="1"/>
  <c r="H741" i="1" s="1"/>
  <c r="I741" i="1"/>
  <c r="G742" i="1"/>
  <c r="F742" i="1" s="1"/>
  <c r="H742" i="1" s="1"/>
  <c r="I742" i="1"/>
  <c r="G743" i="1"/>
  <c r="F743" i="1" s="1"/>
  <c r="H743" i="1" s="1"/>
  <c r="I743" i="1"/>
  <c r="G744" i="1"/>
  <c r="F744" i="1" s="1"/>
  <c r="H744" i="1" s="1"/>
  <c r="I744" i="1"/>
  <c r="G745" i="1"/>
  <c r="F745" i="1" s="1"/>
  <c r="H745" i="1" s="1"/>
  <c r="I745" i="1"/>
  <c r="G746" i="1"/>
  <c r="F746" i="1" s="1"/>
  <c r="H746" i="1" s="1"/>
  <c r="I746" i="1"/>
  <c r="G747" i="1"/>
  <c r="F747" i="1" s="1"/>
  <c r="H747" i="1" s="1"/>
  <c r="I747" i="1"/>
  <c r="G748" i="1"/>
  <c r="F748" i="1" s="1"/>
  <c r="H748" i="1" s="1"/>
  <c r="I748" i="1"/>
  <c r="G749" i="1"/>
  <c r="F749" i="1" s="1"/>
  <c r="H749" i="1" s="1"/>
  <c r="I749" i="1"/>
  <c r="G750" i="1"/>
  <c r="F750" i="1" s="1"/>
  <c r="H750" i="1" s="1"/>
  <c r="I750" i="1"/>
  <c r="G751" i="1"/>
  <c r="F751" i="1" s="1"/>
  <c r="H751" i="1" s="1"/>
  <c r="I751" i="1"/>
  <c r="G752" i="1"/>
  <c r="F752" i="1" s="1"/>
  <c r="H752" i="1" s="1"/>
  <c r="I752" i="1"/>
  <c r="G753" i="1"/>
  <c r="F753" i="1" s="1"/>
  <c r="H753" i="1" s="1"/>
  <c r="I753" i="1"/>
  <c r="G754" i="1"/>
  <c r="F754" i="1" s="1"/>
  <c r="H754" i="1" s="1"/>
  <c r="I754" i="1"/>
  <c r="G755" i="1"/>
  <c r="F755" i="1" s="1"/>
  <c r="H755" i="1" s="1"/>
  <c r="I755" i="1"/>
  <c r="G756" i="1"/>
  <c r="F756" i="1" s="1"/>
  <c r="H756" i="1" s="1"/>
  <c r="I756" i="1"/>
  <c r="G757" i="1"/>
  <c r="F757" i="1" s="1"/>
  <c r="H757" i="1" s="1"/>
  <c r="I757" i="1"/>
  <c r="G758" i="1"/>
  <c r="F758" i="1" s="1"/>
  <c r="H758" i="1" s="1"/>
  <c r="I758" i="1"/>
  <c r="G759" i="1"/>
  <c r="F759" i="1" s="1"/>
  <c r="H759" i="1" s="1"/>
  <c r="I759" i="1"/>
  <c r="G760" i="1"/>
  <c r="F760" i="1" s="1"/>
  <c r="H760" i="1" s="1"/>
  <c r="I760" i="1"/>
  <c r="G761" i="1"/>
  <c r="F761" i="1" s="1"/>
  <c r="H761" i="1" s="1"/>
  <c r="I761" i="1"/>
  <c r="G762" i="1"/>
  <c r="F762" i="1" s="1"/>
  <c r="H762" i="1" s="1"/>
  <c r="I762" i="1"/>
  <c r="G763" i="1"/>
  <c r="F763" i="1" s="1"/>
  <c r="H763" i="1" s="1"/>
  <c r="I763" i="1"/>
  <c r="G764" i="1"/>
  <c r="F764" i="1" s="1"/>
  <c r="H764" i="1" s="1"/>
  <c r="I764" i="1"/>
  <c r="G765" i="1"/>
  <c r="F765" i="1" s="1"/>
  <c r="H765" i="1" s="1"/>
  <c r="I765" i="1"/>
  <c r="G766" i="1"/>
  <c r="F766" i="1" s="1"/>
  <c r="H766" i="1" s="1"/>
  <c r="I766" i="1"/>
  <c r="G767" i="1"/>
  <c r="F767" i="1" s="1"/>
  <c r="H767" i="1" s="1"/>
  <c r="I767" i="1"/>
  <c r="G768" i="1"/>
  <c r="F768" i="1" s="1"/>
  <c r="H768" i="1" s="1"/>
  <c r="I768" i="1"/>
  <c r="G769" i="1"/>
  <c r="F769" i="1" s="1"/>
  <c r="H769" i="1" s="1"/>
  <c r="I769" i="1"/>
  <c r="G770" i="1"/>
  <c r="F770" i="1" s="1"/>
  <c r="H770" i="1" s="1"/>
  <c r="I770" i="1"/>
  <c r="G771" i="1"/>
  <c r="F771" i="1" s="1"/>
  <c r="H771" i="1" s="1"/>
  <c r="I771" i="1"/>
  <c r="G772" i="1"/>
  <c r="F772" i="1" s="1"/>
  <c r="H772" i="1" s="1"/>
  <c r="I772" i="1"/>
  <c r="G773" i="1"/>
  <c r="F773" i="1" s="1"/>
  <c r="H773" i="1" s="1"/>
  <c r="I773" i="1"/>
  <c r="G774" i="1"/>
  <c r="F774" i="1" s="1"/>
  <c r="H774" i="1" s="1"/>
  <c r="I774" i="1"/>
  <c r="G775" i="1"/>
  <c r="F775" i="1" s="1"/>
  <c r="H775" i="1" s="1"/>
  <c r="I775" i="1"/>
  <c r="G776" i="1"/>
  <c r="F776" i="1" s="1"/>
  <c r="H776" i="1" s="1"/>
  <c r="I776" i="1"/>
  <c r="G777" i="1"/>
  <c r="F777" i="1" s="1"/>
  <c r="H777" i="1" s="1"/>
  <c r="I777" i="1"/>
  <c r="G778" i="1"/>
  <c r="F778" i="1" s="1"/>
  <c r="H778" i="1" s="1"/>
  <c r="I778" i="1"/>
  <c r="G779" i="1"/>
  <c r="F779" i="1" s="1"/>
  <c r="H779" i="1" s="1"/>
  <c r="I779" i="1"/>
  <c r="G780" i="1"/>
  <c r="F780" i="1" s="1"/>
  <c r="H780" i="1" s="1"/>
  <c r="I780" i="1"/>
  <c r="G781" i="1"/>
  <c r="F781" i="1" s="1"/>
  <c r="H781" i="1" s="1"/>
  <c r="I781" i="1"/>
  <c r="G782" i="1"/>
  <c r="F782" i="1" s="1"/>
  <c r="H782" i="1" s="1"/>
  <c r="I782" i="1"/>
  <c r="G783" i="1"/>
  <c r="F783" i="1" s="1"/>
  <c r="H783" i="1" s="1"/>
  <c r="I783" i="1"/>
  <c r="G784" i="1"/>
  <c r="F784" i="1" s="1"/>
  <c r="H784" i="1" s="1"/>
  <c r="I784" i="1"/>
  <c r="G785" i="1"/>
  <c r="F785" i="1" s="1"/>
  <c r="H785" i="1" s="1"/>
  <c r="I785" i="1"/>
  <c r="G786" i="1"/>
  <c r="F786" i="1" s="1"/>
  <c r="H786" i="1" s="1"/>
  <c r="I786" i="1"/>
  <c r="G787" i="1"/>
  <c r="F787" i="1" s="1"/>
  <c r="H787" i="1" s="1"/>
  <c r="I787" i="1"/>
  <c r="G788" i="1"/>
  <c r="F788" i="1" s="1"/>
  <c r="H788" i="1" s="1"/>
  <c r="I788" i="1"/>
  <c r="G789" i="1"/>
  <c r="F789" i="1" s="1"/>
  <c r="H789" i="1" s="1"/>
  <c r="I789" i="1"/>
  <c r="G790" i="1"/>
  <c r="F790" i="1" s="1"/>
  <c r="H790" i="1" s="1"/>
  <c r="I790" i="1"/>
  <c r="G791" i="1"/>
  <c r="F791" i="1" s="1"/>
  <c r="H791" i="1" s="1"/>
  <c r="I791" i="1"/>
  <c r="G792" i="1"/>
  <c r="F792" i="1" s="1"/>
  <c r="H792" i="1" s="1"/>
  <c r="I792" i="1"/>
  <c r="G793" i="1"/>
  <c r="F793" i="1" s="1"/>
  <c r="H793" i="1" s="1"/>
  <c r="I793" i="1"/>
  <c r="G794" i="1"/>
  <c r="F794" i="1" s="1"/>
  <c r="H794" i="1" s="1"/>
  <c r="I794" i="1"/>
  <c r="G795" i="1"/>
  <c r="F795" i="1" s="1"/>
  <c r="H795" i="1" s="1"/>
  <c r="I795" i="1"/>
  <c r="G796" i="1"/>
  <c r="F796" i="1" s="1"/>
  <c r="H796" i="1" s="1"/>
  <c r="I796" i="1"/>
  <c r="G797" i="1"/>
  <c r="F797" i="1" s="1"/>
  <c r="H797" i="1" s="1"/>
  <c r="I797" i="1"/>
  <c r="G798" i="1"/>
  <c r="F798" i="1" s="1"/>
  <c r="H798" i="1" s="1"/>
  <c r="I798" i="1"/>
  <c r="G799" i="1"/>
  <c r="F799" i="1" s="1"/>
  <c r="H799" i="1" s="1"/>
  <c r="I799" i="1"/>
  <c r="G800" i="1"/>
  <c r="F800" i="1" s="1"/>
  <c r="H800" i="1" s="1"/>
  <c r="I800" i="1"/>
  <c r="G801" i="1"/>
  <c r="F801" i="1" s="1"/>
  <c r="H801" i="1" s="1"/>
  <c r="I801" i="1"/>
  <c r="G802" i="1"/>
  <c r="F802" i="1" s="1"/>
  <c r="H802" i="1" s="1"/>
  <c r="I802" i="1"/>
  <c r="G803" i="1"/>
  <c r="F803" i="1" s="1"/>
  <c r="H803" i="1" s="1"/>
  <c r="I803" i="1"/>
  <c r="G804" i="1"/>
  <c r="F804" i="1" s="1"/>
  <c r="H804" i="1" s="1"/>
  <c r="I804" i="1"/>
  <c r="G805" i="1"/>
  <c r="F805" i="1" s="1"/>
  <c r="H805" i="1" s="1"/>
  <c r="I805" i="1"/>
  <c r="G806" i="1"/>
  <c r="F806" i="1" s="1"/>
  <c r="H806" i="1" s="1"/>
  <c r="I806" i="1"/>
  <c r="G807" i="1"/>
  <c r="F807" i="1" s="1"/>
  <c r="H807" i="1" s="1"/>
  <c r="I807" i="1"/>
  <c r="G808" i="1"/>
  <c r="F808" i="1" s="1"/>
  <c r="H808" i="1" s="1"/>
  <c r="I808" i="1"/>
  <c r="G809" i="1"/>
  <c r="F809" i="1" s="1"/>
  <c r="H809" i="1" s="1"/>
  <c r="I809" i="1"/>
  <c r="G810" i="1"/>
  <c r="F810" i="1" s="1"/>
  <c r="H810" i="1" s="1"/>
  <c r="I810" i="1"/>
  <c r="G811" i="1"/>
  <c r="F811" i="1" s="1"/>
  <c r="H811" i="1" s="1"/>
  <c r="I811" i="1"/>
  <c r="G812" i="1"/>
  <c r="F812" i="1" s="1"/>
  <c r="H812" i="1" s="1"/>
  <c r="I812" i="1"/>
  <c r="G813" i="1"/>
  <c r="F813" i="1" s="1"/>
  <c r="H813" i="1" s="1"/>
  <c r="I813" i="1"/>
  <c r="G814" i="1"/>
  <c r="F814" i="1" s="1"/>
  <c r="H814" i="1" s="1"/>
  <c r="I814" i="1"/>
  <c r="G815" i="1"/>
  <c r="F815" i="1" s="1"/>
  <c r="H815" i="1" s="1"/>
  <c r="I815" i="1"/>
  <c r="G816" i="1"/>
  <c r="F816" i="1" s="1"/>
  <c r="H816" i="1" s="1"/>
  <c r="I816" i="1"/>
  <c r="G817" i="1"/>
  <c r="F817" i="1" s="1"/>
  <c r="H817" i="1" s="1"/>
  <c r="I817" i="1"/>
  <c r="G818" i="1"/>
  <c r="F818" i="1" s="1"/>
  <c r="H818" i="1" s="1"/>
  <c r="I818" i="1"/>
  <c r="G819" i="1"/>
  <c r="F819" i="1" s="1"/>
  <c r="H819" i="1" s="1"/>
  <c r="I819" i="1"/>
  <c r="G820" i="1"/>
  <c r="F820" i="1" s="1"/>
  <c r="H820" i="1" s="1"/>
  <c r="I820" i="1"/>
  <c r="G821" i="1"/>
  <c r="F821" i="1" s="1"/>
  <c r="H821" i="1" s="1"/>
  <c r="I821" i="1"/>
  <c r="G822" i="1"/>
  <c r="F822" i="1" s="1"/>
  <c r="H822" i="1" s="1"/>
  <c r="I822" i="1"/>
  <c r="G823" i="1"/>
  <c r="F823" i="1" s="1"/>
  <c r="H823" i="1" s="1"/>
  <c r="I823" i="1"/>
  <c r="G824" i="1"/>
  <c r="F824" i="1" s="1"/>
  <c r="H824" i="1" s="1"/>
  <c r="I824" i="1"/>
  <c r="G825" i="1"/>
  <c r="F825" i="1" s="1"/>
  <c r="H825" i="1" s="1"/>
  <c r="I825" i="1"/>
  <c r="G826" i="1"/>
  <c r="F826" i="1" s="1"/>
  <c r="H826" i="1" s="1"/>
  <c r="I826" i="1"/>
  <c r="G827" i="1"/>
  <c r="F827" i="1" s="1"/>
  <c r="H827" i="1" s="1"/>
  <c r="I827" i="1"/>
  <c r="G828" i="1"/>
  <c r="F828" i="1" s="1"/>
  <c r="H828" i="1" s="1"/>
  <c r="I828" i="1"/>
  <c r="G829" i="1"/>
  <c r="F829" i="1" s="1"/>
  <c r="H829" i="1" s="1"/>
  <c r="I829" i="1"/>
  <c r="G830" i="1"/>
  <c r="F830" i="1" s="1"/>
  <c r="H830" i="1" s="1"/>
  <c r="I830" i="1"/>
  <c r="G831" i="1"/>
  <c r="F831" i="1" s="1"/>
  <c r="H831" i="1" s="1"/>
  <c r="I831" i="1"/>
  <c r="G832" i="1"/>
  <c r="F832" i="1" s="1"/>
  <c r="H832" i="1" s="1"/>
  <c r="I832" i="1"/>
  <c r="G833" i="1"/>
  <c r="F833" i="1" s="1"/>
  <c r="H833" i="1" s="1"/>
  <c r="I833" i="1"/>
  <c r="G834" i="1"/>
  <c r="F834" i="1" s="1"/>
  <c r="H834" i="1" s="1"/>
  <c r="I834" i="1"/>
  <c r="G835" i="1"/>
  <c r="F835" i="1" s="1"/>
  <c r="H835" i="1" s="1"/>
  <c r="I835" i="1"/>
  <c r="G836" i="1"/>
  <c r="F836" i="1" s="1"/>
  <c r="H836" i="1" s="1"/>
  <c r="I836" i="1"/>
  <c r="G837" i="1"/>
  <c r="F837" i="1" s="1"/>
  <c r="H837" i="1" s="1"/>
  <c r="I837" i="1"/>
  <c r="G838" i="1"/>
  <c r="F838" i="1" s="1"/>
  <c r="H838" i="1" s="1"/>
  <c r="I838" i="1"/>
  <c r="G839" i="1"/>
  <c r="F839" i="1" s="1"/>
  <c r="H839" i="1" s="1"/>
  <c r="I839" i="1"/>
  <c r="G840" i="1"/>
  <c r="F840" i="1" s="1"/>
  <c r="H840" i="1" s="1"/>
  <c r="I840" i="1"/>
  <c r="G841" i="1"/>
  <c r="F841" i="1" s="1"/>
  <c r="H841" i="1" s="1"/>
  <c r="I841" i="1"/>
  <c r="G842" i="1"/>
  <c r="F842" i="1" s="1"/>
  <c r="H842" i="1" s="1"/>
  <c r="I842" i="1"/>
  <c r="G843" i="1"/>
  <c r="F843" i="1" s="1"/>
  <c r="H843" i="1" s="1"/>
  <c r="I843" i="1"/>
  <c r="G844" i="1"/>
  <c r="F844" i="1" s="1"/>
  <c r="H844" i="1" s="1"/>
  <c r="I844" i="1"/>
  <c r="G845" i="1"/>
  <c r="F845" i="1" s="1"/>
  <c r="H845" i="1" s="1"/>
  <c r="I845" i="1"/>
  <c r="G846" i="1"/>
  <c r="F846" i="1" s="1"/>
  <c r="H846" i="1" s="1"/>
  <c r="I846" i="1"/>
  <c r="G847" i="1"/>
  <c r="F847" i="1" s="1"/>
  <c r="H847" i="1" s="1"/>
  <c r="I847" i="1"/>
  <c r="G848" i="1"/>
  <c r="F848" i="1" s="1"/>
  <c r="H848" i="1" s="1"/>
  <c r="I848" i="1"/>
  <c r="G849" i="1"/>
  <c r="F849" i="1" s="1"/>
  <c r="H849" i="1" s="1"/>
  <c r="I849" i="1"/>
  <c r="G850" i="1"/>
  <c r="F850" i="1" s="1"/>
  <c r="H850" i="1" s="1"/>
  <c r="I850" i="1"/>
  <c r="G851" i="1"/>
  <c r="F851" i="1" s="1"/>
  <c r="H851" i="1" s="1"/>
  <c r="I851" i="1"/>
  <c r="G852" i="1"/>
  <c r="F852" i="1" s="1"/>
  <c r="H852" i="1" s="1"/>
  <c r="I852" i="1"/>
  <c r="G853" i="1"/>
  <c r="F853" i="1" s="1"/>
  <c r="H853" i="1" s="1"/>
  <c r="I853" i="1"/>
  <c r="G854" i="1"/>
  <c r="F854" i="1" s="1"/>
  <c r="H854" i="1" s="1"/>
  <c r="I854" i="1"/>
  <c r="G855" i="1"/>
  <c r="F855" i="1" s="1"/>
  <c r="H855" i="1" s="1"/>
  <c r="I855" i="1"/>
  <c r="G856" i="1"/>
  <c r="F856" i="1" s="1"/>
  <c r="H856" i="1" s="1"/>
  <c r="I856" i="1"/>
  <c r="G857" i="1"/>
  <c r="F857" i="1" s="1"/>
  <c r="H857" i="1" s="1"/>
  <c r="I857" i="1"/>
  <c r="G858" i="1"/>
  <c r="F858" i="1" s="1"/>
  <c r="H858" i="1" s="1"/>
  <c r="I858" i="1"/>
  <c r="G859" i="1"/>
  <c r="F859" i="1" s="1"/>
  <c r="H859" i="1" s="1"/>
  <c r="I859" i="1"/>
  <c r="G860" i="1"/>
  <c r="F860" i="1" s="1"/>
  <c r="H860" i="1" s="1"/>
  <c r="I860" i="1"/>
  <c r="G861" i="1"/>
  <c r="F861" i="1" s="1"/>
  <c r="H861" i="1" s="1"/>
  <c r="I861" i="1"/>
  <c r="G862" i="1"/>
  <c r="F862" i="1" s="1"/>
  <c r="H862" i="1" s="1"/>
  <c r="I862" i="1"/>
  <c r="G863" i="1"/>
  <c r="F863" i="1" s="1"/>
  <c r="H863" i="1" s="1"/>
  <c r="I863" i="1"/>
  <c r="G864" i="1"/>
  <c r="F864" i="1" s="1"/>
  <c r="H864" i="1" s="1"/>
  <c r="I864" i="1"/>
  <c r="G865" i="1"/>
  <c r="F865" i="1" s="1"/>
  <c r="H865" i="1" s="1"/>
  <c r="I865" i="1"/>
  <c r="G866" i="1"/>
  <c r="F866" i="1" s="1"/>
  <c r="H866" i="1" s="1"/>
  <c r="I866" i="1"/>
  <c r="G867" i="1"/>
  <c r="F867" i="1" s="1"/>
  <c r="H867" i="1" s="1"/>
  <c r="I867" i="1"/>
  <c r="G868" i="1"/>
  <c r="F868" i="1" s="1"/>
  <c r="H868" i="1" s="1"/>
  <c r="I868" i="1"/>
  <c r="G869" i="1"/>
  <c r="F869" i="1" s="1"/>
  <c r="H869" i="1" s="1"/>
  <c r="I869" i="1"/>
  <c r="G870" i="1"/>
  <c r="F870" i="1" s="1"/>
  <c r="H870" i="1" s="1"/>
  <c r="I870" i="1"/>
  <c r="G871" i="1"/>
  <c r="F871" i="1" s="1"/>
  <c r="H871" i="1" s="1"/>
  <c r="I871" i="1"/>
  <c r="G872" i="1"/>
  <c r="F872" i="1" s="1"/>
  <c r="H872" i="1" s="1"/>
  <c r="I872" i="1"/>
  <c r="G873" i="1"/>
  <c r="F873" i="1" s="1"/>
  <c r="H873" i="1" s="1"/>
  <c r="I873" i="1"/>
  <c r="G874" i="1"/>
  <c r="F874" i="1" s="1"/>
  <c r="H874" i="1" s="1"/>
  <c r="I874" i="1"/>
  <c r="G875" i="1"/>
  <c r="F875" i="1" s="1"/>
  <c r="H875" i="1" s="1"/>
  <c r="I875" i="1"/>
  <c r="G876" i="1"/>
  <c r="F876" i="1" s="1"/>
  <c r="H876" i="1" s="1"/>
  <c r="I876" i="1"/>
  <c r="G877" i="1"/>
  <c r="F877" i="1" s="1"/>
  <c r="H877" i="1" s="1"/>
  <c r="I877" i="1"/>
  <c r="G878" i="1"/>
  <c r="F878" i="1" s="1"/>
  <c r="H878" i="1" s="1"/>
  <c r="I878" i="1"/>
  <c r="G879" i="1"/>
  <c r="F879" i="1" s="1"/>
  <c r="H879" i="1" s="1"/>
  <c r="I879" i="1"/>
  <c r="G880" i="1"/>
  <c r="F880" i="1" s="1"/>
  <c r="H880" i="1" s="1"/>
  <c r="I880" i="1"/>
  <c r="G881" i="1"/>
  <c r="F881" i="1" s="1"/>
  <c r="H881" i="1" s="1"/>
  <c r="I881" i="1"/>
  <c r="G882" i="1"/>
  <c r="F882" i="1" s="1"/>
  <c r="H882" i="1" s="1"/>
  <c r="I882" i="1"/>
  <c r="G883" i="1"/>
  <c r="F883" i="1" s="1"/>
  <c r="H883" i="1" s="1"/>
  <c r="I883" i="1"/>
  <c r="G884" i="1"/>
  <c r="F884" i="1" s="1"/>
  <c r="H884" i="1" s="1"/>
  <c r="I884" i="1"/>
  <c r="G885" i="1"/>
  <c r="F885" i="1" s="1"/>
  <c r="H885" i="1" s="1"/>
  <c r="I885" i="1"/>
  <c r="G886" i="1"/>
  <c r="F886" i="1" s="1"/>
  <c r="H886" i="1" s="1"/>
  <c r="I886" i="1"/>
  <c r="G887" i="1"/>
  <c r="F887" i="1" s="1"/>
  <c r="H887" i="1" s="1"/>
  <c r="I887" i="1"/>
  <c r="G888" i="1"/>
  <c r="F888" i="1" s="1"/>
  <c r="H888" i="1" s="1"/>
  <c r="I888" i="1"/>
  <c r="G889" i="1"/>
  <c r="F889" i="1" s="1"/>
  <c r="H889" i="1" s="1"/>
  <c r="I889" i="1"/>
  <c r="G890" i="1"/>
  <c r="F890" i="1" s="1"/>
  <c r="H890" i="1" s="1"/>
  <c r="I890" i="1"/>
  <c r="G891" i="1"/>
  <c r="F891" i="1" s="1"/>
  <c r="H891" i="1" s="1"/>
  <c r="I891" i="1"/>
  <c r="G892" i="1"/>
  <c r="F892" i="1" s="1"/>
  <c r="H892" i="1" s="1"/>
  <c r="I892" i="1"/>
  <c r="G893" i="1"/>
  <c r="F893" i="1" s="1"/>
  <c r="H893" i="1" s="1"/>
  <c r="I893" i="1"/>
  <c r="G894" i="1"/>
  <c r="F894" i="1" s="1"/>
  <c r="H894" i="1" s="1"/>
  <c r="I894" i="1"/>
  <c r="G895" i="1"/>
  <c r="F895" i="1" s="1"/>
  <c r="H895" i="1" s="1"/>
  <c r="I895" i="1"/>
  <c r="G896" i="1"/>
  <c r="F896" i="1" s="1"/>
  <c r="H896" i="1" s="1"/>
  <c r="I896" i="1"/>
  <c r="G897" i="1"/>
  <c r="F897" i="1" s="1"/>
  <c r="H897" i="1" s="1"/>
  <c r="I897" i="1"/>
  <c r="G898" i="1"/>
  <c r="F898" i="1" s="1"/>
  <c r="H898" i="1" s="1"/>
  <c r="I898" i="1"/>
  <c r="G899" i="1"/>
  <c r="F899" i="1" s="1"/>
  <c r="H899" i="1" s="1"/>
  <c r="I899" i="1"/>
  <c r="G900" i="1"/>
  <c r="F900" i="1" s="1"/>
  <c r="H900" i="1" s="1"/>
  <c r="I900" i="1"/>
  <c r="G901" i="1"/>
  <c r="F901" i="1" s="1"/>
  <c r="H901" i="1" s="1"/>
  <c r="I901" i="1"/>
  <c r="G902" i="1"/>
  <c r="F902" i="1" s="1"/>
  <c r="H902" i="1" s="1"/>
  <c r="I902" i="1"/>
  <c r="G903" i="1"/>
  <c r="F903" i="1" s="1"/>
  <c r="H903" i="1" s="1"/>
  <c r="I903" i="1"/>
  <c r="G904" i="1"/>
  <c r="F904" i="1" s="1"/>
  <c r="H904" i="1" s="1"/>
  <c r="I904" i="1"/>
  <c r="G905" i="1"/>
  <c r="F905" i="1" s="1"/>
  <c r="H905" i="1" s="1"/>
  <c r="I905" i="1"/>
  <c r="G906" i="1"/>
  <c r="F906" i="1" s="1"/>
  <c r="H906" i="1" s="1"/>
  <c r="I906" i="1"/>
  <c r="G907" i="1"/>
  <c r="F907" i="1" s="1"/>
  <c r="H907" i="1" s="1"/>
  <c r="I907" i="1"/>
  <c r="G908" i="1"/>
  <c r="F908" i="1" s="1"/>
  <c r="H908" i="1" s="1"/>
  <c r="I908" i="1"/>
  <c r="G909" i="1"/>
  <c r="F909" i="1" s="1"/>
  <c r="H909" i="1" s="1"/>
  <c r="I909" i="1"/>
  <c r="G910" i="1"/>
  <c r="F910" i="1" s="1"/>
  <c r="H910" i="1" s="1"/>
  <c r="I910" i="1"/>
  <c r="G911" i="1"/>
  <c r="F911" i="1" s="1"/>
  <c r="H911" i="1" s="1"/>
  <c r="I911" i="1"/>
  <c r="G912" i="1"/>
  <c r="F912" i="1" s="1"/>
  <c r="H912" i="1" s="1"/>
  <c r="I912" i="1"/>
  <c r="G913" i="1"/>
  <c r="F913" i="1" s="1"/>
  <c r="H913" i="1" s="1"/>
  <c r="I913" i="1"/>
  <c r="G914" i="1"/>
  <c r="F914" i="1" s="1"/>
  <c r="H914" i="1" s="1"/>
  <c r="I914" i="1"/>
  <c r="G915" i="1"/>
  <c r="F915" i="1" s="1"/>
  <c r="H915" i="1" s="1"/>
  <c r="I915" i="1"/>
  <c r="G916" i="1"/>
  <c r="F916" i="1" s="1"/>
  <c r="H916" i="1" s="1"/>
  <c r="I916" i="1"/>
  <c r="G917" i="1"/>
  <c r="F917" i="1" s="1"/>
  <c r="H917" i="1" s="1"/>
  <c r="I917" i="1"/>
  <c r="G918" i="1"/>
  <c r="F918" i="1" s="1"/>
  <c r="H918" i="1" s="1"/>
  <c r="I918" i="1"/>
  <c r="G919" i="1"/>
  <c r="F919" i="1" s="1"/>
  <c r="H919" i="1" s="1"/>
  <c r="I919" i="1"/>
  <c r="G920" i="1"/>
  <c r="F920" i="1" s="1"/>
  <c r="H920" i="1" s="1"/>
  <c r="I920" i="1"/>
  <c r="G921" i="1"/>
  <c r="F921" i="1" s="1"/>
  <c r="H921" i="1" s="1"/>
  <c r="I921" i="1"/>
  <c r="G922" i="1"/>
  <c r="F922" i="1" s="1"/>
  <c r="H922" i="1" s="1"/>
  <c r="I922" i="1"/>
  <c r="G923" i="1"/>
  <c r="F923" i="1" s="1"/>
  <c r="H923" i="1" s="1"/>
  <c r="I923" i="1"/>
  <c r="G924" i="1"/>
  <c r="F924" i="1" s="1"/>
  <c r="H924" i="1" s="1"/>
  <c r="I924" i="1"/>
  <c r="G925" i="1"/>
  <c r="F925" i="1" s="1"/>
  <c r="H925" i="1" s="1"/>
  <c r="I925" i="1"/>
  <c r="G926" i="1"/>
  <c r="F926" i="1" s="1"/>
  <c r="H926" i="1" s="1"/>
  <c r="I926" i="1"/>
  <c r="G927" i="1"/>
  <c r="F927" i="1" s="1"/>
  <c r="H927" i="1" s="1"/>
  <c r="I927" i="1"/>
  <c r="G928" i="1"/>
  <c r="F928" i="1" s="1"/>
  <c r="H928" i="1" s="1"/>
  <c r="I928" i="1"/>
  <c r="G929" i="1"/>
  <c r="F929" i="1" s="1"/>
  <c r="H929" i="1" s="1"/>
  <c r="I929" i="1"/>
  <c r="G930" i="1"/>
  <c r="F930" i="1" s="1"/>
  <c r="H930" i="1" s="1"/>
  <c r="I930" i="1"/>
  <c r="G931" i="1"/>
  <c r="F931" i="1" s="1"/>
  <c r="H931" i="1" s="1"/>
  <c r="I931" i="1"/>
  <c r="G932" i="1"/>
  <c r="F932" i="1" s="1"/>
  <c r="H932" i="1" s="1"/>
  <c r="I932" i="1"/>
  <c r="G933" i="1"/>
  <c r="F933" i="1" s="1"/>
  <c r="H933" i="1" s="1"/>
  <c r="I933" i="1"/>
  <c r="G934" i="1"/>
  <c r="F934" i="1" s="1"/>
  <c r="H934" i="1" s="1"/>
  <c r="I934" i="1"/>
  <c r="G935" i="1"/>
  <c r="F935" i="1" s="1"/>
  <c r="H935" i="1" s="1"/>
  <c r="I935" i="1"/>
  <c r="G936" i="1"/>
  <c r="F936" i="1" s="1"/>
  <c r="H936" i="1" s="1"/>
  <c r="I936" i="1"/>
  <c r="G937" i="1"/>
  <c r="F937" i="1" s="1"/>
  <c r="H937" i="1" s="1"/>
  <c r="I937" i="1"/>
  <c r="G938" i="1"/>
  <c r="F938" i="1" s="1"/>
  <c r="H938" i="1" s="1"/>
  <c r="I938" i="1"/>
  <c r="G939" i="1"/>
  <c r="F939" i="1" s="1"/>
  <c r="H939" i="1" s="1"/>
  <c r="I939" i="1"/>
  <c r="G940" i="1"/>
  <c r="F940" i="1" s="1"/>
  <c r="H940" i="1" s="1"/>
  <c r="I940" i="1"/>
  <c r="G941" i="1"/>
  <c r="F941" i="1" s="1"/>
  <c r="H941" i="1" s="1"/>
  <c r="I941" i="1"/>
  <c r="G942" i="1"/>
  <c r="F942" i="1" s="1"/>
  <c r="H942" i="1" s="1"/>
  <c r="I942" i="1"/>
  <c r="G943" i="1"/>
  <c r="F943" i="1" s="1"/>
  <c r="H943" i="1" s="1"/>
  <c r="I943" i="1"/>
  <c r="G944" i="1"/>
  <c r="F944" i="1" s="1"/>
  <c r="H944" i="1" s="1"/>
  <c r="I944" i="1"/>
  <c r="G945" i="1"/>
  <c r="F945" i="1" s="1"/>
  <c r="H945" i="1" s="1"/>
  <c r="I945" i="1"/>
  <c r="G946" i="1"/>
  <c r="F946" i="1" s="1"/>
  <c r="H946" i="1" s="1"/>
  <c r="I946" i="1"/>
  <c r="G947" i="1"/>
  <c r="F947" i="1" s="1"/>
  <c r="H947" i="1" s="1"/>
  <c r="I947" i="1"/>
  <c r="G948" i="1"/>
  <c r="F948" i="1" s="1"/>
  <c r="H948" i="1" s="1"/>
  <c r="I948" i="1"/>
  <c r="G949" i="1"/>
  <c r="F949" i="1" s="1"/>
  <c r="H949" i="1" s="1"/>
  <c r="I949" i="1"/>
  <c r="G950" i="1"/>
  <c r="F950" i="1" s="1"/>
  <c r="H950" i="1" s="1"/>
  <c r="I950" i="1"/>
  <c r="G951" i="1"/>
  <c r="F951" i="1" s="1"/>
  <c r="H951" i="1" s="1"/>
  <c r="I951" i="1"/>
  <c r="G952" i="1"/>
  <c r="F952" i="1" s="1"/>
  <c r="H952" i="1" s="1"/>
  <c r="I952" i="1"/>
  <c r="G953" i="1"/>
  <c r="F953" i="1" s="1"/>
  <c r="H953" i="1" s="1"/>
  <c r="I953" i="1"/>
  <c r="G954" i="1"/>
  <c r="F954" i="1" s="1"/>
  <c r="H954" i="1" s="1"/>
  <c r="I954" i="1"/>
  <c r="G955" i="1"/>
  <c r="F955" i="1" s="1"/>
  <c r="H955" i="1" s="1"/>
  <c r="I955" i="1"/>
  <c r="G956" i="1"/>
  <c r="F956" i="1" s="1"/>
  <c r="H956" i="1" s="1"/>
  <c r="I956" i="1"/>
  <c r="G957" i="1"/>
  <c r="F957" i="1" s="1"/>
  <c r="H957" i="1" s="1"/>
  <c r="I957" i="1"/>
  <c r="G958" i="1"/>
  <c r="F958" i="1" s="1"/>
  <c r="H958" i="1" s="1"/>
  <c r="I958" i="1"/>
  <c r="G959" i="1"/>
  <c r="F959" i="1" s="1"/>
  <c r="H959" i="1" s="1"/>
  <c r="I959" i="1"/>
  <c r="G960" i="1"/>
  <c r="F960" i="1" s="1"/>
  <c r="H960" i="1" s="1"/>
  <c r="I960" i="1"/>
  <c r="G961" i="1"/>
  <c r="F961" i="1" s="1"/>
  <c r="H961" i="1" s="1"/>
  <c r="I961" i="1"/>
  <c r="G962" i="1"/>
  <c r="F962" i="1" s="1"/>
  <c r="H962" i="1" s="1"/>
  <c r="I962" i="1"/>
  <c r="G963" i="1"/>
  <c r="F963" i="1" s="1"/>
  <c r="H963" i="1" s="1"/>
  <c r="I963" i="1"/>
  <c r="G964" i="1"/>
  <c r="F964" i="1" s="1"/>
  <c r="H964" i="1" s="1"/>
  <c r="I964" i="1"/>
  <c r="G965" i="1"/>
  <c r="F965" i="1" s="1"/>
  <c r="H965" i="1" s="1"/>
  <c r="I965" i="1"/>
  <c r="G966" i="1"/>
  <c r="F966" i="1" s="1"/>
  <c r="H966" i="1" s="1"/>
  <c r="I966" i="1"/>
  <c r="G967" i="1"/>
  <c r="F967" i="1" s="1"/>
  <c r="H967" i="1" s="1"/>
  <c r="I967" i="1"/>
  <c r="G968" i="1"/>
  <c r="F968" i="1" s="1"/>
  <c r="H968" i="1" s="1"/>
  <c r="I968" i="1"/>
  <c r="G969" i="1"/>
  <c r="F969" i="1" s="1"/>
  <c r="H969" i="1" s="1"/>
  <c r="I969" i="1"/>
  <c r="G970" i="1"/>
  <c r="F970" i="1" s="1"/>
  <c r="H970" i="1" s="1"/>
  <c r="I970" i="1"/>
  <c r="G971" i="1"/>
  <c r="F971" i="1" s="1"/>
  <c r="H971" i="1" s="1"/>
  <c r="I971" i="1"/>
  <c r="G972" i="1"/>
  <c r="F972" i="1" s="1"/>
  <c r="H972" i="1" s="1"/>
  <c r="I972" i="1"/>
  <c r="G973" i="1"/>
  <c r="F973" i="1" s="1"/>
  <c r="H973" i="1" s="1"/>
  <c r="I973" i="1"/>
  <c r="G974" i="1"/>
  <c r="F974" i="1" s="1"/>
  <c r="H974" i="1" s="1"/>
  <c r="I974" i="1"/>
  <c r="G975" i="1"/>
  <c r="F975" i="1" s="1"/>
  <c r="H975" i="1" s="1"/>
  <c r="I975" i="1"/>
  <c r="G976" i="1"/>
  <c r="F976" i="1" s="1"/>
  <c r="H976" i="1" s="1"/>
  <c r="I976" i="1"/>
  <c r="G977" i="1"/>
  <c r="F977" i="1" s="1"/>
  <c r="H977" i="1" s="1"/>
  <c r="I977" i="1"/>
  <c r="G978" i="1"/>
  <c r="F978" i="1" s="1"/>
  <c r="H978" i="1" s="1"/>
  <c r="I978" i="1"/>
  <c r="G979" i="1"/>
  <c r="F979" i="1" s="1"/>
  <c r="H979" i="1" s="1"/>
  <c r="I979" i="1"/>
  <c r="G980" i="1"/>
  <c r="F980" i="1" s="1"/>
  <c r="H980" i="1" s="1"/>
  <c r="I980" i="1"/>
  <c r="G981" i="1"/>
  <c r="F981" i="1" s="1"/>
  <c r="H981" i="1" s="1"/>
  <c r="I981" i="1"/>
  <c r="G982" i="1"/>
  <c r="F982" i="1" s="1"/>
  <c r="H982" i="1" s="1"/>
  <c r="I982" i="1"/>
  <c r="G983" i="1"/>
  <c r="F983" i="1" s="1"/>
  <c r="H983" i="1" s="1"/>
  <c r="I983" i="1"/>
  <c r="G984" i="1"/>
  <c r="F984" i="1" s="1"/>
  <c r="H984" i="1" s="1"/>
  <c r="I984" i="1"/>
  <c r="G985" i="1"/>
  <c r="F985" i="1" s="1"/>
  <c r="H985" i="1" s="1"/>
  <c r="I985" i="1"/>
  <c r="G986" i="1"/>
  <c r="F986" i="1" s="1"/>
  <c r="H986" i="1" s="1"/>
  <c r="I986" i="1"/>
  <c r="G987" i="1"/>
  <c r="F987" i="1" s="1"/>
  <c r="H987" i="1" s="1"/>
  <c r="I987" i="1"/>
  <c r="G988" i="1"/>
  <c r="F988" i="1" s="1"/>
  <c r="H988" i="1" s="1"/>
  <c r="I988" i="1"/>
  <c r="G989" i="1"/>
  <c r="F989" i="1" s="1"/>
  <c r="H989" i="1" s="1"/>
  <c r="I989" i="1"/>
  <c r="G990" i="1"/>
  <c r="F990" i="1" s="1"/>
  <c r="H990" i="1" s="1"/>
  <c r="I990" i="1"/>
  <c r="G991" i="1"/>
  <c r="F991" i="1" s="1"/>
  <c r="H991" i="1" s="1"/>
  <c r="I991" i="1"/>
  <c r="G992" i="1"/>
  <c r="F992" i="1" s="1"/>
  <c r="H992" i="1" s="1"/>
  <c r="I992" i="1"/>
  <c r="G993" i="1"/>
  <c r="F993" i="1" s="1"/>
  <c r="H993" i="1" s="1"/>
  <c r="I993" i="1"/>
  <c r="G994" i="1"/>
  <c r="F994" i="1" s="1"/>
  <c r="H994" i="1" s="1"/>
  <c r="I994" i="1"/>
  <c r="G995" i="1"/>
  <c r="F995" i="1" s="1"/>
  <c r="H995" i="1" s="1"/>
  <c r="I995" i="1"/>
  <c r="G996" i="1"/>
  <c r="F996" i="1" s="1"/>
  <c r="H996" i="1" s="1"/>
  <c r="I996" i="1"/>
  <c r="G997" i="1"/>
  <c r="F997" i="1" s="1"/>
  <c r="H997" i="1" s="1"/>
  <c r="I997" i="1"/>
  <c r="G998" i="1"/>
  <c r="F998" i="1" s="1"/>
  <c r="H998" i="1" s="1"/>
  <c r="I998" i="1"/>
  <c r="G999" i="1"/>
  <c r="F999" i="1" s="1"/>
  <c r="H999" i="1" s="1"/>
  <c r="I999" i="1"/>
  <c r="G1000" i="1"/>
  <c r="F1000" i="1" s="1"/>
  <c r="H1000" i="1" s="1"/>
  <c r="I1000" i="1"/>
  <c r="F8" i="1"/>
  <c r="H8" i="1" s="1"/>
  <c r="G9" i="1"/>
  <c r="F9" i="1" s="1"/>
  <c r="H9" i="1" s="1"/>
  <c r="I9" i="1"/>
  <c r="G10" i="1"/>
  <c r="F10" i="1" s="1"/>
  <c r="H10" i="1" s="1"/>
  <c r="G11" i="1"/>
  <c r="F11" i="1" s="1"/>
  <c r="H11" i="1" s="1"/>
  <c r="I11" i="1"/>
  <c r="G12" i="1"/>
  <c r="F12" i="1" s="1"/>
  <c r="H12" i="1" s="1"/>
  <c r="I12" i="1"/>
  <c r="G13" i="1"/>
  <c r="F13" i="1" s="1"/>
  <c r="H13" i="1" s="1"/>
  <c r="I13" i="1"/>
  <c r="G14" i="1"/>
  <c r="F14" i="1" s="1"/>
  <c r="H14" i="1" s="1"/>
  <c r="I14" i="1"/>
  <c r="G15" i="1"/>
  <c r="F15" i="1" s="1"/>
  <c r="H15" i="1" s="1"/>
  <c r="I15" i="1"/>
  <c r="G16" i="1"/>
  <c r="F16" i="1" s="1"/>
  <c r="H16" i="1" s="1"/>
  <c r="I16" i="1"/>
  <c r="G17" i="1"/>
  <c r="F17" i="1" s="1"/>
  <c r="H17" i="1" s="1"/>
  <c r="I17" i="1"/>
  <c r="G18" i="1"/>
  <c r="F18" i="1" s="1"/>
  <c r="H18" i="1" s="1"/>
  <c r="I18" i="1"/>
  <c r="C36" i="1" l="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C757"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0" i="1"/>
  <c r="C841"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870" i="1"/>
  <c r="C871" i="1"/>
  <c r="C872" i="1"/>
  <c r="C873" i="1"/>
  <c r="C874" i="1"/>
  <c r="C875" i="1"/>
  <c r="C876" i="1"/>
  <c r="C877" i="1"/>
  <c r="C878"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6" i="1"/>
  <c r="C937" i="1"/>
  <c r="C938" i="1"/>
  <c r="C939" i="1"/>
  <c r="C940" i="1"/>
  <c r="C941" i="1"/>
  <c r="C942" i="1"/>
  <c r="C943" i="1"/>
  <c r="C944" i="1"/>
  <c r="C945" i="1"/>
  <c r="C946" i="1"/>
  <c r="C947" i="1"/>
  <c r="C948" i="1"/>
  <c r="C949" i="1"/>
  <c r="C950" i="1"/>
  <c r="C951" i="1"/>
  <c r="C952" i="1"/>
  <c r="C953" i="1"/>
  <c r="C954" i="1"/>
  <c r="C955" i="1"/>
  <c r="C956" i="1"/>
  <c r="C957" i="1"/>
  <c r="C958" i="1"/>
  <c r="C959" i="1"/>
  <c r="C960" i="1"/>
  <c r="C961" i="1"/>
  <c r="C962" i="1"/>
  <c r="C963" i="1"/>
  <c r="C964" i="1"/>
  <c r="C965" i="1"/>
  <c r="C966" i="1"/>
  <c r="C967" i="1"/>
  <c r="C968" i="1"/>
  <c r="C969" i="1"/>
  <c r="C970" i="1"/>
  <c r="C971" i="1"/>
  <c r="C972" i="1"/>
  <c r="C973" i="1"/>
  <c r="C974" i="1"/>
  <c r="C975" i="1"/>
  <c r="C976" i="1"/>
  <c r="C977" i="1"/>
  <c r="C978" i="1"/>
  <c r="C979" i="1"/>
  <c r="C980" i="1"/>
  <c r="C981" i="1"/>
  <c r="C982" i="1"/>
  <c r="C983" i="1"/>
  <c r="C984" i="1"/>
  <c r="C985" i="1"/>
  <c r="C986" i="1"/>
  <c r="C987" i="1"/>
  <c r="C988" i="1"/>
  <c r="C989" i="1"/>
  <c r="C990" i="1"/>
  <c r="C991" i="1"/>
  <c r="C992" i="1"/>
  <c r="C993" i="1"/>
  <c r="C994" i="1"/>
  <c r="C995" i="1"/>
  <c r="C996" i="1"/>
  <c r="C997" i="1"/>
  <c r="C998" i="1"/>
  <c r="C999" i="1"/>
  <c r="C1000" i="1"/>
  <c r="N997" i="6" l="1"/>
  <c r="N985" i="6"/>
  <c r="N969" i="6"/>
  <c r="N957" i="6"/>
  <c r="N949" i="6"/>
  <c r="N933" i="6"/>
  <c r="N921" i="6"/>
  <c r="N917" i="6"/>
  <c r="N905" i="6"/>
  <c r="N901" i="6"/>
  <c r="N889" i="6"/>
  <c r="N877" i="6"/>
  <c r="N873" i="6"/>
  <c r="N857" i="6"/>
  <c r="N845" i="6"/>
  <c r="N829" i="6"/>
  <c r="N817" i="6"/>
  <c r="N813" i="6"/>
  <c r="N809" i="6"/>
  <c r="N773" i="6"/>
  <c r="N769" i="6"/>
  <c r="N749" i="6"/>
  <c r="N745" i="6"/>
  <c r="N725" i="6"/>
  <c r="N713" i="6"/>
  <c r="N697" i="6"/>
  <c r="N693" i="6"/>
  <c r="N681" i="6"/>
  <c r="N665" i="6"/>
  <c r="N653" i="6"/>
  <c r="N645" i="6"/>
  <c r="N633" i="6"/>
  <c r="N629" i="6"/>
  <c r="N625" i="6"/>
  <c r="N613" i="6"/>
  <c r="N601" i="6"/>
  <c r="N597" i="6"/>
  <c r="N581" i="6"/>
  <c r="N565" i="6"/>
  <c r="N553" i="6"/>
  <c r="N537" i="6"/>
  <c r="N521" i="6"/>
  <c r="N505" i="6"/>
  <c r="N501" i="6"/>
  <c r="N489" i="6"/>
  <c r="N485" i="6"/>
  <c r="N469" i="6"/>
  <c r="N457" i="6"/>
  <c r="N453" i="6"/>
  <c r="N449" i="6"/>
  <c r="N437" i="6"/>
  <c r="N425" i="6"/>
  <c r="N421" i="6"/>
  <c r="N381" i="6"/>
  <c r="N365" i="6"/>
  <c r="N349" i="6"/>
  <c r="N337" i="6"/>
  <c r="N325" i="6"/>
  <c r="N309" i="6"/>
  <c r="N297" i="6"/>
  <c r="N285" i="6"/>
  <c r="N281" i="6"/>
  <c r="N265" i="6"/>
  <c r="N253" i="6"/>
  <c r="N233" i="6"/>
  <c r="N217" i="6"/>
  <c r="N213" i="6"/>
  <c r="N209" i="6"/>
  <c r="N205" i="6"/>
  <c r="N201" i="6"/>
  <c r="N189" i="6"/>
  <c r="N185" i="6"/>
  <c r="N173" i="6"/>
  <c r="N169" i="6"/>
  <c r="N145" i="6"/>
  <c r="N133" i="6"/>
  <c r="N117" i="6"/>
  <c r="N105" i="6"/>
  <c r="N101" i="6"/>
  <c r="N97" i="6"/>
  <c r="N73" i="6"/>
  <c r="N69" i="6"/>
  <c r="N65" i="6"/>
  <c r="N61" i="6"/>
  <c r="N57" i="6"/>
  <c r="N996" i="6"/>
  <c r="N980" i="6"/>
  <c r="N964" i="6"/>
  <c r="N952" i="6"/>
  <c r="N948" i="6"/>
  <c r="N936" i="6"/>
  <c r="N924" i="6"/>
  <c r="N920" i="6"/>
  <c r="N908" i="6"/>
  <c r="N904" i="6"/>
  <c r="N900" i="6"/>
  <c r="N880" i="6"/>
  <c r="N868" i="6"/>
  <c r="N852" i="6"/>
  <c r="N844" i="6"/>
  <c r="N832" i="6"/>
  <c r="N993" i="6"/>
  <c r="N989" i="6"/>
  <c r="N981" i="6"/>
  <c r="N977" i="6"/>
  <c r="N973" i="6"/>
  <c r="N965" i="6"/>
  <c r="N961" i="6"/>
  <c r="N953" i="6"/>
  <c r="N945" i="6"/>
  <c r="N941" i="6"/>
  <c r="N937" i="6"/>
  <c r="N929" i="6"/>
  <c r="N925" i="6"/>
  <c r="N913" i="6"/>
  <c r="N909" i="6"/>
  <c r="N897" i="6"/>
  <c r="N893" i="6"/>
  <c r="N885" i="6"/>
  <c r="N881" i="6"/>
  <c r="N869" i="6"/>
  <c r="N865" i="6"/>
  <c r="N861" i="6"/>
  <c r="N853" i="6"/>
  <c r="N849" i="6"/>
  <c r="N841" i="6"/>
  <c r="N837" i="6"/>
  <c r="N833" i="6"/>
  <c r="N825" i="6"/>
  <c r="N821" i="6"/>
  <c r="N805" i="6"/>
  <c r="N801" i="6"/>
  <c r="N797" i="6"/>
  <c r="N793" i="6"/>
  <c r="N789" i="6"/>
  <c r="N785" i="6"/>
  <c r="N781" i="6"/>
  <c r="N777" i="6"/>
  <c r="N765" i="6"/>
  <c r="N761" i="6"/>
  <c r="N757" i="6"/>
  <c r="N753" i="6"/>
  <c r="N741" i="6"/>
  <c r="N737" i="6"/>
  <c r="N733" i="6"/>
  <c r="N729" i="6"/>
  <c r="N721" i="6"/>
  <c r="N717" i="6"/>
  <c r="N709" i="6"/>
  <c r="N705" i="6"/>
  <c r="N701" i="6"/>
  <c r="N689" i="6"/>
  <c r="N685" i="6"/>
  <c r="N677" i="6"/>
  <c r="N673" i="6"/>
  <c r="N669" i="6"/>
  <c r="N661" i="6"/>
  <c r="N657" i="6"/>
  <c r="N649" i="6"/>
  <c r="N641" i="6"/>
  <c r="N637" i="6"/>
  <c r="N621" i="6"/>
  <c r="N617" i="6"/>
  <c r="N609" i="6"/>
  <c r="N605" i="6"/>
  <c r="N593" i="6"/>
  <c r="N589" i="6"/>
  <c r="N585" i="6"/>
  <c r="N577" i="6"/>
  <c r="N573" i="6"/>
  <c r="N569" i="6"/>
  <c r="N561" i="6"/>
  <c r="N557" i="6"/>
  <c r="N549" i="6"/>
  <c r="N545" i="6"/>
  <c r="N541" i="6"/>
  <c r="N533" i="6"/>
  <c r="N529" i="6"/>
  <c r="N525" i="6"/>
  <c r="N517" i="6"/>
  <c r="N513" i="6"/>
  <c r="N509" i="6"/>
  <c r="N497" i="6"/>
  <c r="N493" i="6"/>
  <c r="N481" i="6"/>
  <c r="N477" i="6"/>
  <c r="N473" i="6"/>
  <c r="N465" i="6"/>
  <c r="N461" i="6"/>
  <c r="N445" i="6"/>
  <c r="N441" i="6"/>
  <c r="N433" i="6"/>
  <c r="N429" i="6"/>
  <c r="N417" i="6"/>
  <c r="N413" i="6"/>
  <c r="N409" i="6"/>
  <c r="N405" i="6"/>
  <c r="N401" i="6"/>
  <c r="N397" i="6"/>
  <c r="N393" i="6"/>
  <c r="N389" i="6"/>
  <c r="N385" i="6"/>
  <c r="N377" i="6"/>
  <c r="N373" i="6"/>
  <c r="N369" i="6"/>
  <c r="N361" i="6"/>
  <c r="N357" i="6"/>
  <c r="N353" i="6"/>
  <c r="N345" i="6"/>
  <c r="N341" i="6"/>
  <c r="N333" i="6"/>
  <c r="N329" i="6"/>
  <c r="N321" i="6"/>
  <c r="N317" i="6"/>
  <c r="N313" i="6"/>
  <c r="N305" i="6"/>
  <c r="N301" i="6"/>
  <c r="N293" i="6"/>
  <c r="N289" i="6"/>
  <c r="N277" i="6"/>
  <c r="N273" i="6"/>
  <c r="N269" i="6"/>
  <c r="N261" i="6"/>
  <c r="N257" i="6"/>
  <c r="N249" i="6"/>
  <c r="N245" i="6"/>
  <c r="N241" i="6"/>
  <c r="N237" i="6"/>
  <c r="N229" i="6"/>
  <c r="N225" i="6"/>
  <c r="N221" i="6"/>
  <c r="N197" i="6"/>
  <c r="N193" i="6"/>
  <c r="N181" i="6"/>
  <c r="N177" i="6"/>
  <c r="N165" i="6"/>
  <c r="N161" i="6"/>
  <c r="N157" i="6"/>
  <c r="N153" i="6"/>
  <c r="N149" i="6"/>
  <c r="N141" i="6"/>
  <c r="N137" i="6"/>
  <c r="N129" i="6"/>
  <c r="N125" i="6"/>
  <c r="N121" i="6"/>
  <c r="N113" i="6"/>
  <c r="N109" i="6"/>
  <c r="N93" i="6"/>
  <c r="N89" i="6"/>
  <c r="N85" i="6"/>
  <c r="N81" i="6"/>
  <c r="N77" i="6"/>
  <c r="N53" i="6"/>
  <c r="N49" i="6"/>
  <c r="N45" i="6"/>
  <c r="N41" i="6"/>
  <c r="N37" i="6"/>
  <c r="N33" i="6"/>
  <c r="N29" i="6"/>
  <c r="N25" i="6"/>
  <c r="N20" i="6"/>
  <c r="N16" i="6"/>
  <c r="N12" i="6"/>
  <c r="N1000" i="6"/>
  <c r="N992" i="6"/>
  <c r="N988" i="6"/>
  <c r="N984" i="6"/>
  <c r="N976" i="6"/>
  <c r="N972" i="6"/>
  <c r="N968" i="6"/>
  <c r="N960" i="6"/>
  <c r="N956" i="6"/>
  <c r="N944" i="6"/>
  <c r="N940" i="6"/>
  <c r="N932" i="6"/>
  <c r="N928" i="6"/>
  <c r="N916" i="6"/>
  <c r="N912" i="6"/>
  <c r="N896" i="6"/>
  <c r="N892" i="6"/>
  <c r="N888" i="6"/>
  <c r="N884" i="6"/>
  <c r="N876" i="6"/>
  <c r="N872" i="6"/>
  <c r="N864" i="6"/>
  <c r="N860" i="6"/>
  <c r="N856" i="6"/>
  <c r="N848" i="6"/>
  <c r="N840" i="6"/>
  <c r="N836" i="6"/>
  <c r="N828" i="6"/>
  <c r="N824" i="6"/>
  <c r="N820" i="6"/>
  <c r="N816" i="6"/>
  <c r="N812" i="6"/>
  <c r="N808" i="6"/>
  <c r="N804" i="6"/>
  <c r="N800" i="6"/>
  <c r="N796" i="6"/>
  <c r="N792" i="6"/>
  <c r="N788" i="6"/>
  <c r="N784" i="6"/>
  <c r="N780" i="6"/>
  <c r="N776" i="6"/>
  <c r="N772" i="6"/>
  <c r="N768" i="6"/>
  <c r="N764" i="6"/>
  <c r="N760" i="6"/>
  <c r="N756" i="6"/>
  <c r="N752" i="6"/>
  <c r="N748" i="6"/>
  <c r="N744" i="6"/>
  <c r="N740" i="6"/>
  <c r="N736" i="6"/>
  <c r="N732" i="6"/>
  <c r="N728" i="6"/>
  <c r="N724" i="6"/>
  <c r="N720" i="6"/>
  <c r="N716" i="6"/>
  <c r="N712" i="6"/>
  <c r="N708" i="6"/>
  <c r="N704" i="6"/>
  <c r="N700" i="6"/>
  <c r="N696" i="6"/>
  <c r="N692" i="6"/>
  <c r="N688" i="6"/>
  <c r="N684" i="6"/>
  <c r="N680" i="6"/>
  <c r="N676" i="6"/>
  <c r="N672" i="6"/>
  <c r="N668" i="6"/>
  <c r="N664" i="6"/>
  <c r="N660" i="6"/>
  <c r="N656" i="6"/>
  <c r="N652" i="6"/>
  <c r="N648" i="6"/>
  <c r="N644" i="6"/>
  <c r="N640" i="6"/>
  <c r="N636" i="6"/>
  <c r="N632" i="6"/>
  <c r="N628" i="6"/>
  <c r="N624" i="6"/>
  <c r="N620" i="6"/>
  <c r="N616" i="6"/>
  <c r="N612" i="6"/>
  <c r="N608" i="6"/>
  <c r="N604" i="6"/>
  <c r="N600" i="6"/>
  <c r="N596" i="6"/>
  <c r="N592" i="6"/>
  <c r="N588" i="6"/>
  <c r="N584" i="6"/>
  <c r="N580" i="6"/>
  <c r="N576" i="6"/>
  <c r="N572" i="6"/>
  <c r="N568" i="6"/>
  <c r="N564" i="6"/>
  <c r="N560" i="6"/>
  <c r="N556" i="6"/>
  <c r="N552" i="6"/>
  <c r="N548" i="6"/>
  <c r="N544" i="6"/>
  <c r="N540" i="6"/>
  <c r="N536" i="6"/>
  <c r="N532" i="6"/>
  <c r="N528" i="6"/>
  <c r="N524" i="6"/>
  <c r="N520" i="6"/>
  <c r="N516" i="6"/>
  <c r="N512" i="6"/>
  <c r="N508" i="6"/>
  <c r="N504" i="6"/>
  <c r="N500" i="6"/>
  <c r="N496" i="6"/>
  <c r="N492" i="6"/>
  <c r="N488" i="6"/>
  <c r="N484" i="6"/>
  <c r="N480" i="6"/>
  <c r="N476" i="6"/>
  <c r="N472" i="6"/>
  <c r="N468" i="6"/>
  <c r="N464" i="6"/>
  <c r="N460" i="6"/>
  <c r="N456" i="6"/>
  <c r="N452" i="6"/>
  <c r="N448" i="6"/>
  <c r="N444" i="6"/>
  <c r="N440" i="6"/>
  <c r="N436" i="6"/>
  <c r="N432" i="6"/>
  <c r="N428" i="6"/>
  <c r="N424" i="6"/>
  <c r="N420" i="6"/>
  <c r="N416" i="6"/>
  <c r="N412" i="6"/>
  <c r="N408" i="6"/>
  <c r="N404" i="6"/>
  <c r="N400" i="6"/>
  <c r="N396" i="6"/>
  <c r="N392" i="6"/>
  <c r="N388" i="6"/>
  <c r="N384" i="6"/>
  <c r="N380" i="6"/>
  <c r="N376" i="6"/>
  <c r="N372" i="6"/>
  <c r="N368" i="6"/>
  <c r="N364" i="6"/>
  <c r="N360" i="6"/>
  <c r="N356" i="6"/>
  <c r="N352" i="6"/>
  <c r="N348" i="6"/>
  <c r="N344" i="6"/>
  <c r="N340" i="6"/>
  <c r="N336" i="6"/>
  <c r="N332" i="6"/>
  <c r="N328" i="6"/>
  <c r="N324" i="6"/>
  <c r="N320" i="6"/>
  <c r="N316" i="6"/>
  <c r="N312" i="6"/>
  <c r="N308" i="6"/>
  <c r="N304" i="6"/>
  <c r="N300" i="6"/>
  <c r="N296" i="6"/>
  <c r="N292" i="6"/>
  <c r="N288" i="6"/>
  <c r="N284" i="6"/>
  <c r="N280" i="6"/>
  <c r="N276" i="6"/>
  <c r="N272" i="6"/>
  <c r="N268" i="6"/>
  <c r="N264" i="6"/>
  <c r="N260" i="6"/>
  <c r="N256" i="6"/>
  <c r="N252" i="6"/>
  <c r="N248" i="6"/>
  <c r="N244" i="6"/>
  <c r="N240" i="6"/>
  <c r="N236" i="6"/>
  <c r="N232" i="6"/>
  <c r="N228" i="6"/>
  <c r="N224" i="6"/>
  <c r="N220" i="6"/>
  <c r="N216" i="6"/>
  <c r="N212" i="6"/>
  <c r="N208" i="6"/>
  <c r="N204" i="6"/>
  <c r="N200" i="6"/>
  <c r="N196" i="6"/>
  <c r="N192" i="6"/>
  <c r="N188" i="6"/>
  <c r="N184" i="6"/>
  <c r="N180" i="6"/>
  <c r="N176" i="6"/>
  <c r="N172" i="6"/>
  <c r="N168" i="6"/>
  <c r="N164" i="6"/>
  <c r="N160" i="6"/>
  <c r="N156" i="6"/>
  <c r="N152" i="6"/>
  <c r="N148" i="6"/>
  <c r="N144" i="6"/>
  <c r="N140" i="6"/>
  <c r="N136" i="6"/>
  <c r="N132" i="6"/>
  <c r="N128" i="6"/>
  <c r="N124" i="6"/>
  <c r="N120" i="6"/>
  <c r="N116" i="6"/>
  <c r="N112" i="6"/>
  <c r="N108" i="6"/>
  <c r="N104" i="6"/>
  <c r="N100" i="6"/>
  <c r="N96" i="6"/>
  <c r="N92" i="6"/>
  <c r="N88" i="6"/>
  <c r="N84" i="6"/>
  <c r="N80" i="6"/>
  <c r="N76" i="6"/>
  <c r="N72" i="6"/>
  <c r="N68" i="6"/>
  <c r="N64" i="6"/>
  <c r="N60" i="6"/>
  <c r="N56" i="6"/>
  <c r="N52" i="6"/>
  <c r="N48" i="6"/>
  <c r="N44" i="6"/>
  <c r="N40" i="6"/>
  <c r="N36" i="6"/>
  <c r="N32" i="6"/>
  <c r="N28" i="6"/>
  <c r="N24" i="6"/>
  <c r="N23" i="6"/>
  <c r="N19" i="6"/>
  <c r="N15" i="6"/>
  <c r="N11" i="6"/>
  <c r="N999" i="6"/>
  <c r="N995" i="6"/>
  <c r="N991" i="6"/>
  <c r="N987" i="6"/>
  <c r="N983" i="6"/>
  <c r="N979" i="6"/>
  <c r="N975" i="6"/>
  <c r="N971" i="6"/>
  <c r="N967" i="6"/>
  <c r="N963" i="6"/>
  <c r="N959" i="6"/>
  <c r="N955" i="6"/>
  <c r="N951" i="6"/>
  <c r="N947" i="6"/>
  <c r="N943" i="6"/>
  <c r="N939" i="6"/>
  <c r="N935" i="6"/>
  <c r="N931" i="6"/>
  <c r="N927" i="6"/>
  <c r="N923" i="6"/>
  <c r="N919" i="6"/>
  <c r="N915" i="6"/>
  <c r="N911" i="6"/>
  <c r="N907" i="6"/>
  <c r="N903" i="6"/>
  <c r="N899" i="6"/>
  <c r="N895" i="6"/>
  <c r="N891" i="6"/>
  <c r="N887" i="6"/>
  <c r="N883" i="6"/>
  <c r="N879" i="6"/>
  <c r="N875" i="6"/>
  <c r="N871" i="6"/>
  <c r="N867" i="6"/>
  <c r="N863" i="6"/>
  <c r="N859" i="6"/>
  <c r="N855" i="6"/>
  <c r="N851" i="6"/>
  <c r="N847" i="6"/>
  <c r="N843" i="6"/>
  <c r="N839" i="6"/>
  <c r="N835" i="6"/>
  <c r="N831" i="6"/>
  <c r="N827" i="6"/>
  <c r="N823" i="6"/>
  <c r="N819" i="6"/>
  <c r="N815" i="6"/>
  <c r="N811" i="6"/>
  <c r="N807" i="6"/>
  <c r="N803" i="6"/>
  <c r="N799" i="6"/>
  <c r="N795" i="6"/>
  <c r="N791" i="6"/>
  <c r="N787" i="6"/>
  <c r="N783" i="6"/>
  <c r="N779" i="6"/>
  <c r="N775" i="6"/>
  <c r="N771" i="6"/>
  <c r="N767" i="6"/>
  <c r="N763" i="6"/>
  <c r="N759" i="6"/>
  <c r="N755" i="6"/>
  <c r="N751" i="6"/>
  <c r="N747" i="6"/>
  <c r="N743" i="6"/>
  <c r="N739" i="6"/>
  <c r="N735" i="6"/>
  <c r="N731" i="6"/>
  <c r="N727" i="6"/>
  <c r="N723" i="6"/>
  <c r="N719" i="6"/>
  <c r="N715" i="6"/>
  <c r="N711" i="6"/>
  <c r="N707" i="6"/>
  <c r="N703" i="6"/>
  <c r="N699" i="6"/>
  <c r="N695" i="6"/>
  <c r="N691" i="6"/>
  <c r="N687" i="6"/>
  <c r="N683" i="6"/>
  <c r="N679" i="6"/>
  <c r="N675" i="6"/>
  <c r="N671" i="6"/>
  <c r="N667" i="6"/>
  <c r="N663" i="6"/>
  <c r="N659" i="6"/>
  <c r="N655" i="6"/>
  <c r="N651" i="6"/>
  <c r="N647" i="6"/>
  <c r="N643" i="6"/>
  <c r="N639" i="6"/>
  <c r="N635" i="6"/>
  <c r="N631" i="6"/>
  <c r="N627" i="6"/>
  <c r="N623" i="6"/>
  <c r="N619" i="6"/>
  <c r="N615" i="6"/>
  <c r="N611" i="6"/>
  <c r="N607" i="6"/>
  <c r="N603" i="6"/>
  <c r="N599" i="6"/>
  <c r="N595" i="6"/>
  <c r="N591" i="6"/>
  <c r="N587" i="6"/>
  <c r="N583" i="6"/>
  <c r="N579" i="6"/>
  <c r="N575" i="6"/>
  <c r="N571" i="6"/>
  <c r="N567" i="6"/>
  <c r="N563" i="6"/>
  <c r="N559" i="6"/>
  <c r="N555" i="6"/>
  <c r="N551" i="6"/>
  <c r="N547" i="6"/>
  <c r="N543" i="6"/>
  <c r="N539" i="6"/>
  <c r="N535" i="6"/>
  <c r="N531" i="6"/>
  <c r="N527" i="6"/>
  <c r="N523" i="6"/>
  <c r="N519" i="6"/>
  <c r="N515" i="6"/>
  <c r="N511" i="6"/>
  <c r="N507" i="6"/>
  <c r="N503" i="6"/>
  <c r="N499" i="6"/>
  <c r="N495" i="6"/>
  <c r="N491" i="6"/>
  <c r="N487" i="6"/>
  <c r="N483" i="6"/>
  <c r="N479" i="6"/>
  <c r="N475" i="6"/>
  <c r="N471" i="6"/>
  <c r="N467" i="6"/>
  <c r="N463" i="6"/>
  <c r="N459" i="6"/>
  <c r="N455" i="6"/>
  <c r="N451" i="6"/>
  <c r="N447" i="6"/>
  <c r="N443" i="6"/>
  <c r="N439" i="6"/>
  <c r="N435" i="6"/>
  <c r="N431" i="6"/>
  <c r="N427" i="6"/>
  <c r="N423" i="6"/>
  <c r="N419" i="6"/>
  <c r="N415" i="6"/>
  <c r="N411" i="6"/>
  <c r="N407" i="6"/>
  <c r="N403" i="6"/>
  <c r="N399" i="6"/>
  <c r="N395" i="6"/>
  <c r="N391" i="6"/>
  <c r="N387" i="6"/>
  <c r="N383" i="6"/>
  <c r="N379" i="6"/>
  <c r="N375" i="6"/>
  <c r="N371" i="6"/>
  <c r="N367" i="6"/>
  <c r="N363" i="6"/>
  <c r="N359" i="6"/>
  <c r="N355" i="6"/>
  <c r="N351" i="6"/>
  <c r="N347" i="6"/>
  <c r="N343" i="6"/>
  <c r="N339" i="6"/>
  <c r="N335" i="6"/>
  <c r="N331" i="6"/>
  <c r="N327" i="6"/>
  <c r="N323" i="6"/>
  <c r="N319" i="6"/>
  <c r="N315" i="6"/>
  <c r="N311" i="6"/>
  <c r="N307" i="6"/>
  <c r="N303" i="6"/>
  <c r="N299" i="6"/>
  <c r="N295" i="6"/>
  <c r="N291" i="6"/>
  <c r="N287" i="6"/>
  <c r="N283" i="6"/>
  <c r="N279" i="6"/>
  <c r="N275" i="6"/>
  <c r="N271" i="6"/>
  <c r="N267" i="6"/>
  <c r="N263" i="6"/>
  <c r="N259" i="6"/>
  <c r="N255" i="6"/>
  <c r="N251" i="6"/>
  <c r="N247" i="6"/>
  <c r="N243" i="6"/>
  <c r="N239" i="6"/>
  <c r="N235" i="6"/>
  <c r="N231" i="6"/>
  <c r="N227" i="6"/>
  <c r="N223" i="6"/>
  <c r="N219" i="6"/>
  <c r="N215" i="6"/>
  <c r="N211" i="6"/>
  <c r="N207" i="6"/>
  <c r="N203" i="6"/>
  <c r="N199" i="6"/>
  <c r="N195" i="6"/>
  <c r="N191" i="6"/>
  <c r="N187" i="6"/>
  <c r="N183" i="6"/>
  <c r="N179" i="6"/>
  <c r="N175" i="6"/>
  <c r="N171" i="6"/>
  <c r="N167" i="6"/>
  <c r="N163" i="6"/>
  <c r="N159" i="6"/>
  <c r="N155" i="6"/>
  <c r="N151" i="6"/>
  <c r="N147" i="6"/>
  <c r="N143" i="6"/>
  <c r="N139" i="6"/>
  <c r="N135" i="6"/>
  <c r="N131" i="6"/>
  <c r="N127" i="6"/>
  <c r="N123" i="6"/>
  <c r="N119" i="6"/>
  <c r="N115" i="6"/>
  <c r="N111" i="6"/>
  <c r="N107" i="6"/>
  <c r="N103" i="6"/>
  <c r="N99" i="6"/>
  <c r="N95" i="6"/>
  <c r="N91" i="6"/>
  <c r="N87" i="6"/>
  <c r="N83" i="6"/>
  <c r="N79" i="6"/>
  <c r="N75" i="6"/>
  <c r="N71" i="6"/>
  <c r="N67" i="6"/>
  <c r="N63" i="6"/>
  <c r="N59" i="6"/>
  <c r="N55" i="6"/>
  <c r="N51" i="6"/>
  <c r="N47" i="6"/>
  <c r="N43" i="6"/>
  <c r="N39" i="6"/>
  <c r="N35" i="6"/>
  <c r="N31" i="6"/>
  <c r="N27" i="6"/>
  <c r="N22" i="6"/>
  <c r="N18" i="6"/>
  <c r="N14" i="6"/>
  <c r="N10" i="6"/>
  <c r="N998" i="6"/>
  <c r="N994" i="6"/>
  <c r="N990" i="6"/>
  <c r="N986" i="6"/>
  <c r="N982" i="6"/>
  <c r="N978" i="6"/>
  <c r="N974" i="6"/>
  <c r="N970" i="6"/>
  <c r="N966" i="6"/>
  <c r="N962" i="6"/>
  <c r="N958" i="6"/>
  <c r="N954" i="6"/>
  <c r="N950" i="6"/>
  <c r="N946" i="6"/>
  <c r="N942" i="6"/>
  <c r="N938" i="6"/>
  <c r="N934" i="6"/>
  <c r="N930" i="6"/>
  <c r="N926" i="6"/>
  <c r="N922" i="6"/>
  <c r="N918" i="6"/>
  <c r="N914" i="6"/>
  <c r="N910" i="6"/>
  <c r="N906" i="6"/>
  <c r="N902" i="6"/>
  <c r="N898" i="6"/>
  <c r="N894" i="6"/>
  <c r="N890" i="6"/>
  <c r="N886" i="6"/>
  <c r="N882" i="6"/>
  <c r="N878" i="6"/>
  <c r="N874" i="6"/>
  <c r="N870" i="6"/>
  <c r="N866" i="6"/>
  <c r="N862" i="6"/>
  <c r="N858" i="6"/>
  <c r="N854" i="6"/>
  <c r="N850" i="6"/>
  <c r="N846" i="6"/>
  <c r="N842" i="6"/>
  <c r="N838" i="6"/>
  <c r="N834" i="6"/>
  <c r="N830" i="6"/>
  <c r="N826" i="6"/>
  <c r="N822" i="6"/>
  <c r="N818" i="6"/>
  <c r="N814" i="6"/>
  <c r="N810" i="6"/>
  <c r="N806" i="6"/>
  <c r="N802" i="6"/>
  <c r="N798" i="6"/>
  <c r="N794" i="6"/>
  <c r="N790" i="6"/>
  <c r="N786" i="6"/>
  <c r="N782" i="6"/>
  <c r="N778" i="6"/>
  <c r="N774" i="6"/>
  <c r="N770" i="6"/>
  <c r="N766" i="6"/>
  <c r="N762" i="6"/>
  <c r="N758" i="6"/>
  <c r="N754" i="6"/>
  <c r="N750" i="6"/>
  <c r="N746" i="6"/>
  <c r="N742" i="6"/>
  <c r="N738" i="6"/>
  <c r="N734" i="6"/>
  <c r="N730" i="6"/>
  <c r="N726" i="6"/>
  <c r="N722" i="6"/>
  <c r="N718" i="6"/>
  <c r="N714" i="6"/>
  <c r="N710" i="6"/>
  <c r="N706" i="6"/>
  <c r="N702" i="6"/>
  <c r="N698" i="6"/>
  <c r="N694" i="6"/>
  <c r="N690" i="6"/>
  <c r="N686" i="6"/>
  <c r="N682" i="6"/>
  <c r="N678" i="6"/>
  <c r="N674" i="6"/>
  <c r="N670" i="6"/>
  <c r="N666" i="6"/>
  <c r="N662" i="6"/>
  <c r="N658" i="6"/>
  <c r="N654" i="6"/>
  <c r="N650" i="6"/>
  <c r="N646" i="6"/>
  <c r="N642" i="6"/>
  <c r="N638" i="6"/>
  <c r="N634" i="6"/>
  <c r="N630" i="6"/>
  <c r="N626" i="6"/>
  <c r="N622" i="6"/>
  <c r="N618" i="6"/>
  <c r="N614" i="6"/>
  <c r="N610" i="6"/>
  <c r="N606" i="6"/>
  <c r="N602" i="6"/>
  <c r="N598" i="6"/>
  <c r="N594" i="6"/>
  <c r="N590" i="6"/>
  <c r="N586" i="6"/>
  <c r="N582" i="6"/>
  <c r="N578" i="6"/>
  <c r="N574" i="6"/>
  <c r="N570" i="6"/>
  <c r="N566" i="6"/>
  <c r="N562" i="6"/>
  <c r="N558" i="6"/>
  <c r="N554" i="6"/>
  <c r="N550" i="6"/>
  <c r="N546" i="6"/>
  <c r="N542" i="6"/>
  <c r="N538" i="6"/>
  <c r="N534" i="6"/>
  <c r="N530" i="6"/>
  <c r="N526" i="6"/>
  <c r="N522" i="6"/>
  <c r="N518" i="6"/>
  <c r="N514" i="6"/>
  <c r="N510" i="6"/>
  <c r="N506" i="6"/>
  <c r="N502" i="6"/>
  <c r="N498" i="6"/>
  <c r="N494" i="6"/>
  <c r="N490" i="6"/>
  <c r="N486" i="6"/>
  <c r="N482" i="6"/>
  <c r="N478" i="6"/>
  <c r="N474" i="6"/>
  <c r="N470" i="6"/>
  <c r="N466" i="6"/>
  <c r="N462" i="6"/>
  <c r="N458" i="6"/>
  <c r="N454" i="6"/>
  <c r="N450" i="6"/>
  <c r="N446" i="6"/>
  <c r="N442" i="6"/>
  <c r="N438" i="6"/>
  <c r="N434" i="6"/>
  <c r="N430" i="6"/>
  <c r="N426" i="6"/>
  <c r="N422" i="6"/>
  <c r="N418" i="6"/>
  <c r="N414" i="6"/>
  <c r="N410" i="6"/>
  <c r="N406" i="6"/>
  <c r="N402" i="6"/>
  <c r="N398" i="6"/>
  <c r="N394" i="6"/>
  <c r="N390" i="6"/>
  <c r="N386" i="6"/>
  <c r="N382" i="6"/>
  <c r="N378" i="6"/>
  <c r="N374" i="6"/>
  <c r="N370" i="6"/>
  <c r="N366" i="6"/>
  <c r="N362" i="6"/>
  <c r="N358" i="6"/>
  <c r="N354" i="6"/>
  <c r="N350" i="6"/>
  <c r="N346" i="6"/>
  <c r="N342" i="6"/>
  <c r="N338" i="6"/>
  <c r="N334" i="6"/>
  <c r="N330" i="6"/>
  <c r="N326" i="6"/>
  <c r="N322" i="6"/>
  <c r="N318" i="6"/>
  <c r="N314" i="6"/>
  <c r="N310" i="6"/>
  <c r="N306" i="6"/>
  <c r="N302" i="6"/>
  <c r="N298" i="6"/>
  <c r="N294" i="6"/>
  <c r="N290" i="6"/>
  <c r="N286" i="6"/>
  <c r="N282" i="6"/>
  <c r="N278" i="6"/>
  <c r="N274" i="6"/>
  <c r="N270" i="6"/>
  <c r="N266" i="6"/>
  <c r="N262" i="6"/>
  <c r="N258" i="6"/>
  <c r="N254" i="6"/>
  <c r="N250" i="6"/>
  <c r="N246" i="6"/>
  <c r="N242" i="6"/>
  <c r="N238" i="6"/>
  <c r="N234" i="6"/>
  <c r="N230" i="6"/>
  <c r="N226" i="6"/>
  <c r="N222" i="6"/>
  <c r="N218" i="6"/>
  <c r="N214" i="6"/>
  <c r="N210" i="6"/>
  <c r="N206" i="6"/>
  <c r="N202" i="6"/>
  <c r="N198" i="6"/>
  <c r="N194" i="6"/>
  <c r="N190" i="6"/>
  <c r="N186" i="6"/>
  <c r="N182" i="6"/>
  <c r="N178" i="6"/>
  <c r="N174" i="6"/>
  <c r="N170" i="6"/>
  <c r="N166" i="6"/>
  <c r="N162" i="6"/>
  <c r="N158" i="6"/>
  <c r="N154" i="6"/>
  <c r="N150" i="6"/>
  <c r="N146" i="6"/>
  <c r="N142" i="6"/>
  <c r="N138" i="6"/>
  <c r="N134" i="6"/>
  <c r="N130" i="6"/>
  <c r="N126" i="6"/>
  <c r="N122" i="6"/>
  <c r="N118" i="6"/>
  <c r="N114" i="6"/>
  <c r="N110" i="6"/>
  <c r="N106" i="6"/>
  <c r="N102" i="6"/>
  <c r="N98" i="6"/>
  <c r="N94" i="6"/>
  <c r="N90" i="6"/>
  <c r="N86" i="6"/>
  <c r="N82" i="6"/>
  <c r="N78" i="6"/>
  <c r="N74" i="6"/>
  <c r="N70" i="6"/>
  <c r="N66" i="6"/>
  <c r="N62" i="6"/>
  <c r="N58" i="6"/>
  <c r="N54" i="6"/>
  <c r="N50" i="6"/>
  <c r="N46" i="6"/>
  <c r="N42" i="6"/>
  <c r="N38" i="6"/>
  <c r="N34" i="6"/>
  <c r="N30" i="6"/>
  <c r="N26" i="6"/>
  <c r="N21" i="6"/>
  <c r="N17" i="6"/>
  <c r="N13" i="6"/>
  <c r="N9" i="6"/>
  <c r="H7" i="1"/>
  <c r="E25" i="9" s="1"/>
  <c r="F25" i="9" s="1"/>
  <c r="E30" i="9" s="1"/>
  <c r="F30" i="9" s="1"/>
  <c r="A25" i="9" l="1"/>
  <c r="I25" i="9" s="1"/>
  <c r="B25" i="9" l="1"/>
  <c r="C25" i="9"/>
  <c r="A30" i="9" s="1"/>
  <c r="C30" i="9" l="1"/>
  <c r="B30" i="9"/>
  <c r="B16" i="9"/>
</calcChain>
</file>

<file path=xl/comments1.xml><?xml version="1.0" encoding="utf-8"?>
<comments xmlns="http://schemas.openxmlformats.org/spreadsheetml/2006/main">
  <authors>
    <author>helpdesk</author>
    <author>EEA</author>
  </authors>
  <commentList>
    <comment ref="AD3" authorId="0" shapeId="0">
      <text>
        <r>
          <rPr>
            <b/>
            <sz val="9"/>
            <color indexed="81"/>
            <rFont val="Tahoma"/>
            <family val="2"/>
          </rPr>
          <t>helpdesk:</t>
        </r>
        <r>
          <rPr>
            <sz val="9"/>
            <color indexed="81"/>
            <rFont val="Tahoma"/>
            <family val="2"/>
          </rPr>
          <t xml:space="preserve">
Except Biogas! Unit here: MJ/kg see Annex III RED</t>
        </r>
      </text>
    </comment>
    <comment ref="I616" authorId="1" shapeId="0">
      <text>
        <r>
          <rPr>
            <b/>
            <sz val="9"/>
            <color indexed="81"/>
            <rFont val="Tahoma"/>
            <family val="2"/>
          </rPr>
          <t>EEA:</t>
        </r>
        <r>
          <rPr>
            <sz val="9"/>
            <color indexed="81"/>
            <rFont val="Tahoma"/>
            <family val="2"/>
          </rPr>
          <t xml:space="preserve">
Expressed as a range 30-31 in Directive 2015/652
</t>
        </r>
      </text>
    </comment>
  </commentList>
</comments>
</file>

<file path=xl/sharedStrings.xml><?xml version="1.0" encoding="utf-8"?>
<sst xmlns="http://schemas.openxmlformats.org/spreadsheetml/2006/main" count="18085" uniqueCount="1197">
  <si>
    <t>Hydrogen</t>
  </si>
  <si>
    <t>Austria</t>
  </si>
  <si>
    <t>Belgium</t>
  </si>
  <si>
    <t>Bulgaria</t>
  </si>
  <si>
    <t>Croatia</t>
  </si>
  <si>
    <t>Cyprus</t>
  </si>
  <si>
    <t>Czech Republic</t>
  </si>
  <si>
    <t>Denmark</t>
  </si>
  <si>
    <t>Estonia</t>
  </si>
  <si>
    <t>Finland</t>
  </si>
  <si>
    <t>France</t>
  </si>
  <si>
    <t>Germany</t>
  </si>
  <si>
    <t>Greece</t>
  </si>
  <si>
    <t>Hungary</t>
  </si>
  <si>
    <t>Ireland</t>
  </si>
  <si>
    <t>Italy</t>
  </si>
  <si>
    <t>Latvia</t>
  </si>
  <si>
    <t>Lithuania</t>
  </si>
  <si>
    <t>Luxembourg</t>
  </si>
  <si>
    <t>Malta</t>
  </si>
  <si>
    <t>Netherlands</t>
  </si>
  <si>
    <t>Norway</t>
  </si>
  <si>
    <t>Poland</t>
  </si>
  <si>
    <t>Portugal</t>
  </si>
  <si>
    <t>Romania</t>
  </si>
  <si>
    <t>Slovakia</t>
  </si>
  <si>
    <t>Slovenia</t>
  </si>
  <si>
    <t>Spain</t>
  </si>
  <si>
    <t>Sweden</t>
  </si>
  <si>
    <t>Turkey</t>
  </si>
  <si>
    <t>United Kingdom</t>
  </si>
  <si>
    <t>Rapeseed</t>
  </si>
  <si>
    <t>Sunflower seed</t>
  </si>
  <si>
    <t>Palm oil</t>
  </si>
  <si>
    <t>Soybeans</t>
  </si>
  <si>
    <t>Other oil crops</t>
  </si>
  <si>
    <t>Wheat</t>
  </si>
  <si>
    <t>Other cereals</t>
  </si>
  <si>
    <t>Sugar cane</t>
  </si>
  <si>
    <t>Sugar beet</t>
  </si>
  <si>
    <t>Other sugar crops</t>
  </si>
  <si>
    <t>Used cooking oil</t>
  </si>
  <si>
    <t>Animal fats classified as categories 1 and 2</t>
  </si>
  <si>
    <t>Algae</t>
  </si>
  <si>
    <t>Biomass fraction of mixed municipal waste</t>
  </si>
  <si>
    <t>Biomass fraction of industrial waste</t>
  </si>
  <si>
    <t>Straw</t>
  </si>
  <si>
    <t>Palm oil mill effluent and empty palm fruit bunches</t>
  </si>
  <si>
    <t>Tall oil pitch</t>
  </si>
  <si>
    <t>Crude glycerine</t>
  </si>
  <si>
    <t>Bagasse</t>
  </si>
  <si>
    <t>Grape marcs and wine lees</t>
  </si>
  <si>
    <t>Nut shells</t>
  </si>
  <si>
    <t>Husks</t>
  </si>
  <si>
    <t>Cobs cleaned of kernels of corn</t>
  </si>
  <si>
    <t>Biomass fraction of wastes and residues from forestry and forest-based industries</t>
  </si>
  <si>
    <t>Palm oil mill effluent</t>
  </si>
  <si>
    <t>Spent bleached earth</t>
  </si>
  <si>
    <t>Starch slurry</t>
  </si>
  <si>
    <t>Brown grease</t>
  </si>
  <si>
    <t>Soapstock acid oil contaminated with sulphur</t>
  </si>
  <si>
    <t>Tallow - category 3 or unknown</t>
  </si>
  <si>
    <t>Waste pressings from production of vegetable oils</t>
  </si>
  <si>
    <t>Compressed natural gas</t>
  </si>
  <si>
    <t>Biodiesel</t>
  </si>
  <si>
    <t>Bioethanol</t>
  </si>
  <si>
    <t>Pure vegetable oil</t>
  </si>
  <si>
    <t>Biomethanol</t>
  </si>
  <si>
    <t>Cereals and other starch rich crops</t>
  </si>
  <si>
    <t>Sugars</t>
  </si>
  <si>
    <t>Oil crops</t>
  </si>
  <si>
    <t>Other</t>
  </si>
  <si>
    <t>Al Bunduq</t>
  </si>
  <si>
    <t>Mubarraz</t>
  </si>
  <si>
    <t>Murban</t>
  </si>
  <si>
    <t>Zakum (Lower Zakum/Abu Dhabi Marine)</t>
  </si>
  <si>
    <t>Umm Shaif (Abu Dhabi Marine)</t>
  </si>
  <si>
    <t>Arzanah</t>
  </si>
  <si>
    <t>Abu Al Bu Khoosh</t>
  </si>
  <si>
    <t>Murban Bottoms</t>
  </si>
  <si>
    <t>Top Murban</t>
  </si>
  <si>
    <t>Upper Zakum</t>
  </si>
  <si>
    <t>Algeria</t>
  </si>
  <si>
    <t>Arzew</t>
  </si>
  <si>
    <t>Hassi Messaoud</t>
  </si>
  <si>
    <t>Zarzaitine (Alg)</t>
  </si>
  <si>
    <t>Algerian</t>
  </si>
  <si>
    <t>Skikda</t>
  </si>
  <si>
    <t>Saharan Blend</t>
  </si>
  <si>
    <t>Hassi Ramal</t>
  </si>
  <si>
    <t>Algerian Condensate</t>
  </si>
  <si>
    <t>Algerian Mix</t>
  </si>
  <si>
    <t>Algerian Condensate (Arzew)</t>
  </si>
  <si>
    <t>Algerian Condensate (Bejaia)</t>
  </si>
  <si>
    <t>Top Algerian</t>
  </si>
  <si>
    <t>Angola</t>
  </si>
  <si>
    <t>Cabinda</t>
  </si>
  <si>
    <t>Takula</t>
  </si>
  <si>
    <t>Soyo Blend</t>
  </si>
  <si>
    <t>Mandji</t>
  </si>
  <si>
    <t>Malongo (West)</t>
  </si>
  <si>
    <t>Cavala-1</t>
  </si>
  <si>
    <t>Sulele (South-1)</t>
  </si>
  <si>
    <t>Palanca</t>
  </si>
  <si>
    <t>Malongo (North)</t>
  </si>
  <si>
    <t>Malongo (South)</t>
  </si>
  <si>
    <t>Nemba</t>
  </si>
  <si>
    <t>Girassol</t>
  </si>
  <si>
    <t>Kuito</t>
  </si>
  <si>
    <t>Hungo</t>
  </si>
  <si>
    <t>Kissinje</t>
  </si>
  <si>
    <t>Dalia</t>
  </si>
  <si>
    <t>Gimboa</t>
  </si>
  <si>
    <t>Mondo</t>
  </si>
  <si>
    <t>Plutonio</t>
  </si>
  <si>
    <t>Saxi Batuque Blend</t>
  </si>
  <si>
    <t>Xikomba</t>
  </si>
  <si>
    <t>Argentina</t>
  </si>
  <si>
    <t>Tierra del Fuego</t>
  </si>
  <si>
    <t>Santa Cruz</t>
  </si>
  <si>
    <t>Escalante</t>
  </si>
  <si>
    <t>Canadon Seco</t>
  </si>
  <si>
    <t>Hidra</t>
  </si>
  <si>
    <t>Medanito</t>
  </si>
  <si>
    <t>Armenia</t>
  </si>
  <si>
    <t>Armenian Miscellaneous</t>
  </si>
  <si>
    <t>NA</t>
  </si>
  <si>
    <t>Australia</t>
  </si>
  <si>
    <t>Jabiru</t>
  </si>
  <si>
    <t>Kooroopa (Jurassic)</t>
  </si>
  <si>
    <t>Talgeberry (Jurassic)</t>
  </si>
  <si>
    <t>Talgeberry (Up Cretaceous)</t>
  </si>
  <si>
    <t>Woodside Condensate</t>
  </si>
  <si>
    <t>Saladin-3 (Top Barrow)</t>
  </si>
  <si>
    <t>Harriet</t>
  </si>
  <si>
    <t>Skua-3 (Challis Field)</t>
  </si>
  <si>
    <t>Barrow Island</t>
  </si>
  <si>
    <t>Northwest Shelf Condensate</t>
  </si>
  <si>
    <t>Jackson Blend</t>
  </si>
  <si>
    <t>Cooper Basin</t>
  </si>
  <si>
    <t>Griffin</t>
  </si>
  <si>
    <t>Buffalo Crude</t>
  </si>
  <si>
    <t>Cossack</t>
  </si>
  <si>
    <t>Elang</t>
  </si>
  <si>
    <t>Enfield</t>
  </si>
  <si>
    <t xml:space="preserve">Gippsland (Bass Strait) </t>
  </si>
  <si>
    <t>Azerbaijan</t>
  </si>
  <si>
    <t>Azeri Light</t>
  </si>
  <si>
    <t>Bahrain</t>
  </si>
  <si>
    <t>Bahrain Miscellaneous</t>
  </si>
  <si>
    <t>Belarus</t>
  </si>
  <si>
    <t>Belarus Miscellaneous</t>
  </si>
  <si>
    <t>Benin</t>
  </si>
  <si>
    <t>Seme</t>
  </si>
  <si>
    <t>Benin Miscellaneous</t>
  </si>
  <si>
    <t>Belize</t>
  </si>
  <si>
    <t>Belize Light Crude</t>
  </si>
  <si>
    <t>Belize Miscellaneous</t>
  </si>
  <si>
    <t>Bolivia</t>
  </si>
  <si>
    <t>Bolivian Condensate</t>
  </si>
  <si>
    <t>Brazil</t>
  </si>
  <si>
    <t>Garoupa</t>
  </si>
  <si>
    <t>Sergipano</t>
  </si>
  <si>
    <t>Campos Basin</t>
  </si>
  <si>
    <t>Urucu (Upper Amazon)</t>
  </si>
  <si>
    <t>Marlim</t>
  </si>
  <si>
    <t>Brazil Polvo</t>
  </si>
  <si>
    <t>Roncador</t>
  </si>
  <si>
    <t>Roncador Heavy</t>
  </si>
  <si>
    <t>Albacora East</t>
  </si>
  <si>
    <t>Brunei</t>
  </si>
  <si>
    <t>Seria Light</t>
  </si>
  <si>
    <t>Champion</t>
  </si>
  <si>
    <t>Champion Condensate</t>
  </si>
  <si>
    <t>Brunei LS Blend</t>
  </si>
  <si>
    <t>Brunei Condensate</t>
  </si>
  <si>
    <t xml:space="preserve">Champion Export </t>
  </si>
  <si>
    <t>Cameroon</t>
  </si>
  <si>
    <t>Kole Marine Blend</t>
  </si>
  <si>
    <t>Lokele</t>
  </si>
  <si>
    <t>Moudi Light</t>
  </si>
  <si>
    <t>Moudi Heavy</t>
  </si>
  <si>
    <t>Ebome</t>
  </si>
  <si>
    <t>Cameroon Miscellaneous</t>
  </si>
  <si>
    <t>Canada</t>
  </si>
  <si>
    <t>Peace River Light</t>
  </si>
  <si>
    <t>Peace River Medium</t>
  </si>
  <si>
    <t>Peace River Heavy</t>
  </si>
  <si>
    <t>Manyberries</t>
  </si>
  <si>
    <t>Rainbow Light and Medium</t>
  </si>
  <si>
    <t>Pembina</t>
  </si>
  <si>
    <t>Bells Hill Lake</t>
  </si>
  <si>
    <t>Fosterton Condensate</t>
  </si>
  <si>
    <t>Rangeland Condensate</t>
  </si>
  <si>
    <t>Redwater</t>
  </si>
  <si>
    <t>Lloydminster</t>
  </si>
  <si>
    <t>Wainwright- Kinsella</t>
  </si>
  <si>
    <t>Bow River Heavy</t>
  </si>
  <si>
    <t>Fosterton</t>
  </si>
  <si>
    <t>Smiley-Coleville</t>
  </si>
  <si>
    <t>Midale</t>
  </si>
  <si>
    <t>Milk River Pipeline</t>
  </si>
  <si>
    <t>Ipl-Mix Sweet</t>
  </si>
  <si>
    <t>Ipl-Mix Sour</t>
  </si>
  <si>
    <t>Ipl Condensate</t>
  </si>
  <si>
    <t>Aurora Light</t>
  </si>
  <si>
    <t>Aurora Condensate</t>
  </si>
  <si>
    <t>Reagan Field</t>
  </si>
  <si>
    <t>Synthetic Canada</t>
  </si>
  <si>
    <t>Cold Lake</t>
  </si>
  <si>
    <t>Cold Lake Blend</t>
  </si>
  <si>
    <t>Canadian Federated</t>
  </si>
  <si>
    <t>Chauvin</t>
  </si>
  <si>
    <t>Gcos</t>
  </si>
  <si>
    <t>Gulf Alberta L &amp; M</t>
  </si>
  <si>
    <t>Light Sour Blend</t>
  </si>
  <si>
    <t>Lloyd Blend</t>
  </si>
  <si>
    <t>Peace River Condensate</t>
  </si>
  <si>
    <t>Sarnium Condensate</t>
  </si>
  <si>
    <t>Saskatchewan Light</t>
  </si>
  <si>
    <t>Sweet Mixed Blend</t>
  </si>
  <si>
    <t>Syncrude</t>
  </si>
  <si>
    <t>Rangeland – South L &amp; M</t>
  </si>
  <si>
    <t>Northblend Nevis</t>
  </si>
  <si>
    <t>Canadian Common Condensate</t>
  </si>
  <si>
    <t>Canadian Common</t>
  </si>
  <si>
    <t>Waterton Condensate</t>
  </si>
  <si>
    <t>Panuke Condensate</t>
  </si>
  <si>
    <t>Federated Light and Medium</t>
  </si>
  <si>
    <t>Wabasca</t>
  </si>
  <si>
    <t>Hibernia</t>
  </si>
  <si>
    <t>BC Light</t>
  </si>
  <si>
    <t>Boundary</t>
  </si>
  <si>
    <t>Albian Heavy</t>
  </si>
  <si>
    <t>Koch Alberta</t>
  </si>
  <si>
    <t>Terra Nova</t>
  </si>
  <si>
    <t>Echo Blend</t>
  </si>
  <si>
    <t>Western Canadian Blend</t>
  </si>
  <si>
    <t>Western Canadian Select</t>
  </si>
  <si>
    <t>White Rose</t>
  </si>
  <si>
    <t>Access</t>
  </si>
  <si>
    <t>Premium Albian Synthetic Heavy</t>
  </si>
  <si>
    <t>Albian Residuum Blend (ARB)</t>
  </si>
  <si>
    <t>Christina Lake</t>
  </si>
  <si>
    <t>CNRL</t>
  </si>
  <si>
    <t>Husky Synthetic Blend</t>
  </si>
  <si>
    <t>Premium Albian Synthetic (PAS)</t>
  </si>
  <si>
    <t>Seal Heavy(SH)</t>
  </si>
  <si>
    <t>Suncor Synthetic A (OSA)</t>
  </si>
  <si>
    <t>Suncor Synthetic H (OSH)</t>
  </si>
  <si>
    <t>Peace Sour</t>
  </si>
  <si>
    <t>Western Canadian Resid</t>
  </si>
  <si>
    <t>Christina Dilbit Blend</t>
  </si>
  <si>
    <t>Christina Lake Dilbit</t>
  </si>
  <si>
    <t>Chile</t>
  </si>
  <si>
    <t>Chile Miscellaneous</t>
  </si>
  <si>
    <t>Chad</t>
  </si>
  <si>
    <t>Doba Blend (Early Production)</t>
  </si>
  <si>
    <t>Doba Blend (Later Production)</t>
  </si>
  <si>
    <t>China</t>
  </si>
  <si>
    <t>Taching (Daqing)</t>
  </si>
  <si>
    <t>Shengli</t>
  </si>
  <si>
    <t>Beibu</t>
  </si>
  <si>
    <t>Chengbei</t>
  </si>
  <si>
    <t>Lufeng</t>
  </si>
  <si>
    <t>Xijiang</t>
  </si>
  <si>
    <t>Wei Zhou</t>
  </si>
  <si>
    <t>Liu Hua</t>
  </si>
  <si>
    <t>Boz Hong</t>
  </si>
  <si>
    <t>Peng Lai</t>
  </si>
  <si>
    <t>Xi Xiang</t>
  </si>
  <si>
    <t>Colombia</t>
  </si>
  <si>
    <t>Onto</t>
  </si>
  <si>
    <t>Putamayo</t>
  </si>
  <si>
    <t>Rio Zulia</t>
  </si>
  <si>
    <t>Orito</t>
  </si>
  <si>
    <t>Cano-Limon</t>
  </si>
  <si>
    <t>Lasmo</t>
  </si>
  <si>
    <t>Cano Duya-1</t>
  </si>
  <si>
    <t>Corocora-1</t>
  </si>
  <si>
    <t>Suria Sur-1</t>
  </si>
  <si>
    <t>Tunane-1</t>
  </si>
  <si>
    <t>Casanare</t>
  </si>
  <si>
    <t>Cusiana</t>
  </si>
  <si>
    <t>Vasconia</t>
  </si>
  <si>
    <t>Castilla Blend</t>
  </si>
  <si>
    <t>Cupiaga</t>
  </si>
  <si>
    <t>South Blend</t>
  </si>
  <si>
    <t>Espoir</t>
  </si>
  <si>
    <t>Lion Cote</t>
  </si>
  <si>
    <t>Dan</t>
  </si>
  <si>
    <t>Gorm</t>
  </si>
  <si>
    <t>Danish North Sea</t>
  </si>
  <si>
    <t>Dubai</t>
  </si>
  <si>
    <t>Dubai (Fateh)</t>
  </si>
  <si>
    <t>Margham Light</t>
  </si>
  <si>
    <t>Ecuador</t>
  </si>
  <si>
    <t>Oriente</t>
  </si>
  <si>
    <t>Quito</t>
  </si>
  <si>
    <t>Santa Elena</t>
  </si>
  <si>
    <t>Limoncoha-1</t>
  </si>
  <si>
    <t>Frontera-1</t>
  </si>
  <si>
    <t>Bogi-1</t>
  </si>
  <si>
    <t>Napo</t>
  </si>
  <si>
    <t>Napo Light</t>
  </si>
  <si>
    <t>Egypt</t>
  </si>
  <si>
    <t>Belayim</t>
  </si>
  <si>
    <t>El Morgan</t>
  </si>
  <si>
    <t>Rhas Gharib</t>
  </si>
  <si>
    <t>Gulf of Suez Mix</t>
  </si>
  <si>
    <t>Geysum</t>
  </si>
  <si>
    <t>East Gharib (J-1)</t>
  </si>
  <si>
    <t>Mango-1</t>
  </si>
  <si>
    <t>Rhas Budran</t>
  </si>
  <si>
    <t>Zeit Bay</t>
  </si>
  <si>
    <t>East Zeit Mix</t>
  </si>
  <si>
    <t>Zafiro</t>
  </si>
  <si>
    <t>Alba Condensate</t>
  </si>
  <si>
    <t>Ceiba</t>
  </si>
  <si>
    <t>Gabon</t>
  </si>
  <si>
    <t>Gamba</t>
  </si>
  <si>
    <t>Mandji (Gab)</t>
  </si>
  <si>
    <t>Lucina Marine</t>
  </si>
  <si>
    <t>Oguendjo</t>
  </si>
  <si>
    <t>Rabi-Kouanga</t>
  </si>
  <si>
    <t>T’Catamba</t>
  </si>
  <si>
    <t>Rabi</t>
  </si>
  <si>
    <t>Rabi Blend</t>
  </si>
  <si>
    <t>Rabi Light</t>
  </si>
  <si>
    <t>Etame Marin</t>
  </si>
  <si>
    <t>Olende</t>
  </si>
  <si>
    <t>Gabonian Miscellaneous</t>
  </si>
  <si>
    <t>Georgia</t>
  </si>
  <si>
    <t>Georgian Miscellaneous</t>
  </si>
  <si>
    <t>Ghana</t>
  </si>
  <si>
    <t>Bonsu</t>
  </si>
  <si>
    <t>Salt Pond</t>
  </si>
  <si>
    <t>Guatemala</t>
  </si>
  <si>
    <t>Coban</t>
  </si>
  <si>
    <t>Rubelsanto</t>
  </si>
  <si>
    <t>India</t>
  </si>
  <si>
    <t>Bombay High</t>
  </si>
  <si>
    <t>Indonesia</t>
  </si>
  <si>
    <t>Minas (Sumatron Light)</t>
  </si>
  <si>
    <t>Ardjuna</t>
  </si>
  <si>
    <t>Attaka</t>
  </si>
  <si>
    <t>Suri</t>
  </si>
  <si>
    <t>Sanga Sanga</t>
  </si>
  <si>
    <t>Sepinggan</t>
  </si>
  <si>
    <t>Walio</t>
  </si>
  <si>
    <t>Arimbi</t>
  </si>
  <si>
    <t>Poleng</t>
  </si>
  <si>
    <t>Handil</t>
  </si>
  <si>
    <t>Jatibarang</t>
  </si>
  <si>
    <t>Cinta</t>
  </si>
  <si>
    <t>Bekapai</t>
  </si>
  <si>
    <t>Katapa</t>
  </si>
  <si>
    <t>Salawati</t>
  </si>
  <si>
    <t>Duri (Sumatran Heavy)</t>
  </si>
  <si>
    <t>Sembakung</t>
  </si>
  <si>
    <t>Badak</t>
  </si>
  <si>
    <t>Arun Condensate</t>
  </si>
  <si>
    <t>Udang</t>
  </si>
  <si>
    <t>Klamono</t>
  </si>
  <si>
    <t>Bunya</t>
  </si>
  <si>
    <t>Pamusian</t>
  </si>
  <si>
    <t>Kerindigan</t>
  </si>
  <si>
    <t>Melahin</t>
  </si>
  <si>
    <t>Bunyu</t>
  </si>
  <si>
    <t>Camar</t>
  </si>
  <si>
    <t>Cinta Heavy</t>
  </si>
  <si>
    <t>Lalang</t>
  </si>
  <si>
    <t>Kakap</t>
  </si>
  <si>
    <t>Sisi-1</t>
  </si>
  <si>
    <t>Giti-1</t>
  </si>
  <si>
    <t>Ayu-1</t>
  </si>
  <si>
    <t>Bima</t>
  </si>
  <si>
    <t>Padang Isle</t>
  </si>
  <si>
    <t>Intan</t>
  </si>
  <si>
    <t>Sepinggan - Yakin Mixed</t>
  </si>
  <si>
    <t>Widuri</t>
  </si>
  <si>
    <t>Belida</t>
  </si>
  <si>
    <t>Senipah</t>
  </si>
  <si>
    <t>Iran</t>
  </si>
  <si>
    <t>Iranian Light</t>
  </si>
  <si>
    <t>Iranian Heavy</t>
  </si>
  <si>
    <t>Soroosh (Cyrus)</t>
  </si>
  <si>
    <t>Dorrood (Darius)</t>
  </si>
  <si>
    <t>Rostam</t>
  </si>
  <si>
    <t>Salmon (Sassan)</t>
  </si>
  <si>
    <t>Foroozan (Fereidoon)</t>
  </si>
  <si>
    <t>Aboozar (Ardeshir)</t>
  </si>
  <si>
    <t>Sirri</t>
  </si>
  <si>
    <t>Bahrgansar/Nowruz (SIRIP Blend)</t>
  </si>
  <si>
    <t>Bahr/Nowruz</t>
  </si>
  <si>
    <t>Iranian Miscellaneous</t>
  </si>
  <si>
    <t>Iraq</t>
  </si>
  <si>
    <t>Basrah Light (Pers. Gulf)</t>
  </si>
  <si>
    <t>Kirkuk (Pers. Gulf)</t>
  </si>
  <si>
    <t>Mishrif (Pers. Gulf)</t>
  </si>
  <si>
    <t>Bai Hasson (Pers. Gulf)</t>
  </si>
  <si>
    <t>Basrah Medium (Pers. Gulf)</t>
  </si>
  <si>
    <t>Basrah Heavy (Pers. Gulf)</t>
  </si>
  <si>
    <t>Kirkuk Blend (Pers. Gulf)</t>
  </si>
  <si>
    <t>N. Rumalia (Pers. Gulf)</t>
  </si>
  <si>
    <t>Ras el Behar</t>
  </si>
  <si>
    <t>Basrah Light (Red Sea)</t>
  </si>
  <si>
    <t>Kirkuk (Red Sea)</t>
  </si>
  <si>
    <t>Mishrif (Red Sea)</t>
  </si>
  <si>
    <t>Bai Hasson (Red Sea)</t>
  </si>
  <si>
    <t>Basrah Medium (Red Sea)</t>
  </si>
  <si>
    <t>Basrah Heavy (Red Sea)</t>
  </si>
  <si>
    <t>Kirkuk Blend (Red Sea)</t>
  </si>
  <si>
    <t>N. Rumalia (Red Sea)</t>
  </si>
  <si>
    <t>Ratawi</t>
  </si>
  <si>
    <t>Basrah Light (Turkey)</t>
  </si>
  <si>
    <t>Kirkuk (Turkey)</t>
  </si>
  <si>
    <t>Mishrif (Turkey)</t>
  </si>
  <si>
    <t>Bai Hasson (Turkey)</t>
  </si>
  <si>
    <t>Basrah Medium (Turkey)</t>
  </si>
  <si>
    <t>Basrah Heavy (Turkey)</t>
  </si>
  <si>
    <t>Kirkuk Blend (Turkey)</t>
  </si>
  <si>
    <t>N. Rumalia (Turkey)</t>
  </si>
  <si>
    <t>FAO Blend</t>
  </si>
  <si>
    <t>Kazakhstan</t>
  </si>
  <si>
    <t>Kumkol</t>
  </si>
  <si>
    <t>CPC Blend</t>
  </si>
  <si>
    <t>Kuwait</t>
  </si>
  <si>
    <t>Mina al Ahmadi (Kuwait Export)</t>
  </si>
  <si>
    <t>Magwa (Lower Jurassic)</t>
  </si>
  <si>
    <t xml:space="preserve">Burgan (Wafra) </t>
  </si>
  <si>
    <t>Libya</t>
  </si>
  <si>
    <t>Bu Attifel</t>
  </si>
  <si>
    <t>Amna (high pour)</t>
  </si>
  <si>
    <t>Brega</t>
  </si>
  <si>
    <t>Sirtica</t>
  </si>
  <si>
    <t>Zueitina</t>
  </si>
  <si>
    <t>Bunker Hunt</t>
  </si>
  <si>
    <t>El Hofra</t>
  </si>
  <si>
    <t>Dahra</t>
  </si>
  <si>
    <t>Sarir</t>
  </si>
  <si>
    <t>Zueitina Condensate</t>
  </si>
  <si>
    <t>El Sharara</t>
  </si>
  <si>
    <t>Malaysia</t>
  </si>
  <si>
    <t>Miri Light</t>
  </si>
  <si>
    <t>Tembungo</t>
  </si>
  <si>
    <t>Labuan Blend</t>
  </si>
  <si>
    <t>Tapis</t>
  </si>
  <si>
    <t>Tembungo (2)</t>
  </si>
  <si>
    <t>Bintulu</t>
  </si>
  <si>
    <t>Bekok</t>
  </si>
  <si>
    <t>Pulai</t>
  </si>
  <si>
    <t>Dulang</t>
  </si>
  <si>
    <t>Mauritania</t>
  </si>
  <si>
    <t>Chinguetti</t>
  </si>
  <si>
    <t>Mexico</t>
  </si>
  <si>
    <t>Isthmus</t>
  </si>
  <si>
    <t>Maya</t>
  </si>
  <si>
    <t>Olmeca</t>
  </si>
  <si>
    <t>Altamira</t>
  </si>
  <si>
    <t>Topped Isthmus</t>
  </si>
  <si>
    <t>Alba (Ned)</t>
  </si>
  <si>
    <t>Eocene (Wafra)</t>
  </si>
  <si>
    <t>Hout</t>
  </si>
  <si>
    <t>Khafji</t>
  </si>
  <si>
    <t>Burgan (Wafra)</t>
  </si>
  <si>
    <t>Neutral Zone Mix</t>
  </si>
  <si>
    <t>Khafji Blend</t>
  </si>
  <si>
    <t>Nigeria</t>
  </si>
  <si>
    <t>Forcados Blend</t>
  </si>
  <si>
    <t>Escravos</t>
  </si>
  <si>
    <t>Brass River</t>
  </si>
  <si>
    <t>Qua Iboe</t>
  </si>
  <si>
    <t>Bonny Medium</t>
  </si>
  <si>
    <t>Pennington</t>
  </si>
  <si>
    <t>Bomu</t>
  </si>
  <si>
    <t>Bonny Light</t>
  </si>
  <si>
    <t>Brass Blend</t>
  </si>
  <si>
    <t>Gilli Gilli</t>
  </si>
  <si>
    <t>Adanga</t>
  </si>
  <si>
    <t>Iyak-3</t>
  </si>
  <si>
    <t>Antan</t>
  </si>
  <si>
    <t>OSO</t>
  </si>
  <si>
    <t>Ukpokiti</t>
  </si>
  <si>
    <t>Yoho</t>
  </si>
  <si>
    <t>Okwori</t>
  </si>
  <si>
    <t>Bonga</t>
  </si>
  <si>
    <t>ERHA</t>
  </si>
  <si>
    <t>Amenam Blend</t>
  </si>
  <si>
    <t>Akpo</t>
  </si>
  <si>
    <t>EA</t>
  </si>
  <si>
    <t>Agbami</t>
  </si>
  <si>
    <t>Ekofisk</t>
  </si>
  <si>
    <t>Tor</t>
  </si>
  <si>
    <t>Statfjord</t>
  </si>
  <si>
    <t>Heidrun</t>
  </si>
  <si>
    <t>Norwegian Forties</t>
  </si>
  <si>
    <t>Gullfaks</t>
  </si>
  <si>
    <t>Oseberg</t>
  </si>
  <si>
    <t>Norne</t>
  </si>
  <si>
    <t>Troll</t>
  </si>
  <si>
    <t>Draugen</t>
  </si>
  <si>
    <t xml:space="preserve">Sleipner Condensate </t>
  </si>
  <si>
    <t>Oman</t>
  </si>
  <si>
    <t>Oman Export</t>
  </si>
  <si>
    <t>Kutubu</t>
  </si>
  <si>
    <t>Peru</t>
  </si>
  <si>
    <t>Loreto</t>
  </si>
  <si>
    <t>Talara</t>
  </si>
  <si>
    <t>High Cold Test</t>
  </si>
  <si>
    <t>Bayovar</t>
  </si>
  <si>
    <t>Low Cold Test</t>
  </si>
  <si>
    <t>Carmen Central-5</t>
  </si>
  <si>
    <t>Shiviyacu-23</t>
  </si>
  <si>
    <t>Mayna</t>
  </si>
  <si>
    <t>Philippines</t>
  </si>
  <si>
    <t>Nido</t>
  </si>
  <si>
    <t>Philippines Miscellaneous</t>
  </si>
  <si>
    <t>Qatar</t>
  </si>
  <si>
    <t>Dukhan</t>
  </si>
  <si>
    <t>Qatar Marine</t>
  </si>
  <si>
    <t>Qatar Land</t>
  </si>
  <si>
    <t>Rak Condensate</t>
  </si>
  <si>
    <t>Ras Al Khaimah Miscellaneous</t>
  </si>
  <si>
    <t>Russia</t>
  </si>
  <si>
    <t>Urals</t>
  </si>
  <si>
    <t>Russian Export Blend</t>
  </si>
  <si>
    <t>M100</t>
  </si>
  <si>
    <t>M100 Heavy</t>
  </si>
  <si>
    <t>Siberian Light</t>
  </si>
  <si>
    <t>E4 (Gravenshon)</t>
  </si>
  <si>
    <t>E4 Heavy</t>
  </si>
  <si>
    <t>Purovsky Condensate</t>
  </si>
  <si>
    <t>Sokol</t>
  </si>
  <si>
    <t>Light (Pers. Gulf)</t>
  </si>
  <si>
    <t>Heavy (Pers. Gulf) (Safaniya)</t>
  </si>
  <si>
    <t>Medium (Pers. Gulf) (Khursaniyah)</t>
  </si>
  <si>
    <t>Extra Light (Pers. Gulf) (Berri)</t>
  </si>
  <si>
    <t>Light (Yanbu)</t>
  </si>
  <si>
    <t>Heavy (Yanbu)</t>
  </si>
  <si>
    <t>Medium (Yanbu)</t>
  </si>
  <si>
    <t>Berri (Yanbu)</t>
  </si>
  <si>
    <t>Medium (Zuluf/Marjan)</t>
  </si>
  <si>
    <t>Mubarek. Sharjah</t>
  </si>
  <si>
    <t>Sharjah Condensate</t>
  </si>
  <si>
    <t>Singapore</t>
  </si>
  <si>
    <t>Rantau</t>
  </si>
  <si>
    <t>Amposta Marina North</t>
  </si>
  <si>
    <t>Casablanca</t>
  </si>
  <si>
    <t>El Dorado</t>
  </si>
  <si>
    <t>Syria</t>
  </si>
  <si>
    <t>Syrian Straight</t>
  </si>
  <si>
    <t>Thayyem</t>
  </si>
  <si>
    <t>Omar Blend</t>
  </si>
  <si>
    <t>Omar</t>
  </si>
  <si>
    <t>Syrian Light</t>
  </si>
  <si>
    <t>Souedie</t>
  </si>
  <si>
    <t>Thailand</t>
  </si>
  <si>
    <t>Erawan Condensate</t>
  </si>
  <si>
    <t>Sirikit</t>
  </si>
  <si>
    <t>Nang Nuan</t>
  </si>
  <si>
    <t>Bualuang</t>
  </si>
  <si>
    <t>Benchamas</t>
  </si>
  <si>
    <t>Galeota Mix</t>
  </si>
  <si>
    <t>Trintopec</t>
  </si>
  <si>
    <t>Land/Trinmar</t>
  </si>
  <si>
    <t>Calypso Miscellaneous</t>
  </si>
  <si>
    <t>Tunisia</t>
  </si>
  <si>
    <t>Zarzaitine</t>
  </si>
  <si>
    <t>Ashtart</t>
  </si>
  <si>
    <t>El Borma</t>
  </si>
  <si>
    <t>Ezzaouia-2</t>
  </si>
  <si>
    <t>Turkish Miscellaneous</t>
  </si>
  <si>
    <t>Ukraine</t>
  </si>
  <si>
    <t>Ukraine Miscellaneous</t>
  </si>
  <si>
    <t>Auk</t>
  </si>
  <si>
    <t>Beatrice</t>
  </si>
  <si>
    <t>Brae</t>
  </si>
  <si>
    <t>Buchan</t>
  </si>
  <si>
    <t>Claymore</t>
  </si>
  <si>
    <t>S.V. (Brent)</t>
  </si>
  <si>
    <t>Tartan</t>
  </si>
  <si>
    <t>Tern</t>
  </si>
  <si>
    <t>Magnus</t>
  </si>
  <si>
    <t>Dunlin</t>
  </si>
  <si>
    <t>Fulmar</t>
  </si>
  <si>
    <t>Hutton</t>
  </si>
  <si>
    <t>N.W. Hutton</t>
  </si>
  <si>
    <t>Maureen</t>
  </si>
  <si>
    <t>Murchison</t>
  </si>
  <si>
    <t>Ninian Blend</t>
  </si>
  <si>
    <t>Montrose</t>
  </si>
  <si>
    <t>Beryl</t>
  </si>
  <si>
    <t>Piper</t>
  </si>
  <si>
    <t>Forties</t>
  </si>
  <si>
    <t>Brent Blend</t>
  </si>
  <si>
    <t>Flotta</t>
  </si>
  <si>
    <t>Thistle</t>
  </si>
  <si>
    <t>S.V. (Ninian)</t>
  </si>
  <si>
    <t>Argyle</t>
  </si>
  <si>
    <t>Heather</t>
  </si>
  <si>
    <t>South Birch</t>
  </si>
  <si>
    <t>Wytch Farm</t>
  </si>
  <si>
    <t>Cormorant. North</t>
  </si>
  <si>
    <t>Cormorant. South (Cormorant “A”)</t>
  </si>
  <si>
    <t>Alba</t>
  </si>
  <si>
    <t>Foinhaven</t>
  </si>
  <si>
    <t>Schiehallion</t>
  </si>
  <si>
    <t>Captain</t>
  </si>
  <si>
    <t>Harding</t>
  </si>
  <si>
    <t xml:space="preserve">North Dakota Sweet </t>
  </si>
  <si>
    <t xml:space="preserve">Beta </t>
  </si>
  <si>
    <t xml:space="preserve">Carpinteria </t>
  </si>
  <si>
    <t xml:space="preserve">Dos Cuadras </t>
  </si>
  <si>
    <t xml:space="preserve">Hondo </t>
  </si>
  <si>
    <t xml:space="preserve">Hueneme </t>
  </si>
  <si>
    <t xml:space="preserve">Pescado </t>
  </si>
  <si>
    <t xml:space="preserve">Point Arguello </t>
  </si>
  <si>
    <t xml:space="preserve">Point Pedernales </t>
  </si>
  <si>
    <t xml:space="preserve">Sacate </t>
  </si>
  <si>
    <t xml:space="preserve">Santa Clara </t>
  </si>
  <si>
    <t xml:space="preserve">Sockeye </t>
  </si>
  <si>
    <t>Uzbekistan</t>
  </si>
  <si>
    <t>Uzbekistan Miscellaneous</t>
  </si>
  <si>
    <t>Venezuela</t>
  </si>
  <si>
    <t>Jobo (Monagas)</t>
  </si>
  <si>
    <t>Lama Lamar</t>
  </si>
  <si>
    <t>Mariago</t>
  </si>
  <si>
    <t>Ruiz</t>
  </si>
  <si>
    <t>Tucipido</t>
  </si>
  <si>
    <t>Venez Lot 17</t>
  </si>
  <si>
    <t>Mara 16/18</t>
  </si>
  <si>
    <t>Tia Juana Light</t>
  </si>
  <si>
    <t>Tia Juana Med 26</t>
  </si>
  <si>
    <t>Officina</t>
  </si>
  <si>
    <t>Bachaquero</t>
  </si>
  <si>
    <t>Cento Lago</t>
  </si>
  <si>
    <t>Lagunillas</t>
  </si>
  <si>
    <t>La Rosa Medium</t>
  </si>
  <si>
    <t>San Joaquin</t>
  </si>
  <si>
    <t>Lagotreco</t>
  </si>
  <si>
    <t>Lagocinco</t>
  </si>
  <si>
    <t>Boscan</t>
  </si>
  <si>
    <t>Leona</t>
  </si>
  <si>
    <t>Barinas</t>
  </si>
  <si>
    <t>Sylvestre</t>
  </si>
  <si>
    <t>Mesa</t>
  </si>
  <si>
    <t>Ceuta</t>
  </si>
  <si>
    <t>Lago Medio</t>
  </si>
  <si>
    <t>Tigre</t>
  </si>
  <si>
    <t>Anaco Wax</t>
  </si>
  <si>
    <t>Santa Rosa</t>
  </si>
  <si>
    <t>Bombai</t>
  </si>
  <si>
    <t>Aguasay</t>
  </si>
  <si>
    <t>Anaco</t>
  </si>
  <si>
    <t>BCF-Bach/Lag17</t>
  </si>
  <si>
    <t>BCF-Bach/Lag21</t>
  </si>
  <si>
    <t>BCF-21.9</t>
  </si>
  <si>
    <t>BCF-24</t>
  </si>
  <si>
    <t>BCF-31</t>
  </si>
  <si>
    <t>BCF Blend</t>
  </si>
  <si>
    <t>Bolival Coast</t>
  </si>
  <si>
    <t>Ceuta/Bach 18</t>
  </si>
  <si>
    <t>Corridor Block</t>
  </si>
  <si>
    <t>Cretaceous</t>
  </si>
  <si>
    <t>Guanipa</t>
  </si>
  <si>
    <t>Lago Mix Med.</t>
  </si>
  <si>
    <t>Larosa/Lagun</t>
  </si>
  <si>
    <t>Menemoto</t>
  </si>
  <si>
    <t>Cabimas</t>
  </si>
  <si>
    <t>BCF-23</t>
  </si>
  <si>
    <t>Oficina/Mesa</t>
  </si>
  <si>
    <t>Pilon</t>
  </si>
  <si>
    <t>Recon (Venez)</t>
  </si>
  <si>
    <t>102 Tj (25)</t>
  </si>
  <si>
    <t>Tjl Cretaceous</t>
  </si>
  <si>
    <t>Tia Juana Pesado (Heavy)</t>
  </si>
  <si>
    <t>Mesa-Recon</t>
  </si>
  <si>
    <t>Oritupano</t>
  </si>
  <si>
    <t>Hombre Pintado</t>
  </si>
  <si>
    <t>Merey</t>
  </si>
  <si>
    <t>Lago Light</t>
  </si>
  <si>
    <t>Laguna</t>
  </si>
  <si>
    <t>Bach/Cueta Mix</t>
  </si>
  <si>
    <t>Bachaquero 13</t>
  </si>
  <si>
    <t>Ceuta – 28</t>
  </si>
  <si>
    <t>Temblador</t>
  </si>
  <si>
    <t>Lagomar</t>
  </si>
  <si>
    <t>Taparito</t>
  </si>
  <si>
    <t>BCF-Heavy</t>
  </si>
  <si>
    <t>BCF-Medium</t>
  </si>
  <si>
    <t>Caripito Blend</t>
  </si>
  <si>
    <t>Laguna/Ceuta Mix</t>
  </si>
  <si>
    <t>Morichal</t>
  </si>
  <si>
    <t>Pedenales</t>
  </si>
  <si>
    <t>Quiriquire</t>
  </si>
  <si>
    <t>Tucupita</t>
  </si>
  <si>
    <t>Furrial-2 (E. Venezuela)</t>
  </si>
  <si>
    <t>Curazao Blend</t>
  </si>
  <si>
    <t>Santa Barbara</t>
  </si>
  <si>
    <t>Cerro Negro</t>
  </si>
  <si>
    <t>BCF22</t>
  </si>
  <si>
    <t>Hamaca</t>
  </si>
  <si>
    <t>Zuata 10</t>
  </si>
  <si>
    <t>Zuata 20</t>
  </si>
  <si>
    <t>Zuata 30</t>
  </si>
  <si>
    <t>Monogas</t>
  </si>
  <si>
    <t>Corocoro</t>
  </si>
  <si>
    <t>Petrozuata</t>
  </si>
  <si>
    <t>Morichal 16</t>
  </si>
  <si>
    <t>Guafita</t>
  </si>
  <si>
    <t>Vietnam</t>
  </si>
  <si>
    <t>Bach Ho (White Tiger)</t>
  </si>
  <si>
    <t>Dai Hung (Big Bear)</t>
  </si>
  <si>
    <t>Rang Dong</t>
  </si>
  <si>
    <t>Ruby</t>
  </si>
  <si>
    <t>Su Tu Den (Black Lion)</t>
  </si>
  <si>
    <t>Yemen</t>
  </si>
  <si>
    <t>North Yemeni Blend</t>
  </si>
  <si>
    <t>Alif</t>
  </si>
  <si>
    <t>Maarib Lt.</t>
  </si>
  <si>
    <t>Masila Blend</t>
  </si>
  <si>
    <t>Shabwa Blend</t>
  </si>
  <si>
    <t>Oil shale</t>
  </si>
  <si>
    <t>Coal</t>
  </si>
  <si>
    <t>Feedstock category</t>
  </si>
  <si>
    <t xml:space="preserve">Alaska ANS </t>
  </si>
  <si>
    <t xml:space="preserve">Colorado Niobrara </t>
  </si>
  <si>
    <t xml:space="preserve">New Mexico Four Corners </t>
  </si>
  <si>
    <t xml:space="preserve">North Dakota Bakken </t>
  </si>
  <si>
    <t xml:space="preserve">Texas WTI </t>
  </si>
  <si>
    <t>Texas Eagle Ford</t>
  </si>
  <si>
    <t xml:space="preserve">Utah Covenant </t>
  </si>
  <si>
    <t>US</t>
  </si>
  <si>
    <t>EU</t>
  </si>
  <si>
    <t>Cote_d’Ivoire</t>
  </si>
  <si>
    <t>Kinshasa Muanda</t>
  </si>
  <si>
    <t>Kinshasa Congo/Zaire</t>
  </si>
  <si>
    <t>Kinshasa Coco</t>
  </si>
  <si>
    <t>Brazzaville Emeraude</t>
  </si>
  <si>
    <t>Brazzaville Djeno Blend</t>
  </si>
  <si>
    <t>Brazzaville Viodo Marina-1</t>
  </si>
  <si>
    <t>Brazzaville Nkossa</t>
  </si>
  <si>
    <t>Congo</t>
  </si>
  <si>
    <t>Trinidad_Tobago</t>
  </si>
  <si>
    <t>United_Kingdom</t>
  </si>
  <si>
    <t>Papua_New_Guinea</t>
  </si>
  <si>
    <t>Neutral_Zone</t>
  </si>
  <si>
    <t>Saudi_Arabia</t>
  </si>
  <si>
    <t>Equatorial_Guinea</t>
  </si>
  <si>
    <t>Select Feedstock trade name</t>
  </si>
  <si>
    <t>Select_country_of_origin</t>
  </si>
  <si>
    <t>API lookup</t>
  </si>
  <si>
    <t>Summary table - ILUC reporting</t>
  </si>
  <si>
    <t>Select fuel or energy type</t>
  </si>
  <si>
    <t>Liechtenstein</t>
  </si>
  <si>
    <t>Iceland</t>
  </si>
  <si>
    <t xml:space="preserve">1. Supplier identification is defined in point 3(a) of Part 1 of Annex I of Directive (EU) 2015/652; </t>
  </si>
  <si>
    <t xml:space="preserve">3. American Petroleum Institute (API) gravity is defined pursuant to testing method ASTM D287; </t>
  </si>
  <si>
    <t>4. Greenhouse gas intensity is defined in point 3(e) of Part 1 of Annex I of Directive (EU) 2015/652;</t>
  </si>
  <si>
    <t xml:space="preserve">5. UER is defined in point 3(d) of Part 1 of Annex I; reporting specifications are defined in point 1 of Part 2 of Annex I of Directive (EU) 2015/652; </t>
  </si>
  <si>
    <t xml:space="preserve">7. Fuel types and corresponding CN codes are defined in point 3(b) of Part 1 of Annex I of Directive (EU) 2015/652; </t>
  </si>
  <si>
    <t xml:space="preserve">8. Origin is defined in points 2 and 4 of Part 2 of Annex I of Directive (EU) 2015/652; </t>
  </si>
  <si>
    <t xml:space="preserve">9. Place of Purchase is defined in points 3 and 4 of Part 2 of Annex I of Directive (EU) 2015/652; </t>
  </si>
  <si>
    <t xml:space="preserve">ILUC emissions intensity
</t>
  </si>
  <si>
    <t>EU_origin</t>
  </si>
  <si>
    <t>CN code</t>
  </si>
  <si>
    <t>2710 19</t>
  </si>
  <si>
    <t>2710 12</t>
  </si>
  <si>
    <t>2711 11</t>
  </si>
  <si>
    <t>2711 19</t>
  </si>
  <si>
    <t>Liquified natural gas</t>
  </si>
  <si>
    <t>Natural bitumen</t>
  </si>
  <si>
    <t>Natural gas using steam reforming</t>
  </si>
  <si>
    <t>Waste plastic derived from fossil feedstocks</t>
  </si>
  <si>
    <t>Biobutanol</t>
  </si>
  <si>
    <t>Fischer-Tropsch diesel</t>
  </si>
  <si>
    <t>Biogas</t>
  </si>
  <si>
    <t>Corn (maize)</t>
  </si>
  <si>
    <t>Waste wood</t>
  </si>
  <si>
    <t>Farmed wood</t>
  </si>
  <si>
    <t>Select biofuel type</t>
  </si>
  <si>
    <t>Country for vlookup</t>
  </si>
  <si>
    <t>Default ILUC emissions intensity</t>
  </si>
  <si>
    <r>
      <t>Estimated default ILUC emissions 
(g CO</t>
    </r>
    <r>
      <rPr>
        <vertAlign val="subscript"/>
        <sz val="11"/>
        <color theme="1"/>
        <rFont val="Calibri"/>
        <family val="2"/>
        <scheme val="minor"/>
      </rPr>
      <t>2</t>
    </r>
    <r>
      <rPr>
        <sz val="11"/>
        <color theme="1"/>
        <rFont val="Calibri"/>
        <family val="2"/>
        <scheme val="minor"/>
      </rPr>
      <t>eq/MJ)</t>
    </r>
  </si>
  <si>
    <r>
      <t>Average fuel GHG intensity 
(g CO</t>
    </r>
    <r>
      <rPr>
        <b/>
        <vertAlign val="subscript"/>
        <sz val="11"/>
        <color theme="1"/>
        <rFont val="Calibri"/>
        <family val="2"/>
        <scheme val="minor"/>
      </rPr>
      <t>2</t>
    </r>
    <r>
      <rPr>
        <b/>
        <sz val="11"/>
        <color theme="1"/>
        <rFont val="Calibri"/>
        <family val="2"/>
        <scheme val="minor"/>
      </rPr>
      <t>eq/MJ)</t>
    </r>
  </si>
  <si>
    <t>Total GHG intensity including ILUC</t>
  </si>
  <si>
    <t>Compressed synthetic methane</t>
  </si>
  <si>
    <t>Diesel</t>
  </si>
  <si>
    <t>Petrol</t>
  </si>
  <si>
    <t>Quantity Energy supplied (MJ)</t>
  </si>
  <si>
    <t>User reference code</t>
  </si>
  <si>
    <t>2711 21</t>
  </si>
  <si>
    <t>2711 29</t>
  </si>
  <si>
    <t>Biofuel production pathway</t>
  </si>
  <si>
    <t>Country of origin of feedstock</t>
  </si>
  <si>
    <t>Acid oil from used cooking oil</t>
  </si>
  <si>
    <t>Select Raw material source and process</t>
  </si>
  <si>
    <t>Hydrotreated vegetable oil HVO</t>
  </si>
  <si>
    <t>Select Feedstock</t>
  </si>
  <si>
    <t>Sugar beet ethanol</t>
  </si>
  <si>
    <t>Wheat ethanol (process fuel not specified)</t>
  </si>
  <si>
    <t>Wheat ethanol (lignite as process fuel in CHP plant)</t>
  </si>
  <si>
    <t>Wheat ethanol (natural gas as process fuel in conventional boiler)</t>
  </si>
  <si>
    <t>Wheat ethanol (natural gas as process fuel in CHP plant)</t>
  </si>
  <si>
    <t>Sugar cane ethanol</t>
  </si>
  <si>
    <t>Rape seed biodiesel</t>
  </si>
  <si>
    <t>Sunflower biodiesel</t>
  </si>
  <si>
    <t>Soybean biodiesel</t>
  </si>
  <si>
    <t>Palm oil biodiesel (process not specified)</t>
  </si>
  <si>
    <t>Palm oil biodiesel (process with methane capture at oil mill)</t>
  </si>
  <si>
    <t>Hydrotreated vegetable oil from rape seed</t>
  </si>
  <si>
    <t>Hydrotreated vegetable oil from sunflower</t>
  </si>
  <si>
    <t>Hydrotreated vegetable oil from palm oil (process not specified)</t>
  </si>
  <si>
    <t>Hydrotreated vegetable oil from palm oil (process with methane capture at oil mill)</t>
  </si>
  <si>
    <t>Pure vegetable oil from rape seed</t>
  </si>
  <si>
    <t>Biogas from municipal organic waste as compressed natural gas</t>
  </si>
  <si>
    <t>Biogas from wet manure as compressed natural gas</t>
  </si>
  <si>
    <t>Biogas from dry manure as compressed natural gas</t>
  </si>
  <si>
    <r>
      <t>Default greenhouse gas emissions (gC0</t>
    </r>
    <r>
      <rPr>
        <b/>
        <vertAlign val="subscript"/>
        <sz val="11"/>
        <color theme="1"/>
        <rFont val="Calibri"/>
        <family val="2"/>
        <scheme val="minor"/>
      </rPr>
      <t>2</t>
    </r>
    <r>
      <rPr>
        <b/>
        <sz val="11"/>
        <color theme="1"/>
        <rFont val="Calibri"/>
        <family val="2"/>
        <scheme val="minor"/>
      </rPr>
      <t>eq/MJ)</t>
    </r>
  </si>
  <si>
    <t>Wheat straw ethanol</t>
  </si>
  <si>
    <t>Waste wood ethanol</t>
  </si>
  <si>
    <t>Farmed wood ethanol</t>
  </si>
  <si>
    <t>Waste wood Fischer-Tropsch diesel</t>
  </si>
  <si>
    <t>Farmed wood Fischer-Tropsch diesel</t>
  </si>
  <si>
    <t>Waste wood DME</t>
  </si>
  <si>
    <t>Farmed wood DME</t>
  </si>
  <si>
    <t>Waste wood methanol</t>
  </si>
  <si>
    <t>Farmed wood methanol</t>
  </si>
  <si>
    <t>Equal to that of the methanol production pathway used</t>
  </si>
  <si>
    <t>Kiribati</t>
  </si>
  <si>
    <t>Nauru</t>
  </si>
  <si>
    <t>Serbia</t>
  </si>
  <si>
    <t>Switzerland</t>
  </si>
  <si>
    <t>Tonga</t>
  </si>
  <si>
    <t>Tuvalu</t>
  </si>
  <si>
    <t>Select biofuel production pathway</t>
  </si>
  <si>
    <t>Bio-ETBE</t>
  </si>
  <si>
    <t>Bio-MTBE</t>
  </si>
  <si>
    <t>Bio-DME</t>
  </si>
  <si>
    <t>Bio-TAEE</t>
  </si>
  <si>
    <t>Annex IV D &amp; E Directive 98/70</t>
  </si>
  <si>
    <t>Brunei Darussalam</t>
  </si>
  <si>
    <t>Bolivia (Plurinational State of)</t>
  </si>
  <si>
    <t>Gambia (Islamic Republic of the)</t>
  </si>
  <si>
    <t>Iran (Islamic Republic of)</t>
  </si>
  <si>
    <t>Korea (Democratic Peoples Republic of)</t>
  </si>
  <si>
    <t>Lao (People's Democratic Republic)</t>
  </si>
  <si>
    <t>Micronesia (Federated States of)</t>
  </si>
  <si>
    <t>Montenegro</t>
  </si>
  <si>
    <t>Myanmar</t>
  </si>
  <si>
    <t>Moldova (Republic of)</t>
  </si>
  <si>
    <t>Korea (Republic of)</t>
  </si>
  <si>
    <t>Russian Federation</t>
  </si>
  <si>
    <t>Syrian Arab Republic</t>
  </si>
  <si>
    <t>Macedonia (The former Yugoslav Republic of)</t>
  </si>
  <si>
    <t>Timor Leste</t>
  </si>
  <si>
    <t>United Kingdom of Great Britain and Northern Ireland</t>
  </si>
  <si>
    <t>United States of America</t>
  </si>
  <si>
    <t>Venezuela (Bolivarian Republic of)</t>
  </si>
  <si>
    <t>Tanzania (United Republic of)</t>
  </si>
  <si>
    <t>http://www.un.org/en/member-states/</t>
  </si>
  <si>
    <t>23.01.2017</t>
  </si>
  <si>
    <t>Annex III  2009/28 (RED)</t>
  </si>
  <si>
    <t>Reporting of sustainable &amp; unsustainable biogenic fuels</t>
  </si>
  <si>
    <t>ETBE (fossil fuel component)</t>
  </si>
  <si>
    <t>MTBE (fossil fuel component)</t>
  </si>
  <si>
    <t>Waste vegetable oil or animal fat biodiesel</t>
  </si>
  <si>
    <t xml:space="preserve">Biofuel/energy type 
</t>
  </si>
  <si>
    <t>A default list of biofuel types is provided. Others may be specified.</t>
  </si>
  <si>
    <t>MTBE renewable component</t>
  </si>
  <si>
    <t>Select ILUC feedstock category</t>
  </si>
  <si>
    <r>
      <t>Average estimated ILUC emissions per total energy
(g CO</t>
    </r>
    <r>
      <rPr>
        <b/>
        <vertAlign val="subscript"/>
        <sz val="11"/>
        <color theme="1"/>
        <rFont val="Calibri"/>
        <family val="2"/>
        <scheme val="minor"/>
      </rPr>
      <t>2</t>
    </r>
    <r>
      <rPr>
        <b/>
        <sz val="11"/>
        <color theme="1"/>
        <rFont val="Calibri"/>
        <family val="2"/>
        <scheme val="minor"/>
      </rPr>
      <t>eq/MJ)</t>
    </r>
  </si>
  <si>
    <t>Overall supply excluding UERs</t>
  </si>
  <si>
    <t>Net GHG intensity excl ILUC
Reduction on 2010 average</t>
  </si>
  <si>
    <t>UERs of fossil fuels: Annex 1, Part 2 of (EU) Directive 2015/652</t>
  </si>
  <si>
    <t>Project location closest to the source of the emissions. Coordinates in degrees to the fourth decimal place</t>
  </si>
  <si>
    <t>For projects relating to oil extraction only</t>
  </si>
  <si>
    <t>Project reference (name/code)</t>
  </si>
  <si>
    <t>Supply chain 
(gas or oil)</t>
  </si>
  <si>
    <t>Non-reusable certificate number uniquely identifying the scheme and the claimed GHG reductions</t>
  </si>
  <si>
    <t>Non-reusable number uniquely identifying the calculation method and the associated scheme</t>
  </si>
  <si>
    <t>Start date 
(after 1 Jan 2011) 
(dd-mm-yyyy)</t>
  </si>
  <si>
    <r>
      <t>Annual emission reduction 
(t CO</t>
    </r>
    <r>
      <rPr>
        <b/>
        <vertAlign val="subscript"/>
        <sz val="11"/>
        <color theme="1"/>
        <rFont val="Calibri"/>
        <family val="2"/>
        <scheme val="minor"/>
      </rPr>
      <t>2</t>
    </r>
    <r>
      <rPr>
        <b/>
        <sz val="11"/>
        <color theme="1"/>
        <rFont val="Calibri"/>
        <family val="2"/>
        <scheme val="minor"/>
      </rPr>
      <t>eq)</t>
    </r>
  </si>
  <si>
    <t>Duration for which claimed reductions occurred</t>
  </si>
  <si>
    <t>Latitude</t>
  </si>
  <si>
    <t>Longitude</t>
  </si>
  <si>
    <r>
      <t>Baseline annual emissions prior to reduction measures (g CO</t>
    </r>
    <r>
      <rPr>
        <b/>
        <vertAlign val="subscript"/>
        <sz val="11"/>
        <color theme="1"/>
        <rFont val="Calibri"/>
        <family val="2"/>
        <scheme val="minor"/>
      </rPr>
      <t>2</t>
    </r>
    <r>
      <rPr>
        <b/>
        <sz val="11"/>
        <color theme="1"/>
        <rFont val="Calibri"/>
        <family val="2"/>
        <scheme val="minor"/>
      </rPr>
      <t>eq/MJ feedstock produced)</t>
    </r>
  </si>
  <si>
    <r>
      <t>Annual emissions after reduction measures implemented (g CO</t>
    </r>
    <r>
      <rPr>
        <b/>
        <vertAlign val="subscript"/>
        <sz val="11"/>
        <color theme="1"/>
        <rFont val="Calibri"/>
        <family val="2"/>
        <scheme val="minor"/>
      </rPr>
      <t>2</t>
    </r>
    <r>
      <rPr>
        <b/>
        <sz val="11"/>
        <color theme="1"/>
        <rFont val="Calibri"/>
        <family val="2"/>
        <scheme val="minor"/>
      </rPr>
      <t>eq/MJ feedstock produced)</t>
    </r>
  </si>
  <si>
    <t>Average annual historical gas-to-oil ratio (GOR) in solution</t>
  </si>
  <si>
    <t>Reporting year gas-to-oil ratio (GOR) in solution</t>
  </si>
  <si>
    <t>Average annual historical reservoir pressure</t>
  </si>
  <si>
    <t>Reporting year reservoir pressure</t>
  </si>
  <si>
    <t>Average annual historical depth of crude oil</t>
  </si>
  <si>
    <t>Reporting year depth of crude oil</t>
  </si>
  <si>
    <t>Average annual historical well production rate</t>
  </si>
  <si>
    <t>Reporting year well production rate</t>
  </si>
  <si>
    <t>Regulation (EU) 2016/1821</t>
  </si>
  <si>
    <t>Sustainable biofuel (yes, no)</t>
  </si>
  <si>
    <t>Sustainable biofuel 
(yes, no)</t>
  </si>
  <si>
    <t>yes</t>
  </si>
  <si>
    <t>no</t>
  </si>
  <si>
    <t>Conventional crude</t>
  </si>
  <si>
    <t>Natural gas to liquid</t>
  </si>
  <si>
    <t>Coal to liquid</t>
  </si>
  <si>
    <t>Any fossil sources</t>
  </si>
  <si>
    <t>Natural gas, EU mix</t>
  </si>
  <si>
    <t>Sabatier reaction of hydrogen from non-biological renewable energy electrolysis</t>
  </si>
  <si>
    <t>Electrolysis fully powered from non-biological renewable energy</t>
  </si>
  <si>
    <t>Coal with carbon capture and storage of process emissions</t>
  </si>
  <si>
    <t>DME (fossil fuel component)</t>
  </si>
  <si>
    <t>TAEE (fossil fuel component)</t>
  </si>
  <si>
    <t>Reference code</t>
  </si>
  <si>
    <t>Biofuel component CN code</t>
  </si>
  <si>
    <t>Default list of biofuel pathways (FQD Annex IV) Others may be specified.</t>
  </si>
  <si>
    <t>Voluntary reporting</t>
  </si>
  <si>
    <t>2207 20</t>
  </si>
  <si>
    <t>2705 0000</t>
  </si>
  <si>
    <t>1516 20</t>
  </si>
  <si>
    <t>2909 19 10</t>
  </si>
  <si>
    <t>2909 19 90</t>
  </si>
  <si>
    <t>2905 11 00</t>
  </si>
  <si>
    <t>2905 13 00</t>
  </si>
  <si>
    <t>Country</t>
  </si>
  <si>
    <t>Year of data</t>
  </si>
  <si>
    <r>
      <t>Total Upstream Emission Reductions (UERs) 
(g CO</t>
    </r>
    <r>
      <rPr>
        <b/>
        <vertAlign val="subscript"/>
        <sz val="11"/>
        <rFont val="Calibri"/>
        <family val="2"/>
        <scheme val="minor"/>
      </rPr>
      <t>2</t>
    </r>
    <r>
      <rPr>
        <b/>
        <sz val="11"/>
        <rFont val="Calibri"/>
        <family val="2"/>
        <scheme val="minor"/>
      </rPr>
      <t>eq)</t>
    </r>
    <r>
      <rPr>
        <b/>
        <vertAlign val="superscript"/>
        <sz val="11"/>
        <rFont val="Calibri"/>
        <family val="2"/>
        <scheme val="minor"/>
      </rPr>
      <t>5</t>
    </r>
  </si>
  <si>
    <t>Select</t>
  </si>
  <si>
    <t>Enter country</t>
  </si>
  <si>
    <t>Reporting template version</t>
  </si>
  <si>
    <t xml:space="preserve">2. Quantity of fuel is defined in point 3(c)of Part 1 of Annex I of Directive (EU) 2015/652; </t>
  </si>
  <si>
    <t>10. Total quantity of energy (fuel and electricity) consumed;</t>
  </si>
  <si>
    <t>Proposal for default weighted  GHG intensity (gCO2eq/MJ) for unsustainable Biofuels</t>
  </si>
  <si>
    <t>Notes (Source: Directive (EU) 2015/652)</t>
  </si>
  <si>
    <t>Default weighted  GHG intensity (gCO2eq/MJ)</t>
  </si>
  <si>
    <t>3826 00 10</t>
  </si>
  <si>
    <t>3826 00 90</t>
  </si>
  <si>
    <t>2804 10</t>
  </si>
  <si>
    <r>
      <t xml:space="preserve">Quantity energy </t>
    </r>
    <r>
      <rPr>
        <b/>
        <vertAlign val="superscript"/>
        <sz val="11"/>
        <rFont val="Calibri"/>
        <family val="2"/>
        <scheme val="minor"/>
      </rPr>
      <t xml:space="preserve">2 
</t>
    </r>
    <r>
      <rPr>
        <b/>
        <sz val="11"/>
        <rFont val="Calibri"/>
        <family val="2"/>
        <scheme val="minor"/>
      </rPr>
      <t>(MJ)</t>
    </r>
  </si>
  <si>
    <r>
      <t xml:space="preserve">Fossil fuel CN code </t>
    </r>
    <r>
      <rPr>
        <b/>
        <vertAlign val="superscript"/>
        <sz val="11"/>
        <rFont val="Calibri"/>
        <family val="2"/>
        <scheme val="minor"/>
      </rPr>
      <t>7</t>
    </r>
  </si>
  <si>
    <r>
      <t>GHG intensity</t>
    </r>
    <r>
      <rPr>
        <b/>
        <vertAlign val="superscript"/>
        <sz val="11"/>
        <rFont val="Calibri"/>
        <family val="2"/>
        <scheme val="minor"/>
      </rPr>
      <t xml:space="preserve">4
</t>
    </r>
    <r>
      <rPr>
        <b/>
        <sz val="11"/>
        <rFont val="Calibri"/>
        <family val="2"/>
        <scheme val="minor"/>
      </rPr>
      <t>(g CO</t>
    </r>
    <r>
      <rPr>
        <b/>
        <vertAlign val="subscript"/>
        <sz val="11"/>
        <rFont val="Calibri"/>
        <family val="2"/>
        <scheme val="minor"/>
      </rPr>
      <t>2</t>
    </r>
    <r>
      <rPr>
        <b/>
        <sz val="11"/>
        <rFont val="Calibri"/>
        <family val="2"/>
        <scheme val="minor"/>
      </rPr>
      <t>eq/MJ)</t>
    </r>
  </si>
  <si>
    <r>
      <rPr>
        <b/>
        <sz val="11"/>
        <rFont val="Calibri"/>
        <family val="2"/>
        <scheme val="minor"/>
      </rPr>
      <t xml:space="preserve">ILUC Feedstock category </t>
    </r>
    <r>
      <rPr>
        <b/>
        <i/>
        <sz val="11"/>
        <rFont val="Calibri"/>
        <family val="2"/>
        <scheme val="minor"/>
      </rPr>
      <t xml:space="preserve">
</t>
    </r>
  </si>
  <si>
    <t>Quantity energy calculated by product of fuel 'Quantity' x 'Lower calorific value'</t>
  </si>
  <si>
    <t>Reporting of fossil and other fuels of non-biological origin</t>
  </si>
  <si>
    <r>
      <t xml:space="preserve">Quantity (value) </t>
    </r>
    <r>
      <rPr>
        <b/>
        <vertAlign val="superscript"/>
        <sz val="11"/>
        <rFont val="Calibri"/>
        <family val="2"/>
        <scheme val="minor"/>
      </rPr>
      <t>2</t>
    </r>
  </si>
  <si>
    <t>Users shall specify whether each reported biofuel component meets the required sustainability criteria</t>
  </si>
  <si>
    <t>Select Unit</t>
  </si>
  <si>
    <t>Non EU</t>
  </si>
  <si>
    <t>NonEU_origin</t>
  </si>
  <si>
    <t>Liquified_petroleum_gas</t>
  </si>
  <si>
    <t>Compressed_natural_gas</t>
  </si>
  <si>
    <t>Liquified_natural_gas</t>
  </si>
  <si>
    <t>Compressed_synthetic_methane</t>
  </si>
  <si>
    <t>Mapping of weighted GHG intensity of unsustainable biofuels to following fossil fuel types</t>
  </si>
  <si>
    <t>litre (l)</t>
  </si>
  <si>
    <t>kilogram (kg)</t>
  </si>
  <si>
    <t>Fuel or energy type used to assign Raw material lookup list</t>
  </si>
  <si>
    <t xml:space="preserve">The following summary tables are automatically calculated from data entered in the data entry worksheets. The values illustrated here are considered illustrative only and not for compliance assessment. </t>
  </si>
  <si>
    <t>Default CN code lookup based on selected 'Fuel or energy type'</t>
  </si>
  <si>
    <t>Default CN code lookup based on selected 'Biofuel or energy type'</t>
  </si>
  <si>
    <t>This sheet is used for the reporting of fossil fuel components and other non-biofuel energy types. All data for biofuel components (both sustainable and non-sustainable) should not be reported here, but in sheet '2 Biofuels'. Blends shall accordingly be reported separated into their fossil and biofuel components.</t>
  </si>
  <si>
    <t>This sheet is used for the reporting of all biofuel components (both sustainable and non-sustainable).</t>
  </si>
  <si>
    <t>Lookup of default ILUC emission intensity will be automatically filled based on selected 'ILUC feedstock Category'</t>
  </si>
  <si>
    <r>
      <t>Quantity</t>
    </r>
    <r>
      <rPr>
        <b/>
        <vertAlign val="superscript"/>
        <sz val="11"/>
        <rFont val="Calibri"/>
        <family val="2"/>
        <scheme val="minor"/>
      </rPr>
      <t>2</t>
    </r>
    <r>
      <rPr>
        <b/>
        <sz val="11"/>
        <rFont val="Calibri"/>
        <family val="2"/>
        <scheme val="minor"/>
      </rPr>
      <t xml:space="preserve"> Energy (MJ)</t>
    </r>
  </si>
  <si>
    <t xml:space="preserve">Lookup of the default ILUC-related feedstock category based on selected Component Feedstock  </t>
  </si>
  <si>
    <t>Explanatory notes to column entries in the data reporting worksheets</t>
  </si>
  <si>
    <t>Fuel type used to propel vehicles according to 2015/652 Art1.2. Users may not specify different fuels.</t>
  </si>
  <si>
    <t>MJ/l</t>
  </si>
  <si>
    <t>MJ/kg</t>
  </si>
  <si>
    <t>Lower Calorific Value (value)</t>
  </si>
  <si>
    <t>Lower Calorific Value (unit)</t>
  </si>
  <si>
    <t>Compressed_natural_gas MJ/Nm³</t>
  </si>
  <si>
    <t>Compressed_natural_gas MJ/kg</t>
  </si>
  <si>
    <t>Compressed_synthetic_methane MJ/Nm³</t>
  </si>
  <si>
    <t>Compressed_synthetic_methane MJ/kg</t>
  </si>
  <si>
    <t>Hydrogen MJ/Nm³</t>
  </si>
  <si>
    <t>Hydrogen MJ/kg</t>
  </si>
  <si>
    <t>Diesel MJ/l</t>
  </si>
  <si>
    <t>Liquified_petroleum_gas MJ/kg</t>
  </si>
  <si>
    <t>Petrol MJ/l</t>
  </si>
  <si>
    <t xml:space="preserve">Default lower calorific values based on selected 'Fuel or energy type' and 'Quantity (unit)'. References: see note (12). </t>
  </si>
  <si>
    <t>Lookup value based on selected 'Quantity (unit)'</t>
  </si>
  <si>
    <t xml:space="preserve">Default lower calorific values (WTT Report) MJ/l </t>
  </si>
  <si>
    <t>Bioethanol MJ/l</t>
  </si>
  <si>
    <t>Bio-ETBE MJ/l</t>
  </si>
  <si>
    <t>Biomethanol MJ/l</t>
  </si>
  <si>
    <t>Bio-MTBE MJ/l</t>
  </si>
  <si>
    <t>Bio-DME MJ/l</t>
  </si>
  <si>
    <t>Bio-TAEE MJ/l</t>
  </si>
  <si>
    <t>Biobutanol MJ/l</t>
  </si>
  <si>
    <t>Biodiesel MJ/l</t>
  </si>
  <si>
    <t>Fischer-Tropsch diesel MJ/l</t>
  </si>
  <si>
    <t>Hydrotreated vegetable oil HVO MJ/l</t>
  </si>
  <si>
    <t>Pure vegetable oil MJ/l</t>
  </si>
  <si>
    <t>11. Quantity of electricity consumed is defined in point 3(c)iii of Part 1 of Annex I of Directive (EU) 2015/652. The FQD refers to the total amount consumed and not only the renewable share of electricity. The value entered in the 'Quantity energy' column should also incorporate the relevant factors for powertrain efficiencies, as per Annex I, Part 1(f).</t>
  </si>
  <si>
    <r>
      <t xml:space="preserve">Fuel or energy type </t>
    </r>
    <r>
      <rPr>
        <b/>
        <vertAlign val="superscript"/>
        <sz val="11"/>
        <rFont val="Calibri"/>
        <family val="2"/>
        <scheme val="minor"/>
      </rPr>
      <t>7</t>
    </r>
  </si>
  <si>
    <t>Other (please enter details here)</t>
  </si>
  <si>
    <t>please enter details here</t>
  </si>
  <si>
    <t>other (please enter details here)</t>
  </si>
  <si>
    <t>Other country (please enter details here)</t>
  </si>
  <si>
    <t>(please enter details here)</t>
  </si>
  <si>
    <t xml:space="preserve">6. The greenhouse gas intensity of electrictiy has to take account of point 6 of Part 2 of Annex I of Directive (EU) 2015/652; </t>
  </si>
  <si>
    <t>12. Point 3(c.i) of Part 1 of Annex I of Directive (EU) 2015/652, specifies that quantities of fuels from non-biological origin are converted to their lower-heat-value energy content pursuant to energy densities set out in Appendix 1 to the Joint Research Centre-EUCAR-CONCAWE (JEC) (1) Well-to-Tank report (version 4) of July 2013;</t>
  </si>
  <si>
    <r>
      <t xml:space="preserve">Quantity (unit) </t>
    </r>
    <r>
      <rPr>
        <b/>
        <vertAlign val="superscript"/>
        <sz val="11"/>
        <rFont val="Calibri"/>
        <family val="2"/>
        <scheme val="minor"/>
      </rPr>
      <t>13</t>
    </r>
  </si>
  <si>
    <t>Liquid fuels shall be reported in litres. Gaseous fuels shall be reported in kg.</t>
  </si>
  <si>
    <r>
      <t xml:space="preserve">Quantity (value) </t>
    </r>
    <r>
      <rPr>
        <b/>
        <vertAlign val="superscript"/>
        <sz val="11"/>
        <rFont val="Calibri"/>
        <family val="2"/>
        <scheme val="minor"/>
      </rPr>
      <t>2, 13</t>
    </r>
  </si>
  <si>
    <t>Supplier 1</t>
  </si>
  <si>
    <t>Supplier 2 (for joint reporting)</t>
  </si>
  <si>
    <t>Supplier 3 (for joint reporting)</t>
  </si>
  <si>
    <t>…</t>
  </si>
  <si>
    <t>Joint reporting?</t>
  </si>
  <si>
    <t>Yes/no</t>
  </si>
  <si>
    <t>Summary tables for Supplier reporting under Council Directive (EU) 2015/652</t>
  </si>
  <si>
    <t>Voluntary field to be used by Suppliers for specification of national codes, references etc. Can be left blank.</t>
  </si>
  <si>
    <t>Reporting template for Supplier reporting of UER information under Council Directive (EU) 2015/652</t>
  </si>
  <si>
    <t>13. If conversion is needed from units used in other reporting in a Member State, the conversion factors available in WTW Appendix 1 to the Joint Research Centre-EUCAR-CONCAWE (JEC) (1) Well-to-Tank report (version 4) of July 2013 shall be used.</t>
  </si>
  <si>
    <t>Yes</t>
  </si>
  <si>
    <t>No</t>
  </si>
  <si>
    <t>Not relevant</t>
  </si>
  <si>
    <t>Category for VE reporting (incl. annex IX A and B feedstocks)</t>
  </si>
  <si>
    <t>VE categorisering</t>
  </si>
  <si>
    <t>Annex IXA</t>
  </si>
  <si>
    <t>Annex IXB</t>
  </si>
  <si>
    <t>Animal manure and sewage sludge</t>
  </si>
  <si>
    <t>14. Default values as from Annex IV of dir. 98/70 and Annex V of dir. 2009/28.  Actual values to be entered in italics.  GHGi for non-sustainable biofuel is assumed equivalent to the fossil based fuel it replaces.</t>
  </si>
  <si>
    <r>
      <rPr>
        <b/>
        <i/>
        <sz val="11"/>
        <rFont val="Calibri"/>
        <family val="2"/>
        <scheme val="minor"/>
      </rPr>
      <t xml:space="preserve">Actual </t>
    </r>
    <r>
      <rPr>
        <b/>
        <sz val="11"/>
        <rFont val="Calibri"/>
        <family val="2"/>
        <scheme val="minor"/>
      </rPr>
      <t>or default emissions saving (pct.).</t>
    </r>
    <r>
      <rPr>
        <b/>
        <vertAlign val="superscript"/>
        <sz val="11"/>
        <rFont val="Calibri"/>
        <family val="2"/>
        <scheme val="minor"/>
      </rPr>
      <t xml:space="preserve">
</t>
    </r>
    <r>
      <rPr>
        <b/>
        <sz val="11"/>
        <rFont val="Calibri"/>
        <family val="2"/>
        <scheme val="minor"/>
      </rPr>
      <t/>
    </r>
  </si>
  <si>
    <r>
      <t>GHG emissions saving (pct.)</t>
    </r>
    <r>
      <rPr>
        <b/>
        <vertAlign val="superscript"/>
        <sz val="11"/>
        <rFont val="Calibri"/>
        <family val="2"/>
        <scheme val="minor"/>
      </rPr>
      <t>15</t>
    </r>
  </si>
  <si>
    <t>Fossil comparator (gCO2/MJ)</t>
  </si>
  <si>
    <t>Gasoil (off-road)</t>
  </si>
  <si>
    <t>Off-road transportation?</t>
  </si>
  <si>
    <t>Off-road (Yes/No)</t>
  </si>
  <si>
    <t xml:space="preserve">Off-road transportation? </t>
  </si>
  <si>
    <t>Biogas MJ/kg</t>
  </si>
  <si>
    <t>Default lower calorific values based on selected 'biofuel or energy type' and 'Quantity (unit)'. Lookup of default lower calorific values provided from RED Annex III (MJ/l).</t>
  </si>
  <si>
    <t>Default greenhouse gas emission saving (pct.)</t>
  </si>
  <si>
    <t xml:space="preserve"> </t>
  </si>
  <si>
    <t>Installation started operation  after 5 October 2015, see note (16)</t>
  </si>
  <si>
    <t>Actual or default lifecycle GHGi values to be entered. GHGi for non-sustainable biofuels is assumed as being equivalent to the fossil based fuels that they replace. For sustainable biofuels, users should enter the specific value for that biofuel/component type</t>
  </si>
  <si>
    <t xml:space="preserve">Default list of feedstocks. </t>
  </si>
  <si>
    <t>Default lower calorific values (RED Annex III/WTT Appendix) MJ/l</t>
  </si>
  <si>
    <t>n.a.</t>
  </si>
  <si>
    <t>Gasoil</t>
  </si>
  <si>
    <t>N/A</t>
  </si>
  <si>
    <t>Bio-waste</t>
  </si>
  <si>
    <t>Waste vegetable or animal oils</t>
  </si>
  <si>
    <t>Trinidad_and_Tobago</t>
  </si>
  <si>
    <t>United_States</t>
  </si>
  <si>
    <t>16. If the biofuel is produced in a plant, which started operation after the 5th of October 2015, then “yes” has to be chosen in the drop-down menu in the column. Meaning the greenhouse gas reduction of the biofuel will have to be at least 60 pct. If the plant has started operation before or on the 5th of October 2015, the greenhouse gas reduction has to be 50 pct.</t>
  </si>
  <si>
    <t>Voluntary Scheme</t>
  </si>
  <si>
    <t>Land use</t>
  </si>
  <si>
    <t>Land use per January 2008. Only mandatory to fill out, if there is no certification for complying with the land use criteria.</t>
  </si>
  <si>
    <t>Gasoil (off-road) MJ/l</t>
  </si>
  <si>
    <t>Specification of feedstock (e.g. TER)</t>
  </si>
  <si>
    <r>
      <t>Feedstock specification</t>
    </r>
    <r>
      <rPr>
        <b/>
        <vertAlign val="superscript"/>
        <sz val="11"/>
        <rFont val="Calibri"/>
        <family val="2"/>
        <scheme val="minor"/>
      </rPr>
      <t>17, 18</t>
    </r>
  </si>
  <si>
    <r>
      <t>Feedstock</t>
    </r>
    <r>
      <rPr>
        <b/>
        <vertAlign val="superscript"/>
        <sz val="11"/>
        <rFont val="Calibri"/>
        <family val="2"/>
        <scheme val="minor"/>
      </rPr>
      <t>19</t>
    </r>
    <r>
      <rPr>
        <b/>
        <sz val="11"/>
        <rFont val="Calibri"/>
        <family val="2"/>
        <scheme val="minor"/>
      </rPr>
      <t xml:space="preserve">
</t>
    </r>
  </si>
  <si>
    <t>19. Only feedstock categories in the dropdown menu can be reported. For instance, if PFAD has been used, select "palm oil" in column E and report "PFAD" in column F</t>
  </si>
  <si>
    <t xml:space="preserve">18. If the category  “other oil crops” has been selected in column E, then it is also obligatory to specify the feedstock in column F. </t>
  </si>
  <si>
    <t>Reporting of electricity</t>
  </si>
  <si>
    <r>
      <t>Quantity energy excluding powertrain efficiency</t>
    </r>
    <r>
      <rPr>
        <b/>
        <vertAlign val="superscript"/>
        <sz val="11"/>
        <rFont val="Calibri"/>
        <family val="2"/>
        <scheme val="minor"/>
      </rPr>
      <t xml:space="preserve"> 
</t>
    </r>
    <r>
      <rPr>
        <b/>
        <sz val="11"/>
        <rFont val="Calibri"/>
        <family val="2"/>
        <scheme val="minor"/>
      </rPr>
      <t>(MJ)</t>
    </r>
  </si>
  <si>
    <r>
      <t>Quantity energy including power train effciency</t>
    </r>
    <r>
      <rPr>
        <b/>
        <vertAlign val="superscript"/>
        <sz val="11"/>
        <rFont val="Calibri"/>
        <family val="2"/>
        <scheme val="minor"/>
      </rPr>
      <t xml:space="preserve">11 
</t>
    </r>
    <r>
      <rPr>
        <b/>
        <sz val="11"/>
        <rFont val="Calibri"/>
        <family val="2"/>
        <scheme val="minor"/>
      </rPr>
      <t>(MJ)</t>
    </r>
  </si>
  <si>
    <t>Net summary including UERs and reduction tickets</t>
  </si>
  <si>
    <t>Net GHG intensity excl ILUC
(g CO2eq/MJ)</t>
  </si>
  <si>
    <r>
      <t>20. Total addition or substraction of reductions from biotickets in gCO</t>
    </r>
    <r>
      <rPr>
        <vertAlign val="subscript"/>
        <sz val="9.5"/>
        <color theme="1"/>
        <rFont val="Calibri"/>
        <family val="2"/>
        <scheme val="minor"/>
      </rPr>
      <t>2</t>
    </r>
    <r>
      <rPr>
        <sz val="9.5"/>
        <color theme="1"/>
        <rFont val="Calibri"/>
        <family val="2"/>
        <scheme val="minor"/>
      </rPr>
      <t>eq</t>
    </r>
  </si>
  <si>
    <t>This sheet is used for the reporting of all biofuel components (both sustainable and non-sustainable) related to bought or sold biotickets.</t>
  </si>
  <si>
    <r>
      <t>Transfers of biotickets</t>
    </r>
    <r>
      <rPr>
        <b/>
        <vertAlign val="superscript"/>
        <sz val="16"/>
        <color theme="1"/>
        <rFont val="Calibri"/>
        <family val="2"/>
        <scheme val="minor"/>
      </rPr>
      <t>21</t>
    </r>
  </si>
  <si>
    <t>21. Bought biotickets (transfers of ecxeeded obligation) are entered as positive values. Sold biotickets are entered as negative values.</t>
  </si>
  <si>
    <r>
      <t>UERs transfered to next year
(g CO2eq)</t>
    </r>
    <r>
      <rPr>
        <b/>
        <vertAlign val="superscript"/>
        <sz val="11"/>
        <color theme="1"/>
        <rFont val="Calibri"/>
        <family val="2"/>
        <scheme val="minor"/>
      </rPr>
      <t>22</t>
    </r>
  </si>
  <si>
    <t>Check if UER transfer exceeds cap</t>
  </si>
  <si>
    <t xml:space="preserve">Note: Maximum of 0,5 % of total net GHG reduction. </t>
  </si>
  <si>
    <t>Note: See (22) in "Notes" sheet for information on how this amount is added.</t>
  </si>
  <si>
    <t>Note: Total UERs from sheet '4 UER information' are summed.</t>
  </si>
  <si>
    <t>15. GHG emissions saving according to methodology in Annex IV of dir. 98/70 and Annex V of dir. 2009/28. Default values as from Annex IV of dir. 98/70 and Annex V of dir. 2009/28.</t>
  </si>
  <si>
    <r>
      <t>Actual or default emissions saving (pct.).</t>
    </r>
    <r>
      <rPr>
        <b/>
        <vertAlign val="superscript"/>
        <sz val="11"/>
        <rFont val="Calibri"/>
        <family val="2"/>
        <scheme val="minor"/>
      </rPr>
      <t xml:space="preserve">
</t>
    </r>
    <r>
      <rPr>
        <b/>
        <sz val="11"/>
        <rFont val="Calibri"/>
        <family val="2"/>
        <scheme val="minor"/>
      </rPr>
      <t/>
    </r>
  </si>
  <si>
    <t>Triticale</t>
  </si>
  <si>
    <t>Bionafta</t>
  </si>
  <si>
    <t>Note: See (23) in "Notes" sheet for information on where to input transferred UER credits.</t>
  </si>
  <si>
    <t>23. UER credits transferred from previous year should be entered in the sheet "4.1 UER transfer".</t>
  </si>
  <si>
    <t>22. Input the amount of UERs that are to be transfered, to the following year, with a minus (-) in the sheet "4 UER information".</t>
  </si>
  <si>
    <t>Reporting of electricity tickets</t>
  </si>
  <si>
    <r>
      <t>GHG intensity</t>
    </r>
    <r>
      <rPr>
        <b/>
        <vertAlign val="superscript"/>
        <sz val="11"/>
        <rFont val="Calibri"/>
        <family val="2"/>
        <scheme val="minor"/>
      </rPr>
      <t xml:space="preserve">4, 6, 24
</t>
    </r>
    <r>
      <rPr>
        <b/>
        <sz val="11"/>
        <rFont val="Calibri"/>
        <family val="2"/>
        <scheme val="minor"/>
      </rPr>
      <t>(g CO</t>
    </r>
    <r>
      <rPr>
        <b/>
        <vertAlign val="subscript"/>
        <sz val="11"/>
        <rFont val="Calibri"/>
        <family val="2"/>
        <scheme val="minor"/>
      </rPr>
      <t>2</t>
    </r>
    <r>
      <rPr>
        <b/>
        <sz val="11"/>
        <rFont val="Calibri"/>
        <family val="2"/>
        <scheme val="minor"/>
      </rPr>
      <t>eq/MJ)</t>
    </r>
  </si>
  <si>
    <t>Quantity energy (MJ)
Excluding electricity</t>
  </si>
  <si>
    <r>
      <t>Excluding UER and electricity
(g CO</t>
    </r>
    <r>
      <rPr>
        <b/>
        <vertAlign val="subscript"/>
        <sz val="11"/>
        <color theme="1"/>
        <rFont val="Calibri"/>
        <family val="2"/>
        <scheme val="minor"/>
      </rPr>
      <t>2</t>
    </r>
    <r>
      <rPr>
        <b/>
        <sz val="11"/>
        <color theme="1"/>
        <rFont val="Calibri"/>
        <family val="2"/>
        <scheme val="minor"/>
      </rPr>
      <t>eq/MJ)</t>
    </r>
  </si>
  <si>
    <t>Afghanistan</t>
  </si>
  <si>
    <t>Albania</t>
  </si>
  <si>
    <t>Andorra</t>
  </si>
  <si>
    <t>Antigua and Barbuda</t>
  </si>
  <si>
    <t>Bahamas</t>
  </si>
  <si>
    <t>Bangladesh</t>
  </si>
  <si>
    <t>Barbados</t>
  </si>
  <si>
    <t>Bhutan</t>
  </si>
  <si>
    <t>Bosnia and Herzegovina</t>
  </si>
  <si>
    <t>Botswana</t>
  </si>
  <si>
    <t>Burkina Faso</t>
  </si>
  <si>
    <t>Burundi</t>
  </si>
  <si>
    <t>Cambodia</t>
  </si>
  <si>
    <t>Capo Verde</t>
  </si>
  <si>
    <t>Central African Republic</t>
  </si>
  <si>
    <t>Comoros</t>
  </si>
  <si>
    <t>Congo, Dem. Rep. Of</t>
  </si>
  <si>
    <t>Costa Rica</t>
  </si>
  <si>
    <t>Cote d'Ivoire</t>
  </si>
  <si>
    <t>Cuba</t>
  </si>
  <si>
    <t>Djibouti</t>
  </si>
  <si>
    <t>Dominica</t>
  </si>
  <si>
    <t>Dominican Republic</t>
  </si>
  <si>
    <t>El Salvador</t>
  </si>
  <si>
    <t>Equatorial Guinea</t>
  </si>
  <si>
    <t>Eritrea</t>
  </si>
  <si>
    <t>Ethiopia</t>
  </si>
  <si>
    <t>Fiji</t>
  </si>
  <si>
    <t>Grenada</t>
  </si>
  <si>
    <t>Guinea</t>
  </si>
  <si>
    <t>Guinea Bissau</t>
  </si>
  <si>
    <t>Guyana</t>
  </si>
  <si>
    <t>Haiti</t>
  </si>
  <si>
    <t>Honduras</t>
  </si>
  <si>
    <t>Israel</t>
  </si>
  <si>
    <t>Jamaica</t>
  </si>
  <si>
    <t>Japan</t>
  </si>
  <si>
    <t>Jordan</t>
  </si>
  <si>
    <t>Kenya</t>
  </si>
  <si>
    <t>Kyrgyzstan</t>
  </si>
  <si>
    <t>Lebanon</t>
  </si>
  <si>
    <t>Lesotho</t>
  </si>
  <si>
    <t>Liberia</t>
  </si>
  <si>
    <t>Madagascar</t>
  </si>
  <si>
    <t>Malawi</t>
  </si>
  <si>
    <t>Maldives</t>
  </si>
  <si>
    <t>Mali</t>
  </si>
  <si>
    <t>Marshall Islands</t>
  </si>
  <si>
    <t>Mauritius</t>
  </si>
  <si>
    <t>Monaco</t>
  </si>
  <si>
    <t>Mongolia</t>
  </si>
  <si>
    <t>Morocco</t>
  </si>
  <si>
    <t>Mozambique</t>
  </si>
  <si>
    <t>Namibia</t>
  </si>
  <si>
    <t>Nepal</t>
  </si>
  <si>
    <t>New Zealand</t>
  </si>
  <si>
    <t>Nicaragua</t>
  </si>
  <si>
    <t>Niger</t>
  </si>
  <si>
    <t>Pakistan</t>
  </si>
  <si>
    <t>Palau</t>
  </si>
  <si>
    <t>Panama</t>
  </si>
  <si>
    <t>Papua New Guinea</t>
  </si>
  <si>
    <t>Paraguay</t>
  </si>
  <si>
    <t>Rwanda</t>
  </si>
  <si>
    <t>Saint Kitts and Nevis</t>
  </si>
  <si>
    <t>Saint Lucia</t>
  </si>
  <si>
    <t>Saint Vincent and the Grenadines</t>
  </si>
  <si>
    <t>Samoa</t>
  </si>
  <si>
    <t>San Marino</t>
  </si>
  <si>
    <t>Sao Tome and Principe</t>
  </si>
  <si>
    <t>Saudi Arabia</t>
  </si>
  <si>
    <t>Senegal</t>
  </si>
  <si>
    <t>Seychelles</t>
  </si>
  <si>
    <t>Sierra Leone</t>
  </si>
  <si>
    <t>Solomon Islands</t>
  </si>
  <si>
    <t>Somalia</t>
  </si>
  <si>
    <t>South Africa</t>
  </si>
  <si>
    <t>South Sudan</t>
  </si>
  <si>
    <t>Sri Lanka</t>
  </si>
  <si>
    <t>Sudan</t>
  </si>
  <si>
    <t>Suriname</t>
  </si>
  <si>
    <t>Swaziland</t>
  </si>
  <si>
    <t>Tajikistan</t>
  </si>
  <si>
    <t>Togo</t>
  </si>
  <si>
    <t>Trinidad and Tobago</t>
  </si>
  <si>
    <t>Turkmenistan</t>
  </si>
  <si>
    <t>Uganda</t>
  </si>
  <si>
    <t>United Arab Emirates</t>
  </si>
  <si>
    <t>Uruguay</t>
  </si>
  <si>
    <t>Vanuatu</t>
  </si>
  <si>
    <t>Viet Nam</t>
  </si>
  <si>
    <t>Zambia</t>
  </si>
  <si>
    <t>Zimbabwe</t>
  </si>
  <si>
    <t>United_Arab_Emirates</t>
  </si>
  <si>
    <t>US_Federal_OCS</t>
  </si>
  <si>
    <t>Barley</t>
  </si>
  <si>
    <t>25. For the calculation of the numerator, the share of biofuels and biogas produced from the feedstock listed in Part B of Annex IX of Directive (EU) 2018/2001 shall be limited to 1,7 % of the energy content of transport fuels supplied.</t>
  </si>
  <si>
    <t>Quantity energy (MJ) Annex IX B</t>
  </si>
  <si>
    <t>Til brug for national CO2e-fortrængningskrav (§3 stk. 5)</t>
  </si>
  <si>
    <t>Supp_v3.7</t>
  </si>
  <si>
    <t>Enter: Supplier name</t>
  </si>
  <si>
    <t>Enter: Supplier identification number</t>
  </si>
  <si>
    <t>NUTS 2-compliant</t>
  </si>
  <si>
    <r>
      <t>Default lower calorific values based on selected 'biofuel or energy type' and 'Quantity (unit)'. Lookup of default lower calorific values provided from RED Annex III (MJ/l)</t>
    </r>
    <r>
      <rPr>
        <b/>
        <vertAlign val="superscript"/>
        <sz val="9"/>
        <rFont val="Calibri"/>
        <family val="2"/>
        <scheme val="minor"/>
      </rPr>
      <t>26</t>
    </r>
    <r>
      <rPr>
        <b/>
        <sz val="9"/>
        <rFont val="Calibri"/>
        <family val="2"/>
        <scheme val="minor"/>
      </rPr>
      <t>. Users may specify specific values.</t>
    </r>
  </si>
  <si>
    <t>17. Specification of feedstock is obligatory if one of the following feedstock waste categories is selected in column E: "Biomass fraction of industrial waste", "Biomass fraction of wastes and residues from forestry and forest-based industries", "Bio-waste", "Waste pressings from production of vegetable oils", "Waste vegetable or animal oils" or "Waste wood" . In these cases, the actual waste has to be specified in column F. For instance if TER is used then "Biomass fraction of industrial waste" should be reported in column E, and “TER” should be reported in column F.</t>
  </si>
  <si>
    <r>
      <t>Til brug for national CO</t>
    </r>
    <r>
      <rPr>
        <b/>
        <vertAlign val="subscript"/>
        <sz val="11"/>
        <color theme="1"/>
        <rFont val="Calibri"/>
        <family val="2"/>
        <scheme val="minor"/>
      </rPr>
      <t>2</t>
    </r>
    <r>
      <rPr>
        <b/>
        <sz val="11"/>
        <color theme="1"/>
        <rFont val="Calibri"/>
        <family val="2"/>
        <scheme val="minor"/>
      </rPr>
      <t>e-fortrængningskrav (§3 stk. 2)</t>
    </r>
  </si>
  <si>
    <t>Til brug for national CO2e-fortrængningskrav (§3 stk. 2)</t>
  </si>
  <si>
    <r>
      <t>Annex IX B share of total energy</t>
    </r>
    <r>
      <rPr>
        <b/>
        <vertAlign val="superscript"/>
        <sz val="11"/>
        <color theme="1"/>
        <rFont val="Calibri"/>
        <family val="2"/>
        <scheme val="minor"/>
      </rPr>
      <t>26</t>
    </r>
  </si>
  <si>
    <t>24. The GHG intensity is fixed and cannot be changed. For the reporting year of 2022, the value is 45 gCO2eq/MJ. 
The GHG intensity is based on numbers from the yearly energy statistics - https://ens.dk/service/statistik-data-noegletal-og-kort/maanedlig-og-aarlig-energistatistik</t>
  </si>
  <si>
    <t xml:space="preserve">26. Except for biogas here the value in MJ/kg is used from Annex III of Directive (EU) 2018/2001 </t>
  </si>
  <si>
    <t xml:space="preserve"> Voluntary scheme used to control the compliance with land criteria (mandatory)</t>
  </si>
  <si>
    <t>Voluntary scheme used to control the GHG-emissions (mandatory)</t>
  </si>
  <si>
    <t>Voluntary scheme used to control the mass-balance-principle (mandatory)</t>
  </si>
  <si>
    <t>Actual or default lifecycle GHGi values to be entered</t>
  </si>
  <si>
    <t>UERs used in 2024</t>
  </si>
  <si>
    <t>UERs transfered from 2023
(gCO2eq)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</si>
</sst>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0.0"/>
    <numFmt numFmtId="165" formatCode="0.000000000000000%"/>
    <numFmt numFmtId="166" formatCode="#,##0.0"/>
    <numFmt numFmtId="167" formatCode="0.0%"/>
    <numFmt numFmtId="168" formatCode="#,##0_ ;\-#,##0\ "/>
  </numFmts>
  <fonts count="34" x14ac:knownFonts="1">
    <font>
      <sz val="11"/>
      <color theme="1"/>
      <name val="Calibri"/>
      <family val="2"/>
      <scheme val="minor"/>
    </font>
    <font>
      <b/>
      <sz val="11"/>
      <color theme="3"/>
      <name val="Calibri"/>
      <family val="2"/>
      <scheme val="minor"/>
    </font>
    <font>
      <sz val="11"/>
      <color theme="1"/>
      <name val="Calibri"/>
      <family val="2"/>
      <scheme val="minor"/>
    </font>
    <font>
      <b/>
      <sz val="11"/>
      <color theme="1"/>
      <name val="Calibri"/>
      <family val="2"/>
      <scheme val="minor"/>
    </font>
    <font>
      <b/>
      <sz val="11"/>
      <name val="Calibri"/>
      <family val="2"/>
      <scheme val="minor"/>
    </font>
    <font>
      <b/>
      <sz val="9"/>
      <color theme="1" tint="0.249977111117893"/>
      <name val="Calibri"/>
      <family val="2"/>
      <scheme val="minor"/>
    </font>
    <font>
      <b/>
      <vertAlign val="superscript"/>
      <sz val="11"/>
      <name val="Calibri"/>
      <family val="2"/>
      <scheme val="minor"/>
    </font>
    <font>
      <sz val="9"/>
      <color indexed="81"/>
      <name val="Tahoma"/>
      <family val="2"/>
    </font>
    <font>
      <b/>
      <sz val="9"/>
      <color indexed="81"/>
      <name val="Tahoma"/>
      <family val="2"/>
    </font>
    <font>
      <b/>
      <i/>
      <sz val="11"/>
      <color theme="1"/>
      <name val="Calibri"/>
      <family val="2"/>
      <scheme val="minor"/>
    </font>
    <font>
      <sz val="9.5"/>
      <color theme="1"/>
      <name val="Calibri"/>
      <family val="2"/>
      <scheme val="minor"/>
    </font>
    <font>
      <b/>
      <sz val="9.5"/>
      <color theme="1"/>
      <name val="Calibri"/>
      <family val="2"/>
      <scheme val="minor"/>
    </font>
    <font>
      <vertAlign val="subscript"/>
      <sz val="11"/>
      <color theme="1"/>
      <name val="Calibri"/>
      <family val="2"/>
      <scheme val="minor"/>
    </font>
    <font>
      <b/>
      <vertAlign val="subscript"/>
      <sz val="11"/>
      <color theme="1"/>
      <name val="Calibri"/>
      <family val="2"/>
      <scheme val="minor"/>
    </font>
    <font>
      <b/>
      <sz val="16"/>
      <color theme="1"/>
      <name val="Calibri"/>
      <family val="2"/>
      <scheme val="minor"/>
    </font>
    <font>
      <b/>
      <vertAlign val="subscript"/>
      <sz val="11"/>
      <name val="Calibri"/>
      <family val="2"/>
      <scheme val="minor"/>
    </font>
    <font>
      <b/>
      <i/>
      <sz val="11"/>
      <name val="Calibri"/>
      <family val="2"/>
      <scheme val="minor"/>
    </font>
    <font>
      <i/>
      <sz val="11"/>
      <name val="Calibri"/>
      <family val="2"/>
      <scheme val="minor"/>
    </font>
    <font>
      <i/>
      <sz val="11"/>
      <color theme="1"/>
      <name val="Calibri"/>
      <family val="2"/>
      <scheme val="minor"/>
    </font>
    <font>
      <sz val="11"/>
      <color rgb="FFFF0000"/>
      <name val="Calibri"/>
      <family val="2"/>
      <scheme val="minor"/>
    </font>
    <font>
      <sz val="11"/>
      <name val="Calibri"/>
      <family val="2"/>
      <scheme val="minor"/>
    </font>
    <font>
      <b/>
      <sz val="9"/>
      <name val="Calibri"/>
      <family val="2"/>
      <scheme val="minor"/>
    </font>
    <font>
      <sz val="10"/>
      <color theme="1"/>
      <name val="Calibri"/>
      <family val="2"/>
      <scheme val="minor"/>
    </font>
    <font>
      <b/>
      <sz val="10"/>
      <color theme="1"/>
      <name val="Calibri"/>
      <family val="2"/>
      <scheme val="minor"/>
    </font>
    <font>
      <b/>
      <sz val="9"/>
      <color rgb="FFFF0000"/>
      <name val="Calibri"/>
      <family val="2"/>
      <scheme val="minor"/>
    </font>
    <font>
      <b/>
      <sz val="11"/>
      <color rgb="FFFF0000"/>
      <name val="Calibri"/>
      <family val="2"/>
      <scheme val="minor"/>
    </font>
    <font>
      <sz val="9.5"/>
      <name val="Calibri"/>
      <family val="2"/>
      <scheme val="minor"/>
    </font>
    <font>
      <b/>
      <vertAlign val="superscript"/>
      <sz val="11"/>
      <color theme="1"/>
      <name val="Calibri"/>
      <family val="2"/>
      <scheme val="minor"/>
    </font>
    <font>
      <sz val="8"/>
      <color theme="1"/>
      <name val="Calibri"/>
      <family val="2"/>
      <scheme val="minor"/>
    </font>
    <font>
      <vertAlign val="subscript"/>
      <sz val="9.5"/>
      <color theme="1"/>
      <name val="Calibri"/>
      <family val="2"/>
      <scheme val="minor"/>
    </font>
    <font>
      <b/>
      <vertAlign val="superscript"/>
      <sz val="16"/>
      <color theme="1"/>
      <name val="Calibri"/>
      <family val="2"/>
      <scheme val="minor"/>
    </font>
    <font>
      <sz val="11"/>
      <color rgb="FF3F3F76"/>
      <name val="Calibri"/>
      <family val="2"/>
      <scheme val="minor"/>
    </font>
    <font>
      <u/>
      <sz val="11"/>
      <color theme="10"/>
      <name val="Calibri"/>
      <family val="2"/>
      <scheme val="minor"/>
    </font>
    <font>
      <b/>
      <vertAlign val="superscript"/>
      <sz val="9"/>
      <name val="Calibri"/>
      <family val="2"/>
      <scheme val="minor"/>
    </font>
  </fonts>
  <fills count="15">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F9FBF7"/>
        <bgColor indexed="64"/>
      </patternFill>
    </fill>
    <fill>
      <patternFill patternType="solid">
        <fgColor theme="5" tint="0.59999389629810485"/>
        <bgColor indexed="65"/>
      </patternFill>
    </fill>
    <fill>
      <patternFill patternType="solid">
        <fgColor rgb="FFFFCC99"/>
      </patternFill>
    </fill>
    <fill>
      <patternFill patternType="solid">
        <fgColor theme="2"/>
        <bgColor indexed="64"/>
      </patternFill>
    </fill>
  </fills>
  <borders count="1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tint="-0.499984740745262"/>
      </left>
      <right style="thin">
        <color theme="0" tint="-0.499984740745262"/>
      </right>
      <top/>
      <bottom style="thin">
        <color theme="0" tint="-0.499984740745262"/>
      </bottom>
      <diagonal/>
    </border>
    <border>
      <left/>
      <right/>
      <top/>
      <bottom style="thin">
        <color indexed="64"/>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style="thin">
        <color rgb="FF7F7F7F"/>
      </left>
      <right style="thin">
        <color rgb="FF7F7F7F"/>
      </right>
      <top style="thin">
        <color rgb="FF7F7F7F"/>
      </top>
      <bottom style="thin">
        <color rgb="FF7F7F7F"/>
      </bottom>
      <diagonal/>
    </border>
  </borders>
  <cellStyleXfs count="7">
    <xf numFmtId="0" fontId="0" fillId="0" borderId="0"/>
    <xf numFmtId="0" fontId="1" fillId="0" borderId="0" applyNumberFormat="0" applyFill="0" applyBorder="0" applyAlignment="0" applyProtection="0"/>
    <xf numFmtId="9" fontId="2" fillId="0" borderId="0" applyFont="0" applyFill="0" applyBorder="0" applyAlignment="0" applyProtection="0"/>
    <xf numFmtId="0" fontId="2" fillId="12" borderId="0" applyNumberFormat="0" applyBorder="0" applyAlignment="0" applyProtection="0"/>
    <xf numFmtId="43" fontId="2" fillId="0" borderId="0" applyFont="0" applyFill="0" applyBorder="0" applyAlignment="0" applyProtection="0"/>
    <xf numFmtId="0" fontId="31" fillId="13" borderId="11" applyNumberFormat="0" applyAlignment="0" applyProtection="0"/>
    <xf numFmtId="0" fontId="32" fillId="0" borderId="0" applyNumberFormat="0" applyFill="0" applyBorder="0" applyAlignment="0" applyProtection="0"/>
  </cellStyleXfs>
  <cellXfs count="167">
    <xf numFmtId="0" fontId="0" fillId="0" borderId="0" xfId="0"/>
    <xf numFmtId="0" fontId="0" fillId="0" borderId="0" xfId="0" applyFont="1" applyFill="1" applyBorder="1"/>
    <xf numFmtId="0" fontId="0" fillId="0" borderId="0" xfId="0" applyFont="1" applyFill="1"/>
    <xf numFmtId="0" fontId="3" fillId="0" borderId="0" xfId="0" applyFont="1"/>
    <xf numFmtId="0" fontId="0" fillId="0" borderId="0" xfId="0" applyBorder="1"/>
    <xf numFmtId="0" fontId="0" fillId="0" borderId="0" xfId="0" applyBorder="1" applyAlignment="1">
      <alignment wrapText="1"/>
    </xf>
    <xf numFmtId="0" fontId="0" fillId="0" borderId="0" xfId="0" applyAlignment="1">
      <alignment wrapText="1"/>
    </xf>
    <xf numFmtId="0" fontId="0" fillId="0" borderId="0" xfId="0" applyFont="1" applyAlignment="1">
      <alignment wrapText="1"/>
    </xf>
    <xf numFmtId="0" fontId="0" fillId="0" borderId="0" xfId="0" applyFont="1" applyBorder="1"/>
    <xf numFmtId="0" fontId="0" fillId="6" borderId="2" xfId="0" applyFill="1" applyBorder="1"/>
    <xf numFmtId="0" fontId="3" fillId="6" borderId="2" xfId="0" applyFont="1" applyFill="1" applyBorder="1" applyAlignment="1">
      <alignment wrapText="1"/>
    </xf>
    <xf numFmtId="0" fontId="3" fillId="0" borderId="0" xfId="0" applyFont="1" applyFill="1"/>
    <xf numFmtId="0" fontId="0" fillId="0" borderId="2" xfId="0" applyBorder="1" applyAlignment="1">
      <alignment horizontal="center"/>
    </xf>
    <xf numFmtId="0" fontId="5" fillId="3" borderId="1" xfId="1" applyFont="1" applyFill="1" applyBorder="1" applyAlignment="1">
      <alignment horizontal="center" vertical="top" wrapText="1"/>
    </xf>
    <xf numFmtId="0" fontId="0" fillId="0" borderId="0" xfId="0" applyAlignment="1">
      <alignment horizontal="right"/>
    </xf>
    <xf numFmtId="0" fontId="10" fillId="0" borderId="0" xfId="0" applyFont="1" applyAlignment="1">
      <alignment vertical="center"/>
    </xf>
    <xf numFmtId="0" fontId="11" fillId="0" borderId="0" xfId="0" applyFont="1" applyAlignment="1">
      <alignment vertical="center"/>
    </xf>
    <xf numFmtId="0" fontId="0" fillId="0" borderId="2" xfId="0" applyBorder="1" applyAlignment="1">
      <alignment horizontal="left"/>
    </xf>
    <xf numFmtId="0" fontId="0" fillId="0" borderId="0" xfId="0" applyAlignment="1">
      <alignment horizontal="left"/>
    </xf>
    <xf numFmtId="0" fontId="0" fillId="4" borderId="2" xfId="0" applyFill="1" applyBorder="1" applyAlignment="1">
      <alignment horizontal="center" wrapText="1"/>
    </xf>
    <xf numFmtId="0" fontId="3" fillId="0" borderId="0" xfId="0" applyFont="1" applyFill="1" applyAlignment="1">
      <alignment wrapText="1"/>
    </xf>
    <xf numFmtId="0" fontId="14" fillId="0" borderId="0" xfId="0" applyFont="1"/>
    <xf numFmtId="164" fontId="0" fillId="5" borderId="2" xfId="0" applyNumberFormat="1" applyFill="1" applyBorder="1" applyAlignment="1">
      <alignment horizontal="center" wrapText="1"/>
    </xf>
    <xf numFmtId="164" fontId="0" fillId="0" borderId="2" xfId="0" applyNumberFormat="1" applyBorder="1" applyAlignment="1">
      <alignment horizontal="center"/>
    </xf>
    <xf numFmtId="0" fontId="3" fillId="6" borderId="2" xfId="0" applyFont="1" applyFill="1" applyBorder="1" applyAlignment="1">
      <alignment horizontal="center" wrapText="1"/>
    </xf>
    <xf numFmtId="0" fontId="3" fillId="7" borderId="2" xfId="0" applyFont="1" applyFill="1" applyBorder="1" applyAlignment="1">
      <alignment horizontal="center" wrapText="1"/>
    </xf>
    <xf numFmtId="164" fontId="0" fillId="9" borderId="2" xfId="0" applyNumberFormat="1" applyFill="1" applyBorder="1" applyAlignment="1">
      <alignment horizontal="center" wrapText="1"/>
    </xf>
    <xf numFmtId="0" fontId="0" fillId="6" borderId="2" xfId="0" applyFill="1" applyBorder="1" applyAlignment="1">
      <alignment horizontal="left" wrapText="1"/>
    </xf>
    <xf numFmtId="0" fontId="3" fillId="9" borderId="0" xfId="0" applyFont="1" applyFill="1"/>
    <xf numFmtId="0" fontId="0" fillId="9" borderId="0" xfId="0" applyFill="1"/>
    <xf numFmtId="0" fontId="0" fillId="9" borderId="0" xfId="0" applyFont="1" applyFill="1"/>
    <xf numFmtId="0" fontId="9" fillId="0" borderId="0" xfId="0" applyFont="1" applyAlignment="1">
      <alignment horizontal="left" wrapText="1"/>
    </xf>
    <xf numFmtId="164" fontId="0" fillId="0" borderId="0" xfId="0" applyNumberFormat="1" applyAlignment="1">
      <alignment wrapText="1"/>
    </xf>
    <xf numFmtId="0" fontId="3" fillId="0" borderId="0" xfId="0" applyFont="1" applyFill="1" applyBorder="1" applyAlignment="1">
      <alignment horizontal="center" wrapText="1"/>
    </xf>
    <xf numFmtId="164" fontId="0" fillId="0" borderId="0" xfId="0" applyNumberFormat="1" applyFill="1" applyBorder="1" applyAlignment="1">
      <alignment horizontal="center" wrapText="1"/>
    </xf>
    <xf numFmtId="10" fontId="0" fillId="0" borderId="0" xfId="0" applyNumberFormat="1" applyAlignment="1">
      <alignment wrapText="1"/>
    </xf>
    <xf numFmtId="165" fontId="0" fillId="0" borderId="0" xfId="0" applyNumberFormat="1" applyAlignment="1">
      <alignment wrapText="1"/>
    </xf>
    <xf numFmtId="0" fontId="3" fillId="0" borderId="0" xfId="0" applyFont="1" applyBorder="1" applyAlignment="1"/>
    <xf numFmtId="0" fontId="0" fillId="0" borderId="0" xfId="0" applyAlignment="1"/>
    <xf numFmtId="164" fontId="0" fillId="9" borderId="2" xfId="0" applyNumberFormat="1" applyFont="1" applyFill="1" applyBorder="1" applyAlignment="1">
      <alignment horizontal="center" wrapText="1"/>
    </xf>
    <xf numFmtId="0" fontId="0" fillId="0" borderId="0" xfId="0" applyFill="1" applyBorder="1" applyAlignment="1">
      <alignment wrapText="1"/>
    </xf>
    <xf numFmtId="0" fontId="3" fillId="4" borderId="0" xfId="0" applyFont="1" applyFill="1"/>
    <xf numFmtId="0" fontId="0" fillId="0" borderId="0" xfId="0" applyFont="1"/>
    <xf numFmtId="0" fontId="0" fillId="9" borderId="0" xfId="0" applyFill="1" applyAlignment="1">
      <alignment horizontal="center"/>
    </xf>
    <xf numFmtId="0" fontId="0" fillId="9" borderId="0" xfId="0" applyFill="1" applyAlignment="1">
      <alignment horizontal="left"/>
    </xf>
    <xf numFmtId="0" fontId="0" fillId="0" borderId="0" xfId="0" applyFill="1"/>
    <xf numFmtId="0" fontId="0" fillId="0" borderId="0" xfId="0" applyAlignment="1">
      <alignment horizontal="center"/>
    </xf>
    <xf numFmtId="0" fontId="3" fillId="9" borderId="0" xfId="0" applyFont="1" applyFill="1" applyAlignment="1">
      <alignment wrapText="1"/>
    </xf>
    <xf numFmtId="0" fontId="0" fillId="11" borderId="0" xfId="0" applyFill="1" applyAlignment="1">
      <alignment horizontal="right"/>
    </xf>
    <xf numFmtId="0" fontId="19" fillId="0" borderId="0" xfId="0" applyFont="1"/>
    <xf numFmtId="0" fontId="20" fillId="0" borderId="0" xfId="0" applyFont="1"/>
    <xf numFmtId="0" fontId="0" fillId="0" borderId="0" xfId="0" applyFill="1" applyAlignment="1">
      <alignment horizontal="right"/>
    </xf>
    <xf numFmtId="0" fontId="4" fillId="9" borderId="0" xfId="0" applyFont="1" applyFill="1" applyAlignment="1">
      <alignment wrapText="1"/>
    </xf>
    <xf numFmtId="0" fontId="3" fillId="9" borderId="0" xfId="0" applyFont="1" applyFill="1" applyAlignment="1">
      <alignment horizontal="left" wrapText="1"/>
    </xf>
    <xf numFmtId="0" fontId="4" fillId="2" borderId="3" xfId="1" applyFont="1" applyFill="1" applyBorder="1" applyAlignment="1">
      <alignment horizontal="center" vertical="top" wrapText="1"/>
    </xf>
    <xf numFmtId="0" fontId="9" fillId="0" borderId="0" xfId="0" applyFont="1" applyAlignment="1">
      <alignment horizontal="center" wrapText="1"/>
    </xf>
    <xf numFmtId="0" fontId="21" fillId="3" borderId="1" xfId="1" applyFont="1" applyFill="1" applyBorder="1" applyAlignment="1">
      <alignment horizontal="center" vertical="top" wrapText="1"/>
    </xf>
    <xf numFmtId="0" fontId="20" fillId="0" borderId="0" xfId="0" applyFont="1" applyAlignment="1">
      <alignment horizontal="left"/>
    </xf>
    <xf numFmtId="0" fontId="20" fillId="9" borderId="0" xfId="0" applyFont="1" applyFill="1" applyAlignment="1">
      <alignment horizontal="left"/>
    </xf>
    <xf numFmtId="0" fontId="16" fillId="0" borderId="2" xfId="1" applyFont="1" applyFill="1" applyBorder="1" applyAlignment="1">
      <alignment horizontal="center" vertical="top" wrapText="1"/>
    </xf>
    <xf numFmtId="0" fontId="3" fillId="0" borderId="2" xfId="0" applyFont="1" applyFill="1" applyBorder="1" applyAlignment="1">
      <alignment horizontal="center" vertical="center"/>
    </xf>
    <xf numFmtId="0" fontId="4" fillId="0" borderId="2" xfId="1" applyFont="1" applyFill="1" applyBorder="1" applyAlignment="1">
      <alignment horizontal="center" vertical="center" wrapText="1"/>
    </xf>
    <xf numFmtId="1" fontId="16" fillId="8" borderId="2" xfId="0" applyNumberFormat="1" applyFont="1" applyFill="1" applyBorder="1" applyAlignment="1">
      <alignment horizontal="center" vertical="center" wrapText="1"/>
    </xf>
    <xf numFmtId="1" fontId="4" fillId="8" borderId="2" xfId="0" applyNumberFormat="1" applyFont="1" applyFill="1" applyBorder="1" applyAlignment="1">
      <alignment horizontal="center" vertical="center" wrapText="1"/>
    </xf>
    <xf numFmtId="0" fontId="22" fillId="0" borderId="0" xfId="0" applyFont="1"/>
    <xf numFmtId="0" fontId="24" fillId="3" borderId="1" xfId="1" applyFont="1" applyFill="1" applyBorder="1" applyAlignment="1">
      <alignment horizontal="center" vertical="top" wrapText="1"/>
    </xf>
    <xf numFmtId="0" fontId="25" fillId="0" borderId="0" xfId="0" applyFont="1" applyFill="1"/>
    <xf numFmtId="0" fontId="4" fillId="0" borderId="0" xfId="0" applyFont="1" applyFill="1" applyAlignment="1">
      <alignment wrapText="1"/>
    </xf>
    <xf numFmtId="0" fontId="26" fillId="0" borderId="0" xfId="0" applyFont="1" applyAlignment="1">
      <alignment vertical="center"/>
    </xf>
    <xf numFmtId="0" fontId="10" fillId="0" borderId="0" xfId="0" applyFont="1" applyFill="1" applyAlignment="1">
      <alignment vertical="center"/>
    </xf>
    <xf numFmtId="1" fontId="16" fillId="8" borderId="2" xfId="0" applyNumberFormat="1" applyFont="1" applyFill="1" applyBorder="1" applyAlignment="1">
      <alignment horizontal="center" vertical="center" wrapText="1"/>
    </xf>
    <xf numFmtId="1" fontId="4" fillId="8" borderId="2" xfId="0" applyNumberFormat="1" applyFont="1" applyFill="1" applyBorder="1" applyAlignment="1">
      <alignment horizontal="center" vertical="center" wrapText="1"/>
    </xf>
    <xf numFmtId="0" fontId="9" fillId="0" borderId="0" xfId="0" applyFont="1" applyAlignment="1">
      <alignment horizontal="left" wrapText="1"/>
    </xf>
    <xf numFmtId="0" fontId="3" fillId="0" borderId="2" xfId="0" applyFont="1" applyFill="1" applyBorder="1" applyAlignment="1">
      <alignment horizontal="center" vertical="center"/>
    </xf>
    <xf numFmtId="1" fontId="4" fillId="8" borderId="2" xfId="0" applyNumberFormat="1" applyFont="1" applyFill="1" applyBorder="1" applyAlignment="1">
      <alignment horizontal="center" vertical="center" wrapText="1"/>
    </xf>
    <xf numFmtId="0" fontId="3" fillId="0" borderId="0" xfId="0" applyFont="1" applyAlignment="1">
      <alignment wrapText="1"/>
    </xf>
    <xf numFmtId="0" fontId="0" fillId="0" borderId="2" xfId="0" applyBorder="1" applyAlignment="1" applyProtection="1">
      <alignment horizontal="left"/>
    </xf>
    <xf numFmtId="166" fontId="0" fillId="0" borderId="2" xfId="0" applyNumberFormat="1" applyBorder="1" applyAlignment="1">
      <alignment horizontal="center"/>
    </xf>
    <xf numFmtId="164" fontId="0" fillId="0" borderId="2" xfId="0" applyNumberFormat="1" applyBorder="1" applyAlignment="1" applyProtection="1">
      <alignment horizontal="center"/>
    </xf>
    <xf numFmtId="0" fontId="21" fillId="3" borderId="1" xfId="1" applyFont="1" applyFill="1" applyBorder="1" applyAlignment="1" applyProtection="1">
      <alignment horizontal="center" vertical="top" wrapText="1"/>
    </xf>
    <xf numFmtId="0" fontId="21" fillId="3" borderId="9" xfId="1" applyFont="1" applyFill="1" applyBorder="1" applyAlignment="1" applyProtection="1">
      <alignment horizontal="center" vertical="top" wrapText="1"/>
    </xf>
    <xf numFmtId="0" fontId="21" fillId="3" borderId="7" xfId="1" applyFont="1" applyFill="1" applyBorder="1" applyAlignment="1" applyProtection="1">
      <alignment horizontal="center" vertical="top" wrapText="1"/>
    </xf>
    <xf numFmtId="0" fontId="4" fillId="3" borderId="3" xfId="1" applyFont="1" applyFill="1" applyBorder="1" applyAlignment="1" applyProtection="1">
      <alignment horizontal="center" vertical="top" wrapText="1"/>
    </xf>
    <xf numFmtId="0" fontId="21" fillId="3" borderId="2" xfId="1" applyFont="1" applyFill="1" applyBorder="1" applyAlignment="1" applyProtection="1">
      <alignment horizontal="center" vertical="top" wrapText="1"/>
    </xf>
    <xf numFmtId="0" fontId="4" fillId="2" borderId="3" xfId="1" applyFont="1" applyFill="1" applyBorder="1" applyAlignment="1" applyProtection="1">
      <alignment horizontal="center" vertical="top" wrapText="1"/>
    </xf>
    <xf numFmtId="0" fontId="4" fillId="2" borderId="10" xfId="1" applyFont="1" applyFill="1" applyBorder="1" applyAlignment="1" applyProtection="1">
      <alignment horizontal="center" vertical="top" wrapText="1"/>
    </xf>
    <xf numFmtId="0" fontId="16" fillId="2" borderId="3" xfId="1" applyFont="1" applyFill="1" applyBorder="1" applyAlignment="1" applyProtection="1">
      <alignment horizontal="center" vertical="top" wrapText="1"/>
    </xf>
    <xf numFmtId="0" fontId="4" fillId="2" borderId="2" xfId="0" applyFont="1" applyFill="1" applyBorder="1" applyAlignment="1" applyProtection="1">
      <alignment horizontal="center" vertical="top"/>
    </xf>
    <xf numFmtId="0" fontId="4" fillId="2" borderId="2" xfId="0" applyFont="1" applyFill="1" applyBorder="1" applyAlignment="1" applyProtection="1">
      <alignment horizontal="center" vertical="top" wrapText="1"/>
    </xf>
    <xf numFmtId="0" fontId="0" fillId="0" borderId="2" xfId="0" applyFill="1" applyBorder="1" applyAlignment="1" applyProtection="1">
      <alignment horizontal="center"/>
    </xf>
    <xf numFmtId="0" fontId="0" fillId="0" borderId="2" xfId="0" applyBorder="1" applyAlignment="1" applyProtection="1">
      <alignment horizontal="right"/>
    </xf>
    <xf numFmtId="0" fontId="0" fillId="0" borderId="2" xfId="0" applyBorder="1" applyAlignment="1" applyProtection="1">
      <alignment horizontal="center"/>
    </xf>
    <xf numFmtId="0" fontId="0" fillId="0" borderId="0" xfId="0" applyProtection="1"/>
    <xf numFmtId="0" fontId="0" fillId="0" borderId="0" xfId="0" applyAlignment="1" applyProtection="1">
      <alignment horizontal="right"/>
    </xf>
    <xf numFmtId="0" fontId="25" fillId="0" borderId="8" xfId="0" applyFont="1" applyBorder="1" applyAlignment="1" applyProtection="1">
      <alignment horizontal="center"/>
    </xf>
    <xf numFmtId="0" fontId="20" fillId="0" borderId="0" xfId="0" applyFont="1" applyProtection="1"/>
    <xf numFmtId="0" fontId="0" fillId="0" borderId="4" xfId="0" applyBorder="1" applyAlignment="1" applyProtection="1">
      <alignment horizontal="right"/>
    </xf>
    <xf numFmtId="166" fontId="0" fillId="0" borderId="2" xfId="0" applyNumberFormat="1" applyBorder="1" applyAlignment="1" applyProtection="1">
      <alignment horizontal="center"/>
    </xf>
    <xf numFmtId="166" fontId="0" fillId="0" borderId="2" xfId="0" applyNumberFormat="1" applyFill="1" applyBorder="1" applyAlignment="1" applyProtection="1">
      <alignment horizontal="center"/>
    </xf>
    <xf numFmtId="164" fontId="0" fillId="0" borderId="2" xfId="0" applyNumberFormat="1" applyFill="1" applyBorder="1" applyAlignment="1" applyProtection="1">
      <alignment horizontal="center"/>
    </xf>
    <xf numFmtId="0" fontId="0" fillId="0" borderId="2" xfId="0" applyFill="1" applyBorder="1" applyAlignment="1" applyProtection="1">
      <alignment horizontal="left"/>
    </xf>
    <xf numFmtId="0" fontId="0" fillId="0" borderId="4" xfId="0" applyFill="1" applyBorder="1" applyAlignment="1" applyProtection="1">
      <alignment horizontal="center"/>
    </xf>
    <xf numFmtId="0" fontId="0" fillId="0" borderId="2" xfId="0" applyBorder="1" applyProtection="1"/>
    <xf numFmtId="0" fontId="18" fillId="0" borderId="0" xfId="0" applyFont="1" applyBorder="1" applyAlignment="1">
      <alignment horizontal="left" vertical="center" wrapText="1"/>
    </xf>
    <xf numFmtId="0" fontId="0" fillId="0" borderId="0" xfId="0"/>
    <xf numFmtId="0" fontId="28" fillId="0" borderId="0" xfId="0" applyFont="1" applyProtection="1"/>
    <xf numFmtId="0" fontId="10" fillId="0" borderId="0" xfId="0" applyFont="1"/>
    <xf numFmtId="0" fontId="22" fillId="0" borderId="0" xfId="0" applyFont="1" applyProtection="1"/>
    <xf numFmtId="0" fontId="0" fillId="0" borderId="0" xfId="0"/>
    <xf numFmtId="43" fontId="3" fillId="8" borderId="2" xfId="4" applyFont="1" applyFill="1" applyBorder="1" applyAlignment="1">
      <alignment horizontal="center" vertical="center"/>
    </xf>
    <xf numFmtId="0" fontId="3" fillId="0" borderId="2" xfId="0" applyFont="1" applyBorder="1" applyAlignment="1">
      <alignment horizontal="center" vertical="center" wrapText="1"/>
    </xf>
    <xf numFmtId="43" fontId="20" fillId="0" borderId="0" xfId="4" applyFont="1"/>
    <xf numFmtId="10" fontId="0" fillId="0" borderId="0" xfId="2" applyNumberFormat="1" applyFont="1" applyAlignment="1">
      <alignment wrapText="1"/>
    </xf>
    <xf numFmtId="10" fontId="20" fillId="0" borderId="0" xfId="2" applyNumberFormat="1" applyFont="1"/>
    <xf numFmtId="0" fontId="18" fillId="0" borderId="0" xfId="0" applyFont="1" applyBorder="1" applyAlignment="1">
      <alignment wrapText="1"/>
    </xf>
    <xf numFmtId="43" fontId="4" fillId="8" borderId="2" xfId="4" applyFont="1" applyFill="1" applyBorder="1" applyAlignment="1">
      <alignment horizontal="center" vertical="center"/>
    </xf>
    <xf numFmtId="0" fontId="0" fillId="0" borderId="0" xfId="0"/>
    <xf numFmtId="0" fontId="9" fillId="0" borderId="2" xfId="0" applyFont="1" applyBorder="1" applyAlignment="1">
      <alignment horizontal="left" wrapText="1"/>
    </xf>
    <xf numFmtId="43" fontId="4" fillId="8" borderId="2" xfId="5" applyNumberFormat="1" applyFont="1" applyFill="1" applyBorder="1" applyAlignment="1">
      <alignment horizontal="center" vertical="center"/>
    </xf>
    <xf numFmtId="0" fontId="0" fillId="0" borderId="0" xfId="0" applyFill="1" applyBorder="1"/>
    <xf numFmtId="43" fontId="0" fillId="0" borderId="0" xfId="4" applyFont="1" applyBorder="1" applyAlignment="1">
      <alignment horizontal="center" vertical="center"/>
    </xf>
    <xf numFmtId="43" fontId="0" fillId="0" borderId="0" xfId="4" applyFont="1"/>
    <xf numFmtId="43" fontId="0" fillId="0" borderId="0" xfId="4" applyFont="1" applyAlignment="1"/>
    <xf numFmtId="0" fontId="17" fillId="0" borderId="0" xfId="0" applyFont="1" applyBorder="1" applyAlignment="1">
      <alignment horizontal="left" vertical="center" wrapText="1"/>
    </xf>
    <xf numFmtId="164" fontId="0" fillId="0" borderId="2" xfId="0" applyNumberFormat="1" applyFill="1" applyBorder="1" applyAlignment="1" applyProtection="1">
      <alignment horizontal="center"/>
      <protection locked="0"/>
    </xf>
    <xf numFmtId="164" fontId="0" fillId="0" borderId="2" xfId="0" applyNumberFormat="1" applyFont="1" applyFill="1" applyBorder="1" applyAlignment="1" applyProtection="1">
      <alignment horizontal="center"/>
      <protection locked="0"/>
    </xf>
    <xf numFmtId="0" fontId="0" fillId="0" borderId="0" xfId="0" applyProtection="1">
      <protection locked="0"/>
    </xf>
    <xf numFmtId="0" fontId="22" fillId="2" borderId="4" xfId="0" applyFont="1" applyFill="1" applyBorder="1" applyProtection="1"/>
    <xf numFmtId="0" fontId="23" fillId="2" borderId="6" xfId="0" applyFont="1" applyFill="1" applyBorder="1" applyAlignment="1" applyProtection="1">
      <alignment horizontal="center"/>
    </xf>
    <xf numFmtId="0" fontId="3" fillId="10" borderId="2" xfId="0" applyFont="1" applyFill="1" applyBorder="1" applyAlignment="1" applyProtection="1">
      <alignment wrapText="1"/>
    </xf>
    <xf numFmtId="0" fontId="3" fillId="10" borderId="2" xfId="0" applyFont="1" applyFill="1" applyBorder="1" applyAlignment="1" applyProtection="1">
      <alignment horizontal="center" wrapText="1"/>
    </xf>
    <xf numFmtId="0" fontId="3" fillId="10" borderId="4" xfId="0" applyFont="1" applyFill="1" applyBorder="1" applyAlignment="1" applyProtection="1">
      <alignment horizontal="center" wrapText="1"/>
    </xf>
    <xf numFmtId="0" fontId="3" fillId="2" borderId="2" xfId="0" applyFont="1" applyFill="1" applyBorder="1" applyAlignment="1" applyProtection="1">
      <alignment horizontal="center" wrapText="1"/>
    </xf>
    <xf numFmtId="0" fontId="3" fillId="5" borderId="2" xfId="0" applyFont="1" applyFill="1" applyBorder="1" applyAlignment="1" applyProtection="1">
      <alignment horizontal="center" wrapText="1"/>
    </xf>
    <xf numFmtId="0" fontId="0" fillId="0" borderId="2" xfId="0" applyFont="1" applyBorder="1" applyProtection="1">
      <protection locked="0"/>
    </xf>
    <xf numFmtId="15" fontId="0" fillId="0" borderId="2" xfId="0" applyNumberFormat="1" applyFont="1" applyBorder="1" applyProtection="1">
      <protection locked="0"/>
    </xf>
    <xf numFmtId="0" fontId="0" fillId="0" borderId="0" xfId="0" applyFont="1" applyProtection="1">
      <protection locked="0"/>
    </xf>
    <xf numFmtId="0" fontId="0" fillId="0" borderId="2" xfId="0" applyBorder="1" applyProtection="1">
      <protection locked="0"/>
    </xf>
    <xf numFmtId="0" fontId="0" fillId="0" borderId="0" xfId="0"/>
    <xf numFmtId="0" fontId="0" fillId="0" borderId="2" xfId="0" applyBorder="1" applyAlignment="1" applyProtection="1">
      <alignment horizontal="right"/>
      <protection locked="0"/>
    </xf>
    <xf numFmtId="164" fontId="0" fillId="0" borderId="2" xfId="0" applyNumberFormat="1" applyBorder="1" applyAlignment="1" applyProtection="1">
      <alignment horizontal="center"/>
      <protection locked="0"/>
    </xf>
    <xf numFmtId="43" fontId="3" fillId="0" borderId="2" xfId="4" applyFont="1" applyFill="1" applyBorder="1" applyAlignment="1">
      <alignment horizontal="center" vertical="center"/>
    </xf>
    <xf numFmtId="0" fontId="0" fillId="0" borderId="0" xfId="0"/>
    <xf numFmtId="0" fontId="0" fillId="0" borderId="0" xfId="0"/>
    <xf numFmtId="0" fontId="0" fillId="0" borderId="2" xfId="0" applyBorder="1" applyAlignment="1" applyProtection="1">
      <alignment horizontal="center"/>
      <protection locked="0"/>
    </xf>
    <xf numFmtId="0" fontId="32" fillId="9" borderId="0" xfId="6" applyFill="1"/>
    <xf numFmtId="0" fontId="0" fillId="0" borderId="0" xfId="0"/>
    <xf numFmtId="166" fontId="0" fillId="0" borderId="2" xfId="0" quotePrefix="1" applyNumberFormat="1" applyBorder="1" applyAlignment="1">
      <alignment horizontal="center"/>
    </xf>
    <xf numFmtId="167" fontId="0" fillId="9" borderId="2" xfId="2" applyNumberFormat="1" applyFont="1" applyFill="1" applyBorder="1" applyAlignment="1">
      <alignment horizontal="center" wrapText="1"/>
    </xf>
    <xf numFmtId="168" fontId="0" fillId="5" borderId="2" xfId="4" applyNumberFormat="1" applyFont="1" applyFill="1" applyBorder="1" applyAlignment="1">
      <alignment horizontal="center" wrapText="1"/>
    </xf>
    <xf numFmtId="0" fontId="3" fillId="12" borderId="2" xfId="3" applyFont="1" applyBorder="1" applyAlignment="1">
      <alignment horizontal="center" wrapText="1"/>
    </xf>
    <xf numFmtId="0" fontId="3" fillId="0" borderId="0" xfId="0" applyFont="1" applyBorder="1"/>
    <xf numFmtId="0" fontId="10" fillId="0" borderId="0" xfId="0" applyFont="1" applyFill="1" applyAlignment="1"/>
    <xf numFmtId="1" fontId="0" fillId="5" borderId="2" xfId="4" applyNumberFormat="1" applyFont="1" applyFill="1" applyBorder="1" applyAlignment="1">
      <alignment horizontal="center"/>
    </xf>
    <xf numFmtId="3" fontId="0" fillId="5" borderId="2" xfId="0" applyNumberFormat="1" applyFont="1" applyFill="1" applyBorder="1" applyAlignment="1">
      <alignment horizontal="center" wrapText="1"/>
    </xf>
    <xf numFmtId="3" fontId="0" fillId="4" borderId="2" xfId="0" applyNumberFormat="1" applyFill="1" applyBorder="1" applyAlignment="1">
      <alignment horizontal="center" wrapText="1"/>
    </xf>
    <xf numFmtId="167" fontId="0" fillId="14" borderId="2" xfId="2" applyNumberFormat="1" applyFont="1" applyFill="1" applyBorder="1" applyAlignment="1">
      <alignment horizontal="center" wrapText="1"/>
    </xf>
    <xf numFmtId="0" fontId="9" fillId="0" borderId="0" xfId="0" applyFont="1" applyAlignment="1">
      <alignment horizontal="center" wrapText="1"/>
    </xf>
    <xf numFmtId="0" fontId="0" fillId="0" borderId="0" xfId="0" applyAlignment="1">
      <alignment horizontal="center" wrapText="1"/>
    </xf>
    <xf numFmtId="0" fontId="3" fillId="0" borderId="8" xfId="0" applyFont="1" applyBorder="1" applyAlignment="1">
      <alignment horizontal="left" wrapText="1"/>
    </xf>
    <xf numFmtId="0" fontId="18" fillId="0" borderId="0" xfId="0" applyFont="1" applyAlignment="1">
      <alignment horizontal="left" wrapText="1"/>
    </xf>
    <xf numFmtId="0" fontId="0" fillId="0" borderId="0" xfId="0"/>
    <xf numFmtId="0" fontId="23" fillId="10" borderId="4" xfId="0" applyFont="1" applyFill="1" applyBorder="1" applyAlignment="1" applyProtection="1">
      <alignment horizontal="center" wrapText="1"/>
    </xf>
    <xf numFmtId="0" fontId="23" fillId="10" borderId="5" xfId="0" applyFont="1" applyFill="1" applyBorder="1" applyAlignment="1" applyProtection="1">
      <alignment horizontal="center" wrapText="1"/>
    </xf>
    <xf numFmtId="0" fontId="23" fillId="5" borderId="4" xfId="0" applyFont="1" applyFill="1" applyBorder="1" applyAlignment="1" applyProtection="1">
      <alignment horizontal="center"/>
    </xf>
    <xf numFmtId="0" fontId="23" fillId="5" borderId="6" xfId="0" applyFont="1" applyFill="1" applyBorder="1" applyAlignment="1" applyProtection="1">
      <alignment horizontal="center"/>
    </xf>
    <xf numFmtId="0" fontId="23" fillId="5" borderId="5" xfId="0" applyFont="1" applyFill="1" applyBorder="1" applyAlignment="1" applyProtection="1">
      <alignment horizontal="center"/>
    </xf>
  </cellXfs>
  <cellStyles count="7">
    <cellStyle name="40 % - Farve2" xfId="3" builtinId="35"/>
    <cellStyle name="Input" xfId="5" builtinId="20"/>
    <cellStyle name="Komma" xfId="4" builtinId="3"/>
    <cellStyle name="Link" xfId="6" builtinId="8"/>
    <cellStyle name="Normal" xfId="0" builtinId="0"/>
    <cellStyle name="Overskrift 4" xfId="1" builtinId="19"/>
    <cellStyle name="Procent" xfId="2" builtinId="5"/>
  </cellStyles>
  <dxfs count="4">
    <dxf>
      <fill>
        <patternFill patternType="none">
          <bgColor auto="1"/>
        </patternFill>
      </fill>
    </dxf>
    <dxf>
      <fill>
        <patternFill>
          <bgColor theme="9" tint="0.39994506668294322"/>
        </patternFill>
      </fill>
    </dxf>
    <dxf>
      <fill>
        <patternFill>
          <bgColor rgb="FFFF9797"/>
        </patternFill>
      </fill>
    </dxf>
    <dxf>
      <fill>
        <patternFill patternType="none">
          <bgColor auto="1"/>
        </patternFill>
      </fill>
    </dxf>
  </dxfs>
  <tableStyles count="0" defaultTableStyle="TableStyleMedium2" defaultPivotStyle="PivotStyleLight16"/>
  <colors>
    <mruColors>
      <color rgb="FFFF9797"/>
      <color rgb="FFE4D2F6"/>
      <color rgb="FFF9FBF7"/>
      <color rgb="FFF9FF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E\Biobr&#230;ndstoffer%20mv.%20til%20transport\Transport%202022\Indberetning%202021\Skemaer%20og%20vejledning\Test%20af%20el-skem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FQD"/>
      <sheetName val="Notes"/>
      <sheetName val="1 Fossil and other non biofuels"/>
      <sheetName val="2 Biofuels"/>
      <sheetName val="2.1 Biotickets"/>
      <sheetName val="3 Electricity"/>
      <sheetName val="3.1 Eltickets"/>
      <sheetName val="4 UER information"/>
      <sheetName val="Lists"/>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0.bin"/><Relationship Id="rId1" Type="http://schemas.openxmlformats.org/officeDocument/2006/relationships/hyperlink" Target="http://www.un.org/en/member-states/"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C000"/>
  </sheetPr>
  <dimension ref="A1:Q42"/>
  <sheetViews>
    <sheetView tabSelected="1" zoomScale="80" zoomScaleNormal="80" workbookViewId="0">
      <selection activeCell="A18" sqref="A18"/>
    </sheetView>
  </sheetViews>
  <sheetFormatPr defaultRowHeight="15" x14ac:dyDescent="0.25"/>
  <cols>
    <col min="1" max="1" width="33.85546875" customWidth="1"/>
    <col min="2" max="2" width="31.5703125" customWidth="1"/>
    <col min="3" max="3" width="42.5703125" customWidth="1"/>
    <col min="4" max="4" width="38.42578125" customWidth="1"/>
    <col min="5" max="5" width="25.7109375" bestFit="1" customWidth="1"/>
    <col min="6" max="6" width="24.28515625" customWidth="1"/>
    <col min="7" max="7" width="21.5703125" customWidth="1"/>
    <col min="8" max="8" width="24" customWidth="1"/>
    <col min="9" max="9" width="20" customWidth="1"/>
    <col min="10" max="10" width="17.5703125" customWidth="1"/>
    <col min="11" max="11" width="13.7109375" customWidth="1"/>
    <col min="12" max="12" width="13.42578125" customWidth="1"/>
  </cols>
  <sheetData>
    <row r="1" spans="1:12" ht="21" x14ac:dyDescent="0.35">
      <c r="A1" s="21" t="s">
        <v>1011</v>
      </c>
    </row>
    <row r="2" spans="1:12" x14ac:dyDescent="0.25">
      <c r="A2" s="31"/>
      <c r="B2" s="31"/>
      <c r="C2" s="31"/>
      <c r="D2" s="31"/>
    </row>
    <row r="3" spans="1:12" x14ac:dyDescent="0.25">
      <c r="A3" s="59" t="s">
        <v>928</v>
      </c>
      <c r="B3" s="59" t="s">
        <v>1180</v>
      </c>
      <c r="C3" s="31"/>
      <c r="D3" s="31"/>
    </row>
    <row r="4" spans="1:12" ht="31.5" customHeight="1" x14ac:dyDescent="0.25">
      <c r="A4" s="60" t="s">
        <v>923</v>
      </c>
      <c r="B4" s="62" t="s">
        <v>7</v>
      </c>
      <c r="C4" s="31"/>
      <c r="D4" s="31"/>
    </row>
    <row r="5" spans="1:12" ht="19.5" customHeight="1" x14ac:dyDescent="0.25">
      <c r="A5" s="60" t="s">
        <v>924</v>
      </c>
      <c r="B5" s="63">
        <v>2024</v>
      </c>
      <c r="C5" s="31"/>
      <c r="D5" s="31"/>
    </row>
    <row r="6" spans="1:12" ht="19.5" customHeight="1" x14ac:dyDescent="0.25">
      <c r="A6" s="73" t="s">
        <v>1009</v>
      </c>
      <c r="B6" s="74" t="s">
        <v>1010</v>
      </c>
      <c r="C6" s="31"/>
      <c r="D6" s="31"/>
    </row>
    <row r="7" spans="1:12" ht="19.5" customHeight="1" x14ac:dyDescent="0.25">
      <c r="A7" s="72"/>
      <c r="B7" s="72"/>
      <c r="C7" s="31"/>
      <c r="D7" s="31"/>
    </row>
    <row r="8" spans="1:12" ht="19.5" customHeight="1" x14ac:dyDescent="0.25">
      <c r="A8" s="117"/>
      <c r="B8" s="71" t="s">
        <v>1005</v>
      </c>
      <c r="C8" s="70" t="s">
        <v>1006</v>
      </c>
      <c r="D8" s="70" t="s">
        <v>1007</v>
      </c>
      <c r="E8" s="70" t="s">
        <v>1008</v>
      </c>
    </row>
    <row r="9" spans="1:12" ht="19.5" customHeight="1" x14ac:dyDescent="0.25">
      <c r="A9" s="73" t="s">
        <v>1181</v>
      </c>
      <c r="B9" s="71"/>
      <c r="C9" s="70"/>
      <c r="D9" s="70"/>
      <c r="E9" s="70"/>
    </row>
    <row r="10" spans="1:12" ht="19.5" customHeight="1" x14ac:dyDescent="0.25">
      <c r="A10" s="73" t="s">
        <v>1182</v>
      </c>
      <c r="B10" s="71"/>
      <c r="C10" s="70"/>
      <c r="D10" s="70"/>
      <c r="E10" s="70"/>
    </row>
    <row r="11" spans="1:12" ht="19.5" customHeight="1" x14ac:dyDescent="0.25">
      <c r="A11" s="72"/>
      <c r="B11" s="72"/>
      <c r="C11" s="31"/>
      <c r="D11" s="31"/>
    </row>
    <row r="12" spans="1:12" ht="19.5" customHeight="1" x14ac:dyDescent="0.25">
      <c r="A12" s="72"/>
      <c r="B12" s="72"/>
      <c r="C12" s="31"/>
      <c r="D12" s="31"/>
    </row>
    <row r="13" spans="1:12" s="4" customFormat="1" ht="48.75" x14ac:dyDescent="0.25">
      <c r="A13" s="61" t="s">
        <v>925</v>
      </c>
      <c r="B13" s="115">
        <f>SUMIF('4 UER information'!F5:F150,"&gt;0",'4 UER information'!F5:F150)*1000000</f>
        <v>0</v>
      </c>
      <c r="C13" s="123" t="s">
        <v>1069</v>
      </c>
      <c r="D13" s="120"/>
      <c r="G13" s="6"/>
      <c r="H13" s="6"/>
      <c r="I13" s="6"/>
      <c r="J13" s="6"/>
      <c r="K13" s="6"/>
      <c r="L13" s="6"/>
    </row>
    <row r="14" spans="1:12" s="4" customFormat="1" ht="32.25" x14ac:dyDescent="0.25">
      <c r="A14" s="110" t="s">
        <v>1065</v>
      </c>
      <c r="B14" s="118">
        <f>SUMIF('4 UER information'!F5:F150,"&lt;0",'4 UER information'!F5:F150)*1000000*-1</f>
        <v>0</v>
      </c>
      <c r="C14" s="114" t="s">
        <v>1068</v>
      </c>
      <c r="D14" s="121"/>
      <c r="G14" s="6"/>
      <c r="H14" s="6"/>
      <c r="I14" s="6"/>
      <c r="J14" s="6"/>
      <c r="K14" s="6"/>
      <c r="L14" s="6"/>
    </row>
    <row r="15" spans="1:12" s="4" customFormat="1" x14ac:dyDescent="0.25">
      <c r="A15" s="110" t="s">
        <v>1195</v>
      </c>
      <c r="B15" s="109">
        <f>(SUM('4 UER information'!F5:F150)*1000000)+B17</f>
        <v>0</v>
      </c>
      <c r="C15" s="103"/>
      <c r="D15" s="122"/>
      <c r="G15" s="6"/>
      <c r="H15" s="6"/>
      <c r="I15" s="6"/>
      <c r="J15" s="6"/>
      <c r="K15" s="6"/>
      <c r="L15" s="6"/>
    </row>
    <row r="16" spans="1:12" s="4" customFormat="1" ht="30" x14ac:dyDescent="0.25">
      <c r="A16" s="110" t="s">
        <v>1066</v>
      </c>
      <c r="B16" s="141" t="e">
        <f>(IF(ISERROR(100%-((IF(ISERROR(((C25*A25)-$B$13-B17)/$A$25),"n.a.",((C25*A25)-$B$13-B17)/$A$25))/94.1)),"n.a.",(100%-((IF(ISERROR(((C25*A25)-$B$13-B17)/$A$25),"n.a.",((C25*A25)-$B$13-B17)/$A$25))/94.1))))-(IF(ISERROR(100%-(A30/94.1)),"n.a.",(100%-(A30/94.1))))</f>
        <v>#VALUE!</v>
      </c>
      <c r="C16" s="123" t="s">
        <v>1067</v>
      </c>
      <c r="D16" s="108"/>
      <c r="F16" s="119"/>
      <c r="G16" s="6"/>
      <c r="H16" s="6"/>
      <c r="I16" s="6"/>
      <c r="J16" s="6"/>
      <c r="K16" s="6"/>
      <c r="L16" s="6"/>
    </row>
    <row r="17" spans="1:13" s="4" customFormat="1" ht="45" x14ac:dyDescent="0.25">
      <c r="A17" s="110" t="s">
        <v>1196</v>
      </c>
      <c r="B17" s="115">
        <f>SUMIF('4.1 UER transfer'!F5:F150,"&gt;0",'4.1 UER transfer'!F5:F150)*1000000</f>
        <v>0</v>
      </c>
      <c r="C17" s="103" t="s">
        <v>1074</v>
      </c>
      <c r="D17" s="38"/>
      <c r="G17" s="6"/>
      <c r="H17" s="6"/>
      <c r="I17" s="6"/>
      <c r="J17" s="6"/>
      <c r="K17" s="6"/>
      <c r="L17" s="6"/>
    </row>
    <row r="18" spans="1:13" s="4" customFormat="1" x14ac:dyDescent="0.25">
      <c r="A18" s="138"/>
      <c r="B18" s="35"/>
      <c r="C18" s="103"/>
      <c r="D18" s="38" t="s">
        <v>1034</v>
      </c>
      <c r="G18" s="6"/>
      <c r="H18" s="6"/>
      <c r="I18" s="6"/>
      <c r="J18" s="6"/>
      <c r="K18" s="6"/>
      <c r="L18" s="6"/>
    </row>
    <row r="20" spans="1:13" s="4" customFormat="1" x14ac:dyDescent="0.25">
      <c r="G20" s="6"/>
      <c r="H20" s="6"/>
      <c r="I20" s="6"/>
      <c r="J20" s="6"/>
      <c r="K20" s="6"/>
      <c r="L20" s="6"/>
    </row>
    <row r="21" spans="1:13" ht="31.5" customHeight="1" x14ac:dyDescent="0.25">
      <c r="A21" s="157" t="s">
        <v>956</v>
      </c>
      <c r="B21" s="158"/>
      <c r="C21" s="158"/>
      <c r="D21" s="55"/>
      <c r="I21" s="6"/>
      <c r="J21" s="6"/>
      <c r="K21" s="6"/>
    </row>
    <row r="22" spans="1:13" x14ac:dyDescent="0.25">
      <c r="A22" s="31"/>
      <c r="B22" s="31"/>
      <c r="C22" s="31"/>
      <c r="D22" s="31"/>
      <c r="E22" s="143"/>
      <c r="F22" s="143"/>
      <c r="K22" s="6"/>
    </row>
    <row r="23" spans="1:13" s="4" customFormat="1" ht="18" x14ac:dyDescent="0.35">
      <c r="A23" s="3" t="s">
        <v>873</v>
      </c>
      <c r="E23" s="3" t="s">
        <v>1186</v>
      </c>
      <c r="F23" s="143"/>
      <c r="G23" s="138"/>
      <c r="H23" s="3" t="s">
        <v>1179</v>
      </c>
    </row>
    <row r="24" spans="1:13" s="8" customFormat="1" ht="48" x14ac:dyDescent="0.35">
      <c r="A24" s="25" t="s">
        <v>962</v>
      </c>
      <c r="B24" s="25" t="s">
        <v>872</v>
      </c>
      <c r="C24" s="25" t="s">
        <v>785</v>
      </c>
      <c r="D24" s="33"/>
      <c r="E24" s="25" t="s">
        <v>1079</v>
      </c>
      <c r="F24" s="25" t="s">
        <v>1080</v>
      </c>
      <c r="G24" s="138"/>
      <c r="H24" s="25" t="s">
        <v>1178</v>
      </c>
      <c r="I24" s="25" t="s">
        <v>1188</v>
      </c>
      <c r="J24" s="7"/>
    </row>
    <row r="25" spans="1:13" s="4" customFormat="1" x14ac:dyDescent="0.25">
      <c r="A25" s="154">
        <f>SUM('1 Fossil and other non biofuels'!$H:$H)+SUM('2 Biofuels'!$N:$N)+SUM('3 Electricity'!$B:$B)+SUM('3.1 Eltickets'!$B:$B)+SUM('2.1 Biotickets'!$N:$N)</f>
        <v>0</v>
      </c>
      <c r="B25" s="22" t="str">
        <f>IF(ISERROR(SUMPRODUCT($B$35:$E$35,$B$36:$E$36)/$A$25),"n.a.",(SUMPRODUCT($B$35:$E$35,$B$36:$E$36)/$A$25))</f>
        <v>n.a.</v>
      </c>
      <c r="C25" s="22" t="str">
        <f>IF(ISERROR(((SUMPRODUCT('1 Fossil and other non biofuels'!$H:$H,'1 Fossil and other non biofuels'!$I:$I)+(SUMPRODUCT('2 Biofuels'!$N:$N,'2 Biofuels'!$O:$O))+(SUMPRODUCT('3 Electricity'!$C:$C,'3 Electricity'!$D:$D))+(SUMPRODUCT('3.1 Eltickets'!$C:$C,'3.1 Eltickets'!$D:$D))+(SUMPRODUCT('2.1 Biotickets'!$N:$N,'2.1 Biotickets'!$O:$O)))/$A$25)),"n.a.",((SUMPRODUCT('1 Fossil and other non biofuels'!$H:$H,'1 Fossil and other non biofuels'!$I:$I)+(SUMPRODUCT('2 Biofuels'!$N:$N,'2 Biofuels'!$O:$O))+(SUMPRODUCT('3 Electricity'!$C:$C,'3 Electricity'!$D:$D))+(SUMPRODUCT('3.1 Eltickets'!$C:$C,'3.1 Eltickets'!$D:$D))+(SUMPRODUCT('2.1 Biotickets'!$N:$N,'2.1 Biotickets'!$O:$O)))/$A$25))</f>
        <v>n.a.</v>
      </c>
      <c r="D25" s="34"/>
      <c r="E25" s="149">
        <f>SUM('1 Fossil and other non biofuels'!$H:$H)+SUM('2 Biofuels'!$N:$N)+SUM('2.1 Biotickets'!$N:$N)</f>
        <v>0</v>
      </c>
      <c r="F25" s="22" t="str">
        <f>IF(ISERROR(((SUMPRODUCT('1 Fossil and other non biofuels'!$H:$H,'1 Fossil and other non biofuels'!$I:$I)+(SUMPRODUCT('2 Biofuels'!$N:$N,'2 Biofuels'!$O:$O))+(SUMPRODUCT('2.1 Biotickets'!$N:$N,'2.1 Biotickets'!$O:$O)))/$E$25)),"n.a.",((SUMPRODUCT('1 Fossil and other non biofuels'!$H:$H,'1 Fossil and other non biofuels'!$I:$I)+(SUMPRODUCT('2 Biofuels'!$N:$N,'2 Biofuels'!$O:$O))+(SUMPRODUCT('2.1 Biotickets'!$N:$N,'2.1 Biotickets'!$O:$O)))/$E$25))</f>
        <v>n.a.</v>
      </c>
      <c r="G25" s="138"/>
      <c r="H25" s="153">
        <f>SUMIF('2 Biofuels'!X:X,"Annex IXB",'2 Biofuels'!N:N)+SUMIF('2.1 Biotickets'!X:X,"Annex IXB",'2.1 Biotickets'!N:N)</f>
        <v>0</v>
      </c>
      <c r="I25" s="156" t="str">
        <f>IF(ISERROR(H25/A25),"n.a.",H25/A25)</f>
        <v>n.a.</v>
      </c>
      <c r="J25" s="6"/>
    </row>
    <row r="26" spans="1:13" s="4" customFormat="1" x14ac:dyDescent="0.25">
      <c r="A26" s="5"/>
      <c r="B26" s="6"/>
      <c r="C26" s="6"/>
      <c r="D26" s="6"/>
      <c r="E26" s="6"/>
      <c r="F26" s="6"/>
      <c r="G26" s="138"/>
      <c r="H26" s="138"/>
      <c r="I26" s="6"/>
      <c r="J26" s="6"/>
      <c r="K26" s="6"/>
      <c r="L26" s="6"/>
    </row>
    <row r="27" spans="1:13" s="4" customFormat="1" x14ac:dyDescent="0.25">
      <c r="A27" s="5"/>
      <c r="B27" s="6"/>
      <c r="C27" s="6"/>
      <c r="D27" s="6"/>
      <c r="E27" s="6"/>
      <c r="F27" s="6"/>
      <c r="G27" s="138"/>
      <c r="H27" s="138"/>
      <c r="J27" s="6"/>
      <c r="K27" s="6"/>
      <c r="L27" s="6"/>
    </row>
    <row r="28" spans="1:13" s="4" customFormat="1" x14ac:dyDescent="0.25">
      <c r="A28" s="37" t="s">
        <v>1059</v>
      </c>
      <c r="B28" s="38"/>
      <c r="C28" s="6"/>
      <c r="D28" s="6"/>
      <c r="E28" s="159" t="s">
        <v>1187</v>
      </c>
      <c r="F28" s="159"/>
      <c r="G28" s="138"/>
      <c r="H28" s="138"/>
      <c r="I28" s="6"/>
      <c r="J28" s="6"/>
      <c r="K28" s="6"/>
      <c r="L28" s="6"/>
    </row>
    <row r="29" spans="1:13" s="4" customFormat="1" ht="60" x14ac:dyDescent="0.25">
      <c r="A29" s="150" t="s">
        <v>1060</v>
      </c>
      <c r="B29" s="150" t="s">
        <v>874</v>
      </c>
      <c r="C29" s="150" t="s">
        <v>786</v>
      </c>
      <c r="D29" s="151"/>
      <c r="E29" s="150" t="s">
        <v>1060</v>
      </c>
      <c r="F29" s="150" t="s">
        <v>874</v>
      </c>
      <c r="G29" s="138"/>
      <c r="H29" s="138"/>
      <c r="I29" s="32"/>
      <c r="J29" s="6"/>
      <c r="K29" s="6"/>
      <c r="L29" s="6"/>
    </row>
    <row r="30" spans="1:13" s="4" customFormat="1" x14ac:dyDescent="0.25">
      <c r="A30" s="26" t="str">
        <f>IF(ISERROR(((C25*A25)-$B$15)/$A$25),"n.a.",((C25*A25)-$B$15)/$A$25)</f>
        <v>n.a.</v>
      </c>
      <c r="B30" s="148" t="str">
        <f>IF(ISERROR(100%-(A30/94.1)),"n.a.",(100%-(A30/94.1)))</f>
        <v>n.a.</v>
      </c>
      <c r="C30" s="39" t="str">
        <f>IF(ISERROR($A$30+$B$25),"n.a.",($A$30+$B$25))</f>
        <v>n.a.</v>
      </c>
      <c r="E30" s="39" t="str">
        <f>IF(ISERROR(100%-((F25*E25))/$E$25),"n.a.",((F25*E25))/$E$25)</f>
        <v>n.a.</v>
      </c>
      <c r="F30" s="148" t="str">
        <f>IF(ISERROR(100%-(E30/94.1)),"n.a.",(100%-(E30/94.1)))</f>
        <v>n.a.</v>
      </c>
      <c r="G30" s="138"/>
      <c r="H30" s="138"/>
      <c r="I30" s="6"/>
      <c r="J30" s="6"/>
      <c r="K30" s="6"/>
      <c r="L30" s="6"/>
    </row>
    <row r="31" spans="1:13" s="4" customFormat="1" x14ac:dyDescent="0.25">
      <c r="A31" s="111"/>
      <c r="B31" s="113"/>
      <c r="C31" s="6"/>
      <c r="D31" s="112"/>
      <c r="G31" s="40"/>
      <c r="H31" s="6"/>
      <c r="I31" s="6"/>
      <c r="J31" s="6"/>
      <c r="K31" s="6"/>
      <c r="L31" s="6"/>
    </row>
    <row r="32" spans="1:13" s="4" customFormat="1" x14ac:dyDescent="0.25">
      <c r="C32" s="36"/>
      <c r="D32" s="6"/>
      <c r="E32" s="6"/>
      <c r="F32" s="6"/>
      <c r="G32" s="6"/>
      <c r="H32" s="6"/>
      <c r="I32" s="6"/>
      <c r="J32" s="6"/>
      <c r="K32" s="6"/>
      <c r="L32" s="6"/>
      <c r="M32" s="6"/>
    </row>
    <row r="33" spans="1:17" s="4" customFormat="1" x14ac:dyDescent="0.25">
      <c r="A33" s="3" t="s">
        <v>753</v>
      </c>
      <c r="B33" s="6"/>
      <c r="C33" s="6"/>
      <c r="D33" s="6"/>
      <c r="E33" s="6"/>
      <c r="F33" s="6"/>
      <c r="G33" s="6"/>
      <c r="H33" s="6"/>
      <c r="I33" s="6"/>
      <c r="J33" s="6"/>
      <c r="K33" s="6"/>
      <c r="L33" s="6"/>
      <c r="M33" s="6"/>
      <c r="N33" s="6"/>
    </row>
    <row r="34" spans="1:17" s="4" customFormat="1" ht="30" x14ac:dyDescent="0.25">
      <c r="A34" s="10" t="s">
        <v>725</v>
      </c>
      <c r="B34" s="24" t="s">
        <v>68</v>
      </c>
      <c r="C34" s="24" t="s">
        <v>69</v>
      </c>
      <c r="D34" s="24" t="s">
        <v>70</v>
      </c>
      <c r="E34" s="24" t="s">
        <v>71</v>
      </c>
      <c r="G34" s="5"/>
      <c r="H34" s="5"/>
      <c r="I34" s="5"/>
      <c r="J34" s="5"/>
    </row>
    <row r="35" spans="1:17" x14ac:dyDescent="0.25">
      <c r="A35" s="9" t="s">
        <v>790</v>
      </c>
      <c r="B35" s="155">
        <f>SUMIFS('2 Biofuels'!$N:$N,'2 Biofuels'!$R:$R,B$34)</f>
        <v>0</v>
      </c>
      <c r="C35" s="155">
        <f>SUMIFS('2 Biofuels'!$N:$N,'2 Biofuels'!$R:$R,C$34)</f>
        <v>0</v>
      </c>
      <c r="D35" s="155">
        <f>SUMIFS('2 Biofuels'!$N:$N,'2 Biofuels'!$R:$R,D$34)</f>
        <v>0</v>
      </c>
      <c r="E35" s="155">
        <f>SUMIFS('2 Biofuels'!$N:$N,'2 Biofuels'!$R:$R,E$34)</f>
        <v>0</v>
      </c>
      <c r="F35" s="5"/>
      <c r="G35" s="6"/>
      <c r="H35" s="6"/>
      <c r="I35" s="6"/>
      <c r="J35" s="6"/>
      <c r="K35" s="6"/>
      <c r="L35" s="6"/>
      <c r="M35" s="6"/>
      <c r="N35" s="6"/>
      <c r="O35" s="6"/>
      <c r="P35" s="6"/>
      <c r="Q35" s="6"/>
    </row>
    <row r="36" spans="1:17" ht="33" x14ac:dyDescent="0.35">
      <c r="A36" s="27" t="s">
        <v>784</v>
      </c>
      <c r="B36" s="19">
        <v>12</v>
      </c>
      <c r="C36" s="19">
        <v>13</v>
      </c>
      <c r="D36" s="19">
        <v>55</v>
      </c>
      <c r="E36" s="19">
        <v>0</v>
      </c>
    </row>
    <row r="42" spans="1:17" x14ac:dyDescent="0.25">
      <c r="A42" s="18"/>
    </row>
  </sheetData>
  <protectedRanges>
    <protectedRange sqref="B9:E10" name="Område1"/>
    <protectedRange sqref="B4:B6" name="Område2"/>
  </protectedRanges>
  <mergeCells count="2">
    <mergeCell ref="A21:C21"/>
    <mergeCell ref="E28:F28"/>
  </mergeCells>
  <conditionalFormatting sqref="B16">
    <cfRule type="cellIs" dxfId="3" priority="5" operator="lessThanOrEqual">
      <formula>0</formula>
    </cfRule>
    <cfRule type="cellIs" dxfId="2" priority="6" operator="greaterThan">
      <formula>0.5%</formula>
    </cfRule>
    <cfRule type="cellIs" dxfId="1" priority="7" operator="lessThanOrEqual">
      <formula>0.5%</formula>
    </cfRule>
  </conditionalFormatting>
  <dataValidations count="1">
    <dataValidation allowBlank="1" showErrorMessage="1" sqref="J33:N33 A34 H32:M32 G31:G33 F29:F30 G20:J20 A29:C30 A24:D25 G28:G29 H28:L31 C32:F32 A45 G13:L18 K20:K21 L20 B16:B18 B26:D28 B31:D31 E26:E30 I24:J25 F26:L26 F27:H27 J27:L27"/>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8" operator="containsText" id="{2BAC52FD-80B9-4A78-A151-6B7CBE296761}">
            <xm:f>NOT(ISERROR(SEARCH("-",B16)))</xm:f>
            <xm:f>"-"</xm:f>
            <x14:dxf>
              <fill>
                <patternFill patternType="none">
                  <bgColor auto="1"/>
                </patternFill>
              </fill>
            </x14:dxf>
          </x14:cfRule>
          <xm:sqref>B16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Lists!$A$3:$A$34</xm:f>
          </x14:formula1>
          <xm:sqref>B4</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AI620"/>
  <sheetViews>
    <sheetView zoomScale="80" zoomScaleNormal="80" workbookViewId="0">
      <selection activeCell="D3" sqref="D3"/>
    </sheetView>
  </sheetViews>
  <sheetFormatPr defaultRowHeight="15" x14ac:dyDescent="0.25"/>
  <cols>
    <col min="1" max="1" width="15.42578125" bestFit="1" customWidth="1"/>
    <col min="2" max="2" width="34.28515625" customWidth="1"/>
    <col min="3" max="3" width="9.140625" customWidth="1"/>
    <col min="4" max="4" width="53.85546875" customWidth="1"/>
    <col min="5" max="5" width="47.5703125" customWidth="1"/>
    <col min="6" max="6" width="23.5703125" customWidth="1"/>
    <col min="7" max="7" width="19.140625" customWidth="1"/>
    <col min="8" max="8" width="25.7109375" customWidth="1"/>
    <col min="9" max="9" width="9.140625" customWidth="1"/>
    <col min="10" max="10" width="28.5703125" style="49" customWidth="1"/>
    <col min="11" max="13" width="27" customWidth="1"/>
    <col min="14" max="14" width="31.7109375" customWidth="1"/>
    <col min="15" max="15" width="27" customWidth="1"/>
    <col min="16" max="17" width="27" style="29" customWidth="1"/>
    <col min="18" max="19" width="21.7109375" style="29" customWidth="1"/>
    <col min="20" max="20" width="38.7109375" customWidth="1"/>
    <col min="21" max="21" width="53.5703125" style="29" customWidth="1"/>
    <col min="22" max="22" width="22" style="29" customWidth="1"/>
    <col min="23" max="25" width="22.42578125" style="43" customWidth="1"/>
    <col min="26" max="26" width="22.140625" style="29" customWidth="1"/>
    <col min="27" max="27" width="27.140625" style="29" customWidth="1"/>
    <col min="28" max="28" width="19.42578125" style="29" customWidth="1"/>
    <col min="29" max="29" width="14.85546875" style="29" customWidth="1"/>
    <col min="30" max="30" width="27" style="29" customWidth="1"/>
    <col min="31" max="31" width="14.5703125" customWidth="1"/>
    <col min="32" max="32" width="23.85546875" customWidth="1"/>
    <col min="33" max="33" width="17" customWidth="1"/>
    <col min="34" max="35" width="14.42578125" customWidth="1"/>
    <col min="37" max="37" width="16.5703125" customWidth="1"/>
    <col min="38" max="38" width="15.85546875" customWidth="1"/>
    <col min="39" max="39" width="18.140625" customWidth="1"/>
    <col min="40" max="40" width="17.5703125" bestFit="1" customWidth="1"/>
  </cols>
  <sheetData>
    <row r="1" spans="1:35" x14ac:dyDescent="0.25">
      <c r="T1" s="29"/>
      <c r="Y1" s="29"/>
      <c r="AF1" s="138"/>
    </row>
    <row r="2" spans="1:35" x14ac:dyDescent="0.25">
      <c r="A2" s="11"/>
      <c r="B2" s="11"/>
      <c r="C2" s="11"/>
      <c r="E2" s="11"/>
      <c r="F2" s="11"/>
      <c r="G2" s="11" t="s">
        <v>782</v>
      </c>
      <c r="H2" s="11"/>
      <c r="I2" s="11" t="s">
        <v>752</v>
      </c>
      <c r="J2" s="66"/>
      <c r="K2" s="11"/>
      <c r="L2" s="20"/>
      <c r="M2" s="20"/>
      <c r="N2" s="20"/>
      <c r="O2" s="20"/>
      <c r="P2" s="28" t="s">
        <v>926</v>
      </c>
      <c r="Q2" s="28"/>
      <c r="R2" s="28" t="s">
        <v>863</v>
      </c>
      <c r="S2" s="28" t="s">
        <v>897</v>
      </c>
      <c r="T2" s="29"/>
      <c r="U2" s="28" t="s">
        <v>841</v>
      </c>
      <c r="V2" s="28"/>
      <c r="W2" s="28"/>
      <c r="X2" s="28"/>
      <c r="Y2" s="28"/>
      <c r="AC2" s="28" t="s">
        <v>863</v>
      </c>
      <c r="AD2" s="28"/>
    </row>
    <row r="3" spans="1:35" ht="106.5" x14ac:dyDescent="0.35">
      <c r="A3" s="11" t="s">
        <v>927</v>
      </c>
      <c r="B3" s="11" t="s">
        <v>754</v>
      </c>
      <c r="C3" s="11" t="s">
        <v>766</v>
      </c>
      <c r="D3" s="11" t="s">
        <v>955</v>
      </c>
      <c r="E3" s="11" t="s">
        <v>797</v>
      </c>
      <c r="F3" s="11" t="s">
        <v>751</v>
      </c>
      <c r="G3" s="11"/>
      <c r="H3" s="11" t="s">
        <v>750</v>
      </c>
      <c r="I3" s="11"/>
      <c r="J3" s="67" t="s">
        <v>981</v>
      </c>
      <c r="K3" s="20" t="s">
        <v>933</v>
      </c>
      <c r="L3" s="20" t="s">
        <v>945</v>
      </c>
      <c r="M3" s="20" t="s">
        <v>945</v>
      </c>
      <c r="N3" s="20"/>
      <c r="O3" s="67" t="s">
        <v>981</v>
      </c>
      <c r="P3" s="29" t="s">
        <v>1081</v>
      </c>
      <c r="Q3" s="28" t="s">
        <v>898</v>
      </c>
      <c r="R3" s="28" t="s">
        <v>781</v>
      </c>
      <c r="S3" s="28" t="s">
        <v>766</v>
      </c>
      <c r="T3" s="28" t="s">
        <v>799</v>
      </c>
      <c r="U3" s="28" t="s">
        <v>836</v>
      </c>
      <c r="V3" s="52" t="s">
        <v>1038</v>
      </c>
      <c r="W3" s="53" t="s">
        <v>819</v>
      </c>
      <c r="X3" s="47" t="s">
        <v>1033</v>
      </c>
      <c r="Y3" s="47" t="s">
        <v>871</v>
      </c>
      <c r="Z3" s="47" t="s">
        <v>783</v>
      </c>
      <c r="AA3" s="47" t="s">
        <v>931</v>
      </c>
      <c r="AB3" s="47" t="s">
        <v>952</v>
      </c>
      <c r="AC3" s="28" t="s">
        <v>781</v>
      </c>
      <c r="AD3" s="52" t="s">
        <v>1038</v>
      </c>
      <c r="AE3" s="75" t="s">
        <v>1183</v>
      </c>
      <c r="AF3" s="3" t="s">
        <v>1019</v>
      </c>
      <c r="AG3" s="75" t="s">
        <v>1026</v>
      </c>
      <c r="AH3" s="75" t="s">
        <v>1028</v>
      </c>
      <c r="AI3" s="75"/>
    </row>
    <row r="4" spans="1:35" x14ac:dyDescent="0.25">
      <c r="A4" t="s">
        <v>1</v>
      </c>
      <c r="B4" s="2" t="s">
        <v>949</v>
      </c>
      <c r="C4" t="s">
        <v>792</v>
      </c>
      <c r="D4" t="s">
        <v>789</v>
      </c>
      <c r="E4" s="45" t="s">
        <v>902</v>
      </c>
      <c r="F4" t="s">
        <v>765</v>
      </c>
      <c r="G4" t="s">
        <v>82</v>
      </c>
      <c r="H4" t="s">
        <v>83</v>
      </c>
      <c r="I4">
        <v>44.3</v>
      </c>
      <c r="J4" s="50"/>
      <c r="K4" s="45">
        <v>69.3</v>
      </c>
      <c r="L4" s="45" t="s">
        <v>953</v>
      </c>
      <c r="M4" s="45" t="s">
        <v>966</v>
      </c>
      <c r="N4" s="45" t="s">
        <v>970</v>
      </c>
      <c r="O4" s="45">
        <v>35.700000000000003</v>
      </c>
      <c r="P4" s="29" t="s">
        <v>1082</v>
      </c>
      <c r="Q4" s="29" t="s">
        <v>900</v>
      </c>
      <c r="R4" s="29" t="s">
        <v>65</v>
      </c>
      <c r="S4" s="29" t="s">
        <v>916</v>
      </c>
      <c r="T4" s="29" t="s">
        <v>796</v>
      </c>
      <c r="U4" s="29" t="s">
        <v>818</v>
      </c>
      <c r="V4" s="43">
        <v>21.3</v>
      </c>
      <c r="W4" s="43">
        <v>15</v>
      </c>
      <c r="X4" s="43">
        <v>82</v>
      </c>
      <c r="Y4" s="30" t="s">
        <v>71</v>
      </c>
      <c r="Z4" s="29">
        <v>0</v>
      </c>
      <c r="AA4" s="29">
        <v>93.3</v>
      </c>
      <c r="AB4" s="29" t="s">
        <v>789</v>
      </c>
      <c r="AC4" s="29" t="s">
        <v>982</v>
      </c>
      <c r="AD4" s="43">
        <v>21.3</v>
      </c>
      <c r="AE4" s="45" t="s">
        <v>1017</v>
      </c>
      <c r="AF4" t="s">
        <v>1021</v>
      </c>
      <c r="AG4">
        <v>94</v>
      </c>
      <c r="AH4" t="s">
        <v>1016</v>
      </c>
    </row>
    <row r="5" spans="1:35" x14ac:dyDescent="0.25">
      <c r="A5" t="s">
        <v>2</v>
      </c>
      <c r="B5" s="2" t="s">
        <v>951</v>
      </c>
      <c r="C5" s="18" t="s">
        <v>793</v>
      </c>
      <c r="D5" t="s">
        <v>789</v>
      </c>
      <c r="E5" s="45" t="s">
        <v>903</v>
      </c>
      <c r="F5" t="s">
        <v>947</v>
      </c>
      <c r="G5" t="s">
        <v>82</v>
      </c>
      <c r="H5" t="s">
        <v>84</v>
      </c>
      <c r="I5">
        <v>42.8</v>
      </c>
      <c r="J5" s="50"/>
      <c r="K5" s="45">
        <v>3.3</v>
      </c>
      <c r="L5" s="45" t="s">
        <v>954</v>
      </c>
      <c r="M5" s="45" t="s">
        <v>967</v>
      </c>
      <c r="N5" s="45" t="s">
        <v>971</v>
      </c>
      <c r="O5">
        <v>45.1</v>
      </c>
      <c r="P5" s="29" t="s">
        <v>82</v>
      </c>
      <c r="Q5" s="29" t="s">
        <v>901</v>
      </c>
      <c r="R5" s="29" t="s">
        <v>837</v>
      </c>
      <c r="S5" s="29" t="s">
        <v>919</v>
      </c>
      <c r="T5" s="29" t="s">
        <v>43</v>
      </c>
      <c r="U5" s="29" t="s">
        <v>816</v>
      </c>
      <c r="V5" s="43">
        <v>27</v>
      </c>
      <c r="W5" s="43">
        <v>23</v>
      </c>
      <c r="X5" s="43">
        <v>73</v>
      </c>
      <c r="Y5" s="30" t="s">
        <v>71</v>
      </c>
      <c r="Z5" s="29">
        <v>0</v>
      </c>
      <c r="AA5" s="29">
        <v>93.3</v>
      </c>
      <c r="AB5" s="29" t="s">
        <v>789</v>
      </c>
      <c r="AC5" s="29" t="s">
        <v>983</v>
      </c>
      <c r="AD5" s="43">
        <v>27</v>
      </c>
      <c r="AE5" s="2" t="s">
        <v>1015</v>
      </c>
      <c r="AF5" t="s">
        <v>1020</v>
      </c>
      <c r="AH5" t="s">
        <v>1015</v>
      </c>
    </row>
    <row r="6" spans="1:35" x14ac:dyDescent="0.25">
      <c r="A6" t="s">
        <v>3</v>
      </c>
      <c r="B6" s="1" t="s">
        <v>788</v>
      </c>
      <c r="C6" s="1" t="s">
        <v>767</v>
      </c>
      <c r="D6" t="s">
        <v>789</v>
      </c>
      <c r="E6" s="45" t="s">
        <v>904</v>
      </c>
      <c r="F6" t="s">
        <v>82</v>
      </c>
      <c r="G6" t="s">
        <v>82</v>
      </c>
      <c r="H6" t="s">
        <v>85</v>
      </c>
      <c r="I6">
        <v>43</v>
      </c>
      <c r="J6" s="50">
        <v>35.9</v>
      </c>
      <c r="K6" s="45">
        <v>95.1</v>
      </c>
      <c r="L6" s="45" t="s">
        <v>997</v>
      </c>
      <c r="M6" s="45" t="s">
        <v>997</v>
      </c>
      <c r="N6" s="45" t="s">
        <v>972</v>
      </c>
      <c r="O6" s="45">
        <v>35.700000000000003</v>
      </c>
      <c r="P6" s="29" t="s">
        <v>1083</v>
      </c>
      <c r="R6" s="29" t="s">
        <v>777</v>
      </c>
      <c r="S6" s="29" t="s">
        <v>917</v>
      </c>
      <c r="T6" s="29" t="s">
        <v>42</v>
      </c>
      <c r="U6" s="29" t="s">
        <v>817</v>
      </c>
      <c r="V6" s="43" t="s">
        <v>1039</v>
      </c>
      <c r="W6" s="43">
        <v>16</v>
      </c>
      <c r="X6" s="43">
        <v>81</v>
      </c>
      <c r="Y6" s="30" t="s">
        <v>71</v>
      </c>
      <c r="Z6" s="29">
        <v>0</v>
      </c>
      <c r="AA6" s="29">
        <v>69.3</v>
      </c>
      <c r="AB6" s="30" t="s">
        <v>63</v>
      </c>
      <c r="AC6" s="29" t="s">
        <v>1031</v>
      </c>
      <c r="AD6" s="43">
        <v>50</v>
      </c>
      <c r="AE6" s="42" t="s">
        <v>1016</v>
      </c>
      <c r="AF6" t="s">
        <v>1021</v>
      </c>
    </row>
    <row r="7" spans="1:35" x14ac:dyDescent="0.25">
      <c r="A7" t="s">
        <v>4</v>
      </c>
      <c r="B7" s="2" t="s">
        <v>1027</v>
      </c>
      <c r="C7" s="1" t="s">
        <v>767</v>
      </c>
      <c r="D7" t="s">
        <v>789</v>
      </c>
      <c r="E7" s="45" t="s">
        <v>772</v>
      </c>
      <c r="F7" t="s">
        <v>95</v>
      </c>
      <c r="G7" t="s">
        <v>82</v>
      </c>
      <c r="H7" t="s">
        <v>86</v>
      </c>
      <c r="I7">
        <v>44</v>
      </c>
      <c r="J7" s="50">
        <v>35.9</v>
      </c>
      <c r="K7" s="45">
        <v>95.1</v>
      </c>
      <c r="L7" s="45"/>
      <c r="M7" s="45"/>
      <c r="N7" s="45" t="s">
        <v>973</v>
      </c>
      <c r="O7">
        <v>50</v>
      </c>
      <c r="P7" s="29" t="s">
        <v>95</v>
      </c>
      <c r="R7" s="29" t="s">
        <v>67</v>
      </c>
      <c r="S7" s="29" t="s">
        <v>921</v>
      </c>
      <c r="T7" s="29" t="s">
        <v>1022</v>
      </c>
      <c r="U7" s="29" t="s">
        <v>826</v>
      </c>
      <c r="V7" s="43">
        <v>15.8</v>
      </c>
      <c r="W7" s="43">
        <v>7</v>
      </c>
      <c r="X7" s="43">
        <v>92</v>
      </c>
      <c r="Y7" s="30" t="s">
        <v>71</v>
      </c>
      <c r="Z7" s="29">
        <v>0</v>
      </c>
      <c r="AA7" s="29">
        <v>93.3</v>
      </c>
      <c r="AB7" s="29" t="s">
        <v>789</v>
      </c>
      <c r="AC7" s="29" t="s">
        <v>984</v>
      </c>
      <c r="AD7" s="43">
        <v>15.8</v>
      </c>
      <c r="AF7" t="s">
        <v>1020</v>
      </c>
    </row>
    <row r="8" spans="1:35" x14ac:dyDescent="0.25">
      <c r="A8" t="s">
        <v>5</v>
      </c>
      <c r="B8" s="2" t="s">
        <v>0</v>
      </c>
      <c r="C8" s="57" t="s">
        <v>936</v>
      </c>
      <c r="D8" t="s">
        <v>789</v>
      </c>
      <c r="E8" s="45" t="s">
        <v>723</v>
      </c>
      <c r="F8" t="s">
        <v>117</v>
      </c>
      <c r="G8" t="s">
        <v>82</v>
      </c>
      <c r="H8" t="s">
        <v>87</v>
      </c>
      <c r="I8">
        <v>44.3</v>
      </c>
      <c r="J8" s="50"/>
      <c r="K8" s="51" t="s">
        <v>996</v>
      </c>
      <c r="N8" s="45" t="s">
        <v>974</v>
      </c>
      <c r="O8" s="51">
        <v>10.7</v>
      </c>
      <c r="P8" s="29" t="s">
        <v>1084</v>
      </c>
      <c r="R8" s="29" t="s">
        <v>838</v>
      </c>
      <c r="S8" s="29" t="s">
        <v>920</v>
      </c>
      <c r="T8" s="29" t="s">
        <v>50</v>
      </c>
      <c r="U8" s="29" t="s">
        <v>822</v>
      </c>
      <c r="V8" s="43">
        <v>26</v>
      </c>
      <c r="W8" s="43">
        <v>25</v>
      </c>
      <c r="X8" s="43">
        <v>70</v>
      </c>
      <c r="Y8" s="30" t="s">
        <v>71</v>
      </c>
      <c r="Z8" s="29">
        <v>0</v>
      </c>
      <c r="AA8" s="29">
        <v>93.3</v>
      </c>
      <c r="AB8" s="29" t="s">
        <v>789</v>
      </c>
      <c r="AC8" s="29" t="s">
        <v>985</v>
      </c>
      <c r="AD8" s="43">
        <v>26</v>
      </c>
      <c r="AF8" t="s">
        <v>1020</v>
      </c>
    </row>
    <row r="9" spans="1:35" x14ac:dyDescent="0.25">
      <c r="A9" t="s">
        <v>6</v>
      </c>
      <c r="B9" s="2" t="s">
        <v>948</v>
      </c>
      <c r="C9" t="s">
        <v>770</v>
      </c>
      <c r="D9" t="s">
        <v>789</v>
      </c>
      <c r="E9" s="45" t="s">
        <v>774</v>
      </c>
      <c r="F9" t="s">
        <v>124</v>
      </c>
      <c r="G9" t="s">
        <v>82</v>
      </c>
      <c r="H9" t="s">
        <v>88</v>
      </c>
      <c r="I9">
        <v>45.5</v>
      </c>
      <c r="J9" s="50"/>
      <c r="K9" s="45">
        <v>73.599999999999994</v>
      </c>
      <c r="L9" s="45"/>
      <c r="M9" s="45"/>
      <c r="N9" s="45" t="s">
        <v>975</v>
      </c>
      <c r="O9" s="51">
        <v>120.1</v>
      </c>
      <c r="P9" s="29" t="s">
        <v>117</v>
      </c>
      <c r="R9" s="29" t="s">
        <v>839</v>
      </c>
      <c r="S9" s="44">
        <v>2909</v>
      </c>
      <c r="T9" s="29" t="s">
        <v>1176</v>
      </c>
      <c r="U9" s="29" t="s">
        <v>824</v>
      </c>
      <c r="V9" s="43">
        <v>19</v>
      </c>
      <c r="W9" s="43">
        <v>6</v>
      </c>
      <c r="X9" s="43">
        <v>93</v>
      </c>
      <c r="Y9" s="30" t="s">
        <v>68</v>
      </c>
      <c r="Z9" s="30">
        <v>12</v>
      </c>
      <c r="AA9" s="29">
        <v>95.1</v>
      </c>
      <c r="AB9" s="29" t="s">
        <v>788</v>
      </c>
      <c r="AC9" s="29" t="s">
        <v>986</v>
      </c>
      <c r="AD9" s="43">
        <v>19</v>
      </c>
      <c r="AF9" t="s">
        <v>68</v>
      </c>
    </row>
    <row r="10" spans="1:35" x14ac:dyDescent="0.25">
      <c r="A10" t="s">
        <v>7</v>
      </c>
      <c r="B10" s="2" t="s">
        <v>950</v>
      </c>
      <c r="C10" t="s">
        <v>769</v>
      </c>
      <c r="D10" s="2" t="s">
        <v>789</v>
      </c>
      <c r="E10" s="45" t="s">
        <v>866</v>
      </c>
      <c r="F10" t="s">
        <v>127</v>
      </c>
      <c r="G10" t="s">
        <v>82</v>
      </c>
      <c r="H10" t="s">
        <v>89</v>
      </c>
      <c r="I10">
        <v>60</v>
      </c>
      <c r="J10" s="50"/>
      <c r="K10" s="45">
        <v>74.5</v>
      </c>
      <c r="L10" s="45"/>
      <c r="M10" s="45"/>
      <c r="N10" s="45" t="s">
        <v>976</v>
      </c>
      <c r="O10">
        <v>35.9</v>
      </c>
      <c r="P10" s="29" t="s">
        <v>124</v>
      </c>
      <c r="R10" s="29" t="s">
        <v>840</v>
      </c>
      <c r="S10" s="44" t="s">
        <v>920</v>
      </c>
      <c r="T10" s="29" t="s">
        <v>45</v>
      </c>
      <c r="U10" s="29" t="s">
        <v>828</v>
      </c>
      <c r="V10" s="43">
        <v>29</v>
      </c>
      <c r="W10" s="43">
        <v>7</v>
      </c>
      <c r="X10" s="43">
        <v>91</v>
      </c>
      <c r="Y10" s="30" t="s">
        <v>71</v>
      </c>
      <c r="Z10" s="29">
        <v>0</v>
      </c>
      <c r="AA10" s="29">
        <v>93.3</v>
      </c>
      <c r="AB10" s="29" t="s">
        <v>789</v>
      </c>
      <c r="AC10" s="29" t="s">
        <v>987</v>
      </c>
      <c r="AD10" s="43">
        <v>29</v>
      </c>
      <c r="AF10" t="s">
        <v>1020</v>
      </c>
    </row>
    <row r="11" spans="1:35" x14ac:dyDescent="0.25">
      <c r="A11" t="s">
        <v>8</v>
      </c>
      <c r="B11" s="1" t="s">
        <v>789</v>
      </c>
      <c r="C11" t="s">
        <v>768</v>
      </c>
      <c r="D11" s="2" t="s">
        <v>789</v>
      </c>
      <c r="E11" s="45" t="s">
        <v>865</v>
      </c>
      <c r="F11" t="s">
        <v>146</v>
      </c>
      <c r="G11" t="s">
        <v>82</v>
      </c>
      <c r="H11" t="s">
        <v>90</v>
      </c>
      <c r="I11">
        <v>64.5</v>
      </c>
      <c r="J11" s="50">
        <v>32.200000000000003</v>
      </c>
      <c r="K11" s="45">
        <v>93.3</v>
      </c>
      <c r="L11" s="45"/>
      <c r="M11" s="45"/>
      <c r="N11" s="45" t="s">
        <v>977</v>
      </c>
      <c r="O11" s="45">
        <v>46</v>
      </c>
      <c r="P11" s="29" t="s">
        <v>127</v>
      </c>
      <c r="R11" s="29" t="s">
        <v>775</v>
      </c>
      <c r="S11" s="44" t="s">
        <v>922</v>
      </c>
      <c r="T11" s="29" t="s">
        <v>44</v>
      </c>
      <c r="U11" s="29" t="s">
        <v>813</v>
      </c>
      <c r="V11" s="43">
        <v>27</v>
      </c>
      <c r="W11" s="43">
        <v>62</v>
      </c>
      <c r="X11" s="43">
        <v>26</v>
      </c>
      <c r="Y11" s="30" t="s">
        <v>71</v>
      </c>
      <c r="Z11" s="29">
        <v>0</v>
      </c>
      <c r="AA11" s="29">
        <v>93.3</v>
      </c>
      <c r="AB11" s="29" t="s">
        <v>789</v>
      </c>
      <c r="AC11" s="29" t="s">
        <v>988</v>
      </c>
      <c r="AD11" s="43">
        <v>27</v>
      </c>
      <c r="AF11" t="s">
        <v>1020</v>
      </c>
    </row>
    <row r="12" spans="1:35" x14ac:dyDescent="0.25">
      <c r="A12" t="s">
        <v>9</v>
      </c>
      <c r="B12" s="1" t="s">
        <v>71</v>
      </c>
      <c r="C12" t="s">
        <v>1041</v>
      </c>
      <c r="D12" s="2" t="s">
        <v>789</v>
      </c>
      <c r="E12" s="45" t="s">
        <v>911</v>
      </c>
      <c r="F12" t="s">
        <v>148</v>
      </c>
      <c r="G12" t="s">
        <v>82</v>
      </c>
      <c r="H12" t="s">
        <v>91</v>
      </c>
      <c r="I12">
        <v>45.6</v>
      </c>
      <c r="K12" s="45" t="s">
        <v>1041</v>
      </c>
      <c r="N12" s="45" t="s">
        <v>978</v>
      </c>
      <c r="O12">
        <v>32.200000000000003</v>
      </c>
      <c r="P12" s="29" t="s">
        <v>1</v>
      </c>
      <c r="R12" s="29" t="s">
        <v>64</v>
      </c>
      <c r="S12" s="58" t="s">
        <v>934</v>
      </c>
      <c r="T12" s="29" t="s">
        <v>55</v>
      </c>
      <c r="U12" s="29" t="s">
        <v>814</v>
      </c>
      <c r="V12" s="43">
        <v>33</v>
      </c>
      <c r="W12" s="43">
        <v>29</v>
      </c>
      <c r="X12" s="43">
        <v>65</v>
      </c>
      <c r="Y12" s="30" t="s">
        <v>71</v>
      </c>
      <c r="Z12" s="29">
        <v>0</v>
      </c>
      <c r="AA12" s="29">
        <v>95.1</v>
      </c>
      <c r="AB12" s="29" t="s">
        <v>788</v>
      </c>
      <c r="AC12" s="29" t="s">
        <v>989</v>
      </c>
      <c r="AD12" s="43">
        <v>33</v>
      </c>
      <c r="AF12" s="50" t="s">
        <v>1020</v>
      </c>
    </row>
    <row r="13" spans="1:35" x14ac:dyDescent="0.25">
      <c r="A13" t="s">
        <v>10</v>
      </c>
      <c r="D13" t="s">
        <v>788</v>
      </c>
      <c r="E13" s="45" t="s">
        <v>902</v>
      </c>
      <c r="F13" t="s">
        <v>150</v>
      </c>
      <c r="G13" t="s">
        <v>82</v>
      </c>
      <c r="H13" t="s">
        <v>92</v>
      </c>
      <c r="I13">
        <v>65.8</v>
      </c>
      <c r="N13" s="45" t="s">
        <v>1050</v>
      </c>
      <c r="O13" s="50">
        <v>35.9</v>
      </c>
      <c r="P13" s="29" t="s">
        <v>146</v>
      </c>
      <c r="R13" s="29" t="s">
        <v>776</v>
      </c>
      <c r="S13" s="58" t="s">
        <v>935</v>
      </c>
      <c r="T13" s="29" t="s">
        <v>1042</v>
      </c>
      <c r="U13" s="29" t="s">
        <v>811</v>
      </c>
      <c r="V13" s="43">
        <v>34</v>
      </c>
      <c r="W13" s="43">
        <v>44</v>
      </c>
      <c r="X13" s="43">
        <v>47</v>
      </c>
      <c r="Y13" s="30" t="s">
        <v>71</v>
      </c>
      <c r="Z13" s="29">
        <v>0</v>
      </c>
      <c r="AA13" s="29">
        <v>95.1</v>
      </c>
      <c r="AB13" s="29" t="s">
        <v>788</v>
      </c>
      <c r="AC13" s="29" t="s">
        <v>990</v>
      </c>
      <c r="AD13" s="43">
        <v>34</v>
      </c>
      <c r="AF13" s="50" t="s">
        <v>1020</v>
      </c>
    </row>
    <row r="14" spans="1:35" x14ac:dyDescent="0.25">
      <c r="A14" t="s">
        <v>11</v>
      </c>
      <c r="D14" t="s">
        <v>788</v>
      </c>
      <c r="E14" s="45" t="s">
        <v>903</v>
      </c>
      <c r="F14" t="s">
        <v>152</v>
      </c>
      <c r="G14" t="s">
        <v>82</v>
      </c>
      <c r="H14" t="s">
        <v>93</v>
      </c>
      <c r="I14">
        <v>65</v>
      </c>
      <c r="N14" s="45" t="s">
        <v>950</v>
      </c>
      <c r="O14" t="s">
        <v>996</v>
      </c>
      <c r="P14" s="29" t="s">
        <v>1085</v>
      </c>
      <c r="R14" s="29" t="s">
        <v>798</v>
      </c>
      <c r="S14" s="44" t="s">
        <v>918</v>
      </c>
      <c r="T14" s="29" t="s">
        <v>59</v>
      </c>
      <c r="U14" s="29" t="s">
        <v>812</v>
      </c>
      <c r="V14" s="43">
        <v>34</v>
      </c>
      <c r="W14" s="43">
        <v>32</v>
      </c>
      <c r="X14" s="43">
        <v>62</v>
      </c>
      <c r="Y14" s="30" t="s">
        <v>71</v>
      </c>
      <c r="Z14" s="29">
        <v>0</v>
      </c>
      <c r="AA14" s="29">
        <v>95.1</v>
      </c>
      <c r="AB14" s="29" t="s">
        <v>788</v>
      </c>
      <c r="AC14" s="29" t="s">
        <v>991</v>
      </c>
      <c r="AD14" s="43">
        <v>34</v>
      </c>
      <c r="AF14" s="50" t="s">
        <v>1020</v>
      </c>
    </row>
    <row r="15" spans="1:35" x14ac:dyDescent="0.25">
      <c r="A15" t="s">
        <v>12</v>
      </c>
      <c r="D15" t="s">
        <v>788</v>
      </c>
      <c r="E15" s="45" t="s">
        <v>904</v>
      </c>
      <c r="F15" t="s">
        <v>155</v>
      </c>
      <c r="G15" t="s">
        <v>82</v>
      </c>
      <c r="H15" t="s">
        <v>94</v>
      </c>
      <c r="I15">
        <v>24.6</v>
      </c>
      <c r="P15" s="29" t="s">
        <v>148</v>
      </c>
      <c r="R15" s="29" t="s">
        <v>66</v>
      </c>
      <c r="S15" s="44">
        <v>1515</v>
      </c>
      <c r="T15" s="29" t="s">
        <v>54</v>
      </c>
      <c r="U15" s="29" t="s">
        <v>870</v>
      </c>
      <c r="V15" s="43">
        <v>34</v>
      </c>
      <c r="W15" s="44" t="s">
        <v>829</v>
      </c>
      <c r="X15" s="44"/>
      <c r="Y15" s="30" t="s">
        <v>71</v>
      </c>
      <c r="Z15" s="29">
        <v>0</v>
      </c>
      <c r="AA15" s="29">
        <v>95.1</v>
      </c>
      <c r="AB15" s="29" t="s">
        <v>788</v>
      </c>
      <c r="AC15" s="29" t="s">
        <v>992</v>
      </c>
      <c r="AD15" s="43">
        <v>34</v>
      </c>
      <c r="AF15" s="50" t="s">
        <v>1020</v>
      </c>
    </row>
    <row r="16" spans="1:35" x14ac:dyDescent="0.25">
      <c r="A16" t="s">
        <v>13</v>
      </c>
      <c r="D16" t="s">
        <v>788</v>
      </c>
      <c r="E16" s="45" t="s">
        <v>772</v>
      </c>
      <c r="F16" t="s">
        <v>158</v>
      </c>
      <c r="G16" t="s">
        <v>95</v>
      </c>
      <c r="H16" t="s">
        <v>96</v>
      </c>
      <c r="I16">
        <v>31.7</v>
      </c>
      <c r="P16" s="29" t="s">
        <v>1086</v>
      </c>
      <c r="R16" s="29" t="s">
        <v>71</v>
      </c>
      <c r="S16" s="44" t="s">
        <v>996</v>
      </c>
      <c r="T16" s="29" t="s">
        <v>778</v>
      </c>
      <c r="U16" s="29" t="s">
        <v>809</v>
      </c>
      <c r="W16" s="43">
        <v>68</v>
      </c>
      <c r="X16" s="43">
        <v>19</v>
      </c>
      <c r="Y16" s="30" t="s">
        <v>68</v>
      </c>
      <c r="Z16" s="30">
        <v>12</v>
      </c>
      <c r="AA16" s="29">
        <v>95.1</v>
      </c>
      <c r="AB16" s="29" t="s">
        <v>788</v>
      </c>
      <c r="AC16" s="29" t="s">
        <v>995</v>
      </c>
      <c r="AD16" s="29" t="s">
        <v>996</v>
      </c>
      <c r="AF16" s="50" t="s">
        <v>68</v>
      </c>
    </row>
    <row r="17" spans="1:32" x14ac:dyDescent="0.25">
      <c r="A17" t="s">
        <v>756</v>
      </c>
      <c r="D17" t="s">
        <v>788</v>
      </c>
      <c r="E17" s="45" t="s">
        <v>723</v>
      </c>
      <c r="F17" t="s">
        <v>160</v>
      </c>
      <c r="G17" t="s">
        <v>95</v>
      </c>
      <c r="H17" t="s">
        <v>97</v>
      </c>
      <c r="I17">
        <v>33.700000000000003</v>
      </c>
      <c r="P17" s="29" t="s">
        <v>1087</v>
      </c>
      <c r="R17" s="29" t="s">
        <v>1073</v>
      </c>
      <c r="S17" s="44" t="s">
        <v>996</v>
      </c>
      <c r="T17" s="29" t="s">
        <v>49</v>
      </c>
      <c r="U17" s="29" t="s">
        <v>810</v>
      </c>
      <c r="W17" s="43">
        <v>37</v>
      </c>
      <c r="X17" s="43">
        <v>56</v>
      </c>
      <c r="Y17" s="30" t="s">
        <v>71</v>
      </c>
      <c r="Z17" s="29">
        <v>0</v>
      </c>
      <c r="AC17" s="29" t="s">
        <v>1073</v>
      </c>
      <c r="AD17" s="29" t="s">
        <v>996</v>
      </c>
      <c r="AF17" s="50" t="s">
        <v>1020</v>
      </c>
    </row>
    <row r="18" spans="1:32" x14ac:dyDescent="0.25">
      <c r="A18" t="s">
        <v>14</v>
      </c>
      <c r="D18" t="s">
        <v>788</v>
      </c>
      <c r="E18" s="45" t="s">
        <v>774</v>
      </c>
      <c r="F18" t="s">
        <v>170</v>
      </c>
      <c r="G18" t="s">
        <v>95</v>
      </c>
      <c r="H18" t="s">
        <v>98</v>
      </c>
      <c r="I18">
        <v>33.700000000000003</v>
      </c>
      <c r="P18" s="29" t="s">
        <v>150</v>
      </c>
      <c r="T18" s="29" t="s">
        <v>780</v>
      </c>
      <c r="U18" s="29" t="s">
        <v>815</v>
      </c>
      <c r="W18" s="43">
        <v>36</v>
      </c>
      <c r="X18" s="43">
        <v>57</v>
      </c>
      <c r="Y18" s="30" t="s">
        <v>71</v>
      </c>
      <c r="Z18" s="29">
        <v>0</v>
      </c>
      <c r="AF18" s="50" t="s">
        <v>71</v>
      </c>
    </row>
    <row r="19" spans="1:32" x14ac:dyDescent="0.25">
      <c r="A19" t="s">
        <v>15</v>
      </c>
      <c r="D19" s="2" t="s">
        <v>788</v>
      </c>
      <c r="E19" s="45" t="s">
        <v>910</v>
      </c>
      <c r="F19" t="s">
        <v>177</v>
      </c>
      <c r="G19" t="s">
        <v>95</v>
      </c>
      <c r="H19" t="s">
        <v>99</v>
      </c>
      <c r="I19">
        <v>29.5</v>
      </c>
      <c r="P19" s="29" t="s">
        <v>2</v>
      </c>
      <c r="T19" s="29" t="s">
        <v>51</v>
      </c>
      <c r="U19" s="29" t="s">
        <v>806</v>
      </c>
      <c r="W19" s="43">
        <v>52</v>
      </c>
      <c r="X19" s="43">
        <v>38</v>
      </c>
      <c r="Y19" s="30" t="s">
        <v>71</v>
      </c>
      <c r="Z19" s="29">
        <v>0</v>
      </c>
      <c r="AF19" s="50" t="s">
        <v>1020</v>
      </c>
    </row>
    <row r="20" spans="1:32" x14ac:dyDescent="0.25">
      <c r="A20" t="s">
        <v>16</v>
      </c>
      <c r="D20" t="s">
        <v>1040</v>
      </c>
      <c r="E20" s="45" t="s">
        <v>902</v>
      </c>
      <c r="F20" t="s">
        <v>184</v>
      </c>
      <c r="G20" t="s">
        <v>95</v>
      </c>
      <c r="H20" t="s">
        <v>100</v>
      </c>
      <c r="I20">
        <v>26</v>
      </c>
      <c r="P20" s="29" t="s">
        <v>155</v>
      </c>
      <c r="T20" s="29" t="s">
        <v>53</v>
      </c>
      <c r="U20" s="29" t="s">
        <v>808</v>
      </c>
      <c r="W20" s="43">
        <v>58</v>
      </c>
      <c r="X20" s="43">
        <v>31</v>
      </c>
      <c r="Y20" s="30" t="s">
        <v>71</v>
      </c>
      <c r="Z20" s="29">
        <v>0</v>
      </c>
      <c r="AF20" s="50" t="s">
        <v>1020</v>
      </c>
    </row>
    <row r="21" spans="1:32" x14ac:dyDescent="0.25">
      <c r="A21" t="s">
        <v>755</v>
      </c>
      <c r="D21" t="s">
        <v>1040</v>
      </c>
      <c r="E21" s="45" t="s">
        <v>903</v>
      </c>
      <c r="F21" t="s">
        <v>254</v>
      </c>
      <c r="G21" t="s">
        <v>95</v>
      </c>
      <c r="H21" t="s">
        <v>101</v>
      </c>
      <c r="I21">
        <v>42.3</v>
      </c>
      <c r="P21" s="29" t="s">
        <v>152</v>
      </c>
      <c r="T21" s="29" t="s">
        <v>52</v>
      </c>
      <c r="U21" s="29" t="s">
        <v>800</v>
      </c>
      <c r="W21" s="43">
        <v>40</v>
      </c>
      <c r="X21" s="43">
        <v>52</v>
      </c>
      <c r="Y21" s="30" t="s">
        <v>71</v>
      </c>
      <c r="Z21" s="29">
        <v>0</v>
      </c>
      <c r="AF21" s="50" t="s">
        <v>1020</v>
      </c>
    </row>
    <row r="22" spans="1:32" x14ac:dyDescent="0.25">
      <c r="A22" t="s">
        <v>17</v>
      </c>
      <c r="D22" t="s">
        <v>1040</v>
      </c>
      <c r="E22" s="45" t="s">
        <v>904</v>
      </c>
      <c r="F22" t="s">
        <v>256</v>
      </c>
      <c r="G22" t="s">
        <v>95</v>
      </c>
      <c r="H22" t="s">
        <v>102</v>
      </c>
      <c r="I22">
        <v>38.700000000000003</v>
      </c>
      <c r="P22" s="29" t="s">
        <v>1088</v>
      </c>
      <c r="T22" s="29" t="s">
        <v>33</v>
      </c>
      <c r="U22" s="29" t="s">
        <v>805</v>
      </c>
      <c r="W22" s="43">
        <v>24</v>
      </c>
      <c r="X22" s="43">
        <v>71</v>
      </c>
      <c r="Y22" s="30" t="s">
        <v>70</v>
      </c>
      <c r="Z22" s="30">
        <v>55</v>
      </c>
      <c r="AF22" s="50" t="s">
        <v>70</v>
      </c>
    </row>
    <row r="23" spans="1:32" x14ac:dyDescent="0.25">
      <c r="A23" t="s">
        <v>18</v>
      </c>
      <c r="D23" t="s">
        <v>1040</v>
      </c>
      <c r="E23" s="45" t="s">
        <v>772</v>
      </c>
      <c r="F23" t="s">
        <v>259</v>
      </c>
      <c r="G23" t="s">
        <v>95</v>
      </c>
      <c r="H23" t="s">
        <v>103</v>
      </c>
      <c r="I23">
        <v>40</v>
      </c>
      <c r="P23" s="29" t="s">
        <v>843</v>
      </c>
      <c r="T23" s="29" t="s">
        <v>56</v>
      </c>
      <c r="U23" s="29" t="s">
        <v>807</v>
      </c>
      <c r="W23" s="43">
        <v>41</v>
      </c>
      <c r="X23" s="43">
        <v>51</v>
      </c>
      <c r="Y23" s="30" t="s">
        <v>71</v>
      </c>
      <c r="Z23" s="29">
        <v>0</v>
      </c>
      <c r="AF23" s="50" t="s">
        <v>1020</v>
      </c>
    </row>
    <row r="24" spans="1:32" x14ac:dyDescent="0.25">
      <c r="A24" t="s">
        <v>19</v>
      </c>
      <c r="D24" t="s">
        <v>1040</v>
      </c>
      <c r="E24" s="45" t="s">
        <v>723</v>
      </c>
      <c r="F24" t="s">
        <v>271</v>
      </c>
      <c r="G24" t="s">
        <v>95</v>
      </c>
      <c r="H24" t="s">
        <v>104</v>
      </c>
      <c r="I24">
        <v>30</v>
      </c>
      <c r="P24" s="29" t="s">
        <v>1089</v>
      </c>
      <c r="T24" s="29" t="s">
        <v>47</v>
      </c>
      <c r="U24" s="29" t="s">
        <v>867</v>
      </c>
      <c r="W24" s="43">
        <v>14</v>
      </c>
      <c r="X24" s="43">
        <v>83</v>
      </c>
      <c r="Y24" s="30" t="s">
        <v>71</v>
      </c>
      <c r="Z24" s="29">
        <v>0</v>
      </c>
      <c r="AF24" s="50" t="s">
        <v>1020</v>
      </c>
    </row>
    <row r="25" spans="1:32" x14ac:dyDescent="0.25">
      <c r="A25" t="s">
        <v>20</v>
      </c>
      <c r="D25" t="s">
        <v>1040</v>
      </c>
      <c r="E25" s="45" t="s">
        <v>774</v>
      </c>
      <c r="F25" t="s">
        <v>743</v>
      </c>
      <c r="G25" t="s">
        <v>95</v>
      </c>
      <c r="H25" t="s">
        <v>105</v>
      </c>
      <c r="I25">
        <v>25</v>
      </c>
      <c r="P25" s="29" t="s">
        <v>1090</v>
      </c>
      <c r="T25" s="29" t="s">
        <v>31</v>
      </c>
      <c r="U25" s="29" t="s">
        <v>825</v>
      </c>
      <c r="W25" s="43">
        <v>5</v>
      </c>
      <c r="X25" s="43">
        <v>95</v>
      </c>
      <c r="Y25" s="30" t="s">
        <v>70</v>
      </c>
      <c r="Z25" s="30">
        <v>55</v>
      </c>
      <c r="AF25" s="50" t="s">
        <v>70</v>
      </c>
    </row>
    <row r="26" spans="1:32" x14ac:dyDescent="0.25">
      <c r="A26" t="s">
        <v>21</v>
      </c>
      <c r="D26" s="2" t="s">
        <v>948</v>
      </c>
      <c r="E26" s="45" t="s">
        <v>905</v>
      </c>
      <c r="F26" t="s">
        <v>735</v>
      </c>
      <c r="G26" t="s">
        <v>95</v>
      </c>
      <c r="H26" t="s">
        <v>106</v>
      </c>
      <c r="I26">
        <v>38.5</v>
      </c>
      <c r="P26" s="29" t="s">
        <v>160</v>
      </c>
      <c r="T26" s="29" t="s">
        <v>60</v>
      </c>
      <c r="U26" s="29" t="s">
        <v>821</v>
      </c>
      <c r="W26" s="43">
        <v>22</v>
      </c>
      <c r="X26" s="43">
        <v>74</v>
      </c>
      <c r="Y26" s="30" t="s">
        <v>71</v>
      </c>
      <c r="Z26" s="29">
        <v>0</v>
      </c>
      <c r="AF26" s="50" t="s">
        <v>71</v>
      </c>
    </row>
    <row r="27" spans="1:32" x14ac:dyDescent="0.25">
      <c r="A27" t="s">
        <v>22</v>
      </c>
      <c r="D27" s="2" t="s">
        <v>63</v>
      </c>
      <c r="E27" s="45" t="s">
        <v>906</v>
      </c>
      <c r="F27" s="50" t="s">
        <v>4</v>
      </c>
      <c r="G27" t="s">
        <v>95</v>
      </c>
      <c r="H27" t="s">
        <v>107</v>
      </c>
      <c r="I27">
        <v>31.3</v>
      </c>
      <c r="P27" s="29" t="s">
        <v>842</v>
      </c>
      <c r="T27" s="29" t="s">
        <v>34</v>
      </c>
      <c r="U27" s="29" t="s">
        <v>823</v>
      </c>
      <c r="W27" s="43">
        <v>4</v>
      </c>
      <c r="X27" s="43">
        <v>95</v>
      </c>
      <c r="Y27" s="30" t="s">
        <v>70</v>
      </c>
      <c r="Z27" s="30">
        <v>55</v>
      </c>
      <c r="AF27" s="50" t="s">
        <v>70</v>
      </c>
    </row>
    <row r="28" spans="1:32" x14ac:dyDescent="0.25">
      <c r="A28" t="s">
        <v>23</v>
      </c>
      <c r="D28" s="2" t="s">
        <v>771</v>
      </c>
      <c r="E28" s="45" t="s">
        <v>906</v>
      </c>
      <c r="F28" t="s">
        <v>7</v>
      </c>
      <c r="G28" t="s">
        <v>95</v>
      </c>
      <c r="H28" t="s">
        <v>108</v>
      </c>
      <c r="I28">
        <v>20</v>
      </c>
      <c r="P28" s="29" t="s">
        <v>3</v>
      </c>
      <c r="T28" s="29" t="s">
        <v>57</v>
      </c>
      <c r="U28" s="29" t="s">
        <v>827</v>
      </c>
      <c r="W28" s="43">
        <v>5</v>
      </c>
      <c r="X28" s="43">
        <v>94</v>
      </c>
      <c r="Y28" s="30" t="s">
        <v>71</v>
      </c>
      <c r="Z28" s="29">
        <v>0</v>
      </c>
      <c r="AF28" s="50" t="s">
        <v>71</v>
      </c>
    </row>
    <row r="29" spans="1:32" x14ac:dyDescent="0.25">
      <c r="A29" t="s">
        <v>24</v>
      </c>
      <c r="D29" s="2" t="s">
        <v>787</v>
      </c>
      <c r="E29" s="45" t="s">
        <v>907</v>
      </c>
      <c r="F29" t="s">
        <v>293</v>
      </c>
      <c r="G29" t="s">
        <v>95</v>
      </c>
      <c r="H29" t="s">
        <v>109</v>
      </c>
      <c r="I29">
        <v>28.8</v>
      </c>
      <c r="P29" s="29" t="s">
        <v>1091</v>
      </c>
      <c r="T29" s="29" t="s">
        <v>58</v>
      </c>
      <c r="U29" s="29" t="s">
        <v>802</v>
      </c>
      <c r="W29" s="43">
        <v>70</v>
      </c>
      <c r="X29" s="43">
        <v>16</v>
      </c>
      <c r="Y29" s="30" t="s">
        <v>71</v>
      </c>
      <c r="Z29" s="29">
        <v>0</v>
      </c>
      <c r="AF29" s="50" t="s">
        <v>71</v>
      </c>
    </row>
    <row r="30" spans="1:32" x14ac:dyDescent="0.25">
      <c r="A30" t="s">
        <v>25</v>
      </c>
      <c r="D30" s="2" t="s">
        <v>0</v>
      </c>
      <c r="E30" s="45" t="s">
        <v>773</v>
      </c>
      <c r="F30" t="s">
        <v>296</v>
      </c>
      <c r="G30" t="s">
        <v>95</v>
      </c>
      <c r="H30" t="s">
        <v>110</v>
      </c>
      <c r="I30">
        <v>30.5</v>
      </c>
      <c r="P30" s="29" t="s">
        <v>1092</v>
      </c>
      <c r="T30" s="29" t="s">
        <v>46</v>
      </c>
      <c r="U30" s="29" t="s">
        <v>804</v>
      </c>
      <c r="W30" s="43">
        <v>44</v>
      </c>
      <c r="X30" s="43">
        <v>47</v>
      </c>
      <c r="Y30" s="30" t="s">
        <v>71</v>
      </c>
      <c r="Z30" s="29">
        <v>0</v>
      </c>
      <c r="AF30" s="50" t="s">
        <v>1020</v>
      </c>
    </row>
    <row r="31" spans="1:32" x14ac:dyDescent="0.25">
      <c r="A31" t="s">
        <v>26</v>
      </c>
      <c r="D31" s="2" t="s">
        <v>0</v>
      </c>
      <c r="E31" s="45" t="s">
        <v>908</v>
      </c>
      <c r="F31" t="s">
        <v>305</v>
      </c>
      <c r="G31" t="s">
        <v>95</v>
      </c>
      <c r="H31" t="s">
        <v>111</v>
      </c>
      <c r="I31">
        <v>23.6</v>
      </c>
      <c r="P31" s="29" t="s">
        <v>1093</v>
      </c>
      <c r="T31" s="29" t="s">
        <v>39</v>
      </c>
      <c r="U31" s="29" t="s">
        <v>803</v>
      </c>
      <c r="W31" s="43">
        <v>55</v>
      </c>
      <c r="X31" s="43">
        <v>34</v>
      </c>
      <c r="Y31" s="30" t="s">
        <v>69</v>
      </c>
      <c r="Z31" s="30">
        <v>13</v>
      </c>
      <c r="AF31" s="50" t="s">
        <v>69</v>
      </c>
    </row>
    <row r="32" spans="1:32" x14ac:dyDescent="0.25">
      <c r="A32" t="s">
        <v>27</v>
      </c>
      <c r="D32" s="2" t="s">
        <v>0</v>
      </c>
      <c r="E32" s="45" t="s">
        <v>724</v>
      </c>
      <c r="F32" t="s">
        <v>749</v>
      </c>
      <c r="G32" t="s">
        <v>95</v>
      </c>
      <c r="H32" t="s">
        <v>112</v>
      </c>
      <c r="I32">
        <v>23.7</v>
      </c>
      <c r="P32" s="29" t="s">
        <v>177</v>
      </c>
      <c r="T32" s="29" t="s">
        <v>38</v>
      </c>
      <c r="U32" s="29" t="s">
        <v>801</v>
      </c>
      <c r="W32" s="43">
        <v>70</v>
      </c>
      <c r="X32" s="43">
        <v>16</v>
      </c>
      <c r="Y32" s="30" t="s">
        <v>69</v>
      </c>
      <c r="Z32" s="30">
        <v>13</v>
      </c>
      <c r="AF32" s="50" t="s">
        <v>69</v>
      </c>
    </row>
    <row r="33" spans="1:32" x14ac:dyDescent="0.25">
      <c r="A33" t="s">
        <v>28</v>
      </c>
      <c r="D33" s="2" t="s">
        <v>0</v>
      </c>
      <c r="E33" s="45" t="s">
        <v>909</v>
      </c>
      <c r="F33" t="s">
        <v>319</v>
      </c>
      <c r="G33" t="s">
        <v>95</v>
      </c>
      <c r="H33" t="s">
        <v>113</v>
      </c>
      <c r="I33">
        <v>28.8</v>
      </c>
      <c r="P33" s="29" t="s">
        <v>184</v>
      </c>
      <c r="T33" s="29" t="s">
        <v>32</v>
      </c>
      <c r="U33" s="29" t="s">
        <v>820</v>
      </c>
      <c r="W33" s="43">
        <v>13</v>
      </c>
      <c r="X33" s="43">
        <v>69</v>
      </c>
      <c r="Y33" s="30" t="s">
        <v>70</v>
      </c>
      <c r="Z33" s="30">
        <v>55</v>
      </c>
      <c r="AF33" s="50" t="s">
        <v>70</v>
      </c>
    </row>
    <row r="34" spans="1:32" x14ac:dyDescent="0.25">
      <c r="A34" t="s">
        <v>30</v>
      </c>
      <c r="E34" s="45" t="s">
        <v>71</v>
      </c>
      <c r="F34" t="s">
        <v>332</v>
      </c>
      <c r="G34" t="s">
        <v>95</v>
      </c>
      <c r="H34" t="s">
        <v>114</v>
      </c>
      <c r="I34">
        <v>33.200000000000003</v>
      </c>
      <c r="P34" s="29" t="s">
        <v>1094</v>
      </c>
      <c r="T34" s="29" t="s">
        <v>48</v>
      </c>
      <c r="U34" s="29" t="s">
        <v>995</v>
      </c>
      <c r="Y34" s="30" t="s">
        <v>71</v>
      </c>
      <c r="Z34" s="29">
        <v>0</v>
      </c>
      <c r="AF34" s="50" t="s">
        <v>1020</v>
      </c>
    </row>
    <row r="35" spans="1:32" x14ac:dyDescent="0.25">
      <c r="F35" t="s">
        <v>334</v>
      </c>
      <c r="G35" t="s">
        <v>95</v>
      </c>
      <c r="H35" t="s">
        <v>115</v>
      </c>
      <c r="I35">
        <v>33.200000000000003</v>
      </c>
      <c r="P35" s="29" t="s">
        <v>1095</v>
      </c>
      <c r="T35" s="29" t="s">
        <v>61</v>
      </c>
      <c r="Y35" s="30" t="s">
        <v>71</v>
      </c>
      <c r="Z35" s="29">
        <v>0</v>
      </c>
      <c r="AF35" s="50" t="s">
        <v>71</v>
      </c>
    </row>
    <row r="36" spans="1:32" x14ac:dyDescent="0.25">
      <c r="F36" t="s">
        <v>337</v>
      </c>
      <c r="G36" t="s">
        <v>95</v>
      </c>
      <c r="H36" t="s">
        <v>116</v>
      </c>
      <c r="I36">
        <v>34.4</v>
      </c>
      <c r="P36" s="29" t="s">
        <v>256</v>
      </c>
      <c r="T36" s="29" t="s">
        <v>1072</v>
      </c>
      <c r="Y36" s="30" t="s">
        <v>68</v>
      </c>
      <c r="Z36" s="30">
        <v>12</v>
      </c>
      <c r="AF36" t="s">
        <v>68</v>
      </c>
    </row>
    <row r="37" spans="1:32" x14ac:dyDescent="0.25">
      <c r="F37" t="s">
        <v>340</v>
      </c>
      <c r="G37" t="s">
        <v>117</v>
      </c>
      <c r="H37" t="s">
        <v>118</v>
      </c>
      <c r="I37">
        <v>42.4</v>
      </c>
      <c r="P37" s="29" t="s">
        <v>254</v>
      </c>
      <c r="T37" s="29" t="s">
        <v>41</v>
      </c>
      <c r="Y37" s="30" t="s">
        <v>71</v>
      </c>
      <c r="Z37" s="29">
        <v>0</v>
      </c>
      <c r="AF37" s="50" t="s">
        <v>1021</v>
      </c>
    </row>
    <row r="38" spans="1:32" x14ac:dyDescent="0.25">
      <c r="F38" t="s">
        <v>342</v>
      </c>
      <c r="G38" t="s">
        <v>117</v>
      </c>
      <c r="H38" t="s">
        <v>119</v>
      </c>
      <c r="I38">
        <v>26.9</v>
      </c>
      <c r="P38" s="29" t="s">
        <v>259</v>
      </c>
      <c r="T38" s="29" t="s">
        <v>62</v>
      </c>
      <c r="Y38" s="30" t="s">
        <v>71</v>
      </c>
      <c r="Z38" s="29">
        <v>0</v>
      </c>
      <c r="AF38" s="50" t="s">
        <v>71</v>
      </c>
    </row>
    <row r="39" spans="1:32" x14ac:dyDescent="0.25">
      <c r="F39" t="s">
        <v>383</v>
      </c>
      <c r="G39" t="s">
        <v>117</v>
      </c>
      <c r="H39" t="s">
        <v>120</v>
      </c>
      <c r="I39">
        <v>24</v>
      </c>
      <c r="P39" s="29" t="s">
        <v>271</v>
      </c>
      <c r="T39" s="29" t="s">
        <v>1043</v>
      </c>
      <c r="Y39" s="30" t="s">
        <v>71</v>
      </c>
      <c r="Z39" s="29">
        <v>0</v>
      </c>
      <c r="AF39" s="50" t="s">
        <v>71</v>
      </c>
    </row>
    <row r="40" spans="1:32" x14ac:dyDescent="0.25">
      <c r="F40" t="s">
        <v>396</v>
      </c>
      <c r="G40" t="s">
        <v>117</v>
      </c>
      <c r="H40" t="s">
        <v>121</v>
      </c>
      <c r="I40">
        <v>27</v>
      </c>
      <c r="P40" s="29" t="s">
        <v>1096</v>
      </c>
      <c r="T40" s="29" t="s">
        <v>779</v>
      </c>
      <c r="Y40" s="30" t="s">
        <v>71</v>
      </c>
      <c r="Z40" s="29">
        <v>0</v>
      </c>
      <c r="AF40" s="50" t="s">
        <v>71</v>
      </c>
    </row>
    <row r="41" spans="1:32" x14ac:dyDescent="0.25">
      <c r="F41" t="s">
        <v>424</v>
      </c>
      <c r="G41" t="s">
        <v>117</v>
      </c>
      <c r="H41" t="s">
        <v>122</v>
      </c>
      <c r="I41">
        <v>51.7</v>
      </c>
      <c r="P41" s="30" t="s">
        <v>743</v>
      </c>
      <c r="Q41" s="30"/>
      <c r="T41" s="29" t="s">
        <v>36</v>
      </c>
      <c r="Y41" s="30" t="s">
        <v>68</v>
      </c>
      <c r="Z41" s="30">
        <v>12</v>
      </c>
      <c r="AF41" s="50" t="s">
        <v>68</v>
      </c>
    </row>
    <row r="42" spans="1:32" x14ac:dyDescent="0.25">
      <c r="F42" t="s">
        <v>427</v>
      </c>
      <c r="G42" t="s">
        <v>117</v>
      </c>
      <c r="H42" t="s">
        <v>123</v>
      </c>
      <c r="I42">
        <v>34.93</v>
      </c>
      <c r="P42" s="29" t="s">
        <v>1097</v>
      </c>
      <c r="T42" s="29" t="s">
        <v>37</v>
      </c>
      <c r="Y42" s="30" t="s">
        <v>68</v>
      </c>
      <c r="Z42" s="30">
        <v>12</v>
      </c>
      <c r="AF42" s="50" t="s">
        <v>68</v>
      </c>
    </row>
    <row r="43" spans="1:32" x14ac:dyDescent="0.25">
      <c r="F43" t="s">
        <v>431</v>
      </c>
      <c r="G43" t="s">
        <v>124</v>
      </c>
      <c r="H43" t="s">
        <v>125</v>
      </c>
      <c r="I43" t="s">
        <v>126</v>
      </c>
      <c r="P43" s="29" t="s">
        <v>1098</v>
      </c>
      <c r="T43" s="29" t="s">
        <v>35</v>
      </c>
      <c r="Y43" s="30" t="s">
        <v>70</v>
      </c>
      <c r="Z43" s="30">
        <v>55</v>
      </c>
      <c r="AF43" s="50" t="s">
        <v>70</v>
      </c>
    </row>
    <row r="44" spans="1:32" x14ac:dyDescent="0.25">
      <c r="F44" t="s">
        <v>443</v>
      </c>
      <c r="G44" t="s">
        <v>127</v>
      </c>
      <c r="H44" t="s">
        <v>128</v>
      </c>
      <c r="I44">
        <v>42.3</v>
      </c>
      <c r="P44" s="29" t="s">
        <v>1099</v>
      </c>
      <c r="T44" s="29" t="s">
        <v>40</v>
      </c>
      <c r="Y44" s="30" t="s">
        <v>69</v>
      </c>
      <c r="Z44" s="30">
        <v>13</v>
      </c>
      <c r="AF44" s="50" t="s">
        <v>69</v>
      </c>
    </row>
    <row r="45" spans="1:32" x14ac:dyDescent="0.25">
      <c r="F45" t="s">
        <v>453</v>
      </c>
      <c r="G45" t="s">
        <v>127</v>
      </c>
      <c r="H45" t="s">
        <v>129</v>
      </c>
      <c r="I45">
        <v>42</v>
      </c>
      <c r="P45" s="29" t="s">
        <v>4</v>
      </c>
      <c r="T45" s="29"/>
      <c r="Y45" s="29"/>
      <c r="AF45" s="50" t="s">
        <v>71</v>
      </c>
    </row>
    <row r="46" spans="1:32" x14ac:dyDescent="0.25">
      <c r="F46" t="s">
        <v>455</v>
      </c>
      <c r="G46" t="s">
        <v>127</v>
      </c>
      <c r="H46" t="s">
        <v>130</v>
      </c>
      <c r="I46">
        <v>43</v>
      </c>
      <c r="P46" s="29" t="s">
        <v>1100</v>
      </c>
      <c r="T46" s="29"/>
      <c r="Y46" s="29"/>
    </row>
    <row r="47" spans="1:32" x14ac:dyDescent="0.25">
      <c r="F47" t="s">
        <v>20</v>
      </c>
      <c r="G47" t="s">
        <v>127</v>
      </c>
      <c r="H47" t="s">
        <v>131</v>
      </c>
      <c r="I47">
        <v>51</v>
      </c>
      <c r="P47" s="29" t="s">
        <v>5</v>
      </c>
      <c r="T47" s="29"/>
      <c r="Y47" s="29"/>
    </row>
    <row r="48" spans="1:32" x14ac:dyDescent="0.25">
      <c r="F48" t="s">
        <v>747</v>
      </c>
      <c r="G48" t="s">
        <v>127</v>
      </c>
      <c r="H48" t="s">
        <v>132</v>
      </c>
      <c r="I48">
        <v>51.8</v>
      </c>
      <c r="P48" s="29" t="s">
        <v>6</v>
      </c>
      <c r="T48" s="29"/>
    </row>
    <row r="49" spans="6:32" x14ac:dyDescent="0.25">
      <c r="F49" t="s">
        <v>468</v>
      </c>
      <c r="G49" t="s">
        <v>127</v>
      </c>
      <c r="H49" t="s">
        <v>133</v>
      </c>
      <c r="I49">
        <v>49</v>
      </c>
      <c r="P49" s="29" t="s">
        <v>7</v>
      </c>
      <c r="T49" s="29"/>
      <c r="Y49" s="29"/>
      <c r="AF49" s="50"/>
    </row>
    <row r="50" spans="6:32" x14ac:dyDescent="0.25">
      <c r="F50" t="s">
        <v>21</v>
      </c>
      <c r="G50" t="s">
        <v>127</v>
      </c>
      <c r="H50" t="s">
        <v>134</v>
      </c>
      <c r="I50">
        <v>38</v>
      </c>
      <c r="P50" s="29" t="s">
        <v>1101</v>
      </c>
      <c r="T50" s="29"/>
      <c r="Y50" s="29"/>
    </row>
    <row r="51" spans="6:32" x14ac:dyDescent="0.25">
      <c r="F51" t="s">
        <v>503</v>
      </c>
      <c r="G51" t="s">
        <v>127</v>
      </c>
      <c r="H51" t="s">
        <v>135</v>
      </c>
      <c r="I51">
        <v>43</v>
      </c>
      <c r="P51" s="29" t="s">
        <v>1102</v>
      </c>
      <c r="T51" s="29"/>
      <c r="Y51" s="29"/>
    </row>
    <row r="52" spans="6:32" x14ac:dyDescent="0.25">
      <c r="F52" t="s">
        <v>746</v>
      </c>
      <c r="G52" t="s">
        <v>127</v>
      </c>
      <c r="H52" t="s">
        <v>136</v>
      </c>
      <c r="I52">
        <v>36.799999999999997</v>
      </c>
      <c r="P52" s="29" t="s">
        <v>1103</v>
      </c>
      <c r="T52" s="29"/>
      <c r="Y52" s="29"/>
    </row>
    <row r="53" spans="6:32" x14ac:dyDescent="0.25">
      <c r="F53" t="s">
        <v>506</v>
      </c>
      <c r="G53" t="s">
        <v>127</v>
      </c>
      <c r="H53" t="s">
        <v>137</v>
      </c>
      <c r="I53">
        <v>53.1</v>
      </c>
      <c r="P53" s="29" t="s">
        <v>296</v>
      </c>
      <c r="T53" s="29"/>
      <c r="Y53" s="29"/>
    </row>
    <row r="54" spans="6:32" x14ac:dyDescent="0.25">
      <c r="F54" t="s">
        <v>515</v>
      </c>
      <c r="G54" t="s">
        <v>127</v>
      </c>
      <c r="H54" t="s">
        <v>138</v>
      </c>
      <c r="I54">
        <v>41.9</v>
      </c>
      <c r="P54" s="29" t="s">
        <v>305</v>
      </c>
      <c r="T54" s="29"/>
      <c r="Y54" s="29"/>
    </row>
    <row r="55" spans="6:32" x14ac:dyDescent="0.25">
      <c r="F55" t="s">
        <v>518</v>
      </c>
      <c r="G55" t="s">
        <v>127</v>
      </c>
      <c r="H55" t="s">
        <v>139</v>
      </c>
      <c r="I55">
        <v>45.2</v>
      </c>
      <c r="P55" s="29" t="s">
        <v>1104</v>
      </c>
      <c r="T55" s="29"/>
      <c r="Y55" s="29"/>
    </row>
    <row r="56" spans="6:32" x14ac:dyDescent="0.25">
      <c r="F56" t="s">
        <v>524</v>
      </c>
      <c r="G56" t="s">
        <v>127</v>
      </c>
      <c r="H56" t="s">
        <v>140</v>
      </c>
      <c r="I56">
        <v>55</v>
      </c>
      <c r="P56" s="29" t="s">
        <v>1105</v>
      </c>
      <c r="T56" s="29"/>
      <c r="Y56" s="29"/>
    </row>
    <row r="57" spans="6:32" x14ac:dyDescent="0.25">
      <c r="F57" t="s">
        <v>748</v>
      </c>
      <c r="G57" t="s">
        <v>127</v>
      </c>
      <c r="H57" t="s">
        <v>141</v>
      </c>
      <c r="I57">
        <v>53</v>
      </c>
      <c r="P57" s="29" t="s">
        <v>1106</v>
      </c>
      <c r="T57" s="29"/>
      <c r="Y57" s="29"/>
    </row>
    <row r="58" spans="6:32" x14ac:dyDescent="0.25">
      <c r="F58" t="s">
        <v>545</v>
      </c>
      <c r="G58" t="s">
        <v>127</v>
      </c>
      <c r="H58" t="s">
        <v>142</v>
      </c>
      <c r="I58">
        <v>48.2</v>
      </c>
      <c r="P58" s="29" t="s">
        <v>8</v>
      </c>
      <c r="T58" s="29"/>
      <c r="Y58" s="29"/>
    </row>
    <row r="59" spans="6:32" x14ac:dyDescent="0.25">
      <c r="F59" t="s">
        <v>27</v>
      </c>
      <c r="G59" t="s">
        <v>127</v>
      </c>
      <c r="H59" t="s">
        <v>143</v>
      </c>
      <c r="I59">
        <v>56.2</v>
      </c>
      <c r="P59" s="29" t="s">
        <v>1107</v>
      </c>
      <c r="T59" s="29"/>
      <c r="Y59" s="29"/>
    </row>
    <row r="60" spans="6:32" x14ac:dyDescent="0.25">
      <c r="F60" t="s">
        <v>550</v>
      </c>
      <c r="G60" t="s">
        <v>127</v>
      </c>
      <c r="H60" t="s">
        <v>144</v>
      </c>
      <c r="I60">
        <v>21.7</v>
      </c>
      <c r="P60" s="29" t="s">
        <v>1108</v>
      </c>
      <c r="T60" s="29"/>
      <c r="Y60" s="29"/>
    </row>
    <row r="61" spans="6:32" x14ac:dyDescent="0.25">
      <c r="F61" t="s">
        <v>557</v>
      </c>
      <c r="G61" t="s">
        <v>127</v>
      </c>
      <c r="H61" t="s">
        <v>145</v>
      </c>
      <c r="I61">
        <v>45.4</v>
      </c>
      <c r="P61" s="29" t="s">
        <v>9</v>
      </c>
      <c r="T61" s="29"/>
      <c r="Y61" s="29"/>
    </row>
    <row r="62" spans="6:32" x14ac:dyDescent="0.25">
      <c r="F62" t="s">
        <v>1044</v>
      </c>
      <c r="G62" t="s">
        <v>146</v>
      </c>
      <c r="H62" t="s">
        <v>147</v>
      </c>
      <c r="I62">
        <v>34.799999999999997</v>
      </c>
      <c r="P62" s="29" t="s">
        <v>10</v>
      </c>
      <c r="T62" s="29"/>
      <c r="Y62" s="29"/>
    </row>
    <row r="63" spans="6:32" x14ac:dyDescent="0.25">
      <c r="F63" t="s">
        <v>567</v>
      </c>
      <c r="G63" t="s">
        <v>148</v>
      </c>
      <c r="H63" t="s">
        <v>149</v>
      </c>
      <c r="I63" t="s">
        <v>126</v>
      </c>
      <c r="P63" s="29" t="s">
        <v>319</v>
      </c>
      <c r="T63" s="29"/>
      <c r="Y63" s="29"/>
    </row>
    <row r="64" spans="6:32" x14ac:dyDescent="0.25">
      <c r="F64" t="s">
        <v>29</v>
      </c>
      <c r="G64" t="s">
        <v>150</v>
      </c>
      <c r="H64" t="s">
        <v>151</v>
      </c>
      <c r="I64" t="s">
        <v>126</v>
      </c>
      <c r="P64" s="29" t="s">
        <v>844</v>
      </c>
      <c r="T64" s="29"/>
      <c r="Y64" s="29"/>
    </row>
    <row r="65" spans="6:25" x14ac:dyDescent="0.25">
      <c r="F65" t="s">
        <v>573</v>
      </c>
      <c r="G65" t="s">
        <v>155</v>
      </c>
      <c r="H65" t="s">
        <v>156</v>
      </c>
      <c r="I65">
        <v>40</v>
      </c>
      <c r="P65" s="29" t="s">
        <v>332</v>
      </c>
      <c r="T65" s="29"/>
      <c r="Y65" s="29"/>
    </row>
    <row r="66" spans="6:25" x14ac:dyDescent="0.25">
      <c r="F66" t="s">
        <v>745</v>
      </c>
      <c r="G66" t="s">
        <v>155</v>
      </c>
      <c r="H66" t="s">
        <v>157</v>
      </c>
      <c r="I66" t="s">
        <v>126</v>
      </c>
      <c r="P66" s="29" t="s">
        <v>11</v>
      </c>
      <c r="T66" s="29"/>
      <c r="Y66" s="29"/>
    </row>
    <row r="67" spans="6:25" x14ac:dyDescent="0.25">
      <c r="F67" t="s">
        <v>1174</v>
      </c>
      <c r="G67" t="s">
        <v>152</v>
      </c>
      <c r="H67" t="s">
        <v>153</v>
      </c>
      <c r="I67">
        <v>22.6</v>
      </c>
      <c r="P67" s="29" t="s">
        <v>334</v>
      </c>
      <c r="T67" s="29"/>
      <c r="Y67" s="29"/>
    </row>
    <row r="68" spans="6:25" x14ac:dyDescent="0.25">
      <c r="F68" t="s">
        <v>1045</v>
      </c>
      <c r="G68" t="s">
        <v>152</v>
      </c>
      <c r="H68" t="s">
        <v>154</v>
      </c>
      <c r="I68" t="s">
        <v>126</v>
      </c>
      <c r="P68" s="29" t="s">
        <v>12</v>
      </c>
      <c r="T68" s="29"/>
      <c r="Y68" s="29"/>
    </row>
    <row r="69" spans="6:25" x14ac:dyDescent="0.25">
      <c r="F69" t="s">
        <v>1175</v>
      </c>
      <c r="G69" t="s">
        <v>158</v>
      </c>
      <c r="H69" t="s">
        <v>159</v>
      </c>
      <c r="I69">
        <v>58.8</v>
      </c>
      <c r="P69" s="29" t="s">
        <v>1109</v>
      </c>
      <c r="T69" s="29"/>
      <c r="Y69" s="29"/>
    </row>
    <row r="70" spans="6:25" x14ac:dyDescent="0.25">
      <c r="F70" t="s">
        <v>622</v>
      </c>
      <c r="G70" t="s">
        <v>160</v>
      </c>
      <c r="H70" t="s">
        <v>161</v>
      </c>
      <c r="I70">
        <v>30.5</v>
      </c>
      <c r="P70" s="29" t="s">
        <v>337</v>
      </c>
      <c r="T70" s="29"/>
      <c r="Y70" s="29"/>
    </row>
    <row r="71" spans="6:25" x14ac:dyDescent="0.25">
      <c r="F71" t="s">
        <v>624</v>
      </c>
      <c r="G71" t="s">
        <v>160</v>
      </c>
      <c r="H71" t="s">
        <v>162</v>
      </c>
      <c r="I71">
        <v>25.1</v>
      </c>
      <c r="P71" s="29" t="s">
        <v>1110</v>
      </c>
      <c r="T71" s="29"/>
      <c r="Y71" s="29"/>
    </row>
    <row r="72" spans="6:25" x14ac:dyDescent="0.25">
      <c r="F72" t="s">
        <v>711</v>
      </c>
      <c r="G72" t="s">
        <v>160</v>
      </c>
      <c r="H72" t="s">
        <v>163</v>
      </c>
      <c r="I72">
        <v>20</v>
      </c>
      <c r="P72" s="29" t="s">
        <v>1111</v>
      </c>
      <c r="T72" s="29"/>
      <c r="Y72" s="29"/>
    </row>
    <row r="73" spans="6:25" x14ac:dyDescent="0.25">
      <c r="F73" t="s">
        <v>717</v>
      </c>
      <c r="G73" t="s">
        <v>160</v>
      </c>
      <c r="H73" t="s">
        <v>164</v>
      </c>
      <c r="I73">
        <v>42</v>
      </c>
      <c r="P73" s="29" t="s">
        <v>1112</v>
      </c>
      <c r="T73" s="29"/>
      <c r="Y73" s="29"/>
    </row>
    <row r="74" spans="6:25" x14ac:dyDescent="0.25">
      <c r="F74" t="s">
        <v>998</v>
      </c>
      <c r="G74" t="s">
        <v>160</v>
      </c>
      <c r="H74" t="s">
        <v>165</v>
      </c>
      <c r="I74">
        <v>20</v>
      </c>
      <c r="P74" s="29" t="s">
        <v>1113</v>
      </c>
      <c r="T74" s="29"/>
      <c r="Y74" s="29"/>
    </row>
    <row r="75" spans="6:25" x14ac:dyDescent="0.25">
      <c r="G75" t="s">
        <v>160</v>
      </c>
      <c r="H75" t="s">
        <v>166</v>
      </c>
      <c r="I75">
        <v>19.600000000000001</v>
      </c>
      <c r="P75" s="29" t="s">
        <v>1114</v>
      </c>
      <c r="T75" s="29"/>
      <c r="Y75" s="29"/>
    </row>
    <row r="76" spans="6:25" x14ac:dyDescent="0.25">
      <c r="G76" t="s">
        <v>160</v>
      </c>
      <c r="H76" t="s">
        <v>167</v>
      </c>
      <c r="I76">
        <v>28.3</v>
      </c>
      <c r="P76" s="29" t="s">
        <v>13</v>
      </c>
      <c r="T76" s="29"/>
      <c r="Y76" s="29"/>
    </row>
    <row r="77" spans="6:25" x14ac:dyDescent="0.25">
      <c r="G77" t="s">
        <v>160</v>
      </c>
      <c r="H77" t="s">
        <v>168</v>
      </c>
      <c r="I77">
        <v>18</v>
      </c>
      <c r="P77" s="29" t="s">
        <v>756</v>
      </c>
      <c r="T77" s="29"/>
      <c r="Y77" s="29"/>
    </row>
    <row r="78" spans="6:25" x14ac:dyDescent="0.25">
      <c r="G78" t="s">
        <v>160</v>
      </c>
      <c r="H78" t="s">
        <v>169</v>
      </c>
      <c r="I78">
        <v>19.8</v>
      </c>
      <c r="P78" s="29" t="s">
        <v>340</v>
      </c>
      <c r="T78" s="29"/>
      <c r="Y78" s="29"/>
    </row>
    <row r="79" spans="6:25" x14ac:dyDescent="0.25">
      <c r="G79" t="s">
        <v>170</v>
      </c>
      <c r="H79" t="s">
        <v>171</v>
      </c>
      <c r="I79">
        <v>36.200000000000003</v>
      </c>
      <c r="P79" s="29" t="s">
        <v>342</v>
      </c>
      <c r="T79" s="29"/>
      <c r="Y79" s="29"/>
    </row>
    <row r="80" spans="6:25" x14ac:dyDescent="0.25">
      <c r="G80" t="s">
        <v>170</v>
      </c>
      <c r="H80" t="s">
        <v>172</v>
      </c>
      <c r="I80">
        <v>24.4</v>
      </c>
      <c r="P80" s="29" t="s">
        <v>845</v>
      </c>
      <c r="T80" s="29"/>
      <c r="Y80" s="29"/>
    </row>
    <row r="81" spans="7:25" x14ac:dyDescent="0.25">
      <c r="G81" t="s">
        <v>170</v>
      </c>
      <c r="H81" t="s">
        <v>173</v>
      </c>
      <c r="I81">
        <v>65</v>
      </c>
      <c r="P81" s="29" t="s">
        <v>396</v>
      </c>
      <c r="T81" s="29"/>
      <c r="Y81" s="29"/>
    </row>
    <row r="82" spans="7:25" x14ac:dyDescent="0.25">
      <c r="G82" t="s">
        <v>170</v>
      </c>
      <c r="H82" t="s">
        <v>174</v>
      </c>
      <c r="I82">
        <v>32</v>
      </c>
      <c r="P82" s="29" t="s">
        <v>14</v>
      </c>
      <c r="T82" s="29"/>
      <c r="Y82" s="29"/>
    </row>
    <row r="83" spans="7:25" x14ac:dyDescent="0.25">
      <c r="G83" t="s">
        <v>170</v>
      </c>
      <c r="H83" t="s">
        <v>175</v>
      </c>
      <c r="I83">
        <v>65</v>
      </c>
      <c r="P83" s="29" t="s">
        <v>1115</v>
      </c>
      <c r="T83" s="29"/>
      <c r="Y83" s="29"/>
    </row>
    <row r="84" spans="7:25" x14ac:dyDescent="0.25">
      <c r="G84" t="s">
        <v>170</v>
      </c>
      <c r="H84" t="s">
        <v>176</v>
      </c>
      <c r="I84">
        <v>23.9</v>
      </c>
      <c r="P84" s="29" t="s">
        <v>15</v>
      </c>
      <c r="T84" s="29"/>
      <c r="Y84" s="29"/>
    </row>
    <row r="85" spans="7:25" x14ac:dyDescent="0.25">
      <c r="G85" t="s">
        <v>177</v>
      </c>
      <c r="H85" t="s">
        <v>178</v>
      </c>
      <c r="I85">
        <v>34.9</v>
      </c>
      <c r="P85" s="29" t="s">
        <v>1116</v>
      </c>
      <c r="T85" s="29"/>
      <c r="Y85" s="29"/>
    </row>
    <row r="86" spans="7:25" x14ac:dyDescent="0.25">
      <c r="G86" t="s">
        <v>177</v>
      </c>
      <c r="H86" t="s">
        <v>179</v>
      </c>
      <c r="I86">
        <v>21.5</v>
      </c>
      <c r="P86" s="29" t="s">
        <v>1117</v>
      </c>
      <c r="T86" s="29"/>
      <c r="Y86" s="29"/>
    </row>
    <row r="87" spans="7:25" x14ac:dyDescent="0.25">
      <c r="G87" t="s">
        <v>177</v>
      </c>
      <c r="H87" t="s">
        <v>180</v>
      </c>
      <c r="I87">
        <v>40</v>
      </c>
      <c r="P87" s="29" t="s">
        <v>1118</v>
      </c>
      <c r="T87" s="29"/>
      <c r="Y87" s="29"/>
    </row>
    <row r="88" spans="7:25" x14ac:dyDescent="0.25">
      <c r="G88" t="s">
        <v>177</v>
      </c>
      <c r="H88" t="s">
        <v>181</v>
      </c>
      <c r="I88">
        <v>21.3</v>
      </c>
      <c r="P88" s="29" t="s">
        <v>424</v>
      </c>
      <c r="T88" s="29"/>
      <c r="Y88" s="29"/>
    </row>
    <row r="89" spans="7:25" x14ac:dyDescent="0.25">
      <c r="G89" t="s">
        <v>177</v>
      </c>
      <c r="H89" t="s">
        <v>182</v>
      </c>
      <c r="I89">
        <v>32.1</v>
      </c>
      <c r="P89" s="29" t="s">
        <v>1119</v>
      </c>
      <c r="T89" s="29"/>
      <c r="Y89" s="29"/>
    </row>
    <row r="90" spans="7:25" x14ac:dyDescent="0.25">
      <c r="G90" t="s">
        <v>177</v>
      </c>
      <c r="H90" t="s">
        <v>183</v>
      </c>
      <c r="I90" t="s">
        <v>126</v>
      </c>
      <c r="P90" s="29" t="s">
        <v>830</v>
      </c>
      <c r="T90" s="29"/>
      <c r="Y90" s="29"/>
    </row>
    <row r="91" spans="7:25" x14ac:dyDescent="0.25">
      <c r="G91" t="s">
        <v>184</v>
      </c>
      <c r="H91" t="s">
        <v>185</v>
      </c>
      <c r="I91">
        <v>41</v>
      </c>
      <c r="P91" s="29" t="s">
        <v>846</v>
      </c>
      <c r="T91" s="29"/>
      <c r="Y91" s="29"/>
    </row>
    <row r="92" spans="7:25" x14ac:dyDescent="0.25">
      <c r="G92" t="s">
        <v>184</v>
      </c>
      <c r="H92" t="s">
        <v>186</v>
      </c>
      <c r="I92">
        <v>33</v>
      </c>
      <c r="P92" s="30" t="s">
        <v>852</v>
      </c>
      <c r="Q92" s="30"/>
      <c r="T92" s="29"/>
      <c r="Y92" s="29"/>
    </row>
    <row r="93" spans="7:25" x14ac:dyDescent="0.25">
      <c r="G93" t="s">
        <v>184</v>
      </c>
      <c r="H93" t="s">
        <v>187</v>
      </c>
      <c r="I93">
        <v>23</v>
      </c>
      <c r="P93" s="29" t="s">
        <v>427</v>
      </c>
      <c r="T93" s="29"/>
      <c r="Y93" s="29"/>
    </row>
    <row r="94" spans="7:25" x14ac:dyDescent="0.25">
      <c r="G94" t="s">
        <v>184</v>
      </c>
      <c r="H94" t="s">
        <v>188</v>
      </c>
      <c r="I94">
        <v>36.5</v>
      </c>
      <c r="P94" s="29" t="s">
        <v>1120</v>
      </c>
      <c r="T94" s="29"/>
      <c r="Y94" s="29"/>
    </row>
    <row r="95" spans="7:25" x14ac:dyDescent="0.25">
      <c r="G95" t="s">
        <v>184</v>
      </c>
      <c r="H95" t="s">
        <v>189</v>
      </c>
      <c r="I95">
        <v>40.700000000000003</v>
      </c>
      <c r="P95" s="29" t="s">
        <v>847</v>
      </c>
      <c r="T95" s="29"/>
      <c r="Y95" s="29"/>
    </row>
    <row r="96" spans="7:25" x14ac:dyDescent="0.25">
      <c r="G96" t="s">
        <v>184</v>
      </c>
      <c r="H96" t="s">
        <v>190</v>
      </c>
      <c r="I96">
        <v>33</v>
      </c>
      <c r="P96" s="29" t="s">
        <v>16</v>
      </c>
      <c r="T96" s="29"/>
      <c r="Y96" s="29"/>
    </row>
    <row r="97" spans="7:25" x14ac:dyDescent="0.25">
      <c r="G97" t="s">
        <v>184</v>
      </c>
      <c r="H97" t="s">
        <v>191</v>
      </c>
      <c r="I97">
        <v>32</v>
      </c>
      <c r="P97" s="29" t="s">
        <v>1121</v>
      </c>
      <c r="T97" s="29"/>
      <c r="Y97" s="29"/>
    </row>
    <row r="98" spans="7:25" x14ac:dyDescent="0.25">
      <c r="G98" t="s">
        <v>184</v>
      </c>
      <c r="H98" t="s">
        <v>192</v>
      </c>
      <c r="I98">
        <v>63</v>
      </c>
      <c r="P98" s="29" t="s">
        <v>1122</v>
      </c>
      <c r="T98" s="29"/>
      <c r="Y98" s="29"/>
    </row>
    <row r="99" spans="7:25" x14ac:dyDescent="0.25">
      <c r="G99" t="s">
        <v>184</v>
      </c>
      <c r="H99" t="s">
        <v>193</v>
      </c>
      <c r="I99">
        <v>67.3</v>
      </c>
      <c r="P99" s="29" t="s">
        <v>1123</v>
      </c>
      <c r="T99" s="29"/>
      <c r="Y99" s="29"/>
    </row>
    <row r="100" spans="7:25" x14ac:dyDescent="0.25">
      <c r="G100" t="s">
        <v>184</v>
      </c>
      <c r="H100" t="s">
        <v>194</v>
      </c>
      <c r="I100">
        <v>35</v>
      </c>
      <c r="P100" s="29" t="s">
        <v>431</v>
      </c>
      <c r="T100" s="29"/>
      <c r="Y100" s="29"/>
    </row>
    <row r="101" spans="7:25" x14ac:dyDescent="0.25">
      <c r="G101" t="s">
        <v>184</v>
      </c>
      <c r="H101" t="s">
        <v>195</v>
      </c>
      <c r="I101">
        <v>20.7</v>
      </c>
      <c r="P101" s="29" t="s">
        <v>755</v>
      </c>
      <c r="T101" s="29"/>
      <c r="Y101" s="29"/>
    </row>
    <row r="102" spans="7:25" x14ac:dyDescent="0.25">
      <c r="G102" t="s">
        <v>184</v>
      </c>
      <c r="H102" t="s">
        <v>196</v>
      </c>
      <c r="I102">
        <v>23.1</v>
      </c>
      <c r="P102" s="29" t="s">
        <v>17</v>
      </c>
      <c r="T102" s="29"/>
      <c r="Y102" s="29"/>
    </row>
    <row r="103" spans="7:25" x14ac:dyDescent="0.25">
      <c r="G103" t="s">
        <v>184</v>
      </c>
      <c r="H103" t="s">
        <v>197</v>
      </c>
      <c r="I103">
        <v>26.7</v>
      </c>
      <c r="P103" s="29" t="s">
        <v>18</v>
      </c>
      <c r="T103" s="29"/>
      <c r="Y103" s="29"/>
    </row>
    <row r="104" spans="7:25" x14ac:dyDescent="0.25">
      <c r="G104" t="s">
        <v>184</v>
      </c>
      <c r="H104" t="s">
        <v>198</v>
      </c>
      <c r="I104">
        <v>21.4</v>
      </c>
      <c r="P104" s="30" t="s">
        <v>855</v>
      </c>
      <c r="Q104" s="30"/>
      <c r="T104" s="29"/>
      <c r="Y104" s="29"/>
    </row>
    <row r="105" spans="7:25" x14ac:dyDescent="0.25">
      <c r="G105" t="s">
        <v>184</v>
      </c>
      <c r="H105" t="s">
        <v>199</v>
      </c>
      <c r="I105">
        <v>22.5</v>
      </c>
      <c r="P105" s="29" t="s">
        <v>1124</v>
      </c>
      <c r="T105" s="29"/>
      <c r="Y105" s="29"/>
    </row>
    <row r="106" spans="7:25" x14ac:dyDescent="0.25">
      <c r="G106" t="s">
        <v>184</v>
      </c>
      <c r="H106" t="s">
        <v>200</v>
      </c>
      <c r="I106">
        <v>29</v>
      </c>
      <c r="P106" s="29" t="s">
        <v>1125</v>
      </c>
      <c r="T106" s="29"/>
      <c r="Y106" s="29"/>
    </row>
    <row r="107" spans="7:25" x14ac:dyDescent="0.25">
      <c r="G107" t="s">
        <v>184</v>
      </c>
      <c r="H107" t="s">
        <v>201</v>
      </c>
      <c r="I107">
        <v>36</v>
      </c>
      <c r="P107" s="29" t="s">
        <v>443</v>
      </c>
      <c r="T107" s="29"/>
      <c r="Y107" s="29"/>
    </row>
    <row r="108" spans="7:25" x14ac:dyDescent="0.25">
      <c r="G108" t="s">
        <v>184</v>
      </c>
      <c r="H108" t="s">
        <v>202</v>
      </c>
      <c r="I108">
        <v>40</v>
      </c>
      <c r="P108" s="29" t="s">
        <v>1126</v>
      </c>
      <c r="T108" s="29"/>
      <c r="Y108" s="29"/>
    </row>
    <row r="109" spans="7:25" x14ac:dyDescent="0.25">
      <c r="G109" t="s">
        <v>184</v>
      </c>
      <c r="H109" t="s">
        <v>203</v>
      </c>
      <c r="I109">
        <v>38</v>
      </c>
      <c r="P109" s="29" t="s">
        <v>1127</v>
      </c>
      <c r="T109" s="29"/>
      <c r="Y109" s="29"/>
    </row>
    <row r="110" spans="7:25" x14ac:dyDescent="0.25">
      <c r="G110" t="s">
        <v>184</v>
      </c>
      <c r="H110" t="s">
        <v>204</v>
      </c>
      <c r="I110">
        <v>55</v>
      </c>
      <c r="P110" s="29" t="s">
        <v>19</v>
      </c>
      <c r="T110" s="29"/>
      <c r="Y110" s="29"/>
    </row>
    <row r="111" spans="7:25" x14ac:dyDescent="0.25">
      <c r="G111" t="s">
        <v>184</v>
      </c>
      <c r="H111" t="s">
        <v>205</v>
      </c>
      <c r="I111">
        <v>39.5</v>
      </c>
      <c r="P111" s="29" t="s">
        <v>1128</v>
      </c>
      <c r="T111" s="29"/>
      <c r="Y111" s="29"/>
    </row>
    <row r="112" spans="7:25" x14ac:dyDescent="0.25">
      <c r="G112" t="s">
        <v>184</v>
      </c>
      <c r="H112" t="s">
        <v>206</v>
      </c>
      <c r="I112">
        <v>65</v>
      </c>
      <c r="P112" s="29" t="s">
        <v>453</v>
      </c>
      <c r="T112" s="29"/>
      <c r="Y112" s="29"/>
    </row>
    <row r="113" spans="7:25" x14ac:dyDescent="0.25">
      <c r="G113" t="s">
        <v>184</v>
      </c>
      <c r="H113" t="s">
        <v>207</v>
      </c>
      <c r="I113">
        <v>35</v>
      </c>
      <c r="P113" s="29" t="s">
        <v>1129</v>
      </c>
      <c r="T113" s="29"/>
      <c r="Y113" s="29"/>
    </row>
    <row r="114" spans="7:25" x14ac:dyDescent="0.25">
      <c r="G114" t="s">
        <v>184</v>
      </c>
      <c r="H114" t="s">
        <v>208</v>
      </c>
      <c r="I114">
        <v>30.3</v>
      </c>
      <c r="P114" s="29" t="s">
        <v>455</v>
      </c>
      <c r="T114" s="29"/>
      <c r="Y114" s="29"/>
    </row>
    <row r="115" spans="7:25" x14ac:dyDescent="0.25">
      <c r="G115" t="s">
        <v>184</v>
      </c>
      <c r="H115" t="s">
        <v>209</v>
      </c>
      <c r="I115">
        <v>13.2</v>
      </c>
      <c r="P115" s="29" t="s">
        <v>848</v>
      </c>
      <c r="T115" s="29"/>
      <c r="Y115" s="29"/>
    </row>
    <row r="116" spans="7:25" x14ac:dyDescent="0.25">
      <c r="G116" t="s">
        <v>184</v>
      </c>
      <c r="H116" t="s">
        <v>210</v>
      </c>
      <c r="I116">
        <v>26.9</v>
      </c>
      <c r="P116" s="30" t="s">
        <v>851</v>
      </c>
      <c r="Q116" s="30"/>
      <c r="T116" s="29"/>
      <c r="Y116" s="29"/>
    </row>
    <row r="117" spans="7:25" x14ac:dyDescent="0.25">
      <c r="G117" t="s">
        <v>184</v>
      </c>
      <c r="H117" t="s">
        <v>211</v>
      </c>
      <c r="I117">
        <v>39.4</v>
      </c>
      <c r="P117" s="29" t="s">
        <v>1130</v>
      </c>
      <c r="T117" s="29"/>
      <c r="Y117" s="29"/>
    </row>
    <row r="118" spans="7:25" x14ac:dyDescent="0.25">
      <c r="G118" t="s">
        <v>184</v>
      </c>
      <c r="H118" t="s">
        <v>212</v>
      </c>
      <c r="I118">
        <v>22</v>
      </c>
      <c r="P118" s="29" t="s">
        <v>1131</v>
      </c>
      <c r="T118" s="29"/>
      <c r="Y118" s="29"/>
    </row>
    <row r="119" spans="7:25" x14ac:dyDescent="0.25">
      <c r="G119" t="s">
        <v>184</v>
      </c>
      <c r="H119" t="s">
        <v>213</v>
      </c>
      <c r="I119">
        <v>23</v>
      </c>
      <c r="P119" s="29" t="s">
        <v>849</v>
      </c>
      <c r="T119" s="29"/>
      <c r="Y119" s="29"/>
    </row>
    <row r="120" spans="7:25" x14ac:dyDescent="0.25">
      <c r="G120" t="s">
        <v>184</v>
      </c>
      <c r="H120" t="s">
        <v>214</v>
      </c>
      <c r="I120">
        <v>35.1</v>
      </c>
      <c r="P120" s="29" t="s">
        <v>1132</v>
      </c>
      <c r="T120" s="29"/>
      <c r="Y120" s="29"/>
    </row>
    <row r="121" spans="7:25" x14ac:dyDescent="0.25">
      <c r="G121" t="s">
        <v>184</v>
      </c>
      <c r="H121" t="s">
        <v>215</v>
      </c>
      <c r="I121">
        <v>35</v>
      </c>
      <c r="P121" s="29" t="s">
        <v>850</v>
      </c>
      <c r="T121" s="29"/>
      <c r="Y121" s="29"/>
    </row>
    <row r="122" spans="7:25" x14ac:dyDescent="0.25">
      <c r="G122" t="s">
        <v>184</v>
      </c>
      <c r="H122" t="s">
        <v>216</v>
      </c>
      <c r="I122">
        <v>22</v>
      </c>
      <c r="P122" s="29" t="s">
        <v>1133</v>
      </c>
      <c r="T122" s="29"/>
      <c r="Y122" s="29"/>
    </row>
    <row r="123" spans="7:25" x14ac:dyDescent="0.25">
      <c r="G123" t="s">
        <v>184</v>
      </c>
      <c r="H123" t="s">
        <v>217</v>
      </c>
      <c r="I123">
        <v>54.9</v>
      </c>
      <c r="P123" s="29" t="s">
        <v>1134</v>
      </c>
      <c r="T123" s="29"/>
      <c r="Y123" s="29"/>
    </row>
    <row r="124" spans="7:25" x14ac:dyDescent="0.25">
      <c r="G124" t="s">
        <v>184</v>
      </c>
      <c r="H124" t="s">
        <v>218</v>
      </c>
      <c r="I124">
        <v>57.7</v>
      </c>
      <c r="P124" s="29" t="s">
        <v>831</v>
      </c>
      <c r="T124" s="29"/>
      <c r="Y124" s="29"/>
    </row>
    <row r="125" spans="7:25" x14ac:dyDescent="0.25">
      <c r="G125" t="s">
        <v>184</v>
      </c>
      <c r="H125" t="s">
        <v>219</v>
      </c>
      <c r="I125">
        <v>32.9</v>
      </c>
      <c r="P125" s="29" t="s">
        <v>1135</v>
      </c>
      <c r="T125" s="29"/>
      <c r="Y125" s="29"/>
    </row>
    <row r="126" spans="7:25" x14ac:dyDescent="0.25">
      <c r="G126" t="s">
        <v>184</v>
      </c>
      <c r="H126" t="s">
        <v>220</v>
      </c>
      <c r="I126">
        <v>38</v>
      </c>
      <c r="P126" s="29" t="s">
        <v>20</v>
      </c>
      <c r="T126" s="29"/>
      <c r="Y126" s="29"/>
    </row>
    <row r="127" spans="7:25" x14ac:dyDescent="0.25">
      <c r="G127" t="s">
        <v>184</v>
      </c>
      <c r="H127" t="s">
        <v>221</v>
      </c>
      <c r="I127">
        <v>32</v>
      </c>
      <c r="P127" s="29" t="s">
        <v>1136</v>
      </c>
      <c r="T127" s="29"/>
      <c r="Y127" s="29"/>
    </row>
    <row r="128" spans="7:25" x14ac:dyDescent="0.25">
      <c r="G128" t="s">
        <v>184</v>
      </c>
      <c r="H128" t="s">
        <v>222</v>
      </c>
      <c r="I128">
        <v>39.5</v>
      </c>
      <c r="P128" s="29" t="s">
        <v>1137</v>
      </c>
      <c r="T128" s="29"/>
      <c r="Y128" s="29"/>
    </row>
    <row r="129" spans="7:25" x14ac:dyDescent="0.25">
      <c r="G129" t="s">
        <v>184</v>
      </c>
      <c r="H129" t="s">
        <v>223</v>
      </c>
      <c r="I129">
        <v>34</v>
      </c>
      <c r="P129" s="29" t="s">
        <v>1138</v>
      </c>
      <c r="T129" s="29"/>
      <c r="Y129" s="29"/>
    </row>
    <row r="130" spans="7:25" x14ac:dyDescent="0.25">
      <c r="G130" t="s">
        <v>184</v>
      </c>
      <c r="H130" t="s">
        <v>224</v>
      </c>
      <c r="I130">
        <v>55</v>
      </c>
      <c r="P130" s="29" t="s">
        <v>468</v>
      </c>
      <c r="T130" s="29"/>
      <c r="Y130" s="29"/>
    </row>
    <row r="131" spans="7:25" x14ac:dyDescent="0.25">
      <c r="G131" t="s">
        <v>184</v>
      </c>
      <c r="H131" t="s">
        <v>225</v>
      </c>
      <c r="I131">
        <v>39</v>
      </c>
      <c r="P131" s="29" t="s">
        <v>21</v>
      </c>
      <c r="T131" s="29"/>
      <c r="Y131" s="29"/>
    </row>
    <row r="132" spans="7:25" x14ac:dyDescent="0.25">
      <c r="G132" t="s">
        <v>184</v>
      </c>
      <c r="H132" t="s">
        <v>226</v>
      </c>
      <c r="I132">
        <v>65.099999999999994</v>
      </c>
      <c r="P132" s="29" t="s">
        <v>503</v>
      </c>
      <c r="T132" s="29"/>
      <c r="Y132" s="29"/>
    </row>
    <row r="133" spans="7:25" x14ac:dyDescent="0.25">
      <c r="G133" t="s">
        <v>184</v>
      </c>
      <c r="H133" t="s">
        <v>227</v>
      </c>
      <c r="I133">
        <v>56</v>
      </c>
      <c r="P133" s="29" t="s">
        <v>1139</v>
      </c>
      <c r="T133" s="29"/>
      <c r="Y133" s="29"/>
    </row>
    <row r="134" spans="7:25" x14ac:dyDescent="0.25">
      <c r="G134" t="s">
        <v>184</v>
      </c>
      <c r="H134" t="s">
        <v>228</v>
      </c>
      <c r="I134">
        <v>39.700000000000003</v>
      </c>
      <c r="P134" s="29" t="s">
        <v>1140</v>
      </c>
      <c r="T134" s="29"/>
      <c r="Y134" s="29"/>
    </row>
    <row r="135" spans="7:25" x14ac:dyDescent="0.25">
      <c r="G135" t="s">
        <v>184</v>
      </c>
      <c r="H135" t="s">
        <v>229</v>
      </c>
      <c r="I135">
        <v>23</v>
      </c>
      <c r="P135" s="29" t="s">
        <v>1141</v>
      </c>
      <c r="T135" s="29"/>
      <c r="Y135" s="29"/>
    </row>
    <row r="136" spans="7:25" x14ac:dyDescent="0.25">
      <c r="G136" t="s">
        <v>184</v>
      </c>
      <c r="H136" t="s">
        <v>230</v>
      </c>
      <c r="I136">
        <v>37.299999999999997</v>
      </c>
      <c r="P136" s="29" t="s">
        <v>1142</v>
      </c>
      <c r="T136" s="29"/>
      <c r="Y136" s="29"/>
    </row>
    <row r="137" spans="7:25" x14ac:dyDescent="0.25">
      <c r="G137" t="s">
        <v>184</v>
      </c>
      <c r="H137" t="s">
        <v>231</v>
      </c>
      <c r="I137">
        <v>40</v>
      </c>
      <c r="P137" s="29" t="s">
        <v>1143</v>
      </c>
      <c r="T137" s="29"/>
      <c r="Y137" s="29"/>
    </row>
    <row r="138" spans="7:25" x14ac:dyDescent="0.25">
      <c r="G138" t="s">
        <v>184</v>
      </c>
      <c r="H138" t="s">
        <v>232</v>
      </c>
      <c r="I138">
        <v>39</v>
      </c>
      <c r="P138" s="29" t="s">
        <v>506</v>
      </c>
      <c r="T138" s="29"/>
      <c r="Y138" s="29"/>
    </row>
    <row r="139" spans="7:25" x14ac:dyDescent="0.25">
      <c r="G139" t="s">
        <v>184</v>
      </c>
      <c r="H139" t="s">
        <v>233</v>
      </c>
      <c r="I139">
        <v>21</v>
      </c>
      <c r="P139" s="29" t="s">
        <v>515</v>
      </c>
      <c r="T139" s="29"/>
      <c r="Y139" s="29"/>
    </row>
    <row r="140" spans="7:25" x14ac:dyDescent="0.25">
      <c r="G140" t="s">
        <v>184</v>
      </c>
      <c r="H140" t="s">
        <v>234</v>
      </c>
      <c r="I140">
        <v>34</v>
      </c>
      <c r="P140" s="29" t="s">
        <v>22</v>
      </c>
      <c r="T140" s="29"/>
      <c r="Y140" s="29"/>
    </row>
    <row r="141" spans="7:25" x14ac:dyDescent="0.25">
      <c r="G141" t="s">
        <v>184</v>
      </c>
      <c r="H141" t="s">
        <v>235</v>
      </c>
      <c r="I141">
        <v>32.299999999999997</v>
      </c>
      <c r="P141" s="29" t="s">
        <v>23</v>
      </c>
      <c r="T141" s="29"/>
      <c r="Y141" s="29"/>
    </row>
    <row r="142" spans="7:25" x14ac:dyDescent="0.25">
      <c r="G142" t="s">
        <v>184</v>
      </c>
      <c r="H142" t="s">
        <v>236</v>
      </c>
      <c r="I142">
        <v>20.6</v>
      </c>
      <c r="P142" s="29" t="s">
        <v>518</v>
      </c>
      <c r="T142" s="29"/>
      <c r="Y142" s="29"/>
    </row>
    <row r="143" spans="7:25" x14ac:dyDescent="0.25">
      <c r="G143" t="s">
        <v>184</v>
      </c>
      <c r="H143" t="s">
        <v>237</v>
      </c>
      <c r="I143">
        <v>19.8</v>
      </c>
      <c r="P143" s="29" t="s">
        <v>24</v>
      </c>
      <c r="T143" s="29"/>
      <c r="Y143" s="29"/>
    </row>
    <row r="144" spans="7:25" x14ac:dyDescent="0.25">
      <c r="G144" t="s">
        <v>184</v>
      </c>
      <c r="H144" t="s">
        <v>238</v>
      </c>
      <c r="I144">
        <v>20.5</v>
      </c>
      <c r="P144" s="29" t="s">
        <v>853</v>
      </c>
      <c r="T144" s="29"/>
      <c r="Y144" s="29"/>
    </row>
    <row r="145" spans="7:25" x14ac:dyDescent="0.25">
      <c r="G145" t="s">
        <v>184</v>
      </c>
      <c r="H145" t="s">
        <v>239</v>
      </c>
      <c r="I145">
        <v>31</v>
      </c>
      <c r="P145" s="29" t="s">
        <v>1144</v>
      </c>
      <c r="T145" s="29"/>
      <c r="Y145" s="29"/>
    </row>
    <row r="146" spans="7:25" x14ac:dyDescent="0.25">
      <c r="G146" t="s">
        <v>184</v>
      </c>
      <c r="H146" t="s">
        <v>240</v>
      </c>
      <c r="I146">
        <v>22</v>
      </c>
      <c r="P146" s="29" t="s">
        <v>1145</v>
      </c>
      <c r="T146" s="29"/>
      <c r="Y146" s="29"/>
    </row>
    <row r="147" spans="7:25" x14ac:dyDescent="0.25">
      <c r="G147" t="s">
        <v>184</v>
      </c>
      <c r="H147" t="s">
        <v>241</v>
      </c>
      <c r="I147">
        <v>20.9</v>
      </c>
      <c r="P147" s="29" t="s">
        <v>1146</v>
      </c>
      <c r="T147" s="29"/>
      <c r="Y147" s="29"/>
    </row>
    <row r="148" spans="7:25" x14ac:dyDescent="0.25">
      <c r="G148" t="s">
        <v>184</v>
      </c>
      <c r="H148" t="s">
        <v>242</v>
      </c>
      <c r="I148">
        <v>20.03</v>
      </c>
      <c r="P148" s="29" t="s">
        <v>1147</v>
      </c>
      <c r="T148" s="29"/>
      <c r="Y148" s="29"/>
    </row>
    <row r="149" spans="7:25" x14ac:dyDescent="0.25">
      <c r="G149" t="s">
        <v>184</v>
      </c>
      <c r="H149" t="s">
        <v>243</v>
      </c>
      <c r="I149">
        <v>20.5</v>
      </c>
      <c r="P149" s="29" t="s">
        <v>1148</v>
      </c>
      <c r="T149" s="29"/>
      <c r="Y149" s="29"/>
    </row>
    <row r="150" spans="7:25" x14ac:dyDescent="0.25">
      <c r="G150" t="s">
        <v>184</v>
      </c>
      <c r="H150" t="s">
        <v>244</v>
      </c>
      <c r="I150">
        <v>34</v>
      </c>
      <c r="P150" s="29" t="s">
        <v>1149</v>
      </c>
      <c r="T150" s="29"/>
      <c r="Y150" s="29"/>
    </row>
    <row r="151" spans="7:25" x14ac:dyDescent="0.25">
      <c r="G151" t="s">
        <v>184</v>
      </c>
      <c r="H151" t="s">
        <v>245</v>
      </c>
      <c r="I151">
        <v>31.91</v>
      </c>
      <c r="P151" s="29" t="s">
        <v>1150</v>
      </c>
      <c r="T151" s="29"/>
      <c r="Y151" s="29"/>
    </row>
    <row r="152" spans="7:25" x14ac:dyDescent="0.25">
      <c r="G152" t="s">
        <v>184</v>
      </c>
      <c r="H152" t="s">
        <v>246</v>
      </c>
      <c r="I152">
        <v>35.5</v>
      </c>
      <c r="P152" s="29" t="s">
        <v>1151</v>
      </c>
      <c r="T152" s="29"/>
      <c r="Y152" s="29"/>
    </row>
    <row r="153" spans="7:25" x14ac:dyDescent="0.25">
      <c r="G153" t="s">
        <v>184</v>
      </c>
      <c r="H153" t="s">
        <v>247</v>
      </c>
      <c r="I153">
        <v>19.89</v>
      </c>
      <c r="P153" s="29" t="s">
        <v>1152</v>
      </c>
      <c r="T153" s="29"/>
      <c r="Y153" s="29"/>
    </row>
    <row r="154" spans="7:25" x14ac:dyDescent="0.25">
      <c r="G154" t="s">
        <v>184</v>
      </c>
      <c r="H154" t="s">
        <v>248</v>
      </c>
      <c r="I154">
        <v>33.61</v>
      </c>
      <c r="P154" s="29" t="s">
        <v>832</v>
      </c>
      <c r="T154" s="29"/>
      <c r="Y154" s="29"/>
    </row>
    <row r="155" spans="7:25" x14ac:dyDescent="0.25">
      <c r="G155" t="s">
        <v>184</v>
      </c>
      <c r="H155" t="s">
        <v>249</v>
      </c>
      <c r="I155">
        <v>19.53</v>
      </c>
      <c r="P155" s="29" t="s">
        <v>1153</v>
      </c>
      <c r="T155" s="29"/>
      <c r="Y155" s="29"/>
    </row>
    <row r="156" spans="7:25" x14ac:dyDescent="0.25">
      <c r="G156" t="s">
        <v>184</v>
      </c>
      <c r="H156" t="s">
        <v>250</v>
      </c>
      <c r="I156">
        <v>33</v>
      </c>
      <c r="P156" s="29" t="s">
        <v>1154</v>
      </c>
      <c r="T156" s="29"/>
      <c r="Y156" s="29"/>
    </row>
    <row r="157" spans="7:25" x14ac:dyDescent="0.25">
      <c r="G157" t="s">
        <v>184</v>
      </c>
      <c r="H157" t="s">
        <v>251</v>
      </c>
      <c r="I157">
        <v>20.7</v>
      </c>
      <c r="P157" s="29" t="s">
        <v>545</v>
      </c>
      <c r="T157" s="29"/>
      <c r="Y157" s="29"/>
    </row>
    <row r="158" spans="7:25" x14ac:dyDescent="0.25">
      <c r="G158" t="s">
        <v>184</v>
      </c>
      <c r="H158" t="s">
        <v>252</v>
      </c>
      <c r="I158">
        <v>21</v>
      </c>
      <c r="P158" s="29" t="s">
        <v>25</v>
      </c>
      <c r="T158" s="29"/>
      <c r="Y158" s="29"/>
    </row>
    <row r="159" spans="7:25" x14ac:dyDescent="0.25">
      <c r="G159" t="s">
        <v>184</v>
      </c>
      <c r="H159" t="s">
        <v>253</v>
      </c>
      <c r="I159">
        <v>38.08</v>
      </c>
      <c r="P159" s="29" t="s">
        <v>26</v>
      </c>
      <c r="T159" s="29"/>
      <c r="Y159" s="29"/>
    </row>
    <row r="160" spans="7:25" x14ac:dyDescent="0.25">
      <c r="G160" t="s">
        <v>256</v>
      </c>
      <c r="H160" t="s">
        <v>257</v>
      </c>
      <c r="I160">
        <v>24.8</v>
      </c>
      <c r="P160" s="29" t="s">
        <v>1155</v>
      </c>
      <c r="T160" s="29"/>
      <c r="Y160" s="29"/>
    </row>
    <row r="161" spans="7:25" x14ac:dyDescent="0.25">
      <c r="G161" t="s">
        <v>256</v>
      </c>
      <c r="H161" t="s">
        <v>258</v>
      </c>
      <c r="I161">
        <v>20.8</v>
      </c>
      <c r="P161" s="29" t="s">
        <v>1156</v>
      </c>
      <c r="T161" s="29"/>
      <c r="Y161" s="29"/>
    </row>
    <row r="162" spans="7:25" x14ac:dyDescent="0.25">
      <c r="G162" t="s">
        <v>254</v>
      </c>
      <c r="H162" t="s">
        <v>255</v>
      </c>
      <c r="I162" t="s">
        <v>126</v>
      </c>
      <c r="P162" s="29" t="s">
        <v>1157</v>
      </c>
      <c r="T162" s="29"/>
      <c r="Y162" s="29"/>
    </row>
    <row r="163" spans="7:25" x14ac:dyDescent="0.25">
      <c r="G163" t="s">
        <v>259</v>
      </c>
      <c r="H163" t="s">
        <v>260</v>
      </c>
      <c r="I163">
        <v>33</v>
      </c>
      <c r="P163" s="29" t="s">
        <v>1158</v>
      </c>
      <c r="T163" s="29"/>
      <c r="Y163" s="29"/>
    </row>
    <row r="164" spans="7:25" x14ac:dyDescent="0.25">
      <c r="G164" t="s">
        <v>259</v>
      </c>
      <c r="H164" t="s">
        <v>261</v>
      </c>
      <c r="I164">
        <v>24.2</v>
      </c>
      <c r="P164" s="29" t="s">
        <v>27</v>
      </c>
      <c r="T164" s="29"/>
      <c r="Y164" s="29"/>
    </row>
    <row r="165" spans="7:25" x14ac:dyDescent="0.25">
      <c r="G165" t="s">
        <v>259</v>
      </c>
      <c r="H165" t="s">
        <v>262</v>
      </c>
      <c r="I165" t="s">
        <v>126</v>
      </c>
      <c r="P165" s="29" t="s">
        <v>1159</v>
      </c>
      <c r="T165" s="29"/>
      <c r="Y165" s="29"/>
    </row>
    <row r="166" spans="7:25" x14ac:dyDescent="0.25">
      <c r="G166" t="s">
        <v>259</v>
      </c>
      <c r="H166" t="s">
        <v>263</v>
      </c>
      <c r="I166">
        <v>17</v>
      </c>
      <c r="P166" s="29" t="s">
        <v>1160</v>
      </c>
      <c r="T166" s="29"/>
      <c r="Y166" s="29"/>
    </row>
    <row r="167" spans="7:25" x14ac:dyDescent="0.25">
      <c r="G167" t="s">
        <v>259</v>
      </c>
      <c r="H167" t="s">
        <v>264</v>
      </c>
      <c r="I167">
        <v>34.4</v>
      </c>
      <c r="P167" s="29" t="s">
        <v>1161</v>
      </c>
      <c r="T167" s="29"/>
      <c r="Y167" s="29"/>
    </row>
    <row r="168" spans="7:25" x14ac:dyDescent="0.25">
      <c r="G168" t="s">
        <v>259</v>
      </c>
      <c r="H168" t="s">
        <v>265</v>
      </c>
      <c r="I168">
        <v>28</v>
      </c>
      <c r="P168" s="29" t="s">
        <v>1162</v>
      </c>
      <c r="T168" s="29"/>
      <c r="Y168" s="29"/>
    </row>
    <row r="169" spans="7:25" x14ac:dyDescent="0.25">
      <c r="G169" t="s">
        <v>259</v>
      </c>
      <c r="H169" t="s">
        <v>266</v>
      </c>
      <c r="I169">
        <v>39.9</v>
      </c>
      <c r="P169" s="29" t="s">
        <v>28</v>
      </c>
      <c r="T169" s="29"/>
      <c r="Y169" s="29"/>
    </row>
    <row r="170" spans="7:25" x14ac:dyDescent="0.25">
      <c r="G170" t="s">
        <v>259</v>
      </c>
      <c r="H170" t="s">
        <v>267</v>
      </c>
      <c r="I170">
        <v>21</v>
      </c>
      <c r="P170" s="29" t="s">
        <v>833</v>
      </c>
      <c r="T170" s="29"/>
      <c r="Y170" s="29"/>
    </row>
    <row r="171" spans="7:25" x14ac:dyDescent="0.25">
      <c r="G171" t="s">
        <v>259</v>
      </c>
      <c r="H171" t="s">
        <v>268</v>
      </c>
      <c r="I171">
        <v>17</v>
      </c>
      <c r="P171" s="29" t="s">
        <v>854</v>
      </c>
      <c r="T171" s="29"/>
      <c r="Y171" s="29"/>
    </row>
    <row r="172" spans="7:25" x14ac:dyDescent="0.25">
      <c r="G172" t="s">
        <v>259</v>
      </c>
      <c r="H172" t="s">
        <v>269</v>
      </c>
      <c r="I172">
        <v>21.8</v>
      </c>
      <c r="P172" s="29" t="s">
        <v>1163</v>
      </c>
      <c r="T172" s="29"/>
      <c r="Y172" s="29"/>
    </row>
    <row r="173" spans="7:25" x14ac:dyDescent="0.25">
      <c r="G173" t="s">
        <v>259</v>
      </c>
      <c r="H173" t="s">
        <v>270</v>
      </c>
      <c r="I173">
        <v>32.18</v>
      </c>
      <c r="P173" s="30" t="s">
        <v>860</v>
      </c>
      <c r="Q173" s="30"/>
      <c r="T173" s="29"/>
      <c r="Y173" s="29"/>
    </row>
    <row r="174" spans="7:25" x14ac:dyDescent="0.25">
      <c r="G174" t="s">
        <v>271</v>
      </c>
      <c r="H174" t="s">
        <v>272</v>
      </c>
      <c r="I174">
        <v>35.299999999999997</v>
      </c>
      <c r="P174" s="29" t="s">
        <v>557</v>
      </c>
      <c r="T174" s="29"/>
      <c r="Y174" s="29"/>
    </row>
    <row r="175" spans="7:25" x14ac:dyDescent="0.25">
      <c r="G175" t="s">
        <v>271</v>
      </c>
      <c r="H175" t="s">
        <v>273</v>
      </c>
      <c r="I175">
        <v>35</v>
      </c>
      <c r="P175" s="29" t="s">
        <v>856</v>
      </c>
      <c r="T175" s="29"/>
      <c r="Y175" s="29"/>
    </row>
    <row r="176" spans="7:25" x14ac:dyDescent="0.25">
      <c r="G176" t="s">
        <v>271</v>
      </c>
      <c r="H176" t="s">
        <v>274</v>
      </c>
      <c r="I176">
        <v>40.4</v>
      </c>
      <c r="P176" s="29" t="s">
        <v>1164</v>
      </c>
      <c r="T176" s="29"/>
      <c r="Y176" s="29"/>
    </row>
    <row r="177" spans="7:25" x14ac:dyDescent="0.25">
      <c r="G177" t="s">
        <v>271</v>
      </c>
      <c r="H177" t="s">
        <v>275</v>
      </c>
      <c r="I177">
        <v>34.9</v>
      </c>
      <c r="P177" s="29" t="s">
        <v>834</v>
      </c>
      <c r="T177" s="29"/>
      <c r="Y177" s="29"/>
    </row>
    <row r="178" spans="7:25" x14ac:dyDescent="0.25">
      <c r="G178" t="s">
        <v>271</v>
      </c>
      <c r="H178" t="s">
        <v>276</v>
      </c>
      <c r="I178">
        <v>30.8</v>
      </c>
      <c r="P178" s="29" t="s">
        <v>1165</v>
      </c>
      <c r="T178" s="29"/>
      <c r="Y178" s="29"/>
    </row>
    <row r="179" spans="7:25" x14ac:dyDescent="0.25">
      <c r="G179" t="s">
        <v>271</v>
      </c>
      <c r="H179" t="s">
        <v>277</v>
      </c>
      <c r="I179">
        <v>30</v>
      </c>
      <c r="P179" s="29" t="s">
        <v>567</v>
      </c>
      <c r="T179" s="29"/>
      <c r="Y179" s="29"/>
    </row>
    <row r="180" spans="7:25" x14ac:dyDescent="0.25">
      <c r="G180" t="s">
        <v>271</v>
      </c>
      <c r="H180" t="s">
        <v>278</v>
      </c>
      <c r="I180">
        <v>28</v>
      </c>
      <c r="P180" s="29" t="s">
        <v>29</v>
      </c>
      <c r="T180" s="29"/>
      <c r="Y180" s="29"/>
    </row>
    <row r="181" spans="7:25" x14ac:dyDescent="0.25">
      <c r="G181" t="s">
        <v>271</v>
      </c>
      <c r="H181" t="s">
        <v>279</v>
      </c>
      <c r="I181">
        <v>31.6</v>
      </c>
      <c r="P181" s="29" t="s">
        <v>1166</v>
      </c>
      <c r="T181" s="29"/>
      <c r="Y181" s="29"/>
    </row>
    <row r="182" spans="7:25" x14ac:dyDescent="0.25">
      <c r="G182" t="s">
        <v>271</v>
      </c>
      <c r="H182" t="s">
        <v>280</v>
      </c>
      <c r="I182">
        <v>32</v>
      </c>
      <c r="P182" s="29" t="s">
        <v>835</v>
      </c>
      <c r="T182" s="29"/>
      <c r="Y182" s="29"/>
    </row>
    <row r="183" spans="7:25" x14ac:dyDescent="0.25">
      <c r="G183" t="s">
        <v>271</v>
      </c>
      <c r="H183" t="s">
        <v>281</v>
      </c>
      <c r="I183">
        <v>29</v>
      </c>
      <c r="P183" s="29" t="s">
        <v>1167</v>
      </c>
      <c r="T183" s="29"/>
      <c r="Y183" s="29"/>
    </row>
    <row r="184" spans="7:25" x14ac:dyDescent="0.25">
      <c r="G184" t="s">
        <v>271</v>
      </c>
      <c r="H184" t="s">
        <v>282</v>
      </c>
      <c r="I184">
        <v>23</v>
      </c>
      <c r="P184" s="29" t="s">
        <v>573</v>
      </c>
      <c r="T184" s="29"/>
      <c r="Y184" s="29"/>
    </row>
    <row r="185" spans="7:25" x14ac:dyDescent="0.25">
      <c r="G185" t="s">
        <v>271</v>
      </c>
      <c r="H185" t="s">
        <v>283</v>
      </c>
      <c r="I185">
        <v>44.4</v>
      </c>
      <c r="P185" s="29" t="s">
        <v>1168</v>
      </c>
      <c r="T185" s="29"/>
      <c r="Y185" s="29"/>
    </row>
    <row r="186" spans="7:25" x14ac:dyDescent="0.25">
      <c r="G186" t="s">
        <v>271</v>
      </c>
      <c r="H186" t="s">
        <v>284</v>
      </c>
      <c r="I186">
        <v>27.3</v>
      </c>
      <c r="P186" s="29" t="s">
        <v>857</v>
      </c>
      <c r="T186" s="29"/>
      <c r="Y186" s="29"/>
    </row>
    <row r="187" spans="7:25" x14ac:dyDescent="0.25">
      <c r="G187" t="s">
        <v>271</v>
      </c>
      <c r="H187" t="s">
        <v>285</v>
      </c>
      <c r="I187">
        <v>20.8</v>
      </c>
      <c r="P187" s="29" t="s">
        <v>858</v>
      </c>
      <c r="T187" s="29"/>
      <c r="Y187" s="29"/>
    </row>
    <row r="188" spans="7:25" x14ac:dyDescent="0.25">
      <c r="G188" t="s">
        <v>271</v>
      </c>
      <c r="H188" t="s">
        <v>286</v>
      </c>
      <c r="I188">
        <v>43.11</v>
      </c>
      <c r="P188" s="29" t="s">
        <v>1169</v>
      </c>
      <c r="T188" s="29"/>
      <c r="Y188" s="29"/>
    </row>
    <row r="189" spans="7:25" x14ac:dyDescent="0.25">
      <c r="G189" t="s">
        <v>271</v>
      </c>
      <c r="H189" t="s">
        <v>287</v>
      </c>
      <c r="I189">
        <v>28.6</v>
      </c>
      <c r="P189" s="29" t="s">
        <v>622</v>
      </c>
      <c r="T189" s="29"/>
      <c r="Y189" s="29"/>
    </row>
    <row r="190" spans="7:25" x14ac:dyDescent="0.25">
      <c r="G190" t="s">
        <v>743</v>
      </c>
      <c r="H190" t="s">
        <v>739</v>
      </c>
      <c r="I190">
        <v>23.6</v>
      </c>
      <c r="P190" s="29" t="s">
        <v>1170</v>
      </c>
      <c r="T190" s="29"/>
      <c r="Y190" s="29"/>
    </row>
    <row r="191" spans="7:25" x14ac:dyDescent="0.25">
      <c r="G191" t="s">
        <v>743</v>
      </c>
      <c r="H191" t="s">
        <v>740</v>
      </c>
      <c r="I191">
        <v>26.9</v>
      </c>
      <c r="P191" s="29" t="s">
        <v>859</v>
      </c>
      <c r="T191" s="29"/>
      <c r="Y191" s="29"/>
    </row>
    <row r="192" spans="7:25" x14ac:dyDescent="0.25">
      <c r="G192" t="s">
        <v>743</v>
      </c>
      <c r="H192" t="s">
        <v>741</v>
      </c>
      <c r="I192">
        <v>26.5</v>
      </c>
      <c r="P192" s="29" t="s">
        <v>1171</v>
      </c>
      <c r="T192" s="29"/>
      <c r="Y192" s="29"/>
    </row>
    <row r="193" spans="7:25" x14ac:dyDescent="0.25">
      <c r="G193" t="s">
        <v>743</v>
      </c>
      <c r="H193" t="s">
        <v>742</v>
      </c>
      <c r="I193">
        <v>47</v>
      </c>
      <c r="P193" s="29" t="s">
        <v>717</v>
      </c>
      <c r="T193" s="29"/>
      <c r="Y193" s="29"/>
    </row>
    <row r="194" spans="7:25" x14ac:dyDescent="0.25">
      <c r="G194" t="s">
        <v>743</v>
      </c>
      <c r="H194" t="s">
        <v>736</v>
      </c>
      <c r="I194">
        <v>34</v>
      </c>
      <c r="P194" s="29" t="s">
        <v>1172</v>
      </c>
      <c r="T194" s="29"/>
      <c r="Y194" s="29"/>
    </row>
    <row r="195" spans="7:25" x14ac:dyDescent="0.25">
      <c r="G195" t="s">
        <v>743</v>
      </c>
      <c r="H195" t="s">
        <v>737</v>
      </c>
      <c r="I195">
        <v>31.7</v>
      </c>
      <c r="P195" s="29" t="s">
        <v>1173</v>
      </c>
      <c r="T195" s="29"/>
      <c r="Y195" s="29"/>
    </row>
    <row r="196" spans="7:25" x14ac:dyDescent="0.25">
      <c r="G196" t="s">
        <v>743</v>
      </c>
      <c r="H196" t="s">
        <v>738</v>
      </c>
      <c r="I196">
        <v>30.4</v>
      </c>
      <c r="T196" s="29"/>
      <c r="Y196" s="29"/>
    </row>
    <row r="197" spans="7:25" x14ac:dyDescent="0.25">
      <c r="G197" t="s">
        <v>735</v>
      </c>
      <c r="H197" t="s">
        <v>288</v>
      </c>
      <c r="I197">
        <v>31.4</v>
      </c>
      <c r="P197" s="145" t="s">
        <v>861</v>
      </c>
      <c r="T197" s="29"/>
      <c r="Y197" s="29"/>
    </row>
    <row r="198" spans="7:25" x14ac:dyDescent="0.25">
      <c r="G198" t="s">
        <v>735</v>
      </c>
      <c r="H198" t="s">
        <v>289</v>
      </c>
      <c r="I198">
        <v>41.1</v>
      </c>
      <c r="P198" s="29" t="s">
        <v>862</v>
      </c>
      <c r="T198" s="29"/>
      <c r="Y198" s="29"/>
    </row>
    <row r="199" spans="7:25" x14ac:dyDescent="0.25">
      <c r="G199" t="s">
        <v>7</v>
      </c>
      <c r="H199" t="s">
        <v>290</v>
      </c>
      <c r="I199">
        <v>30.4</v>
      </c>
      <c r="T199" s="29"/>
      <c r="Y199" s="29"/>
    </row>
    <row r="200" spans="7:25" x14ac:dyDescent="0.25">
      <c r="G200" t="s">
        <v>7</v>
      </c>
      <c r="H200" t="s">
        <v>291</v>
      </c>
      <c r="I200">
        <v>33.9</v>
      </c>
      <c r="T200" s="29"/>
      <c r="Y200" s="29"/>
    </row>
    <row r="201" spans="7:25" x14ac:dyDescent="0.25">
      <c r="G201" t="s">
        <v>7</v>
      </c>
      <c r="H201" t="s">
        <v>292</v>
      </c>
      <c r="I201">
        <v>34.5</v>
      </c>
      <c r="Y201" s="29"/>
    </row>
    <row r="202" spans="7:25" x14ac:dyDescent="0.25">
      <c r="G202" t="s">
        <v>293</v>
      </c>
      <c r="H202" t="s">
        <v>294</v>
      </c>
      <c r="I202">
        <v>31.1</v>
      </c>
      <c r="Y202" s="29"/>
    </row>
    <row r="203" spans="7:25" x14ac:dyDescent="0.25">
      <c r="G203" t="s">
        <v>293</v>
      </c>
      <c r="H203" t="s">
        <v>295</v>
      </c>
      <c r="I203">
        <v>50.3</v>
      </c>
      <c r="Y203" s="29"/>
    </row>
    <row r="204" spans="7:25" x14ac:dyDescent="0.25">
      <c r="G204" t="s">
        <v>296</v>
      </c>
      <c r="H204" t="s">
        <v>297</v>
      </c>
      <c r="I204">
        <v>29.2</v>
      </c>
      <c r="Y204" s="29"/>
    </row>
    <row r="205" spans="7:25" x14ac:dyDescent="0.25">
      <c r="G205" t="s">
        <v>296</v>
      </c>
      <c r="H205" t="s">
        <v>298</v>
      </c>
      <c r="I205">
        <v>29.5</v>
      </c>
      <c r="Y205" s="29"/>
    </row>
    <row r="206" spans="7:25" x14ac:dyDescent="0.25">
      <c r="G206" t="s">
        <v>296</v>
      </c>
      <c r="H206" t="s">
        <v>299</v>
      </c>
      <c r="I206">
        <v>35</v>
      </c>
      <c r="Y206" s="29"/>
    </row>
    <row r="207" spans="7:25" x14ac:dyDescent="0.25">
      <c r="G207" t="s">
        <v>296</v>
      </c>
      <c r="H207" t="s">
        <v>300</v>
      </c>
      <c r="I207">
        <v>28</v>
      </c>
      <c r="Y207" s="29"/>
    </row>
    <row r="208" spans="7:25" x14ac:dyDescent="0.25">
      <c r="G208" t="s">
        <v>296</v>
      </c>
      <c r="H208" t="s">
        <v>301</v>
      </c>
      <c r="I208">
        <v>30.7</v>
      </c>
      <c r="Y208" s="29"/>
    </row>
    <row r="209" spans="7:25" x14ac:dyDescent="0.25">
      <c r="G209" t="s">
        <v>296</v>
      </c>
      <c r="H209" t="s">
        <v>302</v>
      </c>
      <c r="I209">
        <v>21.2</v>
      </c>
      <c r="Y209" s="29"/>
    </row>
    <row r="210" spans="7:25" x14ac:dyDescent="0.25">
      <c r="G210" t="s">
        <v>296</v>
      </c>
      <c r="H210" t="s">
        <v>303</v>
      </c>
      <c r="I210">
        <v>19</v>
      </c>
      <c r="Y210" s="29"/>
    </row>
    <row r="211" spans="7:25" x14ac:dyDescent="0.25">
      <c r="G211" t="s">
        <v>296</v>
      </c>
      <c r="H211" t="s">
        <v>304</v>
      </c>
      <c r="I211">
        <v>19.3</v>
      </c>
      <c r="Y211" s="29"/>
    </row>
    <row r="212" spans="7:25" x14ac:dyDescent="0.25">
      <c r="G212" t="s">
        <v>305</v>
      </c>
      <c r="H212" t="s">
        <v>306</v>
      </c>
      <c r="I212">
        <v>27.5</v>
      </c>
      <c r="Y212" s="29"/>
    </row>
    <row r="213" spans="7:25" x14ac:dyDescent="0.25">
      <c r="G213" t="s">
        <v>305</v>
      </c>
      <c r="H213" t="s">
        <v>307</v>
      </c>
      <c r="I213">
        <v>29.4</v>
      </c>
      <c r="Y213" s="29"/>
    </row>
    <row r="214" spans="7:25" x14ac:dyDescent="0.25">
      <c r="G214" t="s">
        <v>305</v>
      </c>
      <c r="H214" t="s">
        <v>308</v>
      </c>
      <c r="I214">
        <v>24.3</v>
      </c>
      <c r="Y214" s="29"/>
    </row>
    <row r="215" spans="7:25" x14ac:dyDescent="0.25">
      <c r="G215" t="s">
        <v>305</v>
      </c>
      <c r="H215" t="s">
        <v>309</v>
      </c>
      <c r="I215">
        <v>31.9</v>
      </c>
      <c r="Y215" s="29"/>
    </row>
    <row r="216" spans="7:25" x14ac:dyDescent="0.25">
      <c r="G216" t="s">
        <v>305</v>
      </c>
      <c r="H216" t="s">
        <v>310</v>
      </c>
      <c r="I216">
        <v>19.5</v>
      </c>
      <c r="Y216" s="29"/>
    </row>
    <row r="217" spans="7:25" x14ac:dyDescent="0.25">
      <c r="G217" t="s">
        <v>305</v>
      </c>
      <c r="H217" t="s">
        <v>311</v>
      </c>
      <c r="I217">
        <v>37.9</v>
      </c>
      <c r="Y217" s="29"/>
    </row>
    <row r="218" spans="7:25" x14ac:dyDescent="0.25">
      <c r="G218" t="s">
        <v>305</v>
      </c>
      <c r="H218" t="s">
        <v>312</v>
      </c>
      <c r="I218">
        <v>35.1</v>
      </c>
      <c r="Y218" s="29"/>
    </row>
    <row r="219" spans="7:25" x14ac:dyDescent="0.25">
      <c r="G219" t="s">
        <v>305</v>
      </c>
      <c r="H219" t="s">
        <v>313</v>
      </c>
      <c r="I219">
        <v>25</v>
      </c>
      <c r="Y219" s="29"/>
    </row>
    <row r="220" spans="7:25" x14ac:dyDescent="0.25">
      <c r="G220" t="s">
        <v>305</v>
      </c>
      <c r="H220" t="s">
        <v>314</v>
      </c>
      <c r="I220">
        <v>34.1</v>
      </c>
      <c r="Y220" s="29"/>
    </row>
    <row r="221" spans="7:25" x14ac:dyDescent="0.25">
      <c r="G221" t="s">
        <v>305</v>
      </c>
      <c r="H221" t="s">
        <v>315</v>
      </c>
      <c r="I221">
        <v>39</v>
      </c>
      <c r="Y221" s="29"/>
    </row>
    <row r="222" spans="7:25" x14ac:dyDescent="0.25">
      <c r="G222" t="s">
        <v>749</v>
      </c>
      <c r="H222" t="s">
        <v>316</v>
      </c>
      <c r="I222">
        <v>30.3</v>
      </c>
      <c r="Y222" s="29"/>
    </row>
    <row r="223" spans="7:25" x14ac:dyDescent="0.25">
      <c r="G223" t="s">
        <v>749</v>
      </c>
      <c r="H223" t="s">
        <v>317</v>
      </c>
      <c r="I223">
        <v>55</v>
      </c>
      <c r="Y223" s="29"/>
    </row>
    <row r="224" spans="7:25" x14ac:dyDescent="0.25">
      <c r="G224" t="s">
        <v>749</v>
      </c>
      <c r="H224" t="s">
        <v>318</v>
      </c>
      <c r="I224">
        <v>30.1</v>
      </c>
      <c r="Y224" s="29"/>
    </row>
    <row r="225" spans="7:25" x14ac:dyDescent="0.25">
      <c r="G225" t="s">
        <v>319</v>
      </c>
      <c r="H225" t="s">
        <v>320</v>
      </c>
      <c r="I225">
        <v>31.8</v>
      </c>
      <c r="Y225" s="29"/>
    </row>
    <row r="226" spans="7:25" x14ac:dyDescent="0.25">
      <c r="G226" t="s">
        <v>319</v>
      </c>
      <c r="H226" t="s">
        <v>321</v>
      </c>
      <c r="I226">
        <v>30.5</v>
      </c>
      <c r="Y226" s="29"/>
    </row>
    <row r="227" spans="7:25" x14ac:dyDescent="0.25">
      <c r="G227" t="s">
        <v>319</v>
      </c>
      <c r="H227" t="s">
        <v>322</v>
      </c>
      <c r="I227">
        <v>39.5</v>
      </c>
      <c r="Y227" s="29"/>
    </row>
    <row r="228" spans="7:25" x14ac:dyDescent="0.25">
      <c r="G228" t="s">
        <v>319</v>
      </c>
      <c r="H228" t="s">
        <v>323</v>
      </c>
      <c r="I228">
        <v>35</v>
      </c>
      <c r="Y228" s="29"/>
    </row>
    <row r="229" spans="7:25" x14ac:dyDescent="0.25">
      <c r="G229" t="s">
        <v>319</v>
      </c>
      <c r="H229" t="s">
        <v>324</v>
      </c>
      <c r="I229">
        <v>34</v>
      </c>
      <c r="Y229" s="29"/>
    </row>
    <row r="230" spans="7:25" x14ac:dyDescent="0.25">
      <c r="G230" t="s">
        <v>319</v>
      </c>
      <c r="H230" t="s">
        <v>325</v>
      </c>
      <c r="I230">
        <v>44.3</v>
      </c>
      <c r="Y230" s="29"/>
    </row>
    <row r="231" spans="7:25" x14ac:dyDescent="0.25">
      <c r="G231" t="s">
        <v>319</v>
      </c>
      <c r="H231" t="s">
        <v>326</v>
      </c>
      <c r="I231">
        <v>33.4</v>
      </c>
      <c r="Y231" s="29"/>
    </row>
    <row r="232" spans="7:25" x14ac:dyDescent="0.25">
      <c r="G232" t="s">
        <v>319</v>
      </c>
      <c r="H232" t="s">
        <v>327</v>
      </c>
      <c r="I232">
        <v>34</v>
      </c>
      <c r="Y232" s="29"/>
    </row>
    <row r="233" spans="7:25" x14ac:dyDescent="0.25">
      <c r="G233" t="s">
        <v>319</v>
      </c>
      <c r="H233" t="s">
        <v>328</v>
      </c>
      <c r="I233">
        <v>37.700000000000003</v>
      </c>
      <c r="Y233" s="29"/>
    </row>
    <row r="234" spans="7:25" x14ac:dyDescent="0.25">
      <c r="G234" t="s">
        <v>319</v>
      </c>
      <c r="H234" t="s">
        <v>329</v>
      </c>
      <c r="I234">
        <v>36</v>
      </c>
      <c r="Y234" s="29"/>
    </row>
    <row r="235" spans="7:25" x14ac:dyDescent="0.25">
      <c r="G235" t="s">
        <v>319</v>
      </c>
      <c r="H235" t="s">
        <v>330</v>
      </c>
      <c r="I235">
        <v>17.600000000000001</v>
      </c>
      <c r="Y235" s="29"/>
    </row>
    <row r="236" spans="7:25" x14ac:dyDescent="0.25">
      <c r="G236" t="s">
        <v>319</v>
      </c>
      <c r="H236" t="s">
        <v>331</v>
      </c>
      <c r="I236" t="s">
        <v>126</v>
      </c>
      <c r="Y236" s="29"/>
    </row>
    <row r="237" spans="7:25" x14ac:dyDescent="0.25">
      <c r="G237" t="s">
        <v>332</v>
      </c>
      <c r="H237" t="s">
        <v>333</v>
      </c>
      <c r="I237" t="s">
        <v>126</v>
      </c>
      <c r="Y237" s="29"/>
    </row>
    <row r="238" spans="7:25" x14ac:dyDescent="0.25">
      <c r="G238" t="s">
        <v>334</v>
      </c>
      <c r="H238" t="s">
        <v>335</v>
      </c>
      <c r="I238">
        <v>32</v>
      </c>
      <c r="Y238" s="29"/>
    </row>
    <row r="239" spans="7:25" x14ac:dyDescent="0.25">
      <c r="G239" t="s">
        <v>334</v>
      </c>
      <c r="H239" t="s">
        <v>336</v>
      </c>
      <c r="I239">
        <v>37.4</v>
      </c>
      <c r="Y239" s="29"/>
    </row>
    <row r="240" spans="7:25" x14ac:dyDescent="0.25">
      <c r="G240" t="s">
        <v>337</v>
      </c>
      <c r="H240" t="s">
        <v>338</v>
      </c>
      <c r="I240">
        <v>27.7</v>
      </c>
      <c r="Y240" s="29"/>
    </row>
    <row r="241" spans="7:25" x14ac:dyDescent="0.25">
      <c r="G241" t="s">
        <v>337</v>
      </c>
      <c r="H241" t="s">
        <v>339</v>
      </c>
      <c r="I241">
        <v>27</v>
      </c>
      <c r="Y241" s="29"/>
    </row>
    <row r="242" spans="7:25" x14ac:dyDescent="0.25">
      <c r="G242" t="s">
        <v>340</v>
      </c>
      <c r="H242" t="s">
        <v>341</v>
      </c>
      <c r="I242">
        <v>39.4</v>
      </c>
      <c r="Y242" s="29"/>
    </row>
    <row r="243" spans="7:25" x14ac:dyDescent="0.25">
      <c r="G243" t="s">
        <v>342</v>
      </c>
      <c r="H243" t="s">
        <v>343</v>
      </c>
      <c r="I243">
        <v>34.5</v>
      </c>
      <c r="Y243" s="29"/>
    </row>
    <row r="244" spans="7:25" x14ac:dyDescent="0.25">
      <c r="G244" t="s">
        <v>342</v>
      </c>
      <c r="H244" t="s">
        <v>344</v>
      </c>
      <c r="I244">
        <v>35.200000000000003</v>
      </c>
      <c r="Y244" s="29"/>
    </row>
    <row r="245" spans="7:25" x14ac:dyDescent="0.25">
      <c r="G245" t="s">
        <v>342</v>
      </c>
      <c r="H245" t="s">
        <v>345</v>
      </c>
      <c r="I245">
        <v>42.3</v>
      </c>
      <c r="Y245" s="29"/>
    </row>
    <row r="246" spans="7:25" x14ac:dyDescent="0.25">
      <c r="G246" t="s">
        <v>342</v>
      </c>
      <c r="H246" t="s">
        <v>346</v>
      </c>
      <c r="I246">
        <v>18.399999999999999</v>
      </c>
      <c r="Y246" s="29"/>
    </row>
    <row r="247" spans="7:25" x14ac:dyDescent="0.25">
      <c r="G247" t="s">
        <v>342</v>
      </c>
      <c r="H247" t="s">
        <v>347</v>
      </c>
      <c r="I247">
        <v>25.7</v>
      </c>
      <c r="Y247" s="29"/>
    </row>
    <row r="248" spans="7:25" x14ac:dyDescent="0.25">
      <c r="G248" t="s">
        <v>342</v>
      </c>
      <c r="H248" t="s">
        <v>348</v>
      </c>
      <c r="I248">
        <v>37.9</v>
      </c>
      <c r="Y248" s="29"/>
    </row>
    <row r="249" spans="7:25" x14ac:dyDescent="0.25">
      <c r="G249" t="s">
        <v>342</v>
      </c>
      <c r="H249" t="s">
        <v>349</v>
      </c>
      <c r="I249">
        <v>34.1</v>
      </c>
      <c r="Y249" s="29"/>
    </row>
    <row r="250" spans="7:25" x14ac:dyDescent="0.25">
      <c r="G250" t="s">
        <v>342</v>
      </c>
      <c r="H250" t="s">
        <v>350</v>
      </c>
      <c r="I250">
        <v>31.8</v>
      </c>
      <c r="Y250" s="29"/>
    </row>
    <row r="251" spans="7:25" x14ac:dyDescent="0.25">
      <c r="G251" t="s">
        <v>342</v>
      </c>
      <c r="H251" t="s">
        <v>351</v>
      </c>
      <c r="I251">
        <v>43.2</v>
      </c>
      <c r="Y251" s="29"/>
    </row>
    <row r="252" spans="7:25" x14ac:dyDescent="0.25">
      <c r="G252" t="s">
        <v>342</v>
      </c>
      <c r="H252" t="s">
        <v>352</v>
      </c>
      <c r="I252">
        <v>32.799999999999997</v>
      </c>
      <c r="Y252" s="29"/>
    </row>
    <row r="253" spans="7:25" x14ac:dyDescent="0.25">
      <c r="G253" t="s">
        <v>342</v>
      </c>
      <c r="H253" t="s">
        <v>353</v>
      </c>
      <c r="I253">
        <v>29</v>
      </c>
      <c r="Y253" s="29"/>
    </row>
    <row r="254" spans="7:25" x14ac:dyDescent="0.25">
      <c r="G254" t="s">
        <v>342</v>
      </c>
      <c r="H254" t="s">
        <v>354</v>
      </c>
      <c r="I254">
        <v>33.4</v>
      </c>
      <c r="Y254" s="29"/>
    </row>
    <row r="255" spans="7:25" x14ac:dyDescent="0.25">
      <c r="G255" t="s">
        <v>342</v>
      </c>
      <c r="H255" t="s">
        <v>355</v>
      </c>
      <c r="I255">
        <v>40</v>
      </c>
      <c r="Y255" s="29"/>
    </row>
    <row r="256" spans="7:25" x14ac:dyDescent="0.25">
      <c r="G256" t="s">
        <v>342</v>
      </c>
      <c r="H256" t="s">
        <v>356</v>
      </c>
      <c r="I256">
        <v>52</v>
      </c>
      <c r="Y256" s="29"/>
    </row>
    <row r="257" spans="7:25" x14ac:dyDescent="0.25">
      <c r="G257" t="s">
        <v>342</v>
      </c>
      <c r="H257" t="s">
        <v>357</v>
      </c>
      <c r="I257">
        <v>38</v>
      </c>
      <c r="Y257" s="29"/>
    </row>
    <row r="258" spans="7:25" x14ac:dyDescent="0.25">
      <c r="G258" t="s">
        <v>342</v>
      </c>
      <c r="H258" t="s">
        <v>358</v>
      </c>
      <c r="I258">
        <v>21.1</v>
      </c>
      <c r="Y258" s="29"/>
    </row>
    <row r="259" spans="7:25" x14ac:dyDescent="0.25">
      <c r="G259" t="s">
        <v>342</v>
      </c>
      <c r="H259" t="s">
        <v>359</v>
      </c>
      <c r="I259">
        <v>37.5</v>
      </c>
      <c r="Y259" s="29"/>
    </row>
    <row r="260" spans="7:25" x14ac:dyDescent="0.25">
      <c r="G260" t="s">
        <v>342</v>
      </c>
      <c r="H260" t="s">
        <v>360</v>
      </c>
      <c r="I260">
        <v>41.3</v>
      </c>
      <c r="Y260" s="29"/>
    </row>
    <row r="261" spans="7:25" x14ac:dyDescent="0.25">
      <c r="G261" t="s">
        <v>342</v>
      </c>
      <c r="H261" t="s">
        <v>361</v>
      </c>
      <c r="I261">
        <v>54.5</v>
      </c>
      <c r="Y261" s="29"/>
    </row>
    <row r="262" spans="7:25" x14ac:dyDescent="0.25">
      <c r="G262" t="s">
        <v>342</v>
      </c>
      <c r="H262" t="s">
        <v>362</v>
      </c>
      <c r="I262">
        <v>38</v>
      </c>
      <c r="Y262" s="29"/>
    </row>
    <row r="263" spans="7:25" x14ac:dyDescent="0.25">
      <c r="G263" t="s">
        <v>342</v>
      </c>
      <c r="H263" t="s">
        <v>363</v>
      </c>
      <c r="I263">
        <v>18.7</v>
      </c>
      <c r="Y263" s="29"/>
    </row>
    <row r="264" spans="7:25" x14ac:dyDescent="0.25">
      <c r="G264" t="s">
        <v>342</v>
      </c>
      <c r="H264" t="s">
        <v>364</v>
      </c>
      <c r="I264">
        <v>31.7</v>
      </c>
      <c r="Y264" s="29"/>
    </row>
    <row r="265" spans="7:25" x14ac:dyDescent="0.25">
      <c r="G265" t="s">
        <v>342</v>
      </c>
      <c r="H265" t="s">
        <v>365</v>
      </c>
      <c r="I265">
        <v>18.100000000000001</v>
      </c>
      <c r="Y265" s="29"/>
    </row>
    <row r="266" spans="7:25" x14ac:dyDescent="0.25">
      <c r="G266" t="s">
        <v>342</v>
      </c>
      <c r="H266" t="s">
        <v>366</v>
      </c>
      <c r="I266">
        <v>21.6</v>
      </c>
      <c r="Y266" s="29"/>
    </row>
    <row r="267" spans="7:25" x14ac:dyDescent="0.25">
      <c r="G267" t="s">
        <v>342</v>
      </c>
      <c r="H267" t="s">
        <v>367</v>
      </c>
      <c r="I267">
        <v>24.7</v>
      </c>
      <c r="Y267" s="29"/>
    </row>
    <row r="268" spans="7:25" x14ac:dyDescent="0.25">
      <c r="G268" t="s">
        <v>342</v>
      </c>
      <c r="H268" t="s">
        <v>368</v>
      </c>
      <c r="I268">
        <v>31.7</v>
      </c>
      <c r="Y268" s="29"/>
    </row>
    <row r="269" spans="7:25" x14ac:dyDescent="0.25">
      <c r="G269" t="s">
        <v>342</v>
      </c>
      <c r="H269" t="s">
        <v>369</v>
      </c>
      <c r="I269">
        <v>36.299999999999997</v>
      </c>
      <c r="Y269" s="29"/>
    </row>
    <row r="270" spans="7:25" x14ac:dyDescent="0.25">
      <c r="G270" t="s">
        <v>342</v>
      </c>
      <c r="H270" t="s">
        <v>370</v>
      </c>
      <c r="I270">
        <v>27</v>
      </c>
      <c r="Y270" s="29"/>
    </row>
    <row r="271" spans="7:25" x14ac:dyDescent="0.25">
      <c r="G271" t="s">
        <v>342</v>
      </c>
      <c r="H271" t="s">
        <v>371</v>
      </c>
      <c r="I271">
        <v>40.4</v>
      </c>
      <c r="Y271" s="29"/>
    </row>
    <row r="272" spans="7:25" x14ac:dyDescent="0.25">
      <c r="G272" t="s">
        <v>342</v>
      </c>
      <c r="H272" t="s">
        <v>372</v>
      </c>
      <c r="I272">
        <v>46.6</v>
      </c>
      <c r="Y272" s="29"/>
    </row>
    <row r="273" spans="7:25" x14ac:dyDescent="0.25">
      <c r="G273" t="s">
        <v>342</v>
      </c>
      <c r="H273" t="s">
        <v>373</v>
      </c>
      <c r="I273">
        <v>40</v>
      </c>
      <c r="Y273" s="29"/>
    </row>
    <row r="274" spans="7:25" x14ac:dyDescent="0.25">
      <c r="G274" t="s">
        <v>342</v>
      </c>
      <c r="H274" t="s">
        <v>374</v>
      </c>
      <c r="I274">
        <v>33.6</v>
      </c>
      <c r="Y274" s="29"/>
    </row>
    <row r="275" spans="7:25" x14ac:dyDescent="0.25">
      <c r="G275" t="s">
        <v>342</v>
      </c>
      <c r="H275" t="s">
        <v>375</v>
      </c>
      <c r="I275">
        <v>34.299999999999997</v>
      </c>
      <c r="Y275" s="29"/>
    </row>
    <row r="276" spans="7:25" x14ac:dyDescent="0.25">
      <c r="G276" t="s">
        <v>342</v>
      </c>
      <c r="H276" t="s">
        <v>376</v>
      </c>
      <c r="I276">
        <v>22.5</v>
      </c>
      <c r="Y276" s="29"/>
    </row>
    <row r="277" spans="7:25" x14ac:dyDescent="0.25">
      <c r="G277" t="s">
        <v>342</v>
      </c>
      <c r="H277" t="s">
        <v>377</v>
      </c>
      <c r="I277">
        <v>34.700000000000003</v>
      </c>
      <c r="Y277" s="29"/>
    </row>
    <row r="278" spans="7:25" x14ac:dyDescent="0.25">
      <c r="G278" t="s">
        <v>342</v>
      </c>
      <c r="H278" t="s">
        <v>378</v>
      </c>
      <c r="I278">
        <v>32.799999999999997</v>
      </c>
      <c r="Y278" s="29"/>
    </row>
    <row r="279" spans="7:25" x14ac:dyDescent="0.25">
      <c r="G279" t="s">
        <v>342</v>
      </c>
      <c r="H279" t="s">
        <v>379</v>
      </c>
      <c r="I279">
        <v>31.7</v>
      </c>
      <c r="Y279" s="29"/>
    </row>
    <row r="280" spans="7:25" x14ac:dyDescent="0.25">
      <c r="G280" t="s">
        <v>342</v>
      </c>
      <c r="H280" t="s">
        <v>380</v>
      </c>
      <c r="I280">
        <v>32</v>
      </c>
      <c r="Y280" s="29"/>
    </row>
    <row r="281" spans="7:25" x14ac:dyDescent="0.25">
      <c r="G281" t="s">
        <v>342</v>
      </c>
      <c r="H281" t="s">
        <v>381</v>
      </c>
      <c r="I281">
        <v>45.9</v>
      </c>
      <c r="Y281" s="29"/>
    </row>
    <row r="282" spans="7:25" x14ac:dyDescent="0.25">
      <c r="G282" t="s">
        <v>342</v>
      </c>
      <c r="H282" t="s">
        <v>382</v>
      </c>
      <c r="I282">
        <v>51.9</v>
      </c>
      <c r="Y282" s="29"/>
    </row>
    <row r="283" spans="7:25" x14ac:dyDescent="0.25">
      <c r="G283" t="s">
        <v>383</v>
      </c>
      <c r="H283" t="s">
        <v>384</v>
      </c>
      <c r="I283">
        <v>33.799999999999997</v>
      </c>
      <c r="Y283" s="29"/>
    </row>
    <row r="284" spans="7:25" x14ac:dyDescent="0.25">
      <c r="G284" t="s">
        <v>383</v>
      </c>
      <c r="H284" t="s">
        <v>385</v>
      </c>
      <c r="I284">
        <v>31</v>
      </c>
      <c r="Y284" s="29"/>
    </row>
    <row r="285" spans="7:25" x14ac:dyDescent="0.25">
      <c r="G285" t="s">
        <v>383</v>
      </c>
      <c r="H285" t="s">
        <v>386</v>
      </c>
      <c r="I285">
        <v>18.100000000000001</v>
      </c>
      <c r="Y285" s="29"/>
    </row>
    <row r="286" spans="7:25" x14ac:dyDescent="0.25">
      <c r="G286" t="s">
        <v>383</v>
      </c>
      <c r="H286" t="s">
        <v>387</v>
      </c>
      <c r="I286">
        <v>33.6</v>
      </c>
      <c r="Y286" s="29"/>
    </row>
    <row r="287" spans="7:25" x14ac:dyDescent="0.25">
      <c r="G287" t="s">
        <v>383</v>
      </c>
      <c r="H287" t="s">
        <v>388</v>
      </c>
      <c r="I287">
        <v>35.9</v>
      </c>
      <c r="Y287" s="29"/>
    </row>
    <row r="288" spans="7:25" x14ac:dyDescent="0.25">
      <c r="G288" t="s">
        <v>383</v>
      </c>
      <c r="H288" t="s">
        <v>389</v>
      </c>
      <c r="I288">
        <v>33.9</v>
      </c>
      <c r="Y288" s="29"/>
    </row>
    <row r="289" spans="7:25" x14ac:dyDescent="0.25">
      <c r="G289" t="s">
        <v>383</v>
      </c>
      <c r="H289" t="s">
        <v>390</v>
      </c>
      <c r="I289">
        <v>31.3</v>
      </c>
      <c r="Y289" s="29"/>
    </row>
    <row r="290" spans="7:25" x14ac:dyDescent="0.25">
      <c r="G290" t="s">
        <v>383</v>
      </c>
      <c r="H290" t="s">
        <v>391</v>
      </c>
      <c r="I290">
        <v>26.9</v>
      </c>
      <c r="Y290" s="29"/>
    </row>
    <row r="291" spans="7:25" x14ac:dyDescent="0.25">
      <c r="G291" t="s">
        <v>383</v>
      </c>
      <c r="H291" t="s">
        <v>392</v>
      </c>
      <c r="I291">
        <v>30.9</v>
      </c>
      <c r="Y291" s="29"/>
    </row>
    <row r="292" spans="7:25" x14ac:dyDescent="0.25">
      <c r="G292" t="s">
        <v>383</v>
      </c>
      <c r="H292" t="s">
        <v>393</v>
      </c>
      <c r="I292">
        <v>27.1</v>
      </c>
      <c r="Y292" s="29"/>
    </row>
    <row r="293" spans="7:25" x14ac:dyDescent="0.25">
      <c r="G293" t="s">
        <v>383</v>
      </c>
      <c r="H293" t="s">
        <v>394</v>
      </c>
      <c r="I293">
        <v>25</v>
      </c>
      <c r="Y293" s="29"/>
    </row>
    <row r="294" spans="7:25" x14ac:dyDescent="0.25">
      <c r="G294" t="s">
        <v>383</v>
      </c>
      <c r="H294" t="s">
        <v>395</v>
      </c>
      <c r="I294" t="s">
        <v>126</v>
      </c>
      <c r="Y294" s="29"/>
    </row>
    <row r="295" spans="7:25" x14ac:dyDescent="0.25">
      <c r="G295" t="s">
        <v>396</v>
      </c>
      <c r="H295" t="s">
        <v>397</v>
      </c>
      <c r="I295">
        <v>33.700000000000003</v>
      </c>
      <c r="Y295" s="29"/>
    </row>
    <row r="296" spans="7:25" x14ac:dyDescent="0.25">
      <c r="G296" t="s">
        <v>396</v>
      </c>
      <c r="H296" t="s">
        <v>398</v>
      </c>
      <c r="I296">
        <v>35.1</v>
      </c>
      <c r="Y296" s="29"/>
    </row>
    <row r="297" spans="7:25" x14ac:dyDescent="0.25">
      <c r="G297" t="s">
        <v>396</v>
      </c>
      <c r="H297" t="s">
        <v>399</v>
      </c>
      <c r="I297">
        <v>28</v>
      </c>
      <c r="Y297" s="29"/>
    </row>
    <row r="298" spans="7:25" x14ac:dyDescent="0.25">
      <c r="G298" t="s">
        <v>396</v>
      </c>
      <c r="H298" t="s">
        <v>400</v>
      </c>
      <c r="I298">
        <v>34.1</v>
      </c>
      <c r="Y298" s="29"/>
    </row>
    <row r="299" spans="7:25" x14ac:dyDescent="0.25">
      <c r="G299" t="s">
        <v>396</v>
      </c>
      <c r="H299" t="s">
        <v>401</v>
      </c>
      <c r="I299">
        <v>31.1</v>
      </c>
      <c r="Y299" s="29"/>
    </row>
    <row r="300" spans="7:25" x14ac:dyDescent="0.25">
      <c r="G300" t="s">
        <v>396</v>
      </c>
      <c r="H300" t="s">
        <v>402</v>
      </c>
      <c r="I300">
        <v>24.7</v>
      </c>
      <c r="Y300" s="29"/>
    </row>
    <row r="301" spans="7:25" x14ac:dyDescent="0.25">
      <c r="G301" t="s">
        <v>396</v>
      </c>
      <c r="H301" t="s">
        <v>403</v>
      </c>
      <c r="I301">
        <v>35.1</v>
      </c>
      <c r="Y301" s="29"/>
    </row>
    <row r="302" spans="7:25" x14ac:dyDescent="0.25">
      <c r="G302" t="s">
        <v>396</v>
      </c>
      <c r="H302" t="s">
        <v>404</v>
      </c>
      <c r="I302">
        <v>34.299999999999997</v>
      </c>
      <c r="Y302" s="29"/>
    </row>
    <row r="303" spans="7:25" x14ac:dyDescent="0.25">
      <c r="G303" t="s">
        <v>396</v>
      </c>
      <c r="H303" t="s">
        <v>405</v>
      </c>
      <c r="I303">
        <v>33</v>
      </c>
      <c r="Y303" s="29"/>
    </row>
    <row r="304" spans="7:25" x14ac:dyDescent="0.25">
      <c r="G304" t="s">
        <v>396</v>
      </c>
      <c r="H304" t="s">
        <v>406</v>
      </c>
      <c r="I304">
        <v>33.700000000000003</v>
      </c>
      <c r="Y304" s="29"/>
    </row>
    <row r="305" spans="7:25" x14ac:dyDescent="0.25">
      <c r="G305" t="s">
        <v>396</v>
      </c>
      <c r="H305" t="s">
        <v>407</v>
      </c>
      <c r="I305">
        <v>36.1</v>
      </c>
      <c r="Y305" s="29"/>
    </row>
    <row r="306" spans="7:25" x14ac:dyDescent="0.25">
      <c r="G306" t="s">
        <v>396</v>
      </c>
      <c r="H306" t="s">
        <v>408</v>
      </c>
      <c r="I306">
        <v>28</v>
      </c>
      <c r="Y306" s="29"/>
    </row>
    <row r="307" spans="7:25" x14ac:dyDescent="0.25">
      <c r="G307" t="s">
        <v>396</v>
      </c>
      <c r="H307" t="s">
        <v>409</v>
      </c>
      <c r="I307">
        <v>34.1</v>
      </c>
      <c r="Y307" s="29"/>
    </row>
    <row r="308" spans="7:25" x14ac:dyDescent="0.25">
      <c r="G308" t="s">
        <v>396</v>
      </c>
      <c r="H308" t="s">
        <v>410</v>
      </c>
      <c r="I308">
        <v>31.1</v>
      </c>
      <c r="Y308" s="29"/>
    </row>
    <row r="309" spans="7:25" x14ac:dyDescent="0.25">
      <c r="G309" t="s">
        <v>396</v>
      </c>
      <c r="H309" t="s">
        <v>411</v>
      </c>
      <c r="I309">
        <v>24.7</v>
      </c>
      <c r="Y309" s="29"/>
    </row>
    <row r="310" spans="7:25" x14ac:dyDescent="0.25">
      <c r="G310" t="s">
        <v>396</v>
      </c>
      <c r="H310" t="s">
        <v>412</v>
      </c>
      <c r="I310">
        <v>34</v>
      </c>
      <c r="Y310" s="29"/>
    </row>
    <row r="311" spans="7:25" x14ac:dyDescent="0.25">
      <c r="G311" t="s">
        <v>396</v>
      </c>
      <c r="H311" t="s">
        <v>413</v>
      </c>
      <c r="I311">
        <v>34.299999999999997</v>
      </c>
      <c r="Y311" s="29"/>
    </row>
    <row r="312" spans="7:25" x14ac:dyDescent="0.25">
      <c r="G312" t="s">
        <v>396</v>
      </c>
      <c r="H312" t="s">
        <v>414</v>
      </c>
      <c r="I312">
        <v>23.5</v>
      </c>
      <c r="Y312" s="29"/>
    </row>
    <row r="313" spans="7:25" x14ac:dyDescent="0.25">
      <c r="G313" t="s">
        <v>396</v>
      </c>
      <c r="H313" t="s">
        <v>415</v>
      </c>
      <c r="I313">
        <v>33.700000000000003</v>
      </c>
      <c r="Y313" s="29"/>
    </row>
    <row r="314" spans="7:25" x14ac:dyDescent="0.25">
      <c r="G314" t="s">
        <v>396</v>
      </c>
      <c r="H314" t="s">
        <v>416</v>
      </c>
      <c r="I314">
        <v>36.1</v>
      </c>
      <c r="Y314" s="29"/>
    </row>
    <row r="315" spans="7:25" x14ac:dyDescent="0.25">
      <c r="G315" t="s">
        <v>396</v>
      </c>
      <c r="H315" t="s">
        <v>417</v>
      </c>
      <c r="I315">
        <v>28</v>
      </c>
      <c r="Y315" s="29"/>
    </row>
    <row r="316" spans="7:25" x14ac:dyDescent="0.25">
      <c r="G316" t="s">
        <v>396</v>
      </c>
      <c r="H316" t="s">
        <v>418</v>
      </c>
      <c r="I316">
        <v>34.1</v>
      </c>
      <c r="Y316" s="29"/>
    </row>
    <row r="317" spans="7:25" x14ac:dyDescent="0.25">
      <c r="G317" t="s">
        <v>396</v>
      </c>
      <c r="H317" t="s">
        <v>419</v>
      </c>
      <c r="I317">
        <v>31.1</v>
      </c>
      <c r="Y317" s="29"/>
    </row>
    <row r="318" spans="7:25" x14ac:dyDescent="0.25">
      <c r="G318" t="s">
        <v>396</v>
      </c>
      <c r="H318" t="s">
        <v>420</v>
      </c>
      <c r="I318">
        <v>24.7</v>
      </c>
      <c r="Y318" s="29"/>
    </row>
    <row r="319" spans="7:25" x14ac:dyDescent="0.25">
      <c r="G319" t="s">
        <v>396</v>
      </c>
      <c r="H319" t="s">
        <v>421</v>
      </c>
      <c r="I319">
        <v>34</v>
      </c>
      <c r="Y319" s="29"/>
    </row>
    <row r="320" spans="7:25" x14ac:dyDescent="0.25">
      <c r="G320" t="s">
        <v>396</v>
      </c>
      <c r="H320" t="s">
        <v>422</v>
      </c>
      <c r="I320">
        <v>34.299999999999997</v>
      </c>
      <c r="Y320" s="29"/>
    </row>
    <row r="321" spans="7:25" x14ac:dyDescent="0.25">
      <c r="G321" t="s">
        <v>396</v>
      </c>
      <c r="H321" t="s">
        <v>423</v>
      </c>
      <c r="I321">
        <v>27.7</v>
      </c>
      <c r="Y321" s="29"/>
    </row>
    <row r="322" spans="7:25" x14ac:dyDescent="0.25">
      <c r="G322" t="s">
        <v>424</v>
      </c>
      <c r="H322" t="s">
        <v>425</v>
      </c>
      <c r="I322">
        <v>42.5</v>
      </c>
      <c r="Y322" s="29"/>
    </row>
    <row r="323" spans="7:25" x14ac:dyDescent="0.25">
      <c r="G323" t="s">
        <v>424</v>
      </c>
      <c r="H323" t="s">
        <v>426</v>
      </c>
      <c r="I323">
        <v>44.2</v>
      </c>
      <c r="Y323" s="29"/>
    </row>
    <row r="324" spans="7:25" x14ac:dyDescent="0.25">
      <c r="G324" t="s">
        <v>427</v>
      </c>
      <c r="H324" t="s">
        <v>428</v>
      </c>
      <c r="I324">
        <v>31.4</v>
      </c>
      <c r="Y324" s="29"/>
    </row>
    <row r="325" spans="7:25" x14ac:dyDescent="0.25">
      <c r="G325" t="s">
        <v>427</v>
      </c>
      <c r="H325" t="s">
        <v>429</v>
      </c>
      <c r="I325">
        <v>38</v>
      </c>
      <c r="Y325" s="29"/>
    </row>
    <row r="326" spans="7:25" x14ac:dyDescent="0.25">
      <c r="G326" t="s">
        <v>427</v>
      </c>
      <c r="H326" t="s">
        <v>430</v>
      </c>
      <c r="I326">
        <v>23.3</v>
      </c>
      <c r="Y326" s="29"/>
    </row>
    <row r="327" spans="7:25" x14ac:dyDescent="0.25">
      <c r="G327" t="s">
        <v>431</v>
      </c>
      <c r="H327" t="s">
        <v>432</v>
      </c>
      <c r="I327">
        <v>43.6</v>
      </c>
      <c r="Y327" s="29"/>
    </row>
    <row r="328" spans="7:25" x14ac:dyDescent="0.25">
      <c r="G328" t="s">
        <v>431</v>
      </c>
      <c r="H328" t="s">
        <v>433</v>
      </c>
      <c r="I328">
        <v>36.1</v>
      </c>
      <c r="Y328" s="29"/>
    </row>
    <row r="329" spans="7:25" x14ac:dyDescent="0.25">
      <c r="G329" t="s">
        <v>431</v>
      </c>
      <c r="H329" t="s">
        <v>434</v>
      </c>
      <c r="I329">
        <v>40.4</v>
      </c>
      <c r="Y329" s="29"/>
    </row>
    <row r="330" spans="7:25" x14ac:dyDescent="0.25">
      <c r="G330" t="s">
        <v>431</v>
      </c>
      <c r="H330" t="s">
        <v>435</v>
      </c>
      <c r="I330">
        <v>43.3</v>
      </c>
      <c r="Y330" s="29"/>
    </row>
    <row r="331" spans="7:25" x14ac:dyDescent="0.25">
      <c r="G331" t="s">
        <v>431</v>
      </c>
      <c r="H331" t="s">
        <v>436</v>
      </c>
      <c r="I331">
        <v>41.3</v>
      </c>
      <c r="Y331" s="29"/>
    </row>
    <row r="332" spans="7:25" x14ac:dyDescent="0.25">
      <c r="G332" t="s">
        <v>431</v>
      </c>
      <c r="H332" t="s">
        <v>437</v>
      </c>
      <c r="I332">
        <v>37.6</v>
      </c>
      <c r="Y332" s="29"/>
    </row>
    <row r="333" spans="7:25" x14ac:dyDescent="0.25">
      <c r="G333" t="s">
        <v>431</v>
      </c>
      <c r="H333" t="s">
        <v>438</v>
      </c>
      <c r="I333">
        <v>42.3</v>
      </c>
      <c r="Y333" s="29"/>
    </row>
    <row r="334" spans="7:25" x14ac:dyDescent="0.25">
      <c r="G334" t="s">
        <v>431</v>
      </c>
      <c r="H334" t="s">
        <v>439</v>
      </c>
      <c r="I334">
        <v>41</v>
      </c>
      <c r="Y334" s="29"/>
    </row>
    <row r="335" spans="7:25" x14ac:dyDescent="0.25">
      <c r="G335" t="s">
        <v>431</v>
      </c>
      <c r="H335" t="s">
        <v>440</v>
      </c>
      <c r="I335">
        <v>38.299999999999997</v>
      </c>
      <c r="Y335" s="29"/>
    </row>
    <row r="336" spans="7:25" x14ac:dyDescent="0.25">
      <c r="G336" t="s">
        <v>431</v>
      </c>
      <c r="H336" t="s">
        <v>441</v>
      </c>
      <c r="I336">
        <v>65</v>
      </c>
      <c r="Y336" s="29"/>
    </row>
    <row r="337" spans="7:25" x14ac:dyDescent="0.25">
      <c r="G337" t="s">
        <v>431</v>
      </c>
      <c r="H337" t="s">
        <v>442</v>
      </c>
      <c r="I337">
        <v>42.1</v>
      </c>
      <c r="Y337" s="29"/>
    </row>
    <row r="338" spans="7:25" x14ac:dyDescent="0.25">
      <c r="G338" t="s">
        <v>443</v>
      </c>
      <c r="H338" t="s">
        <v>444</v>
      </c>
      <c r="I338">
        <v>36.299999999999997</v>
      </c>
      <c r="Y338" s="29"/>
    </row>
    <row r="339" spans="7:25" x14ac:dyDescent="0.25">
      <c r="G339" t="s">
        <v>443</v>
      </c>
      <c r="H339" t="s">
        <v>445</v>
      </c>
      <c r="I339">
        <v>37.5</v>
      </c>
      <c r="Y339" s="29"/>
    </row>
    <row r="340" spans="7:25" x14ac:dyDescent="0.25">
      <c r="G340" t="s">
        <v>443</v>
      </c>
      <c r="H340" t="s">
        <v>446</v>
      </c>
      <c r="I340">
        <v>33.200000000000003</v>
      </c>
      <c r="Y340" s="29"/>
    </row>
    <row r="341" spans="7:25" x14ac:dyDescent="0.25">
      <c r="G341" t="s">
        <v>443</v>
      </c>
      <c r="H341" t="s">
        <v>447</v>
      </c>
      <c r="I341">
        <v>44.3</v>
      </c>
      <c r="Y341" s="29"/>
    </row>
    <row r="342" spans="7:25" x14ac:dyDescent="0.25">
      <c r="G342" t="s">
        <v>443</v>
      </c>
      <c r="H342" t="s">
        <v>448</v>
      </c>
      <c r="I342">
        <v>37.4</v>
      </c>
      <c r="Y342" s="29"/>
    </row>
    <row r="343" spans="7:25" x14ac:dyDescent="0.25">
      <c r="G343" t="s">
        <v>443</v>
      </c>
      <c r="H343" t="s">
        <v>449</v>
      </c>
      <c r="I343">
        <v>26.5</v>
      </c>
      <c r="Y343" s="29"/>
    </row>
    <row r="344" spans="7:25" x14ac:dyDescent="0.25">
      <c r="G344" t="s">
        <v>443</v>
      </c>
      <c r="H344" t="s">
        <v>450</v>
      </c>
      <c r="I344">
        <v>49</v>
      </c>
      <c r="Y344" s="29"/>
    </row>
    <row r="345" spans="7:25" x14ac:dyDescent="0.25">
      <c r="G345" t="s">
        <v>443</v>
      </c>
      <c r="H345" t="s">
        <v>451</v>
      </c>
      <c r="I345">
        <v>42.6</v>
      </c>
      <c r="Y345" s="29"/>
    </row>
    <row r="346" spans="7:25" x14ac:dyDescent="0.25">
      <c r="G346" t="s">
        <v>443</v>
      </c>
      <c r="H346" t="s">
        <v>452</v>
      </c>
      <c r="I346">
        <v>39</v>
      </c>
      <c r="Y346" s="29"/>
    </row>
    <row r="347" spans="7:25" x14ac:dyDescent="0.25">
      <c r="G347" t="s">
        <v>453</v>
      </c>
      <c r="H347" t="s">
        <v>454</v>
      </c>
      <c r="I347">
        <v>28.2</v>
      </c>
      <c r="Y347" s="29"/>
    </row>
    <row r="348" spans="7:25" x14ac:dyDescent="0.25">
      <c r="G348" t="s">
        <v>455</v>
      </c>
      <c r="H348" t="s">
        <v>456</v>
      </c>
      <c r="I348">
        <v>32.799999999999997</v>
      </c>
      <c r="Y348" s="29"/>
    </row>
    <row r="349" spans="7:25" x14ac:dyDescent="0.25">
      <c r="G349" t="s">
        <v>455</v>
      </c>
      <c r="H349" t="s">
        <v>457</v>
      </c>
      <c r="I349">
        <v>22</v>
      </c>
      <c r="Y349" s="29"/>
    </row>
    <row r="350" spans="7:25" x14ac:dyDescent="0.25">
      <c r="G350" t="s">
        <v>455</v>
      </c>
      <c r="H350" t="s">
        <v>458</v>
      </c>
      <c r="I350">
        <v>39</v>
      </c>
      <c r="Y350" s="29"/>
    </row>
    <row r="351" spans="7:25" x14ac:dyDescent="0.25">
      <c r="G351" t="s">
        <v>455</v>
      </c>
      <c r="H351" t="s">
        <v>459</v>
      </c>
      <c r="I351">
        <v>16</v>
      </c>
      <c r="Y351" s="29"/>
    </row>
    <row r="352" spans="7:25" x14ac:dyDescent="0.25">
      <c r="G352" t="s">
        <v>455</v>
      </c>
      <c r="H352" t="s">
        <v>460</v>
      </c>
      <c r="I352">
        <v>26.1</v>
      </c>
      <c r="Y352" s="29"/>
    </row>
    <row r="353" spans="7:25" x14ac:dyDescent="0.25">
      <c r="G353" t="s">
        <v>20</v>
      </c>
      <c r="H353" t="s">
        <v>461</v>
      </c>
      <c r="I353">
        <v>19.59</v>
      </c>
      <c r="Y353" s="29"/>
    </row>
    <row r="354" spans="7:25" x14ac:dyDescent="0.25">
      <c r="G354" t="s">
        <v>747</v>
      </c>
      <c r="H354" t="s">
        <v>462</v>
      </c>
      <c r="I354">
        <v>18.600000000000001</v>
      </c>
      <c r="Y354" s="29"/>
    </row>
    <row r="355" spans="7:25" x14ac:dyDescent="0.25">
      <c r="G355" t="s">
        <v>747</v>
      </c>
      <c r="H355" t="s">
        <v>463</v>
      </c>
      <c r="I355">
        <v>32.799999999999997</v>
      </c>
      <c r="Y355" s="29"/>
    </row>
    <row r="356" spans="7:25" x14ac:dyDescent="0.25">
      <c r="G356" t="s">
        <v>747</v>
      </c>
      <c r="H356" t="s">
        <v>464</v>
      </c>
      <c r="I356">
        <v>28.5</v>
      </c>
      <c r="Y356" s="29"/>
    </row>
    <row r="357" spans="7:25" x14ac:dyDescent="0.25">
      <c r="G357" t="s">
        <v>747</v>
      </c>
      <c r="H357" t="s">
        <v>465</v>
      </c>
      <c r="I357">
        <v>23.3</v>
      </c>
      <c r="Y357" s="29"/>
    </row>
    <row r="358" spans="7:25" x14ac:dyDescent="0.25">
      <c r="G358" t="s">
        <v>747</v>
      </c>
      <c r="H358" t="s">
        <v>414</v>
      </c>
      <c r="I358">
        <v>23.5</v>
      </c>
      <c r="Y358" s="29"/>
    </row>
    <row r="359" spans="7:25" x14ac:dyDescent="0.25">
      <c r="G359" t="s">
        <v>747</v>
      </c>
      <c r="H359" t="s">
        <v>466</v>
      </c>
      <c r="I359">
        <v>23.1</v>
      </c>
      <c r="Y359" s="29"/>
    </row>
    <row r="360" spans="7:25" x14ac:dyDescent="0.25">
      <c r="G360" t="s">
        <v>747</v>
      </c>
      <c r="H360" t="s">
        <v>467</v>
      </c>
      <c r="I360">
        <v>23.4</v>
      </c>
      <c r="Y360" s="29"/>
    </row>
    <row r="361" spans="7:25" x14ac:dyDescent="0.25">
      <c r="G361" t="s">
        <v>468</v>
      </c>
      <c r="H361" t="s">
        <v>469</v>
      </c>
      <c r="I361">
        <v>29.7</v>
      </c>
      <c r="Y361" s="29"/>
    </row>
    <row r="362" spans="7:25" x14ac:dyDescent="0.25">
      <c r="G362" t="s">
        <v>468</v>
      </c>
      <c r="H362" t="s">
        <v>470</v>
      </c>
      <c r="I362">
        <v>36.200000000000003</v>
      </c>
      <c r="Y362" s="29"/>
    </row>
    <row r="363" spans="7:25" x14ac:dyDescent="0.25">
      <c r="G363" t="s">
        <v>468</v>
      </c>
      <c r="H363" t="s">
        <v>471</v>
      </c>
      <c r="I363">
        <v>40.9</v>
      </c>
      <c r="Y363" s="29"/>
    </row>
    <row r="364" spans="7:25" x14ac:dyDescent="0.25">
      <c r="G364" t="s">
        <v>468</v>
      </c>
      <c r="H364" t="s">
        <v>472</v>
      </c>
      <c r="I364">
        <v>35.799999999999997</v>
      </c>
      <c r="Y364" s="29"/>
    </row>
    <row r="365" spans="7:25" x14ac:dyDescent="0.25">
      <c r="G365" t="s">
        <v>468</v>
      </c>
      <c r="H365" t="s">
        <v>473</v>
      </c>
      <c r="I365">
        <v>25.2</v>
      </c>
      <c r="Y365" s="29"/>
    </row>
    <row r="366" spans="7:25" x14ac:dyDescent="0.25">
      <c r="G366" t="s">
        <v>468</v>
      </c>
      <c r="H366" t="s">
        <v>474</v>
      </c>
      <c r="I366">
        <v>36.6</v>
      </c>
      <c r="Y366" s="29"/>
    </row>
    <row r="367" spans="7:25" x14ac:dyDescent="0.25">
      <c r="G367" t="s">
        <v>468</v>
      </c>
      <c r="H367" t="s">
        <v>475</v>
      </c>
      <c r="I367">
        <v>33</v>
      </c>
      <c r="Y367" s="29"/>
    </row>
    <row r="368" spans="7:25" x14ac:dyDescent="0.25">
      <c r="G368" t="s">
        <v>468</v>
      </c>
      <c r="H368" t="s">
        <v>476</v>
      </c>
      <c r="I368">
        <v>36.700000000000003</v>
      </c>
      <c r="Y368" s="29"/>
    </row>
    <row r="369" spans="7:25" x14ac:dyDescent="0.25">
      <c r="G369" t="s">
        <v>468</v>
      </c>
      <c r="H369" t="s">
        <v>477</v>
      </c>
      <c r="I369">
        <v>40.9</v>
      </c>
      <c r="Y369" s="29"/>
    </row>
    <row r="370" spans="7:25" x14ac:dyDescent="0.25">
      <c r="G370" t="s">
        <v>468</v>
      </c>
      <c r="H370" t="s">
        <v>478</v>
      </c>
      <c r="I370">
        <v>47.3</v>
      </c>
      <c r="Y370" s="29"/>
    </row>
    <row r="371" spans="7:25" x14ac:dyDescent="0.25">
      <c r="G371" t="s">
        <v>468</v>
      </c>
      <c r="H371" t="s">
        <v>479</v>
      </c>
      <c r="I371">
        <v>35.1</v>
      </c>
      <c r="Y371" s="29"/>
    </row>
    <row r="372" spans="7:25" x14ac:dyDescent="0.25">
      <c r="G372" t="s">
        <v>468</v>
      </c>
      <c r="H372" t="s">
        <v>480</v>
      </c>
      <c r="I372">
        <v>36</v>
      </c>
      <c r="Y372" s="29"/>
    </row>
    <row r="373" spans="7:25" x14ac:dyDescent="0.25">
      <c r="G373" t="s">
        <v>468</v>
      </c>
      <c r="H373" t="s">
        <v>481</v>
      </c>
      <c r="I373">
        <v>35.200000000000003</v>
      </c>
      <c r="Y373" s="29"/>
    </row>
    <row r="374" spans="7:25" x14ac:dyDescent="0.25">
      <c r="G374" t="s">
        <v>468</v>
      </c>
      <c r="H374" t="s">
        <v>482</v>
      </c>
      <c r="I374">
        <v>47</v>
      </c>
      <c r="Y374" s="29"/>
    </row>
    <row r="375" spans="7:25" x14ac:dyDescent="0.25">
      <c r="G375" t="s">
        <v>468</v>
      </c>
      <c r="H375" t="s">
        <v>483</v>
      </c>
      <c r="I375">
        <v>42.3</v>
      </c>
      <c r="Y375" s="29"/>
    </row>
    <row r="376" spans="7:25" x14ac:dyDescent="0.25">
      <c r="G376" t="s">
        <v>468</v>
      </c>
      <c r="H376" t="s">
        <v>484</v>
      </c>
      <c r="I376">
        <v>39.6</v>
      </c>
      <c r="Y376" s="29"/>
    </row>
    <row r="377" spans="7:25" x14ac:dyDescent="0.25">
      <c r="G377" t="s">
        <v>468</v>
      </c>
      <c r="H377" t="s">
        <v>485</v>
      </c>
      <c r="I377">
        <v>36.9</v>
      </c>
      <c r="Y377" s="29"/>
    </row>
    <row r="378" spans="7:25" x14ac:dyDescent="0.25">
      <c r="G378" t="s">
        <v>468</v>
      </c>
      <c r="H378" t="s">
        <v>486</v>
      </c>
      <c r="I378">
        <v>28.1</v>
      </c>
      <c r="Y378" s="29"/>
    </row>
    <row r="379" spans="7:25" x14ac:dyDescent="0.25">
      <c r="G379" t="s">
        <v>468</v>
      </c>
      <c r="H379" t="s">
        <v>487</v>
      </c>
      <c r="I379">
        <v>31.7</v>
      </c>
      <c r="Y379" s="29"/>
    </row>
    <row r="380" spans="7:25" x14ac:dyDescent="0.25">
      <c r="G380" t="s">
        <v>468</v>
      </c>
      <c r="H380" t="s">
        <v>488</v>
      </c>
      <c r="I380">
        <v>39</v>
      </c>
      <c r="Y380" s="29"/>
    </row>
    <row r="381" spans="7:25" x14ac:dyDescent="0.25">
      <c r="G381" t="s">
        <v>468</v>
      </c>
      <c r="H381" t="s">
        <v>489</v>
      </c>
      <c r="I381">
        <v>45.17</v>
      </c>
      <c r="Y381" s="29"/>
    </row>
    <row r="382" spans="7:25" x14ac:dyDescent="0.25">
      <c r="G382" t="s">
        <v>468</v>
      </c>
      <c r="H382" t="s">
        <v>490</v>
      </c>
      <c r="I382">
        <v>38</v>
      </c>
      <c r="Y382" s="29"/>
    </row>
    <row r="383" spans="7:25" x14ac:dyDescent="0.25">
      <c r="G383" t="s">
        <v>468</v>
      </c>
      <c r="H383" t="s">
        <v>491</v>
      </c>
      <c r="I383">
        <v>47.2</v>
      </c>
      <c r="Y383" s="29"/>
    </row>
    <row r="384" spans="7:25" x14ac:dyDescent="0.25">
      <c r="G384" t="s">
        <v>21</v>
      </c>
      <c r="H384" t="s">
        <v>492</v>
      </c>
      <c r="I384">
        <v>43.4</v>
      </c>
      <c r="Y384" s="29"/>
    </row>
    <row r="385" spans="7:25" x14ac:dyDescent="0.25">
      <c r="G385" t="s">
        <v>21</v>
      </c>
      <c r="H385" t="s">
        <v>493</v>
      </c>
      <c r="I385">
        <v>42</v>
      </c>
      <c r="Y385" s="29"/>
    </row>
    <row r="386" spans="7:25" x14ac:dyDescent="0.25">
      <c r="G386" t="s">
        <v>21</v>
      </c>
      <c r="H386" t="s">
        <v>494</v>
      </c>
      <c r="I386">
        <v>38.4</v>
      </c>
      <c r="Y386" s="29"/>
    </row>
    <row r="387" spans="7:25" x14ac:dyDescent="0.25">
      <c r="G387" t="s">
        <v>21</v>
      </c>
      <c r="H387" t="s">
        <v>495</v>
      </c>
      <c r="I387">
        <v>29</v>
      </c>
      <c r="Y387" s="29"/>
    </row>
    <row r="388" spans="7:25" x14ac:dyDescent="0.25">
      <c r="G388" t="s">
        <v>21</v>
      </c>
      <c r="H388" t="s">
        <v>496</v>
      </c>
      <c r="I388">
        <v>37.1</v>
      </c>
      <c r="Y388" s="29"/>
    </row>
    <row r="389" spans="7:25" x14ac:dyDescent="0.25">
      <c r="G389" t="s">
        <v>21</v>
      </c>
      <c r="H389" t="s">
        <v>497</v>
      </c>
      <c r="I389">
        <v>28.6</v>
      </c>
      <c r="Y389" s="29"/>
    </row>
    <row r="390" spans="7:25" x14ac:dyDescent="0.25">
      <c r="G390" t="s">
        <v>21</v>
      </c>
      <c r="H390" t="s">
        <v>498</v>
      </c>
      <c r="I390">
        <v>32.5</v>
      </c>
      <c r="Y390" s="29"/>
    </row>
    <row r="391" spans="7:25" x14ac:dyDescent="0.25">
      <c r="G391" t="s">
        <v>21</v>
      </c>
      <c r="H391" t="s">
        <v>499</v>
      </c>
      <c r="I391">
        <v>33.1</v>
      </c>
      <c r="Y391" s="29"/>
    </row>
    <row r="392" spans="7:25" x14ac:dyDescent="0.25">
      <c r="G392" t="s">
        <v>21</v>
      </c>
      <c r="H392" t="s">
        <v>500</v>
      </c>
      <c r="I392">
        <v>28.3</v>
      </c>
      <c r="Y392" s="29"/>
    </row>
    <row r="393" spans="7:25" x14ac:dyDescent="0.25">
      <c r="G393" t="s">
        <v>21</v>
      </c>
      <c r="H393" t="s">
        <v>501</v>
      </c>
      <c r="I393">
        <v>39.6</v>
      </c>
      <c r="Y393" s="29"/>
    </row>
    <row r="394" spans="7:25" x14ac:dyDescent="0.25">
      <c r="G394" t="s">
        <v>21</v>
      </c>
      <c r="H394" t="s">
        <v>502</v>
      </c>
      <c r="I394">
        <v>62</v>
      </c>
      <c r="Y394" s="29"/>
    </row>
    <row r="395" spans="7:25" x14ac:dyDescent="0.25">
      <c r="G395" t="s">
        <v>503</v>
      </c>
      <c r="H395" t="s">
        <v>504</v>
      </c>
      <c r="I395">
        <v>36.299999999999997</v>
      </c>
      <c r="Y395" s="29"/>
    </row>
    <row r="396" spans="7:25" x14ac:dyDescent="0.25">
      <c r="G396" t="s">
        <v>746</v>
      </c>
      <c r="H396" t="s">
        <v>505</v>
      </c>
      <c r="I396">
        <v>44</v>
      </c>
      <c r="Y396" s="29"/>
    </row>
    <row r="397" spans="7:25" x14ac:dyDescent="0.25">
      <c r="G397" t="s">
        <v>506</v>
      </c>
      <c r="H397" t="s">
        <v>507</v>
      </c>
      <c r="I397">
        <v>34</v>
      </c>
      <c r="Y397" s="29"/>
    </row>
    <row r="398" spans="7:25" x14ac:dyDescent="0.25">
      <c r="G398" t="s">
        <v>506</v>
      </c>
      <c r="H398" t="s">
        <v>508</v>
      </c>
      <c r="I398">
        <v>32.700000000000003</v>
      </c>
      <c r="Y398" s="29"/>
    </row>
    <row r="399" spans="7:25" x14ac:dyDescent="0.25">
      <c r="G399" t="s">
        <v>506</v>
      </c>
      <c r="H399" t="s">
        <v>509</v>
      </c>
      <c r="I399">
        <v>37.5</v>
      </c>
      <c r="Y399" s="29"/>
    </row>
    <row r="400" spans="7:25" x14ac:dyDescent="0.25">
      <c r="G400" t="s">
        <v>506</v>
      </c>
      <c r="H400" t="s">
        <v>510</v>
      </c>
      <c r="I400">
        <v>22.6</v>
      </c>
      <c r="Y400" s="29"/>
    </row>
    <row r="401" spans="7:25" x14ac:dyDescent="0.25">
      <c r="G401" t="s">
        <v>506</v>
      </c>
      <c r="H401" t="s">
        <v>511</v>
      </c>
      <c r="I401">
        <v>34.299999999999997</v>
      </c>
      <c r="Y401" s="29"/>
    </row>
    <row r="402" spans="7:25" x14ac:dyDescent="0.25">
      <c r="G402" t="s">
        <v>506</v>
      </c>
      <c r="H402" t="s">
        <v>512</v>
      </c>
      <c r="I402">
        <v>20.7</v>
      </c>
      <c r="Y402" s="29"/>
    </row>
    <row r="403" spans="7:25" x14ac:dyDescent="0.25">
      <c r="G403" t="s">
        <v>506</v>
      </c>
      <c r="H403" t="s">
        <v>513</v>
      </c>
      <c r="I403">
        <v>20.8</v>
      </c>
      <c r="Y403" s="29"/>
    </row>
    <row r="404" spans="7:25" x14ac:dyDescent="0.25">
      <c r="G404" t="s">
        <v>506</v>
      </c>
      <c r="H404" t="s">
        <v>514</v>
      </c>
      <c r="I404">
        <v>25.7</v>
      </c>
      <c r="Y404" s="29"/>
    </row>
    <row r="405" spans="7:25" x14ac:dyDescent="0.25">
      <c r="G405" t="s">
        <v>515</v>
      </c>
      <c r="H405" t="s">
        <v>516</v>
      </c>
      <c r="I405">
        <v>26.5</v>
      </c>
      <c r="Y405" s="29"/>
    </row>
    <row r="406" spans="7:25" x14ac:dyDescent="0.25">
      <c r="G406" t="s">
        <v>515</v>
      </c>
      <c r="H406" t="s">
        <v>517</v>
      </c>
      <c r="I406" t="s">
        <v>126</v>
      </c>
      <c r="Y406" s="29"/>
    </row>
    <row r="407" spans="7:25" x14ac:dyDescent="0.25">
      <c r="G407" t="s">
        <v>518</v>
      </c>
      <c r="H407" t="s">
        <v>519</v>
      </c>
      <c r="I407">
        <v>41.7</v>
      </c>
      <c r="Y407" s="29"/>
    </row>
    <row r="408" spans="7:25" x14ac:dyDescent="0.25">
      <c r="G408" t="s">
        <v>518</v>
      </c>
      <c r="H408" t="s">
        <v>520</v>
      </c>
      <c r="I408">
        <v>35.299999999999997</v>
      </c>
      <c r="Y408" s="29"/>
    </row>
    <row r="409" spans="7:25" x14ac:dyDescent="0.25">
      <c r="G409" t="s">
        <v>518</v>
      </c>
      <c r="H409" t="s">
        <v>521</v>
      </c>
      <c r="I409">
        <v>41.4</v>
      </c>
      <c r="Y409" s="29"/>
    </row>
    <row r="410" spans="7:25" x14ac:dyDescent="0.25">
      <c r="G410" t="s">
        <v>524</v>
      </c>
      <c r="H410" t="s">
        <v>525</v>
      </c>
      <c r="I410">
        <v>31</v>
      </c>
      <c r="Y410" s="29"/>
    </row>
    <row r="411" spans="7:25" x14ac:dyDescent="0.25">
      <c r="G411" t="s">
        <v>524</v>
      </c>
      <c r="H411" t="s">
        <v>526</v>
      </c>
      <c r="I411">
        <v>32.5</v>
      </c>
      <c r="Y411" s="29"/>
    </row>
    <row r="412" spans="7:25" x14ac:dyDescent="0.25">
      <c r="G412" t="s">
        <v>524</v>
      </c>
      <c r="H412" t="s">
        <v>527</v>
      </c>
      <c r="I412">
        <v>17.600000000000001</v>
      </c>
      <c r="Y412" s="29"/>
    </row>
    <row r="413" spans="7:25" x14ac:dyDescent="0.25">
      <c r="G413" t="s">
        <v>524</v>
      </c>
      <c r="H413" t="s">
        <v>528</v>
      </c>
      <c r="I413">
        <v>16.670000000000002</v>
      </c>
      <c r="Y413" s="29"/>
    </row>
    <row r="414" spans="7:25" x14ac:dyDescent="0.25">
      <c r="G414" t="s">
        <v>524</v>
      </c>
      <c r="H414" t="s">
        <v>529</v>
      </c>
      <c r="I414">
        <v>37.799999999999997</v>
      </c>
      <c r="Y414" s="29"/>
    </row>
    <row r="415" spans="7:25" x14ac:dyDescent="0.25">
      <c r="G415" t="s">
        <v>524</v>
      </c>
      <c r="H415" t="s">
        <v>530</v>
      </c>
      <c r="I415">
        <v>19.84</v>
      </c>
      <c r="Y415" s="29"/>
    </row>
    <row r="416" spans="7:25" x14ac:dyDescent="0.25">
      <c r="G416" t="s">
        <v>524</v>
      </c>
      <c r="H416" t="s">
        <v>531</v>
      </c>
      <c r="I416">
        <v>18</v>
      </c>
      <c r="Y416" s="29"/>
    </row>
    <row r="417" spans="7:25" x14ac:dyDescent="0.25">
      <c r="G417" t="s">
        <v>524</v>
      </c>
      <c r="H417" t="s">
        <v>532</v>
      </c>
      <c r="I417">
        <v>64.099999999999994</v>
      </c>
      <c r="Y417" s="29"/>
    </row>
    <row r="418" spans="7:25" x14ac:dyDescent="0.25">
      <c r="G418" t="s">
        <v>524</v>
      </c>
      <c r="H418" t="s">
        <v>533</v>
      </c>
      <c r="I418">
        <v>39.700000000000003</v>
      </c>
      <c r="Y418" s="29"/>
    </row>
    <row r="419" spans="7:25" x14ac:dyDescent="0.25">
      <c r="G419" t="s">
        <v>748</v>
      </c>
      <c r="H419" t="s">
        <v>534</v>
      </c>
      <c r="I419">
        <v>33.4</v>
      </c>
      <c r="Y419" s="29"/>
    </row>
    <row r="420" spans="7:25" x14ac:dyDescent="0.25">
      <c r="G420" t="s">
        <v>748</v>
      </c>
      <c r="H420" t="s">
        <v>535</v>
      </c>
      <c r="I420">
        <v>27.9</v>
      </c>
      <c r="Y420" s="29"/>
    </row>
    <row r="421" spans="7:25" x14ac:dyDescent="0.25">
      <c r="G421" t="s">
        <v>748</v>
      </c>
      <c r="H421" t="s">
        <v>536</v>
      </c>
      <c r="I421">
        <v>30.8</v>
      </c>
      <c r="Y421" s="29"/>
    </row>
    <row r="422" spans="7:25" x14ac:dyDescent="0.25">
      <c r="G422" t="s">
        <v>748</v>
      </c>
      <c r="H422" t="s">
        <v>537</v>
      </c>
      <c r="I422">
        <v>37.799999999999997</v>
      </c>
      <c r="Y422" s="29"/>
    </row>
    <row r="423" spans="7:25" x14ac:dyDescent="0.25">
      <c r="G423" t="s">
        <v>748</v>
      </c>
      <c r="H423" t="s">
        <v>538</v>
      </c>
      <c r="I423">
        <v>33.4</v>
      </c>
      <c r="Y423" s="29"/>
    </row>
    <row r="424" spans="7:25" x14ac:dyDescent="0.25">
      <c r="G424" t="s">
        <v>748</v>
      </c>
      <c r="H424" t="s">
        <v>539</v>
      </c>
      <c r="I424">
        <v>27.9</v>
      </c>
      <c r="Y424" s="29"/>
    </row>
    <row r="425" spans="7:25" x14ac:dyDescent="0.25">
      <c r="G425" t="s">
        <v>748</v>
      </c>
      <c r="H425" t="s">
        <v>540</v>
      </c>
      <c r="I425">
        <v>30.8</v>
      </c>
      <c r="Y425" s="29"/>
    </row>
    <row r="426" spans="7:25" x14ac:dyDescent="0.25">
      <c r="G426" t="s">
        <v>748</v>
      </c>
      <c r="H426" t="s">
        <v>541</v>
      </c>
      <c r="I426">
        <v>37.799999999999997</v>
      </c>
      <c r="Y426" s="29"/>
    </row>
    <row r="427" spans="7:25" x14ac:dyDescent="0.25">
      <c r="G427" t="s">
        <v>748</v>
      </c>
      <c r="H427" t="s">
        <v>542</v>
      </c>
      <c r="I427">
        <v>31.1</v>
      </c>
      <c r="Y427" s="29"/>
    </row>
    <row r="428" spans="7:25" x14ac:dyDescent="0.25">
      <c r="G428" t="s">
        <v>545</v>
      </c>
      <c r="H428" t="s">
        <v>546</v>
      </c>
      <c r="I428">
        <v>50.5</v>
      </c>
      <c r="Y428" s="29"/>
    </row>
    <row r="429" spans="7:25" x14ac:dyDescent="0.25">
      <c r="G429" t="s">
        <v>27</v>
      </c>
      <c r="H429" t="s">
        <v>547</v>
      </c>
      <c r="I429">
        <v>37</v>
      </c>
      <c r="Y429" s="29"/>
    </row>
    <row r="430" spans="7:25" x14ac:dyDescent="0.25">
      <c r="G430" t="s">
        <v>27</v>
      </c>
      <c r="H430" t="s">
        <v>548</v>
      </c>
      <c r="I430">
        <v>34</v>
      </c>
      <c r="Y430" s="29"/>
    </row>
    <row r="431" spans="7:25" x14ac:dyDescent="0.25">
      <c r="G431" t="s">
        <v>27</v>
      </c>
      <c r="H431" t="s">
        <v>549</v>
      </c>
      <c r="I431">
        <v>26.6</v>
      </c>
      <c r="Y431" s="29"/>
    </row>
    <row r="432" spans="7:25" x14ac:dyDescent="0.25">
      <c r="G432" t="s">
        <v>550</v>
      </c>
      <c r="H432" t="s">
        <v>551</v>
      </c>
      <c r="I432">
        <v>15</v>
      </c>
      <c r="Y432" s="29"/>
    </row>
    <row r="433" spans="7:25" x14ac:dyDescent="0.25">
      <c r="G433" t="s">
        <v>550</v>
      </c>
      <c r="H433" t="s">
        <v>552</v>
      </c>
      <c r="I433">
        <v>35</v>
      </c>
      <c r="Y433" s="29"/>
    </row>
    <row r="434" spans="7:25" x14ac:dyDescent="0.25">
      <c r="G434" t="s">
        <v>550</v>
      </c>
      <c r="H434" t="s">
        <v>553</v>
      </c>
      <c r="I434">
        <v>38</v>
      </c>
      <c r="Y434" s="29"/>
    </row>
    <row r="435" spans="7:25" x14ac:dyDescent="0.25">
      <c r="G435" t="s">
        <v>550</v>
      </c>
      <c r="H435" t="s">
        <v>554</v>
      </c>
      <c r="I435">
        <v>36.5</v>
      </c>
      <c r="Y435" s="29"/>
    </row>
    <row r="436" spans="7:25" x14ac:dyDescent="0.25">
      <c r="G436" t="s">
        <v>550</v>
      </c>
      <c r="H436" t="s">
        <v>555</v>
      </c>
      <c r="I436">
        <v>36</v>
      </c>
      <c r="Y436" s="29"/>
    </row>
    <row r="437" spans="7:25" x14ac:dyDescent="0.25">
      <c r="G437" t="s">
        <v>550</v>
      </c>
      <c r="H437" t="s">
        <v>556</v>
      </c>
      <c r="I437">
        <v>24.9</v>
      </c>
      <c r="Y437" s="29"/>
    </row>
    <row r="438" spans="7:25" x14ac:dyDescent="0.25">
      <c r="G438" t="s">
        <v>557</v>
      </c>
      <c r="H438" t="s">
        <v>558</v>
      </c>
      <c r="I438">
        <v>54.1</v>
      </c>
      <c r="Y438" s="29"/>
    </row>
    <row r="439" spans="7:25" x14ac:dyDescent="0.25">
      <c r="G439" t="s">
        <v>557</v>
      </c>
      <c r="H439" t="s">
        <v>559</v>
      </c>
      <c r="I439">
        <v>41</v>
      </c>
      <c r="Y439" s="29"/>
    </row>
    <row r="440" spans="7:25" x14ac:dyDescent="0.25">
      <c r="G440" t="s">
        <v>557</v>
      </c>
      <c r="H440" t="s">
        <v>560</v>
      </c>
      <c r="I440">
        <v>30</v>
      </c>
      <c r="Y440" s="29"/>
    </row>
    <row r="441" spans="7:25" x14ac:dyDescent="0.25">
      <c r="G441" t="s">
        <v>557</v>
      </c>
      <c r="H441" t="s">
        <v>561</v>
      </c>
      <c r="I441">
        <v>27</v>
      </c>
      <c r="Y441" s="29"/>
    </row>
    <row r="442" spans="7:25" x14ac:dyDescent="0.25">
      <c r="G442" t="s">
        <v>557</v>
      </c>
      <c r="H442" t="s">
        <v>562</v>
      </c>
      <c r="I442">
        <v>42.4</v>
      </c>
      <c r="Y442" s="29"/>
    </row>
    <row r="443" spans="7:25" x14ac:dyDescent="0.25">
      <c r="G443" t="s">
        <v>744</v>
      </c>
      <c r="H443" t="s">
        <v>563</v>
      </c>
      <c r="I443">
        <v>32.799999999999997</v>
      </c>
      <c r="Y443" s="29"/>
    </row>
    <row r="444" spans="7:25" x14ac:dyDescent="0.25">
      <c r="G444" t="s">
        <v>744</v>
      </c>
      <c r="H444" t="s">
        <v>564</v>
      </c>
      <c r="I444">
        <v>24.8</v>
      </c>
      <c r="Y444" s="29"/>
    </row>
    <row r="445" spans="7:25" x14ac:dyDescent="0.25">
      <c r="G445" t="s">
        <v>744</v>
      </c>
      <c r="H445" t="s">
        <v>565</v>
      </c>
      <c r="I445">
        <v>23.4</v>
      </c>
      <c r="Y445" s="29"/>
    </row>
    <row r="446" spans="7:25" x14ac:dyDescent="0.25">
      <c r="G446" t="s">
        <v>744</v>
      </c>
      <c r="H446" t="s">
        <v>566</v>
      </c>
      <c r="I446">
        <v>30.84</v>
      </c>
      <c r="Y446" s="29"/>
    </row>
    <row r="447" spans="7:25" x14ac:dyDescent="0.25">
      <c r="G447" t="s">
        <v>567</v>
      </c>
      <c r="H447" t="s">
        <v>568</v>
      </c>
      <c r="I447">
        <v>41.9</v>
      </c>
      <c r="Y447" s="29"/>
    </row>
    <row r="448" spans="7:25" x14ac:dyDescent="0.25">
      <c r="G448" t="s">
        <v>567</v>
      </c>
      <c r="H448" t="s">
        <v>569</v>
      </c>
      <c r="I448">
        <v>29</v>
      </c>
      <c r="Y448" s="29"/>
    </row>
    <row r="449" spans="7:25" x14ac:dyDescent="0.25">
      <c r="G449" t="s">
        <v>567</v>
      </c>
      <c r="H449" t="s">
        <v>570</v>
      </c>
      <c r="I449">
        <v>43.3</v>
      </c>
      <c r="Y449" s="29"/>
    </row>
    <row r="450" spans="7:25" x14ac:dyDescent="0.25">
      <c r="G450" t="s">
        <v>567</v>
      </c>
      <c r="H450" t="s">
        <v>571</v>
      </c>
      <c r="I450">
        <v>41.5</v>
      </c>
      <c r="Y450" s="29"/>
    </row>
    <row r="451" spans="7:25" x14ac:dyDescent="0.25">
      <c r="G451" t="s">
        <v>29</v>
      </c>
      <c r="H451" t="s">
        <v>572</v>
      </c>
      <c r="I451" t="s">
        <v>126</v>
      </c>
      <c r="Y451" s="29"/>
    </row>
    <row r="452" spans="7:25" x14ac:dyDescent="0.25">
      <c r="G452" t="s">
        <v>573</v>
      </c>
      <c r="H452" t="s">
        <v>574</v>
      </c>
      <c r="I452" t="s">
        <v>126</v>
      </c>
      <c r="Y452" s="29"/>
    </row>
    <row r="453" spans="7:25" x14ac:dyDescent="0.25">
      <c r="G453" t="s">
        <v>1168</v>
      </c>
      <c r="H453" t="s">
        <v>72</v>
      </c>
      <c r="I453">
        <v>38.5</v>
      </c>
      <c r="Y453" s="29"/>
    </row>
    <row r="454" spans="7:25" x14ac:dyDescent="0.25">
      <c r="G454" s="146" t="s">
        <v>1168</v>
      </c>
      <c r="H454" t="s">
        <v>73</v>
      </c>
      <c r="I454">
        <v>38.1</v>
      </c>
      <c r="Y454" s="29"/>
    </row>
    <row r="455" spans="7:25" x14ac:dyDescent="0.25">
      <c r="G455" s="146" t="s">
        <v>1168</v>
      </c>
      <c r="H455" t="s">
        <v>74</v>
      </c>
      <c r="I455">
        <v>40.5</v>
      </c>
      <c r="Y455" s="29"/>
    </row>
    <row r="456" spans="7:25" x14ac:dyDescent="0.25">
      <c r="G456" s="146" t="s">
        <v>1168</v>
      </c>
      <c r="H456" t="s">
        <v>75</v>
      </c>
      <c r="I456">
        <v>40.6</v>
      </c>
      <c r="Y456" s="29"/>
    </row>
    <row r="457" spans="7:25" x14ac:dyDescent="0.25">
      <c r="G457" s="146" t="s">
        <v>1168</v>
      </c>
      <c r="H457" t="s">
        <v>76</v>
      </c>
      <c r="I457">
        <v>37.4</v>
      </c>
      <c r="Y457" s="29"/>
    </row>
    <row r="458" spans="7:25" x14ac:dyDescent="0.25">
      <c r="G458" s="146" t="s">
        <v>1168</v>
      </c>
      <c r="H458" t="s">
        <v>77</v>
      </c>
      <c r="I458">
        <v>44</v>
      </c>
      <c r="Y458" s="29"/>
    </row>
    <row r="459" spans="7:25" x14ac:dyDescent="0.25">
      <c r="G459" s="146" t="s">
        <v>1168</v>
      </c>
      <c r="H459" t="s">
        <v>78</v>
      </c>
      <c r="I459">
        <v>31.6</v>
      </c>
      <c r="Y459" s="29"/>
    </row>
    <row r="460" spans="7:25" x14ac:dyDescent="0.25">
      <c r="G460" s="146" t="s">
        <v>1168</v>
      </c>
      <c r="H460" t="s">
        <v>79</v>
      </c>
      <c r="I460">
        <v>21.4</v>
      </c>
      <c r="Y460" s="29"/>
    </row>
    <row r="461" spans="7:25" x14ac:dyDescent="0.25">
      <c r="G461" s="146" t="s">
        <v>1168</v>
      </c>
      <c r="H461" t="s">
        <v>80</v>
      </c>
      <c r="I461">
        <v>21</v>
      </c>
      <c r="Y461" s="29"/>
    </row>
    <row r="462" spans="7:25" x14ac:dyDescent="0.25">
      <c r="G462" s="146" t="s">
        <v>1168</v>
      </c>
      <c r="H462" t="s">
        <v>81</v>
      </c>
      <c r="I462">
        <v>34.4</v>
      </c>
      <c r="Y462" s="29"/>
    </row>
    <row r="463" spans="7:25" x14ac:dyDescent="0.25">
      <c r="G463" s="146" t="s">
        <v>1168</v>
      </c>
      <c r="H463" t="s">
        <v>522</v>
      </c>
      <c r="I463">
        <v>54.1</v>
      </c>
      <c r="Y463" s="29"/>
    </row>
    <row r="464" spans="7:25" x14ac:dyDescent="0.25">
      <c r="G464" s="146" t="s">
        <v>1168</v>
      </c>
      <c r="H464" t="s">
        <v>523</v>
      </c>
      <c r="I464" t="s">
        <v>126</v>
      </c>
      <c r="Y464" s="29"/>
    </row>
    <row r="465" spans="7:25" x14ac:dyDescent="0.25">
      <c r="G465" s="146" t="s">
        <v>1168</v>
      </c>
      <c r="H465" t="s">
        <v>543</v>
      </c>
      <c r="I465">
        <v>37</v>
      </c>
      <c r="Y465" s="29"/>
    </row>
    <row r="466" spans="7:25" x14ac:dyDescent="0.25">
      <c r="G466" s="146" t="s">
        <v>1168</v>
      </c>
      <c r="H466" t="s">
        <v>544</v>
      </c>
      <c r="I466">
        <v>49.7</v>
      </c>
      <c r="Y466" s="29"/>
    </row>
    <row r="467" spans="7:25" x14ac:dyDescent="0.25">
      <c r="G467" t="s">
        <v>745</v>
      </c>
      <c r="H467" t="s">
        <v>575</v>
      </c>
      <c r="I467">
        <v>37.200000000000003</v>
      </c>
      <c r="Y467" s="29"/>
    </row>
    <row r="468" spans="7:25" x14ac:dyDescent="0.25">
      <c r="G468" t="s">
        <v>745</v>
      </c>
      <c r="H468" t="s">
        <v>576</v>
      </c>
      <c r="I468">
        <v>38.700000000000003</v>
      </c>
      <c r="Y468" s="29"/>
    </row>
    <row r="469" spans="7:25" x14ac:dyDescent="0.25">
      <c r="G469" t="s">
        <v>745</v>
      </c>
      <c r="H469" t="s">
        <v>577</v>
      </c>
      <c r="I469">
        <v>33.6</v>
      </c>
      <c r="Y469" s="29"/>
    </row>
    <row r="470" spans="7:25" x14ac:dyDescent="0.25">
      <c r="G470" t="s">
        <v>745</v>
      </c>
      <c r="H470" t="s">
        <v>578</v>
      </c>
      <c r="I470">
        <v>33.700000000000003</v>
      </c>
      <c r="Y470" s="29"/>
    </row>
    <row r="471" spans="7:25" x14ac:dyDescent="0.25">
      <c r="G471" t="s">
        <v>745</v>
      </c>
      <c r="H471" t="s">
        <v>579</v>
      </c>
      <c r="I471">
        <v>30.5</v>
      </c>
      <c r="Y471" s="29"/>
    </row>
    <row r="472" spans="7:25" x14ac:dyDescent="0.25">
      <c r="G472" t="s">
        <v>745</v>
      </c>
      <c r="H472" t="s">
        <v>580</v>
      </c>
      <c r="I472">
        <v>36.700000000000003</v>
      </c>
      <c r="Y472" s="29"/>
    </row>
    <row r="473" spans="7:25" x14ac:dyDescent="0.25">
      <c r="G473" t="s">
        <v>745</v>
      </c>
      <c r="H473" t="s">
        <v>581</v>
      </c>
      <c r="I473">
        <v>41.7</v>
      </c>
      <c r="Y473" s="29"/>
    </row>
    <row r="474" spans="7:25" x14ac:dyDescent="0.25">
      <c r="G474" t="s">
        <v>745</v>
      </c>
      <c r="H474" t="s">
        <v>582</v>
      </c>
      <c r="I474">
        <v>35</v>
      </c>
      <c r="Y474" s="29"/>
    </row>
    <row r="475" spans="7:25" x14ac:dyDescent="0.25">
      <c r="G475" t="s">
        <v>745</v>
      </c>
      <c r="H475" t="s">
        <v>583</v>
      </c>
      <c r="I475">
        <v>39.299999999999997</v>
      </c>
      <c r="Y475" s="29"/>
    </row>
    <row r="476" spans="7:25" x14ac:dyDescent="0.25">
      <c r="G476" t="s">
        <v>745</v>
      </c>
      <c r="H476" t="s">
        <v>584</v>
      </c>
      <c r="I476">
        <v>34.9</v>
      </c>
      <c r="Y476" s="29"/>
    </row>
    <row r="477" spans="7:25" x14ac:dyDescent="0.25">
      <c r="G477" t="s">
        <v>745</v>
      </c>
      <c r="H477" t="s">
        <v>585</v>
      </c>
      <c r="I477">
        <v>40</v>
      </c>
      <c r="Y477" s="29"/>
    </row>
    <row r="478" spans="7:25" x14ac:dyDescent="0.25">
      <c r="G478" t="s">
        <v>745</v>
      </c>
      <c r="H478" t="s">
        <v>586</v>
      </c>
      <c r="I478">
        <v>30.5</v>
      </c>
      <c r="Y478" s="29"/>
    </row>
    <row r="479" spans="7:25" x14ac:dyDescent="0.25">
      <c r="G479" t="s">
        <v>745</v>
      </c>
      <c r="H479" t="s">
        <v>587</v>
      </c>
      <c r="I479">
        <v>36.200000000000003</v>
      </c>
      <c r="Y479" s="29"/>
    </row>
    <row r="480" spans="7:25" x14ac:dyDescent="0.25">
      <c r="G480" t="s">
        <v>745</v>
      </c>
      <c r="H480" t="s">
        <v>588</v>
      </c>
      <c r="I480">
        <v>35.5</v>
      </c>
      <c r="Y480" s="29"/>
    </row>
    <row r="481" spans="7:25" x14ac:dyDescent="0.25">
      <c r="G481" t="s">
        <v>745</v>
      </c>
      <c r="H481" t="s">
        <v>589</v>
      </c>
      <c r="I481">
        <v>38.799999999999997</v>
      </c>
      <c r="Y481" s="29"/>
    </row>
    <row r="482" spans="7:25" x14ac:dyDescent="0.25">
      <c r="G482" t="s">
        <v>745</v>
      </c>
      <c r="H482" t="s">
        <v>590</v>
      </c>
      <c r="I482">
        <v>35.6</v>
      </c>
      <c r="Y482" s="29"/>
    </row>
    <row r="483" spans="7:25" x14ac:dyDescent="0.25">
      <c r="G483" t="s">
        <v>745</v>
      </c>
      <c r="H483" t="s">
        <v>591</v>
      </c>
      <c r="I483">
        <v>40.1</v>
      </c>
      <c r="Y483" s="29"/>
    </row>
    <row r="484" spans="7:25" x14ac:dyDescent="0.25">
      <c r="G484" t="s">
        <v>745</v>
      </c>
      <c r="H484" t="s">
        <v>592</v>
      </c>
      <c r="I484">
        <v>36.5</v>
      </c>
      <c r="Y484" s="29"/>
    </row>
    <row r="485" spans="7:25" x14ac:dyDescent="0.25">
      <c r="G485" t="s">
        <v>745</v>
      </c>
      <c r="H485" t="s">
        <v>593</v>
      </c>
      <c r="I485">
        <v>35.6</v>
      </c>
      <c r="Y485" s="29"/>
    </row>
    <row r="486" spans="7:25" x14ac:dyDescent="0.25">
      <c r="G486" t="s">
        <v>745</v>
      </c>
      <c r="H486" t="s">
        <v>594</v>
      </c>
      <c r="I486">
        <v>36.6</v>
      </c>
      <c r="Y486" s="29"/>
    </row>
    <row r="487" spans="7:25" x14ac:dyDescent="0.25">
      <c r="G487" t="s">
        <v>745</v>
      </c>
      <c r="H487" t="s">
        <v>595</v>
      </c>
      <c r="I487">
        <v>38</v>
      </c>
      <c r="Y487" s="29"/>
    </row>
    <row r="488" spans="7:25" x14ac:dyDescent="0.25">
      <c r="G488" t="s">
        <v>745</v>
      </c>
      <c r="H488" t="s">
        <v>596</v>
      </c>
      <c r="I488">
        <v>35.700000000000003</v>
      </c>
      <c r="Y488" s="29"/>
    </row>
    <row r="489" spans="7:25" x14ac:dyDescent="0.25">
      <c r="G489" t="s">
        <v>745</v>
      </c>
      <c r="H489" t="s">
        <v>597</v>
      </c>
      <c r="I489">
        <v>37</v>
      </c>
      <c r="Y489" s="29"/>
    </row>
    <row r="490" spans="7:25" x14ac:dyDescent="0.25">
      <c r="G490" t="s">
        <v>745</v>
      </c>
      <c r="H490" t="s">
        <v>598</v>
      </c>
      <c r="I490">
        <v>38</v>
      </c>
      <c r="Y490" s="29"/>
    </row>
    <row r="491" spans="7:25" x14ac:dyDescent="0.25">
      <c r="G491" t="s">
        <v>745</v>
      </c>
      <c r="H491" t="s">
        <v>599</v>
      </c>
      <c r="I491">
        <v>38.6</v>
      </c>
      <c r="Y491" s="29"/>
    </row>
    <row r="492" spans="7:25" x14ac:dyDescent="0.25">
      <c r="G492" t="s">
        <v>745</v>
      </c>
      <c r="H492" t="s">
        <v>600</v>
      </c>
      <c r="I492">
        <v>33.799999999999997</v>
      </c>
      <c r="Y492" s="29"/>
    </row>
    <row r="493" spans="7:25" x14ac:dyDescent="0.25">
      <c r="G493" t="s">
        <v>745</v>
      </c>
      <c r="H493" t="s">
        <v>601</v>
      </c>
      <c r="I493">
        <v>38.6</v>
      </c>
      <c r="Y493" s="29"/>
    </row>
    <row r="494" spans="7:25" x14ac:dyDescent="0.25">
      <c r="G494" t="s">
        <v>745</v>
      </c>
      <c r="H494" t="s">
        <v>602</v>
      </c>
      <c r="I494">
        <v>41.5</v>
      </c>
      <c r="Y494" s="29"/>
    </row>
    <row r="495" spans="7:25" x14ac:dyDescent="0.25">
      <c r="G495" t="s">
        <v>745</v>
      </c>
      <c r="H495" t="s">
        <v>603</v>
      </c>
      <c r="I495">
        <v>34.9</v>
      </c>
      <c r="Y495" s="29"/>
    </row>
    <row r="496" spans="7:25" x14ac:dyDescent="0.25">
      <c r="G496" t="s">
        <v>745</v>
      </c>
      <c r="H496" t="s">
        <v>604</v>
      </c>
      <c r="I496">
        <v>35.700000000000003</v>
      </c>
      <c r="Y496" s="29"/>
    </row>
    <row r="497" spans="7:25" x14ac:dyDescent="0.25">
      <c r="G497" t="s">
        <v>745</v>
      </c>
      <c r="H497" t="s">
        <v>605</v>
      </c>
      <c r="I497">
        <v>19.2</v>
      </c>
      <c r="Y497" s="29"/>
    </row>
    <row r="498" spans="7:25" x14ac:dyDescent="0.25">
      <c r="G498" t="s">
        <v>745</v>
      </c>
      <c r="H498" t="s">
        <v>606</v>
      </c>
      <c r="I498">
        <v>26.3</v>
      </c>
      <c r="Y498" s="29"/>
    </row>
    <row r="499" spans="7:25" x14ac:dyDescent="0.25">
      <c r="G499" t="s">
        <v>745</v>
      </c>
      <c r="H499" t="s">
        <v>607</v>
      </c>
      <c r="I499">
        <v>25.8</v>
      </c>
      <c r="Y499" s="29"/>
    </row>
    <row r="500" spans="7:25" x14ac:dyDescent="0.25">
      <c r="G500" t="s">
        <v>745</v>
      </c>
      <c r="H500" t="s">
        <v>608</v>
      </c>
      <c r="I500">
        <v>19.100000000000001</v>
      </c>
      <c r="Y500" s="29"/>
    </row>
    <row r="501" spans="7:25" x14ac:dyDescent="0.25">
      <c r="G501" t="s">
        <v>745</v>
      </c>
      <c r="H501" t="s">
        <v>609</v>
      </c>
      <c r="I501">
        <v>20.7</v>
      </c>
      <c r="Y501" s="29"/>
    </row>
    <row r="502" spans="7:25" x14ac:dyDescent="0.25">
      <c r="G502" t="s">
        <v>733</v>
      </c>
      <c r="H502" t="s">
        <v>726</v>
      </c>
      <c r="I502" t="s">
        <v>126</v>
      </c>
      <c r="Y502" s="29"/>
    </row>
    <row r="503" spans="7:25" x14ac:dyDescent="0.25">
      <c r="G503" t="s">
        <v>733</v>
      </c>
      <c r="H503" t="s">
        <v>727</v>
      </c>
      <c r="I503" t="s">
        <v>126</v>
      </c>
      <c r="Y503" s="29"/>
    </row>
    <row r="504" spans="7:25" x14ac:dyDescent="0.25">
      <c r="G504" t="s">
        <v>733</v>
      </c>
      <c r="H504" t="s">
        <v>728</v>
      </c>
      <c r="I504" t="s">
        <v>126</v>
      </c>
      <c r="Y504" s="29"/>
    </row>
    <row r="505" spans="7:25" x14ac:dyDescent="0.25">
      <c r="G505" t="s">
        <v>733</v>
      </c>
      <c r="H505" t="s">
        <v>729</v>
      </c>
      <c r="I505" t="s">
        <v>126</v>
      </c>
      <c r="Y505" s="29"/>
    </row>
    <row r="506" spans="7:25" x14ac:dyDescent="0.25">
      <c r="G506" t="s">
        <v>733</v>
      </c>
      <c r="H506" t="s">
        <v>610</v>
      </c>
      <c r="I506" t="s">
        <v>126</v>
      </c>
      <c r="Y506" s="29"/>
    </row>
    <row r="507" spans="7:25" x14ac:dyDescent="0.25">
      <c r="G507" t="s">
        <v>733</v>
      </c>
      <c r="H507" t="s">
        <v>730</v>
      </c>
      <c r="I507" t="s">
        <v>126</v>
      </c>
      <c r="Y507" s="29"/>
    </row>
    <row r="508" spans="7:25" x14ac:dyDescent="0.25">
      <c r="G508" t="s">
        <v>733</v>
      </c>
      <c r="H508" t="s">
        <v>731</v>
      </c>
      <c r="I508" t="s">
        <v>126</v>
      </c>
      <c r="Y508" s="29"/>
    </row>
    <row r="509" spans="7:25" x14ac:dyDescent="0.25">
      <c r="G509" t="s">
        <v>733</v>
      </c>
      <c r="H509" t="s">
        <v>732</v>
      </c>
      <c r="I509" t="s">
        <v>126</v>
      </c>
      <c r="Y509" s="29"/>
    </row>
    <row r="510" spans="7:25" x14ac:dyDescent="0.25">
      <c r="G510" t="s">
        <v>1175</v>
      </c>
      <c r="H510" t="s">
        <v>611</v>
      </c>
      <c r="I510" t="s">
        <v>126</v>
      </c>
      <c r="Y510" s="29"/>
    </row>
    <row r="511" spans="7:25" x14ac:dyDescent="0.25">
      <c r="G511" s="146" t="s">
        <v>1175</v>
      </c>
      <c r="H511" t="s">
        <v>612</v>
      </c>
      <c r="I511" t="s">
        <v>126</v>
      </c>
      <c r="Y511" s="29"/>
    </row>
    <row r="512" spans="7:25" x14ac:dyDescent="0.25">
      <c r="G512" s="146" t="s">
        <v>1175</v>
      </c>
      <c r="H512" t="s">
        <v>613</v>
      </c>
      <c r="I512" t="s">
        <v>126</v>
      </c>
      <c r="Y512" s="29"/>
    </row>
    <row r="513" spans="7:25" x14ac:dyDescent="0.25">
      <c r="G513" s="146" t="s">
        <v>1175</v>
      </c>
      <c r="H513" t="s">
        <v>614</v>
      </c>
      <c r="I513" t="s">
        <v>126</v>
      </c>
      <c r="Y513" s="29"/>
    </row>
    <row r="514" spans="7:25" x14ac:dyDescent="0.25">
      <c r="G514" s="146" t="s">
        <v>1175</v>
      </c>
      <c r="H514" t="s">
        <v>615</v>
      </c>
      <c r="I514" t="s">
        <v>126</v>
      </c>
      <c r="Y514" s="29"/>
    </row>
    <row r="515" spans="7:25" x14ac:dyDescent="0.25">
      <c r="G515" s="146" t="s">
        <v>1175</v>
      </c>
      <c r="H515" t="s">
        <v>616</v>
      </c>
      <c r="I515" t="s">
        <v>126</v>
      </c>
      <c r="Y515" s="29"/>
    </row>
    <row r="516" spans="7:25" x14ac:dyDescent="0.25">
      <c r="G516" s="146" t="s">
        <v>1175</v>
      </c>
      <c r="H516" t="s">
        <v>617</v>
      </c>
      <c r="I516" t="s">
        <v>126</v>
      </c>
      <c r="Y516" s="29"/>
    </row>
    <row r="517" spans="7:25" x14ac:dyDescent="0.25">
      <c r="G517" s="146" t="s">
        <v>1175</v>
      </c>
      <c r="H517" t="s">
        <v>618</v>
      </c>
      <c r="I517" t="s">
        <v>126</v>
      </c>
      <c r="Y517" s="29"/>
    </row>
    <row r="518" spans="7:25" x14ac:dyDescent="0.25">
      <c r="G518" s="146" t="s">
        <v>1175</v>
      </c>
      <c r="H518" t="s">
        <v>619</v>
      </c>
      <c r="I518" t="s">
        <v>126</v>
      </c>
      <c r="Y518" s="29"/>
    </row>
    <row r="519" spans="7:25" x14ac:dyDescent="0.25">
      <c r="G519" s="146" t="s">
        <v>1175</v>
      </c>
      <c r="H519" t="s">
        <v>620</v>
      </c>
      <c r="I519" t="s">
        <v>126</v>
      </c>
      <c r="Y519" s="29"/>
    </row>
    <row r="520" spans="7:25" x14ac:dyDescent="0.25">
      <c r="G520" s="146" t="s">
        <v>1175</v>
      </c>
      <c r="H520" t="s">
        <v>621</v>
      </c>
      <c r="I520" t="s">
        <v>126</v>
      </c>
      <c r="Y520" s="29"/>
    </row>
    <row r="521" spans="7:25" x14ac:dyDescent="0.25">
      <c r="G521" t="s">
        <v>622</v>
      </c>
      <c r="H521" t="s">
        <v>623</v>
      </c>
      <c r="I521" t="s">
        <v>126</v>
      </c>
      <c r="Y521" s="29"/>
    </row>
    <row r="522" spans="7:25" x14ac:dyDescent="0.25">
      <c r="G522" t="s">
        <v>624</v>
      </c>
      <c r="H522" t="s">
        <v>625</v>
      </c>
      <c r="I522">
        <v>12.6</v>
      </c>
      <c r="Y522" s="29"/>
    </row>
    <row r="523" spans="7:25" x14ac:dyDescent="0.25">
      <c r="G523" t="s">
        <v>624</v>
      </c>
      <c r="H523" t="s">
        <v>626</v>
      </c>
      <c r="I523">
        <v>36.700000000000003</v>
      </c>
      <c r="Y523" s="29"/>
    </row>
    <row r="524" spans="7:25" x14ac:dyDescent="0.25">
      <c r="G524" t="s">
        <v>624</v>
      </c>
      <c r="H524" t="s">
        <v>627</v>
      </c>
      <c r="I524">
        <v>27</v>
      </c>
      <c r="Y524" s="29"/>
    </row>
    <row r="525" spans="7:25" x14ac:dyDescent="0.25">
      <c r="G525" t="s">
        <v>624</v>
      </c>
      <c r="H525" t="s">
        <v>628</v>
      </c>
      <c r="I525">
        <v>32.4</v>
      </c>
      <c r="Y525" s="29"/>
    </row>
    <row r="526" spans="7:25" x14ac:dyDescent="0.25">
      <c r="G526" t="s">
        <v>624</v>
      </c>
      <c r="H526" t="s">
        <v>629</v>
      </c>
      <c r="I526">
        <v>36</v>
      </c>
      <c r="Y526" s="29"/>
    </row>
    <row r="527" spans="7:25" x14ac:dyDescent="0.25">
      <c r="G527" t="s">
        <v>624</v>
      </c>
      <c r="H527" t="s">
        <v>630</v>
      </c>
      <c r="I527">
        <v>36.299999999999997</v>
      </c>
      <c r="Y527" s="29"/>
    </row>
    <row r="528" spans="7:25" x14ac:dyDescent="0.25">
      <c r="G528" t="s">
        <v>624</v>
      </c>
      <c r="H528" t="s">
        <v>631</v>
      </c>
      <c r="I528">
        <v>16.5</v>
      </c>
      <c r="Y528" s="29"/>
    </row>
    <row r="529" spans="7:25" x14ac:dyDescent="0.25">
      <c r="G529" t="s">
        <v>624</v>
      </c>
      <c r="H529" t="s">
        <v>632</v>
      </c>
      <c r="I529">
        <v>32.1</v>
      </c>
      <c r="Y529" s="29"/>
    </row>
    <row r="530" spans="7:25" x14ac:dyDescent="0.25">
      <c r="G530" t="s">
        <v>624</v>
      </c>
      <c r="H530" t="s">
        <v>633</v>
      </c>
      <c r="I530">
        <v>24.8</v>
      </c>
      <c r="Y530" s="29"/>
    </row>
    <row r="531" spans="7:25" x14ac:dyDescent="0.25">
      <c r="G531" t="s">
        <v>624</v>
      </c>
      <c r="H531" t="s">
        <v>634</v>
      </c>
      <c r="I531">
        <v>35.1</v>
      </c>
      <c r="Y531" s="29"/>
    </row>
    <row r="532" spans="7:25" x14ac:dyDescent="0.25">
      <c r="G532" t="s">
        <v>624</v>
      </c>
      <c r="H532" t="s">
        <v>635</v>
      </c>
      <c r="I532">
        <v>16.8</v>
      </c>
      <c r="Y532" s="29"/>
    </row>
    <row r="533" spans="7:25" x14ac:dyDescent="0.25">
      <c r="G533" t="s">
        <v>624</v>
      </c>
      <c r="H533" t="s">
        <v>636</v>
      </c>
      <c r="I533">
        <v>36.9</v>
      </c>
      <c r="Y533" s="29"/>
    </row>
    <row r="534" spans="7:25" x14ac:dyDescent="0.25">
      <c r="G534" t="s">
        <v>624</v>
      </c>
      <c r="H534" t="s">
        <v>637</v>
      </c>
      <c r="I534">
        <v>17.8</v>
      </c>
      <c r="Y534" s="29"/>
    </row>
    <row r="535" spans="7:25" x14ac:dyDescent="0.25">
      <c r="G535" t="s">
        <v>624</v>
      </c>
      <c r="H535" t="s">
        <v>638</v>
      </c>
      <c r="I535">
        <v>25.3</v>
      </c>
      <c r="Y535" s="29"/>
    </row>
    <row r="536" spans="7:25" x14ac:dyDescent="0.25">
      <c r="G536" t="s">
        <v>624</v>
      </c>
      <c r="H536" t="s">
        <v>639</v>
      </c>
      <c r="I536">
        <v>42</v>
      </c>
      <c r="Y536" s="29"/>
    </row>
    <row r="537" spans="7:25" x14ac:dyDescent="0.25">
      <c r="G537" t="s">
        <v>624</v>
      </c>
      <c r="H537" t="s">
        <v>640</v>
      </c>
      <c r="I537">
        <v>29.5</v>
      </c>
      <c r="Y537" s="29"/>
    </row>
    <row r="538" spans="7:25" x14ac:dyDescent="0.25">
      <c r="G538" t="s">
        <v>624</v>
      </c>
      <c r="H538" t="s">
        <v>641</v>
      </c>
      <c r="I538">
        <v>36</v>
      </c>
      <c r="Y538" s="29"/>
    </row>
    <row r="539" spans="7:25" x14ac:dyDescent="0.25">
      <c r="G539" t="s">
        <v>624</v>
      </c>
      <c r="H539" t="s">
        <v>642</v>
      </c>
      <c r="I539">
        <v>10.1</v>
      </c>
      <c r="Y539" s="29"/>
    </row>
    <row r="540" spans="7:25" x14ac:dyDescent="0.25">
      <c r="G540" t="s">
        <v>624</v>
      </c>
      <c r="H540" t="s">
        <v>643</v>
      </c>
      <c r="I540">
        <v>24.1</v>
      </c>
      <c r="Y540" s="29"/>
    </row>
    <row r="541" spans="7:25" x14ac:dyDescent="0.25">
      <c r="G541" t="s">
        <v>624</v>
      </c>
      <c r="H541" t="s">
        <v>644</v>
      </c>
      <c r="I541">
        <v>26.2</v>
      </c>
      <c r="Y541" s="29"/>
    </row>
    <row r="542" spans="7:25" x14ac:dyDescent="0.25">
      <c r="G542" t="s">
        <v>624</v>
      </c>
      <c r="H542" t="s">
        <v>645</v>
      </c>
      <c r="I542">
        <v>28.4</v>
      </c>
      <c r="Y542" s="29"/>
    </row>
    <row r="543" spans="7:25" x14ac:dyDescent="0.25">
      <c r="G543" t="s">
        <v>624</v>
      </c>
      <c r="H543" t="s">
        <v>646</v>
      </c>
      <c r="I543">
        <v>29.2</v>
      </c>
      <c r="Y543" s="29"/>
    </row>
    <row r="544" spans="7:25" x14ac:dyDescent="0.25">
      <c r="G544" t="s">
        <v>624</v>
      </c>
      <c r="H544" t="s">
        <v>647</v>
      </c>
      <c r="I544">
        <v>31.8</v>
      </c>
      <c r="Y544" s="29"/>
    </row>
    <row r="545" spans="7:25" x14ac:dyDescent="0.25">
      <c r="G545" t="s">
        <v>624</v>
      </c>
      <c r="H545" t="s">
        <v>648</v>
      </c>
      <c r="I545">
        <v>31.5</v>
      </c>
      <c r="Y545" s="29"/>
    </row>
    <row r="546" spans="7:25" x14ac:dyDescent="0.25">
      <c r="G546" t="s">
        <v>624</v>
      </c>
      <c r="H546" t="s">
        <v>649</v>
      </c>
      <c r="I546">
        <v>24.5</v>
      </c>
      <c r="Y546" s="29"/>
    </row>
    <row r="547" spans="7:25" x14ac:dyDescent="0.25">
      <c r="G547" t="s">
        <v>624</v>
      </c>
      <c r="H547" t="s">
        <v>650</v>
      </c>
      <c r="I547">
        <v>41.5</v>
      </c>
      <c r="Y547" s="29"/>
    </row>
    <row r="548" spans="7:25" x14ac:dyDescent="0.25">
      <c r="G548" t="s">
        <v>624</v>
      </c>
      <c r="H548" t="s">
        <v>651</v>
      </c>
      <c r="I548">
        <v>49</v>
      </c>
      <c r="Y548" s="29"/>
    </row>
    <row r="549" spans="7:25" x14ac:dyDescent="0.25">
      <c r="G549" t="s">
        <v>624</v>
      </c>
      <c r="H549" t="s">
        <v>652</v>
      </c>
      <c r="I549">
        <v>19.600000000000001</v>
      </c>
      <c r="Y549" s="29"/>
    </row>
    <row r="550" spans="7:25" x14ac:dyDescent="0.25">
      <c r="G550" t="s">
        <v>624</v>
      </c>
      <c r="H550" t="s">
        <v>653</v>
      </c>
      <c r="I550">
        <v>41.1</v>
      </c>
      <c r="Y550" s="29"/>
    </row>
    <row r="551" spans="7:25" x14ac:dyDescent="0.25">
      <c r="G551" t="s">
        <v>624</v>
      </c>
      <c r="H551" t="s">
        <v>654</v>
      </c>
      <c r="I551">
        <v>43.4</v>
      </c>
      <c r="Y551" s="29"/>
    </row>
    <row r="552" spans="7:25" x14ac:dyDescent="0.25">
      <c r="G552" t="s">
        <v>624</v>
      </c>
      <c r="H552" t="s">
        <v>655</v>
      </c>
      <c r="I552">
        <v>16.8</v>
      </c>
      <c r="Y552" s="29"/>
    </row>
    <row r="553" spans="7:25" x14ac:dyDescent="0.25">
      <c r="G553" t="s">
        <v>624</v>
      </c>
      <c r="H553" t="s">
        <v>656</v>
      </c>
      <c r="I553">
        <v>20.399999999999999</v>
      </c>
      <c r="Y553" s="29"/>
    </row>
    <row r="554" spans="7:25" x14ac:dyDescent="0.25">
      <c r="G554" t="s">
        <v>624</v>
      </c>
      <c r="H554" t="s">
        <v>657</v>
      </c>
      <c r="I554">
        <v>21.9</v>
      </c>
      <c r="Y554" s="29"/>
    </row>
    <row r="555" spans="7:25" x14ac:dyDescent="0.25">
      <c r="G555" t="s">
        <v>624</v>
      </c>
      <c r="H555" t="s">
        <v>658</v>
      </c>
      <c r="I555">
        <v>23.5</v>
      </c>
      <c r="Y555" s="29"/>
    </row>
    <row r="556" spans="7:25" x14ac:dyDescent="0.25">
      <c r="G556" t="s">
        <v>624</v>
      </c>
      <c r="H556" t="s">
        <v>659</v>
      </c>
      <c r="I556">
        <v>31</v>
      </c>
      <c r="Y556" s="29"/>
    </row>
    <row r="557" spans="7:25" x14ac:dyDescent="0.25">
      <c r="G557" t="s">
        <v>624</v>
      </c>
      <c r="H557" t="s">
        <v>660</v>
      </c>
      <c r="I557">
        <v>34</v>
      </c>
      <c r="Y557" s="29"/>
    </row>
    <row r="558" spans="7:25" x14ac:dyDescent="0.25">
      <c r="G558" t="s">
        <v>624</v>
      </c>
      <c r="H558" t="s">
        <v>661</v>
      </c>
      <c r="I558">
        <v>23.5</v>
      </c>
      <c r="Y558" s="29"/>
    </row>
    <row r="559" spans="7:25" x14ac:dyDescent="0.25">
      <c r="G559" t="s">
        <v>624</v>
      </c>
      <c r="H559" t="s">
        <v>662</v>
      </c>
      <c r="I559">
        <v>18.5</v>
      </c>
      <c r="Y559" s="29"/>
    </row>
    <row r="560" spans="7:25" x14ac:dyDescent="0.25">
      <c r="G560" t="s">
        <v>624</v>
      </c>
      <c r="H560" t="s">
        <v>663</v>
      </c>
      <c r="I560">
        <v>26.9</v>
      </c>
      <c r="Y560" s="29"/>
    </row>
    <row r="561" spans="7:25" x14ac:dyDescent="0.25">
      <c r="G561" t="s">
        <v>624</v>
      </c>
      <c r="H561" t="s">
        <v>664</v>
      </c>
      <c r="I561">
        <v>42</v>
      </c>
      <c r="Y561" s="29"/>
    </row>
    <row r="562" spans="7:25" x14ac:dyDescent="0.25">
      <c r="G562" t="s">
        <v>624</v>
      </c>
      <c r="H562" t="s">
        <v>665</v>
      </c>
      <c r="I562">
        <v>30</v>
      </c>
      <c r="Y562" s="29"/>
    </row>
    <row r="563" spans="7:25" x14ac:dyDescent="0.25">
      <c r="G563" t="s">
        <v>624</v>
      </c>
      <c r="H563" t="s">
        <v>666</v>
      </c>
      <c r="I563">
        <v>23.4</v>
      </c>
      <c r="Y563" s="29"/>
    </row>
    <row r="564" spans="7:25" x14ac:dyDescent="0.25">
      <c r="G564" t="s">
        <v>624</v>
      </c>
      <c r="H564" t="s">
        <v>667</v>
      </c>
      <c r="I564">
        <v>23.8</v>
      </c>
      <c r="Y564" s="29"/>
    </row>
    <row r="565" spans="7:25" x14ac:dyDescent="0.25">
      <c r="G565" t="s">
        <v>624</v>
      </c>
      <c r="H565" t="s">
        <v>668</v>
      </c>
      <c r="I565">
        <v>19.3</v>
      </c>
      <c r="Y565" s="29"/>
    </row>
    <row r="566" spans="7:25" x14ac:dyDescent="0.25">
      <c r="G566" t="s">
        <v>624</v>
      </c>
      <c r="H566" t="s">
        <v>669</v>
      </c>
      <c r="I566">
        <v>20.8</v>
      </c>
      <c r="Y566" s="29"/>
    </row>
    <row r="567" spans="7:25" x14ac:dyDescent="0.25">
      <c r="G567" t="s">
        <v>624</v>
      </c>
      <c r="H567" t="s">
        <v>670</v>
      </c>
      <c r="I567">
        <v>23</v>
      </c>
      <c r="Y567" s="29"/>
    </row>
    <row r="568" spans="7:25" x14ac:dyDescent="0.25">
      <c r="G568" t="s">
        <v>624</v>
      </c>
      <c r="H568" t="s">
        <v>671</v>
      </c>
      <c r="I568">
        <v>32.200000000000003</v>
      </c>
      <c r="Y568" s="29"/>
    </row>
    <row r="569" spans="7:25" x14ac:dyDescent="0.25">
      <c r="G569" t="s">
        <v>624</v>
      </c>
      <c r="H569" t="s">
        <v>672</v>
      </c>
      <c r="I569">
        <v>13.8</v>
      </c>
      <c r="Y569" s="29"/>
    </row>
    <row r="570" spans="7:25" x14ac:dyDescent="0.25">
      <c r="G570" t="s">
        <v>624</v>
      </c>
      <c r="H570" t="s">
        <v>673</v>
      </c>
      <c r="I570">
        <v>34</v>
      </c>
      <c r="Y570" s="29"/>
    </row>
    <row r="571" spans="7:25" x14ac:dyDescent="0.25">
      <c r="G571" t="s">
        <v>624</v>
      </c>
      <c r="H571" t="s">
        <v>674</v>
      </c>
      <c r="I571">
        <v>25</v>
      </c>
      <c r="Y571" s="29"/>
    </row>
    <row r="572" spans="7:25" x14ac:dyDescent="0.25">
      <c r="G572" t="s">
        <v>624</v>
      </c>
      <c r="H572" t="s">
        <v>675</v>
      </c>
      <c r="I572">
        <v>39</v>
      </c>
      <c r="Y572" s="29"/>
    </row>
    <row r="573" spans="7:25" x14ac:dyDescent="0.25">
      <c r="G573" t="s">
        <v>624</v>
      </c>
      <c r="H573" t="s">
        <v>676</v>
      </c>
      <c r="I573">
        <v>12.1</v>
      </c>
      <c r="Y573" s="29"/>
    </row>
    <row r="574" spans="7:25" x14ac:dyDescent="0.25">
      <c r="G574" t="s">
        <v>624</v>
      </c>
      <c r="H574" t="s">
        <v>677</v>
      </c>
      <c r="I574">
        <v>28.4</v>
      </c>
      <c r="Y574" s="29"/>
    </row>
    <row r="575" spans="7:25" x14ac:dyDescent="0.25">
      <c r="G575" t="s">
        <v>624</v>
      </c>
      <c r="H575" t="s">
        <v>678</v>
      </c>
      <c r="I575">
        <v>19</v>
      </c>
      <c r="Y575" s="29"/>
    </row>
    <row r="576" spans="7:25" x14ac:dyDescent="0.25">
      <c r="G576" t="s">
        <v>624</v>
      </c>
      <c r="H576" t="s">
        <v>679</v>
      </c>
      <c r="I576">
        <v>29.7</v>
      </c>
      <c r="Y576" s="29"/>
    </row>
    <row r="577" spans="7:25" x14ac:dyDescent="0.25">
      <c r="G577" t="s">
        <v>624</v>
      </c>
      <c r="H577" t="s">
        <v>680</v>
      </c>
      <c r="I577">
        <v>17.399999999999999</v>
      </c>
      <c r="Y577" s="29"/>
    </row>
    <row r="578" spans="7:25" x14ac:dyDescent="0.25">
      <c r="G578" t="s">
        <v>624</v>
      </c>
      <c r="H578" t="s">
        <v>681</v>
      </c>
      <c r="I578">
        <v>41.2</v>
      </c>
      <c r="Y578" s="29"/>
    </row>
    <row r="579" spans="7:25" x14ac:dyDescent="0.25">
      <c r="G579" t="s">
        <v>624</v>
      </c>
      <c r="H579" t="s">
        <v>682</v>
      </c>
      <c r="I579">
        <v>11.2</v>
      </c>
      <c r="Y579" s="29"/>
    </row>
    <row r="580" spans="7:25" x14ac:dyDescent="0.25">
      <c r="G580" t="s">
        <v>624</v>
      </c>
      <c r="H580" t="s">
        <v>683</v>
      </c>
      <c r="I580">
        <v>24</v>
      </c>
      <c r="Y580" s="29"/>
    </row>
    <row r="581" spans="7:25" x14ac:dyDescent="0.25">
      <c r="G581" t="s">
        <v>624</v>
      </c>
      <c r="H581" t="s">
        <v>684</v>
      </c>
      <c r="I581">
        <v>13</v>
      </c>
      <c r="Y581" s="29"/>
    </row>
    <row r="582" spans="7:25" x14ac:dyDescent="0.25">
      <c r="G582" t="s">
        <v>624</v>
      </c>
      <c r="H582" t="s">
        <v>685</v>
      </c>
      <c r="I582">
        <v>28</v>
      </c>
      <c r="Y582" s="29"/>
    </row>
    <row r="583" spans="7:25" x14ac:dyDescent="0.25">
      <c r="G583" t="s">
        <v>624</v>
      </c>
      <c r="H583" t="s">
        <v>686</v>
      </c>
      <c r="I583">
        <v>23.1</v>
      </c>
      <c r="Y583" s="29"/>
    </row>
    <row r="584" spans="7:25" x14ac:dyDescent="0.25">
      <c r="G584" t="s">
        <v>624</v>
      </c>
      <c r="H584" t="s">
        <v>687</v>
      </c>
      <c r="I584">
        <v>32</v>
      </c>
      <c r="Y584" s="29"/>
    </row>
    <row r="585" spans="7:25" x14ac:dyDescent="0.25">
      <c r="G585" t="s">
        <v>624</v>
      </c>
      <c r="H585" t="s">
        <v>688</v>
      </c>
      <c r="I585">
        <v>17</v>
      </c>
      <c r="Y585" s="29"/>
    </row>
    <row r="586" spans="7:25" x14ac:dyDescent="0.25">
      <c r="G586" t="s">
        <v>624</v>
      </c>
      <c r="H586" t="s">
        <v>689</v>
      </c>
      <c r="I586">
        <v>16.7</v>
      </c>
      <c r="Y586" s="29"/>
    </row>
    <row r="587" spans="7:25" x14ac:dyDescent="0.25">
      <c r="G587" t="s">
        <v>624</v>
      </c>
      <c r="H587" t="s">
        <v>690</v>
      </c>
      <c r="I587">
        <v>22</v>
      </c>
      <c r="Y587" s="29"/>
    </row>
    <row r="588" spans="7:25" x14ac:dyDescent="0.25">
      <c r="G588" t="s">
        <v>624</v>
      </c>
      <c r="H588" t="s">
        <v>691</v>
      </c>
      <c r="I588">
        <v>17.8</v>
      </c>
      <c r="Y588" s="29"/>
    </row>
    <row r="589" spans="7:25" x14ac:dyDescent="0.25">
      <c r="G589" t="s">
        <v>624</v>
      </c>
      <c r="H589" t="s">
        <v>692</v>
      </c>
      <c r="I589">
        <v>18.100000000000001</v>
      </c>
      <c r="Y589" s="29"/>
    </row>
    <row r="590" spans="7:25" x14ac:dyDescent="0.25">
      <c r="G590" t="s">
        <v>624</v>
      </c>
      <c r="H590" t="s">
        <v>693</v>
      </c>
      <c r="I590">
        <v>10.6</v>
      </c>
      <c r="Y590" s="29"/>
    </row>
    <row r="591" spans="7:25" x14ac:dyDescent="0.25">
      <c r="G591" t="s">
        <v>624</v>
      </c>
      <c r="H591" t="s">
        <v>694</v>
      </c>
      <c r="I591">
        <v>20.100000000000001</v>
      </c>
      <c r="Y591" s="29"/>
    </row>
    <row r="592" spans="7:25" x14ac:dyDescent="0.25">
      <c r="G592" t="s">
        <v>624</v>
      </c>
      <c r="H592" t="s">
        <v>695</v>
      </c>
      <c r="I592">
        <v>16.3</v>
      </c>
      <c r="Y592" s="29"/>
    </row>
    <row r="593" spans="7:25" x14ac:dyDescent="0.25">
      <c r="G593" t="s">
        <v>624</v>
      </c>
      <c r="H593" t="s">
        <v>696</v>
      </c>
      <c r="I593">
        <v>17</v>
      </c>
      <c r="Y593" s="29"/>
    </row>
    <row r="594" spans="7:25" x14ac:dyDescent="0.25">
      <c r="G594" t="s">
        <v>624</v>
      </c>
      <c r="H594" t="s">
        <v>697</v>
      </c>
      <c r="I594">
        <v>27</v>
      </c>
      <c r="Y594" s="29"/>
    </row>
    <row r="595" spans="7:25" x14ac:dyDescent="0.25">
      <c r="G595" t="s">
        <v>624</v>
      </c>
      <c r="H595" t="s">
        <v>698</v>
      </c>
      <c r="I595">
        <v>18</v>
      </c>
      <c r="Y595" s="29"/>
    </row>
    <row r="596" spans="7:25" x14ac:dyDescent="0.25">
      <c r="G596" t="s">
        <v>624</v>
      </c>
      <c r="H596" t="s">
        <v>699</v>
      </c>
      <c r="I596">
        <v>36.5</v>
      </c>
      <c r="Y596" s="29"/>
    </row>
    <row r="597" spans="7:25" x14ac:dyDescent="0.25">
      <c r="G597" t="s">
        <v>624</v>
      </c>
      <c r="H597" t="s">
        <v>700</v>
      </c>
      <c r="I597">
        <v>15</v>
      </c>
      <c r="Y597" s="29"/>
    </row>
    <row r="598" spans="7:25" x14ac:dyDescent="0.25">
      <c r="G598" t="s">
        <v>624</v>
      </c>
      <c r="H598" t="s">
        <v>701</v>
      </c>
      <c r="I598">
        <v>21.1</v>
      </c>
      <c r="Y598" s="29"/>
    </row>
    <row r="599" spans="7:25" x14ac:dyDescent="0.25">
      <c r="G599" t="s">
        <v>624</v>
      </c>
      <c r="H599" t="s">
        <v>702</v>
      </c>
      <c r="I599">
        <v>26</v>
      </c>
      <c r="Y599" s="29"/>
    </row>
    <row r="600" spans="7:25" x14ac:dyDescent="0.25">
      <c r="G600" t="s">
        <v>624</v>
      </c>
      <c r="H600" t="s">
        <v>703</v>
      </c>
      <c r="I600">
        <v>15</v>
      </c>
      <c r="Y600" s="29"/>
    </row>
    <row r="601" spans="7:25" x14ac:dyDescent="0.25">
      <c r="G601" t="s">
        <v>624</v>
      </c>
      <c r="H601" t="s">
        <v>704</v>
      </c>
      <c r="I601">
        <v>25</v>
      </c>
      <c r="Y601" s="29"/>
    </row>
    <row r="602" spans="7:25" x14ac:dyDescent="0.25">
      <c r="G602" t="s">
        <v>624</v>
      </c>
      <c r="H602" t="s">
        <v>705</v>
      </c>
      <c r="I602">
        <v>35</v>
      </c>
      <c r="Y602" s="29"/>
    </row>
    <row r="603" spans="7:25" x14ac:dyDescent="0.25">
      <c r="G603" t="s">
        <v>624</v>
      </c>
      <c r="H603" t="s">
        <v>706</v>
      </c>
      <c r="I603">
        <v>15.9</v>
      </c>
      <c r="Y603" s="29"/>
    </row>
    <row r="604" spans="7:25" x14ac:dyDescent="0.25">
      <c r="G604" t="s">
        <v>624</v>
      </c>
      <c r="H604" t="s">
        <v>707</v>
      </c>
      <c r="I604">
        <v>24</v>
      </c>
      <c r="Y604" s="29"/>
    </row>
    <row r="605" spans="7:25" x14ac:dyDescent="0.25">
      <c r="G605" t="s">
        <v>624</v>
      </c>
      <c r="H605" t="s">
        <v>708</v>
      </c>
      <c r="I605">
        <v>19.5</v>
      </c>
      <c r="Y605" s="29"/>
    </row>
    <row r="606" spans="7:25" x14ac:dyDescent="0.25">
      <c r="G606" t="s">
        <v>624</v>
      </c>
      <c r="H606" t="s">
        <v>709</v>
      </c>
      <c r="I606">
        <v>16</v>
      </c>
      <c r="Y606" s="29"/>
    </row>
    <row r="607" spans="7:25" x14ac:dyDescent="0.25">
      <c r="G607" t="s">
        <v>624</v>
      </c>
      <c r="H607" t="s">
        <v>710</v>
      </c>
      <c r="I607">
        <v>28.6</v>
      </c>
      <c r="Y607" s="29"/>
    </row>
    <row r="608" spans="7:25" x14ac:dyDescent="0.25">
      <c r="G608" t="s">
        <v>711</v>
      </c>
      <c r="H608" t="s">
        <v>712</v>
      </c>
      <c r="I608">
        <v>38.6</v>
      </c>
      <c r="Y608" s="29"/>
    </row>
    <row r="609" spans="7:25" x14ac:dyDescent="0.25">
      <c r="G609" t="s">
        <v>711</v>
      </c>
      <c r="H609" t="s">
        <v>713</v>
      </c>
      <c r="I609">
        <v>36.9</v>
      </c>
      <c r="Y609" s="29"/>
    </row>
    <row r="610" spans="7:25" x14ac:dyDescent="0.25">
      <c r="G610" t="s">
        <v>711</v>
      </c>
      <c r="H610" t="s">
        <v>714</v>
      </c>
      <c r="I610">
        <v>37.700000000000003</v>
      </c>
      <c r="Y610" s="29"/>
    </row>
    <row r="611" spans="7:25" x14ac:dyDescent="0.25">
      <c r="G611" t="s">
        <v>711</v>
      </c>
      <c r="H611" t="s">
        <v>715</v>
      </c>
      <c r="I611">
        <v>35.6</v>
      </c>
      <c r="Y611" s="29"/>
    </row>
    <row r="612" spans="7:25" x14ac:dyDescent="0.25">
      <c r="G612" t="s">
        <v>711</v>
      </c>
      <c r="H612" t="s">
        <v>716</v>
      </c>
      <c r="I612">
        <v>36.799999999999997</v>
      </c>
      <c r="Y612" s="29"/>
    </row>
    <row r="613" spans="7:25" x14ac:dyDescent="0.25">
      <c r="G613" t="s">
        <v>717</v>
      </c>
      <c r="H613" t="s">
        <v>718</v>
      </c>
      <c r="I613">
        <v>40.5</v>
      </c>
      <c r="Y613" s="29"/>
    </row>
    <row r="614" spans="7:25" x14ac:dyDescent="0.25">
      <c r="G614" t="s">
        <v>717</v>
      </c>
      <c r="H614" t="s">
        <v>719</v>
      </c>
      <c r="I614">
        <v>40.4</v>
      </c>
      <c r="Y614" s="29"/>
    </row>
    <row r="615" spans="7:25" x14ac:dyDescent="0.25">
      <c r="G615" t="s">
        <v>717</v>
      </c>
      <c r="H615" t="s">
        <v>720</v>
      </c>
      <c r="I615">
        <v>49</v>
      </c>
      <c r="Y615" s="29"/>
    </row>
    <row r="616" spans="7:25" x14ac:dyDescent="0.25">
      <c r="G616" t="s">
        <v>717</v>
      </c>
      <c r="H616" t="s">
        <v>721</v>
      </c>
      <c r="I616">
        <v>30.5</v>
      </c>
      <c r="Y616" s="29"/>
    </row>
    <row r="617" spans="7:25" x14ac:dyDescent="0.25">
      <c r="G617" t="s">
        <v>717</v>
      </c>
      <c r="H617" t="s">
        <v>722</v>
      </c>
      <c r="I617">
        <v>34.6</v>
      </c>
      <c r="Y617" s="29"/>
    </row>
    <row r="618" spans="7:25" x14ac:dyDescent="0.25">
      <c r="G618" t="s">
        <v>765</v>
      </c>
      <c r="H618" t="s">
        <v>734</v>
      </c>
      <c r="I618" t="s">
        <v>126</v>
      </c>
      <c r="Y618" s="29"/>
    </row>
    <row r="619" spans="7:25" x14ac:dyDescent="0.25">
      <c r="G619" t="s">
        <v>947</v>
      </c>
      <c r="H619" t="s">
        <v>946</v>
      </c>
      <c r="I619" t="s">
        <v>126</v>
      </c>
      <c r="Y619" s="29"/>
    </row>
    <row r="620" spans="7:25" x14ac:dyDescent="0.25">
      <c r="G620" s="50" t="s">
        <v>4</v>
      </c>
      <c r="H620" s="50" t="s">
        <v>999</v>
      </c>
      <c r="I620" s="50" t="s">
        <v>999</v>
      </c>
      <c r="Y620" s="29"/>
    </row>
  </sheetData>
  <sortState ref="G4:I617">
    <sortCondition ref="G4:G617"/>
  </sortState>
  <hyperlinks>
    <hyperlink ref="P197" r:id="rId1"/>
  </hyperlinks>
  <pageMargins left="0.7" right="0.7" top="0.75" bottom="0.75" header="0.3" footer="0.3"/>
  <pageSetup paperSize="9" orientation="portrait"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29"/>
  <sheetViews>
    <sheetView workbookViewId="0">
      <selection activeCell="A30" sqref="A30"/>
    </sheetView>
  </sheetViews>
  <sheetFormatPr defaultRowHeight="15" x14ac:dyDescent="0.25"/>
  <sheetData>
    <row r="1" spans="1:1" x14ac:dyDescent="0.25">
      <c r="A1" s="16" t="s">
        <v>932</v>
      </c>
    </row>
    <row r="2" spans="1:1" x14ac:dyDescent="0.25">
      <c r="A2" s="16" t="s">
        <v>964</v>
      </c>
    </row>
    <row r="4" spans="1:1" x14ac:dyDescent="0.25">
      <c r="A4" s="15" t="s">
        <v>757</v>
      </c>
    </row>
    <row r="5" spans="1:1" x14ac:dyDescent="0.25">
      <c r="A5" s="15" t="s">
        <v>929</v>
      </c>
    </row>
    <row r="6" spans="1:1" x14ac:dyDescent="0.25">
      <c r="A6" s="15" t="s">
        <v>758</v>
      </c>
    </row>
    <row r="7" spans="1:1" x14ac:dyDescent="0.25">
      <c r="A7" s="15" t="s">
        <v>759</v>
      </c>
    </row>
    <row r="8" spans="1:1" x14ac:dyDescent="0.25">
      <c r="A8" s="15" t="s">
        <v>760</v>
      </c>
    </row>
    <row r="9" spans="1:1" s="49" customFormat="1" x14ac:dyDescent="0.25">
      <c r="A9" s="69" t="s">
        <v>1000</v>
      </c>
    </row>
    <row r="10" spans="1:1" x14ac:dyDescent="0.25">
      <c r="A10" s="15" t="s">
        <v>761</v>
      </c>
    </row>
    <row r="11" spans="1:1" x14ac:dyDescent="0.25">
      <c r="A11" s="15" t="s">
        <v>762</v>
      </c>
    </row>
    <row r="12" spans="1:1" x14ac:dyDescent="0.25">
      <c r="A12" s="15" t="s">
        <v>763</v>
      </c>
    </row>
    <row r="13" spans="1:1" x14ac:dyDescent="0.25">
      <c r="A13" s="15" t="s">
        <v>930</v>
      </c>
    </row>
    <row r="14" spans="1:1" x14ac:dyDescent="0.25">
      <c r="A14" s="68" t="s">
        <v>993</v>
      </c>
    </row>
    <row r="15" spans="1:1" x14ac:dyDescent="0.25">
      <c r="A15" s="15" t="s">
        <v>1001</v>
      </c>
    </row>
    <row r="16" spans="1:1" x14ac:dyDescent="0.25">
      <c r="A16" s="15" t="s">
        <v>1014</v>
      </c>
    </row>
    <row r="17" spans="1:1" x14ac:dyDescent="0.25">
      <c r="A17" s="15" t="s">
        <v>1023</v>
      </c>
    </row>
    <row r="18" spans="1:1" x14ac:dyDescent="0.25">
      <c r="A18" s="15" t="s">
        <v>1070</v>
      </c>
    </row>
    <row r="19" spans="1:1" x14ac:dyDescent="0.25">
      <c r="A19" s="15" t="s">
        <v>1046</v>
      </c>
    </row>
    <row r="20" spans="1:1" x14ac:dyDescent="0.25">
      <c r="A20" s="15" t="s">
        <v>1185</v>
      </c>
    </row>
    <row r="21" spans="1:1" x14ac:dyDescent="0.25">
      <c r="A21" s="15" t="s">
        <v>1055</v>
      </c>
    </row>
    <row r="22" spans="1:1" x14ac:dyDescent="0.25">
      <c r="A22" s="15" t="s">
        <v>1054</v>
      </c>
    </row>
    <row r="23" spans="1:1" x14ac:dyDescent="0.25">
      <c r="A23" s="106" t="s">
        <v>1061</v>
      </c>
    </row>
    <row r="24" spans="1:1" x14ac:dyDescent="0.25">
      <c r="A24" s="15" t="s">
        <v>1064</v>
      </c>
    </row>
    <row r="25" spans="1:1" x14ac:dyDescent="0.25">
      <c r="A25" s="106" t="s">
        <v>1076</v>
      </c>
    </row>
    <row r="26" spans="1:1" x14ac:dyDescent="0.25">
      <c r="A26" s="15" t="s">
        <v>1075</v>
      </c>
    </row>
    <row r="27" spans="1:1" s="2" customFormat="1" x14ac:dyDescent="0.25">
      <c r="A27" s="152" t="s">
        <v>1189</v>
      </c>
    </row>
    <row r="28" spans="1:1" s="45" customFormat="1" x14ac:dyDescent="0.25">
      <c r="A28" s="152" t="s">
        <v>1177</v>
      </c>
    </row>
    <row r="29" spans="1:1" x14ac:dyDescent="0.25">
      <c r="A29" s="15" t="s">
        <v>1190</v>
      </c>
    </row>
  </sheetData>
  <sheetProtection algorithmName="SHA-512" hashValue="gUEuv9WnwcmSclQed1PnpKVDUbj/TFg0Vllb3Ovq1PpcJXpA1S8IfjoiHnm16NB6pihDDxqEJeplbfDhzAeI2w==" saltValue="SFeyfOvioFgmcCp00v0Wbg=="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92D050"/>
    <pageSetUpPr fitToPage="1"/>
  </sheetPr>
  <dimension ref="A2:K1000"/>
  <sheetViews>
    <sheetView zoomScale="80" zoomScaleNormal="80" workbookViewId="0">
      <selection activeCell="J7" sqref="J7"/>
    </sheetView>
  </sheetViews>
  <sheetFormatPr defaultRowHeight="15" x14ac:dyDescent="0.25"/>
  <cols>
    <col min="1" max="1" width="41.7109375" customWidth="1"/>
    <col min="2" max="2" width="29.140625" customWidth="1"/>
    <col min="3" max="3" width="22.42578125" style="46" customWidth="1"/>
    <col min="4" max="4" width="30" customWidth="1"/>
    <col min="5" max="5" width="31.7109375" customWidth="1"/>
    <col min="6" max="6" width="27.7109375" customWidth="1"/>
    <col min="7" max="7" width="29.85546875" customWidth="1"/>
    <col min="8" max="8" width="17.85546875" customWidth="1"/>
    <col min="9" max="9" width="27" customWidth="1"/>
    <col min="10" max="10" width="20.28515625" customWidth="1"/>
    <col min="11" max="11" width="24.85546875" customWidth="1"/>
    <col min="12" max="12" width="12.7109375" customWidth="1"/>
  </cols>
  <sheetData>
    <row r="2" spans="1:11" ht="21" x14ac:dyDescent="0.35">
      <c r="A2" s="21" t="s">
        <v>942</v>
      </c>
    </row>
    <row r="3" spans="1:11" ht="30.75" customHeight="1" x14ac:dyDescent="0.25">
      <c r="A3" s="160" t="s">
        <v>959</v>
      </c>
      <c r="B3" s="160"/>
      <c r="C3" s="160"/>
    </row>
    <row r="4" spans="1:11" x14ac:dyDescent="0.25">
      <c r="A4" s="14"/>
      <c r="B4" s="14"/>
      <c r="D4" s="14"/>
      <c r="E4" s="14"/>
      <c r="F4" s="14"/>
      <c r="G4" s="14"/>
      <c r="H4" s="14"/>
      <c r="I4" s="48"/>
      <c r="J4" s="14"/>
      <c r="K4" s="14"/>
    </row>
    <row r="5" spans="1:11" s="50" customFormat="1" ht="63.75" customHeight="1" x14ac:dyDescent="0.25">
      <c r="A5" s="56" t="s">
        <v>1012</v>
      </c>
      <c r="B5" s="56" t="s">
        <v>965</v>
      </c>
      <c r="C5" s="56" t="s">
        <v>957</v>
      </c>
      <c r="D5" s="56" t="s">
        <v>1003</v>
      </c>
      <c r="E5" s="56" t="s">
        <v>1003</v>
      </c>
      <c r="F5" s="56" t="s">
        <v>979</v>
      </c>
      <c r="G5" s="56" t="s">
        <v>980</v>
      </c>
      <c r="H5" s="56" t="s">
        <v>941</v>
      </c>
      <c r="I5" s="56" t="s">
        <v>1194</v>
      </c>
    </row>
    <row r="6" spans="1:11" ht="47.25" customHeight="1" x14ac:dyDescent="0.25">
      <c r="A6" s="54" t="s">
        <v>912</v>
      </c>
      <c r="B6" s="54" t="s">
        <v>994</v>
      </c>
      <c r="C6" s="54" t="s">
        <v>938</v>
      </c>
      <c r="D6" s="54" t="s">
        <v>943</v>
      </c>
      <c r="E6" s="54" t="s">
        <v>1002</v>
      </c>
      <c r="F6" s="54" t="s">
        <v>968</v>
      </c>
      <c r="G6" s="54" t="s">
        <v>969</v>
      </c>
      <c r="H6" s="54" t="s">
        <v>937</v>
      </c>
      <c r="I6" s="54" t="s">
        <v>939</v>
      </c>
    </row>
    <row r="7" spans="1:11" x14ac:dyDescent="0.25">
      <c r="A7" s="12">
        <v>1</v>
      </c>
      <c r="B7" s="76" t="s">
        <v>754</v>
      </c>
      <c r="C7" s="12" t="str">
        <f>IF(ISERROR(VLOOKUP($B7,Lists!$B$4:$C$11,2,FALSE)),"",VLOOKUP($B7,Lists!$B$4:$C$11,2,FALSE))</f>
        <v/>
      </c>
      <c r="D7" s="77"/>
      <c r="E7" s="78" t="s">
        <v>945</v>
      </c>
      <c r="F7" s="78" t="str">
        <f>IF(ISERROR(VLOOKUP($B7&amp;" "&amp;$G7,Lists!$N$4:$O$14,2,FALSE)),"",VLOOKUP($B7&amp;" "&amp;$G7,Lists!$N$4:$O$14,2,FALSE))</f>
        <v/>
      </c>
      <c r="G7" s="78" t="str">
        <f>IF(ISERROR(VLOOKUP($E7,Lists!$L$4:$M$7,2,FALSE)),"",VLOOKUP($E7,Lists!$L$4:$M$7,2,FALSE))</f>
        <v/>
      </c>
      <c r="H7" s="77" t="str">
        <f>IF(ISERROR(D7*F7),"",D7*F7)</f>
        <v/>
      </c>
      <c r="I7" s="23" t="str">
        <f>IF(ISERROR(VLOOKUP($B7,Lists!$B$4:$K$12,10,FALSE)),"",VLOOKUP($B7,Lists!$B$4:$K$12,10,FALSE))</f>
        <v/>
      </c>
    </row>
    <row r="8" spans="1:11" x14ac:dyDescent="0.25">
      <c r="A8" s="12">
        <v>2</v>
      </c>
      <c r="B8" s="76" t="s">
        <v>754</v>
      </c>
      <c r="C8" s="12" t="str">
        <f>IF(ISERROR(VLOOKUP($B8,Lists!$B$4:$C$11,2,FALSE)),"",VLOOKUP($B8,Lists!$B$4:$C$11,2,FALSE))</f>
        <v/>
      </c>
      <c r="D8" s="147"/>
      <c r="E8" s="23" t="s">
        <v>945</v>
      </c>
      <c r="F8" s="78" t="str">
        <f>IF(ISERROR(VLOOKUP($B8&amp;" "&amp;$G8,Lists!$N$4:$O$14,2,FALSE)),"",VLOOKUP($B8&amp;" "&amp;$G8,Lists!$N$4:$O$14,2,FALSE))</f>
        <v/>
      </c>
      <c r="G8" s="78" t="str">
        <f>IF(ISERROR(VLOOKUP($E8,Lists!$L$4:$M$7,2,FALSE)),"",VLOOKUP($E8,Lists!$L$4:$M$7,2,FALSE))</f>
        <v/>
      </c>
      <c r="H8" s="77" t="str">
        <f t="shared" ref="H8:H19" si="0">IF(ISERROR(D8*F8),"",D8*F8)</f>
        <v/>
      </c>
      <c r="I8" s="23" t="str">
        <f>IF(ISERROR(VLOOKUP($B8,Lists!$B$4:$K$12,10,FALSE)),"",VLOOKUP($B8,Lists!$B$4:$K$12,10,FALSE))</f>
        <v/>
      </c>
    </row>
    <row r="9" spans="1:11" x14ac:dyDescent="0.25">
      <c r="A9" s="12">
        <v>3</v>
      </c>
      <c r="B9" s="17" t="s">
        <v>754</v>
      </c>
      <c r="C9" s="12" t="str">
        <f>IF(ISERROR(VLOOKUP($B9,Lists!$B$4:$C$11,2,FALSE)),"",VLOOKUP($B9,Lists!$B$4:$C$11,2,FALSE))</f>
        <v/>
      </c>
      <c r="D9" s="77"/>
      <c r="E9" s="23" t="s">
        <v>945</v>
      </c>
      <c r="F9" s="78" t="str">
        <f>IF(ISERROR(VLOOKUP($B9&amp;" "&amp;$G9,Lists!$N$4:$O$14,2,FALSE)),"",VLOOKUP($B9&amp;" "&amp;$G9,Lists!$N$4:$O$14,2,FALSE))</f>
        <v/>
      </c>
      <c r="G9" s="78" t="str">
        <f>IF(ISERROR(VLOOKUP($E9,Lists!$L$4:$M$7,2,FALSE)),"",VLOOKUP($E9,Lists!$L$4:$M$7,2,FALSE))</f>
        <v/>
      </c>
      <c r="H9" s="77" t="str">
        <f t="shared" si="0"/>
        <v/>
      </c>
      <c r="I9" s="23" t="str">
        <f>IF(ISERROR(VLOOKUP($B9,Lists!$B$4:$K$12,10,FALSE)),"",VLOOKUP($B9,Lists!$B$4:$K$12,10,FALSE))</f>
        <v/>
      </c>
    </row>
    <row r="10" spans="1:11" x14ac:dyDescent="0.25">
      <c r="A10" s="12"/>
      <c r="B10" s="17" t="s">
        <v>754</v>
      </c>
      <c r="C10" s="12" t="str">
        <f>IF(ISERROR(VLOOKUP($B10,Lists!$B$4:$C$11,2,FALSE)),"",VLOOKUP($B10,Lists!$B$4:$C$11,2,FALSE))</f>
        <v/>
      </c>
      <c r="D10" s="77"/>
      <c r="E10" s="23" t="s">
        <v>945</v>
      </c>
      <c r="F10" s="78" t="str">
        <f>IF(ISERROR(VLOOKUP($B10&amp;" "&amp;$G10,Lists!$N$4:$O$14,2,FALSE)),"",VLOOKUP($B10&amp;" "&amp;$G10,Lists!$N$4:$O$14,2,FALSE))</f>
        <v/>
      </c>
      <c r="G10" s="78" t="str">
        <f>IF(ISERROR(VLOOKUP($E10,Lists!$L$4:$M$7,2,FALSE)),"",VLOOKUP($E10,Lists!$L$4:$M$7,2,FALSE))</f>
        <v/>
      </c>
      <c r="H10" s="77" t="str">
        <f t="shared" si="0"/>
        <v/>
      </c>
      <c r="I10" s="23" t="str">
        <f>IF(ISERROR(VLOOKUP($B10,Lists!$B$4:$K$12,10,FALSE)),"",VLOOKUP($B10,Lists!$B$4:$K$12,10,FALSE))</f>
        <v/>
      </c>
    </row>
    <row r="11" spans="1:11" x14ac:dyDescent="0.25">
      <c r="A11" s="12"/>
      <c r="B11" s="17" t="s">
        <v>754</v>
      </c>
      <c r="C11" s="12" t="str">
        <f>IF(ISERROR(VLOOKUP($B11,Lists!$B$4:$C$11,2,FALSE)),"",VLOOKUP($B11,Lists!$B$4:$C$11,2,FALSE))</f>
        <v/>
      </c>
      <c r="D11" s="77"/>
      <c r="E11" s="23" t="s">
        <v>945</v>
      </c>
      <c r="F11" s="78" t="str">
        <f>IF(ISERROR(VLOOKUP($B11&amp;" "&amp;$G11,Lists!$N$4:$O$14,2,FALSE)),"",VLOOKUP($B11&amp;" "&amp;$G11,Lists!$N$4:$O$14,2,FALSE))</f>
        <v/>
      </c>
      <c r="G11" s="78" t="str">
        <f>IF(ISERROR(VLOOKUP($E11,Lists!$L$4:$M$7,2,FALSE)),"",VLOOKUP($E11,Lists!$L$4:$M$7,2,FALSE))</f>
        <v/>
      </c>
      <c r="H11" s="77" t="str">
        <f t="shared" si="0"/>
        <v/>
      </c>
      <c r="I11" s="23" t="str">
        <f>IF(ISERROR(VLOOKUP($B11,Lists!$B$4:$K$12,10,FALSE)),"",VLOOKUP($B11,Lists!$B$4:$K$12,10,FALSE))</f>
        <v/>
      </c>
    </row>
    <row r="12" spans="1:11" x14ac:dyDescent="0.25">
      <c r="A12" s="12"/>
      <c r="B12" s="17" t="s">
        <v>754</v>
      </c>
      <c r="C12" s="12" t="str">
        <f>IF(ISERROR(VLOOKUP($B12,Lists!$B$4:$C$11,2,FALSE)),"",VLOOKUP($B12,Lists!$B$4:$C$11,2,FALSE))</f>
        <v/>
      </c>
      <c r="D12" s="77"/>
      <c r="E12" s="23" t="s">
        <v>945</v>
      </c>
      <c r="F12" s="78" t="str">
        <f>IF(ISERROR(VLOOKUP($B12&amp;" "&amp;$G12,Lists!$N$4:$O$14,2,FALSE)),"",VLOOKUP($B12&amp;" "&amp;$G12,Lists!$N$4:$O$14,2,FALSE))</f>
        <v/>
      </c>
      <c r="G12" s="78" t="str">
        <f>IF(ISERROR(VLOOKUP($E12,Lists!$L$4:$M$7,2,FALSE)),"",VLOOKUP($E12,Lists!$L$4:$M$7,2,FALSE))</f>
        <v/>
      </c>
      <c r="H12" s="77" t="str">
        <f t="shared" si="0"/>
        <v/>
      </c>
      <c r="I12" s="23" t="str">
        <f>IF(ISERROR(VLOOKUP($B12,Lists!$B$4:$K$12,10,FALSE)),"",VLOOKUP($B12,Lists!$B$4:$K$12,10,FALSE))</f>
        <v/>
      </c>
    </row>
    <row r="13" spans="1:11" x14ac:dyDescent="0.25">
      <c r="A13" s="12"/>
      <c r="B13" s="17" t="s">
        <v>754</v>
      </c>
      <c r="C13" s="12" t="str">
        <f>IF(ISERROR(VLOOKUP($B13,Lists!$B$4:$C$11,2,FALSE)),"",VLOOKUP($B13,Lists!$B$4:$C$11,2,FALSE))</f>
        <v/>
      </c>
      <c r="D13" s="77"/>
      <c r="E13" s="23" t="s">
        <v>945</v>
      </c>
      <c r="F13" s="78" t="str">
        <f>IF(ISERROR(VLOOKUP($B13&amp;" "&amp;$G13,Lists!$N$4:$O$14,2,FALSE)),"",VLOOKUP($B13&amp;" "&amp;$G13,Lists!$N$4:$O$14,2,FALSE))</f>
        <v/>
      </c>
      <c r="G13" s="78" t="str">
        <f>IF(ISERROR(VLOOKUP($E13,Lists!$L$4:$M$7,2,FALSE)),"",VLOOKUP($E13,Lists!$L$4:$M$7,2,FALSE))</f>
        <v/>
      </c>
      <c r="H13" s="77" t="str">
        <f t="shared" si="0"/>
        <v/>
      </c>
      <c r="I13" s="23" t="str">
        <f>IF(ISERROR(VLOOKUP($B13,Lists!$B$4:$K$12,10,FALSE)),"",VLOOKUP($B13,Lists!$B$4:$K$12,10,FALSE))</f>
        <v/>
      </c>
    </row>
    <row r="14" spans="1:11" x14ac:dyDescent="0.25">
      <c r="A14" s="12"/>
      <c r="B14" s="17" t="s">
        <v>754</v>
      </c>
      <c r="C14" s="12" t="str">
        <f>IF(ISERROR(VLOOKUP($B14,Lists!$B$4:$C$11,2,FALSE)),"",VLOOKUP($B14,Lists!$B$4:$C$11,2,FALSE))</f>
        <v/>
      </c>
      <c r="D14" s="77"/>
      <c r="E14" s="23" t="s">
        <v>945</v>
      </c>
      <c r="F14" s="78" t="str">
        <f>IF(ISERROR(VLOOKUP($B14&amp;" "&amp;$G14,Lists!$N$4:$O$14,2,FALSE)),"",VLOOKUP($B14&amp;" "&amp;$G14,Lists!$N$4:$O$14,2,FALSE))</f>
        <v/>
      </c>
      <c r="G14" s="78" t="str">
        <f>IF(ISERROR(VLOOKUP($E14,Lists!$L$4:$M$7,2,FALSE)),"",VLOOKUP($E14,Lists!$L$4:$M$7,2,FALSE))</f>
        <v/>
      </c>
      <c r="H14" s="77" t="str">
        <f t="shared" si="0"/>
        <v/>
      </c>
      <c r="I14" s="23" t="str">
        <f>IF(ISERROR(VLOOKUP($B14,Lists!$B$4:$K$12,10,FALSE)),"",VLOOKUP($B14,Lists!$B$4:$K$12,10,FALSE))</f>
        <v/>
      </c>
    </row>
    <row r="15" spans="1:11" x14ac:dyDescent="0.25">
      <c r="A15" s="12"/>
      <c r="B15" s="17" t="s">
        <v>754</v>
      </c>
      <c r="C15" s="12" t="str">
        <f>IF(ISERROR(VLOOKUP($B15,Lists!$B$4:$C$11,2,FALSE)),"",VLOOKUP($B15,Lists!$B$4:$C$11,2,FALSE))</f>
        <v/>
      </c>
      <c r="D15" s="77"/>
      <c r="E15" s="23" t="s">
        <v>945</v>
      </c>
      <c r="F15" s="78" t="str">
        <f>IF(ISERROR(VLOOKUP($B15&amp;" "&amp;$G15,Lists!$N$4:$O$14,2,FALSE)),"",VLOOKUP($B15&amp;" "&amp;$G15,Lists!$N$4:$O$14,2,FALSE))</f>
        <v/>
      </c>
      <c r="G15" s="78" t="str">
        <f>IF(ISERROR(VLOOKUP($E15,Lists!$L$4:$M$7,2,FALSE)),"",VLOOKUP($E15,Lists!$L$4:$M$7,2,FALSE))</f>
        <v/>
      </c>
      <c r="H15" s="77" t="str">
        <f t="shared" si="0"/>
        <v/>
      </c>
      <c r="I15" s="23" t="str">
        <f>IF(ISERROR(VLOOKUP($B15,Lists!$B$4:$K$12,10,FALSE)),"",VLOOKUP($B15,Lists!$B$4:$K$12,10,FALSE))</f>
        <v/>
      </c>
    </row>
    <row r="16" spans="1:11" x14ac:dyDescent="0.25">
      <c r="A16" s="12"/>
      <c r="B16" s="17" t="s">
        <v>754</v>
      </c>
      <c r="C16" s="12" t="str">
        <f>IF(ISERROR(VLOOKUP($B16,Lists!$B$4:$C$11,2,FALSE)),"",VLOOKUP($B16,Lists!$B$4:$C$11,2,FALSE))</f>
        <v/>
      </c>
      <c r="D16" s="77"/>
      <c r="E16" s="23" t="s">
        <v>945</v>
      </c>
      <c r="F16" s="78" t="str">
        <f>IF(ISERROR(VLOOKUP($B16&amp;" "&amp;$G16,Lists!$N$4:$O$14,2,FALSE)),"",VLOOKUP($B16&amp;" "&amp;$G16,Lists!$N$4:$O$14,2,FALSE))</f>
        <v/>
      </c>
      <c r="G16" s="78" t="str">
        <f>IF(ISERROR(VLOOKUP($E16,Lists!$L$4:$M$7,2,FALSE)),"",VLOOKUP($E16,Lists!$L$4:$M$7,2,FALSE))</f>
        <v/>
      </c>
      <c r="H16" s="77" t="str">
        <f t="shared" si="0"/>
        <v/>
      </c>
      <c r="I16" s="23" t="str">
        <f>IF(ISERROR(VLOOKUP($B16,Lists!$B$4:$K$12,10,FALSE)),"",VLOOKUP($B16,Lists!$B$4:$K$12,10,FALSE))</f>
        <v/>
      </c>
    </row>
    <row r="17" spans="1:11" x14ac:dyDescent="0.25">
      <c r="A17" s="12"/>
      <c r="B17" s="17" t="s">
        <v>754</v>
      </c>
      <c r="C17" s="12" t="str">
        <f>IF(ISERROR(VLOOKUP($B17,Lists!$B$4:$C$11,2,FALSE)),"",VLOOKUP($B17,Lists!$B$4:$C$11,2,FALSE))</f>
        <v/>
      </c>
      <c r="D17" s="77"/>
      <c r="E17" s="23" t="s">
        <v>945</v>
      </c>
      <c r="F17" s="78" t="str">
        <f>IF(ISERROR(VLOOKUP($B17&amp;" "&amp;$G17,Lists!$N$4:$O$14,2,FALSE)),"",VLOOKUP($B17&amp;" "&amp;$G17,Lists!$N$4:$O$14,2,FALSE))</f>
        <v/>
      </c>
      <c r="G17" s="78" t="str">
        <f>IF(ISERROR(VLOOKUP($E17,Lists!$L$4:$M$7,2,FALSE)),"",VLOOKUP($E17,Lists!$L$4:$M$7,2,FALSE))</f>
        <v/>
      </c>
      <c r="H17" s="77" t="str">
        <f t="shared" si="0"/>
        <v/>
      </c>
      <c r="I17" s="23" t="str">
        <f>IF(ISERROR(VLOOKUP($B17,Lists!$B$4:$K$12,10,FALSE)),"",VLOOKUP($B17,Lists!$B$4:$K$12,10,FALSE))</f>
        <v/>
      </c>
    </row>
    <row r="18" spans="1:11" x14ac:dyDescent="0.25">
      <c r="A18" s="12"/>
      <c r="B18" s="17" t="s">
        <v>754</v>
      </c>
      <c r="C18" s="12" t="str">
        <f>IF(ISERROR(VLOOKUP($B18,Lists!$B$4:$C$11,2,FALSE)),"",VLOOKUP($B18,Lists!$B$4:$C$11,2,FALSE))</f>
        <v/>
      </c>
      <c r="D18" s="77"/>
      <c r="E18" s="23" t="s">
        <v>945</v>
      </c>
      <c r="F18" s="78" t="str">
        <f>IF(ISERROR(VLOOKUP($B18&amp;" "&amp;$G18,Lists!$N$4:$O$14,2,FALSE)),"",VLOOKUP($B18&amp;" "&amp;$G18,Lists!$N$4:$O$14,2,FALSE))</f>
        <v/>
      </c>
      <c r="G18" s="78" t="str">
        <f>IF(ISERROR(VLOOKUP($E18,Lists!$L$4:$M$7,2,FALSE)),"",VLOOKUP($E18,Lists!$L$4:$M$7,2,FALSE))</f>
        <v/>
      </c>
      <c r="H18" s="77" t="str">
        <f t="shared" si="0"/>
        <v/>
      </c>
      <c r="I18" s="23" t="str">
        <f>IF(ISERROR(VLOOKUP($B18,Lists!$B$4:$K$12,10,FALSE)),"",VLOOKUP($B18,Lists!$B$4:$K$12,10,FALSE))</f>
        <v/>
      </c>
    </row>
    <row r="19" spans="1:11" x14ac:dyDescent="0.25">
      <c r="A19" s="12"/>
      <c r="B19" s="17" t="s">
        <v>754</v>
      </c>
      <c r="C19" s="12" t="str">
        <f>IF(ISERROR(VLOOKUP($B19,Lists!$B$4:$C$11,2,FALSE)),"",VLOOKUP($B19,Lists!$B$4:$C$11,2,FALSE))</f>
        <v/>
      </c>
      <c r="D19" s="77"/>
      <c r="E19" s="23" t="s">
        <v>945</v>
      </c>
      <c r="F19" s="78" t="str">
        <f>IF(ISERROR(VLOOKUP($B19&amp;" "&amp;$G19,Lists!$N$4:$O$14,2,FALSE)),"",VLOOKUP($B19&amp;" "&amp;$G19,Lists!$N$4:$O$14,2,FALSE))</f>
        <v/>
      </c>
      <c r="G19" s="78" t="str">
        <f>IF(ISERROR(VLOOKUP($E19,Lists!$L$4:$M$7,2,FALSE)),"",VLOOKUP($E19,Lists!$L$4:$M$7,2,FALSE))</f>
        <v/>
      </c>
      <c r="H19" s="77" t="str">
        <f t="shared" si="0"/>
        <v/>
      </c>
      <c r="I19" s="23" t="str">
        <f>IF(ISERROR(VLOOKUP($B19,Lists!$B$4:$K$12,10,FALSE)),"",VLOOKUP($B19,Lists!$B$4:$K$12,10,FALSE))</f>
        <v/>
      </c>
    </row>
    <row r="20" spans="1:11" x14ac:dyDescent="0.25">
      <c r="A20" s="12"/>
      <c r="B20" s="17" t="s">
        <v>754</v>
      </c>
      <c r="C20" s="12" t="str">
        <f>IF(ISERROR(VLOOKUP($B20,Lists!$B$4:$C$11,2,FALSE)),"",VLOOKUP($B20,Lists!$B$4:$C$11,2,FALSE))</f>
        <v/>
      </c>
      <c r="D20" s="77"/>
      <c r="E20" s="23" t="s">
        <v>945</v>
      </c>
      <c r="F20" s="78" t="str">
        <f>IF(ISERROR(VLOOKUP($B20&amp;" "&amp;$G20,Lists!$N$4:$O$14,2,FALSE)),"",VLOOKUP($B20&amp;" "&amp;$G20,Lists!$N$4:$O$14,2,FALSE))</f>
        <v/>
      </c>
      <c r="G20" s="78" t="str">
        <f>IF(ISERROR(VLOOKUP($E20,Lists!$L$4:$M$7,2,FALSE)),"",VLOOKUP($E20,Lists!$L$4:$M$7,2,FALSE))</f>
        <v/>
      </c>
      <c r="H20" s="77" t="str">
        <f t="shared" ref="H20:H83" si="1">IF(ISERROR(D20*F20),"",D20*F20)</f>
        <v/>
      </c>
      <c r="I20" s="23" t="str">
        <f>IF(ISERROR(VLOOKUP($B20,Lists!$B$4:$K$12,10,FALSE)),"",VLOOKUP($B20,Lists!$B$4:$K$12,10,FALSE))</f>
        <v/>
      </c>
    </row>
    <row r="21" spans="1:11" x14ac:dyDescent="0.25">
      <c r="A21" s="12"/>
      <c r="B21" s="17" t="s">
        <v>754</v>
      </c>
      <c r="C21" s="12" t="str">
        <f>IF(ISERROR(VLOOKUP($B21,Lists!$B$4:$C$11,2,FALSE)),"",VLOOKUP($B21,Lists!$B$4:$C$11,2,FALSE))</f>
        <v/>
      </c>
      <c r="D21" s="77"/>
      <c r="E21" s="23" t="s">
        <v>945</v>
      </c>
      <c r="F21" s="78" t="str">
        <f>IF(ISERROR(VLOOKUP($B21&amp;" "&amp;$G21,Lists!$N$4:$O$14,2,FALSE)),"",VLOOKUP($B21&amp;" "&amp;$G21,Lists!$N$4:$O$14,2,FALSE))</f>
        <v/>
      </c>
      <c r="G21" s="78" t="str">
        <f>IF(ISERROR(VLOOKUP($E21,Lists!$L$4:$M$7,2,FALSE)),"",VLOOKUP($E21,Lists!$L$4:$M$7,2,FALSE))</f>
        <v/>
      </c>
      <c r="H21" s="77" t="str">
        <f t="shared" si="1"/>
        <v/>
      </c>
      <c r="I21" s="23" t="str">
        <f>IF(ISERROR(VLOOKUP($B21,Lists!$B$4:$K$12,10,FALSE)),"",VLOOKUP($B21,Lists!$B$4:$K$12,10,FALSE))</f>
        <v/>
      </c>
    </row>
    <row r="22" spans="1:11" x14ac:dyDescent="0.25">
      <c r="A22" s="12"/>
      <c r="B22" s="17" t="s">
        <v>754</v>
      </c>
      <c r="C22" s="12" t="str">
        <f>IF(ISERROR(VLOOKUP($B22,Lists!$B$4:$C$11,2,FALSE)),"",VLOOKUP($B22,Lists!$B$4:$C$11,2,FALSE))</f>
        <v/>
      </c>
      <c r="D22" s="77"/>
      <c r="E22" s="23" t="s">
        <v>945</v>
      </c>
      <c r="F22" s="78" t="str">
        <f>IF(ISERROR(VLOOKUP($B22&amp;" "&amp;$G22,Lists!$N$4:$O$14,2,FALSE)),"",VLOOKUP($B22&amp;" "&amp;$G22,Lists!$N$4:$O$14,2,FALSE))</f>
        <v/>
      </c>
      <c r="G22" s="78" t="str">
        <f>IF(ISERROR(VLOOKUP($E22,Lists!$L$4:$M$7,2,FALSE)),"",VLOOKUP($E22,Lists!$L$4:$M$7,2,FALSE))</f>
        <v/>
      </c>
      <c r="H22" s="77" t="str">
        <f t="shared" si="1"/>
        <v/>
      </c>
      <c r="I22" s="23" t="str">
        <f>IF(ISERROR(VLOOKUP($B22,Lists!$B$4:$K$12,10,FALSE)),"",VLOOKUP($B22,Lists!$B$4:$K$12,10,FALSE))</f>
        <v/>
      </c>
    </row>
    <row r="23" spans="1:11" x14ac:dyDescent="0.25">
      <c r="A23" s="12"/>
      <c r="B23" s="17" t="s">
        <v>754</v>
      </c>
      <c r="C23" s="12" t="str">
        <f>IF(ISERROR(VLOOKUP($B23,Lists!$B$4:$C$11,2,FALSE)),"",VLOOKUP($B23,Lists!$B$4:$C$11,2,FALSE))</f>
        <v/>
      </c>
      <c r="D23" s="77"/>
      <c r="E23" s="23" t="s">
        <v>945</v>
      </c>
      <c r="F23" s="78" t="str">
        <f>IF(ISERROR(VLOOKUP($B23&amp;" "&amp;$G23,Lists!$N$4:$O$14,2,FALSE)),"",VLOOKUP($B23&amp;" "&amp;$G23,Lists!$N$4:$O$14,2,FALSE))</f>
        <v/>
      </c>
      <c r="G23" s="78" t="str">
        <f>IF(ISERROR(VLOOKUP($E23,Lists!$L$4:$M$7,2,FALSE)),"",VLOOKUP($E23,Lists!$L$4:$M$7,2,FALSE))</f>
        <v/>
      </c>
      <c r="H23" s="77" t="str">
        <f t="shared" si="1"/>
        <v/>
      </c>
      <c r="I23" s="23" t="str">
        <f>IF(ISERROR(VLOOKUP($B23,Lists!$B$4:$K$12,10,FALSE)),"",VLOOKUP($B23,Lists!$B$4:$K$12,10,FALSE))</f>
        <v/>
      </c>
    </row>
    <row r="24" spans="1:11" x14ac:dyDescent="0.25">
      <c r="A24" s="12"/>
      <c r="B24" s="17" t="s">
        <v>754</v>
      </c>
      <c r="C24" s="12" t="str">
        <f>IF(ISERROR(VLOOKUP($B24,Lists!$B$4:$C$11,2,FALSE)),"",VLOOKUP($B24,Lists!$B$4:$C$11,2,FALSE))</f>
        <v/>
      </c>
      <c r="D24" s="77"/>
      <c r="E24" s="23" t="s">
        <v>945</v>
      </c>
      <c r="F24" s="78" t="str">
        <f>IF(ISERROR(VLOOKUP($B24&amp;" "&amp;$G24,Lists!$N$4:$O$14,2,FALSE)),"",VLOOKUP($B24&amp;" "&amp;$G24,Lists!$N$4:$O$14,2,FALSE))</f>
        <v/>
      </c>
      <c r="G24" s="78" t="str">
        <f>IF(ISERROR(VLOOKUP($E24,Lists!$L$4:$M$7,2,FALSE)),"",VLOOKUP($E24,Lists!$L$4:$M$7,2,FALSE))</f>
        <v/>
      </c>
      <c r="H24" s="77" t="str">
        <f t="shared" si="1"/>
        <v/>
      </c>
      <c r="I24" s="23" t="str">
        <f>IF(ISERROR(VLOOKUP($B24,Lists!$B$4:$K$12,10,FALSE)),"",VLOOKUP($B24,Lists!$B$4:$K$12,10,FALSE))</f>
        <v/>
      </c>
    </row>
    <row r="25" spans="1:11" x14ac:dyDescent="0.25">
      <c r="A25" s="12"/>
      <c r="B25" s="17" t="s">
        <v>754</v>
      </c>
      <c r="C25" s="12" t="str">
        <f>IF(ISERROR(VLOOKUP($B25,Lists!$B$4:$C$11,2,FALSE)),"",VLOOKUP($B25,Lists!$B$4:$C$11,2,FALSE))</f>
        <v/>
      </c>
      <c r="D25" s="77"/>
      <c r="E25" s="23" t="s">
        <v>945</v>
      </c>
      <c r="F25" s="78" t="str">
        <f>IF(ISERROR(VLOOKUP($B25&amp;" "&amp;$G25,Lists!$N$4:$O$14,2,FALSE)),"",VLOOKUP($B25&amp;" "&amp;$G25,Lists!$N$4:$O$14,2,FALSE))</f>
        <v/>
      </c>
      <c r="G25" s="78" t="str">
        <f>IF(ISERROR(VLOOKUP($E25,Lists!$L$4:$M$7,2,FALSE)),"",VLOOKUP($E25,Lists!$L$4:$M$7,2,FALSE))</f>
        <v/>
      </c>
      <c r="H25" s="77" t="str">
        <f t="shared" si="1"/>
        <v/>
      </c>
      <c r="I25" s="23" t="str">
        <f>IF(ISERROR(VLOOKUP($B25,Lists!$B$4:$K$12,10,FALSE)),"",VLOOKUP($B25,Lists!$B$4:$K$12,10,FALSE))</f>
        <v/>
      </c>
    </row>
    <row r="26" spans="1:11" x14ac:dyDescent="0.25">
      <c r="A26" s="12"/>
      <c r="B26" s="17" t="s">
        <v>754</v>
      </c>
      <c r="C26" s="12" t="str">
        <f>IF(ISERROR(VLOOKUP($B26,Lists!$B$4:$C$11,2,FALSE)),"",VLOOKUP($B26,Lists!$B$4:$C$11,2,FALSE))</f>
        <v/>
      </c>
      <c r="D26" s="77"/>
      <c r="E26" s="23" t="s">
        <v>945</v>
      </c>
      <c r="F26" s="78" t="str">
        <f>IF(ISERROR(VLOOKUP($B26&amp;" "&amp;$G26,Lists!$N$4:$O$14,2,FALSE)),"",VLOOKUP($B26&amp;" "&amp;$G26,Lists!$N$4:$O$14,2,FALSE))</f>
        <v/>
      </c>
      <c r="G26" s="78" t="str">
        <f>IF(ISERROR(VLOOKUP($E26,Lists!$L$4:$M$7,2,FALSE)),"",VLOOKUP($E26,Lists!$L$4:$M$7,2,FALSE))</f>
        <v/>
      </c>
      <c r="H26" s="77" t="str">
        <f t="shared" si="1"/>
        <v/>
      </c>
      <c r="I26" s="23" t="str">
        <f>IF(ISERROR(VLOOKUP($B26,Lists!$B$4:$K$12,10,FALSE)),"",VLOOKUP($B26,Lists!$B$4:$K$12,10,FALSE))</f>
        <v/>
      </c>
    </row>
    <row r="27" spans="1:11" x14ac:dyDescent="0.25">
      <c r="A27" s="12"/>
      <c r="B27" s="17" t="s">
        <v>754</v>
      </c>
      <c r="C27" s="12" t="str">
        <f>IF(ISERROR(VLOOKUP($B27,Lists!$B$4:$C$11,2,FALSE)),"",VLOOKUP($B27,Lists!$B$4:$C$11,2,FALSE))</f>
        <v/>
      </c>
      <c r="D27" s="77"/>
      <c r="E27" s="23" t="s">
        <v>945</v>
      </c>
      <c r="F27" s="78" t="str">
        <f>IF(ISERROR(VLOOKUP($B27&amp;" "&amp;$G27,Lists!$N$4:$O$14,2,FALSE)),"",VLOOKUP($B27&amp;" "&amp;$G27,Lists!$N$4:$O$14,2,FALSE))</f>
        <v/>
      </c>
      <c r="G27" s="78" t="str">
        <f>IF(ISERROR(VLOOKUP($E27,Lists!$L$4:$M$7,2,FALSE)),"",VLOOKUP($E27,Lists!$L$4:$M$7,2,FALSE))</f>
        <v/>
      </c>
      <c r="H27" s="77" t="str">
        <f t="shared" si="1"/>
        <v/>
      </c>
      <c r="I27" s="23" t="str">
        <f>IF(ISERROR(VLOOKUP($B27,Lists!$B$4:$K$12,10,FALSE)),"",VLOOKUP($B27,Lists!$B$4:$K$12,10,FALSE))</f>
        <v/>
      </c>
    </row>
    <row r="28" spans="1:11" x14ac:dyDescent="0.25">
      <c r="A28" s="12"/>
      <c r="B28" s="17" t="s">
        <v>754</v>
      </c>
      <c r="C28" s="12" t="str">
        <f>IF(ISERROR(VLOOKUP($B28,Lists!$B$4:$C$11,2,FALSE)),"",VLOOKUP($B28,Lists!$B$4:$C$11,2,FALSE))</f>
        <v/>
      </c>
      <c r="D28" s="77"/>
      <c r="E28" s="23" t="s">
        <v>945</v>
      </c>
      <c r="F28" s="78" t="str">
        <f>IF(ISERROR(VLOOKUP($B28&amp;" "&amp;$G28,Lists!$N$4:$O$14,2,FALSE)),"",VLOOKUP($B28&amp;" "&amp;$G28,Lists!$N$4:$O$14,2,FALSE))</f>
        <v/>
      </c>
      <c r="G28" s="78" t="str">
        <f>IF(ISERROR(VLOOKUP($E28,Lists!$L$4:$M$7,2,FALSE)),"",VLOOKUP($E28,Lists!$L$4:$M$7,2,FALSE))</f>
        <v/>
      </c>
      <c r="H28" s="77" t="str">
        <f t="shared" si="1"/>
        <v/>
      </c>
      <c r="I28" s="23" t="str">
        <f>IF(ISERROR(VLOOKUP($B28,Lists!$B$4:$K$12,10,FALSE)),"",VLOOKUP($B28,Lists!$B$4:$K$12,10,FALSE))</f>
        <v/>
      </c>
    </row>
    <row r="29" spans="1:11" x14ac:dyDescent="0.25">
      <c r="A29" s="12"/>
      <c r="B29" s="17" t="s">
        <v>754</v>
      </c>
      <c r="C29" s="12" t="str">
        <f>IF(ISERROR(VLOOKUP($B29,Lists!$B$4:$C$11,2,FALSE)),"",VLOOKUP($B29,Lists!$B$4:$C$11,2,FALSE))</f>
        <v/>
      </c>
      <c r="D29" s="77"/>
      <c r="E29" s="23" t="s">
        <v>945</v>
      </c>
      <c r="F29" s="78" t="str">
        <f>IF(ISERROR(VLOOKUP($B29&amp;" "&amp;$G29,Lists!$N$4:$O$14,2,FALSE)),"",VLOOKUP($B29&amp;" "&amp;$G29,Lists!$N$4:$O$14,2,FALSE))</f>
        <v/>
      </c>
      <c r="G29" s="78" t="str">
        <f>IF(ISERROR(VLOOKUP($E29,Lists!$L$4:$M$7,2,FALSE)),"",VLOOKUP($E29,Lists!$L$4:$M$7,2,FALSE))</f>
        <v/>
      </c>
      <c r="H29" s="77" t="str">
        <f t="shared" si="1"/>
        <v/>
      </c>
      <c r="I29" s="23" t="str">
        <f>IF(ISERROR(VLOOKUP($B29,Lists!$B$4:$K$12,10,FALSE)),"",VLOOKUP($B29,Lists!$B$4:$K$12,10,FALSE))</f>
        <v/>
      </c>
    </row>
    <row r="30" spans="1:11" x14ac:dyDescent="0.25">
      <c r="A30" s="12"/>
      <c r="B30" s="17" t="s">
        <v>754</v>
      </c>
      <c r="C30" s="12" t="str">
        <f>IF(ISERROR(VLOOKUP($B30,Lists!$B$4:$C$11,2,FALSE)),"",VLOOKUP($B30,Lists!$B$4:$C$11,2,FALSE))</f>
        <v/>
      </c>
      <c r="D30" s="77"/>
      <c r="E30" s="23" t="s">
        <v>945</v>
      </c>
      <c r="F30" s="78" t="str">
        <f>IF(ISERROR(VLOOKUP($B30&amp;" "&amp;$G30,Lists!$N$4:$O$14,2,FALSE)),"",VLOOKUP($B30&amp;" "&amp;$G30,Lists!$N$4:$O$14,2,FALSE))</f>
        <v/>
      </c>
      <c r="G30" s="78" t="str">
        <f>IF(ISERROR(VLOOKUP($E30,Lists!$L$4:$M$7,2,FALSE)),"",VLOOKUP($E30,Lists!$L$4:$M$7,2,FALSE))</f>
        <v/>
      </c>
      <c r="H30" s="77" t="str">
        <f t="shared" si="1"/>
        <v/>
      </c>
      <c r="I30" s="23" t="str">
        <f>IF(ISERROR(VLOOKUP($B30,Lists!$B$4:$K$12,10,FALSE)),"",VLOOKUP($B30,Lists!$B$4:$K$12,10,FALSE))</f>
        <v/>
      </c>
    </row>
    <row r="31" spans="1:11" x14ac:dyDescent="0.25">
      <c r="A31" s="12"/>
      <c r="B31" s="17" t="s">
        <v>754</v>
      </c>
      <c r="C31" s="12" t="str">
        <f>IF(ISERROR(VLOOKUP($B31,Lists!$B$4:$C$11,2,FALSE)),"",VLOOKUP($B31,Lists!$B$4:$C$11,2,FALSE))</f>
        <v/>
      </c>
      <c r="D31" s="77"/>
      <c r="E31" s="23" t="s">
        <v>945</v>
      </c>
      <c r="F31" s="78" t="str">
        <f>IF(ISERROR(VLOOKUP($B31&amp;" "&amp;$G31,Lists!$N$4:$O$14,2,FALSE)),"",VLOOKUP($B31&amp;" "&amp;$G31,Lists!$N$4:$O$14,2,FALSE))</f>
        <v/>
      </c>
      <c r="G31" s="78" t="str">
        <f>IF(ISERROR(VLOOKUP($E31,Lists!$L$4:$M$7,2,FALSE)),"",VLOOKUP($E31,Lists!$L$4:$M$7,2,FALSE))</f>
        <v/>
      </c>
      <c r="H31" s="77" t="str">
        <f t="shared" si="1"/>
        <v/>
      </c>
      <c r="I31" s="23" t="str">
        <f>IF(ISERROR(VLOOKUP($B31,Lists!$B$4:$K$12,10,FALSE)),"",VLOOKUP($B31,Lists!$B$4:$K$12,10,FALSE))</f>
        <v/>
      </c>
      <c r="K31" s="14"/>
    </row>
    <row r="32" spans="1:11" x14ac:dyDescent="0.25">
      <c r="A32" s="12"/>
      <c r="B32" s="17" t="s">
        <v>754</v>
      </c>
      <c r="C32" s="12" t="str">
        <f>IF(ISERROR(VLOOKUP($B32,Lists!$B$4:$C$11,2,FALSE)),"",VLOOKUP($B32,Lists!$B$4:$C$11,2,FALSE))</f>
        <v/>
      </c>
      <c r="D32" s="77"/>
      <c r="E32" s="23" t="s">
        <v>945</v>
      </c>
      <c r="F32" s="78" t="str">
        <f>IF(ISERROR(VLOOKUP($B32&amp;" "&amp;$G32,Lists!$N$4:$O$14,2,FALSE)),"",VLOOKUP($B32&amp;" "&amp;$G32,Lists!$N$4:$O$14,2,FALSE))</f>
        <v/>
      </c>
      <c r="G32" s="78" t="str">
        <f>IF(ISERROR(VLOOKUP($E32,Lists!$L$4:$M$7,2,FALSE)),"",VLOOKUP($E32,Lists!$L$4:$M$7,2,FALSE))</f>
        <v/>
      </c>
      <c r="H32" s="77" t="str">
        <f t="shared" si="1"/>
        <v/>
      </c>
      <c r="I32" s="23" t="str">
        <f>IF(ISERROR(VLOOKUP($B32,Lists!$B$4:$K$12,10,FALSE)),"",VLOOKUP($B32,Lists!$B$4:$K$12,10,FALSE))</f>
        <v/>
      </c>
      <c r="J32" s="14"/>
      <c r="K32" s="14"/>
    </row>
    <row r="33" spans="1:11" x14ac:dyDescent="0.25">
      <c r="A33" s="12"/>
      <c r="B33" s="17" t="s">
        <v>754</v>
      </c>
      <c r="C33" s="12" t="str">
        <f>IF(ISERROR(VLOOKUP($B33,Lists!$B$4:$C$11,2,FALSE)),"",VLOOKUP($B33,Lists!$B$4:$C$11,2,FALSE))</f>
        <v/>
      </c>
      <c r="D33" s="77"/>
      <c r="E33" s="23" t="s">
        <v>945</v>
      </c>
      <c r="F33" s="78" t="str">
        <f>IF(ISERROR(VLOOKUP($B33&amp;" "&amp;$G33,Lists!$N$4:$O$14,2,FALSE)),"",VLOOKUP($B33&amp;" "&amp;$G33,Lists!$N$4:$O$14,2,FALSE))</f>
        <v/>
      </c>
      <c r="G33" s="78" t="str">
        <f>IF(ISERROR(VLOOKUP($E33,Lists!$L$4:$M$7,2,FALSE)),"",VLOOKUP($E33,Lists!$L$4:$M$7,2,FALSE))</f>
        <v/>
      </c>
      <c r="H33" s="77" t="str">
        <f t="shared" si="1"/>
        <v/>
      </c>
      <c r="I33" s="23" t="str">
        <f>IF(ISERROR(VLOOKUP($B33,Lists!$B$4:$K$12,10,FALSE)),"",VLOOKUP($B33,Lists!$B$4:$K$12,10,FALSE))</f>
        <v/>
      </c>
      <c r="J33" s="14"/>
      <c r="K33" s="14"/>
    </row>
    <row r="34" spans="1:11" x14ac:dyDescent="0.25">
      <c r="A34" s="12"/>
      <c r="B34" s="17" t="s">
        <v>754</v>
      </c>
      <c r="C34" s="12" t="str">
        <f>IF(ISERROR(VLOOKUP($B34,Lists!$B$4:$C$11,2,FALSE)),"",VLOOKUP($B34,Lists!$B$4:$C$11,2,FALSE))</f>
        <v/>
      </c>
      <c r="D34" s="77"/>
      <c r="E34" s="23" t="s">
        <v>945</v>
      </c>
      <c r="F34" s="78" t="str">
        <f>IF(ISERROR(VLOOKUP($B34&amp;" "&amp;$G34,Lists!$N$4:$O$14,2,FALSE)),"",VLOOKUP($B34&amp;" "&amp;$G34,Lists!$N$4:$O$14,2,FALSE))</f>
        <v/>
      </c>
      <c r="G34" s="78" t="str">
        <f>IF(ISERROR(VLOOKUP($E34,Lists!$L$4:$M$7,2,FALSE)),"",VLOOKUP($E34,Lists!$L$4:$M$7,2,FALSE))</f>
        <v/>
      </c>
      <c r="H34" s="77" t="str">
        <f t="shared" si="1"/>
        <v/>
      </c>
      <c r="I34" s="23" t="str">
        <f>IF(ISERROR(VLOOKUP($B34,Lists!$B$4:$K$12,10,FALSE)),"",VLOOKUP($B34,Lists!$B$4:$K$12,10,FALSE))</f>
        <v/>
      </c>
    </row>
    <row r="35" spans="1:11" x14ac:dyDescent="0.25">
      <c r="A35" s="12"/>
      <c r="B35" s="17" t="s">
        <v>754</v>
      </c>
      <c r="C35" s="12" t="str">
        <f>IF(ISERROR(VLOOKUP($B35,Lists!$B$4:$C$11,2,FALSE)),"",VLOOKUP($B35,Lists!$B$4:$C$11,2,FALSE))</f>
        <v/>
      </c>
      <c r="D35" s="77"/>
      <c r="E35" s="23" t="s">
        <v>945</v>
      </c>
      <c r="F35" s="78" t="str">
        <f>IF(ISERROR(VLOOKUP($B35&amp;" "&amp;$G35,Lists!$N$4:$O$14,2,FALSE)),"",VLOOKUP($B35&amp;" "&amp;$G35,Lists!$N$4:$O$14,2,FALSE))</f>
        <v/>
      </c>
      <c r="G35" s="78" t="str">
        <f>IF(ISERROR(VLOOKUP($E35,Lists!$L$4:$M$7,2,FALSE)),"",VLOOKUP($E35,Lists!$L$4:$M$7,2,FALSE))</f>
        <v/>
      </c>
      <c r="H35" s="77" t="str">
        <f t="shared" si="1"/>
        <v/>
      </c>
      <c r="I35" s="23" t="str">
        <f>IF(ISERROR(VLOOKUP($B35,Lists!$B$4:$K$12,10,FALSE)),"",VLOOKUP($B35,Lists!$B$4:$K$12,10,FALSE))</f>
        <v/>
      </c>
    </row>
    <row r="36" spans="1:11" x14ac:dyDescent="0.25">
      <c r="A36" s="12"/>
      <c r="B36" s="17" t="s">
        <v>754</v>
      </c>
      <c r="C36" s="12" t="str">
        <f>IF(ISERROR(VLOOKUP($B36,Lists!$B$4:$C$11,2,FALSE)),"",VLOOKUP($B36,Lists!$B$4:$C$11,2,FALSE))</f>
        <v/>
      </c>
      <c r="D36" s="77"/>
      <c r="E36" s="23" t="s">
        <v>945</v>
      </c>
      <c r="F36" s="78" t="str">
        <f>IF(ISERROR(VLOOKUP($B36&amp;" "&amp;$G36,Lists!$N$4:$O$14,2,FALSE)),"",VLOOKUP($B36&amp;" "&amp;$G36,Lists!$N$4:$O$14,2,FALSE))</f>
        <v/>
      </c>
      <c r="G36" s="78" t="str">
        <f>IF(ISERROR(VLOOKUP($E36,Lists!$L$4:$M$7,2,FALSE)),"",VLOOKUP($E36,Lists!$L$4:$M$7,2,FALSE))</f>
        <v/>
      </c>
      <c r="H36" s="77" t="str">
        <f t="shared" si="1"/>
        <v/>
      </c>
      <c r="I36" s="23" t="str">
        <f>IF(ISERROR(VLOOKUP($B36,Lists!$B$4:$K$12,10,FALSE)),"",VLOOKUP($B36,Lists!$B$4:$K$12,10,FALSE))</f>
        <v/>
      </c>
    </row>
    <row r="37" spans="1:11" x14ac:dyDescent="0.25">
      <c r="A37" s="12"/>
      <c r="B37" s="17" t="s">
        <v>754</v>
      </c>
      <c r="C37" s="12" t="str">
        <f>IF(ISERROR(VLOOKUP($B37,Lists!$B$4:$C$11,2,FALSE)),"",VLOOKUP($B37,Lists!$B$4:$C$11,2,FALSE))</f>
        <v/>
      </c>
      <c r="D37" s="77"/>
      <c r="E37" s="23" t="s">
        <v>945</v>
      </c>
      <c r="F37" s="78" t="str">
        <f>IF(ISERROR(VLOOKUP($B37&amp;" "&amp;$G37,Lists!$N$4:$O$14,2,FALSE)),"",VLOOKUP($B37&amp;" "&amp;$G37,Lists!$N$4:$O$14,2,FALSE))</f>
        <v/>
      </c>
      <c r="G37" s="78" t="str">
        <f>IF(ISERROR(VLOOKUP($E37,Lists!$L$4:$M$7,2,FALSE)),"",VLOOKUP($E37,Lists!$L$4:$M$7,2,FALSE))</f>
        <v/>
      </c>
      <c r="H37" s="77" t="str">
        <f t="shared" si="1"/>
        <v/>
      </c>
      <c r="I37" s="23" t="str">
        <f>IF(ISERROR(VLOOKUP($B37,Lists!$B$4:$K$12,10,FALSE)),"",VLOOKUP($B37,Lists!$B$4:$K$12,10,FALSE))</f>
        <v/>
      </c>
    </row>
    <row r="38" spans="1:11" x14ac:dyDescent="0.25">
      <c r="A38" s="12"/>
      <c r="B38" s="17" t="s">
        <v>754</v>
      </c>
      <c r="C38" s="12" t="str">
        <f>IF(ISERROR(VLOOKUP($B38,Lists!$B$4:$C$11,2,FALSE)),"",VLOOKUP($B38,Lists!$B$4:$C$11,2,FALSE))</f>
        <v/>
      </c>
      <c r="D38" s="77"/>
      <c r="E38" s="23" t="s">
        <v>945</v>
      </c>
      <c r="F38" s="78" t="str">
        <f>IF(ISERROR(VLOOKUP($B38&amp;" "&amp;$G38,Lists!$N$4:$O$14,2,FALSE)),"",VLOOKUP($B38&amp;" "&amp;$G38,Lists!$N$4:$O$14,2,FALSE))</f>
        <v/>
      </c>
      <c r="G38" s="78" t="str">
        <f>IF(ISERROR(VLOOKUP($E38,Lists!$L$4:$M$7,2,FALSE)),"",VLOOKUP($E38,Lists!$L$4:$M$7,2,FALSE))</f>
        <v/>
      </c>
      <c r="H38" s="77" t="str">
        <f t="shared" si="1"/>
        <v/>
      </c>
      <c r="I38" s="23" t="str">
        <f>IF(ISERROR(VLOOKUP($B38,Lists!$B$4:$K$12,10,FALSE)),"",VLOOKUP($B38,Lists!$B$4:$K$12,10,FALSE))</f>
        <v/>
      </c>
    </row>
    <row r="39" spans="1:11" x14ac:dyDescent="0.25">
      <c r="A39" s="12"/>
      <c r="B39" s="17" t="s">
        <v>754</v>
      </c>
      <c r="C39" s="12" t="str">
        <f>IF(ISERROR(VLOOKUP($B39,Lists!$B$4:$C$11,2,FALSE)),"",VLOOKUP($B39,Lists!$B$4:$C$11,2,FALSE))</f>
        <v/>
      </c>
      <c r="D39" s="77"/>
      <c r="E39" s="23" t="s">
        <v>945</v>
      </c>
      <c r="F39" s="78" t="str">
        <f>IF(ISERROR(VLOOKUP($B39&amp;" "&amp;$G39,Lists!$N$4:$O$14,2,FALSE)),"",VLOOKUP($B39&amp;" "&amp;$G39,Lists!$N$4:$O$14,2,FALSE))</f>
        <v/>
      </c>
      <c r="G39" s="78" t="str">
        <f>IF(ISERROR(VLOOKUP($E39,Lists!$L$4:$M$7,2,FALSE)),"",VLOOKUP($E39,Lists!$L$4:$M$7,2,FALSE))</f>
        <v/>
      </c>
      <c r="H39" s="77" t="str">
        <f t="shared" si="1"/>
        <v/>
      </c>
      <c r="I39" s="23" t="str">
        <f>IF(ISERROR(VLOOKUP($B39,Lists!$B$4:$K$12,10,FALSE)),"",VLOOKUP($B39,Lists!$B$4:$K$12,10,FALSE))</f>
        <v/>
      </c>
    </row>
    <row r="40" spans="1:11" x14ac:dyDescent="0.25">
      <c r="A40" s="12"/>
      <c r="B40" s="17" t="s">
        <v>754</v>
      </c>
      <c r="C40" s="12" t="str">
        <f>IF(ISERROR(VLOOKUP($B40,Lists!$B$4:$C$11,2,FALSE)),"",VLOOKUP($B40,Lists!$B$4:$C$11,2,FALSE))</f>
        <v/>
      </c>
      <c r="D40" s="77"/>
      <c r="E40" s="23" t="s">
        <v>945</v>
      </c>
      <c r="F40" s="78" t="str">
        <f>IF(ISERROR(VLOOKUP($B40&amp;" "&amp;$G40,Lists!$N$4:$O$14,2,FALSE)),"",VLOOKUP($B40&amp;" "&amp;$G40,Lists!$N$4:$O$14,2,FALSE))</f>
        <v/>
      </c>
      <c r="G40" s="78" t="str">
        <f>IF(ISERROR(VLOOKUP($E40,Lists!$L$4:$M$7,2,FALSE)),"",VLOOKUP($E40,Lists!$L$4:$M$7,2,FALSE))</f>
        <v/>
      </c>
      <c r="H40" s="77" t="str">
        <f t="shared" si="1"/>
        <v/>
      </c>
      <c r="I40" s="23" t="str">
        <f>IF(ISERROR(VLOOKUP($B40,Lists!$B$4:$K$12,10,FALSE)),"",VLOOKUP($B40,Lists!$B$4:$K$12,10,FALSE))</f>
        <v/>
      </c>
    </row>
    <row r="41" spans="1:11" x14ac:dyDescent="0.25">
      <c r="A41" s="12"/>
      <c r="B41" s="17" t="s">
        <v>754</v>
      </c>
      <c r="C41" s="12" t="str">
        <f>IF(ISERROR(VLOOKUP($B41,Lists!$B$4:$C$11,2,FALSE)),"",VLOOKUP($B41,Lists!$B$4:$C$11,2,FALSE))</f>
        <v/>
      </c>
      <c r="D41" s="77"/>
      <c r="E41" s="23" t="s">
        <v>945</v>
      </c>
      <c r="F41" s="78" t="str">
        <f>IF(ISERROR(VLOOKUP($B41&amp;" "&amp;$G41,Lists!$N$4:$O$14,2,FALSE)),"",VLOOKUP($B41&amp;" "&amp;$G41,Lists!$N$4:$O$14,2,FALSE))</f>
        <v/>
      </c>
      <c r="G41" s="78" t="str">
        <f>IF(ISERROR(VLOOKUP($E41,Lists!$L$4:$M$7,2,FALSE)),"",VLOOKUP($E41,Lists!$L$4:$M$7,2,FALSE))</f>
        <v/>
      </c>
      <c r="H41" s="77" t="str">
        <f t="shared" si="1"/>
        <v/>
      </c>
      <c r="I41" s="23" t="str">
        <f>IF(ISERROR(VLOOKUP($B41,Lists!$B$4:$K$12,10,FALSE)),"",VLOOKUP($B41,Lists!$B$4:$K$12,10,FALSE))</f>
        <v/>
      </c>
    </row>
    <row r="42" spans="1:11" x14ac:dyDescent="0.25">
      <c r="A42" s="12"/>
      <c r="B42" s="17" t="s">
        <v>754</v>
      </c>
      <c r="C42" s="12" t="str">
        <f>IF(ISERROR(VLOOKUP($B42,Lists!$B$4:$C$11,2,FALSE)),"",VLOOKUP($B42,Lists!$B$4:$C$11,2,FALSE))</f>
        <v/>
      </c>
      <c r="D42" s="77"/>
      <c r="E42" s="23" t="s">
        <v>945</v>
      </c>
      <c r="F42" s="78" t="str">
        <f>IF(ISERROR(VLOOKUP($B42&amp;" "&amp;$G42,Lists!$N$4:$O$14,2,FALSE)),"",VLOOKUP($B42&amp;" "&amp;$G42,Lists!$N$4:$O$14,2,FALSE))</f>
        <v/>
      </c>
      <c r="G42" s="78" t="str">
        <f>IF(ISERROR(VLOOKUP($E42,Lists!$L$4:$M$7,2,FALSE)),"",VLOOKUP($E42,Lists!$L$4:$M$7,2,FALSE))</f>
        <v/>
      </c>
      <c r="H42" s="77" t="str">
        <f t="shared" si="1"/>
        <v/>
      </c>
      <c r="I42" s="23" t="str">
        <f>IF(ISERROR(VLOOKUP($B42,Lists!$B$4:$K$12,10,FALSE)),"",VLOOKUP($B42,Lists!$B$4:$K$12,10,FALSE))</f>
        <v/>
      </c>
    </row>
    <row r="43" spans="1:11" x14ac:dyDescent="0.25">
      <c r="A43" s="12"/>
      <c r="B43" s="17" t="s">
        <v>754</v>
      </c>
      <c r="C43" s="12" t="str">
        <f>IF(ISERROR(VLOOKUP($B43,Lists!$B$4:$C$11,2,FALSE)),"",VLOOKUP($B43,Lists!$B$4:$C$11,2,FALSE))</f>
        <v/>
      </c>
      <c r="D43" s="77"/>
      <c r="E43" s="23" t="s">
        <v>945</v>
      </c>
      <c r="F43" s="78" t="str">
        <f>IF(ISERROR(VLOOKUP($B43&amp;" "&amp;$G43,Lists!$N$4:$O$14,2,FALSE)),"",VLOOKUP($B43&amp;" "&amp;$G43,Lists!$N$4:$O$14,2,FALSE))</f>
        <v/>
      </c>
      <c r="G43" s="78" t="str">
        <f>IF(ISERROR(VLOOKUP($E43,Lists!$L$4:$M$7,2,FALSE)),"",VLOOKUP($E43,Lists!$L$4:$M$7,2,FALSE))</f>
        <v/>
      </c>
      <c r="H43" s="77" t="str">
        <f t="shared" si="1"/>
        <v/>
      </c>
      <c r="I43" s="23" t="str">
        <f>IF(ISERROR(VLOOKUP($B43,Lists!$B$4:$K$12,10,FALSE)),"",VLOOKUP($B43,Lists!$B$4:$K$12,10,FALSE))</f>
        <v/>
      </c>
    </row>
    <row r="44" spans="1:11" x14ac:dyDescent="0.25">
      <c r="A44" s="12"/>
      <c r="B44" s="17" t="s">
        <v>754</v>
      </c>
      <c r="C44" s="12" t="str">
        <f>IF(ISERROR(VLOOKUP($B44,Lists!$B$4:$C$11,2,FALSE)),"",VLOOKUP($B44,Lists!$B$4:$C$11,2,FALSE))</f>
        <v/>
      </c>
      <c r="D44" s="77"/>
      <c r="E44" s="23" t="s">
        <v>945</v>
      </c>
      <c r="F44" s="78" t="str">
        <f>IF(ISERROR(VLOOKUP($B44&amp;" "&amp;$G44,Lists!$N$4:$O$14,2,FALSE)),"",VLOOKUP($B44&amp;" "&amp;$G44,Lists!$N$4:$O$14,2,FALSE))</f>
        <v/>
      </c>
      <c r="G44" s="78" t="str">
        <f>IF(ISERROR(VLOOKUP($E44,Lists!$L$4:$M$7,2,FALSE)),"",VLOOKUP($E44,Lists!$L$4:$M$7,2,FALSE))</f>
        <v/>
      </c>
      <c r="H44" s="77" t="str">
        <f t="shared" si="1"/>
        <v/>
      </c>
      <c r="I44" s="23" t="str">
        <f>IF(ISERROR(VLOOKUP($B44,Lists!$B$4:$K$12,10,FALSE)),"",VLOOKUP($B44,Lists!$B$4:$K$12,10,FALSE))</f>
        <v/>
      </c>
    </row>
    <row r="45" spans="1:11" x14ac:dyDescent="0.25">
      <c r="A45" s="12"/>
      <c r="B45" s="17" t="s">
        <v>754</v>
      </c>
      <c r="C45" s="12" t="str">
        <f>IF(ISERROR(VLOOKUP($B45,Lists!$B$4:$C$11,2,FALSE)),"",VLOOKUP($B45,Lists!$B$4:$C$11,2,FALSE))</f>
        <v/>
      </c>
      <c r="D45" s="77"/>
      <c r="E45" s="23" t="s">
        <v>945</v>
      </c>
      <c r="F45" s="78" t="str">
        <f>IF(ISERROR(VLOOKUP($B45&amp;" "&amp;$G45,Lists!$N$4:$O$14,2,FALSE)),"",VLOOKUP($B45&amp;" "&amp;$G45,Lists!$N$4:$O$14,2,FALSE))</f>
        <v/>
      </c>
      <c r="G45" s="78" t="str">
        <f>IF(ISERROR(VLOOKUP($E45,Lists!$L$4:$M$7,2,FALSE)),"",VLOOKUP($E45,Lists!$L$4:$M$7,2,FALSE))</f>
        <v/>
      </c>
      <c r="H45" s="77" t="str">
        <f t="shared" si="1"/>
        <v/>
      </c>
      <c r="I45" s="23" t="str">
        <f>IF(ISERROR(VLOOKUP($B45,Lists!$B$4:$K$12,10,FALSE)),"",VLOOKUP($B45,Lists!$B$4:$K$12,10,FALSE))</f>
        <v/>
      </c>
    </row>
    <row r="46" spans="1:11" x14ac:dyDescent="0.25">
      <c r="A46" s="12"/>
      <c r="B46" s="17" t="s">
        <v>754</v>
      </c>
      <c r="C46" s="12" t="str">
        <f>IF(ISERROR(VLOOKUP($B46,Lists!$B$4:$C$11,2,FALSE)),"",VLOOKUP($B46,Lists!$B$4:$C$11,2,FALSE))</f>
        <v/>
      </c>
      <c r="D46" s="77"/>
      <c r="E46" s="23" t="s">
        <v>945</v>
      </c>
      <c r="F46" s="78" t="str">
        <f>IF(ISERROR(VLOOKUP($B46&amp;" "&amp;$G46,Lists!$N$4:$O$14,2,FALSE)),"",VLOOKUP($B46&amp;" "&amp;$G46,Lists!$N$4:$O$14,2,FALSE))</f>
        <v/>
      </c>
      <c r="G46" s="78" t="str">
        <f>IF(ISERROR(VLOOKUP($E46,Lists!$L$4:$M$7,2,FALSE)),"",VLOOKUP($E46,Lists!$L$4:$M$7,2,FALSE))</f>
        <v/>
      </c>
      <c r="H46" s="77" t="str">
        <f t="shared" si="1"/>
        <v/>
      </c>
      <c r="I46" s="23" t="str">
        <f>IF(ISERROR(VLOOKUP($B46,Lists!$B$4:$K$12,10,FALSE)),"",VLOOKUP($B46,Lists!$B$4:$K$12,10,FALSE))</f>
        <v/>
      </c>
    </row>
    <row r="47" spans="1:11" x14ac:dyDescent="0.25">
      <c r="A47" s="12"/>
      <c r="B47" s="17" t="s">
        <v>754</v>
      </c>
      <c r="C47" s="12" t="str">
        <f>IF(ISERROR(VLOOKUP($B47,Lists!$B$4:$C$11,2,FALSE)),"",VLOOKUP($B47,Lists!$B$4:$C$11,2,FALSE))</f>
        <v/>
      </c>
      <c r="D47" s="77"/>
      <c r="E47" s="23" t="s">
        <v>945</v>
      </c>
      <c r="F47" s="78" t="str">
        <f>IF(ISERROR(VLOOKUP($B47&amp;" "&amp;$G47,Lists!$N$4:$O$14,2,FALSE)),"",VLOOKUP($B47&amp;" "&amp;$G47,Lists!$N$4:$O$14,2,FALSE))</f>
        <v/>
      </c>
      <c r="G47" s="78" t="str">
        <f>IF(ISERROR(VLOOKUP($E47,Lists!$L$4:$M$7,2,FALSE)),"",VLOOKUP($E47,Lists!$L$4:$M$7,2,FALSE))</f>
        <v/>
      </c>
      <c r="H47" s="77" t="str">
        <f t="shared" si="1"/>
        <v/>
      </c>
      <c r="I47" s="23" t="str">
        <f>IF(ISERROR(VLOOKUP($B47,Lists!$B$4:$K$12,10,FALSE)),"",VLOOKUP($B47,Lists!$B$4:$K$12,10,FALSE))</f>
        <v/>
      </c>
    </row>
    <row r="48" spans="1:11" x14ac:dyDescent="0.25">
      <c r="A48" s="12"/>
      <c r="B48" s="17" t="s">
        <v>754</v>
      </c>
      <c r="C48" s="12" t="str">
        <f>IF(ISERROR(VLOOKUP($B48,Lists!$B$4:$C$11,2,FALSE)),"",VLOOKUP($B48,Lists!$B$4:$C$11,2,FALSE))</f>
        <v/>
      </c>
      <c r="D48" s="77"/>
      <c r="E48" s="23" t="s">
        <v>945</v>
      </c>
      <c r="F48" s="78" t="str">
        <f>IF(ISERROR(VLOOKUP($B48&amp;" "&amp;$G48,Lists!$N$4:$O$14,2,FALSE)),"",VLOOKUP($B48&amp;" "&amp;$G48,Lists!$N$4:$O$14,2,FALSE))</f>
        <v/>
      </c>
      <c r="G48" s="78" t="str">
        <f>IF(ISERROR(VLOOKUP($E48,Lists!$L$4:$M$7,2,FALSE)),"",VLOOKUP($E48,Lists!$L$4:$M$7,2,FALSE))</f>
        <v/>
      </c>
      <c r="H48" s="77" t="str">
        <f t="shared" si="1"/>
        <v/>
      </c>
      <c r="I48" s="23" t="str">
        <f>IF(ISERROR(VLOOKUP($B48,Lists!$B$4:$K$12,10,FALSE)),"",VLOOKUP($B48,Lists!$B$4:$K$12,10,FALSE))</f>
        <v/>
      </c>
    </row>
    <row r="49" spans="1:9" x14ac:dyDescent="0.25">
      <c r="A49" s="12"/>
      <c r="B49" s="17" t="s">
        <v>754</v>
      </c>
      <c r="C49" s="12" t="str">
        <f>IF(ISERROR(VLOOKUP($B49,Lists!$B$4:$C$11,2,FALSE)),"",VLOOKUP($B49,Lists!$B$4:$C$11,2,FALSE))</f>
        <v/>
      </c>
      <c r="D49" s="77"/>
      <c r="E49" s="23" t="s">
        <v>945</v>
      </c>
      <c r="F49" s="78" t="str">
        <f>IF(ISERROR(VLOOKUP($B49&amp;" "&amp;$G49,Lists!$N$4:$O$14,2,FALSE)),"",VLOOKUP($B49&amp;" "&amp;$G49,Lists!$N$4:$O$14,2,FALSE))</f>
        <v/>
      </c>
      <c r="G49" s="78" t="str">
        <f>IF(ISERROR(VLOOKUP($E49,Lists!$L$4:$M$7,2,FALSE)),"",VLOOKUP($E49,Lists!$L$4:$M$7,2,FALSE))</f>
        <v/>
      </c>
      <c r="H49" s="77" t="str">
        <f t="shared" si="1"/>
        <v/>
      </c>
      <c r="I49" s="23" t="str">
        <f>IF(ISERROR(VLOOKUP($B49,Lists!$B$4:$K$12,10,FALSE)),"",VLOOKUP($B49,Lists!$B$4:$K$12,10,FALSE))</f>
        <v/>
      </c>
    </row>
    <row r="50" spans="1:9" x14ac:dyDescent="0.25">
      <c r="A50" s="12"/>
      <c r="B50" s="17" t="s">
        <v>754</v>
      </c>
      <c r="C50" s="12" t="str">
        <f>IF(ISERROR(VLOOKUP($B50,Lists!$B$4:$C$11,2,FALSE)),"",VLOOKUP($B50,Lists!$B$4:$C$11,2,FALSE))</f>
        <v/>
      </c>
      <c r="D50" s="77"/>
      <c r="E50" s="23" t="s">
        <v>945</v>
      </c>
      <c r="F50" s="78" t="str">
        <f>IF(ISERROR(VLOOKUP($B50&amp;" "&amp;$G50,Lists!$N$4:$O$14,2,FALSE)),"",VLOOKUP($B50&amp;" "&amp;$G50,Lists!$N$4:$O$14,2,FALSE))</f>
        <v/>
      </c>
      <c r="G50" s="78" t="str">
        <f>IF(ISERROR(VLOOKUP($E50,Lists!$L$4:$M$7,2,FALSE)),"",VLOOKUP($E50,Lists!$L$4:$M$7,2,FALSE))</f>
        <v/>
      </c>
      <c r="H50" s="77" t="str">
        <f t="shared" si="1"/>
        <v/>
      </c>
      <c r="I50" s="23" t="str">
        <f>IF(ISERROR(VLOOKUP($B50,Lists!$B$4:$K$12,10,FALSE)),"",VLOOKUP($B50,Lists!$B$4:$K$12,10,FALSE))</f>
        <v/>
      </c>
    </row>
    <row r="51" spans="1:9" x14ac:dyDescent="0.25">
      <c r="A51" s="12"/>
      <c r="B51" s="17" t="s">
        <v>754</v>
      </c>
      <c r="C51" s="12" t="str">
        <f>IF(ISERROR(VLOOKUP($B51,Lists!$B$4:$C$11,2,FALSE)),"",VLOOKUP($B51,Lists!$B$4:$C$11,2,FALSE))</f>
        <v/>
      </c>
      <c r="D51" s="77"/>
      <c r="E51" s="23" t="s">
        <v>945</v>
      </c>
      <c r="F51" s="78" t="str">
        <f>IF(ISERROR(VLOOKUP($B51&amp;" "&amp;$G51,Lists!$N$4:$O$14,2,FALSE)),"",VLOOKUP($B51&amp;" "&amp;$G51,Lists!$N$4:$O$14,2,FALSE))</f>
        <v/>
      </c>
      <c r="G51" s="78" t="str">
        <f>IF(ISERROR(VLOOKUP($E51,Lists!$L$4:$M$7,2,FALSE)),"",VLOOKUP($E51,Lists!$L$4:$M$7,2,FALSE))</f>
        <v/>
      </c>
      <c r="H51" s="77" t="str">
        <f t="shared" si="1"/>
        <v/>
      </c>
      <c r="I51" s="23" t="str">
        <f>IF(ISERROR(VLOOKUP($B51,Lists!$B$4:$K$12,10,FALSE)),"",VLOOKUP($B51,Lists!$B$4:$K$12,10,FALSE))</f>
        <v/>
      </c>
    </row>
    <row r="52" spans="1:9" x14ac:dyDescent="0.25">
      <c r="A52" s="12"/>
      <c r="B52" s="17" t="s">
        <v>754</v>
      </c>
      <c r="C52" s="12" t="str">
        <f>IF(ISERROR(VLOOKUP($B52,Lists!$B$4:$C$11,2,FALSE)),"",VLOOKUP($B52,Lists!$B$4:$C$11,2,FALSE))</f>
        <v/>
      </c>
      <c r="D52" s="77"/>
      <c r="E52" s="23" t="s">
        <v>945</v>
      </c>
      <c r="F52" s="78" t="str">
        <f>IF(ISERROR(VLOOKUP($B52&amp;" "&amp;$G52,Lists!$N$4:$O$14,2,FALSE)),"",VLOOKUP($B52&amp;" "&amp;$G52,Lists!$N$4:$O$14,2,FALSE))</f>
        <v/>
      </c>
      <c r="G52" s="78" t="str">
        <f>IF(ISERROR(VLOOKUP($E52,Lists!$L$4:$M$7,2,FALSE)),"",VLOOKUP($E52,Lists!$L$4:$M$7,2,FALSE))</f>
        <v/>
      </c>
      <c r="H52" s="77" t="str">
        <f t="shared" si="1"/>
        <v/>
      </c>
      <c r="I52" s="23" t="str">
        <f>IF(ISERROR(VLOOKUP($B52,Lists!$B$4:$K$12,10,FALSE)),"",VLOOKUP($B52,Lists!$B$4:$K$12,10,FALSE))</f>
        <v/>
      </c>
    </row>
    <row r="53" spans="1:9" x14ac:dyDescent="0.25">
      <c r="A53" s="12"/>
      <c r="B53" s="17" t="s">
        <v>754</v>
      </c>
      <c r="C53" s="12" t="str">
        <f>IF(ISERROR(VLOOKUP($B53,Lists!$B$4:$C$11,2,FALSE)),"",VLOOKUP($B53,Lists!$B$4:$C$11,2,FALSE))</f>
        <v/>
      </c>
      <c r="D53" s="77"/>
      <c r="E53" s="23" t="s">
        <v>945</v>
      </c>
      <c r="F53" s="78" t="str">
        <f>IF(ISERROR(VLOOKUP($B53&amp;" "&amp;$G53,Lists!$N$4:$O$14,2,FALSE)),"",VLOOKUP($B53&amp;" "&amp;$G53,Lists!$N$4:$O$14,2,FALSE))</f>
        <v/>
      </c>
      <c r="G53" s="78" t="str">
        <f>IF(ISERROR(VLOOKUP($E53,Lists!$L$4:$M$7,2,FALSE)),"",VLOOKUP($E53,Lists!$L$4:$M$7,2,FALSE))</f>
        <v/>
      </c>
      <c r="H53" s="77" t="str">
        <f t="shared" si="1"/>
        <v/>
      </c>
      <c r="I53" s="23" t="str">
        <f>IF(ISERROR(VLOOKUP($B53,Lists!$B$4:$K$12,10,FALSE)),"",VLOOKUP($B53,Lists!$B$4:$K$12,10,FALSE))</f>
        <v/>
      </c>
    </row>
    <row r="54" spans="1:9" x14ac:dyDescent="0.25">
      <c r="A54" s="12"/>
      <c r="B54" s="17" t="s">
        <v>754</v>
      </c>
      <c r="C54" s="12" t="str">
        <f>IF(ISERROR(VLOOKUP($B54,Lists!$B$4:$C$11,2,FALSE)),"",VLOOKUP($B54,Lists!$B$4:$C$11,2,FALSE))</f>
        <v/>
      </c>
      <c r="D54" s="77"/>
      <c r="E54" s="23" t="s">
        <v>945</v>
      </c>
      <c r="F54" s="78" t="str">
        <f>IF(ISERROR(VLOOKUP($B54&amp;" "&amp;$G54,Lists!$N$4:$O$14,2,FALSE)),"",VLOOKUP($B54&amp;" "&amp;$G54,Lists!$N$4:$O$14,2,FALSE))</f>
        <v/>
      </c>
      <c r="G54" s="78" t="str">
        <f>IF(ISERROR(VLOOKUP($E54,Lists!$L$4:$M$7,2,FALSE)),"",VLOOKUP($E54,Lists!$L$4:$M$7,2,FALSE))</f>
        <v/>
      </c>
      <c r="H54" s="77" t="str">
        <f t="shared" si="1"/>
        <v/>
      </c>
      <c r="I54" s="23" t="str">
        <f>IF(ISERROR(VLOOKUP($B54,Lists!$B$4:$K$12,10,FALSE)),"",VLOOKUP($B54,Lists!$B$4:$K$12,10,FALSE))</f>
        <v/>
      </c>
    </row>
    <row r="55" spans="1:9" x14ac:dyDescent="0.25">
      <c r="A55" s="12"/>
      <c r="B55" s="17" t="s">
        <v>754</v>
      </c>
      <c r="C55" s="12" t="str">
        <f>IF(ISERROR(VLOOKUP($B55,Lists!$B$4:$C$11,2,FALSE)),"",VLOOKUP($B55,Lists!$B$4:$C$11,2,FALSE))</f>
        <v/>
      </c>
      <c r="D55" s="77"/>
      <c r="E55" s="23" t="s">
        <v>945</v>
      </c>
      <c r="F55" s="78" t="str">
        <f>IF(ISERROR(VLOOKUP($B55&amp;" "&amp;$G55,Lists!$N$4:$O$14,2,FALSE)),"",VLOOKUP($B55&amp;" "&amp;$G55,Lists!$N$4:$O$14,2,FALSE))</f>
        <v/>
      </c>
      <c r="G55" s="78" t="str">
        <f>IF(ISERROR(VLOOKUP($E55,Lists!$L$4:$M$7,2,FALSE)),"",VLOOKUP($E55,Lists!$L$4:$M$7,2,FALSE))</f>
        <v/>
      </c>
      <c r="H55" s="77" t="str">
        <f t="shared" si="1"/>
        <v/>
      </c>
      <c r="I55" s="23" t="str">
        <f>IF(ISERROR(VLOOKUP($B55,Lists!$B$4:$K$12,10,FALSE)),"",VLOOKUP($B55,Lists!$B$4:$K$12,10,FALSE))</f>
        <v/>
      </c>
    </row>
    <row r="56" spans="1:9" x14ac:dyDescent="0.25">
      <c r="A56" s="12"/>
      <c r="B56" s="17" t="s">
        <v>754</v>
      </c>
      <c r="C56" s="12" t="str">
        <f>IF(ISERROR(VLOOKUP($B56,Lists!$B$4:$C$11,2,FALSE)),"",VLOOKUP($B56,Lists!$B$4:$C$11,2,FALSE))</f>
        <v/>
      </c>
      <c r="D56" s="77"/>
      <c r="E56" s="23" t="s">
        <v>945</v>
      </c>
      <c r="F56" s="78" t="str">
        <f>IF(ISERROR(VLOOKUP($B56&amp;" "&amp;$G56,Lists!$N$4:$O$14,2,FALSE)),"",VLOOKUP($B56&amp;" "&amp;$G56,Lists!$N$4:$O$14,2,FALSE))</f>
        <v/>
      </c>
      <c r="G56" s="78" t="str">
        <f>IF(ISERROR(VLOOKUP($E56,Lists!$L$4:$M$7,2,FALSE)),"",VLOOKUP($E56,Lists!$L$4:$M$7,2,FALSE))</f>
        <v/>
      </c>
      <c r="H56" s="77" t="str">
        <f t="shared" si="1"/>
        <v/>
      </c>
      <c r="I56" s="23" t="str">
        <f>IF(ISERROR(VLOOKUP($B56,Lists!$B$4:$K$12,10,FALSE)),"",VLOOKUP($B56,Lists!$B$4:$K$12,10,FALSE))</f>
        <v/>
      </c>
    </row>
    <row r="57" spans="1:9" x14ac:dyDescent="0.25">
      <c r="A57" s="12"/>
      <c r="B57" s="17" t="s">
        <v>754</v>
      </c>
      <c r="C57" s="12" t="str">
        <f>IF(ISERROR(VLOOKUP($B57,Lists!$B$4:$C$11,2,FALSE)),"",VLOOKUP($B57,Lists!$B$4:$C$11,2,FALSE))</f>
        <v/>
      </c>
      <c r="D57" s="77"/>
      <c r="E57" s="23" t="s">
        <v>945</v>
      </c>
      <c r="F57" s="78" t="str">
        <f>IF(ISERROR(VLOOKUP($B57&amp;" "&amp;$G57,Lists!$N$4:$O$14,2,FALSE)),"",VLOOKUP($B57&amp;" "&amp;$G57,Lists!$N$4:$O$14,2,FALSE))</f>
        <v/>
      </c>
      <c r="G57" s="78" t="str">
        <f>IF(ISERROR(VLOOKUP($E57,Lists!$L$4:$M$7,2,FALSE)),"",VLOOKUP($E57,Lists!$L$4:$M$7,2,FALSE))</f>
        <v/>
      </c>
      <c r="H57" s="77" t="str">
        <f t="shared" si="1"/>
        <v/>
      </c>
      <c r="I57" s="23" t="str">
        <f>IF(ISERROR(VLOOKUP($B57,Lists!$B$4:$K$12,10,FALSE)),"",VLOOKUP($B57,Lists!$B$4:$K$12,10,FALSE))</f>
        <v/>
      </c>
    </row>
    <row r="58" spans="1:9" x14ac:dyDescent="0.25">
      <c r="A58" s="12"/>
      <c r="B58" s="17" t="s">
        <v>754</v>
      </c>
      <c r="C58" s="12" t="str">
        <f>IF(ISERROR(VLOOKUP($B58,Lists!$B$4:$C$11,2,FALSE)),"",VLOOKUP($B58,Lists!$B$4:$C$11,2,FALSE))</f>
        <v/>
      </c>
      <c r="D58" s="77"/>
      <c r="E58" s="23" t="s">
        <v>945</v>
      </c>
      <c r="F58" s="78" t="str">
        <f>IF(ISERROR(VLOOKUP($B58&amp;" "&amp;$G58,Lists!$N$4:$O$14,2,FALSE)),"",VLOOKUP($B58&amp;" "&amp;$G58,Lists!$N$4:$O$14,2,FALSE))</f>
        <v/>
      </c>
      <c r="G58" s="78" t="str">
        <f>IF(ISERROR(VLOOKUP($E58,Lists!$L$4:$M$7,2,FALSE)),"",VLOOKUP($E58,Lists!$L$4:$M$7,2,FALSE))</f>
        <v/>
      </c>
      <c r="H58" s="77" t="str">
        <f t="shared" si="1"/>
        <v/>
      </c>
      <c r="I58" s="23" t="str">
        <f>IF(ISERROR(VLOOKUP($B58,Lists!$B$4:$K$12,10,FALSE)),"",VLOOKUP($B58,Lists!$B$4:$K$12,10,FALSE))</f>
        <v/>
      </c>
    </row>
    <row r="59" spans="1:9" x14ac:dyDescent="0.25">
      <c r="A59" s="12"/>
      <c r="B59" s="17" t="s">
        <v>754</v>
      </c>
      <c r="C59" s="12" t="str">
        <f>IF(ISERROR(VLOOKUP($B59,Lists!$B$4:$C$11,2,FALSE)),"",VLOOKUP($B59,Lists!$B$4:$C$11,2,FALSE))</f>
        <v/>
      </c>
      <c r="D59" s="77"/>
      <c r="E59" s="23" t="s">
        <v>945</v>
      </c>
      <c r="F59" s="78" t="str">
        <f>IF(ISERROR(VLOOKUP($B59&amp;" "&amp;$G59,Lists!$N$4:$O$14,2,FALSE)),"",VLOOKUP($B59&amp;" "&amp;$G59,Lists!$N$4:$O$14,2,FALSE))</f>
        <v/>
      </c>
      <c r="G59" s="78" t="str">
        <f>IF(ISERROR(VLOOKUP($E59,Lists!$L$4:$M$7,2,FALSE)),"",VLOOKUP($E59,Lists!$L$4:$M$7,2,FALSE))</f>
        <v/>
      </c>
      <c r="H59" s="77" t="str">
        <f t="shared" si="1"/>
        <v/>
      </c>
      <c r="I59" s="23" t="str">
        <f>IF(ISERROR(VLOOKUP($B59,Lists!$B$4:$K$12,10,FALSE)),"",VLOOKUP($B59,Lists!$B$4:$K$12,10,FALSE))</f>
        <v/>
      </c>
    </row>
    <row r="60" spans="1:9" x14ac:dyDescent="0.25">
      <c r="A60" s="12"/>
      <c r="B60" s="17" t="s">
        <v>754</v>
      </c>
      <c r="C60" s="12" t="str">
        <f>IF(ISERROR(VLOOKUP($B60,Lists!$B$4:$C$11,2,FALSE)),"",VLOOKUP($B60,Lists!$B$4:$C$11,2,FALSE))</f>
        <v/>
      </c>
      <c r="D60" s="77"/>
      <c r="E60" s="23" t="s">
        <v>945</v>
      </c>
      <c r="F60" s="78" t="str">
        <f>IF(ISERROR(VLOOKUP($B60&amp;" "&amp;$G60,Lists!$N$4:$O$14,2,FALSE)),"",VLOOKUP($B60&amp;" "&amp;$G60,Lists!$N$4:$O$14,2,FALSE))</f>
        <v/>
      </c>
      <c r="G60" s="78" t="str">
        <f>IF(ISERROR(VLOOKUP($E60,Lists!$L$4:$M$7,2,FALSE)),"",VLOOKUP($E60,Lists!$L$4:$M$7,2,FALSE))</f>
        <v/>
      </c>
      <c r="H60" s="77" t="str">
        <f t="shared" si="1"/>
        <v/>
      </c>
      <c r="I60" s="23" t="str">
        <f>IF(ISERROR(VLOOKUP($B60,Lists!$B$4:$K$12,10,FALSE)),"",VLOOKUP($B60,Lists!$B$4:$K$12,10,FALSE))</f>
        <v/>
      </c>
    </row>
    <row r="61" spans="1:9" x14ac:dyDescent="0.25">
      <c r="A61" s="12"/>
      <c r="B61" s="17" t="s">
        <v>754</v>
      </c>
      <c r="C61" s="12" t="str">
        <f>IF(ISERROR(VLOOKUP($B61,Lists!$B$4:$C$11,2,FALSE)),"",VLOOKUP($B61,Lists!$B$4:$C$11,2,FALSE))</f>
        <v/>
      </c>
      <c r="D61" s="77"/>
      <c r="E61" s="23" t="s">
        <v>945</v>
      </c>
      <c r="F61" s="78" t="str">
        <f>IF(ISERROR(VLOOKUP($B61&amp;" "&amp;$G61,Lists!$N$4:$O$14,2,FALSE)),"",VLOOKUP($B61&amp;" "&amp;$G61,Lists!$N$4:$O$14,2,FALSE))</f>
        <v/>
      </c>
      <c r="G61" s="78" t="str">
        <f>IF(ISERROR(VLOOKUP($E61,Lists!$L$4:$M$7,2,FALSE)),"",VLOOKUP($E61,Lists!$L$4:$M$7,2,FALSE))</f>
        <v/>
      </c>
      <c r="H61" s="77" t="str">
        <f t="shared" si="1"/>
        <v/>
      </c>
      <c r="I61" s="23" t="str">
        <f>IF(ISERROR(VLOOKUP($B61,Lists!$B$4:$K$12,10,FALSE)),"",VLOOKUP($B61,Lists!$B$4:$K$12,10,FALSE))</f>
        <v/>
      </c>
    </row>
    <row r="62" spans="1:9" x14ac:dyDescent="0.25">
      <c r="A62" s="12"/>
      <c r="B62" s="17" t="s">
        <v>754</v>
      </c>
      <c r="C62" s="12" t="str">
        <f>IF(ISERROR(VLOOKUP($B62,Lists!$B$4:$C$11,2,FALSE)),"",VLOOKUP($B62,Lists!$B$4:$C$11,2,FALSE))</f>
        <v/>
      </c>
      <c r="D62" s="77"/>
      <c r="E62" s="23" t="s">
        <v>945</v>
      </c>
      <c r="F62" s="78" t="str">
        <f>IF(ISERROR(VLOOKUP($B62&amp;" "&amp;$G62,Lists!$N$4:$O$14,2,FALSE)),"",VLOOKUP($B62&amp;" "&amp;$G62,Lists!$N$4:$O$14,2,FALSE))</f>
        <v/>
      </c>
      <c r="G62" s="78" t="str">
        <f>IF(ISERROR(VLOOKUP($E62,Lists!$L$4:$M$7,2,FALSE)),"",VLOOKUP($E62,Lists!$L$4:$M$7,2,FALSE))</f>
        <v/>
      </c>
      <c r="H62" s="77" t="str">
        <f t="shared" si="1"/>
        <v/>
      </c>
      <c r="I62" s="23" t="str">
        <f>IF(ISERROR(VLOOKUP($B62,Lists!$B$4:$K$12,10,FALSE)),"",VLOOKUP($B62,Lists!$B$4:$K$12,10,FALSE))</f>
        <v/>
      </c>
    </row>
    <row r="63" spans="1:9" x14ac:dyDescent="0.25">
      <c r="A63" s="12"/>
      <c r="B63" s="17" t="s">
        <v>754</v>
      </c>
      <c r="C63" s="12" t="str">
        <f>IF(ISERROR(VLOOKUP($B63,Lists!$B$4:$C$11,2,FALSE)),"",VLOOKUP($B63,Lists!$B$4:$C$11,2,FALSE))</f>
        <v/>
      </c>
      <c r="D63" s="77"/>
      <c r="E63" s="23" t="s">
        <v>945</v>
      </c>
      <c r="F63" s="78" t="str">
        <f>IF(ISERROR(VLOOKUP($B63&amp;" "&amp;$G63,Lists!$N$4:$O$14,2,FALSE)),"",VLOOKUP($B63&amp;" "&amp;$G63,Lists!$N$4:$O$14,2,FALSE))</f>
        <v/>
      </c>
      <c r="G63" s="78" t="str">
        <f>IF(ISERROR(VLOOKUP($E63,Lists!$L$4:$M$7,2,FALSE)),"",VLOOKUP($E63,Lists!$L$4:$M$7,2,FALSE))</f>
        <v/>
      </c>
      <c r="H63" s="77" t="str">
        <f t="shared" si="1"/>
        <v/>
      </c>
      <c r="I63" s="23" t="str">
        <f>IF(ISERROR(VLOOKUP($B63,Lists!$B$4:$K$12,10,FALSE)),"",VLOOKUP($B63,Lists!$B$4:$K$12,10,FALSE))</f>
        <v/>
      </c>
    </row>
    <row r="64" spans="1:9" x14ac:dyDescent="0.25">
      <c r="A64" s="12"/>
      <c r="B64" s="17" t="s">
        <v>754</v>
      </c>
      <c r="C64" s="12" t="str">
        <f>IF(ISERROR(VLOOKUP($B64,Lists!$B$4:$C$11,2,FALSE)),"",VLOOKUP($B64,Lists!$B$4:$C$11,2,FALSE))</f>
        <v/>
      </c>
      <c r="D64" s="77"/>
      <c r="E64" s="23" t="s">
        <v>945</v>
      </c>
      <c r="F64" s="78" t="str">
        <f>IF(ISERROR(VLOOKUP($B64&amp;" "&amp;$G64,Lists!$N$4:$O$14,2,FALSE)),"",VLOOKUP($B64&amp;" "&amp;$G64,Lists!$N$4:$O$14,2,FALSE))</f>
        <v/>
      </c>
      <c r="G64" s="78" t="str">
        <f>IF(ISERROR(VLOOKUP($E64,Lists!$L$4:$M$7,2,FALSE)),"",VLOOKUP($E64,Lists!$L$4:$M$7,2,FALSE))</f>
        <v/>
      </c>
      <c r="H64" s="77" t="str">
        <f t="shared" si="1"/>
        <v/>
      </c>
      <c r="I64" s="23" t="str">
        <f>IF(ISERROR(VLOOKUP($B64,Lists!$B$4:$K$12,10,FALSE)),"",VLOOKUP($B64,Lists!$B$4:$K$12,10,FALSE))</f>
        <v/>
      </c>
    </row>
    <row r="65" spans="1:9" x14ac:dyDescent="0.25">
      <c r="A65" s="12"/>
      <c r="B65" s="17" t="s">
        <v>754</v>
      </c>
      <c r="C65" s="12" t="str">
        <f>IF(ISERROR(VLOOKUP($B65,Lists!$B$4:$C$11,2,FALSE)),"",VLOOKUP($B65,Lists!$B$4:$C$11,2,FALSE))</f>
        <v/>
      </c>
      <c r="D65" s="77"/>
      <c r="E65" s="23" t="s">
        <v>945</v>
      </c>
      <c r="F65" s="78" t="str">
        <f>IF(ISERROR(VLOOKUP($B65&amp;" "&amp;$G65,Lists!$N$4:$O$14,2,FALSE)),"",VLOOKUP($B65&amp;" "&amp;$G65,Lists!$N$4:$O$14,2,FALSE))</f>
        <v/>
      </c>
      <c r="G65" s="78" t="str">
        <f>IF(ISERROR(VLOOKUP($E65,Lists!$L$4:$M$7,2,FALSE)),"",VLOOKUP($E65,Lists!$L$4:$M$7,2,FALSE))</f>
        <v/>
      </c>
      <c r="H65" s="77" t="str">
        <f t="shared" si="1"/>
        <v/>
      </c>
      <c r="I65" s="23" t="str">
        <f>IF(ISERROR(VLOOKUP($B65,Lists!$B$4:$K$12,10,FALSE)),"",VLOOKUP($B65,Lists!$B$4:$K$12,10,FALSE))</f>
        <v/>
      </c>
    </row>
    <row r="66" spans="1:9" x14ac:dyDescent="0.25">
      <c r="A66" s="12"/>
      <c r="B66" s="17" t="s">
        <v>754</v>
      </c>
      <c r="C66" s="12" t="str">
        <f>IF(ISERROR(VLOOKUP($B66,Lists!$B$4:$C$11,2,FALSE)),"",VLOOKUP($B66,Lists!$B$4:$C$11,2,FALSE))</f>
        <v/>
      </c>
      <c r="D66" s="77"/>
      <c r="E66" s="23" t="s">
        <v>945</v>
      </c>
      <c r="F66" s="78" t="str">
        <f>IF(ISERROR(VLOOKUP($B66&amp;" "&amp;$G66,Lists!$N$4:$O$14,2,FALSE)),"",VLOOKUP($B66&amp;" "&amp;$G66,Lists!$N$4:$O$14,2,FALSE))</f>
        <v/>
      </c>
      <c r="G66" s="78" t="str">
        <f>IF(ISERROR(VLOOKUP($E66,Lists!$L$4:$M$7,2,FALSE)),"",VLOOKUP($E66,Lists!$L$4:$M$7,2,FALSE))</f>
        <v/>
      </c>
      <c r="H66" s="77" t="str">
        <f t="shared" si="1"/>
        <v/>
      </c>
      <c r="I66" s="23" t="str">
        <f>IF(ISERROR(VLOOKUP($B66,Lists!$B$4:$K$12,10,FALSE)),"",VLOOKUP($B66,Lists!$B$4:$K$12,10,FALSE))</f>
        <v/>
      </c>
    </row>
    <row r="67" spans="1:9" x14ac:dyDescent="0.25">
      <c r="A67" s="12"/>
      <c r="B67" s="17" t="s">
        <v>754</v>
      </c>
      <c r="C67" s="12" t="str">
        <f>IF(ISERROR(VLOOKUP($B67,Lists!$B$4:$C$11,2,FALSE)),"",VLOOKUP($B67,Lists!$B$4:$C$11,2,FALSE))</f>
        <v/>
      </c>
      <c r="D67" s="77"/>
      <c r="E67" s="23" t="s">
        <v>945</v>
      </c>
      <c r="F67" s="78" t="str">
        <f>IF(ISERROR(VLOOKUP($B67&amp;" "&amp;$G67,Lists!$N$4:$O$14,2,FALSE)),"",VLOOKUP($B67&amp;" "&amp;$G67,Lists!$N$4:$O$14,2,FALSE))</f>
        <v/>
      </c>
      <c r="G67" s="78" t="str">
        <f>IF(ISERROR(VLOOKUP($E67,Lists!$L$4:$M$7,2,FALSE)),"",VLOOKUP($E67,Lists!$L$4:$M$7,2,FALSE))</f>
        <v/>
      </c>
      <c r="H67" s="77" t="str">
        <f t="shared" si="1"/>
        <v/>
      </c>
      <c r="I67" s="23" t="str">
        <f>IF(ISERROR(VLOOKUP($B67,Lists!$B$4:$K$12,10,FALSE)),"",VLOOKUP($B67,Lists!$B$4:$K$12,10,FALSE))</f>
        <v/>
      </c>
    </row>
    <row r="68" spans="1:9" x14ac:dyDescent="0.25">
      <c r="A68" s="12"/>
      <c r="B68" s="17" t="s">
        <v>754</v>
      </c>
      <c r="C68" s="12" t="str">
        <f>IF(ISERROR(VLOOKUP($B68,Lists!$B$4:$C$11,2,FALSE)),"",VLOOKUP($B68,Lists!$B$4:$C$11,2,FALSE))</f>
        <v/>
      </c>
      <c r="D68" s="77"/>
      <c r="E68" s="23" t="s">
        <v>945</v>
      </c>
      <c r="F68" s="78" t="str">
        <f>IF(ISERROR(VLOOKUP($B68&amp;" "&amp;$G68,Lists!$N$4:$O$14,2,FALSE)),"",VLOOKUP($B68&amp;" "&amp;$G68,Lists!$N$4:$O$14,2,FALSE))</f>
        <v/>
      </c>
      <c r="G68" s="78" t="str">
        <f>IF(ISERROR(VLOOKUP($E68,Lists!$L$4:$M$7,2,FALSE)),"",VLOOKUP($E68,Lists!$L$4:$M$7,2,FALSE))</f>
        <v/>
      </c>
      <c r="H68" s="77" t="str">
        <f t="shared" si="1"/>
        <v/>
      </c>
      <c r="I68" s="23" t="str">
        <f>IF(ISERROR(VLOOKUP($B68,Lists!$B$4:$K$12,10,FALSE)),"",VLOOKUP($B68,Lists!$B$4:$K$12,10,FALSE))</f>
        <v/>
      </c>
    </row>
    <row r="69" spans="1:9" x14ac:dyDescent="0.25">
      <c r="A69" s="12"/>
      <c r="B69" s="17" t="s">
        <v>754</v>
      </c>
      <c r="C69" s="12" t="str">
        <f>IF(ISERROR(VLOOKUP($B69,Lists!$B$4:$C$11,2,FALSE)),"",VLOOKUP($B69,Lists!$B$4:$C$11,2,FALSE))</f>
        <v/>
      </c>
      <c r="D69" s="77"/>
      <c r="E69" s="23" t="s">
        <v>945</v>
      </c>
      <c r="F69" s="78" t="str">
        <f>IF(ISERROR(VLOOKUP($B69&amp;" "&amp;$G69,Lists!$N$4:$O$14,2,FALSE)),"",VLOOKUP($B69&amp;" "&amp;$G69,Lists!$N$4:$O$14,2,FALSE))</f>
        <v/>
      </c>
      <c r="G69" s="78" t="str">
        <f>IF(ISERROR(VLOOKUP($E69,Lists!$L$4:$M$7,2,FALSE)),"",VLOOKUP($E69,Lists!$L$4:$M$7,2,FALSE))</f>
        <v/>
      </c>
      <c r="H69" s="77" t="str">
        <f t="shared" si="1"/>
        <v/>
      </c>
      <c r="I69" s="23" t="str">
        <f>IF(ISERROR(VLOOKUP($B69,Lists!$B$4:$K$12,10,FALSE)),"",VLOOKUP($B69,Lists!$B$4:$K$12,10,FALSE))</f>
        <v/>
      </c>
    </row>
    <row r="70" spans="1:9" x14ac:dyDescent="0.25">
      <c r="A70" s="12"/>
      <c r="B70" s="17" t="s">
        <v>754</v>
      </c>
      <c r="C70" s="12" t="str">
        <f>IF(ISERROR(VLOOKUP($B70,Lists!$B$4:$C$11,2,FALSE)),"",VLOOKUP($B70,Lists!$B$4:$C$11,2,FALSE))</f>
        <v/>
      </c>
      <c r="D70" s="77"/>
      <c r="E70" s="23" t="s">
        <v>945</v>
      </c>
      <c r="F70" s="78" t="str">
        <f>IF(ISERROR(VLOOKUP($B70&amp;" "&amp;$G70,Lists!$N$4:$O$14,2,FALSE)),"",VLOOKUP($B70&amp;" "&amp;$G70,Lists!$N$4:$O$14,2,FALSE))</f>
        <v/>
      </c>
      <c r="G70" s="78" t="str">
        <f>IF(ISERROR(VLOOKUP($E70,Lists!$L$4:$M$7,2,FALSE)),"",VLOOKUP($E70,Lists!$L$4:$M$7,2,FALSE))</f>
        <v/>
      </c>
      <c r="H70" s="77" t="str">
        <f t="shared" si="1"/>
        <v/>
      </c>
      <c r="I70" s="23" t="str">
        <f>IF(ISERROR(VLOOKUP($B70,Lists!$B$4:$K$12,10,FALSE)),"",VLOOKUP($B70,Lists!$B$4:$K$12,10,FALSE))</f>
        <v/>
      </c>
    </row>
    <row r="71" spans="1:9" x14ac:dyDescent="0.25">
      <c r="A71" s="12"/>
      <c r="B71" s="17" t="s">
        <v>754</v>
      </c>
      <c r="C71" s="12" t="str">
        <f>IF(ISERROR(VLOOKUP($B71,Lists!$B$4:$C$11,2,FALSE)),"",VLOOKUP($B71,Lists!$B$4:$C$11,2,FALSE))</f>
        <v/>
      </c>
      <c r="D71" s="77"/>
      <c r="E71" s="23" t="s">
        <v>945</v>
      </c>
      <c r="F71" s="78" t="str">
        <f>IF(ISERROR(VLOOKUP($B71&amp;" "&amp;$G71,Lists!$N$4:$O$14,2,FALSE)),"",VLOOKUP($B71&amp;" "&amp;$G71,Lists!$N$4:$O$14,2,FALSE))</f>
        <v/>
      </c>
      <c r="G71" s="78" t="str">
        <f>IF(ISERROR(VLOOKUP($E71,Lists!$L$4:$M$7,2,FALSE)),"",VLOOKUP($E71,Lists!$L$4:$M$7,2,FALSE))</f>
        <v/>
      </c>
      <c r="H71" s="77" t="str">
        <f t="shared" si="1"/>
        <v/>
      </c>
      <c r="I71" s="23" t="str">
        <f>IF(ISERROR(VLOOKUP($B71,Lists!$B$4:$K$12,10,FALSE)),"",VLOOKUP($B71,Lists!$B$4:$K$12,10,FALSE))</f>
        <v/>
      </c>
    </row>
    <row r="72" spans="1:9" x14ac:dyDescent="0.25">
      <c r="A72" s="12"/>
      <c r="B72" s="17" t="s">
        <v>754</v>
      </c>
      <c r="C72" s="12" t="str">
        <f>IF(ISERROR(VLOOKUP($B72,Lists!$B$4:$C$11,2,FALSE)),"",VLOOKUP($B72,Lists!$B$4:$C$11,2,FALSE))</f>
        <v/>
      </c>
      <c r="D72" s="77"/>
      <c r="E72" s="23" t="s">
        <v>945</v>
      </c>
      <c r="F72" s="78" t="str">
        <f>IF(ISERROR(VLOOKUP($B72&amp;" "&amp;$G72,Lists!$N$4:$O$14,2,FALSE)),"",VLOOKUP($B72&amp;" "&amp;$G72,Lists!$N$4:$O$14,2,FALSE))</f>
        <v/>
      </c>
      <c r="G72" s="78" t="str">
        <f>IF(ISERROR(VLOOKUP($E72,Lists!$L$4:$M$7,2,FALSE)),"",VLOOKUP($E72,Lists!$L$4:$M$7,2,FALSE))</f>
        <v/>
      </c>
      <c r="H72" s="77" t="str">
        <f t="shared" si="1"/>
        <v/>
      </c>
      <c r="I72" s="23" t="str">
        <f>IF(ISERROR(VLOOKUP($B72,Lists!$B$4:$K$12,10,FALSE)),"",VLOOKUP($B72,Lists!$B$4:$K$12,10,FALSE))</f>
        <v/>
      </c>
    </row>
    <row r="73" spans="1:9" x14ac:dyDescent="0.25">
      <c r="A73" s="12"/>
      <c r="B73" s="17" t="s">
        <v>754</v>
      </c>
      <c r="C73" s="12" t="str">
        <f>IF(ISERROR(VLOOKUP($B73,Lists!$B$4:$C$11,2,FALSE)),"",VLOOKUP($B73,Lists!$B$4:$C$11,2,FALSE))</f>
        <v/>
      </c>
      <c r="D73" s="77"/>
      <c r="E73" s="23" t="s">
        <v>945</v>
      </c>
      <c r="F73" s="78" t="str">
        <f>IF(ISERROR(VLOOKUP($B73&amp;" "&amp;$G73,Lists!$N$4:$O$14,2,FALSE)),"",VLOOKUP($B73&amp;" "&amp;$G73,Lists!$N$4:$O$14,2,FALSE))</f>
        <v/>
      </c>
      <c r="G73" s="78" t="str">
        <f>IF(ISERROR(VLOOKUP($E73,Lists!$L$4:$M$7,2,FALSE)),"",VLOOKUP($E73,Lists!$L$4:$M$7,2,FALSE))</f>
        <v/>
      </c>
      <c r="H73" s="77" t="str">
        <f t="shared" si="1"/>
        <v/>
      </c>
      <c r="I73" s="23" t="str">
        <f>IF(ISERROR(VLOOKUP($B73,Lists!$B$4:$K$12,10,FALSE)),"",VLOOKUP($B73,Lists!$B$4:$K$12,10,FALSE))</f>
        <v/>
      </c>
    </row>
    <row r="74" spans="1:9" x14ac:dyDescent="0.25">
      <c r="A74" s="12"/>
      <c r="B74" s="17" t="s">
        <v>754</v>
      </c>
      <c r="C74" s="12" t="str">
        <f>IF(ISERROR(VLOOKUP($B74,Lists!$B$4:$C$11,2,FALSE)),"",VLOOKUP($B74,Lists!$B$4:$C$11,2,FALSE))</f>
        <v/>
      </c>
      <c r="D74" s="77"/>
      <c r="E74" s="23" t="s">
        <v>945</v>
      </c>
      <c r="F74" s="78" t="str">
        <f>IF(ISERROR(VLOOKUP($B74&amp;" "&amp;$G74,Lists!$N$4:$O$14,2,FALSE)),"",VLOOKUP($B74&amp;" "&amp;$G74,Lists!$N$4:$O$14,2,FALSE))</f>
        <v/>
      </c>
      <c r="G74" s="78" t="str">
        <f>IF(ISERROR(VLOOKUP($E74,Lists!$L$4:$M$7,2,FALSE)),"",VLOOKUP($E74,Lists!$L$4:$M$7,2,FALSE))</f>
        <v/>
      </c>
      <c r="H74" s="77" t="str">
        <f t="shared" si="1"/>
        <v/>
      </c>
      <c r="I74" s="23" t="str">
        <f>IF(ISERROR(VLOOKUP($B74,Lists!$B$4:$K$12,10,FALSE)),"",VLOOKUP($B74,Lists!$B$4:$K$12,10,FALSE))</f>
        <v/>
      </c>
    </row>
    <row r="75" spans="1:9" x14ac:dyDescent="0.25">
      <c r="A75" s="12"/>
      <c r="B75" s="17" t="s">
        <v>754</v>
      </c>
      <c r="C75" s="12" t="str">
        <f>IF(ISERROR(VLOOKUP($B75,Lists!$B$4:$C$11,2,FALSE)),"",VLOOKUP($B75,Lists!$B$4:$C$11,2,FALSE))</f>
        <v/>
      </c>
      <c r="D75" s="77"/>
      <c r="E75" s="23" t="s">
        <v>945</v>
      </c>
      <c r="F75" s="78" t="str">
        <f>IF(ISERROR(VLOOKUP($B75&amp;" "&amp;$G75,Lists!$N$4:$O$14,2,FALSE)),"",VLOOKUP($B75&amp;" "&amp;$G75,Lists!$N$4:$O$14,2,FALSE))</f>
        <v/>
      </c>
      <c r="G75" s="78" t="str">
        <f>IF(ISERROR(VLOOKUP($E75,Lists!$L$4:$M$7,2,FALSE)),"",VLOOKUP($E75,Lists!$L$4:$M$7,2,FALSE))</f>
        <v/>
      </c>
      <c r="H75" s="77" t="str">
        <f t="shared" si="1"/>
        <v/>
      </c>
      <c r="I75" s="23" t="str">
        <f>IF(ISERROR(VLOOKUP($B75,Lists!$B$4:$K$12,10,FALSE)),"",VLOOKUP($B75,Lists!$B$4:$K$12,10,FALSE))</f>
        <v/>
      </c>
    </row>
    <row r="76" spans="1:9" x14ac:dyDescent="0.25">
      <c r="A76" s="12"/>
      <c r="B76" s="17" t="s">
        <v>754</v>
      </c>
      <c r="C76" s="12" t="str">
        <f>IF(ISERROR(VLOOKUP($B76,Lists!$B$4:$C$11,2,FALSE)),"",VLOOKUP($B76,Lists!$B$4:$C$11,2,FALSE))</f>
        <v/>
      </c>
      <c r="D76" s="77"/>
      <c r="E76" s="23" t="s">
        <v>945</v>
      </c>
      <c r="F76" s="78" t="str">
        <f>IF(ISERROR(VLOOKUP($B76&amp;" "&amp;$G76,Lists!$N$4:$O$14,2,FALSE)),"",VLOOKUP($B76&amp;" "&amp;$G76,Lists!$N$4:$O$14,2,FALSE))</f>
        <v/>
      </c>
      <c r="G76" s="78" t="str">
        <f>IF(ISERROR(VLOOKUP($E76,Lists!$L$4:$M$7,2,FALSE)),"",VLOOKUP($E76,Lists!$L$4:$M$7,2,FALSE))</f>
        <v/>
      </c>
      <c r="H76" s="77" t="str">
        <f t="shared" si="1"/>
        <v/>
      </c>
      <c r="I76" s="23" t="str">
        <f>IF(ISERROR(VLOOKUP($B76,Lists!$B$4:$K$12,10,FALSE)),"",VLOOKUP($B76,Lists!$B$4:$K$12,10,FALSE))</f>
        <v/>
      </c>
    </row>
    <row r="77" spans="1:9" x14ac:dyDescent="0.25">
      <c r="A77" s="12"/>
      <c r="B77" s="17" t="s">
        <v>754</v>
      </c>
      <c r="C77" s="12" t="str">
        <f>IF(ISERROR(VLOOKUP($B77,Lists!$B$4:$C$11,2,FALSE)),"",VLOOKUP($B77,Lists!$B$4:$C$11,2,FALSE))</f>
        <v/>
      </c>
      <c r="D77" s="77"/>
      <c r="E77" s="23" t="s">
        <v>945</v>
      </c>
      <c r="F77" s="78" t="str">
        <f>IF(ISERROR(VLOOKUP($B77&amp;" "&amp;$G77,Lists!$N$4:$O$14,2,FALSE)),"",VLOOKUP($B77&amp;" "&amp;$G77,Lists!$N$4:$O$14,2,FALSE))</f>
        <v/>
      </c>
      <c r="G77" s="78" t="str">
        <f>IF(ISERROR(VLOOKUP($E77,Lists!$L$4:$M$7,2,FALSE)),"",VLOOKUP($E77,Lists!$L$4:$M$7,2,FALSE))</f>
        <v/>
      </c>
      <c r="H77" s="77" t="str">
        <f t="shared" si="1"/>
        <v/>
      </c>
      <c r="I77" s="23" t="str">
        <f>IF(ISERROR(VLOOKUP($B77,Lists!$B$4:$K$12,10,FALSE)),"",VLOOKUP($B77,Lists!$B$4:$K$12,10,FALSE))</f>
        <v/>
      </c>
    </row>
    <row r="78" spans="1:9" x14ac:dyDescent="0.25">
      <c r="A78" s="12"/>
      <c r="B78" s="17" t="s">
        <v>754</v>
      </c>
      <c r="C78" s="12" t="str">
        <f>IF(ISERROR(VLOOKUP($B78,Lists!$B$4:$C$11,2,FALSE)),"",VLOOKUP($B78,Lists!$B$4:$C$11,2,FALSE))</f>
        <v/>
      </c>
      <c r="D78" s="77"/>
      <c r="E78" s="23" t="s">
        <v>945</v>
      </c>
      <c r="F78" s="78" t="str">
        <f>IF(ISERROR(VLOOKUP($B78&amp;" "&amp;$G78,Lists!$N$4:$O$14,2,FALSE)),"",VLOOKUP($B78&amp;" "&amp;$G78,Lists!$N$4:$O$14,2,FALSE))</f>
        <v/>
      </c>
      <c r="G78" s="78" t="str">
        <f>IF(ISERROR(VLOOKUP($E78,Lists!$L$4:$M$7,2,FALSE)),"",VLOOKUP($E78,Lists!$L$4:$M$7,2,FALSE))</f>
        <v/>
      </c>
      <c r="H78" s="77" t="str">
        <f t="shared" si="1"/>
        <v/>
      </c>
      <c r="I78" s="23" t="str">
        <f>IF(ISERROR(VLOOKUP($B78,Lists!$B$4:$K$12,10,FALSE)),"",VLOOKUP($B78,Lists!$B$4:$K$12,10,FALSE))</f>
        <v/>
      </c>
    </row>
    <row r="79" spans="1:9" x14ac:dyDescent="0.25">
      <c r="A79" s="12"/>
      <c r="B79" s="17" t="s">
        <v>754</v>
      </c>
      <c r="C79" s="12" t="str">
        <f>IF(ISERROR(VLOOKUP($B79,Lists!$B$4:$C$11,2,FALSE)),"",VLOOKUP($B79,Lists!$B$4:$C$11,2,FALSE))</f>
        <v/>
      </c>
      <c r="D79" s="77"/>
      <c r="E79" s="23" t="s">
        <v>945</v>
      </c>
      <c r="F79" s="78" t="str">
        <f>IF(ISERROR(VLOOKUP($B79&amp;" "&amp;$G79,Lists!$N$4:$O$14,2,FALSE)),"",VLOOKUP($B79&amp;" "&amp;$G79,Lists!$N$4:$O$14,2,FALSE))</f>
        <v/>
      </c>
      <c r="G79" s="78" t="str">
        <f>IF(ISERROR(VLOOKUP($E79,Lists!$L$4:$M$7,2,FALSE)),"",VLOOKUP($E79,Lists!$L$4:$M$7,2,FALSE))</f>
        <v/>
      </c>
      <c r="H79" s="77" t="str">
        <f t="shared" si="1"/>
        <v/>
      </c>
      <c r="I79" s="23" t="str">
        <f>IF(ISERROR(VLOOKUP($B79,Lists!$B$4:$K$12,10,FALSE)),"",VLOOKUP($B79,Lists!$B$4:$K$12,10,FALSE))</f>
        <v/>
      </c>
    </row>
    <row r="80" spans="1:9" x14ac:dyDescent="0.25">
      <c r="A80" s="12"/>
      <c r="B80" s="17" t="s">
        <v>754</v>
      </c>
      <c r="C80" s="12" t="str">
        <f>IF(ISERROR(VLOOKUP($B80,Lists!$B$4:$C$11,2,FALSE)),"",VLOOKUP($B80,Lists!$B$4:$C$11,2,FALSE))</f>
        <v/>
      </c>
      <c r="D80" s="77"/>
      <c r="E80" s="23" t="s">
        <v>945</v>
      </c>
      <c r="F80" s="78" t="str">
        <f>IF(ISERROR(VLOOKUP($B80&amp;" "&amp;$G80,Lists!$N$4:$O$14,2,FALSE)),"",VLOOKUP($B80&amp;" "&amp;$G80,Lists!$N$4:$O$14,2,FALSE))</f>
        <v/>
      </c>
      <c r="G80" s="78" t="str">
        <f>IF(ISERROR(VLOOKUP($E80,Lists!$L$4:$M$7,2,FALSE)),"",VLOOKUP($E80,Lists!$L$4:$M$7,2,FALSE))</f>
        <v/>
      </c>
      <c r="H80" s="77" t="str">
        <f t="shared" si="1"/>
        <v/>
      </c>
      <c r="I80" s="23" t="str">
        <f>IF(ISERROR(VLOOKUP($B80,Lists!$B$4:$K$12,10,FALSE)),"",VLOOKUP($B80,Lists!$B$4:$K$12,10,FALSE))</f>
        <v/>
      </c>
    </row>
    <row r="81" spans="1:9" x14ac:dyDescent="0.25">
      <c r="A81" s="12"/>
      <c r="B81" s="17" t="s">
        <v>754</v>
      </c>
      <c r="C81" s="12" t="str">
        <f>IF(ISERROR(VLOOKUP($B81,Lists!$B$4:$C$11,2,FALSE)),"",VLOOKUP($B81,Lists!$B$4:$C$11,2,FALSE))</f>
        <v/>
      </c>
      <c r="D81" s="77"/>
      <c r="E81" s="23" t="s">
        <v>945</v>
      </c>
      <c r="F81" s="78" t="str">
        <f>IF(ISERROR(VLOOKUP($B81&amp;" "&amp;$G81,Lists!$N$4:$O$14,2,FALSE)),"",VLOOKUP($B81&amp;" "&amp;$G81,Lists!$N$4:$O$14,2,FALSE))</f>
        <v/>
      </c>
      <c r="G81" s="78" t="str">
        <f>IF(ISERROR(VLOOKUP($E81,Lists!$L$4:$M$7,2,FALSE)),"",VLOOKUP($E81,Lists!$L$4:$M$7,2,FALSE))</f>
        <v/>
      </c>
      <c r="H81" s="77" t="str">
        <f t="shared" si="1"/>
        <v/>
      </c>
      <c r="I81" s="23" t="str">
        <f>IF(ISERROR(VLOOKUP($B81,Lists!$B$4:$K$12,10,FALSE)),"",VLOOKUP($B81,Lists!$B$4:$K$12,10,FALSE))</f>
        <v/>
      </c>
    </row>
    <row r="82" spans="1:9" x14ac:dyDescent="0.25">
      <c r="A82" s="12"/>
      <c r="B82" s="17" t="s">
        <v>754</v>
      </c>
      <c r="C82" s="12" t="str">
        <f>IF(ISERROR(VLOOKUP($B82,Lists!$B$4:$C$11,2,FALSE)),"",VLOOKUP($B82,Lists!$B$4:$C$11,2,FALSE))</f>
        <v/>
      </c>
      <c r="D82" s="77"/>
      <c r="E82" s="23" t="s">
        <v>945</v>
      </c>
      <c r="F82" s="78" t="str">
        <f>IF(ISERROR(VLOOKUP($B82&amp;" "&amp;$G82,Lists!$N$4:$O$14,2,FALSE)),"",VLOOKUP($B82&amp;" "&amp;$G82,Lists!$N$4:$O$14,2,FALSE))</f>
        <v/>
      </c>
      <c r="G82" s="78" t="str">
        <f>IF(ISERROR(VLOOKUP($E82,Lists!$L$4:$M$7,2,FALSE)),"",VLOOKUP($E82,Lists!$L$4:$M$7,2,FALSE))</f>
        <v/>
      </c>
      <c r="H82" s="77" t="str">
        <f t="shared" si="1"/>
        <v/>
      </c>
      <c r="I82" s="23" t="str">
        <f>IF(ISERROR(VLOOKUP($B82,Lists!$B$4:$K$12,10,FALSE)),"",VLOOKUP($B82,Lists!$B$4:$K$12,10,FALSE))</f>
        <v/>
      </c>
    </row>
    <row r="83" spans="1:9" x14ac:dyDescent="0.25">
      <c r="A83" s="12"/>
      <c r="B83" s="17" t="s">
        <v>754</v>
      </c>
      <c r="C83" s="12" t="str">
        <f>IF(ISERROR(VLOOKUP($B83,Lists!$B$4:$C$11,2,FALSE)),"",VLOOKUP($B83,Lists!$B$4:$C$11,2,FALSE))</f>
        <v/>
      </c>
      <c r="D83" s="77"/>
      <c r="E83" s="23" t="s">
        <v>945</v>
      </c>
      <c r="F83" s="78" t="str">
        <f>IF(ISERROR(VLOOKUP($B83&amp;" "&amp;$G83,Lists!$N$4:$O$14,2,FALSE)),"",VLOOKUP($B83&amp;" "&amp;$G83,Lists!$N$4:$O$14,2,FALSE))</f>
        <v/>
      </c>
      <c r="G83" s="78" t="str">
        <f>IF(ISERROR(VLOOKUP($E83,Lists!$L$4:$M$7,2,FALSE)),"",VLOOKUP($E83,Lists!$L$4:$M$7,2,FALSE))</f>
        <v/>
      </c>
      <c r="H83" s="77" t="str">
        <f t="shared" si="1"/>
        <v/>
      </c>
      <c r="I83" s="23" t="str">
        <f>IF(ISERROR(VLOOKUP($B83,Lists!$B$4:$K$12,10,FALSE)),"",VLOOKUP($B83,Lists!$B$4:$K$12,10,FALSE))</f>
        <v/>
      </c>
    </row>
    <row r="84" spans="1:9" x14ac:dyDescent="0.25">
      <c r="A84" s="12"/>
      <c r="B84" s="17" t="s">
        <v>754</v>
      </c>
      <c r="C84" s="12" t="str">
        <f>IF(ISERROR(VLOOKUP($B84,Lists!$B$4:$C$11,2,FALSE)),"",VLOOKUP($B84,Lists!$B$4:$C$11,2,FALSE))</f>
        <v/>
      </c>
      <c r="D84" s="77"/>
      <c r="E84" s="23" t="s">
        <v>945</v>
      </c>
      <c r="F84" s="78" t="str">
        <f>IF(ISERROR(VLOOKUP($B84&amp;" "&amp;$G84,Lists!$N$4:$O$14,2,FALSE)),"",VLOOKUP($B84&amp;" "&amp;$G84,Lists!$N$4:$O$14,2,FALSE))</f>
        <v/>
      </c>
      <c r="G84" s="78" t="str">
        <f>IF(ISERROR(VLOOKUP($E84,Lists!$L$4:$M$7,2,FALSE)),"",VLOOKUP($E84,Lists!$L$4:$M$7,2,FALSE))</f>
        <v/>
      </c>
      <c r="H84" s="77" t="str">
        <f t="shared" ref="H84:H147" si="2">IF(ISERROR(D84*F84),"",D84*F84)</f>
        <v/>
      </c>
      <c r="I84" s="23" t="str">
        <f>IF(ISERROR(VLOOKUP($B84,Lists!$B$4:$K$12,10,FALSE)),"",VLOOKUP($B84,Lists!$B$4:$K$12,10,FALSE))</f>
        <v/>
      </c>
    </row>
    <row r="85" spans="1:9" x14ac:dyDescent="0.25">
      <c r="A85" s="12"/>
      <c r="B85" s="17" t="s">
        <v>754</v>
      </c>
      <c r="C85" s="12" t="str">
        <f>IF(ISERROR(VLOOKUP($B85,Lists!$B$4:$C$11,2,FALSE)),"",VLOOKUP($B85,Lists!$B$4:$C$11,2,FALSE))</f>
        <v/>
      </c>
      <c r="D85" s="77"/>
      <c r="E85" s="23" t="s">
        <v>945</v>
      </c>
      <c r="F85" s="78" t="str">
        <f>IF(ISERROR(VLOOKUP($B85&amp;" "&amp;$G85,Lists!$N$4:$O$14,2,FALSE)),"",VLOOKUP($B85&amp;" "&amp;$G85,Lists!$N$4:$O$14,2,FALSE))</f>
        <v/>
      </c>
      <c r="G85" s="78" t="str">
        <f>IF(ISERROR(VLOOKUP($E85,Lists!$L$4:$M$7,2,FALSE)),"",VLOOKUP($E85,Lists!$L$4:$M$7,2,FALSE))</f>
        <v/>
      </c>
      <c r="H85" s="77" t="str">
        <f t="shared" si="2"/>
        <v/>
      </c>
      <c r="I85" s="23" t="str">
        <f>IF(ISERROR(VLOOKUP($B85,Lists!$B$4:$K$12,10,FALSE)),"",VLOOKUP($B85,Lists!$B$4:$K$12,10,FALSE))</f>
        <v/>
      </c>
    </row>
    <row r="86" spans="1:9" x14ac:dyDescent="0.25">
      <c r="A86" s="12"/>
      <c r="B86" s="17" t="s">
        <v>754</v>
      </c>
      <c r="C86" s="12" t="str">
        <f>IF(ISERROR(VLOOKUP($B86,Lists!$B$4:$C$11,2,FALSE)),"",VLOOKUP($B86,Lists!$B$4:$C$11,2,FALSE))</f>
        <v/>
      </c>
      <c r="D86" s="77"/>
      <c r="E86" s="23" t="s">
        <v>945</v>
      </c>
      <c r="F86" s="78" t="str">
        <f>IF(ISERROR(VLOOKUP($B86&amp;" "&amp;$G86,Lists!$N$4:$O$14,2,FALSE)),"",VLOOKUP($B86&amp;" "&amp;$G86,Lists!$N$4:$O$14,2,FALSE))</f>
        <v/>
      </c>
      <c r="G86" s="78" t="str">
        <f>IF(ISERROR(VLOOKUP($E86,Lists!$L$4:$M$7,2,FALSE)),"",VLOOKUP($E86,Lists!$L$4:$M$7,2,FALSE))</f>
        <v/>
      </c>
      <c r="H86" s="77" t="str">
        <f t="shared" si="2"/>
        <v/>
      </c>
      <c r="I86" s="23" t="str">
        <f>IF(ISERROR(VLOOKUP($B86,Lists!$B$4:$K$12,10,FALSE)),"",VLOOKUP($B86,Lists!$B$4:$K$12,10,FALSE))</f>
        <v/>
      </c>
    </row>
    <row r="87" spans="1:9" x14ac:dyDescent="0.25">
      <c r="A87" s="12"/>
      <c r="B87" s="17" t="s">
        <v>754</v>
      </c>
      <c r="C87" s="12" t="str">
        <f>IF(ISERROR(VLOOKUP($B87,Lists!$B$4:$C$11,2,FALSE)),"",VLOOKUP($B87,Lists!$B$4:$C$11,2,FALSE))</f>
        <v/>
      </c>
      <c r="D87" s="77"/>
      <c r="E87" s="23" t="s">
        <v>945</v>
      </c>
      <c r="F87" s="78" t="str">
        <f>IF(ISERROR(VLOOKUP($B87&amp;" "&amp;$G87,Lists!$N$4:$O$14,2,FALSE)),"",VLOOKUP($B87&amp;" "&amp;$G87,Lists!$N$4:$O$14,2,FALSE))</f>
        <v/>
      </c>
      <c r="G87" s="78" t="str">
        <f>IF(ISERROR(VLOOKUP($E87,Lists!$L$4:$M$7,2,FALSE)),"",VLOOKUP($E87,Lists!$L$4:$M$7,2,FALSE))</f>
        <v/>
      </c>
      <c r="H87" s="77" t="str">
        <f t="shared" si="2"/>
        <v/>
      </c>
      <c r="I87" s="23" t="str">
        <f>IF(ISERROR(VLOOKUP($B87,Lists!$B$4:$K$12,10,FALSE)),"",VLOOKUP($B87,Lists!$B$4:$K$12,10,FALSE))</f>
        <v/>
      </c>
    </row>
    <row r="88" spans="1:9" x14ac:dyDescent="0.25">
      <c r="A88" s="12"/>
      <c r="B88" s="17" t="s">
        <v>754</v>
      </c>
      <c r="C88" s="12" t="str">
        <f>IF(ISERROR(VLOOKUP($B88,Lists!$B$4:$C$11,2,FALSE)),"",VLOOKUP($B88,Lists!$B$4:$C$11,2,FALSE))</f>
        <v/>
      </c>
      <c r="D88" s="77"/>
      <c r="E88" s="23" t="s">
        <v>945</v>
      </c>
      <c r="F88" s="78" t="str">
        <f>IF(ISERROR(VLOOKUP($B88&amp;" "&amp;$G88,Lists!$N$4:$O$14,2,FALSE)),"",VLOOKUP($B88&amp;" "&amp;$G88,Lists!$N$4:$O$14,2,FALSE))</f>
        <v/>
      </c>
      <c r="G88" s="78" t="str">
        <f>IF(ISERROR(VLOOKUP($E88,Lists!$L$4:$M$7,2,FALSE)),"",VLOOKUP($E88,Lists!$L$4:$M$7,2,FALSE))</f>
        <v/>
      </c>
      <c r="H88" s="77" t="str">
        <f t="shared" si="2"/>
        <v/>
      </c>
      <c r="I88" s="23" t="str">
        <f>IF(ISERROR(VLOOKUP($B88,Lists!$B$4:$K$12,10,FALSE)),"",VLOOKUP($B88,Lists!$B$4:$K$12,10,FALSE))</f>
        <v/>
      </c>
    </row>
    <row r="89" spans="1:9" x14ac:dyDescent="0.25">
      <c r="A89" s="12"/>
      <c r="B89" s="17" t="s">
        <v>754</v>
      </c>
      <c r="C89" s="12" t="str">
        <f>IF(ISERROR(VLOOKUP($B89,Lists!$B$4:$C$11,2,FALSE)),"",VLOOKUP($B89,Lists!$B$4:$C$11,2,FALSE))</f>
        <v/>
      </c>
      <c r="D89" s="77"/>
      <c r="E89" s="23" t="s">
        <v>945</v>
      </c>
      <c r="F89" s="78" t="str">
        <f>IF(ISERROR(VLOOKUP($B89&amp;" "&amp;$G89,Lists!$N$4:$O$14,2,FALSE)),"",VLOOKUP($B89&amp;" "&amp;$G89,Lists!$N$4:$O$14,2,FALSE))</f>
        <v/>
      </c>
      <c r="G89" s="78" t="str">
        <f>IF(ISERROR(VLOOKUP($E89,Lists!$L$4:$M$7,2,FALSE)),"",VLOOKUP($E89,Lists!$L$4:$M$7,2,FALSE))</f>
        <v/>
      </c>
      <c r="H89" s="77" t="str">
        <f t="shared" si="2"/>
        <v/>
      </c>
      <c r="I89" s="23" t="str">
        <f>IF(ISERROR(VLOOKUP($B89,Lists!$B$4:$K$12,10,FALSE)),"",VLOOKUP($B89,Lists!$B$4:$K$12,10,FALSE))</f>
        <v/>
      </c>
    </row>
    <row r="90" spans="1:9" x14ac:dyDescent="0.25">
      <c r="A90" s="12"/>
      <c r="B90" s="17" t="s">
        <v>754</v>
      </c>
      <c r="C90" s="12" t="str">
        <f>IF(ISERROR(VLOOKUP($B90,Lists!$B$4:$C$11,2,FALSE)),"",VLOOKUP($B90,Lists!$B$4:$C$11,2,FALSE))</f>
        <v/>
      </c>
      <c r="D90" s="77"/>
      <c r="E90" s="23" t="s">
        <v>945</v>
      </c>
      <c r="F90" s="78" t="str">
        <f>IF(ISERROR(VLOOKUP($B90&amp;" "&amp;$G90,Lists!$N$4:$O$14,2,FALSE)),"",VLOOKUP($B90&amp;" "&amp;$G90,Lists!$N$4:$O$14,2,FALSE))</f>
        <v/>
      </c>
      <c r="G90" s="78" t="str">
        <f>IF(ISERROR(VLOOKUP($E90,Lists!$L$4:$M$7,2,FALSE)),"",VLOOKUP($E90,Lists!$L$4:$M$7,2,FALSE))</f>
        <v/>
      </c>
      <c r="H90" s="77" t="str">
        <f t="shared" si="2"/>
        <v/>
      </c>
      <c r="I90" s="23" t="str">
        <f>IF(ISERROR(VLOOKUP($B90,Lists!$B$4:$K$12,10,FALSE)),"",VLOOKUP($B90,Lists!$B$4:$K$12,10,FALSE))</f>
        <v/>
      </c>
    </row>
    <row r="91" spans="1:9" x14ac:dyDescent="0.25">
      <c r="A91" s="12"/>
      <c r="B91" s="17" t="s">
        <v>754</v>
      </c>
      <c r="C91" s="12" t="str">
        <f>IF(ISERROR(VLOOKUP($B91,Lists!$B$4:$C$11,2,FALSE)),"",VLOOKUP($B91,Lists!$B$4:$C$11,2,FALSE))</f>
        <v/>
      </c>
      <c r="D91" s="77"/>
      <c r="E91" s="23" t="s">
        <v>945</v>
      </c>
      <c r="F91" s="78" t="str">
        <f>IF(ISERROR(VLOOKUP($B91&amp;" "&amp;$G91,Lists!$N$4:$O$14,2,FALSE)),"",VLOOKUP($B91&amp;" "&amp;$G91,Lists!$N$4:$O$14,2,FALSE))</f>
        <v/>
      </c>
      <c r="G91" s="78" t="str">
        <f>IF(ISERROR(VLOOKUP($E91,Lists!$L$4:$M$7,2,FALSE)),"",VLOOKUP($E91,Lists!$L$4:$M$7,2,FALSE))</f>
        <v/>
      </c>
      <c r="H91" s="77" t="str">
        <f t="shared" si="2"/>
        <v/>
      </c>
      <c r="I91" s="23" t="str">
        <f>IF(ISERROR(VLOOKUP($B91,Lists!$B$4:$K$12,10,FALSE)),"",VLOOKUP($B91,Lists!$B$4:$K$12,10,FALSE))</f>
        <v/>
      </c>
    </row>
    <row r="92" spans="1:9" x14ac:dyDescent="0.25">
      <c r="A92" s="12"/>
      <c r="B92" s="17" t="s">
        <v>754</v>
      </c>
      <c r="C92" s="12" t="str">
        <f>IF(ISERROR(VLOOKUP($B92,Lists!$B$4:$C$11,2,FALSE)),"",VLOOKUP($B92,Lists!$B$4:$C$11,2,FALSE))</f>
        <v/>
      </c>
      <c r="D92" s="77"/>
      <c r="E92" s="23" t="s">
        <v>945</v>
      </c>
      <c r="F92" s="78" t="str">
        <f>IF(ISERROR(VLOOKUP($B92&amp;" "&amp;$G92,Lists!$N$4:$O$14,2,FALSE)),"",VLOOKUP($B92&amp;" "&amp;$G92,Lists!$N$4:$O$14,2,FALSE))</f>
        <v/>
      </c>
      <c r="G92" s="78" t="str">
        <f>IF(ISERROR(VLOOKUP($E92,Lists!$L$4:$M$7,2,FALSE)),"",VLOOKUP($E92,Lists!$L$4:$M$7,2,FALSE))</f>
        <v/>
      </c>
      <c r="H92" s="77" t="str">
        <f t="shared" si="2"/>
        <v/>
      </c>
      <c r="I92" s="23" t="str">
        <f>IF(ISERROR(VLOOKUP($B92,Lists!$B$4:$K$12,10,FALSE)),"",VLOOKUP($B92,Lists!$B$4:$K$12,10,FALSE))</f>
        <v/>
      </c>
    </row>
    <row r="93" spans="1:9" x14ac:dyDescent="0.25">
      <c r="A93" s="12"/>
      <c r="B93" s="17" t="s">
        <v>754</v>
      </c>
      <c r="C93" s="12" t="str">
        <f>IF(ISERROR(VLOOKUP($B93,Lists!$B$4:$C$11,2,FALSE)),"",VLOOKUP($B93,Lists!$B$4:$C$11,2,FALSE))</f>
        <v/>
      </c>
      <c r="D93" s="77"/>
      <c r="E93" s="23" t="s">
        <v>945</v>
      </c>
      <c r="F93" s="78" t="str">
        <f>IF(ISERROR(VLOOKUP($B93&amp;" "&amp;$G93,Lists!$N$4:$O$14,2,FALSE)),"",VLOOKUP($B93&amp;" "&amp;$G93,Lists!$N$4:$O$14,2,FALSE))</f>
        <v/>
      </c>
      <c r="G93" s="78" t="str">
        <f>IF(ISERROR(VLOOKUP($E93,Lists!$L$4:$M$7,2,FALSE)),"",VLOOKUP($E93,Lists!$L$4:$M$7,2,FALSE))</f>
        <v/>
      </c>
      <c r="H93" s="77" t="str">
        <f t="shared" si="2"/>
        <v/>
      </c>
      <c r="I93" s="23" t="str">
        <f>IF(ISERROR(VLOOKUP($B93,Lists!$B$4:$K$12,10,FALSE)),"",VLOOKUP($B93,Lists!$B$4:$K$12,10,FALSE))</f>
        <v/>
      </c>
    </row>
    <row r="94" spans="1:9" x14ac:dyDescent="0.25">
      <c r="A94" s="12"/>
      <c r="B94" s="17" t="s">
        <v>754</v>
      </c>
      <c r="C94" s="12" t="str">
        <f>IF(ISERROR(VLOOKUP($B94,Lists!$B$4:$C$11,2,FALSE)),"",VLOOKUP($B94,Lists!$B$4:$C$11,2,FALSE))</f>
        <v/>
      </c>
      <c r="D94" s="77"/>
      <c r="E94" s="23" t="s">
        <v>945</v>
      </c>
      <c r="F94" s="78" t="str">
        <f>IF(ISERROR(VLOOKUP($B94&amp;" "&amp;$G94,Lists!$N$4:$O$14,2,FALSE)),"",VLOOKUP($B94&amp;" "&amp;$G94,Lists!$N$4:$O$14,2,FALSE))</f>
        <v/>
      </c>
      <c r="G94" s="78" t="str">
        <f>IF(ISERROR(VLOOKUP($E94,Lists!$L$4:$M$7,2,FALSE)),"",VLOOKUP($E94,Lists!$L$4:$M$7,2,FALSE))</f>
        <v/>
      </c>
      <c r="H94" s="77" t="str">
        <f t="shared" si="2"/>
        <v/>
      </c>
      <c r="I94" s="23" t="str">
        <f>IF(ISERROR(VLOOKUP($B94,Lists!$B$4:$K$12,10,FALSE)),"",VLOOKUP($B94,Lists!$B$4:$K$12,10,FALSE))</f>
        <v/>
      </c>
    </row>
    <row r="95" spans="1:9" x14ac:dyDescent="0.25">
      <c r="A95" s="12"/>
      <c r="B95" s="17" t="s">
        <v>754</v>
      </c>
      <c r="C95" s="12" t="str">
        <f>IF(ISERROR(VLOOKUP($B95,Lists!$B$4:$C$11,2,FALSE)),"",VLOOKUP($B95,Lists!$B$4:$C$11,2,FALSE))</f>
        <v/>
      </c>
      <c r="D95" s="77"/>
      <c r="E95" s="23" t="s">
        <v>945</v>
      </c>
      <c r="F95" s="78" t="str">
        <f>IF(ISERROR(VLOOKUP($B95&amp;" "&amp;$G95,Lists!$N$4:$O$14,2,FALSE)),"",VLOOKUP($B95&amp;" "&amp;$G95,Lists!$N$4:$O$14,2,FALSE))</f>
        <v/>
      </c>
      <c r="G95" s="78" t="str">
        <f>IF(ISERROR(VLOOKUP($E95,Lists!$L$4:$M$7,2,FALSE)),"",VLOOKUP($E95,Lists!$L$4:$M$7,2,FALSE))</f>
        <v/>
      </c>
      <c r="H95" s="77" t="str">
        <f t="shared" si="2"/>
        <v/>
      </c>
      <c r="I95" s="23" t="str">
        <f>IF(ISERROR(VLOOKUP($B95,Lists!$B$4:$K$12,10,FALSE)),"",VLOOKUP($B95,Lists!$B$4:$K$12,10,FALSE))</f>
        <v/>
      </c>
    </row>
    <row r="96" spans="1:9" x14ac:dyDescent="0.25">
      <c r="A96" s="12"/>
      <c r="B96" s="17" t="s">
        <v>754</v>
      </c>
      <c r="C96" s="12" t="str">
        <f>IF(ISERROR(VLOOKUP($B96,Lists!$B$4:$C$11,2,FALSE)),"",VLOOKUP($B96,Lists!$B$4:$C$11,2,FALSE))</f>
        <v/>
      </c>
      <c r="D96" s="77"/>
      <c r="E96" s="23" t="s">
        <v>945</v>
      </c>
      <c r="F96" s="78" t="str">
        <f>IF(ISERROR(VLOOKUP($B96&amp;" "&amp;$G96,Lists!$N$4:$O$14,2,FALSE)),"",VLOOKUP($B96&amp;" "&amp;$G96,Lists!$N$4:$O$14,2,FALSE))</f>
        <v/>
      </c>
      <c r="G96" s="78" t="str">
        <f>IF(ISERROR(VLOOKUP($E96,Lists!$L$4:$M$7,2,FALSE)),"",VLOOKUP($E96,Lists!$L$4:$M$7,2,FALSE))</f>
        <v/>
      </c>
      <c r="H96" s="77" t="str">
        <f t="shared" si="2"/>
        <v/>
      </c>
      <c r="I96" s="23" t="str">
        <f>IF(ISERROR(VLOOKUP($B96,Lists!$B$4:$K$12,10,FALSE)),"",VLOOKUP($B96,Lists!$B$4:$K$12,10,FALSE))</f>
        <v/>
      </c>
    </row>
    <row r="97" spans="1:9" x14ac:dyDescent="0.25">
      <c r="A97" s="12"/>
      <c r="B97" s="17" t="s">
        <v>754</v>
      </c>
      <c r="C97" s="12" t="str">
        <f>IF(ISERROR(VLOOKUP($B97,Lists!$B$4:$C$11,2,FALSE)),"",VLOOKUP($B97,Lists!$B$4:$C$11,2,FALSE))</f>
        <v/>
      </c>
      <c r="D97" s="77"/>
      <c r="E97" s="23" t="s">
        <v>945</v>
      </c>
      <c r="F97" s="78" t="str">
        <f>IF(ISERROR(VLOOKUP($B97&amp;" "&amp;$G97,Lists!$N$4:$O$14,2,FALSE)),"",VLOOKUP($B97&amp;" "&amp;$G97,Lists!$N$4:$O$14,2,FALSE))</f>
        <v/>
      </c>
      <c r="G97" s="78" t="str">
        <f>IF(ISERROR(VLOOKUP($E97,Lists!$L$4:$M$7,2,FALSE)),"",VLOOKUP($E97,Lists!$L$4:$M$7,2,FALSE))</f>
        <v/>
      </c>
      <c r="H97" s="77" t="str">
        <f t="shared" si="2"/>
        <v/>
      </c>
      <c r="I97" s="23" t="str">
        <f>IF(ISERROR(VLOOKUP($B97,Lists!$B$4:$K$12,10,FALSE)),"",VLOOKUP($B97,Lists!$B$4:$K$12,10,FALSE))</f>
        <v/>
      </c>
    </row>
    <row r="98" spans="1:9" x14ac:dyDescent="0.25">
      <c r="A98" s="12"/>
      <c r="B98" s="17" t="s">
        <v>754</v>
      </c>
      <c r="C98" s="12" t="str">
        <f>IF(ISERROR(VLOOKUP($B98,Lists!$B$4:$C$11,2,FALSE)),"",VLOOKUP($B98,Lists!$B$4:$C$11,2,FALSE))</f>
        <v/>
      </c>
      <c r="D98" s="77"/>
      <c r="E98" s="23" t="s">
        <v>945</v>
      </c>
      <c r="F98" s="78" t="str">
        <f>IF(ISERROR(VLOOKUP($B98&amp;" "&amp;$G98,Lists!$N$4:$O$14,2,FALSE)),"",VLOOKUP($B98&amp;" "&amp;$G98,Lists!$N$4:$O$14,2,FALSE))</f>
        <v/>
      </c>
      <c r="G98" s="78" t="str">
        <f>IF(ISERROR(VLOOKUP($E98,Lists!$L$4:$M$7,2,FALSE)),"",VLOOKUP($E98,Lists!$L$4:$M$7,2,FALSE))</f>
        <v/>
      </c>
      <c r="H98" s="77" t="str">
        <f t="shared" si="2"/>
        <v/>
      </c>
      <c r="I98" s="23" t="str">
        <f>IF(ISERROR(VLOOKUP($B98,Lists!$B$4:$K$12,10,FALSE)),"",VLOOKUP($B98,Lists!$B$4:$K$12,10,FALSE))</f>
        <v/>
      </c>
    </row>
    <row r="99" spans="1:9" x14ac:dyDescent="0.25">
      <c r="A99" s="12"/>
      <c r="B99" s="17" t="s">
        <v>754</v>
      </c>
      <c r="C99" s="12" t="str">
        <f>IF(ISERROR(VLOOKUP($B99,Lists!$B$4:$C$11,2,FALSE)),"",VLOOKUP($B99,Lists!$B$4:$C$11,2,FALSE))</f>
        <v/>
      </c>
      <c r="D99" s="77"/>
      <c r="E99" s="23" t="s">
        <v>945</v>
      </c>
      <c r="F99" s="78" t="str">
        <f>IF(ISERROR(VLOOKUP($B99&amp;" "&amp;$G99,Lists!$N$4:$O$14,2,FALSE)),"",VLOOKUP($B99&amp;" "&amp;$G99,Lists!$N$4:$O$14,2,FALSE))</f>
        <v/>
      </c>
      <c r="G99" s="78" t="str">
        <f>IF(ISERROR(VLOOKUP($E99,Lists!$L$4:$M$7,2,FALSE)),"",VLOOKUP($E99,Lists!$L$4:$M$7,2,FALSE))</f>
        <v/>
      </c>
      <c r="H99" s="77" t="str">
        <f t="shared" si="2"/>
        <v/>
      </c>
      <c r="I99" s="23" t="str">
        <f>IF(ISERROR(VLOOKUP($B99,Lists!$B$4:$K$12,10,FALSE)),"",VLOOKUP($B99,Lists!$B$4:$K$12,10,FALSE))</f>
        <v/>
      </c>
    </row>
    <row r="100" spans="1:9" x14ac:dyDescent="0.25">
      <c r="A100" s="12"/>
      <c r="B100" s="17" t="s">
        <v>754</v>
      </c>
      <c r="C100" s="12" t="str">
        <f>IF(ISERROR(VLOOKUP($B100,Lists!$B$4:$C$11,2,FALSE)),"",VLOOKUP($B100,Lists!$B$4:$C$11,2,FALSE))</f>
        <v/>
      </c>
      <c r="D100" s="77"/>
      <c r="E100" s="23" t="s">
        <v>945</v>
      </c>
      <c r="F100" s="78" t="str">
        <f>IF(ISERROR(VLOOKUP($B100&amp;" "&amp;$G100,Lists!$N$4:$O$14,2,FALSE)),"",VLOOKUP($B100&amp;" "&amp;$G100,Lists!$N$4:$O$14,2,FALSE))</f>
        <v/>
      </c>
      <c r="G100" s="78" t="str">
        <f>IF(ISERROR(VLOOKUP($E100,Lists!$L$4:$M$7,2,FALSE)),"",VLOOKUP($E100,Lists!$L$4:$M$7,2,FALSE))</f>
        <v/>
      </c>
      <c r="H100" s="77" t="str">
        <f t="shared" si="2"/>
        <v/>
      </c>
      <c r="I100" s="23" t="str">
        <f>IF(ISERROR(VLOOKUP($B100,Lists!$B$4:$K$12,10,FALSE)),"",VLOOKUP($B100,Lists!$B$4:$K$12,10,FALSE))</f>
        <v/>
      </c>
    </row>
    <row r="101" spans="1:9" x14ac:dyDescent="0.25">
      <c r="A101" s="12"/>
      <c r="B101" s="17" t="s">
        <v>754</v>
      </c>
      <c r="C101" s="12" t="str">
        <f>IF(ISERROR(VLOOKUP($B101,Lists!$B$4:$C$11,2,FALSE)),"",VLOOKUP($B101,Lists!$B$4:$C$11,2,FALSE))</f>
        <v/>
      </c>
      <c r="D101" s="77"/>
      <c r="E101" s="23" t="s">
        <v>945</v>
      </c>
      <c r="F101" s="78" t="str">
        <f>IF(ISERROR(VLOOKUP($B101&amp;" "&amp;$G101,Lists!$N$4:$O$14,2,FALSE)),"",VLOOKUP($B101&amp;" "&amp;$G101,Lists!$N$4:$O$14,2,FALSE))</f>
        <v/>
      </c>
      <c r="G101" s="78" t="str">
        <f>IF(ISERROR(VLOOKUP($E101,Lists!$L$4:$M$7,2,FALSE)),"",VLOOKUP($E101,Lists!$L$4:$M$7,2,FALSE))</f>
        <v/>
      </c>
      <c r="H101" s="77" t="str">
        <f t="shared" si="2"/>
        <v/>
      </c>
      <c r="I101" s="23" t="str">
        <f>IF(ISERROR(VLOOKUP($B101,Lists!$B$4:$K$12,10,FALSE)),"",VLOOKUP($B101,Lists!$B$4:$K$12,10,FALSE))</f>
        <v/>
      </c>
    </row>
    <row r="102" spans="1:9" x14ac:dyDescent="0.25">
      <c r="A102" s="12"/>
      <c r="B102" s="17" t="s">
        <v>754</v>
      </c>
      <c r="C102" s="12" t="str">
        <f>IF(ISERROR(VLOOKUP($B102,Lists!$B$4:$C$11,2,FALSE)),"",VLOOKUP($B102,Lists!$B$4:$C$11,2,FALSE))</f>
        <v/>
      </c>
      <c r="D102" s="77"/>
      <c r="E102" s="23" t="s">
        <v>945</v>
      </c>
      <c r="F102" s="78" t="str">
        <f>IF(ISERROR(VLOOKUP($B102&amp;" "&amp;$G102,Lists!$N$4:$O$14,2,FALSE)),"",VLOOKUP($B102&amp;" "&amp;$G102,Lists!$N$4:$O$14,2,FALSE))</f>
        <v/>
      </c>
      <c r="G102" s="78" t="str">
        <f>IF(ISERROR(VLOOKUP($E102,Lists!$L$4:$M$7,2,FALSE)),"",VLOOKUP($E102,Lists!$L$4:$M$7,2,FALSE))</f>
        <v/>
      </c>
      <c r="H102" s="77" t="str">
        <f t="shared" si="2"/>
        <v/>
      </c>
      <c r="I102" s="23" t="str">
        <f>IF(ISERROR(VLOOKUP($B102,Lists!$B$4:$K$12,10,FALSE)),"",VLOOKUP($B102,Lists!$B$4:$K$12,10,FALSE))</f>
        <v/>
      </c>
    </row>
    <row r="103" spans="1:9" x14ac:dyDescent="0.25">
      <c r="A103" s="12"/>
      <c r="B103" s="17" t="s">
        <v>754</v>
      </c>
      <c r="C103" s="12" t="str">
        <f>IF(ISERROR(VLOOKUP($B103,Lists!$B$4:$C$11,2,FALSE)),"",VLOOKUP($B103,Lists!$B$4:$C$11,2,FALSE))</f>
        <v/>
      </c>
      <c r="D103" s="77"/>
      <c r="E103" s="23" t="s">
        <v>945</v>
      </c>
      <c r="F103" s="78" t="str">
        <f>IF(ISERROR(VLOOKUP($B103&amp;" "&amp;$G103,Lists!$N$4:$O$14,2,FALSE)),"",VLOOKUP($B103&amp;" "&amp;$G103,Lists!$N$4:$O$14,2,FALSE))</f>
        <v/>
      </c>
      <c r="G103" s="78" t="str">
        <f>IF(ISERROR(VLOOKUP($E103,Lists!$L$4:$M$7,2,FALSE)),"",VLOOKUP($E103,Lists!$L$4:$M$7,2,FALSE))</f>
        <v/>
      </c>
      <c r="H103" s="77" t="str">
        <f t="shared" si="2"/>
        <v/>
      </c>
      <c r="I103" s="23" t="str">
        <f>IF(ISERROR(VLOOKUP($B103,Lists!$B$4:$K$12,10,FALSE)),"",VLOOKUP($B103,Lists!$B$4:$K$12,10,FALSE))</f>
        <v/>
      </c>
    </row>
    <row r="104" spans="1:9" x14ac:dyDescent="0.25">
      <c r="A104" s="12"/>
      <c r="B104" s="17" t="s">
        <v>754</v>
      </c>
      <c r="C104" s="12" t="str">
        <f>IF(ISERROR(VLOOKUP($B104,Lists!$B$4:$C$11,2,FALSE)),"",VLOOKUP($B104,Lists!$B$4:$C$11,2,FALSE))</f>
        <v/>
      </c>
      <c r="D104" s="77"/>
      <c r="E104" s="23" t="s">
        <v>945</v>
      </c>
      <c r="F104" s="78" t="str">
        <f>IF(ISERROR(VLOOKUP($B104&amp;" "&amp;$G104,Lists!$N$4:$O$14,2,FALSE)),"",VLOOKUP($B104&amp;" "&amp;$G104,Lists!$N$4:$O$14,2,FALSE))</f>
        <v/>
      </c>
      <c r="G104" s="78" t="str">
        <f>IF(ISERROR(VLOOKUP($E104,Lists!$L$4:$M$7,2,FALSE)),"",VLOOKUP($E104,Lists!$L$4:$M$7,2,FALSE))</f>
        <v/>
      </c>
      <c r="H104" s="77" t="str">
        <f t="shared" si="2"/>
        <v/>
      </c>
      <c r="I104" s="23" t="str">
        <f>IF(ISERROR(VLOOKUP($B104,Lists!$B$4:$K$12,10,FALSE)),"",VLOOKUP($B104,Lists!$B$4:$K$12,10,FALSE))</f>
        <v/>
      </c>
    </row>
    <row r="105" spans="1:9" x14ac:dyDescent="0.25">
      <c r="A105" s="12"/>
      <c r="B105" s="17" t="s">
        <v>754</v>
      </c>
      <c r="C105" s="12" t="str">
        <f>IF(ISERROR(VLOOKUP($B105,Lists!$B$4:$C$11,2,FALSE)),"",VLOOKUP($B105,Lists!$B$4:$C$11,2,FALSE))</f>
        <v/>
      </c>
      <c r="D105" s="77"/>
      <c r="E105" s="23" t="s">
        <v>945</v>
      </c>
      <c r="F105" s="78" t="str">
        <f>IF(ISERROR(VLOOKUP($B105&amp;" "&amp;$G105,Lists!$N$4:$O$14,2,FALSE)),"",VLOOKUP($B105&amp;" "&amp;$G105,Lists!$N$4:$O$14,2,FALSE))</f>
        <v/>
      </c>
      <c r="G105" s="78" t="str">
        <f>IF(ISERROR(VLOOKUP($E105,Lists!$L$4:$M$7,2,FALSE)),"",VLOOKUP($E105,Lists!$L$4:$M$7,2,FALSE))</f>
        <v/>
      </c>
      <c r="H105" s="77" t="str">
        <f t="shared" si="2"/>
        <v/>
      </c>
      <c r="I105" s="23" t="str">
        <f>IF(ISERROR(VLOOKUP($B105,Lists!$B$4:$K$12,10,FALSE)),"",VLOOKUP($B105,Lists!$B$4:$K$12,10,FALSE))</f>
        <v/>
      </c>
    </row>
    <row r="106" spans="1:9" x14ac:dyDescent="0.25">
      <c r="A106" s="12"/>
      <c r="B106" s="17" t="s">
        <v>754</v>
      </c>
      <c r="C106" s="12" t="str">
        <f>IF(ISERROR(VLOOKUP($B106,Lists!$B$4:$C$11,2,FALSE)),"",VLOOKUP($B106,Lists!$B$4:$C$11,2,FALSE))</f>
        <v/>
      </c>
      <c r="D106" s="77"/>
      <c r="E106" s="23" t="s">
        <v>945</v>
      </c>
      <c r="F106" s="78" t="str">
        <f>IF(ISERROR(VLOOKUP($B106&amp;" "&amp;$G106,Lists!$N$4:$O$14,2,FALSE)),"",VLOOKUP($B106&amp;" "&amp;$G106,Lists!$N$4:$O$14,2,FALSE))</f>
        <v/>
      </c>
      <c r="G106" s="78" t="str">
        <f>IF(ISERROR(VLOOKUP($E106,Lists!$L$4:$M$7,2,FALSE)),"",VLOOKUP($E106,Lists!$L$4:$M$7,2,FALSE))</f>
        <v/>
      </c>
      <c r="H106" s="77" t="str">
        <f t="shared" si="2"/>
        <v/>
      </c>
      <c r="I106" s="23" t="str">
        <f>IF(ISERROR(VLOOKUP($B106,Lists!$B$4:$K$12,10,FALSE)),"",VLOOKUP($B106,Lists!$B$4:$K$12,10,FALSE))</f>
        <v/>
      </c>
    </row>
    <row r="107" spans="1:9" x14ac:dyDescent="0.25">
      <c r="A107" s="12"/>
      <c r="B107" s="17" t="s">
        <v>754</v>
      </c>
      <c r="C107" s="12" t="str">
        <f>IF(ISERROR(VLOOKUP($B107,Lists!$B$4:$C$11,2,FALSE)),"",VLOOKUP($B107,Lists!$B$4:$C$11,2,FALSE))</f>
        <v/>
      </c>
      <c r="D107" s="77"/>
      <c r="E107" s="23" t="s">
        <v>945</v>
      </c>
      <c r="F107" s="78" t="str">
        <f>IF(ISERROR(VLOOKUP($B107&amp;" "&amp;$G107,Lists!$N$4:$O$14,2,FALSE)),"",VLOOKUP($B107&amp;" "&amp;$G107,Lists!$N$4:$O$14,2,FALSE))</f>
        <v/>
      </c>
      <c r="G107" s="78" t="str">
        <f>IF(ISERROR(VLOOKUP($E107,Lists!$L$4:$M$7,2,FALSE)),"",VLOOKUP($E107,Lists!$L$4:$M$7,2,FALSE))</f>
        <v/>
      </c>
      <c r="H107" s="77" t="str">
        <f t="shared" si="2"/>
        <v/>
      </c>
      <c r="I107" s="23" t="str">
        <f>IF(ISERROR(VLOOKUP($B107,Lists!$B$4:$K$12,10,FALSE)),"",VLOOKUP($B107,Lists!$B$4:$K$12,10,FALSE))</f>
        <v/>
      </c>
    </row>
    <row r="108" spans="1:9" x14ac:dyDescent="0.25">
      <c r="A108" s="12"/>
      <c r="B108" s="17" t="s">
        <v>754</v>
      </c>
      <c r="C108" s="12" t="str">
        <f>IF(ISERROR(VLOOKUP($B108,Lists!$B$4:$C$11,2,FALSE)),"",VLOOKUP($B108,Lists!$B$4:$C$11,2,FALSE))</f>
        <v/>
      </c>
      <c r="D108" s="77"/>
      <c r="E108" s="23" t="s">
        <v>945</v>
      </c>
      <c r="F108" s="78" t="str">
        <f>IF(ISERROR(VLOOKUP($B108&amp;" "&amp;$G108,Lists!$N$4:$O$14,2,FALSE)),"",VLOOKUP($B108&amp;" "&amp;$G108,Lists!$N$4:$O$14,2,FALSE))</f>
        <v/>
      </c>
      <c r="G108" s="78" t="str">
        <f>IF(ISERROR(VLOOKUP($E108,Lists!$L$4:$M$7,2,FALSE)),"",VLOOKUP($E108,Lists!$L$4:$M$7,2,FALSE))</f>
        <v/>
      </c>
      <c r="H108" s="77" t="str">
        <f t="shared" si="2"/>
        <v/>
      </c>
      <c r="I108" s="23" t="str">
        <f>IF(ISERROR(VLOOKUP($B108,Lists!$B$4:$K$12,10,FALSE)),"",VLOOKUP($B108,Lists!$B$4:$K$12,10,FALSE))</f>
        <v/>
      </c>
    </row>
    <row r="109" spans="1:9" x14ac:dyDescent="0.25">
      <c r="A109" s="12"/>
      <c r="B109" s="17" t="s">
        <v>754</v>
      </c>
      <c r="C109" s="12" t="str">
        <f>IF(ISERROR(VLOOKUP($B109,Lists!$B$4:$C$11,2,FALSE)),"",VLOOKUP($B109,Lists!$B$4:$C$11,2,FALSE))</f>
        <v/>
      </c>
      <c r="D109" s="77"/>
      <c r="E109" s="23" t="s">
        <v>945</v>
      </c>
      <c r="F109" s="78" t="str">
        <f>IF(ISERROR(VLOOKUP($B109&amp;" "&amp;$G109,Lists!$N$4:$O$14,2,FALSE)),"",VLOOKUP($B109&amp;" "&amp;$G109,Lists!$N$4:$O$14,2,FALSE))</f>
        <v/>
      </c>
      <c r="G109" s="78" t="str">
        <f>IF(ISERROR(VLOOKUP($E109,Lists!$L$4:$M$7,2,FALSE)),"",VLOOKUP($E109,Lists!$L$4:$M$7,2,FALSE))</f>
        <v/>
      </c>
      <c r="H109" s="77" t="str">
        <f t="shared" si="2"/>
        <v/>
      </c>
      <c r="I109" s="23" t="str">
        <f>IF(ISERROR(VLOOKUP($B109,Lists!$B$4:$K$12,10,FALSE)),"",VLOOKUP($B109,Lists!$B$4:$K$12,10,FALSE))</f>
        <v/>
      </c>
    </row>
    <row r="110" spans="1:9" x14ac:dyDescent="0.25">
      <c r="A110" s="12"/>
      <c r="B110" s="17" t="s">
        <v>754</v>
      </c>
      <c r="C110" s="12" t="str">
        <f>IF(ISERROR(VLOOKUP($B110,Lists!$B$4:$C$11,2,FALSE)),"",VLOOKUP($B110,Lists!$B$4:$C$11,2,FALSE))</f>
        <v/>
      </c>
      <c r="D110" s="77"/>
      <c r="E110" s="23" t="s">
        <v>945</v>
      </c>
      <c r="F110" s="78" t="str">
        <f>IF(ISERROR(VLOOKUP($B110&amp;" "&amp;$G110,Lists!$N$4:$O$14,2,FALSE)),"",VLOOKUP($B110&amp;" "&amp;$G110,Lists!$N$4:$O$14,2,FALSE))</f>
        <v/>
      </c>
      <c r="G110" s="78" t="str">
        <f>IF(ISERROR(VLOOKUP($E110,Lists!$L$4:$M$7,2,FALSE)),"",VLOOKUP($E110,Lists!$L$4:$M$7,2,FALSE))</f>
        <v/>
      </c>
      <c r="H110" s="77" t="str">
        <f t="shared" si="2"/>
        <v/>
      </c>
      <c r="I110" s="23" t="str">
        <f>IF(ISERROR(VLOOKUP($B110,Lists!$B$4:$K$12,10,FALSE)),"",VLOOKUP($B110,Lists!$B$4:$K$12,10,FALSE))</f>
        <v/>
      </c>
    </row>
    <row r="111" spans="1:9" x14ac:dyDescent="0.25">
      <c r="A111" s="12"/>
      <c r="B111" s="17" t="s">
        <v>754</v>
      </c>
      <c r="C111" s="12" t="str">
        <f>IF(ISERROR(VLOOKUP($B111,Lists!$B$4:$C$11,2,FALSE)),"",VLOOKUP($B111,Lists!$B$4:$C$11,2,FALSE))</f>
        <v/>
      </c>
      <c r="D111" s="77"/>
      <c r="E111" s="23" t="s">
        <v>945</v>
      </c>
      <c r="F111" s="78" t="str">
        <f>IF(ISERROR(VLOOKUP($B111&amp;" "&amp;$G111,Lists!$N$4:$O$14,2,FALSE)),"",VLOOKUP($B111&amp;" "&amp;$G111,Lists!$N$4:$O$14,2,FALSE))</f>
        <v/>
      </c>
      <c r="G111" s="78" t="str">
        <f>IF(ISERROR(VLOOKUP($E111,Lists!$L$4:$M$7,2,FALSE)),"",VLOOKUP($E111,Lists!$L$4:$M$7,2,FALSE))</f>
        <v/>
      </c>
      <c r="H111" s="77" t="str">
        <f t="shared" si="2"/>
        <v/>
      </c>
      <c r="I111" s="23" t="str">
        <f>IF(ISERROR(VLOOKUP($B111,Lists!$B$4:$K$12,10,FALSE)),"",VLOOKUP($B111,Lists!$B$4:$K$12,10,FALSE))</f>
        <v/>
      </c>
    </row>
    <row r="112" spans="1:9" x14ac:dyDescent="0.25">
      <c r="A112" s="12"/>
      <c r="B112" s="17" t="s">
        <v>754</v>
      </c>
      <c r="C112" s="12" t="str">
        <f>IF(ISERROR(VLOOKUP($B112,Lists!$B$4:$C$11,2,FALSE)),"",VLOOKUP($B112,Lists!$B$4:$C$11,2,FALSE))</f>
        <v/>
      </c>
      <c r="D112" s="77"/>
      <c r="E112" s="23" t="s">
        <v>945</v>
      </c>
      <c r="F112" s="78" t="str">
        <f>IF(ISERROR(VLOOKUP($B112&amp;" "&amp;$G112,Lists!$N$4:$O$14,2,FALSE)),"",VLOOKUP($B112&amp;" "&amp;$G112,Lists!$N$4:$O$14,2,FALSE))</f>
        <v/>
      </c>
      <c r="G112" s="78" t="str">
        <f>IF(ISERROR(VLOOKUP($E112,Lists!$L$4:$M$7,2,FALSE)),"",VLOOKUP($E112,Lists!$L$4:$M$7,2,FALSE))</f>
        <v/>
      </c>
      <c r="H112" s="77" t="str">
        <f t="shared" si="2"/>
        <v/>
      </c>
      <c r="I112" s="23" t="str">
        <f>IF(ISERROR(VLOOKUP($B112,Lists!$B$4:$K$12,10,FALSE)),"",VLOOKUP($B112,Lists!$B$4:$K$12,10,FALSE))</f>
        <v/>
      </c>
    </row>
    <row r="113" spans="1:9" x14ac:dyDescent="0.25">
      <c r="A113" s="12"/>
      <c r="B113" s="17" t="s">
        <v>754</v>
      </c>
      <c r="C113" s="12" t="str">
        <f>IF(ISERROR(VLOOKUP($B113,Lists!$B$4:$C$11,2,FALSE)),"",VLOOKUP($B113,Lists!$B$4:$C$11,2,FALSE))</f>
        <v/>
      </c>
      <c r="D113" s="77"/>
      <c r="E113" s="23" t="s">
        <v>945</v>
      </c>
      <c r="F113" s="78" t="str">
        <f>IF(ISERROR(VLOOKUP($B113&amp;" "&amp;$G113,Lists!$N$4:$O$14,2,FALSE)),"",VLOOKUP($B113&amp;" "&amp;$G113,Lists!$N$4:$O$14,2,FALSE))</f>
        <v/>
      </c>
      <c r="G113" s="78" t="str">
        <f>IF(ISERROR(VLOOKUP($E113,Lists!$L$4:$M$7,2,FALSE)),"",VLOOKUP($E113,Lists!$L$4:$M$7,2,FALSE))</f>
        <v/>
      </c>
      <c r="H113" s="77" t="str">
        <f t="shared" si="2"/>
        <v/>
      </c>
      <c r="I113" s="23" t="str">
        <f>IF(ISERROR(VLOOKUP($B113,Lists!$B$4:$K$12,10,FALSE)),"",VLOOKUP($B113,Lists!$B$4:$K$12,10,FALSE))</f>
        <v/>
      </c>
    </row>
    <row r="114" spans="1:9" x14ac:dyDescent="0.25">
      <c r="A114" s="12"/>
      <c r="B114" s="17" t="s">
        <v>754</v>
      </c>
      <c r="C114" s="12" t="str">
        <f>IF(ISERROR(VLOOKUP($B114,Lists!$B$4:$C$11,2,FALSE)),"",VLOOKUP($B114,Lists!$B$4:$C$11,2,FALSE))</f>
        <v/>
      </c>
      <c r="D114" s="77"/>
      <c r="E114" s="23" t="s">
        <v>945</v>
      </c>
      <c r="F114" s="78" t="str">
        <f>IF(ISERROR(VLOOKUP($B114&amp;" "&amp;$G114,Lists!$N$4:$O$14,2,FALSE)),"",VLOOKUP($B114&amp;" "&amp;$G114,Lists!$N$4:$O$14,2,FALSE))</f>
        <v/>
      </c>
      <c r="G114" s="78" t="str">
        <f>IF(ISERROR(VLOOKUP($E114,Lists!$L$4:$M$7,2,FALSE)),"",VLOOKUP($E114,Lists!$L$4:$M$7,2,FALSE))</f>
        <v/>
      </c>
      <c r="H114" s="77" t="str">
        <f t="shared" si="2"/>
        <v/>
      </c>
      <c r="I114" s="23" t="str">
        <f>IF(ISERROR(VLOOKUP($B114,Lists!$B$4:$K$12,10,FALSE)),"",VLOOKUP($B114,Lists!$B$4:$K$12,10,FALSE))</f>
        <v/>
      </c>
    </row>
    <row r="115" spans="1:9" x14ac:dyDescent="0.25">
      <c r="A115" s="12"/>
      <c r="B115" s="17" t="s">
        <v>754</v>
      </c>
      <c r="C115" s="12" t="str">
        <f>IF(ISERROR(VLOOKUP($B115,Lists!$B$4:$C$11,2,FALSE)),"",VLOOKUP($B115,Lists!$B$4:$C$11,2,FALSE))</f>
        <v/>
      </c>
      <c r="D115" s="77"/>
      <c r="E115" s="23" t="s">
        <v>945</v>
      </c>
      <c r="F115" s="78" t="str">
        <f>IF(ISERROR(VLOOKUP($B115&amp;" "&amp;$G115,Lists!$N$4:$O$14,2,FALSE)),"",VLOOKUP($B115&amp;" "&amp;$G115,Lists!$N$4:$O$14,2,FALSE))</f>
        <v/>
      </c>
      <c r="G115" s="78" t="str">
        <f>IF(ISERROR(VLOOKUP($E115,Lists!$L$4:$M$7,2,FALSE)),"",VLOOKUP($E115,Lists!$L$4:$M$7,2,FALSE))</f>
        <v/>
      </c>
      <c r="H115" s="77" t="str">
        <f t="shared" si="2"/>
        <v/>
      </c>
      <c r="I115" s="23" t="str">
        <f>IF(ISERROR(VLOOKUP($B115,Lists!$B$4:$K$12,10,FALSE)),"",VLOOKUP($B115,Lists!$B$4:$K$12,10,FALSE))</f>
        <v/>
      </c>
    </row>
    <row r="116" spans="1:9" x14ac:dyDescent="0.25">
      <c r="A116" s="12"/>
      <c r="B116" s="17" t="s">
        <v>754</v>
      </c>
      <c r="C116" s="12" t="str">
        <f>IF(ISERROR(VLOOKUP($B116,Lists!$B$4:$C$11,2,FALSE)),"",VLOOKUP($B116,Lists!$B$4:$C$11,2,FALSE))</f>
        <v/>
      </c>
      <c r="D116" s="77"/>
      <c r="E116" s="23" t="s">
        <v>945</v>
      </c>
      <c r="F116" s="78" t="str">
        <f>IF(ISERROR(VLOOKUP($B116&amp;" "&amp;$G116,Lists!$N$4:$O$14,2,FALSE)),"",VLOOKUP($B116&amp;" "&amp;$G116,Lists!$N$4:$O$14,2,FALSE))</f>
        <v/>
      </c>
      <c r="G116" s="78" t="str">
        <f>IF(ISERROR(VLOOKUP($E116,Lists!$L$4:$M$7,2,FALSE)),"",VLOOKUP($E116,Lists!$L$4:$M$7,2,FALSE))</f>
        <v/>
      </c>
      <c r="H116" s="77" t="str">
        <f t="shared" si="2"/>
        <v/>
      </c>
      <c r="I116" s="23" t="str">
        <f>IF(ISERROR(VLOOKUP($B116,Lists!$B$4:$K$12,10,FALSE)),"",VLOOKUP($B116,Lists!$B$4:$K$12,10,FALSE))</f>
        <v/>
      </c>
    </row>
    <row r="117" spans="1:9" x14ac:dyDescent="0.25">
      <c r="A117" s="12"/>
      <c r="B117" s="17" t="s">
        <v>754</v>
      </c>
      <c r="C117" s="12" t="str">
        <f>IF(ISERROR(VLOOKUP($B117,Lists!$B$4:$C$11,2,FALSE)),"",VLOOKUP($B117,Lists!$B$4:$C$11,2,FALSE))</f>
        <v/>
      </c>
      <c r="D117" s="77"/>
      <c r="E117" s="23" t="s">
        <v>945</v>
      </c>
      <c r="F117" s="78" t="str">
        <f>IF(ISERROR(VLOOKUP($B117&amp;" "&amp;$G117,Lists!$N$4:$O$14,2,FALSE)),"",VLOOKUP($B117&amp;" "&amp;$G117,Lists!$N$4:$O$14,2,FALSE))</f>
        <v/>
      </c>
      <c r="G117" s="78" t="str">
        <f>IF(ISERROR(VLOOKUP($E117,Lists!$L$4:$M$7,2,FALSE)),"",VLOOKUP($E117,Lists!$L$4:$M$7,2,FALSE))</f>
        <v/>
      </c>
      <c r="H117" s="77" t="str">
        <f t="shared" si="2"/>
        <v/>
      </c>
      <c r="I117" s="23" t="str">
        <f>IF(ISERROR(VLOOKUP($B117,Lists!$B$4:$K$12,10,FALSE)),"",VLOOKUP($B117,Lists!$B$4:$K$12,10,FALSE))</f>
        <v/>
      </c>
    </row>
    <row r="118" spans="1:9" x14ac:dyDescent="0.25">
      <c r="A118" s="12"/>
      <c r="B118" s="17" t="s">
        <v>754</v>
      </c>
      <c r="C118" s="12" t="str">
        <f>IF(ISERROR(VLOOKUP($B118,Lists!$B$4:$C$11,2,FALSE)),"",VLOOKUP($B118,Lists!$B$4:$C$11,2,FALSE))</f>
        <v/>
      </c>
      <c r="D118" s="77"/>
      <c r="E118" s="23" t="s">
        <v>945</v>
      </c>
      <c r="F118" s="78" t="str">
        <f>IF(ISERROR(VLOOKUP($B118&amp;" "&amp;$G118,Lists!$N$4:$O$14,2,FALSE)),"",VLOOKUP($B118&amp;" "&amp;$G118,Lists!$N$4:$O$14,2,FALSE))</f>
        <v/>
      </c>
      <c r="G118" s="78" t="str">
        <f>IF(ISERROR(VLOOKUP($E118,Lists!$L$4:$M$7,2,FALSE)),"",VLOOKUP($E118,Lists!$L$4:$M$7,2,FALSE))</f>
        <v/>
      </c>
      <c r="H118" s="77" t="str">
        <f t="shared" si="2"/>
        <v/>
      </c>
      <c r="I118" s="23" t="str">
        <f>IF(ISERROR(VLOOKUP($B118,Lists!$B$4:$K$12,10,FALSE)),"",VLOOKUP($B118,Lists!$B$4:$K$12,10,FALSE))</f>
        <v/>
      </c>
    </row>
    <row r="119" spans="1:9" x14ac:dyDescent="0.25">
      <c r="A119" s="12"/>
      <c r="B119" s="17" t="s">
        <v>754</v>
      </c>
      <c r="C119" s="12" t="str">
        <f>IF(ISERROR(VLOOKUP($B119,Lists!$B$4:$C$11,2,FALSE)),"",VLOOKUP($B119,Lists!$B$4:$C$11,2,FALSE))</f>
        <v/>
      </c>
      <c r="D119" s="77"/>
      <c r="E119" s="23" t="s">
        <v>945</v>
      </c>
      <c r="F119" s="78" t="str">
        <f>IF(ISERROR(VLOOKUP($B119&amp;" "&amp;$G119,Lists!$N$4:$O$14,2,FALSE)),"",VLOOKUP($B119&amp;" "&amp;$G119,Lists!$N$4:$O$14,2,FALSE))</f>
        <v/>
      </c>
      <c r="G119" s="78" t="str">
        <f>IF(ISERROR(VLOOKUP($E119,Lists!$L$4:$M$7,2,FALSE)),"",VLOOKUP($E119,Lists!$L$4:$M$7,2,FALSE))</f>
        <v/>
      </c>
      <c r="H119" s="77" t="str">
        <f t="shared" si="2"/>
        <v/>
      </c>
      <c r="I119" s="23" t="str">
        <f>IF(ISERROR(VLOOKUP($B119,Lists!$B$4:$K$12,10,FALSE)),"",VLOOKUP($B119,Lists!$B$4:$K$12,10,FALSE))</f>
        <v/>
      </c>
    </row>
    <row r="120" spans="1:9" x14ac:dyDescent="0.25">
      <c r="A120" s="12"/>
      <c r="B120" s="17" t="s">
        <v>754</v>
      </c>
      <c r="C120" s="12" t="str">
        <f>IF(ISERROR(VLOOKUP($B120,Lists!$B$4:$C$11,2,FALSE)),"",VLOOKUP($B120,Lists!$B$4:$C$11,2,FALSE))</f>
        <v/>
      </c>
      <c r="D120" s="77"/>
      <c r="E120" s="23" t="s">
        <v>945</v>
      </c>
      <c r="F120" s="78" t="str">
        <f>IF(ISERROR(VLOOKUP($B120&amp;" "&amp;$G120,Lists!$N$4:$O$14,2,FALSE)),"",VLOOKUP($B120&amp;" "&amp;$G120,Lists!$N$4:$O$14,2,FALSE))</f>
        <v/>
      </c>
      <c r="G120" s="78" t="str">
        <f>IF(ISERROR(VLOOKUP($E120,Lists!$L$4:$M$7,2,FALSE)),"",VLOOKUP($E120,Lists!$L$4:$M$7,2,FALSE))</f>
        <v/>
      </c>
      <c r="H120" s="77" t="str">
        <f t="shared" si="2"/>
        <v/>
      </c>
      <c r="I120" s="23" t="str">
        <f>IF(ISERROR(VLOOKUP($B120,Lists!$B$4:$K$12,10,FALSE)),"",VLOOKUP($B120,Lists!$B$4:$K$12,10,FALSE))</f>
        <v/>
      </c>
    </row>
    <row r="121" spans="1:9" x14ac:dyDescent="0.25">
      <c r="A121" s="12"/>
      <c r="B121" s="17" t="s">
        <v>754</v>
      </c>
      <c r="C121" s="12" t="str">
        <f>IF(ISERROR(VLOOKUP($B121,Lists!$B$4:$C$11,2,FALSE)),"",VLOOKUP($B121,Lists!$B$4:$C$11,2,FALSE))</f>
        <v/>
      </c>
      <c r="D121" s="77"/>
      <c r="E121" s="23" t="s">
        <v>945</v>
      </c>
      <c r="F121" s="78" t="str">
        <f>IF(ISERROR(VLOOKUP($B121&amp;" "&amp;$G121,Lists!$N$4:$O$14,2,FALSE)),"",VLOOKUP($B121&amp;" "&amp;$G121,Lists!$N$4:$O$14,2,FALSE))</f>
        <v/>
      </c>
      <c r="G121" s="78" t="str">
        <f>IF(ISERROR(VLOOKUP($E121,Lists!$L$4:$M$7,2,FALSE)),"",VLOOKUP($E121,Lists!$L$4:$M$7,2,FALSE))</f>
        <v/>
      </c>
      <c r="H121" s="77" t="str">
        <f t="shared" si="2"/>
        <v/>
      </c>
      <c r="I121" s="23" t="str">
        <f>IF(ISERROR(VLOOKUP($B121,Lists!$B$4:$K$12,10,FALSE)),"",VLOOKUP($B121,Lists!$B$4:$K$12,10,FALSE))</f>
        <v/>
      </c>
    </row>
    <row r="122" spans="1:9" x14ac:dyDescent="0.25">
      <c r="A122" s="12"/>
      <c r="B122" s="17" t="s">
        <v>754</v>
      </c>
      <c r="C122" s="12" t="str">
        <f>IF(ISERROR(VLOOKUP($B122,Lists!$B$4:$C$11,2,FALSE)),"",VLOOKUP($B122,Lists!$B$4:$C$11,2,FALSE))</f>
        <v/>
      </c>
      <c r="D122" s="77"/>
      <c r="E122" s="23" t="s">
        <v>945</v>
      </c>
      <c r="F122" s="78" t="str">
        <f>IF(ISERROR(VLOOKUP($B122&amp;" "&amp;$G122,Lists!$N$4:$O$14,2,FALSE)),"",VLOOKUP($B122&amp;" "&amp;$G122,Lists!$N$4:$O$14,2,FALSE))</f>
        <v/>
      </c>
      <c r="G122" s="78" t="str">
        <f>IF(ISERROR(VLOOKUP($E122,Lists!$L$4:$M$7,2,FALSE)),"",VLOOKUP($E122,Lists!$L$4:$M$7,2,FALSE))</f>
        <v/>
      </c>
      <c r="H122" s="77" t="str">
        <f t="shared" si="2"/>
        <v/>
      </c>
      <c r="I122" s="23" t="str">
        <f>IF(ISERROR(VLOOKUP($B122,Lists!$B$4:$K$12,10,FALSE)),"",VLOOKUP($B122,Lists!$B$4:$K$12,10,FALSE))</f>
        <v/>
      </c>
    </row>
    <row r="123" spans="1:9" x14ac:dyDescent="0.25">
      <c r="A123" s="12"/>
      <c r="B123" s="17" t="s">
        <v>754</v>
      </c>
      <c r="C123" s="12" t="str">
        <f>IF(ISERROR(VLOOKUP($B123,Lists!$B$4:$C$11,2,FALSE)),"",VLOOKUP($B123,Lists!$B$4:$C$11,2,FALSE))</f>
        <v/>
      </c>
      <c r="D123" s="77"/>
      <c r="E123" s="23" t="s">
        <v>945</v>
      </c>
      <c r="F123" s="78" t="str">
        <f>IF(ISERROR(VLOOKUP($B123&amp;" "&amp;$G123,Lists!$N$4:$O$14,2,FALSE)),"",VLOOKUP($B123&amp;" "&amp;$G123,Lists!$N$4:$O$14,2,FALSE))</f>
        <v/>
      </c>
      <c r="G123" s="78" t="str">
        <f>IF(ISERROR(VLOOKUP($E123,Lists!$L$4:$M$7,2,FALSE)),"",VLOOKUP($E123,Lists!$L$4:$M$7,2,FALSE))</f>
        <v/>
      </c>
      <c r="H123" s="77" t="str">
        <f t="shared" si="2"/>
        <v/>
      </c>
      <c r="I123" s="23" t="str">
        <f>IF(ISERROR(VLOOKUP($B123,Lists!$B$4:$K$12,10,FALSE)),"",VLOOKUP($B123,Lists!$B$4:$K$12,10,FALSE))</f>
        <v/>
      </c>
    </row>
    <row r="124" spans="1:9" x14ac:dyDescent="0.25">
      <c r="A124" s="12"/>
      <c r="B124" s="17" t="s">
        <v>754</v>
      </c>
      <c r="C124" s="12" t="str">
        <f>IF(ISERROR(VLOOKUP($B124,Lists!$B$4:$C$11,2,FALSE)),"",VLOOKUP($B124,Lists!$B$4:$C$11,2,FALSE))</f>
        <v/>
      </c>
      <c r="D124" s="77"/>
      <c r="E124" s="23" t="s">
        <v>945</v>
      </c>
      <c r="F124" s="78" t="str">
        <f>IF(ISERROR(VLOOKUP($B124&amp;" "&amp;$G124,Lists!$N$4:$O$14,2,FALSE)),"",VLOOKUP($B124&amp;" "&amp;$G124,Lists!$N$4:$O$14,2,FALSE))</f>
        <v/>
      </c>
      <c r="G124" s="78" t="str">
        <f>IF(ISERROR(VLOOKUP($E124,Lists!$L$4:$M$7,2,FALSE)),"",VLOOKUP($E124,Lists!$L$4:$M$7,2,FALSE))</f>
        <v/>
      </c>
      <c r="H124" s="77" t="str">
        <f t="shared" si="2"/>
        <v/>
      </c>
      <c r="I124" s="23" t="str">
        <f>IF(ISERROR(VLOOKUP($B124,Lists!$B$4:$K$12,10,FALSE)),"",VLOOKUP($B124,Lists!$B$4:$K$12,10,FALSE))</f>
        <v/>
      </c>
    </row>
    <row r="125" spans="1:9" x14ac:dyDescent="0.25">
      <c r="A125" s="12"/>
      <c r="B125" s="17" t="s">
        <v>754</v>
      </c>
      <c r="C125" s="12" t="str">
        <f>IF(ISERROR(VLOOKUP($B125,Lists!$B$4:$C$11,2,FALSE)),"",VLOOKUP($B125,Lists!$B$4:$C$11,2,FALSE))</f>
        <v/>
      </c>
      <c r="D125" s="77"/>
      <c r="E125" s="23" t="s">
        <v>945</v>
      </c>
      <c r="F125" s="78" t="str">
        <f>IF(ISERROR(VLOOKUP($B125&amp;" "&amp;$G125,Lists!$N$4:$O$14,2,FALSE)),"",VLOOKUP($B125&amp;" "&amp;$G125,Lists!$N$4:$O$14,2,FALSE))</f>
        <v/>
      </c>
      <c r="G125" s="78" t="str">
        <f>IF(ISERROR(VLOOKUP($E125,Lists!$L$4:$M$7,2,FALSE)),"",VLOOKUP($E125,Lists!$L$4:$M$7,2,FALSE))</f>
        <v/>
      </c>
      <c r="H125" s="77" t="str">
        <f t="shared" si="2"/>
        <v/>
      </c>
      <c r="I125" s="23" t="str">
        <f>IF(ISERROR(VLOOKUP($B125,Lists!$B$4:$K$12,10,FALSE)),"",VLOOKUP($B125,Lists!$B$4:$K$12,10,FALSE))</f>
        <v/>
      </c>
    </row>
    <row r="126" spans="1:9" x14ac:dyDescent="0.25">
      <c r="A126" s="12"/>
      <c r="B126" s="17" t="s">
        <v>754</v>
      </c>
      <c r="C126" s="12" t="str">
        <f>IF(ISERROR(VLOOKUP($B126,Lists!$B$4:$C$11,2,FALSE)),"",VLOOKUP($B126,Lists!$B$4:$C$11,2,FALSE))</f>
        <v/>
      </c>
      <c r="D126" s="77"/>
      <c r="E126" s="23" t="s">
        <v>945</v>
      </c>
      <c r="F126" s="78" t="str">
        <f>IF(ISERROR(VLOOKUP($B126&amp;" "&amp;$G126,Lists!$N$4:$O$14,2,FALSE)),"",VLOOKUP($B126&amp;" "&amp;$G126,Lists!$N$4:$O$14,2,FALSE))</f>
        <v/>
      </c>
      <c r="G126" s="78" t="str">
        <f>IF(ISERROR(VLOOKUP($E126,Lists!$L$4:$M$7,2,FALSE)),"",VLOOKUP($E126,Lists!$L$4:$M$7,2,FALSE))</f>
        <v/>
      </c>
      <c r="H126" s="77" t="str">
        <f t="shared" si="2"/>
        <v/>
      </c>
      <c r="I126" s="23" t="str">
        <f>IF(ISERROR(VLOOKUP($B126,Lists!$B$4:$K$12,10,FALSE)),"",VLOOKUP($B126,Lists!$B$4:$K$12,10,FALSE))</f>
        <v/>
      </c>
    </row>
    <row r="127" spans="1:9" x14ac:dyDescent="0.25">
      <c r="A127" s="12"/>
      <c r="B127" s="17" t="s">
        <v>754</v>
      </c>
      <c r="C127" s="12" t="str">
        <f>IF(ISERROR(VLOOKUP($B127,Lists!$B$4:$C$11,2,FALSE)),"",VLOOKUP($B127,Lists!$B$4:$C$11,2,FALSE))</f>
        <v/>
      </c>
      <c r="D127" s="77"/>
      <c r="E127" s="23" t="s">
        <v>945</v>
      </c>
      <c r="F127" s="78" t="str">
        <f>IF(ISERROR(VLOOKUP($B127&amp;" "&amp;$G127,Lists!$N$4:$O$14,2,FALSE)),"",VLOOKUP($B127&amp;" "&amp;$G127,Lists!$N$4:$O$14,2,FALSE))</f>
        <v/>
      </c>
      <c r="G127" s="78" t="str">
        <f>IF(ISERROR(VLOOKUP($E127,Lists!$L$4:$M$7,2,FALSE)),"",VLOOKUP($E127,Lists!$L$4:$M$7,2,FALSE))</f>
        <v/>
      </c>
      <c r="H127" s="77" t="str">
        <f t="shared" si="2"/>
        <v/>
      </c>
      <c r="I127" s="23" t="str">
        <f>IF(ISERROR(VLOOKUP($B127,Lists!$B$4:$K$12,10,FALSE)),"",VLOOKUP($B127,Lists!$B$4:$K$12,10,FALSE))</f>
        <v/>
      </c>
    </row>
    <row r="128" spans="1:9" x14ac:dyDescent="0.25">
      <c r="A128" s="12"/>
      <c r="B128" s="17" t="s">
        <v>754</v>
      </c>
      <c r="C128" s="12" t="str">
        <f>IF(ISERROR(VLOOKUP($B128,Lists!$B$4:$C$11,2,FALSE)),"",VLOOKUP($B128,Lists!$B$4:$C$11,2,FALSE))</f>
        <v/>
      </c>
      <c r="D128" s="77"/>
      <c r="E128" s="23" t="s">
        <v>945</v>
      </c>
      <c r="F128" s="78" t="str">
        <f>IF(ISERROR(VLOOKUP($B128&amp;" "&amp;$G128,Lists!$N$4:$O$14,2,FALSE)),"",VLOOKUP($B128&amp;" "&amp;$G128,Lists!$N$4:$O$14,2,FALSE))</f>
        <v/>
      </c>
      <c r="G128" s="78" t="str">
        <f>IF(ISERROR(VLOOKUP($E128,Lists!$L$4:$M$7,2,FALSE)),"",VLOOKUP($E128,Lists!$L$4:$M$7,2,FALSE))</f>
        <v/>
      </c>
      <c r="H128" s="77" t="str">
        <f t="shared" si="2"/>
        <v/>
      </c>
      <c r="I128" s="23" t="str">
        <f>IF(ISERROR(VLOOKUP($B128,Lists!$B$4:$K$12,10,FALSE)),"",VLOOKUP($B128,Lists!$B$4:$K$12,10,FALSE))</f>
        <v/>
      </c>
    </row>
    <row r="129" spans="1:9" x14ac:dyDescent="0.25">
      <c r="A129" s="12"/>
      <c r="B129" s="17" t="s">
        <v>754</v>
      </c>
      <c r="C129" s="12" t="str">
        <f>IF(ISERROR(VLOOKUP($B129,Lists!$B$4:$C$11,2,FALSE)),"",VLOOKUP($B129,Lists!$B$4:$C$11,2,FALSE))</f>
        <v/>
      </c>
      <c r="D129" s="77"/>
      <c r="E129" s="23" t="s">
        <v>945</v>
      </c>
      <c r="F129" s="78" t="str">
        <f>IF(ISERROR(VLOOKUP($B129&amp;" "&amp;$G129,Lists!$N$4:$O$14,2,FALSE)),"",VLOOKUP($B129&amp;" "&amp;$G129,Lists!$N$4:$O$14,2,FALSE))</f>
        <v/>
      </c>
      <c r="G129" s="78" t="str">
        <f>IF(ISERROR(VLOOKUP($E129,Lists!$L$4:$M$7,2,FALSE)),"",VLOOKUP($E129,Lists!$L$4:$M$7,2,FALSE))</f>
        <v/>
      </c>
      <c r="H129" s="77" t="str">
        <f t="shared" si="2"/>
        <v/>
      </c>
      <c r="I129" s="23" t="str">
        <f>IF(ISERROR(VLOOKUP($B129,Lists!$B$4:$K$12,10,FALSE)),"",VLOOKUP($B129,Lists!$B$4:$K$12,10,FALSE))</f>
        <v/>
      </c>
    </row>
    <row r="130" spans="1:9" x14ac:dyDescent="0.25">
      <c r="A130" s="12"/>
      <c r="B130" s="17" t="s">
        <v>754</v>
      </c>
      <c r="C130" s="12" t="str">
        <f>IF(ISERROR(VLOOKUP($B130,Lists!$B$4:$C$11,2,FALSE)),"",VLOOKUP($B130,Lists!$B$4:$C$11,2,FALSE))</f>
        <v/>
      </c>
      <c r="D130" s="77"/>
      <c r="E130" s="23" t="s">
        <v>945</v>
      </c>
      <c r="F130" s="78" t="str">
        <f>IF(ISERROR(VLOOKUP($B130&amp;" "&amp;$G130,Lists!$N$4:$O$14,2,FALSE)),"",VLOOKUP($B130&amp;" "&amp;$G130,Lists!$N$4:$O$14,2,FALSE))</f>
        <v/>
      </c>
      <c r="G130" s="78" t="str">
        <f>IF(ISERROR(VLOOKUP($E130,Lists!$L$4:$M$7,2,FALSE)),"",VLOOKUP($E130,Lists!$L$4:$M$7,2,FALSE))</f>
        <v/>
      </c>
      <c r="H130" s="77" t="str">
        <f t="shared" si="2"/>
        <v/>
      </c>
      <c r="I130" s="23" t="str">
        <f>IF(ISERROR(VLOOKUP($B130,Lists!$B$4:$K$12,10,FALSE)),"",VLOOKUP($B130,Lists!$B$4:$K$12,10,FALSE))</f>
        <v/>
      </c>
    </row>
    <row r="131" spans="1:9" x14ac:dyDescent="0.25">
      <c r="A131" s="12"/>
      <c r="B131" s="17" t="s">
        <v>754</v>
      </c>
      <c r="C131" s="12" t="str">
        <f>IF(ISERROR(VLOOKUP($B131,Lists!$B$4:$C$11,2,FALSE)),"",VLOOKUP($B131,Lists!$B$4:$C$11,2,FALSE))</f>
        <v/>
      </c>
      <c r="D131" s="77"/>
      <c r="E131" s="23" t="s">
        <v>945</v>
      </c>
      <c r="F131" s="78" t="str">
        <f>IF(ISERROR(VLOOKUP($B131&amp;" "&amp;$G131,Lists!$N$4:$O$14,2,FALSE)),"",VLOOKUP($B131&amp;" "&amp;$G131,Lists!$N$4:$O$14,2,FALSE))</f>
        <v/>
      </c>
      <c r="G131" s="78" t="str">
        <f>IF(ISERROR(VLOOKUP($E131,Lists!$L$4:$M$7,2,FALSE)),"",VLOOKUP($E131,Lists!$L$4:$M$7,2,FALSE))</f>
        <v/>
      </c>
      <c r="H131" s="77" t="str">
        <f t="shared" si="2"/>
        <v/>
      </c>
      <c r="I131" s="23" t="str">
        <f>IF(ISERROR(VLOOKUP($B131,Lists!$B$4:$K$12,10,FALSE)),"",VLOOKUP($B131,Lists!$B$4:$K$12,10,FALSE))</f>
        <v/>
      </c>
    </row>
    <row r="132" spans="1:9" x14ac:dyDescent="0.25">
      <c r="A132" s="12"/>
      <c r="B132" s="17" t="s">
        <v>754</v>
      </c>
      <c r="C132" s="12" t="str">
        <f>IF(ISERROR(VLOOKUP($B132,Lists!$B$4:$C$11,2,FALSE)),"",VLOOKUP($B132,Lists!$B$4:$C$11,2,FALSE))</f>
        <v/>
      </c>
      <c r="D132" s="77"/>
      <c r="E132" s="23" t="s">
        <v>945</v>
      </c>
      <c r="F132" s="78" t="str">
        <f>IF(ISERROR(VLOOKUP($B132&amp;" "&amp;$G132,Lists!$N$4:$O$14,2,FALSE)),"",VLOOKUP($B132&amp;" "&amp;$G132,Lists!$N$4:$O$14,2,FALSE))</f>
        <v/>
      </c>
      <c r="G132" s="78" t="str">
        <f>IF(ISERROR(VLOOKUP($E132,Lists!$L$4:$M$7,2,FALSE)),"",VLOOKUP($E132,Lists!$L$4:$M$7,2,FALSE))</f>
        <v/>
      </c>
      <c r="H132" s="77" t="str">
        <f t="shared" si="2"/>
        <v/>
      </c>
      <c r="I132" s="23" t="str">
        <f>IF(ISERROR(VLOOKUP($B132,Lists!$B$4:$K$12,10,FALSE)),"",VLOOKUP($B132,Lists!$B$4:$K$12,10,FALSE))</f>
        <v/>
      </c>
    </row>
    <row r="133" spans="1:9" x14ac:dyDescent="0.25">
      <c r="A133" s="12"/>
      <c r="B133" s="17" t="s">
        <v>754</v>
      </c>
      <c r="C133" s="12" t="str">
        <f>IF(ISERROR(VLOOKUP($B133,Lists!$B$4:$C$11,2,FALSE)),"",VLOOKUP($B133,Lists!$B$4:$C$11,2,FALSE))</f>
        <v/>
      </c>
      <c r="D133" s="77"/>
      <c r="E133" s="23" t="s">
        <v>945</v>
      </c>
      <c r="F133" s="78" t="str">
        <f>IF(ISERROR(VLOOKUP($B133&amp;" "&amp;$G133,Lists!$N$4:$O$14,2,FALSE)),"",VLOOKUP($B133&amp;" "&amp;$G133,Lists!$N$4:$O$14,2,FALSE))</f>
        <v/>
      </c>
      <c r="G133" s="78" t="str">
        <f>IF(ISERROR(VLOOKUP($E133,Lists!$L$4:$M$7,2,FALSE)),"",VLOOKUP($E133,Lists!$L$4:$M$7,2,FALSE))</f>
        <v/>
      </c>
      <c r="H133" s="77" t="str">
        <f t="shared" si="2"/>
        <v/>
      </c>
      <c r="I133" s="23" t="str">
        <f>IF(ISERROR(VLOOKUP($B133,Lists!$B$4:$K$12,10,FALSE)),"",VLOOKUP($B133,Lists!$B$4:$K$12,10,FALSE))</f>
        <v/>
      </c>
    </row>
    <row r="134" spans="1:9" x14ac:dyDescent="0.25">
      <c r="A134" s="12"/>
      <c r="B134" s="17" t="s">
        <v>754</v>
      </c>
      <c r="C134" s="12" t="str">
        <f>IF(ISERROR(VLOOKUP($B134,Lists!$B$4:$C$11,2,FALSE)),"",VLOOKUP($B134,Lists!$B$4:$C$11,2,FALSE))</f>
        <v/>
      </c>
      <c r="D134" s="77"/>
      <c r="E134" s="23" t="s">
        <v>945</v>
      </c>
      <c r="F134" s="78" t="str">
        <f>IF(ISERROR(VLOOKUP($B134&amp;" "&amp;$G134,Lists!$N$4:$O$14,2,FALSE)),"",VLOOKUP($B134&amp;" "&amp;$G134,Lists!$N$4:$O$14,2,FALSE))</f>
        <v/>
      </c>
      <c r="G134" s="78" t="str">
        <f>IF(ISERROR(VLOOKUP($E134,Lists!$L$4:$M$7,2,FALSE)),"",VLOOKUP($E134,Lists!$L$4:$M$7,2,FALSE))</f>
        <v/>
      </c>
      <c r="H134" s="77" t="str">
        <f t="shared" si="2"/>
        <v/>
      </c>
      <c r="I134" s="23" t="str">
        <f>IF(ISERROR(VLOOKUP($B134,Lists!$B$4:$K$12,10,FALSE)),"",VLOOKUP($B134,Lists!$B$4:$K$12,10,FALSE))</f>
        <v/>
      </c>
    </row>
    <row r="135" spans="1:9" x14ac:dyDescent="0.25">
      <c r="A135" s="12"/>
      <c r="B135" s="17" t="s">
        <v>754</v>
      </c>
      <c r="C135" s="12" t="str">
        <f>IF(ISERROR(VLOOKUP($B135,Lists!$B$4:$C$11,2,FALSE)),"",VLOOKUP($B135,Lists!$B$4:$C$11,2,FALSE))</f>
        <v/>
      </c>
      <c r="D135" s="77"/>
      <c r="E135" s="23" t="s">
        <v>945</v>
      </c>
      <c r="F135" s="78" t="str">
        <f>IF(ISERROR(VLOOKUP($B135&amp;" "&amp;$G135,Lists!$N$4:$O$14,2,FALSE)),"",VLOOKUP($B135&amp;" "&amp;$G135,Lists!$N$4:$O$14,2,FALSE))</f>
        <v/>
      </c>
      <c r="G135" s="78" t="str">
        <f>IF(ISERROR(VLOOKUP($E135,Lists!$L$4:$M$7,2,FALSE)),"",VLOOKUP($E135,Lists!$L$4:$M$7,2,FALSE))</f>
        <v/>
      </c>
      <c r="H135" s="77" t="str">
        <f t="shared" si="2"/>
        <v/>
      </c>
      <c r="I135" s="23" t="str">
        <f>IF(ISERROR(VLOOKUP($B135,Lists!$B$4:$K$12,10,FALSE)),"",VLOOKUP($B135,Lists!$B$4:$K$12,10,FALSE))</f>
        <v/>
      </c>
    </row>
    <row r="136" spans="1:9" x14ac:dyDescent="0.25">
      <c r="A136" s="12"/>
      <c r="B136" s="17" t="s">
        <v>754</v>
      </c>
      <c r="C136" s="12" t="str">
        <f>IF(ISERROR(VLOOKUP($B136,Lists!$B$4:$C$11,2,FALSE)),"",VLOOKUP($B136,Lists!$B$4:$C$11,2,FALSE))</f>
        <v/>
      </c>
      <c r="D136" s="77"/>
      <c r="E136" s="23" t="s">
        <v>945</v>
      </c>
      <c r="F136" s="78" t="str">
        <f>IF(ISERROR(VLOOKUP($B136&amp;" "&amp;$G136,Lists!$N$4:$O$14,2,FALSE)),"",VLOOKUP($B136&amp;" "&amp;$G136,Lists!$N$4:$O$14,2,FALSE))</f>
        <v/>
      </c>
      <c r="G136" s="78" t="str">
        <f>IF(ISERROR(VLOOKUP($E136,Lists!$L$4:$M$7,2,FALSE)),"",VLOOKUP($E136,Lists!$L$4:$M$7,2,FALSE))</f>
        <v/>
      </c>
      <c r="H136" s="77" t="str">
        <f t="shared" si="2"/>
        <v/>
      </c>
      <c r="I136" s="23" t="str">
        <f>IF(ISERROR(VLOOKUP($B136,Lists!$B$4:$K$12,10,FALSE)),"",VLOOKUP($B136,Lists!$B$4:$K$12,10,FALSE))</f>
        <v/>
      </c>
    </row>
    <row r="137" spans="1:9" x14ac:dyDescent="0.25">
      <c r="A137" s="12"/>
      <c r="B137" s="17" t="s">
        <v>754</v>
      </c>
      <c r="C137" s="12" t="str">
        <f>IF(ISERROR(VLOOKUP($B137,Lists!$B$4:$C$11,2,FALSE)),"",VLOOKUP($B137,Lists!$B$4:$C$11,2,FALSE))</f>
        <v/>
      </c>
      <c r="D137" s="77"/>
      <c r="E137" s="23" t="s">
        <v>945</v>
      </c>
      <c r="F137" s="78" t="str">
        <f>IF(ISERROR(VLOOKUP($B137&amp;" "&amp;$G137,Lists!$N$4:$O$14,2,FALSE)),"",VLOOKUP($B137&amp;" "&amp;$G137,Lists!$N$4:$O$14,2,FALSE))</f>
        <v/>
      </c>
      <c r="G137" s="78" t="str">
        <f>IF(ISERROR(VLOOKUP($E137,Lists!$L$4:$M$7,2,FALSE)),"",VLOOKUP($E137,Lists!$L$4:$M$7,2,FALSE))</f>
        <v/>
      </c>
      <c r="H137" s="77" t="str">
        <f t="shared" si="2"/>
        <v/>
      </c>
      <c r="I137" s="23" t="str">
        <f>IF(ISERROR(VLOOKUP($B137,Lists!$B$4:$K$12,10,FALSE)),"",VLOOKUP($B137,Lists!$B$4:$K$12,10,FALSE))</f>
        <v/>
      </c>
    </row>
    <row r="138" spans="1:9" x14ac:dyDescent="0.25">
      <c r="A138" s="12"/>
      <c r="B138" s="17" t="s">
        <v>754</v>
      </c>
      <c r="C138" s="12" t="str">
        <f>IF(ISERROR(VLOOKUP($B138,Lists!$B$4:$C$11,2,FALSE)),"",VLOOKUP($B138,Lists!$B$4:$C$11,2,FALSE))</f>
        <v/>
      </c>
      <c r="D138" s="77"/>
      <c r="E138" s="23" t="s">
        <v>945</v>
      </c>
      <c r="F138" s="78" t="str">
        <f>IF(ISERROR(VLOOKUP($B138&amp;" "&amp;$G138,Lists!$N$4:$O$14,2,FALSE)),"",VLOOKUP($B138&amp;" "&amp;$G138,Lists!$N$4:$O$14,2,FALSE))</f>
        <v/>
      </c>
      <c r="G138" s="78" t="str">
        <f>IF(ISERROR(VLOOKUP($E138,Lists!$L$4:$M$7,2,FALSE)),"",VLOOKUP($E138,Lists!$L$4:$M$7,2,FALSE))</f>
        <v/>
      </c>
      <c r="H138" s="77" t="str">
        <f t="shared" si="2"/>
        <v/>
      </c>
      <c r="I138" s="23" t="str">
        <f>IF(ISERROR(VLOOKUP($B138,Lists!$B$4:$K$12,10,FALSE)),"",VLOOKUP($B138,Lists!$B$4:$K$12,10,FALSE))</f>
        <v/>
      </c>
    </row>
    <row r="139" spans="1:9" x14ac:dyDescent="0.25">
      <c r="A139" s="12"/>
      <c r="B139" s="17" t="s">
        <v>754</v>
      </c>
      <c r="C139" s="12" t="str">
        <f>IF(ISERROR(VLOOKUP($B139,Lists!$B$4:$C$11,2,FALSE)),"",VLOOKUP($B139,Lists!$B$4:$C$11,2,FALSE))</f>
        <v/>
      </c>
      <c r="D139" s="77"/>
      <c r="E139" s="23" t="s">
        <v>945</v>
      </c>
      <c r="F139" s="78" t="str">
        <f>IF(ISERROR(VLOOKUP($B139&amp;" "&amp;$G139,Lists!$N$4:$O$14,2,FALSE)),"",VLOOKUP($B139&amp;" "&amp;$G139,Lists!$N$4:$O$14,2,FALSE))</f>
        <v/>
      </c>
      <c r="G139" s="78" t="str">
        <f>IF(ISERROR(VLOOKUP($E139,Lists!$L$4:$M$7,2,FALSE)),"",VLOOKUP($E139,Lists!$L$4:$M$7,2,FALSE))</f>
        <v/>
      </c>
      <c r="H139" s="77" t="str">
        <f t="shared" si="2"/>
        <v/>
      </c>
      <c r="I139" s="23" t="str">
        <f>IF(ISERROR(VLOOKUP($B139,Lists!$B$4:$K$12,10,FALSE)),"",VLOOKUP($B139,Lists!$B$4:$K$12,10,FALSE))</f>
        <v/>
      </c>
    </row>
    <row r="140" spans="1:9" x14ac:dyDescent="0.25">
      <c r="A140" s="12"/>
      <c r="B140" s="17" t="s">
        <v>754</v>
      </c>
      <c r="C140" s="12" t="str">
        <f>IF(ISERROR(VLOOKUP($B140,Lists!$B$4:$C$11,2,FALSE)),"",VLOOKUP($B140,Lists!$B$4:$C$11,2,FALSE))</f>
        <v/>
      </c>
      <c r="D140" s="77"/>
      <c r="E140" s="23" t="s">
        <v>945</v>
      </c>
      <c r="F140" s="78" t="str">
        <f>IF(ISERROR(VLOOKUP($B140&amp;" "&amp;$G140,Lists!$N$4:$O$14,2,FALSE)),"",VLOOKUP($B140&amp;" "&amp;$G140,Lists!$N$4:$O$14,2,FALSE))</f>
        <v/>
      </c>
      <c r="G140" s="78" t="str">
        <f>IF(ISERROR(VLOOKUP($E140,Lists!$L$4:$M$7,2,FALSE)),"",VLOOKUP($E140,Lists!$L$4:$M$7,2,FALSE))</f>
        <v/>
      </c>
      <c r="H140" s="77" t="str">
        <f t="shared" si="2"/>
        <v/>
      </c>
      <c r="I140" s="23" t="str">
        <f>IF(ISERROR(VLOOKUP($B140,Lists!$B$4:$K$12,10,FALSE)),"",VLOOKUP($B140,Lists!$B$4:$K$12,10,FALSE))</f>
        <v/>
      </c>
    </row>
    <row r="141" spans="1:9" x14ac:dyDescent="0.25">
      <c r="A141" s="12"/>
      <c r="B141" s="17" t="s">
        <v>754</v>
      </c>
      <c r="C141" s="12" t="str">
        <f>IF(ISERROR(VLOOKUP($B141,Lists!$B$4:$C$11,2,FALSE)),"",VLOOKUP($B141,Lists!$B$4:$C$11,2,FALSE))</f>
        <v/>
      </c>
      <c r="D141" s="77"/>
      <c r="E141" s="23" t="s">
        <v>945</v>
      </c>
      <c r="F141" s="78" t="str">
        <f>IF(ISERROR(VLOOKUP($B141&amp;" "&amp;$G141,Lists!$N$4:$O$14,2,FALSE)),"",VLOOKUP($B141&amp;" "&amp;$G141,Lists!$N$4:$O$14,2,FALSE))</f>
        <v/>
      </c>
      <c r="G141" s="78" t="str">
        <f>IF(ISERROR(VLOOKUP($E141,Lists!$L$4:$M$7,2,FALSE)),"",VLOOKUP($E141,Lists!$L$4:$M$7,2,FALSE))</f>
        <v/>
      </c>
      <c r="H141" s="77" t="str">
        <f t="shared" si="2"/>
        <v/>
      </c>
      <c r="I141" s="23" t="str">
        <f>IF(ISERROR(VLOOKUP($B141,Lists!$B$4:$K$12,10,FALSE)),"",VLOOKUP($B141,Lists!$B$4:$K$12,10,FALSE))</f>
        <v/>
      </c>
    </row>
    <row r="142" spans="1:9" x14ac:dyDescent="0.25">
      <c r="A142" s="12"/>
      <c r="B142" s="17" t="s">
        <v>754</v>
      </c>
      <c r="C142" s="12" t="str">
        <f>IF(ISERROR(VLOOKUP($B142,Lists!$B$4:$C$11,2,FALSE)),"",VLOOKUP($B142,Lists!$B$4:$C$11,2,FALSE))</f>
        <v/>
      </c>
      <c r="D142" s="77"/>
      <c r="E142" s="23" t="s">
        <v>945</v>
      </c>
      <c r="F142" s="78" t="str">
        <f>IF(ISERROR(VLOOKUP($B142&amp;" "&amp;$G142,Lists!$N$4:$O$14,2,FALSE)),"",VLOOKUP($B142&amp;" "&amp;$G142,Lists!$N$4:$O$14,2,FALSE))</f>
        <v/>
      </c>
      <c r="G142" s="78" t="str">
        <f>IF(ISERROR(VLOOKUP($E142,Lists!$L$4:$M$7,2,FALSE)),"",VLOOKUP($E142,Lists!$L$4:$M$7,2,FALSE))</f>
        <v/>
      </c>
      <c r="H142" s="77" t="str">
        <f t="shared" si="2"/>
        <v/>
      </c>
      <c r="I142" s="23" t="str">
        <f>IF(ISERROR(VLOOKUP($B142,Lists!$B$4:$K$12,10,FALSE)),"",VLOOKUP($B142,Lists!$B$4:$K$12,10,FALSE))</f>
        <v/>
      </c>
    </row>
    <row r="143" spans="1:9" x14ac:dyDescent="0.25">
      <c r="A143" s="12"/>
      <c r="B143" s="17" t="s">
        <v>754</v>
      </c>
      <c r="C143" s="12" t="str">
        <f>IF(ISERROR(VLOOKUP($B143,Lists!$B$4:$C$11,2,FALSE)),"",VLOOKUP($B143,Lists!$B$4:$C$11,2,FALSE))</f>
        <v/>
      </c>
      <c r="D143" s="77"/>
      <c r="E143" s="23" t="s">
        <v>945</v>
      </c>
      <c r="F143" s="78" t="str">
        <f>IF(ISERROR(VLOOKUP($B143&amp;" "&amp;$G143,Lists!$N$4:$O$14,2,FALSE)),"",VLOOKUP($B143&amp;" "&amp;$G143,Lists!$N$4:$O$14,2,FALSE))</f>
        <v/>
      </c>
      <c r="G143" s="78" t="str">
        <f>IF(ISERROR(VLOOKUP($E143,Lists!$L$4:$M$7,2,FALSE)),"",VLOOKUP($E143,Lists!$L$4:$M$7,2,FALSE))</f>
        <v/>
      </c>
      <c r="H143" s="77" t="str">
        <f t="shared" si="2"/>
        <v/>
      </c>
      <c r="I143" s="23" t="str">
        <f>IF(ISERROR(VLOOKUP($B143,Lists!$B$4:$K$12,10,FALSE)),"",VLOOKUP($B143,Lists!$B$4:$K$12,10,FALSE))</f>
        <v/>
      </c>
    </row>
    <row r="144" spans="1:9" x14ac:dyDescent="0.25">
      <c r="A144" s="12"/>
      <c r="B144" s="17" t="s">
        <v>754</v>
      </c>
      <c r="C144" s="12" t="str">
        <f>IF(ISERROR(VLOOKUP($B144,Lists!$B$4:$C$11,2,FALSE)),"",VLOOKUP($B144,Lists!$B$4:$C$11,2,FALSE))</f>
        <v/>
      </c>
      <c r="D144" s="77"/>
      <c r="E144" s="23" t="s">
        <v>945</v>
      </c>
      <c r="F144" s="78" t="str">
        <f>IF(ISERROR(VLOOKUP($B144&amp;" "&amp;$G144,Lists!$N$4:$O$14,2,FALSE)),"",VLOOKUP($B144&amp;" "&amp;$G144,Lists!$N$4:$O$14,2,FALSE))</f>
        <v/>
      </c>
      <c r="G144" s="78" t="str">
        <f>IF(ISERROR(VLOOKUP($E144,Lists!$L$4:$M$7,2,FALSE)),"",VLOOKUP($E144,Lists!$L$4:$M$7,2,FALSE))</f>
        <v/>
      </c>
      <c r="H144" s="77" t="str">
        <f t="shared" si="2"/>
        <v/>
      </c>
      <c r="I144" s="23" t="str">
        <f>IF(ISERROR(VLOOKUP($B144,Lists!$B$4:$K$12,10,FALSE)),"",VLOOKUP($B144,Lists!$B$4:$K$12,10,FALSE))</f>
        <v/>
      </c>
    </row>
    <row r="145" spans="1:9" x14ac:dyDescent="0.25">
      <c r="A145" s="12"/>
      <c r="B145" s="17" t="s">
        <v>754</v>
      </c>
      <c r="C145" s="12" t="str">
        <f>IF(ISERROR(VLOOKUP($B145,Lists!$B$4:$C$11,2,FALSE)),"",VLOOKUP($B145,Lists!$B$4:$C$11,2,FALSE))</f>
        <v/>
      </c>
      <c r="D145" s="77"/>
      <c r="E145" s="23" t="s">
        <v>945</v>
      </c>
      <c r="F145" s="78" t="str">
        <f>IF(ISERROR(VLOOKUP($B145&amp;" "&amp;$G145,Lists!$N$4:$O$14,2,FALSE)),"",VLOOKUP($B145&amp;" "&amp;$G145,Lists!$N$4:$O$14,2,FALSE))</f>
        <v/>
      </c>
      <c r="G145" s="78" t="str">
        <f>IF(ISERROR(VLOOKUP($E145,Lists!$L$4:$M$7,2,FALSE)),"",VLOOKUP($E145,Lists!$L$4:$M$7,2,FALSE))</f>
        <v/>
      </c>
      <c r="H145" s="77" t="str">
        <f t="shared" si="2"/>
        <v/>
      </c>
      <c r="I145" s="23" t="str">
        <f>IF(ISERROR(VLOOKUP($B145,Lists!$B$4:$K$12,10,FALSE)),"",VLOOKUP($B145,Lists!$B$4:$K$12,10,FALSE))</f>
        <v/>
      </c>
    </row>
    <row r="146" spans="1:9" x14ac:dyDescent="0.25">
      <c r="A146" s="12"/>
      <c r="B146" s="17" t="s">
        <v>754</v>
      </c>
      <c r="C146" s="12" t="str">
        <f>IF(ISERROR(VLOOKUP($B146,Lists!$B$4:$C$11,2,FALSE)),"",VLOOKUP($B146,Lists!$B$4:$C$11,2,FALSE))</f>
        <v/>
      </c>
      <c r="D146" s="77"/>
      <c r="E146" s="23" t="s">
        <v>945</v>
      </c>
      <c r="F146" s="78" t="str">
        <f>IF(ISERROR(VLOOKUP($B146&amp;" "&amp;$G146,Lists!$N$4:$O$14,2,FALSE)),"",VLOOKUP($B146&amp;" "&amp;$G146,Lists!$N$4:$O$14,2,FALSE))</f>
        <v/>
      </c>
      <c r="G146" s="78" t="str">
        <f>IF(ISERROR(VLOOKUP($E146,Lists!$L$4:$M$7,2,FALSE)),"",VLOOKUP($E146,Lists!$L$4:$M$7,2,FALSE))</f>
        <v/>
      </c>
      <c r="H146" s="77" t="str">
        <f t="shared" si="2"/>
        <v/>
      </c>
      <c r="I146" s="23" t="str">
        <f>IF(ISERROR(VLOOKUP($B146,Lists!$B$4:$K$12,10,FALSE)),"",VLOOKUP($B146,Lists!$B$4:$K$12,10,FALSE))</f>
        <v/>
      </c>
    </row>
    <row r="147" spans="1:9" x14ac:dyDescent="0.25">
      <c r="A147" s="12"/>
      <c r="B147" s="17" t="s">
        <v>754</v>
      </c>
      <c r="C147" s="12" t="str">
        <f>IF(ISERROR(VLOOKUP($B147,Lists!$B$4:$C$11,2,FALSE)),"",VLOOKUP($B147,Lists!$B$4:$C$11,2,FALSE))</f>
        <v/>
      </c>
      <c r="D147" s="77"/>
      <c r="E147" s="23" t="s">
        <v>945</v>
      </c>
      <c r="F147" s="78" t="str">
        <f>IF(ISERROR(VLOOKUP($B147&amp;" "&amp;$G147,Lists!$N$4:$O$14,2,FALSE)),"",VLOOKUP($B147&amp;" "&amp;$G147,Lists!$N$4:$O$14,2,FALSE))</f>
        <v/>
      </c>
      <c r="G147" s="78" t="str">
        <f>IF(ISERROR(VLOOKUP($E147,Lists!$L$4:$M$7,2,FALSE)),"",VLOOKUP($E147,Lists!$L$4:$M$7,2,FALSE))</f>
        <v/>
      </c>
      <c r="H147" s="77" t="str">
        <f t="shared" si="2"/>
        <v/>
      </c>
      <c r="I147" s="23" t="str">
        <f>IF(ISERROR(VLOOKUP($B147,Lists!$B$4:$K$12,10,FALSE)),"",VLOOKUP($B147,Lists!$B$4:$K$12,10,FALSE))</f>
        <v/>
      </c>
    </row>
    <row r="148" spans="1:9" x14ac:dyDescent="0.25">
      <c r="A148" s="12"/>
      <c r="B148" s="17" t="s">
        <v>754</v>
      </c>
      <c r="C148" s="12" t="str">
        <f>IF(ISERROR(VLOOKUP($B148,Lists!$B$4:$C$11,2,FALSE)),"",VLOOKUP($B148,Lists!$B$4:$C$11,2,FALSE))</f>
        <v/>
      </c>
      <c r="D148" s="77"/>
      <c r="E148" s="23" t="s">
        <v>945</v>
      </c>
      <c r="F148" s="78" t="str">
        <f>IF(ISERROR(VLOOKUP($B148&amp;" "&amp;$G148,Lists!$N$4:$O$14,2,FALSE)),"",VLOOKUP($B148&amp;" "&amp;$G148,Lists!$N$4:$O$14,2,FALSE))</f>
        <v/>
      </c>
      <c r="G148" s="78" t="str">
        <f>IF(ISERROR(VLOOKUP($E148,Lists!$L$4:$M$7,2,FALSE)),"",VLOOKUP($E148,Lists!$L$4:$M$7,2,FALSE))</f>
        <v/>
      </c>
      <c r="H148" s="77" t="str">
        <f t="shared" ref="H148:H211" si="3">IF(ISERROR(D148*F148),"",D148*F148)</f>
        <v/>
      </c>
      <c r="I148" s="23" t="str">
        <f>IF(ISERROR(VLOOKUP($B148,Lists!$B$4:$K$12,10,FALSE)),"",VLOOKUP($B148,Lists!$B$4:$K$12,10,FALSE))</f>
        <v/>
      </c>
    </row>
    <row r="149" spans="1:9" x14ac:dyDescent="0.25">
      <c r="A149" s="12"/>
      <c r="B149" s="17" t="s">
        <v>754</v>
      </c>
      <c r="C149" s="12" t="str">
        <f>IF(ISERROR(VLOOKUP($B149,Lists!$B$4:$C$11,2,FALSE)),"",VLOOKUP($B149,Lists!$B$4:$C$11,2,FALSE))</f>
        <v/>
      </c>
      <c r="D149" s="77"/>
      <c r="E149" s="23" t="s">
        <v>945</v>
      </c>
      <c r="F149" s="78" t="str">
        <f>IF(ISERROR(VLOOKUP($B149&amp;" "&amp;$G149,Lists!$N$4:$O$14,2,FALSE)),"",VLOOKUP($B149&amp;" "&amp;$G149,Lists!$N$4:$O$14,2,FALSE))</f>
        <v/>
      </c>
      <c r="G149" s="78" t="str">
        <f>IF(ISERROR(VLOOKUP($E149,Lists!$L$4:$M$7,2,FALSE)),"",VLOOKUP($E149,Lists!$L$4:$M$7,2,FALSE))</f>
        <v/>
      </c>
      <c r="H149" s="77" t="str">
        <f t="shared" si="3"/>
        <v/>
      </c>
      <c r="I149" s="23" t="str">
        <f>IF(ISERROR(VLOOKUP($B149,Lists!$B$4:$K$12,10,FALSE)),"",VLOOKUP($B149,Lists!$B$4:$K$12,10,FALSE))</f>
        <v/>
      </c>
    </row>
    <row r="150" spans="1:9" x14ac:dyDescent="0.25">
      <c r="A150" s="12"/>
      <c r="B150" s="17" t="s">
        <v>754</v>
      </c>
      <c r="C150" s="12" t="str">
        <f>IF(ISERROR(VLOOKUP($B150,Lists!$B$4:$C$11,2,FALSE)),"",VLOOKUP($B150,Lists!$B$4:$C$11,2,FALSE))</f>
        <v/>
      </c>
      <c r="D150" s="77"/>
      <c r="E150" s="23" t="s">
        <v>945</v>
      </c>
      <c r="F150" s="78" t="str">
        <f>IF(ISERROR(VLOOKUP($B150&amp;" "&amp;$G150,Lists!$N$4:$O$14,2,FALSE)),"",VLOOKUP($B150&amp;" "&amp;$G150,Lists!$N$4:$O$14,2,FALSE))</f>
        <v/>
      </c>
      <c r="G150" s="78" t="str">
        <f>IF(ISERROR(VLOOKUP($E150,Lists!$L$4:$M$7,2,FALSE)),"",VLOOKUP($E150,Lists!$L$4:$M$7,2,FALSE))</f>
        <v/>
      </c>
      <c r="H150" s="77" t="str">
        <f t="shared" si="3"/>
        <v/>
      </c>
      <c r="I150" s="23" t="str">
        <f>IF(ISERROR(VLOOKUP($B150,Lists!$B$4:$K$12,10,FALSE)),"",VLOOKUP($B150,Lists!$B$4:$K$12,10,FALSE))</f>
        <v/>
      </c>
    </row>
    <row r="151" spans="1:9" x14ac:dyDescent="0.25">
      <c r="A151" s="12"/>
      <c r="B151" s="17" t="s">
        <v>754</v>
      </c>
      <c r="C151" s="12" t="str">
        <f>IF(ISERROR(VLOOKUP($B151,Lists!$B$4:$C$11,2,FALSE)),"",VLOOKUP($B151,Lists!$B$4:$C$11,2,FALSE))</f>
        <v/>
      </c>
      <c r="D151" s="77"/>
      <c r="E151" s="23" t="s">
        <v>945</v>
      </c>
      <c r="F151" s="78" t="str">
        <f>IF(ISERROR(VLOOKUP($B151&amp;" "&amp;$G151,Lists!$N$4:$O$14,2,FALSE)),"",VLOOKUP($B151&amp;" "&amp;$G151,Lists!$N$4:$O$14,2,FALSE))</f>
        <v/>
      </c>
      <c r="G151" s="78" t="str">
        <f>IF(ISERROR(VLOOKUP($E151,Lists!$L$4:$M$7,2,FALSE)),"",VLOOKUP($E151,Lists!$L$4:$M$7,2,FALSE))</f>
        <v/>
      </c>
      <c r="H151" s="77" t="str">
        <f t="shared" si="3"/>
        <v/>
      </c>
      <c r="I151" s="23" t="str">
        <f>IF(ISERROR(VLOOKUP($B151,Lists!$B$4:$K$12,10,FALSE)),"",VLOOKUP($B151,Lists!$B$4:$K$12,10,FALSE))</f>
        <v/>
      </c>
    </row>
    <row r="152" spans="1:9" x14ac:dyDescent="0.25">
      <c r="A152" s="12"/>
      <c r="B152" s="17" t="s">
        <v>754</v>
      </c>
      <c r="C152" s="12" t="str">
        <f>IF(ISERROR(VLOOKUP($B152,Lists!$B$4:$C$11,2,FALSE)),"",VLOOKUP($B152,Lists!$B$4:$C$11,2,FALSE))</f>
        <v/>
      </c>
      <c r="D152" s="77"/>
      <c r="E152" s="23" t="s">
        <v>945</v>
      </c>
      <c r="F152" s="78" t="str">
        <f>IF(ISERROR(VLOOKUP($B152&amp;" "&amp;$G152,Lists!$N$4:$O$14,2,FALSE)),"",VLOOKUP($B152&amp;" "&amp;$G152,Lists!$N$4:$O$14,2,FALSE))</f>
        <v/>
      </c>
      <c r="G152" s="78" t="str">
        <f>IF(ISERROR(VLOOKUP($E152,Lists!$L$4:$M$7,2,FALSE)),"",VLOOKUP($E152,Lists!$L$4:$M$7,2,FALSE))</f>
        <v/>
      </c>
      <c r="H152" s="77" t="str">
        <f t="shared" si="3"/>
        <v/>
      </c>
      <c r="I152" s="23" t="str">
        <f>IF(ISERROR(VLOOKUP($B152,Lists!$B$4:$K$12,10,FALSE)),"",VLOOKUP($B152,Lists!$B$4:$K$12,10,FALSE))</f>
        <v/>
      </c>
    </row>
    <row r="153" spans="1:9" x14ac:dyDescent="0.25">
      <c r="A153" s="12"/>
      <c r="B153" s="17" t="s">
        <v>754</v>
      </c>
      <c r="C153" s="12" t="str">
        <f>IF(ISERROR(VLOOKUP($B153,Lists!$B$4:$C$11,2,FALSE)),"",VLOOKUP($B153,Lists!$B$4:$C$11,2,FALSE))</f>
        <v/>
      </c>
      <c r="D153" s="77"/>
      <c r="E153" s="23" t="s">
        <v>945</v>
      </c>
      <c r="F153" s="78" t="str">
        <f>IF(ISERROR(VLOOKUP($B153&amp;" "&amp;$G153,Lists!$N$4:$O$14,2,FALSE)),"",VLOOKUP($B153&amp;" "&amp;$G153,Lists!$N$4:$O$14,2,FALSE))</f>
        <v/>
      </c>
      <c r="G153" s="78" t="str">
        <f>IF(ISERROR(VLOOKUP($E153,Lists!$L$4:$M$7,2,FALSE)),"",VLOOKUP($E153,Lists!$L$4:$M$7,2,FALSE))</f>
        <v/>
      </c>
      <c r="H153" s="77" t="str">
        <f t="shared" si="3"/>
        <v/>
      </c>
      <c r="I153" s="23" t="str">
        <f>IF(ISERROR(VLOOKUP($B153,Lists!$B$4:$K$12,10,FALSE)),"",VLOOKUP($B153,Lists!$B$4:$K$12,10,FALSE))</f>
        <v/>
      </c>
    </row>
    <row r="154" spans="1:9" x14ac:dyDescent="0.25">
      <c r="A154" s="12"/>
      <c r="B154" s="17" t="s">
        <v>754</v>
      </c>
      <c r="C154" s="12" t="str">
        <f>IF(ISERROR(VLOOKUP($B154,Lists!$B$4:$C$11,2,FALSE)),"",VLOOKUP($B154,Lists!$B$4:$C$11,2,FALSE))</f>
        <v/>
      </c>
      <c r="D154" s="77"/>
      <c r="E154" s="23" t="s">
        <v>945</v>
      </c>
      <c r="F154" s="78" t="str">
        <f>IF(ISERROR(VLOOKUP($B154&amp;" "&amp;$G154,Lists!$N$4:$O$14,2,FALSE)),"",VLOOKUP($B154&amp;" "&amp;$G154,Lists!$N$4:$O$14,2,FALSE))</f>
        <v/>
      </c>
      <c r="G154" s="78" t="str">
        <f>IF(ISERROR(VLOOKUP($E154,Lists!$L$4:$M$7,2,FALSE)),"",VLOOKUP($E154,Lists!$L$4:$M$7,2,FALSE))</f>
        <v/>
      </c>
      <c r="H154" s="77" t="str">
        <f t="shared" si="3"/>
        <v/>
      </c>
      <c r="I154" s="23" t="str">
        <f>IF(ISERROR(VLOOKUP($B154,Lists!$B$4:$K$12,10,FALSE)),"",VLOOKUP($B154,Lists!$B$4:$K$12,10,FALSE))</f>
        <v/>
      </c>
    </row>
    <row r="155" spans="1:9" x14ac:dyDescent="0.25">
      <c r="A155" s="12"/>
      <c r="B155" s="17" t="s">
        <v>754</v>
      </c>
      <c r="C155" s="12" t="str">
        <f>IF(ISERROR(VLOOKUP($B155,Lists!$B$4:$C$11,2,FALSE)),"",VLOOKUP($B155,Lists!$B$4:$C$11,2,FALSE))</f>
        <v/>
      </c>
      <c r="D155" s="77"/>
      <c r="E155" s="23" t="s">
        <v>945</v>
      </c>
      <c r="F155" s="78" t="str">
        <f>IF(ISERROR(VLOOKUP($B155&amp;" "&amp;$G155,Lists!$N$4:$O$14,2,FALSE)),"",VLOOKUP($B155&amp;" "&amp;$G155,Lists!$N$4:$O$14,2,FALSE))</f>
        <v/>
      </c>
      <c r="G155" s="78" t="str">
        <f>IF(ISERROR(VLOOKUP($E155,Lists!$L$4:$M$7,2,FALSE)),"",VLOOKUP($E155,Lists!$L$4:$M$7,2,FALSE))</f>
        <v/>
      </c>
      <c r="H155" s="77" t="str">
        <f t="shared" si="3"/>
        <v/>
      </c>
      <c r="I155" s="23" t="str">
        <f>IF(ISERROR(VLOOKUP($B155,Lists!$B$4:$K$12,10,FALSE)),"",VLOOKUP($B155,Lists!$B$4:$K$12,10,FALSE))</f>
        <v/>
      </c>
    </row>
    <row r="156" spans="1:9" x14ac:dyDescent="0.25">
      <c r="A156" s="12"/>
      <c r="B156" s="17" t="s">
        <v>754</v>
      </c>
      <c r="C156" s="12" t="str">
        <f>IF(ISERROR(VLOOKUP($B156,Lists!$B$4:$C$11,2,FALSE)),"",VLOOKUP($B156,Lists!$B$4:$C$11,2,FALSE))</f>
        <v/>
      </c>
      <c r="D156" s="77"/>
      <c r="E156" s="23" t="s">
        <v>945</v>
      </c>
      <c r="F156" s="78" t="str">
        <f>IF(ISERROR(VLOOKUP($B156&amp;" "&amp;$G156,Lists!$N$4:$O$14,2,FALSE)),"",VLOOKUP($B156&amp;" "&amp;$G156,Lists!$N$4:$O$14,2,FALSE))</f>
        <v/>
      </c>
      <c r="G156" s="78" t="str">
        <f>IF(ISERROR(VLOOKUP($E156,Lists!$L$4:$M$7,2,FALSE)),"",VLOOKUP($E156,Lists!$L$4:$M$7,2,FALSE))</f>
        <v/>
      </c>
      <c r="H156" s="77" t="str">
        <f t="shared" si="3"/>
        <v/>
      </c>
      <c r="I156" s="23" t="str">
        <f>IF(ISERROR(VLOOKUP($B156,Lists!$B$4:$K$12,10,FALSE)),"",VLOOKUP($B156,Lists!$B$4:$K$12,10,FALSE))</f>
        <v/>
      </c>
    </row>
    <row r="157" spans="1:9" x14ac:dyDescent="0.25">
      <c r="A157" s="12"/>
      <c r="B157" s="17" t="s">
        <v>754</v>
      </c>
      <c r="C157" s="12" t="str">
        <f>IF(ISERROR(VLOOKUP($B157,Lists!$B$4:$C$11,2,FALSE)),"",VLOOKUP($B157,Lists!$B$4:$C$11,2,FALSE))</f>
        <v/>
      </c>
      <c r="D157" s="77"/>
      <c r="E157" s="23" t="s">
        <v>945</v>
      </c>
      <c r="F157" s="78" t="str">
        <f>IF(ISERROR(VLOOKUP($B157&amp;" "&amp;$G157,Lists!$N$4:$O$14,2,FALSE)),"",VLOOKUP($B157&amp;" "&amp;$G157,Lists!$N$4:$O$14,2,FALSE))</f>
        <v/>
      </c>
      <c r="G157" s="78" t="str">
        <f>IF(ISERROR(VLOOKUP($E157,Lists!$L$4:$M$7,2,FALSE)),"",VLOOKUP($E157,Lists!$L$4:$M$7,2,FALSE))</f>
        <v/>
      </c>
      <c r="H157" s="77" t="str">
        <f t="shared" si="3"/>
        <v/>
      </c>
      <c r="I157" s="23" t="str">
        <f>IF(ISERROR(VLOOKUP($B157,Lists!$B$4:$K$12,10,FALSE)),"",VLOOKUP($B157,Lists!$B$4:$K$12,10,FALSE))</f>
        <v/>
      </c>
    </row>
    <row r="158" spans="1:9" x14ac:dyDescent="0.25">
      <c r="A158" s="12"/>
      <c r="B158" s="17" t="s">
        <v>754</v>
      </c>
      <c r="C158" s="12" t="str">
        <f>IF(ISERROR(VLOOKUP($B158,Lists!$B$4:$C$11,2,FALSE)),"",VLOOKUP($B158,Lists!$B$4:$C$11,2,FALSE))</f>
        <v/>
      </c>
      <c r="D158" s="77"/>
      <c r="E158" s="23" t="s">
        <v>945</v>
      </c>
      <c r="F158" s="78" t="str">
        <f>IF(ISERROR(VLOOKUP($B158&amp;" "&amp;$G158,Lists!$N$4:$O$14,2,FALSE)),"",VLOOKUP($B158&amp;" "&amp;$G158,Lists!$N$4:$O$14,2,FALSE))</f>
        <v/>
      </c>
      <c r="G158" s="78" t="str">
        <f>IF(ISERROR(VLOOKUP($E158,Lists!$L$4:$M$7,2,FALSE)),"",VLOOKUP($E158,Lists!$L$4:$M$7,2,FALSE))</f>
        <v/>
      </c>
      <c r="H158" s="77" t="str">
        <f t="shared" si="3"/>
        <v/>
      </c>
      <c r="I158" s="23" t="str">
        <f>IF(ISERROR(VLOOKUP($B158,Lists!$B$4:$K$12,10,FALSE)),"",VLOOKUP($B158,Lists!$B$4:$K$12,10,FALSE))</f>
        <v/>
      </c>
    </row>
    <row r="159" spans="1:9" x14ac:dyDescent="0.25">
      <c r="A159" s="12"/>
      <c r="B159" s="17" t="s">
        <v>754</v>
      </c>
      <c r="C159" s="12" t="str">
        <f>IF(ISERROR(VLOOKUP($B159,Lists!$B$4:$C$11,2,FALSE)),"",VLOOKUP($B159,Lists!$B$4:$C$11,2,FALSE))</f>
        <v/>
      </c>
      <c r="D159" s="77"/>
      <c r="E159" s="23" t="s">
        <v>945</v>
      </c>
      <c r="F159" s="78" t="str">
        <f>IF(ISERROR(VLOOKUP($B159&amp;" "&amp;$G159,Lists!$N$4:$O$14,2,FALSE)),"",VLOOKUP($B159&amp;" "&amp;$G159,Lists!$N$4:$O$14,2,FALSE))</f>
        <v/>
      </c>
      <c r="G159" s="78" t="str">
        <f>IF(ISERROR(VLOOKUP($E159,Lists!$L$4:$M$7,2,FALSE)),"",VLOOKUP($E159,Lists!$L$4:$M$7,2,FALSE))</f>
        <v/>
      </c>
      <c r="H159" s="77" t="str">
        <f t="shared" si="3"/>
        <v/>
      </c>
      <c r="I159" s="23" t="str">
        <f>IF(ISERROR(VLOOKUP($B159,Lists!$B$4:$K$12,10,FALSE)),"",VLOOKUP($B159,Lists!$B$4:$K$12,10,FALSE))</f>
        <v/>
      </c>
    </row>
    <row r="160" spans="1:9" x14ac:dyDescent="0.25">
      <c r="A160" s="12"/>
      <c r="B160" s="17" t="s">
        <v>754</v>
      </c>
      <c r="C160" s="12" t="str">
        <f>IF(ISERROR(VLOOKUP($B160,Lists!$B$4:$C$11,2,FALSE)),"",VLOOKUP($B160,Lists!$B$4:$C$11,2,FALSE))</f>
        <v/>
      </c>
      <c r="D160" s="77"/>
      <c r="E160" s="23" t="s">
        <v>945</v>
      </c>
      <c r="F160" s="78" t="str">
        <f>IF(ISERROR(VLOOKUP($B160&amp;" "&amp;$G160,Lists!$N$4:$O$14,2,FALSE)),"",VLOOKUP($B160&amp;" "&amp;$G160,Lists!$N$4:$O$14,2,FALSE))</f>
        <v/>
      </c>
      <c r="G160" s="78" t="str">
        <f>IF(ISERROR(VLOOKUP($E160,Lists!$L$4:$M$7,2,FALSE)),"",VLOOKUP($E160,Lists!$L$4:$M$7,2,FALSE))</f>
        <v/>
      </c>
      <c r="H160" s="77" t="str">
        <f t="shared" si="3"/>
        <v/>
      </c>
      <c r="I160" s="23" t="str">
        <f>IF(ISERROR(VLOOKUP($B160,Lists!$B$4:$K$12,10,FALSE)),"",VLOOKUP($B160,Lists!$B$4:$K$12,10,FALSE))</f>
        <v/>
      </c>
    </row>
    <row r="161" spans="1:9" x14ac:dyDescent="0.25">
      <c r="A161" s="12"/>
      <c r="B161" s="17" t="s">
        <v>754</v>
      </c>
      <c r="C161" s="12" t="str">
        <f>IF(ISERROR(VLOOKUP($B161,Lists!$B$4:$C$11,2,FALSE)),"",VLOOKUP($B161,Lists!$B$4:$C$11,2,FALSE))</f>
        <v/>
      </c>
      <c r="D161" s="77"/>
      <c r="E161" s="23" t="s">
        <v>945</v>
      </c>
      <c r="F161" s="78" t="str">
        <f>IF(ISERROR(VLOOKUP($B161&amp;" "&amp;$G161,Lists!$N$4:$O$14,2,FALSE)),"",VLOOKUP($B161&amp;" "&amp;$G161,Lists!$N$4:$O$14,2,FALSE))</f>
        <v/>
      </c>
      <c r="G161" s="78" t="str">
        <f>IF(ISERROR(VLOOKUP($E161,Lists!$L$4:$M$7,2,FALSE)),"",VLOOKUP($E161,Lists!$L$4:$M$7,2,FALSE))</f>
        <v/>
      </c>
      <c r="H161" s="77" t="str">
        <f t="shared" si="3"/>
        <v/>
      </c>
      <c r="I161" s="23" t="str">
        <f>IF(ISERROR(VLOOKUP($B161,Lists!$B$4:$K$12,10,FALSE)),"",VLOOKUP($B161,Lists!$B$4:$K$12,10,FALSE))</f>
        <v/>
      </c>
    </row>
    <row r="162" spans="1:9" x14ac:dyDescent="0.25">
      <c r="A162" s="12"/>
      <c r="B162" s="17" t="s">
        <v>754</v>
      </c>
      <c r="C162" s="12" t="str">
        <f>IF(ISERROR(VLOOKUP($B162,Lists!$B$4:$C$11,2,FALSE)),"",VLOOKUP($B162,Lists!$B$4:$C$11,2,FALSE))</f>
        <v/>
      </c>
      <c r="D162" s="77"/>
      <c r="E162" s="23" t="s">
        <v>945</v>
      </c>
      <c r="F162" s="78" t="str">
        <f>IF(ISERROR(VLOOKUP($B162&amp;" "&amp;$G162,Lists!$N$4:$O$14,2,FALSE)),"",VLOOKUP($B162&amp;" "&amp;$G162,Lists!$N$4:$O$14,2,FALSE))</f>
        <v/>
      </c>
      <c r="G162" s="78" t="str">
        <f>IF(ISERROR(VLOOKUP($E162,Lists!$L$4:$M$7,2,FALSE)),"",VLOOKUP($E162,Lists!$L$4:$M$7,2,FALSE))</f>
        <v/>
      </c>
      <c r="H162" s="77" t="str">
        <f t="shared" si="3"/>
        <v/>
      </c>
      <c r="I162" s="23" t="str">
        <f>IF(ISERROR(VLOOKUP($B162,Lists!$B$4:$K$12,10,FALSE)),"",VLOOKUP($B162,Lists!$B$4:$K$12,10,FALSE))</f>
        <v/>
      </c>
    </row>
    <row r="163" spans="1:9" x14ac:dyDescent="0.25">
      <c r="A163" s="12"/>
      <c r="B163" s="17" t="s">
        <v>754</v>
      </c>
      <c r="C163" s="12" t="str">
        <f>IF(ISERROR(VLOOKUP($B163,Lists!$B$4:$C$11,2,FALSE)),"",VLOOKUP($B163,Lists!$B$4:$C$11,2,FALSE))</f>
        <v/>
      </c>
      <c r="D163" s="77"/>
      <c r="E163" s="23" t="s">
        <v>945</v>
      </c>
      <c r="F163" s="78" t="str">
        <f>IF(ISERROR(VLOOKUP($B163&amp;" "&amp;$G163,Lists!$N$4:$O$14,2,FALSE)),"",VLOOKUP($B163&amp;" "&amp;$G163,Lists!$N$4:$O$14,2,FALSE))</f>
        <v/>
      </c>
      <c r="G163" s="78" t="str">
        <f>IF(ISERROR(VLOOKUP($E163,Lists!$L$4:$M$7,2,FALSE)),"",VLOOKUP($E163,Lists!$L$4:$M$7,2,FALSE))</f>
        <v/>
      </c>
      <c r="H163" s="77" t="str">
        <f t="shared" si="3"/>
        <v/>
      </c>
      <c r="I163" s="23" t="str">
        <f>IF(ISERROR(VLOOKUP($B163,Lists!$B$4:$K$12,10,FALSE)),"",VLOOKUP($B163,Lists!$B$4:$K$12,10,FALSE))</f>
        <v/>
      </c>
    </row>
    <row r="164" spans="1:9" x14ac:dyDescent="0.25">
      <c r="A164" s="12"/>
      <c r="B164" s="17" t="s">
        <v>754</v>
      </c>
      <c r="C164" s="12" t="str">
        <f>IF(ISERROR(VLOOKUP($B164,Lists!$B$4:$C$11,2,FALSE)),"",VLOOKUP($B164,Lists!$B$4:$C$11,2,FALSE))</f>
        <v/>
      </c>
      <c r="D164" s="77"/>
      <c r="E164" s="23" t="s">
        <v>945</v>
      </c>
      <c r="F164" s="78" t="str">
        <f>IF(ISERROR(VLOOKUP($B164&amp;" "&amp;$G164,Lists!$N$4:$O$14,2,FALSE)),"",VLOOKUP($B164&amp;" "&amp;$G164,Lists!$N$4:$O$14,2,FALSE))</f>
        <v/>
      </c>
      <c r="G164" s="78" t="str">
        <f>IF(ISERROR(VLOOKUP($E164,Lists!$L$4:$M$7,2,FALSE)),"",VLOOKUP($E164,Lists!$L$4:$M$7,2,FALSE))</f>
        <v/>
      </c>
      <c r="H164" s="77" t="str">
        <f t="shared" si="3"/>
        <v/>
      </c>
      <c r="I164" s="23" t="str">
        <f>IF(ISERROR(VLOOKUP($B164,Lists!$B$4:$K$12,10,FALSE)),"",VLOOKUP($B164,Lists!$B$4:$K$12,10,FALSE))</f>
        <v/>
      </c>
    </row>
    <row r="165" spans="1:9" x14ac:dyDescent="0.25">
      <c r="A165" s="12"/>
      <c r="B165" s="17" t="s">
        <v>754</v>
      </c>
      <c r="C165" s="12" t="str">
        <f>IF(ISERROR(VLOOKUP($B165,Lists!$B$4:$C$11,2,FALSE)),"",VLOOKUP($B165,Lists!$B$4:$C$11,2,FALSE))</f>
        <v/>
      </c>
      <c r="D165" s="77"/>
      <c r="E165" s="23" t="s">
        <v>945</v>
      </c>
      <c r="F165" s="78" t="str">
        <f>IF(ISERROR(VLOOKUP($B165&amp;" "&amp;$G165,Lists!$N$4:$O$14,2,FALSE)),"",VLOOKUP($B165&amp;" "&amp;$G165,Lists!$N$4:$O$14,2,FALSE))</f>
        <v/>
      </c>
      <c r="G165" s="78" t="str">
        <f>IF(ISERROR(VLOOKUP($E165,Lists!$L$4:$M$7,2,FALSE)),"",VLOOKUP($E165,Lists!$L$4:$M$7,2,FALSE))</f>
        <v/>
      </c>
      <c r="H165" s="77" t="str">
        <f t="shared" si="3"/>
        <v/>
      </c>
      <c r="I165" s="23" t="str">
        <f>IF(ISERROR(VLOOKUP($B165,Lists!$B$4:$K$12,10,FALSE)),"",VLOOKUP($B165,Lists!$B$4:$K$12,10,FALSE))</f>
        <v/>
      </c>
    </row>
    <row r="166" spans="1:9" x14ac:dyDescent="0.25">
      <c r="A166" s="12"/>
      <c r="B166" s="17" t="s">
        <v>754</v>
      </c>
      <c r="C166" s="12" t="str">
        <f>IF(ISERROR(VLOOKUP($B166,Lists!$B$4:$C$11,2,FALSE)),"",VLOOKUP($B166,Lists!$B$4:$C$11,2,FALSE))</f>
        <v/>
      </c>
      <c r="D166" s="77"/>
      <c r="E166" s="23" t="s">
        <v>945</v>
      </c>
      <c r="F166" s="78" t="str">
        <f>IF(ISERROR(VLOOKUP($B166&amp;" "&amp;$G166,Lists!$N$4:$O$14,2,FALSE)),"",VLOOKUP($B166&amp;" "&amp;$G166,Lists!$N$4:$O$14,2,FALSE))</f>
        <v/>
      </c>
      <c r="G166" s="78" t="str">
        <f>IF(ISERROR(VLOOKUP($E166,Lists!$L$4:$M$7,2,FALSE)),"",VLOOKUP($E166,Lists!$L$4:$M$7,2,FALSE))</f>
        <v/>
      </c>
      <c r="H166" s="77" t="str">
        <f t="shared" si="3"/>
        <v/>
      </c>
      <c r="I166" s="23" t="str">
        <f>IF(ISERROR(VLOOKUP($B166,Lists!$B$4:$K$12,10,FALSE)),"",VLOOKUP($B166,Lists!$B$4:$K$12,10,FALSE))</f>
        <v/>
      </c>
    </row>
    <row r="167" spans="1:9" x14ac:dyDescent="0.25">
      <c r="A167" s="12"/>
      <c r="B167" s="17" t="s">
        <v>754</v>
      </c>
      <c r="C167" s="12" t="str">
        <f>IF(ISERROR(VLOOKUP($B167,Lists!$B$4:$C$11,2,FALSE)),"",VLOOKUP($B167,Lists!$B$4:$C$11,2,FALSE))</f>
        <v/>
      </c>
      <c r="D167" s="77"/>
      <c r="E167" s="23" t="s">
        <v>945</v>
      </c>
      <c r="F167" s="78" t="str">
        <f>IF(ISERROR(VLOOKUP($B167&amp;" "&amp;$G167,Lists!$N$4:$O$14,2,FALSE)),"",VLOOKUP($B167&amp;" "&amp;$G167,Lists!$N$4:$O$14,2,FALSE))</f>
        <v/>
      </c>
      <c r="G167" s="78" t="str">
        <f>IF(ISERROR(VLOOKUP($E167,Lists!$L$4:$M$7,2,FALSE)),"",VLOOKUP($E167,Lists!$L$4:$M$7,2,FALSE))</f>
        <v/>
      </c>
      <c r="H167" s="77" t="str">
        <f t="shared" si="3"/>
        <v/>
      </c>
      <c r="I167" s="23" t="str">
        <f>IF(ISERROR(VLOOKUP($B167,Lists!$B$4:$K$12,10,FALSE)),"",VLOOKUP($B167,Lists!$B$4:$K$12,10,FALSE))</f>
        <v/>
      </c>
    </row>
    <row r="168" spans="1:9" x14ac:dyDescent="0.25">
      <c r="A168" s="12"/>
      <c r="B168" s="17" t="s">
        <v>754</v>
      </c>
      <c r="C168" s="12" t="str">
        <f>IF(ISERROR(VLOOKUP($B168,Lists!$B$4:$C$11,2,FALSE)),"",VLOOKUP($B168,Lists!$B$4:$C$11,2,FALSE))</f>
        <v/>
      </c>
      <c r="D168" s="77"/>
      <c r="E168" s="23" t="s">
        <v>945</v>
      </c>
      <c r="F168" s="78" t="str">
        <f>IF(ISERROR(VLOOKUP($B168&amp;" "&amp;$G168,Lists!$N$4:$O$14,2,FALSE)),"",VLOOKUP($B168&amp;" "&amp;$G168,Lists!$N$4:$O$14,2,FALSE))</f>
        <v/>
      </c>
      <c r="G168" s="78" t="str">
        <f>IF(ISERROR(VLOOKUP($E168,Lists!$L$4:$M$7,2,FALSE)),"",VLOOKUP($E168,Lists!$L$4:$M$7,2,FALSE))</f>
        <v/>
      </c>
      <c r="H168" s="77" t="str">
        <f t="shared" si="3"/>
        <v/>
      </c>
      <c r="I168" s="23" t="str">
        <f>IF(ISERROR(VLOOKUP($B168,Lists!$B$4:$K$12,10,FALSE)),"",VLOOKUP($B168,Lists!$B$4:$K$12,10,FALSE))</f>
        <v/>
      </c>
    </row>
    <row r="169" spans="1:9" x14ac:dyDescent="0.25">
      <c r="A169" s="12"/>
      <c r="B169" s="17" t="s">
        <v>754</v>
      </c>
      <c r="C169" s="12" t="str">
        <f>IF(ISERROR(VLOOKUP($B169,Lists!$B$4:$C$11,2,FALSE)),"",VLOOKUP($B169,Lists!$B$4:$C$11,2,FALSE))</f>
        <v/>
      </c>
      <c r="D169" s="77"/>
      <c r="E169" s="23" t="s">
        <v>945</v>
      </c>
      <c r="F169" s="78" t="str">
        <f>IF(ISERROR(VLOOKUP($B169&amp;" "&amp;$G169,Lists!$N$4:$O$14,2,FALSE)),"",VLOOKUP($B169&amp;" "&amp;$G169,Lists!$N$4:$O$14,2,FALSE))</f>
        <v/>
      </c>
      <c r="G169" s="78" t="str">
        <f>IF(ISERROR(VLOOKUP($E169,Lists!$L$4:$M$7,2,FALSE)),"",VLOOKUP($E169,Lists!$L$4:$M$7,2,FALSE))</f>
        <v/>
      </c>
      <c r="H169" s="77" t="str">
        <f t="shared" si="3"/>
        <v/>
      </c>
      <c r="I169" s="23" t="str">
        <f>IF(ISERROR(VLOOKUP($B169,Lists!$B$4:$K$12,10,FALSE)),"",VLOOKUP($B169,Lists!$B$4:$K$12,10,FALSE))</f>
        <v/>
      </c>
    </row>
    <row r="170" spans="1:9" x14ac:dyDescent="0.25">
      <c r="A170" s="12"/>
      <c r="B170" s="17" t="s">
        <v>754</v>
      </c>
      <c r="C170" s="12" t="str">
        <f>IF(ISERROR(VLOOKUP($B170,Lists!$B$4:$C$11,2,FALSE)),"",VLOOKUP($B170,Lists!$B$4:$C$11,2,FALSE))</f>
        <v/>
      </c>
      <c r="D170" s="77"/>
      <c r="E170" s="23" t="s">
        <v>945</v>
      </c>
      <c r="F170" s="78" t="str">
        <f>IF(ISERROR(VLOOKUP($B170&amp;" "&amp;$G170,Lists!$N$4:$O$14,2,FALSE)),"",VLOOKUP($B170&amp;" "&amp;$G170,Lists!$N$4:$O$14,2,FALSE))</f>
        <v/>
      </c>
      <c r="G170" s="78" t="str">
        <f>IF(ISERROR(VLOOKUP($E170,Lists!$L$4:$M$7,2,FALSE)),"",VLOOKUP($E170,Lists!$L$4:$M$7,2,FALSE))</f>
        <v/>
      </c>
      <c r="H170" s="77" t="str">
        <f t="shared" si="3"/>
        <v/>
      </c>
      <c r="I170" s="23" t="str">
        <f>IF(ISERROR(VLOOKUP($B170,Lists!$B$4:$K$12,10,FALSE)),"",VLOOKUP($B170,Lists!$B$4:$K$12,10,FALSE))</f>
        <v/>
      </c>
    </row>
    <row r="171" spans="1:9" x14ac:dyDescent="0.25">
      <c r="A171" s="12"/>
      <c r="B171" s="17" t="s">
        <v>754</v>
      </c>
      <c r="C171" s="12" t="str">
        <f>IF(ISERROR(VLOOKUP($B171,Lists!$B$4:$C$11,2,FALSE)),"",VLOOKUP($B171,Lists!$B$4:$C$11,2,FALSE))</f>
        <v/>
      </c>
      <c r="D171" s="77"/>
      <c r="E171" s="23" t="s">
        <v>945</v>
      </c>
      <c r="F171" s="78" t="str">
        <f>IF(ISERROR(VLOOKUP($B171&amp;" "&amp;$G171,Lists!$N$4:$O$14,2,FALSE)),"",VLOOKUP($B171&amp;" "&amp;$G171,Lists!$N$4:$O$14,2,FALSE))</f>
        <v/>
      </c>
      <c r="G171" s="78" t="str">
        <f>IF(ISERROR(VLOOKUP($E171,Lists!$L$4:$M$7,2,FALSE)),"",VLOOKUP($E171,Lists!$L$4:$M$7,2,FALSE))</f>
        <v/>
      </c>
      <c r="H171" s="77" t="str">
        <f t="shared" si="3"/>
        <v/>
      </c>
      <c r="I171" s="23" t="str">
        <f>IF(ISERROR(VLOOKUP($B171,Lists!$B$4:$K$12,10,FALSE)),"",VLOOKUP($B171,Lists!$B$4:$K$12,10,FALSE))</f>
        <v/>
      </c>
    </row>
    <row r="172" spans="1:9" x14ac:dyDescent="0.25">
      <c r="A172" s="12"/>
      <c r="B172" s="17" t="s">
        <v>754</v>
      </c>
      <c r="C172" s="12" t="str">
        <f>IF(ISERROR(VLOOKUP($B172,Lists!$B$4:$C$11,2,FALSE)),"",VLOOKUP($B172,Lists!$B$4:$C$11,2,FALSE))</f>
        <v/>
      </c>
      <c r="D172" s="77"/>
      <c r="E172" s="23" t="s">
        <v>945</v>
      </c>
      <c r="F172" s="78" t="str">
        <f>IF(ISERROR(VLOOKUP($B172&amp;" "&amp;$G172,Lists!$N$4:$O$14,2,FALSE)),"",VLOOKUP($B172&amp;" "&amp;$G172,Lists!$N$4:$O$14,2,FALSE))</f>
        <v/>
      </c>
      <c r="G172" s="78" t="str">
        <f>IF(ISERROR(VLOOKUP($E172,Lists!$L$4:$M$7,2,FALSE)),"",VLOOKUP($E172,Lists!$L$4:$M$7,2,FALSE))</f>
        <v/>
      </c>
      <c r="H172" s="77" t="str">
        <f t="shared" si="3"/>
        <v/>
      </c>
      <c r="I172" s="23" t="str">
        <f>IF(ISERROR(VLOOKUP($B172,Lists!$B$4:$K$12,10,FALSE)),"",VLOOKUP($B172,Lists!$B$4:$K$12,10,FALSE))</f>
        <v/>
      </c>
    </row>
    <row r="173" spans="1:9" x14ac:dyDescent="0.25">
      <c r="A173" s="12"/>
      <c r="B173" s="17" t="s">
        <v>754</v>
      </c>
      <c r="C173" s="12" t="str">
        <f>IF(ISERROR(VLOOKUP($B173,Lists!$B$4:$C$11,2,FALSE)),"",VLOOKUP($B173,Lists!$B$4:$C$11,2,FALSE))</f>
        <v/>
      </c>
      <c r="D173" s="77"/>
      <c r="E173" s="23" t="s">
        <v>945</v>
      </c>
      <c r="F173" s="78" t="str">
        <f>IF(ISERROR(VLOOKUP($B173&amp;" "&amp;$G173,Lists!$N$4:$O$14,2,FALSE)),"",VLOOKUP($B173&amp;" "&amp;$G173,Lists!$N$4:$O$14,2,FALSE))</f>
        <v/>
      </c>
      <c r="G173" s="78" t="str">
        <f>IF(ISERROR(VLOOKUP($E173,Lists!$L$4:$M$7,2,FALSE)),"",VLOOKUP($E173,Lists!$L$4:$M$7,2,FALSE))</f>
        <v/>
      </c>
      <c r="H173" s="77" t="str">
        <f t="shared" si="3"/>
        <v/>
      </c>
      <c r="I173" s="23" t="str">
        <f>IF(ISERROR(VLOOKUP($B173,Lists!$B$4:$K$12,10,FALSE)),"",VLOOKUP($B173,Lists!$B$4:$K$12,10,FALSE))</f>
        <v/>
      </c>
    </row>
    <row r="174" spans="1:9" x14ac:dyDescent="0.25">
      <c r="A174" s="12"/>
      <c r="B174" s="17" t="s">
        <v>754</v>
      </c>
      <c r="C174" s="12" t="str">
        <f>IF(ISERROR(VLOOKUP($B174,Lists!$B$4:$C$11,2,FALSE)),"",VLOOKUP($B174,Lists!$B$4:$C$11,2,FALSE))</f>
        <v/>
      </c>
      <c r="D174" s="77"/>
      <c r="E174" s="23" t="s">
        <v>945</v>
      </c>
      <c r="F174" s="78" t="str">
        <f>IF(ISERROR(VLOOKUP($B174&amp;" "&amp;$G174,Lists!$N$4:$O$14,2,FALSE)),"",VLOOKUP($B174&amp;" "&amp;$G174,Lists!$N$4:$O$14,2,FALSE))</f>
        <v/>
      </c>
      <c r="G174" s="78" t="str">
        <f>IF(ISERROR(VLOOKUP($E174,Lists!$L$4:$M$7,2,FALSE)),"",VLOOKUP($E174,Lists!$L$4:$M$7,2,FALSE))</f>
        <v/>
      </c>
      <c r="H174" s="77" t="str">
        <f t="shared" si="3"/>
        <v/>
      </c>
      <c r="I174" s="23" t="str">
        <f>IF(ISERROR(VLOOKUP($B174,Lists!$B$4:$K$12,10,FALSE)),"",VLOOKUP($B174,Lists!$B$4:$K$12,10,FALSE))</f>
        <v/>
      </c>
    </row>
    <row r="175" spans="1:9" x14ac:dyDescent="0.25">
      <c r="A175" s="12"/>
      <c r="B175" s="17" t="s">
        <v>754</v>
      </c>
      <c r="C175" s="12" t="str">
        <f>IF(ISERROR(VLOOKUP($B175,Lists!$B$4:$C$11,2,FALSE)),"",VLOOKUP($B175,Lists!$B$4:$C$11,2,FALSE))</f>
        <v/>
      </c>
      <c r="D175" s="77"/>
      <c r="E175" s="23" t="s">
        <v>945</v>
      </c>
      <c r="F175" s="78" t="str">
        <f>IF(ISERROR(VLOOKUP($B175&amp;" "&amp;$G175,Lists!$N$4:$O$14,2,FALSE)),"",VLOOKUP($B175&amp;" "&amp;$G175,Lists!$N$4:$O$14,2,FALSE))</f>
        <v/>
      </c>
      <c r="G175" s="78" t="str">
        <f>IF(ISERROR(VLOOKUP($E175,Lists!$L$4:$M$7,2,FALSE)),"",VLOOKUP($E175,Lists!$L$4:$M$7,2,FALSE))</f>
        <v/>
      </c>
      <c r="H175" s="77" t="str">
        <f t="shared" si="3"/>
        <v/>
      </c>
      <c r="I175" s="23" t="str">
        <f>IF(ISERROR(VLOOKUP($B175,Lists!$B$4:$K$12,10,FALSE)),"",VLOOKUP($B175,Lists!$B$4:$K$12,10,FALSE))</f>
        <v/>
      </c>
    </row>
    <row r="176" spans="1:9" x14ac:dyDescent="0.25">
      <c r="A176" s="12"/>
      <c r="B176" s="17" t="s">
        <v>754</v>
      </c>
      <c r="C176" s="12" t="str">
        <f>IF(ISERROR(VLOOKUP($B176,Lists!$B$4:$C$11,2,FALSE)),"",VLOOKUP($B176,Lists!$B$4:$C$11,2,FALSE))</f>
        <v/>
      </c>
      <c r="D176" s="77"/>
      <c r="E176" s="23" t="s">
        <v>945</v>
      </c>
      <c r="F176" s="78" t="str">
        <f>IF(ISERROR(VLOOKUP($B176&amp;" "&amp;$G176,Lists!$N$4:$O$14,2,FALSE)),"",VLOOKUP($B176&amp;" "&amp;$G176,Lists!$N$4:$O$14,2,FALSE))</f>
        <v/>
      </c>
      <c r="G176" s="78" t="str">
        <f>IF(ISERROR(VLOOKUP($E176,Lists!$L$4:$M$7,2,FALSE)),"",VLOOKUP($E176,Lists!$L$4:$M$7,2,FALSE))</f>
        <v/>
      </c>
      <c r="H176" s="77" t="str">
        <f t="shared" si="3"/>
        <v/>
      </c>
      <c r="I176" s="23" t="str">
        <f>IF(ISERROR(VLOOKUP($B176,Lists!$B$4:$K$12,10,FALSE)),"",VLOOKUP($B176,Lists!$B$4:$K$12,10,FALSE))</f>
        <v/>
      </c>
    </row>
    <row r="177" spans="1:9" x14ac:dyDescent="0.25">
      <c r="A177" s="12"/>
      <c r="B177" s="17" t="s">
        <v>754</v>
      </c>
      <c r="C177" s="12" t="str">
        <f>IF(ISERROR(VLOOKUP($B177,Lists!$B$4:$C$11,2,FALSE)),"",VLOOKUP($B177,Lists!$B$4:$C$11,2,FALSE))</f>
        <v/>
      </c>
      <c r="D177" s="77"/>
      <c r="E177" s="23" t="s">
        <v>945</v>
      </c>
      <c r="F177" s="78" t="str">
        <f>IF(ISERROR(VLOOKUP($B177&amp;" "&amp;$G177,Lists!$N$4:$O$14,2,FALSE)),"",VLOOKUP($B177&amp;" "&amp;$G177,Lists!$N$4:$O$14,2,FALSE))</f>
        <v/>
      </c>
      <c r="G177" s="78" t="str">
        <f>IF(ISERROR(VLOOKUP($E177,Lists!$L$4:$M$7,2,FALSE)),"",VLOOKUP($E177,Lists!$L$4:$M$7,2,FALSE))</f>
        <v/>
      </c>
      <c r="H177" s="77" t="str">
        <f t="shared" si="3"/>
        <v/>
      </c>
      <c r="I177" s="23" t="str">
        <f>IF(ISERROR(VLOOKUP($B177,Lists!$B$4:$K$12,10,FALSE)),"",VLOOKUP($B177,Lists!$B$4:$K$12,10,FALSE))</f>
        <v/>
      </c>
    </row>
    <row r="178" spans="1:9" x14ac:dyDescent="0.25">
      <c r="A178" s="12"/>
      <c r="B178" s="17" t="s">
        <v>754</v>
      </c>
      <c r="C178" s="12" t="str">
        <f>IF(ISERROR(VLOOKUP($B178,Lists!$B$4:$C$11,2,FALSE)),"",VLOOKUP($B178,Lists!$B$4:$C$11,2,FALSE))</f>
        <v/>
      </c>
      <c r="D178" s="77"/>
      <c r="E178" s="23" t="s">
        <v>945</v>
      </c>
      <c r="F178" s="78" t="str">
        <f>IF(ISERROR(VLOOKUP($B178&amp;" "&amp;$G178,Lists!$N$4:$O$14,2,FALSE)),"",VLOOKUP($B178&amp;" "&amp;$G178,Lists!$N$4:$O$14,2,FALSE))</f>
        <v/>
      </c>
      <c r="G178" s="78" t="str">
        <f>IF(ISERROR(VLOOKUP($E178,Lists!$L$4:$M$7,2,FALSE)),"",VLOOKUP($E178,Lists!$L$4:$M$7,2,FALSE))</f>
        <v/>
      </c>
      <c r="H178" s="77" t="str">
        <f t="shared" si="3"/>
        <v/>
      </c>
      <c r="I178" s="23" t="str">
        <f>IF(ISERROR(VLOOKUP($B178,Lists!$B$4:$K$12,10,FALSE)),"",VLOOKUP($B178,Lists!$B$4:$K$12,10,FALSE))</f>
        <v/>
      </c>
    </row>
    <row r="179" spans="1:9" x14ac:dyDescent="0.25">
      <c r="A179" s="12"/>
      <c r="B179" s="17" t="s">
        <v>754</v>
      </c>
      <c r="C179" s="12" t="str">
        <f>IF(ISERROR(VLOOKUP($B179,Lists!$B$4:$C$11,2,FALSE)),"",VLOOKUP($B179,Lists!$B$4:$C$11,2,FALSE))</f>
        <v/>
      </c>
      <c r="D179" s="77"/>
      <c r="E179" s="23" t="s">
        <v>945</v>
      </c>
      <c r="F179" s="78" t="str">
        <f>IF(ISERROR(VLOOKUP($B179&amp;" "&amp;$G179,Lists!$N$4:$O$14,2,FALSE)),"",VLOOKUP($B179&amp;" "&amp;$G179,Lists!$N$4:$O$14,2,FALSE))</f>
        <v/>
      </c>
      <c r="G179" s="78" t="str">
        <f>IF(ISERROR(VLOOKUP($E179,Lists!$L$4:$M$7,2,FALSE)),"",VLOOKUP($E179,Lists!$L$4:$M$7,2,FALSE))</f>
        <v/>
      </c>
      <c r="H179" s="77" t="str">
        <f t="shared" si="3"/>
        <v/>
      </c>
      <c r="I179" s="23" t="str">
        <f>IF(ISERROR(VLOOKUP($B179,Lists!$B$4:$K$12,10,FALSE)),"",VLOOKUP($B179,Lists!$B$4:$K$12,10,FALSE))</f>
        <v/>
      </c>
    </row>
    <row r="180" spans="1:9" x14ac:dyDescent="0.25">
      <c r="A180" s="12"/>
      <c r="B180" s="17" t="s">
        <v>754</v>
      </c>
      <c r="C180" s="12" t="str">
        <f>IF(ISERROR(VLOOKUP($B180,Lists!$B$4:$C$11,2,FALSE)),"",VLOOKUP($B180,Lists!$B$4:$C$11,2,FALSE))</f>
        <v/>
      </c>
      <c r="D180" s="77"/>
      <c r="E180" s="23" t="s">
        <v>945</v>
      </c>
      <c r="F180" s="78" t="str">
        <f>IF(ISERROR(VLOOKUP($B180&amp;" "&amp;$G180,Lists!$N$4:$O$14,2,FALSE)),"",VLOOKUP($B180&amp;" "&amp;$G180,Lists!$N$4:$O$14,2,FALSE))</f>
        <v/>
      </c>
      <c r="G180" s="78" t="str">
        <f>IF(ISERROR(VLOOKUP($E180,Lists!$L$4:$M$7,2,FALSE)),"",VLOOKUP($E180,Lists!$L$4:$M$7,2,FALSE))</f>
        <v/>
      </c>
      <c r="H180" s="77" t="str">
        <f t="shared" si="3"/>
        <v/>
      </c>
      <c r="I180" s="23" t="str">
        <f>IF(ISERROR(VLOOKUP($B180,Lists!$B$4:$K$12,10,FALSE)),"",VLOOKUP($B180,Lists!$B$4:$K$12,10,FALSE))</f>
        <v/>
      </c>
    </row>
    <row r="181" spans="1:9" x14ac:dyDescent="0.25">
      <c r="A181" s="12"/>
      <c r="B181" s="17" t="s">
        <v>754</v>
      </c>
      <c r="C181" s="12" t="str">
        <f>IF(ISERROR(VLOOKUP($B181,Lists!$B$4:$C$11,2,FALSE)),"",VLOOKUP($B181,Lists!$B$4:$C$11,2,FALSE))</f>
        <v/>
      </c>
      <c r="D181" s="77"/>
      <c r="E181" s="23" t="s">
        <v>945</v>
      </c>
      <c r="F181" s="78" t="str">
        <f>IF(ISERROR(VLOOKUP($B181&amp;" "&amp;$G181,Lists!$N$4:$O$14,2,FALSE)),"",VLOOKUP($B181&amp;" "&amp;$G181,Lists!$N$4:$O$14,2,FALSE))</f>
        <v/>
      </c>
      <c r="G181" s="78" t="str">
        <f>IF(ISERROR(VLOOKUP($E181,Lists!$L$4:$M$7,2,FALSE)),"",VLOOKUP($E181,Lists!$L$4:$M$7,2,FALSE))</f>
        <v/>
      </c>
      <c r="H181" s="77" t="str">
        <f t="shared" si="3"/>
        <v/>
      </c>
      <c r="I181" s="23" t="str">
        <f>IF(ISERROR(VLOOKUP($B181,Lists!$B$4:$K$12,10,FALSE)),"",VLOOKUP($B181,Lists!$B$4:$K$12,10,FALSE))</f>
        <v/>
      </c>
    </row>
    <row r="182" spans="1:9" x14ac:dyDescent="0.25">
      <c r="A182" s="12"/>
      <c r="B182" s="17" t="s">
        <v>754</v>
      </c>
      <c r="C182" s="12" t="str">
        <f>IF(ISERROR(VLOOKUP($B182,Lists!$B$4:$C$11,2,FALSE)),"",VLOOKUP($B182,Lists!$B$4:$C$11,2,FALSE))</f>
        <v/>
      </c>
      <c r="D182" s="77"/>
      <c r="E182" s="23" t="s">
        <v>945</v>
      </c>
      <c r="F182" s="78" t="str">
        <f>IF(ISERROR(VLOOKUP($B182&amp;" "&amp;$G182,Lists!$N$4:$O$14,2,FALSE)),"",VLOOKUP($B182&amp;" "&amp;$G182,Lists!$N$4:$O$14,2,FALSE))</f>
        <v/>
      </c>
      <c r="G182" s="78" t="str">
        <f>IF(ISERROR(VLOOKUP($E182,Lists!$L$4:$M$7,2,FALSE)),"",VLOOKUP($E182,Lists!$L$4:$M$7,2,FALSE))</f>
        <v/>
      </c>
      <c r="H182" s="77" t="str">
        <f t="shared" si="3"/>
        <v/>
      </c>
      <c r="I182" s="23" t="str">
        <f>IF(ISERROR(VLOOKUP($B182,Lists!$B$4:$K$12,10,FALSE)),"",VLOOKUP($B182,Lists!$B$4:$K$12,10,FALSE))</f>
        <v/>
      </c>
    </row>
    <row r="183" spans="1:9" x14ac:dyDescent="0.25">
      <c r="A183" s="12"/>
      <c r="B183" s="17" t="s">
        <v>754</v>
      </c>
      <c r="C183" s="12" t="str">
        <f>IF(ISERROR(VLOOKUP($B183,Lists!$B$4:$C$11,2,FALSE)),"",VLOOKUP($B183,Lists!$B$4:$C$11,2,FALSE))</f>
        <v/>
      </c>
      <c r="D183" s="77"/>
      <c r="E183" s="23" t="s">
        <v>945</v>
      </c>
      <c r="F183" s="78" t="str">
        <f>IF(ISERROR(VLOOKUP($B183&amp;" "&amp;$G183,Lists!$N$4:$O$14,2,FALSE)),"",VLOOKUP($B183&amp;" "&amp;$G183,Lists!$N$4:$O$14,2,FALSE))</f>
        <v/>
      </c>
      <c r="G183" s="78" t="str">
        <f>IF(ISERROR(VLOOKUP($E183,Lists!$L$4:$M$7,2,FALSE)),"",VLOOKUP($E183,Lists!$L$4:$M$7,2,FALSE))</f>
        <v/>
      </c>
      <c r="H183" s="77" t="str">
        <f t="shared" si="3"/>
        <v/>
      </c>
      <c r="I183" s="23" t="str">
        <f>IF(ISERROR(VLOOKUP($B183,Lists!$B$4:$K$12,10,FALSE)),"",VLOOKUP($B183,Lists!$B$4:$K$12,10,FALSE))</f>
        <v/>
      </c>
    </row>
    <row r="184" spans="1:9" x14ac:dyDescent="0.25">
      <c r="A184" s="12"/>
      <c r="B184" s="17" t="s">
        <v>754</v>
      </c>
      <c r="C184" s="12" t="str">
        <f>IF(ISERROR(VLOOKUP($B184,Lists!$B$4:$C$11,2,FALSE)),"",VLOOKUP($B184,Lists!$B$4:$C$11,2,FALSE))</f>
        <v/>
      </c>
      <c r="D184" s="77"/>
      <c r="E184" s="23" t="s">
        <v>945</v>
      </c>
      <c r="F184" s="78" t="str">
        <f>IF(ISERROR(VLOOKUP($B184&amp;" "&amp;$G184,Lists!$N$4:$O$14,2,FALSE)),"",VLOOKUP($B184&amp;" "&amp;$G184,Lists!$N$4:$O$14,2,FALSE))</f>
        <v/>
      </c>
      <c r="G184" s="78" t="str">
        <f>IF(ISERROR(VLOOKUP($E184,Lists!$L$4:$M$7,2,FALSE)),"",VLOOKUP($E184,Lists!$L$4:$M$7,2,FALSE))</f>
        <v/>
      </c>
      <c r="H184" s="77" t="str">
        <f t="shared" si="3"/>
        <v/>
      </c>
      <c r="I184" s="23" t="str">
        <f>IF(ISERROR(VLOOKUP($B184,Lists!$B$4:$K$12,10,FALSE)),"",VLOOKUP($B184,Lists!$B$4:$K$12,10,FALSE))</f>
        <v/>
      </c>
    </row>
    <row r="185" spans="1:9" x14ac:dyDescent="0.25">
      <c r="A185" s="12"/>
      <c r="B185" s="17" t="s">
        <v>754</v>
      </c>
      <c r="C185" s="12" t="str">
        <f>IF(ISERROR(VLOOKUP($B185,Lists!$B$4:$C$11,2,FALSE)),"",VLOOKUP($B185,Lists!$B$4:$C$11,2,FALSE))</f>
        <v/>
      </c>
      <c r="D185" s="77"/>
      <c r="E185" s="23" t="s">
        <v>945</v>
      </c>
      <c r="F185" s="78" t="str">
        <f>IF(ISERROR(VLOOKUP($B185&amp;" "&amp;$G185,Lists!$N$4:$O$14,2,FALSE)),"",VLOOKUP($B185&amp;" "&amp;$G185,Lists!$N$4:$O$14,2,FALSE))</f>
        <v/>
      </c>
      <c r="G185" s="78" t="str">
        <f>IF(ISERROR(VLOOKUP($E185,Lists!$L$4:$M$7,2,FALSE)),"",VLOOKUP($E185,Lists!$L$4:$M$7,2,FALSE))</f>
        <v/>
      </c>
      <c r="H185" s="77" t="str">
        <f t="shared" si="3"/>
        <v/>
      </c>
      <c r="I185" s="23" t="str">
        <f>IF(ISERROR(VLOOKUP($B185,Lists!$B$4:$K$12,10,FALSE)),"",VLOOKUP($B185,Lists!$B$4:$K$12,10,FALSE))</f>
        <v/>
      </c>
    </row>
    <row r="186" spans="1:9" x14ac:dyDescent="0.25">
      <c r="A186" s="12"/>
      <c r="B186" s="17" t="s">
        <v>754</v>
      </c>
      <c r="C186" s="12" t="str">
        <f>IF(ISERROR(VLOOKUP($B186,Lists!$B$4:$C$11,2,FALSE)),"",VLOOKUP($B186,Lists!$B$4:$C$11,2,FALSE))</f>
        <v/>
      </c>
      <c r="D186" s="77"/>
      <c r="E186" s="23" t="s">
        <v>945</v>
      </c>
      <c r="F186" s="78" t="str">
        <f>IF(ISERROR(VLOOKUP($B186&amp;" "&amp;$G186,Lists!$N$4:$O$14,2,FALSE)),"",VLOOKUP($B186&amp;" "&amp;$G186,Lists!$N$4:$O$14,2,FALSE))</f>
        <v/>
      </c>
      <c r="G186" s="78" t="str">
        <f>IF(ISERROR(VLOOKUP($E186,Lists!$L$4:$M$7,2,FALSE)),"",VLOOKUP($E186,Lists!$L$4:$M$7,2,FALSE))</f>
        <v/>
      </c>
      <c r="H186" s="77" t="str">
        <f t="shared" si="3"/>
        <v/>
      </c>
      <c r="I186" s="23" t="str">
        <f>IF(ISERROR(VLOOKUP($B186,Lists!$B$4:$K$12,10,FALSE)),"",VLOOKUP($B186,Lists!$B$4:$K$12,10,FALSE))</f>
        <v/>
      </c>
    </row>
    <row r="187" spans="1:9" x14ac:dyDescent="0.25">
      <c r="A187" s="12"/>
      <c r="B187" s="17" t="s">
        <v>754</v>
      </c>
      <c r="C187" s="12" t="str">
        <f>IF(ISERROR(VLOOKUP($B187,Lists!$B$4:$C$11,2,FALSE)),"",VLOOKUP($B187,Lists!$B$4:$C$11,2,FALSE))</f>
        <v/>
      </c>
      <c r="D187" s="77"/>
      <c r="E187" s="23" t="s">
        <v>945</v>
      </c>
      <c r="F187" s="78" t="str">
        <f>IF(ISERROR(VLOOKUP($B187&amp;" "&amp;$G187,Lists!$N$4:$O$14,2,FALSE)),"",VLOOKUP($B187&amp;" "&amp;$G187,Lists!$N$4:$O$14,2,FALSE))</f>
        <v/>
      </c>
      <c r="G187" s="78" t="str">
        <f>IF(ISERROR(VLOOKUP($E187,Lists!$L$4:$M$7,2,FALSE)),"",VLOOKUP($E187,Lists!$L$4:$M$7,2,FALSE))</f>
        <v/>
      </c>
      <c r="H187" s="77" t="str">
        <f t="shared" si="3"/>
        <v/>
      </c>
      <c r="I187" s="23" t="str">
        <f>IF(ISERROR(VLOOKUP($B187,Lists!$B$4:$K$12,10,FALSE)),"",VLOOKUP($B187,Lists!$B$4:$K$12,10,FALSE))</f>
        <v/>
      </c>
    </row>
    <row r="188" spans="1:9" x14ac:dyDescent="0.25">
      <c r="A188" s="12"/>
      <c r="B188" s="17" t="s">
        <v>754</v>
      </c>
      <c r="C188" s="12" t="str">
        <f>IF(ISERROR(VLOOKUP($B188,Lists!$B$4:$C$11,2,FALSE)),"",VLOOKUP($B188,Lists!$B$4:$C$11,2,FALSE))</f>
        <v/>
      </c>
      <c r="D188" s="77"/>
      <c r="E188" s="23" t="s">
        <v>945</v>
      </c>
      <c r="F188" s="78" t="str">
        <f>IF(ISERROR(VLOOKUP($B188&amp;" "&amp;$G188,Lists!$N$4:$O$14,2,FALSE)),"",VLOOKUP($B188&amp;" "&amp;$G188,Lists!$N$4:$O$14,2,FALSE))</f>
        <v/>
      </c>
      <c r="G188" s="78" t="str">
        <f>IF(ISERROR(VLOOKUP($E188,Lists!$L$4:$M$7,2,FALSE)),"",VLOOKUP($E188,Lists!$L$4:$M$7,2,FALSE))</f>
        <v/>
      </c>
      <c r="H188" s="77" t="str">
        <f t="shared" si="3"/>
        <v/>
      </c>
      <c r="I188" s="23" t="str">
        <f>IF(ISERROR(VLOOKUP($B188,Lists!$B$4:$K$12,10,FALSE)),"",VLOOKUP($B188,Lists!$B$4:$K$12,10,FALSE))</f>
        <v/>
      </c>
    </row>
    <row r="189" spans="1:9" x14ac:dyDescent="0.25">
      <c r="A189" s="12"/>
      <c r="B189" s="17" t="s">
        <v>754</v>
      </c>
      <c r="C189" s="12" t="str">
        <f>IF(ISERROR(VLOOKUP($B189,Lists!$B$4:$C$11,2,FALSE)),"",VLOOKUP($B189,Lists!$B$4:$C$11,2,FALSE))</f>
        <v/>
      </c>
      <c r="D189" s="77"/>
      <c r="E189" s="23" t="s">
        <v>945</v>
      </c>
      <c r="F189" s="78" t="str">
        <f>IF(ISERROR(VLOOKUP($B189&amp;" "&amp;$G189,Lists!$N$4:$O$14,2,FALSE)),"",VLOOKUP($B189&amp;" "&amp;$G189,Lists!$N$4:$O$14,2,FALSE))</f>
        <v/>
      </c>
      <c r="G189" s="78" t="str">
        <f>IF(ISERROR(VLOOKUP($E189,Lists!$L$4:$M$7,2,FALSE)),"",VLOOKUP($E189,Lists!$L$4:$M$7,2,FALSE))</f>
        <v/>
      </c>
      <c r="H189" s="77" t="str">
        <f t="shared" si="3"/>
        <v/>
      </c>
      <c r="I189" s="23" t="str">
        <f>IF(ISERROR(VLOOKUP($B189,Lists!$B$4:$K$12,10,FALSE)),"",VLOOKUP($B189,Lists!$B$4:$K$12,10,FALSE))</f>
        <v/>
      </c>
    </row>
    <row r="190" spans="1:9" x14ac:dyDescent="0.25">
      <c r="A190" s="12"/>
      <c r="B190" s="17" t="s">
        <v>754</v>
      </c>
      <c r="C190" s="12" t="str">
        <f>IF(ISERROR(VLOOKUP($B190,Lists!$B$4:$C$11,2,FALSE)),"",VLOOKUP($B190,Lists!$B$4:$C$11,2,FALSE))</f>
        <v/>
      </c>
      <c r="D190" s="77"/>
      <c r="E190" s="23" t="s">
        <v>945</v>
      </c>
      <c r="F190" s="78" t="str">
        <f>IF(ISERROR(VLOOKUP($B190&amp;" "&amp;$G190,Lists!$N$4:$O$14,2,FALSE)),"",VLOOKUP($B190&amp;" "&amp;$G190,Lists!$N$4:$O$14,2,FALSE))</f>
        <v/>
      </c>
      <c r="G190" s="78" t="str">
        <f>IF(ISERROR(VLOOKUP($E190,Lists!$L$4:$M$7,2,FALSE)),"",VLOOKUP($E190,Lists!$L$4:$M$7,2,FALSE))</f>
        <v/>
      </c>
      <c r="H190" s="77" t="str">
        <f t="shared" si="3"/>
        <v/>
      </c>
      <c r="I190" s="23" t="str">
        <f>IF(ISERROR(VLOOKUP($B190,Lists!$B$4:$K$12,10,FALSE)),"",VLOOKUP($B190,Lists!$B$4:$K$12,10,FALSE))</f>
        <v/>
      </c>
    </row>
    <row r="191" spans="1:9" x14ac:dyDescent="0.25">
      <c r="A191" s="12"/>
      <c r="B191" s="17" t="s">
        <v>754</v>
      </c>
      <c r="C191" s="12" t="str">
        <f>IF(ISERROR(VLOOKUP($B191,Lists!$B$4:$C$11,2,FALSE)),"",VLOOKUP($B191,Lists!$B$4:$C$11,2,FALSE))</f>
        <v/>
      </c>
      <c r="D191" s="77"/>
      <c r="E191" s="23" t="s">
        <v>945</v>
      </c>
      <c r="F191" s="78" t="str">
        <f>IF(ISERROR(VLOOKUP($B191&amp;" "&amp;$G191,Lists!$N$4:$O$14,2,FALSE)),"",VLOOKUP($B191&amp;" "&amp;$G191,Lists!$N$4:$O$14,2,FALSE))</f>
        <v/>
      </c>
      <c r="G191" s="78" t="str">
        <f>IF(ISERROR(VLOOKUP($E191,Lists!$L$4:$M$7,2,FALSE)),"",VLOOKUP($E191,Lists!$L$4:$M$7,2,FALSE))</f>
        <v/>
      </c>
      <c r="H191" s="77" t="str">
        <f t="shared" si="3"/>
        <v/>
      </c>
      <c r="I191" s="23" t="str">
        <f>IF(ISERROR(VLOOKUP($B191,Lists!$B$4:$K$12,10,FALSE)),"",VLOOKUP($B191,Lists!$B$4:$K$12,10,FALSE))</f>
        <v/>
      </c>
    </row>
    <row r="192" spans="1:9" x14ac:dyDescent="0.25">
      <c r="A192" s="12"/>
      <c r="B192" s="17" t="s">
        <v>754</v>
      </c>
      <c r="C192" s="12" t="str">
        <f>IF(ISERROR(VLOOKUP($B192,Lists!$B$4:$C$11,2,FALSE)),"",VLOOKUP($B192,Lists!$B$4:$C$11,2,FALSE))</f>
        <v/>
      </c>
      <c r="D192" s="77"/>
      <c r="E192" s="23" t="s">
        <v>945</v>
      </c>
      <c r="F192" s="78" t="str">
        <f>IF(ISERROR(VLOOKUP($B192&amp;" "&amp;$G192,Lists!$N$4:$O$14,2,FALSE)),"",VLOOKUP($B192&amp;" "&amp;$G192,Lists!$N$4:$O$14,2,FALSE))</f>
        <v/>
      </c>
      <c r="G192" s="78" t="str">
        <f>IF(ISERROR(VLOOKUP($E192,Lists!$L$4:$M$7,2,FALSE)),"",VLOOKUP($E192,Lists!$L$4:$M$7,2,FALSE))</f>
        <v/>
      </c>
      <c r="H192" s="77" t="str">
        <f t="shared" si="3"/>
        <v/>
      </c>
      <c r="I192" s="23" t="str">
        <f>IF(ISERROR(VLOOKUP($B192,Lists!$B$4:$K$12,10,FALSE)),"",VLOOKUP($B192,Lists!$B$4:$K$12,10,FALSE))</f>
        <v/>
      </c>
    </row>
    <row r="193" spans="1:9" x14ac:dyDescent="0.25">
      <c r="A193" s="12"/>
      <c r="B193" s="17" t="s">
        <v>754</v>
      </c>
      <c r="C193" s="12" t="str">
        <f>IF(ISERROR(VLOOKUP($B193,Lists!$B$4:$C$11,2,FALSE)),"",VLOOKUP($B193,Lists!$B$4:$C$11,2,FALSE))</f>
        <v/>
      </c>
      <c r="D193" s="77"/>
      <c r="E193" s="23" t="s">
        <v>945</v>
      </c>
      <c r="F193" s="78" t="str">
        <f>IF(ISERROR(VLOOKUP($B193&amp;" "&amp;$G193,Lists!$N$4:$O$14,2,FALSE)),"",VLOOKUP($B193&amp;" "&amp;$G193,Lists!$N$4:$O$14,2,FALSE))</f>
        <v/>
      </c>
      <c r="G193" s="78" t="str">
        <f>IF(ISERROR(VLOOKUP($E193,Lists!$L$4:$M$7,2,FALSE)),"",VLOOKUP($E193,Lists!$L$4:$M$7,2,FALSE))</f>
        <v/>
      </c>
      <c r="H193" s="77" t="str">
        <f t="shared" si="3"/>
        <v/>
      </c>
      <c r="I193" s="23" t="str">
        <f>IF(ISERROR(VLOOKUP($B193,Lists!$B$4:$K$12,10,FALSE)),"",VLOOKUP($B193,Lists!$B$4:$K$12,10,FALSE))</f>
        <v/>
      </c>
    </row>
    <row r="194" spans="1:9" x14ac:dyDescent="0.25">
      <c r="A194" s="12"/>
      <c r="B194" s="17" t="s">
        <v>754</v>
      </c>
      <c r="C194" s="12" t="str">
        <f>IF(ISERROR(VLOOKUP($B194,Lists!$B$4:$C$11,2,FALSE)),"",VLOOKUP($B194,Lists!$B$4:$C$11,2,FALSE))</f>
        <v/>
      </c>
      <c r="D194" s="77"/>
      <c r="E194" s="23" t="s">
        <v>945</v>
      </c>
      <c r="F194" s="78" t="str">
        <f>IF(ISERROR(VLOOKUP($B194&amp;" "&amp;$G194,Lists!$N$4:$O$14,2,FALSE)),"",VLOOKUP($B194&amp;" "&amp;$G194,Lists!$N$4:$O$14,2,FALSE))</f>
        <v/>
      </c>
      <c r="G194" s="78" t="str">
        <f>IF(ISERROR(VLOOKUP($E194,Lists!$L$4:$M$7,2,FALSE)),"",VLOOKUP($E194,Lists!$L$4:$M$7,2,FALSE))</f>
        <v/>
      </c>
      <c r="H194" s="77" t="str">
        <f t="shared" si="3"/>
        <v/>
      </c>
      <c r="I194" s="23" t="str">
        <f>IF(ISERROR(VLOOKUP($B194,Lists!$B$4:$K$12,10,FALSE)),"",VLOOKUP($B194,Lists!$B$4:$K$12,10,FALSE))</f>
        <v/>
      </c>
    </row>
    <row r="195" spans="1:9" x14ac:dyDescent="0.25">
      <c r="A195" s="12"/>
      <c r="B195" s="17" t="s">
        <v>754</v>
      </c>
      <c r="C195" s="12" t="str">
        <f>IF(ISERROR(VLOOKUP($B195,Lists!$B$4:$C$11,2,FALSE)),"",VLOOKUP($B195,Lists!$B$4:$C$11,2,FALSE))</f>
        <v/>
      </c>
      <c r="D195" s="77"/>
      <c r="E195" s="23" t="s">
        <v>945</v>
      </c>
      <c r="F195" s="78" t="str">
        <f>IF(ISERROR(VLOOKUP($B195&amp;" "&amp;$G195,Lists!$N$4:$O$14,2,FALSE)),"",VLOOKUP($B195&amp;" "&amp;$G195,Lists!$N$4:$O$14,2,FALSE))</f>
        <v/>
      </c>
      <c r="G195" s="78" t="str">
        <f>IF(ISERROR(VLOOKUP($E195,Lists!$L$4:$M$7,2,FALSE)),"",VLOOKUP($E195,Lists!$L$4:$M$7,2,FALSE))</f>
        <v/>
      </c>
      <c r="H195" s="77" t="str">
        <f t="shared" si="3"/>
        <v/>
      </c>
      <c r="I195" s="23" t="str">
        <f>IF(ISERROR(VLOOKUP($B195,Lists!$B$4:$K$12,10,FALSE)),"",VLOOKUP($B195,Lists!$B$4:$K$12,10,FALSE))</f>
        <v/>
      </c>
    </row>
    <row r="196" spans="1:9" x14ac:dyDescent="0.25">
      <c r="A196" s="12"/>
      <c r="B196" s="17" t="s">
        <v>754</v>
      </c>
      <c r="C196" s="12" t="str">
        <f>IF(ISERROR(VLOOKUP($B196,Lists!$B$4:$C$11,2,FALSE)),"",VLOOKUP($B196,Lists!$B$4:$C$11,2,FALSE))</f>
        <v/>
      </c>
      <c r="D196" s="77"/>
      <c r="E196" s="23" t="s">
        <v>945</v>
      </c>
      <c r="F196" s="78" t="str">
        <f>IF(ISERROR(VLOOKUP($B196&amp;" "&amp;$G196,Lists!$N$4:$O$14,2,FALSE)),"",VLOOKUP($B196&amp;" "&amp;$G196,Lists!$N$4:$O$14,2,FALSE))</f>
        <v/>
      </c>
      <c r="G196" s="78" t="str">
        <f>IF(ISERROR(VLOOKUP($E196,Lists!$L$4:$M$7,2,FALSE)),"",VLOOKUP($E196,Lists!$L$4:$M$7,2,FALSE))</f>
        <v/>
      </c>
      <c r="H196" s="77" t="str">
        <f t="shared" si="3"/>
        <v/>
      </c>
      <c r="I196" s="23" t="str">
        <f>IF(ISERROR(VLOOKUP($B196,Lists!$B$4:$K$12,10,FALSE)),"",VLOOKUP($B196,Lists!$B$4:$K$12,10,FALSE))</f>
        <v/>
      </c>
    </row>
    <row r="197" spans="1:9" x14ac:dyDescent="0.25">
      <c r="A197" s="12"/>
      <c r="B197" s="17" t="s">
        <v>754</v>
      </c>
      <c r="C197" s="12" t="str">
        <f>IF(ISERROR(VLOOKUP($B197,Lists!$B$4:$C$11,2,FALSE)),"",VLOOKUP($B197,Lists!$B$4:$C$11,2,FALSE))</f>
        <v/>
      </c>
      <c r="D197" s="77"/>
      <c r="E197" s="23" t="s">
        <v>945</v>
      </c>
      <c r="F197" s="78" t="str">
        <f>IF(ISERROR(VLOOKUP($B197&amp;" "&amp;$G197,Lists!$N$4:$O$14,2,FALSE)),"",VLOOKUP($B197&amp;" "&amp;$G197,Lists!$N$4:$O$14,2,FALSE))</f>
        <v/>
      </c>
      <c r="G197" s="78" t="str">
        <f>IF(ISERROR(VLOOKUP($E197,Lists!$L$4:$M$7,2,FALSE)),"",VLOOKUP($E197,Lists!$L$4:$M$7,2,FALSE))</f>
        <v/>
      </c>
      <c r="H197" s="77" t="str">
        <f t="shared" si="3"/>
        <v/>
      </c>
      <c r="I197" s="23" t="str">
        <f>IF(ISERROR(VLOOKUP($B197,Lists!$B$4:$K$12,10,FALSE)),"",VLOOKUP($B197,Lists!$B$4:$K$12,10,FALSE))</f>
        <v/>
      </c>
    </row>
    <row r="198" spans="1:9" x14ac:dyDescent="0.25">
      <c r="A198" s="12"/>
      <c r="B198" s="17" t="s">
        <v>754</v>
      </c>
      <c r="C198" s="12" t="str">
        <f>IF(ISERROR(VLOOKUP($B198,Lists!$B$4:$C$11,2,FALSE)),"",VLOOKUP($B198,Lists!$B$4:$C$11,2,FALSE))</f>
        <v/>
      </c>
      <c r="D198" s="77"/>
      <c r="E198" s="23" t="s">
        <v>945</v>
      </c>
      <c r="F198" s="78" t="str">
        <f>IF(ISERROR(VLOOKUP($B198&amp;" "&amp;$G198,Lists!$N$4:$O$14,2,FALSE)),"",VLOOKUP($B198&amp;" "&amp;$G198,Lists!$N$4:$O$14,2,FALSE))</f>
        <v/>
      </c>
      <c r="G198" s="78" t="str">
        <f>IF(ISERROR(VLOOKUP($E198,Lists!$L$4:$M$7,2,FALSE)),"",VLOOKUP($E198,Lists!$L$4:$M$7,2,FALSE))</f>
        <v/>
      </c>
      <c r="H198" s="77" t="str">
        <f t="shared" si="3"/>
        <v/>
      </c>
      <c r="I198" s="23" t="str">
        <f>IF(ISERROR(VLOOKUP($B198,Lists!$B$4:$K$12,10,FALSE)),"",VLOOKUP($B198,Lists!$B$4:$K$12,10,FALSE))</f>
        <v/>
      </c>
    </row>
    <row r="199" spans="1:9" x14ac:dyDescent="0.25">
      <c r="A199" s="12"/>
      <c r="B199" s="17" t="s">
        <v>754</v>
      </c>
      <c r="C199" s="12" t="str">
        <f>IF(ISERROR(VLOOKUP($B199,Lists!$B$4:$C$11,2,FALSE)),"",VLOOKUP($B199,Lists!$B$4:$C$11,2,FALSE))</f>
        <v/>
      </c>
      <c r="D199" s="77"/>
      <c r="E199" s="23" t="s">
        <v>945</v>
      </c>
      <c r="F199" s="78" t="str">
        <f>IF(ISERROR(VLOOKUP($B199&amp;" "&amp;$G199,Lists!$N$4:$O$14,2,FALSE)),"",VLOOKUP($B199&amp;" "&amp;$G199,Lists!$N$4:$O$14,2,FALSE))</f>
        <v/>
      </c>
      <c r="G199" s="78" t="str">
        <f>IF(ISERROR(VLOOKUP($E199,Lists!$L$4:$M$7,2,FALSE)),"",VLOOKUP($E199,Lists!$L$4:$M$7,2,FALSE))</f>
        <v/>
      </c>
      <c r="H199" s="77" t="str">
        <f t="shared" si="3"/>
        <v/>
      </c>
      <c r="I199" s="23" t="str">
        <f>IF(ISERROR(VLOOKUP($B199,Lists!$B$4:$K$12,10,FALSE)),"",VLOOKUP($B199,Lists!$B$4:$K$12,10,FALSE))</f>
        <v/>
      </c>
    </row>
    <row r="200" spans="1:9" x14ac:dyDescent="0.25">
      <c r="A200" s="12"/>
      <c r="B200" s="17" t="s">
        <v>754</v>
      </c>
      <c r="C200" s="12" t="str">
        <f>IF(ISERROR(VLOOKUP($B200,Lists!$B$4:$C$11,2,FALSE)),"",VLOOKUP($B200,Lists!$B$4:$C$11,2,FALSE))</f>
        <v/>
      </c>
      <c r="D200" s="77"/>
      <c r="E200" s="23" t="s">
        <v>945</v>
      </c>
      <c r="F200" s="78" t="str">
        <f>IF(ISERROR(VLOOKUP($B200&amp;" "&amp;$G200,Lists!$N$4:$O$14,2,FALSE)),"",VLOOKUP($B200&amp;" "&amp;$G200,Lists!$N$4:$O$14,2,FALSE))</f>
        <v/>
      </c>
      <c r="G200" s="78" t="str">
        <f>IF(ISERROR(VLOOKUP($E200,Lists!$L$4:$M$7,2,FALSE)),"",VLOOKUP($E200,Lists!$L$4:$M$7,2,FALSE))</f>
        <v/>
      </c>
      <c r="H200" s="77" t="str">
        <f t="shared" si="3"/>
        <v/>
      </c>
      <c r="I200" s="23" t="str">
        <f>IF(ISERROR(VLOOKUP($B200,Lists!$B$4:$K$12,10,FALSE)),"",VLOOKUP($B200,Lists!$B$4:$K$12,10,FALSE))</f>
        <v/>
      </c>
    </row>
    <row r="201" spans="1:9" x14ac:dyDescent="0.25">
      <c r="A201" s="12"/>
      <c r="B201" s="17" t="s">
        <v>754</v>
      </c>
      <c r="C201" s="12" t="str">
        <f>IF(ISERROR(VLOOKUP($B201,Lists!$B$4:$C$11,2,FALSE)),"",VLOOKUP($B201,Lists!$B$4:$C$11,2,FALSE))</f>
        <v/>
      </c>
      <c r="D201" s="77"/>
      <c r="E201" s="23" t="s">
        <v>945</v>
      </c>
      <c r="F201" s="78" t="str">
        <f>IF(ISERROR(VLOOKUP($B201&amp;" "&amp;$G201,Lists!$N$4:$O$14,2,FALSE)),"",VLOOKUP($B201&amp;" "&amp;$G201,Lists!$N$4:$O$14,2,FALSE))</f>
        <v/>
      </c>
      <c r="G201" s="78" t="str">
        <f>IF(ISERROR(VLOOKUP($E201,Lists!$L$4:$M$7,2,FALSE)),"",VLOOKUP($E201,Lists!$L$4:$M$7,2,FALSE))</f>
        <v/>
      </c>
      <c r="H201" s="77" t="str">
        <f t="shared" si="3"/>
        <v/>
      </c>
      <c r="I201" s="23" t="str">
        <f>IF(ISERROR(VLOOKUP($B201,Lists!$B$4:$K$12,10,FALSE)),"",VLOOKUP($B201,Lists!$B$4:$K$12,10,FALSE))</f>
        <v/>
      </c>
    </row>
    <row r="202" spans="1:9" x14ac:dyDescent="0.25">
      <c r="A202" s="12"/>
      <c r="B202" s="17" t="s">
        <v>754</v>
      </c>
      <c r="C202" s="12" t="str">
        <f>IF(ISERROR(VLOOKUP($B202,Lists!$B$4:$C$11,2,FALSE)),"",VLOOKUP($B202,Lists!$B$4:$C$11,2,FALSE))</f>
        <v/>
      </c>
      <c r="D202" s="77"/>
      <c r="E202" s="23" t="s">
        <v>945</v>
      </c>
      <c r="F202" s="78" t="str">
        <f>IF(ISERROR(VLOOKUP($B202&amp;" "&amp;$G202,Lists!$N$4:$O$14,2,FALSE)),"",VLOOKUP($B202&amp;" "&amp;$G202,Lists!$N$4:$O$14,2,FALSE))</f>
        <v/>
      </c>
      <c r="G202" s="78" t="str">
        <f>IF(ISERROR(VLOOKUP($E202,Lists!$L$4:$M$7,2,FALSE)),"",VLOOKUP($E202,Lists!$L$4:$M$7,2,FALSE))</f>
        <v/>
      </c>
      <c r="H202" s="77" t="str">
        <f t="shared" si="3"/>
        <v/>
      </c>
      <c r="I202" s="23" t="str">
        <f>IF(ISERROR(VLOOKUP($B202,Lists!$B$4:$K$12,10,FALSE)),"",VLOOKUP($B202,Lists!$B$4:$K$12,10,FALSE))</f>
        <v/>
      </c>
    </row>
    <row r="203" spans="1:9" x14ac:dyDescent="0.25">
      <c r="A203" s="12"/>
      <c r="B203" s="17" t="s">
        <v>754</v>
      </c>
      <c r="C203" s="12" t="str">
        <f>IF(ISERROR(VLOOKUP($B203,Lists!$B$4:$C$11,2,FALSE)),"",VLOOKUP($B203,Lists!$B$4:$C$11,2,FALSE))</f>
        <v/>
      </c>
      <c r="D203" s="77"/>
      <c r="E203" s="23" t="s">
        <v>945</v>
      </c>
      <c r="F203" s="78" t="str">
        <f>IF(ISERROR(VLOOKUP($B203&amp;" "&amp;$G203,Lists!$N$4:$O$14,2,FALSE)),"",VLOOKUP($B203&amp;" "&amp;$G203,Lists!$N$4:$O$14,2,FALSE))</f>
        <v/>
      </c>
      <c r="G203" s="78" t="str">
        <f>IF(ISERROR(VLOOKUP($E203,Lists!$L$4:$M$7,2,FALSE)),"",VLOOKUP($E203,Lists!$L$4:$M$7,2,FALSE))</f>
        <v/>
      </c>
      <c r="H203" s="77" t="str">
        <f t="shared" si="3"/>
        <v/>
      </c>
      <c r="I203" s="23" t="str">
        <f>IF(ISERROR(VLOOKUP($B203,Lists!$B$4:$K$12,10,FALSE)),"",VLOOKUP($B203,Lists!$B$4:$K$12,10,FALSE))</f>
        <v/>
      </c>
    </row>
    <row r="204" spans="1:9" x14ac:dyDescent="0.25">
      <c r="A204" s="12"/>
      <c r="B204" s="17" t="s">
        <v>754</v>
      </c>
      <c r="C204" s="12" t="str">
        <f>IF(ISERROR(VLOOKUP($B204,Lists!$B$4:$C$11,2,FALSE)),"",VLOOKUP($B204,Lists!$B$4:$C$11,2,FALSE))</f>
        <v/>
      </c>
      <c r="D204" s="77"/>
      <c r="E204" s="23" t="s">
        <v>945</v>
      </c>
      <c r="F204" s="78" t="str">
        <f>IF(ISERROR(VLOOKUP($B204&amp;" "&amp;$G204,Lists!$N$4:$O$14,2,FALSE)),"",VLOOKUP($B204&amp;" "&amp;$G204,Lists!$N$4:$O$14,2,FALSE))</f>
        <v/>
      </c>
      <c r="G204" s="78" t="str">
        <f>IF(ISERROR(VLOOKUP($E204,Lists!$L$4:$M$7,2,FALSE)),"",VLOOKUP($E204,Lists!$L$4:$M$7,2,FALSE))</f>
        <v/>
      </c>
      <c r="H204" s="77" t="str">
        <f t="shared" si="3"/>
        <v/>
      </c>
      <c r="I204" s="23" t="str">
        <f>IF(ISERROR(VLOOKUP($B204,Lists!$B$4:$K$12,10,FALSE)),"",VLOOKUP($B204,Lists!$B$4:$K$12,10,FALSE))</f>
        <v/>
      </c>
    </row>
    <row r="205" spans="1:9" x14ac:dyDescent="0.25">
      <c r="A205" s="12"/>
      <c r="B205" s="17" t="s">
        <v>754</v>
      </c>
      <c r="C205" s="12" t="str">
        <f>IF(ISERROR(VLOOKUP($B205,Lists!$B$4:$C$11,2,FALSE)),"",VLOOKUP($B205,Lists!$B$4:$C$11,2,FALSE))</f>
        <v/>
      </c>
      <c r="D205" s="77"/>
      <c r="E205" s="23" t="s">
        <v>945</v>
      </c>
      <c r="F205" s="78" t="str">
        <f>IF(ISERROR(VLOOKUP($B205&amp;" "&amp;$G205,Lists!$N$4:$O$14,2,FALSE)),"",VLOOKUP($B205&amp;" "&amp;$G205,Lists!$N$4:$O$14,2,FALSE))</f>
        <v/>
      </c>
      <c r="G205" s="78" t="str">
        <f>IF(ISERROR(VLOOKUP($E205,Lists!$L$4:$M$7,2,FALSE)),"",VLOOKUP($E205,Lists!$L$4:$M$7,2,FALSE))</f>
        <v/>
      </c>
      <c r="H205" s="77" t="str">
        <f t="shared" si="3"/>
        <v/>
      </c>
      <c r="I205" s="23" t="str">
        <f>IF(ISERROR(VLOOKUP($B205,Lists!$B$4:$K$12,10,FALSE)),"",VLOOKUP($B205,Lists!$B$4:$K$12,10,FALSE))</f>
        <v/>
      </c>
    </row>
    <row r="206" spans="1:9" x14ac:dyDescent="0.25">
      <c r="A206" s="12"/>
      <c r="B206" s="17" t="s">
        <v>754</v>
      </c>
      <c r="C206" s="12" t="str">
        <f>IF(ISERROR(VLOOKUP($B206,Lists!$B$4:$C$11,2,FALSE)),"",VLOOKUP($B206,Lists!$B$4:$C$11,2,FALSE))</f>
        <v/>
      </c>
      <c r="D206" s="77"/>
      <c r="E206" s="23" t="s">
        <v>945</v>
      </c>
      <c r="F206" s="78" t="str">
        <f>IF(ISERROR(VLOOKUP($B206&amp;" "&amp;$G206,Lists!$N$4:$O$14,2,FALSE)),"",VLOOKUP($B206&amp;" "&amp;$G206,Lists!$N$4:$O$14,2,FALSE))</f>
        <v/>
      </c>
      <c r="G206" s="78" t="str">
        <f>IF(ISERROR(VLOOKUP($E206,Lists!$L$4:$M$7,2,FALSE)),"",VLOOKUP($E206,Lists!$L$4:$M$7,2,FALSE))</f>
        <v/>
      </c>
      <c r="H206" s="77" t="str">
        <f t="shared" si="3"/>
        <v/>
      </c>
      <c r="I206" s="23" t="str">
        <f>IF(ISERROR(VLOOKUP($B206,Lists!$B$4:$K$12,10,FALSE)),"",VLOOKUP($B206,Lists!$B$4:$K$12,10,FALSE))</f>
        <v/>
      </c>
    </row>
    <row r="207" spans="1:9" x14ac:dyDescent="0.25">
      <c r="A207" s="12"/>
      <c r="B207" s="17" t="s">
        <v>754</v>
      </c>
      <c r="C207" s="12" t="str">
        <f>IF(ISERROR(VLOOKUP($B207,Lists!$B$4:$C$11,2,FALSE)),"",VLOOKUP($B207,Lists!$B$4:$C$11,2,FALSE))</f>
        <v/>
      </c>
      <c r="D207" s="77"/>
      <c r="E207" s="23" t="s">
        <v>945</v>
      </c>
      <c r="F207" s="78" t="str">
        <f>IF(ISERROR(VLOOKUP($B207&amp;" "&amp;$G207,Lists!$N$4:$O$14,2,FALSE)),"",VLOOKUP($B207&amp;" "&amp;$G207,Lists!$N$4:$O$14,2,FALSE))</f>
        <v/>
      </c>
      <c r="G207" s="78" t="str">
        <f>IF(ISERROR(VLOOKUP($E207,Lists!$L$4:$M$7,2,FALSE)),"",VLOOKUP($E207,Lists!$L$4:$M$7,2,FALSE))</f>
        <v/>
      </c>
      <c r="H207" s="77" t="str">
        <f t="shared" si="3"/>
        <v/>
      </c>
      <c r="I207" s="23" t="str">
        <f>IF(ISERROR(VLOOKUP($B207,Lists!$B$4:$K$12,10,FALSE)),"",VLOOKUP($B207,Lists!$B$4:$K$12,10,FALSE))</f>
        <v/>
      </c>
    </row>
    <row r="208" spans="1:9" x14ac:dyDescent="0.25">
      <c r="A208" s="12"/>
      <c r="B208" s="17" t="s">
        <v>754</v>
      </c>
      <c r="C208" s="12" t="str">
        <f>IF(ISERROR(VLOOKUP($B208,Lists!$B$4:$C$11,2,FALSE)),"",VLOOKUP($B208,Lists!$B$4:$C$11,2,FALSE))</f>
        <v/>
      </c>
      <c r="D208" s="77"/>
      <c r="E208" s="23" t="s">
        <v>945</v>
      </c>
      <c r="F208" s="78" t="str">
        <f>IF(ISERROR(VLOOKUP($B208&amp;" "&amp;$G208,Lists!$N$4:$O$14,2,FALSE)),"",VLOOKUP($B208&amp;" "&amp;$G208,Lists!$N$4:$O$14,2,FALSE))</f>
        <v/>
      </c>
      <c r="G208" s="78" t="str">
        <f>IF(ISERROR(VLOOKUP($E208,Lists!$L$4:$M$7,2,FALSE)),"",VLOOKUP($E208,Lists!$L$4:$M$7,2,FALSE))</f>
        <v/>
      </c>
      <c r="H208" s="77" t="str">
        <f t="shared" si="3"/>
        <v/>
      </c>
      <c r="I208" s="23" t="str">
        <f>IF(ISERROR(VLOOKUP($B208,Lists!$B$4:$K$12,10,FALSE)),"",VLOOKUP($B208,Lists!$B$4:$K$12,10,FALSE))</f>
        <v/>
      </c>
    </row>
    <row r="209" spans="1:9" x14ac:dyDescent="0.25">
      <c r="A209" s="12"/>
      <c r="B209" s="17" t="s">
        <v>754</v>
      </c>
      <c r="C209" s="12" t="str">
        <f>IF(ISERROR(VLOOKUP($B209,Lists!$B$4:$C$11,2,FALSE)),"",VLOOKUP($B209,Lists!$B$4:$C$11,2,FALSE))</f>
        <v/>
      </c>
      <c r="D209" s="77"/>
      <c r="E209" s="23" t="s">
        <v>945</v>
      </c>
      <c r="F209" s="78" t="str">
        <f>IF(ISERROR(VLOOKUP($B209&amp;" "&amp;$G209,Lists!$N$4:$O$14,2,FALSE)),"",VLOOKUP($B209&amp;" "&amp;$G209,Lists!$N$4:$O$14,2,FALSE))</f>
        <v/>
      </c>
      <c r="G209" s="78" t="str">
        <f>IF(ISERROR(VLOOKUP($E209,Lists!$L$4:$M$7,2,FALSE)),"",VLOOKUP($E209,Lists!$L$4:$M$7,2,FALSE))</f>
        <v/>
      </c>
      <c r="H209" s="77" t="str">
        <f t="shared" si="3"/>
        <v/>
      </c>
      <c r="I209" s="23" t="str">
        <f>IF(ISERROR(VLOOKUP($B209,Lists!$B$4:$K$12,10,FALSE)),"",VLOOKUP($B209,Lists!$B$4:$K$12,10,FALSE))</f>
        <v/>
      </c>
    </row>
    <row r="210" spans="1:9" x14ac:dyDescent="0.25">
      <c r="A210" s="12"/>
      <c r="B210" s="17" t="s">
        <v>754</v>
      </c>
      <c r="C210" s="12" t="str">
        <f>IF(ISERROR(VLOOKUP($B210,Lists!$B$4:$C$11,2,FALSE)),"",VLOOKUP($B210,Lists!$B$4:$C$11,2,FALSE))</f>
        <v/>
      </c>
      <c r="D210" s="77"/>
      <c r="E210" s="23" t="s">
        <v>945</v>
      </c>
      <c r="F210" s="78" t="str">
        <f>IF(ISERROR(VLOOKUP($B210&amp;" "&amp;$G210,Lists!$N$4:$O$14,2,FALSE)),"",VLOOKUP($B210&amp;" "&amp;$G210,Lists!$N$4:$O$14,2,FALSE))</f>
        <v/>
      </c>
      <c r="G210" s="78" t="str">
        <f>IF(ISERROR(VLOOKUP($E210,Lists!$L$4:$M$7,2,FALSE)),"",VLOOKUP($E210,Lists!$L$4:$M$7,2,FALSE))</f>
        <v/>
      </c>
      <c r="H210" s="77" t="str">
        <f t="shared" si="3"/>
        <v/>
      </c>
      <c r="I210" s="23" t="str">
        <f>IF(ISERROR(VLOOKUP($B210,Lists!$B$4:$K$12,10,FALSE)),"",VLOOKUP($B210,Lists!$B$4:$K$12,10,FALSE))</f>
        <v/>
      </c>
    </row>
    <row r="211" spans="1:9" x14ac:dyDescent="0.25">
      <c r="A211" s="12"/>
      <c r="B211" s="17" t="s">
        <v>754</v>
      </c>
      <c r="C211" s="12" t="str">
        <f>IF(ISERROR(VLOOKUP($B211,Lists!$B$4:$C$11,2,FALSE)),"",VLOOKUP($B211,Lists!$B$4:$C$11,2,FALSE))</f>
        <v/>
      </c>
      <c r="D211" s="77"/>
      <c r="E211" s="23" t="s">
        <v>945</v>
      </c>
      <c r="F211" s="78" t="str">
        <f>IF(ISERROR(VLOOKUP($B211&amp;" "&amp;$G211,Lists!$N$4:$O$14,2,FALSE)),"",VLOOKUP($B211&amp;" "&amp;$G211,Lists!$N$4:$O$14,2,FALSE))</f>
        <v/>
      </c>
      <c r="G211" s="78" t="str">
        <f>IF(ISERROR(VLOOKUP($E211,Lists!$L$4:$M$7,2,FALSE)),"",VLOOKUP($E211,Lists!$L$4:$M$7,2,FALSE))</f>
        <v/>
      </c>
      <c r="H211" s="77" t="str">
        <f t="shared" si="3"/>
        <v/>
      </c>
      <c r="I211" s="23" t="str">
        <f>IF(ISERROR(VLOOKUP($B211,Lists!$B$4:$K$12,10,FALSE)),"",VLOOKUP($B211,Lists!$B$4:$K$12,10,FALSE))</f>
        <v/>
      </c>
    </row>
    <row r="212" spans="1:9" x14ac:dyDescent="0.25">
      <c r="A212" s="12"/>
      <c r="B212" s="17" t="s">
        <v>754</v>
      </c>
      <c r="C212" s="12" t="str">
        <f>IF(ISERROR(VLOOKUP($B212,Lists!$B$4:$C$11,2,FALSE)),"",VLOOKUP($B212,Lists!$B$4:$C$11,2,FALSE))</f>
        <v/>
      </c>
      <c r="D212" s="77"/>
      <c r="E212" s="23" t="s">
        <v>945</v>
      </c>
      <c r="F212" s="78" t="str">
        <f>IF(ISERROR(VLOOKUP($B212&amp;" "&amp;$G212,Lists!$N$4:$O$14,2,FALSE)),"",VLOOKUP($B212&amp;" "&amp;$G212,Lists!$N$4:$O$14,2,FALSE))</f>
        <v/>
      </c>
      <c r="G212" s="78" t="str">
        <f>IF(ISERROR(VLOOKUP($E212,Lists!$L$4:$M$7,2,FALSE)),"",VLOOKUP($E212,Lists!$L$4:$M$7,2,FALSE))</f>
        <v/>
      </c>
      <c r="H212" s="77" t="str">
        <f t="shared" ref="H212:H275" si="4">IF(ISERROR(D212*F212),"",D212*F212)</f>
        <v/>
      </c>
      <c r="I212" s="23" t="str">
        <f>IF(ISERROR(VLOOKUP($B212,Lists!$B$4:$K$12,10,FALSE)),"",VLOOKUP($B212,Lists!$B$4:$K$12,10,FALSE))</f>
        <v/>
      </c>
    </row>
    <row r="213" spans="1:9" x14ac:dyDescent="0.25">
      <c r="A213" s="12"/>
      <c r="B213" s="17" t="s">
        <v>754</v>
      </c>
      <c r="C213" s="12" t="str">
        <f>IF(ISERROR(VLOOKUP($B213,Lists!$B$4:$C$11,2,FALSE)),"",VLOOKUP($B213,Lists!$B$4:$C$11,2,FALSE))</f>
        <v/>
      </c>
      <c r="D213" s="77"/>
      <c r="E213" s="23" t="s">
        <v>945</v>
      </c>
      <c r="F213" s="78" t="str">
        <f>IF(ISERROR(VLOOKUP($B213&amp;" "&amp;$G213,Lists!$N$4:$O$14,2,FALSE)),"",VLOOKUP($B213&amp;" "&amp;$G213,Lists!$N$4:$O$14,2,FALSE))</f>
        <v/>
      </c>
      <c r="G213" s="78" t="str">
        <f>IF(ISERROR(VLOOKUP($E213,Lists!$L$4:$M$7,2,FALSE)),"",VLOOKUP($E213,Lists!$L$4:$M$7,2,FALSE))</f>
        <v/>
      </c>
      <c r="H213" s="77" t="str">
        <f t="shared" si="4"/>
        <v/>
      </c>
      <c r="I213" s="23" t="str">
        <f>IF(ISERROR(VLOOKUP($B213,Lists!$B$4:$K$12,10,FALSE)),"",VLOOKUP($B213,Lists!$B$4:$K$12,10,FALSE))</f>
        <v/>
      </c>
    </row>
    <row r="214" spans="1:9" x14ac:dyDescent="0.25">
      <c r="A214" s="12"/>
      <c r="B214" s="17" t="s">
        <v>754</v>
      </c>
      <c r="C214" s="12" t="str">
        <f>IF(ISERROR(VLOOKUP($B214,Lists!$B$4:$C$11,2,FALSE)),"",VLOOKUP($B214,Lists!$B$4:$C$11,2,FALSE))</f>
        <v/>
      </c>
      <c r="D214" s="77"/>
      <c r="E214" s="23" t="s">
        <v>945</v>
      </c>
      <c r="F214" s="78" t="str">
        <f>IF(ISERROR(VLOOKUP($B214&amp;" "&amp;$G214,Lists!$N$4:$O$14,2,FALSE)),"",VLOOKUP($B214&amp;" "&amp;$G214,Lists!$N$4:$O$14,2,FALSE))</f>
        <v/>
      </c>
      <c r="G214" s="78" t="str">
        <f>IF(ISERROR(VLOOKUP($E214,Lists!$L$4:$M$7,2,FALSE)),"",VLOOKUP($E214,Lists!$L$4:$M$7,2,FALSE))</f>
        <v/>
      </c>
      <c r="H214" s="77" t="str">
        <f t="shared" si="4"/>
        <v/>
      </c>
      <c r="I214" s="23" t="str">
        <f>IF(ISERROR(VLOOKUP($B214,Lists!$B$4:$K$12,10,FALSE)),"",VLOOKUP($B214,Lists!$B$4:$K$12,10,FALSE))</f>
        <v/>
      </c>
    </row>
    <row r="215" spans="1:9" x14ac:dyDescent="0.25">
      <c r="A215" s="12"/>
      <c r="B215" s="17" t="s">
        <v>754</v>
      </c>
      <c r="C215" s="12" t="str">
        <f>IF(ISERROR(VLOOKUP($B215,Lists!$B$4:$C$11,2,FALSE)),"",VLOOKUP($B215,Lists!$B$4:$C$11,2,FALSE))</f>
        <v/>
      </c>
      <c r="D215" s="77"/>
      <c r="E215" s="23" t="s">
        <v>945</v>
      </c>
      <c r="F215" s="78" t="str">
        <f>IF(ISERROR(VLOOKUP($B215&amp;" "&amp;$G215,Lists!$N$4:$O$14,2,FALSE)),"",VLOOKUP($B215&amp;" "&amp;$G215,Lists!$N$4:$O$14,2,FALSE))</f>
        <v/>
      </c>
      <c r="G215" s="78" t="str">
        <f>IF(ISERROR(VLOOKUP($E215,Lists!$L$4:$M$7,2,FALSE)),"",VLOOKUP($E215,Lists!$L$4:$M$7,2,FALSE))</f>
        <v/>
      </c>
      <c r="H215" s="77" t="str">
        <f t="shared" si="4"/>
        <v/>
      </c>
      <c r="I215" s="23" t="str">
        <f>IF(ISERROR(VLOOKUP($B215,Lists!$B$4:$K$12,10,FALSE)),"",VLOOKUP($B215,Lists!$B$4:$K$12,10,FALSE))</f>
        <v/>
      </c>
    </row>
    <row r="216" spans="1:9" x14ac:dyDescent="0.25">
      <c r="A216" s="12"/>
      <c r="B216" s="17" t="s">
        <v>754</v>
      </c>
      <c r="C216" s="12" t="str">
        <f>IF(ISERROR(VLOOKUP($B216,Lists!$B$4:$C$11,2,FALSE)),"",VLOOKUP($B216,Lists!$B$4:$C$11,2,FALSE))</f>
        <v/>
      </c>
      <c r="D216" s="77"/>
      <c r="E216" s="23" t="s">
        <v>945</v>
      </c>
      <c r="F216" s="78" t="str">
        <f>IF(ISERROR(VLOOKUP($B216&amp;" "&amp;$G216,Lists!$N$4:$O$14,2,FALSE)),"",VLOOKUP($B216&amp;" "&amp;$G216,Lists!$N$4:$O$14,2,FALSE))</f>
        <v/>
      </c>
      <c r="G216" s="78" t="str">
        <f>IF(ISERROR(VLOOKUP($E216,Lists!$L$4:$M$7,2,FALSE)),"",VLOOKUP($E216,Lists!$L$4:$M$7,2,FALSE))</f>
        <v/>
      </c>
      <c r="H216" s="77" t="str">
        <f t="shared" si="4"/>
        <v/>
      </c>
      <c r="I216" s="23" t="str">
        <f>IF(ISERROR(VLOOKUP($B216,Lists!$B$4:$K$12,10,FALSE)),"",VLOOKUP($B216,Lists!$B$4:$K$12,10,FALSE))</f>
        <v/>
      </c>
    </row>
    <row r="217" spans="1:9" x14ac:dyDescent="0.25">
      <c r="A217" s="12"/>
      <c r="B217" s="17" t="s">
        <v>754</v>
      </c>
      <c r="C217" s="12" t="str">
        <f>IF(ISERROR(VLOOKUP($B217,Lists!$B$4:$C$11,2,FALSE)),"",VLOOKUP($B217,Lists!$B$4:$C$11,2,FALSE))</f>
        <v/>
      </c>
      <c r="D217" s="77"/>
      <c r="E217" s="23" t="s">
        <v>945</v>
      </c>
      <c r="F217" s="78" t="str">
        <f>IF(ISERROR(VLOOKUP($B217&amp;" "&amp;$G217,Lists!$N$4:$O$14,2,FALSE)),"",VLOOKUP($B217&amp;" "&amp;$G217,Lists!$N$4:$O$14,2,FALSE))</f>
        <v/>
      </c>
      <c r="G217" s="78" t="str">
        <f>IF(ISERROR(VLOOKUP($E217,Lists!$L$4:$M$7,2,FALSE)),"",VLOOKUP($E217,Lists!$L$4:$M$7,2,FALSE))</f>
        <v/>
      </c>
      <c r="H217" s="77" t="str">
        <f t="shared" si="4"/>
        <v/>
      </c>
      <c r="I217" s="23" t="str">
        <f>IF(ISERROR(VLOOKUP($B217,Lists!$B$4:$K$12,10,FALSE)),"",VLOOKUP($B217,Lists!$B$4:$K$12,10,FALSE))</f>
        <v/>
      </c>
    </row>
    <row r="218" spans="1:9" x14ac:dyDescent="0.25">
      <c r="A218" s="12"/>
      <c r="B218" s="17" t="s">
        <v>754</v>
      </c>
      <c r="C218" s="12" t="str">
        <f>IF(ISERROR(VLOOKUP($B218,Lists!$B$4:$C$11,2,FALSE)),"",VLOOKUP($B218,Lists!$B$4:$C$11,2,FALSE))</f>
        <v/>
      </c>
      <c r="D218" s="77"/>
      <c r="E218" s="23" t="s">
        <v>945</v>
      </c>
      <c r="F218" s="78" t="str">
        <f>IF(ISERROR(VLOOKUP($B218&amp;" "&amp;$G218,Lists!$N$4:$O$14,2,FALSE)),"",VLOOKUP($B218&amp;" "&amp;$G218,Lists!$N$4:$O$14,2,FALSE))</f>
        <v/>
      </c>
      <c r="G218" s="78" t="str">
        <f>IF(ISERROR(VLOOKUP($E218,Lists!$L$4:$M$7,2,FALSE)),"",VLOOKUP($E218,Lists!$L$4:$M$7,2,FALSE))</f>
        <v/>
      </c>
      <c r="H218" s="77" t="str">
        <f t="shared" si="4"/>
        <v/>
      </c>
      <c r="I218" s="23" t="str">
        <f>IF(ISERROR(VLOOKUP($B218,Lists!$B$4:$K$12,10,FALSE)),"",VLOOKUP($B218,Lists!$B$4:$K$12,10,FALSE))</f>
        <v/>
      </c>
    </row>
    <row r="219" spans="1:9" x14ac:dyDescent="0.25">
      <c r="A219" s="12"/>
      <c r="B219" s="17" t="s">
        <v>754</v>
      </c>
      <c r="C219" s="12" t="str">
        <f>IF(ISERROR(VLOOKUP($B219,Lists!$B$4:$C$11,2,FALSE)),"",VLOOKUP($B219,Lists!$B$4:$C$11,2,FALSE))</f>
        <v/>
      </c>
      <c r="D219" s="77"/>
      <c r="E219" s="23" t="s">
        <v>945</v>
      </c>
      <c r="F219" s="78" t="str">
        <f>IF(ISERROR(VLOOKUP($B219&amp;" "&amp;$G219,Lists!$N$4:$O$14,2,FALSE)),"",VLOOKUP($B219&amp;" "&amp;$G219,Lists!$N$4:$O$14,2,FALSE))</f>
        <v/>
      </c>
      <c r="G219" s="78" t="str">
        <f>IF(ISERROR(VLOOKUP($E219,Lists!$L$4:$M$7,2,FALSE)),"",VLOOKUP($E219,Lists!$L$4:$M$7,2,FALSE))</f>
        <v/>
      </c>
      <c r="H219" s="77" t="str">
        <f t="shared" si="4"/>
        <v/>
      </c>
      <c r="I219" s="23" t="str">
        <f>IF(ISERROR(VLOOKUP($B219,Lists!$B$4:$K$12,10,FALSE)),"",VLOOKUP($B219,Lists!$B$4:$K$12,10,FALSE))</f>
        <v/>
      </c>
    </row>
    <row r="220" spans="1:9" x14ac:dyDescent="0.25">
      <c r="A220" s="12"/>
      <c r="B220" s="17" t="s">
        <v>754</v>
      </c>
      <c r="C220" s="12" t="str">
        <f>IF(ISERROR(VLOOKUP($B220,Lists!$B$4:$C$11,2,FALSE)),"",VLOOKUP($B220,Lists!$B$4:$C$11,2,FALSE))</f>
        <v/>
      </c>
      <c r="D220" s="77"/>
      <c r="E220" s="23" t="s">
        <v>945</v>
      </c>
      <c r="F220" s="78" t="str">
        <f>IF(ISERROR(VLOOKUP($B220&amp;" "&amp;$G220,Lists!$N$4:$O$14,2,FALSE)),"",VLOOKUP($B220&amp;" "&amp;$G220,Lists!$N$4:$O$14,2,FALSE))</f>
        <v/>
      </c>
      <c r="G220" s="78" t="str">
        <f>IF(ISERROR(VLOOKUP($E220,Lists!$L$4:$M$7,2,FALSE)),"",VLOOKUP($E220,Lists!$L$4:$M$7,2,FALSE))</f>
        <v/>
      </c>
      <c r="H220" s="77" t="str">
        <f t="shared" si="4"/>
        <v/>
      </c>
      <c r="I220" s="23" t="str">
        <f>IF(ISERROR(VLOOKUP($B220,Lists!$B$4:$K$12,10,FALSE)),"",VLOOKUP($B220,Lists!$B$4:$K$12,10,FALSE))</f>
        <v/>
      </c>
    </row>
    <row r="221" spans="1:9" x14ac:dyDescent="0.25">
      <c r="A221" s="12"/>
      <c r="B221" s="17" t="s">
        <v>754</v>
      </c>
      <c r="C221" s="12" t="str">
        <f>IF(ISERROR(VLOOKUP($B221,Lists!$B$4:$C$11,2,FALSE)),"",VLOOKUP($B221,Lists!$B$4:$C$11,2,FALSE))</f>
        <v/>
      </c>
      <c r="D221" s="77"/>
      <c r="E221" s="23" t="s">
        <v>945</v>
      </c>
      <c r="F221" s="78" t="str">
        <f>IF(ISERROR(VLOOKUP($B221&amp;" "&amp;$G221,Lists!$N$4:$O$14,2,FALSE)),"",VLOOKUP($B221&amp;" "&amp;$G221,Lists!$N$4:$O$14,2,FALSE))</f>
        <v/>
      </c>
      <c r="G221" s="78" t="str">
        <f>IF(ISERROR(VLOOKUP($E221,Lists!$L$4:$M$7,2,FALSE)),"",VLOOKUP($E221,Lists!$L$4:$M$7,2,FALSE))</f>
        <v/>
      </c>
      <c r="H221" s="77" t="str">
        <f t="shared" si="4"/>
        <v/>
      </c>
      <c r="I221" s="23" t="str">
        <f>IF(ISERROR(VLOOKUP($B221,Lists!$B$4:$K$12,10,FALSE)),"",VLOOKUP($B221,Lists!$B$4:$K$12,10,FALSE))</f>
        <v/>
      </c>
    </row>
    <row r="222" spans="1:9" x14ac:dyDescent="0.25">
      <c r="A222" s="12"/>
      <c r="B222" s="17" t="s">
        <v>754</v>
      </c>
      <c r="C222" s="12" t="str">
        <f>IF(ISERROR(VLOOKUP($B222,Lists!$B$4:$C$11,2,FALSE)),"",VLOOKUP($B222,Lists!$B$4:$C$11,2,FALSE))</f>
        <v/>
      </c>
      <c r="D222" s="77"/>
      <c r="E222" s="23" t="s">
        <v>945</v>
      </c>
      <c r="F222" s="78" t="str">
        <f>IF(ISERROR(VLOOKUP($B222&amp;" "&amp;$G222,Lists!$N$4:$O$14,2,FALSE)),"",VLOOKUP($B222&amp;" "&amp;$G222,Lists!$N$4:$O$14,2,FALSE))</f>
        <v/>
      </c>
      <c r="G222" s="78" t="str">
        <f>IF(ISERROR(VLOOKUP($E222,Lists!$L$4:$M$7,2,FALSE)),"",VLOOKUP($E222,Lists!$L$4:$M$7,2,FALSE))</f>
        <v/>
      </c>
      <c r="H222" s="77" t="str">
        <f t="shared" si="4"/>
        <v/>
      </c>
      <c r="I222" s="23" t="str">
        <f>IF(ISERROR(VLOOKUP($B222,Lists!$B$4:$K$12,10,FALSE)),"",VLOOKUP($B222,Lists!$B$4:$K$12,10,FALSE))</f>
        <v/>
      </c>
    </row>
    <row r="223" spans="1:9" x14ac:dyDescent="0.25">
      <c r="A223" s="12"/>
      <c r="B223" s="17" t="s">
        <v>754</v>
      </c>
      <c r="C223" s="12" t="str">
        <f>IF(ISERROR(VLOOKUP($B223,Lists!$B$4:$C$11,2,FALSE)),"",VLOOKUP($B223,Lists!$B$4:$C$11,2,FALSE))</f>
        <v/>
      </c>
      <c r="D223" s="77"/>
      <c r="E223" s="23" t="s">
        <v>945</v>
      </c>
      <c r="F223" s="78" t="str">
        <f>IF(ISERROR(VLOOKUP($B223&amp;" "&amp;$G223,Lists!$N$4:$O$14,2,FALSE)),"",VLOOKUP($B223&amp;" "&amp;$G223,Lists!$N$4:$O$14,2,FALSE))</f>
        <v/>
      </c>
      <c r="G223" s="78" t="str">
        <f>IF(ISERROR(VLOOKUP($E223,Lists!$L$4:$M$7,2,FALSE)),"",VLOOKUP($E223,Lists!$L$4:$M$7,2,FALSE))</f>
        <v/>
      </c>
      <c r="H223" s="77" t="str">
        <f t="shared" si="4"/>
        <v/>
      </c>
      <c r="I223" s="23" t="str">
        <f>IF(ISERROR(VLOOKUP($B223,Lists!$B$4:$K$12,10,FALSE)),"",VLOOKUP($B223,Lists!$B$4:$K$12,10,FALSE))</f>
        <v/>
      </c>
    </row>
    <row r="224" spans="1:9" x14ac:dyDescent="0.25">
      <c r="A224" s="12"/>
      <c r="B224" s="17" t="s">
        <v>754</v>
      </c>
      <c r="C224" s="12" t="str">
        <f>IF(ISERROR(VLOOKUP($B224,Lists!$B$4:$C$11,2,FALSE)),"",VLOOKUP($B224,Lists!$B$4:$C$11,2,FALSE))</f>
        <v/>
      </c>
      <c r="D224" s="77"/>
      <c r="E224" s="23" t="s">
        <v>945</v>
      </c>
      <c r="F224" s="78" t="str">
        <f>IF(ISERROR(VLOOKUP($B224&amp;" "&amp;$G224,Lists!$N$4:$O$14,2,FALSE)),"",VLOOKUP($B224&amp;" "&amp;$G224,Lists!$N$4:$O$14,2,FALSE))</f>
        <v/>
      </c>
      <c r="G224" s="78" t="str">
        <f>IF(ISERROR(VLOOKUP($E224,Lists!$L$4:$M$7,2,FALSE)),"",VLOOKUP($E224,Lists!$L$4:$M$7,2,FALSE))</f>
        <v/>
      </c>
      <c r="H224" s="77" t="str">
        <f t="shared" si="4"/>
        <v/>
      </c>
      <c r="I224" s="23" t="str">
        <f>IF(ISERROR(VLOOKUP($B224,Lists!$B$4:$K$12,10,FALSE)),"",VLOOKUP($B224,Lists!$B$4:$K$12,10,FALSE))</f>
        <v/>
      </c>
    </row>
    <row r="225" spans="1:9" x14ac:dyDescent="0.25">
      <c r="A225" s="12"/>
      <c r="B225" s="17" t="s">
        <v>754</v>
      </c>
      <c r="C225" s="12" t="str">
        <f>IF(ISERROR(VLOOKUP($B225,Lists!$B$4:$C$11,2,FALSE)),"",VLOOKUP($B225,Lists!$B$4:$C$11,2,FALSE))</f>
        <v/>
      </c>
      <c r="D225" s="77"/>
      <c r="E225" s="23" t="s">
        <v>945</v>
      </c>
      <c r="F225" s="78" t="str">
        <f>IF(ISERROR(VLOOKUP($B225&amp;" "&amp;$G225,Lists!$N$4:$O$14,2,FALSE)),"",VLOOKUP($B225&amp;" "&amp;$G225,Lists!$N$4:$O$14,2,FALSE))</f>
        <v/>
      </c>
      <c r="G225" s="78" t="str">
        <f>IF(ISERROR(VLOOKUP($E225,Lists!$L$4:$M$7,2,FALSE)),"",VLOOKUP($E225,Lists!$L$4:$M$7,2,FALSE))</f>
        <v/>
      </c>
      <c r="H225" s="77" t="str">
        <f t="shared" si="4"/>
        <v/>
      </c>
      <c r="I225" s="23" t="str">
        <f>IF(ISERROR(VLOOKUP($B225,Lists!$B$4:$K$12,10,FALSE)),"",VLOOKUP($B225,Lists!$B$4:$K$12,10,FALSE))</f>
        <v/>
      </c>
    </row>
    <row r="226" spans="1:9" x14ac:dyDescent="0.25">
      <c r="A226" s="12"/>
      <c r="B226" s="17" t="s">
        <v>754</v>
      </c>
      <c r="C226" s="12" t="str">
        <f>IF(ISERROR(VLOOKUP($B226,Lists!$B$4:$C$11,2,FALSE)),"",VLOOKUP($B226,Lists!$B$4:$C$11,2,FALSE))</f>
        <v/>
      </c>
      <c r="D226" s="77"/>
      <c r="E226" s="23" t="s">
        <v>945</v>
      </c>
      <c r="F226" s="78" t="str">
        <f>IF(ISERROR(VLOOKUP($B226&amp;" "&amp;$G226,Lists!$N$4:$O$14,2,FALSE)),"",VLOOKUP($B226&amp;" "&amp;$G226,Lists!$N$4:$O$14,2,FALSE))</f>
        <v/>
      </c>
      <c r="G226" s="78" t="str">
        <f>IF(ISERROR(VLOOKUP($E226,Lists!$L$4:$M$7,2,FALSE)),"",VLOOKUP($E226,Lists!$L$4:$M$7,2,FALSE))</f>
        <v/>
      </c>
      <c r="H226" s="77" t="str">
        <f t="shared" si="4"/>
        <v/>
      </c>
      <c r="I226" s="23" t="str">
        <f>IF(ISERROR(VLOOKUP($B226,Lists!$B$4:$K$12,10,FALSE)),"",VLOOKUP($B226,Lists!$B$4:$K$12,10,FALSE))</f>
        <v/>
      </c>
    </row>
    <row r="227" spans="1:9" x14ac:dyDescent="0.25">
      <c r="A227" s="12"/>
      <c r="B227" s="17" t="s">
        <v>754</v>
      </c>
      <c r="C227" s="12" t="str">
        <f>IF(ISERROR(VLOOKUP($B227,Lists!$B$4:$C$11,2,FALSE)),"",VLOOKUP($B227,Lists!$B$4:$C$11,2,FALSE))</f>
        <v/>
      </c>
      <c r="D227" s="77"/>
      <c r="E227" s="23" t="s">
        <v>945</v>
      </c>
      <c r="F227" s="78" t="str">
        <f>IF(ISERROR(VLOOKUP($B227&amp;" "&amp;$G227,Lists!$N$4:$O$14,2,FALSE)),"",VLOOKUP($B227&amp;" "&amp;$G227,Lists!$N$4:$O$14,2,FALSE))</f>
        <v/>
      </c>
      <c r="G227" s="78" t="str">
        <f>IF(ISERROR(VLOOKUP($E227,Lists!$L$4:$M$7,2,FALSE)),"",VLOOKUP($E227,Lists!$L$4:$M$7,2,FALSE))</f>
        <v/>
      </c>
      <c r="H227" s="77" t="str">
        <f t="shared" si="4"/>
        <v/>
      </c>
      <c r="I227" s="23" t="str">
        <f>IF(ISERROR(VLOOKUP($B227,Lists!$B$4:$K$12,10,FALSE)),"",VLOOKUP($B227,Lists!$B$4:$K$12,10,FALSE))</f>
        <v/>
      </c>
    </row>
    <row r="228" spans="1:9" x14ac:dyDescent="0.25">
      <c r="A228" s="12"/>
      <c r="B228" s="17" t="s">
        <v>754</v>
      </c>
      <c r="C228" s="12" t="str">
        <f>IF(ISERROR(VLOOKUP($B228,Lists!$B$4:$C$11,2,FALSE)),"",VLOOKUP($B228,Lists!$B$4:$C$11,2,FALSE))</f>
        <v/>
      </c>
      <c r="D228" s="77"/>
      <c r="E228" s="23" t="s">
        <v>945</v>
      </c>
      <c r="F228" s="78" t="str">
        <f>IF(ISERROR(VLOOKUP($B228&amp;" "&amp;$G228,Lists!$N$4:$O$14,2,FALSE)),"",VLOOKUP($B228&amp;" "&amp;$G228,Lists!$N$4:$O$14,2,FALSE))</f>
        <v/>
      </c>
      <c r="G228" s="78" t="str">
        <f>IF(ISERROR(VLOOKUP($E228,Lists!$L$4:$M$7,2,FALSE)),"",VLOOKUP($E228,Lists!$L$4:$M$7,2,FALSE))</f>
        <v/>
      </c>
      <c r="H228" s="77" t="str">
        <f t="shared" si="4"/>
        <v/>
      </c>
      <c r="I228" s="23" t="str">
        <f>IF(ISERROR(VLOOKUP($B228,Lists!$B$4:$K$12,10,FALSE)),"",VLOOKUP($B228,Lists!$B$4:$K$12,10,FALSE))</f>
        <v/>
      </c>
    </row>
    <row r="229" spans="1:9" x14ac:dyDescent="0.25">
      <c r="A229" s="12"/>
      <c r="B229" s="17" t="s">
        <v>754</v>
      </c>
      <c r="C229" s="12" t="str">
        <f>IF(ISERROR(VLOOKUP($B229,Lists!$B$4:$C$11,2,FALSE)),"",VLOOKUP($B229,Lists!$B$4:$C$11,2,FALSE))</f>
        <v/>
      </c>
      <c r="D229" s="77"/>
      <c r="E229" s="23" t="s">
        <v>945</v>
      </c>
      <c r="F229" s="78" t="str">
        <f>IF(ISERROR(VLOOKUP($B229&amp;" "&amp;$G229,Lists!$N$4:$O$14,2,FALSE)),"",VLOOKUP($B229&amp;" "&amp;$G229,Lists!$N$4:$O$14,2,FALSE))</f>
        <v/>
      </c>
      <c r="G229" s="78" t="str">
        <f>IF(ISERROR(VLOOKUP($E229,Lists!$L$4:$M$7,2,FALSE)),"",VLOOKUP($E229,Lists!$L$4:$M$7,2,FALSE))</f>
        <v/>
      </c>
      <c r="H229" s="77" t="str">
        <f t="shared" si="4"/>
        <v/>
      </c>
      <c r="I229" s="23" t="str">
        <f>IF(ISERROR(VLOOKUP($B229,Lists!$B$4:$K$12,10,FALSE)),"",VLOOKUP($B229,Lists!$B$4:$K$12,10,FALSE))</f>
        <v/>
      </c>
    </row>
    <row r="230" spans="1:9" x14ac:dyDescent="0.25">
      <c r="A230" s="12"/>
      <c r="B230" s="17" t="s">
        <v>754</v>
      </c>
      <c r="C230" s="12" t="str">
        <f>IF(ISERROR(VLOOKUP($B230,Lists!$B$4:$C$11,2,FALSE)),"",VLOOKUP($B230,Lists!$B$4:$C$11,2,FALSE))</f>
        <v/>
      </c>
      <c r="D230" s="77"/>
      <c r="E230" s="23" t="s">
        <v>945</v>
      </c>
      <c r="F230" s="78" t="str">
        <f>IF(ISERROR(VLOOKUP($B230&amp;" "&amp;$G230,Lists!$N$4:$O$14,2,FALSE)),"",VLOOKUP($B230&amp;" "&amp;$G230,Lists!$N$4:$O$14,2,FALSE))</f>
        <v/>
      </c>
      <c r="G230" s="78" t="str">
        <f>IF(ISERROR(VLOOKUP($E230,Lists!$L$4:$M$7,2,FALSE)),"",VLOOKUP($E230,Lists!$L$4:$M$7,2,FALSE))</f>
        <v/>
      </c>
      <c r="H230" s="77" t="str">
        <f t="shared" si="4"/>
        <v/>
      </c>
      <c r="I230" s="23" t="str">
        <f>IF(ISERROR(VLOOKUP($B230,Lists!$B$4:$K$12,10,FALSE)),"",VLOOKUP($B230,Lists!$B$4:$K$12,10,FALSE))</f>
        <v/>
      </c>
    </row>
    <row r="231" spans="1:9" x14ac:dyDescent="0.25">
      <c r="A231" s="12"/>
      <c r="B231" s="17" t="s">
        <v>754</v>
      </c>
      <c r="C231" s="12" t="str">
        <f>IF(ISERROR(VLOOKUP($B231,Lists!$B$4:$C$11,2,FALSE)),"",VLOOKUP($B231,Lists!$B$4:$C$11,2,FALSE))</f>
        <v/>
      </c>
      <c r="D231" s="77"/>
      <c r="E231" s="23" t="s">
        <v>945</v>
      </c>
      <c r="F231" s="78" t="str">
        <f>IF(ISERROR(VLOOKUP($B231&amp;" "&amp;$G231,Lists!$N$4:$O$14,2,FALSE)),"",VLOOKUP($B231&amp;" "&amp;$G231,Lists!$N$4:$O$14,2,FALSE))</f>
        <v/>
      </c>
      <c r="G231" s="78" t="str">
        <f>IF(ISERROR(VLOOKUP($E231,Lists!$L$4:$M$7,2,FALSE)),"",VLOOKUP($E231,Lists!$L$4:$M$7,2,FALSE))</f>
        <v/>
      </c>
      <c r="H231" s="77" t="str">
        <f t="shared" si="4"/>
        <v/>
      </c>
      <c r="I231" s="23" t="str">
        <f>IF(ISERROR(VLOOKUP($B231,Lists!$B$4:$K$12,10,FALSE)),"",VLOOKUP($B231,Lists!$B$4:$K$12,10,FALSE))</f>
        <v/>
      </c>
    </row>
    <row r="232" spans="1:9" x14ac:dyDescent="0.25">
      <c r="A232" s="12"/>
      <c r="B232" s="17" t="s">
        <v>754</v>
      </c>
      <c r="C232" s="12" t="str">
        <f>IF(ISERROR(VLOOKUP($B232,Lists!$B$4:$C$11,2,FALSE)),"",VLOOKUP($B232,Lists!$B$4:$C$11,2,FALSE))</f>
        <v/>
      </c>
      <c r="D232" s="77"/>
      <c r="E232" s="23" t="s">
        <v>945</v>
      </c>
      <c r="F232" s="78" t="str">
        <f>IF(ISERROR(VLOOKUP($B232&amp;" "&amp;$G232,Lists!$N$4:$O$14,2,FALSE)),"",VLOOKUP($B232&amp;" "&amp;$G232,Lists!$N$4:$O$14,2,FALSE))</f>
        <v/>
      </c>
      <c r="G232" s="78" t="str">
        <f>IF(ISERROR(VLOOKUP($E232,Lists!$L$4:$M$7,2,FALSE)),"",VLOOKUP($E232,Lists!$L$4:$M$7,2,FALSE))</f>
        <v/>
      </c>
      <c r="H232" s="77" t="str">
        <f t="shared" si="4"/>
        <v/>
      </c>
      <c r="I232" s="23" t="str">
        <f>IF(ISERROR(VLOOKUP($B232,Lists!$B$4:$K$12,10,FALSE)),"",VLOOKUP($B232,Lists!$B$4:$K$12,10,FALSE))</f>
        <v/>
      </c>
    </row>
    <row r="233" spans="1:9" x14ac:dyDescent="0.25">
      <c r="A233" s="12"/>
      <c r="B233" s="17" t="s">
        <v>754</v>
      </c>
      <c r="C233" s="12" t="str">
        <f>IF(ISERROR(VLOOKUP($B233,Lists!$B$4:$C$11,2,FALSE)),"",VLOOKUP($B233,Lists!$B$4:$C$11,2,FALSE))</f>
        <v/>
      </c>
      <c r="D233" s="77"/>
      <c r="E233" s="23" t="s">
        <v>945</v>
      </c>
      <c r="F233" s="78" t="str">
        <f>IF(ISERROR(VLOOKUP($B233&amp;" "&amp;$G233,Lists!$N$4:$O$14,2,FALSE)),"",VLOOKUP($B233&amp;" "&amp;$G233,Lists!$N$4:$O$14,2,FALSE))</f>
        <v/>
      </c>
      <c r="G233" s="78" t="str">
        <f>IF(ISERROR(VLOOKUP($E233,Lists!$L$4:$M$7,2,FALSE)),"",VLOOKUP($E233,Lists!$L$4:$M$7,2,FALSE))</f>
        <v/>
      </c>
      <c r="H233" s="77" t="str">
        <f t="shared" si="4"/>
        <v/>
      </c>
      <c r="I233" s="23" t="str">
        <f>IF(ISERROR(VLOOKUP($B233,Lists!$B$4:$K$12,10,FALSE)),"",VLOOKUP($B233,Lists!$B$4:$K$12,10,FALSE))</f>
        <v/>
      </c>
    </row>
    <row r="234" spans="1:9" x14ac:dyDescent="0.25">
      <c r="A234" s="12"/>
      <c r="B234" s="17" t="s">
        <v>754</v>
      </c>
      <c r="C234" s="12" t="str">
        <f>IF(ISERROR(VLOOKUP($B234,Lists!$B$4:$C$11,2,FALSE)),"",VLOOKUP($B234,Lists!$B$4:$C$11,2,FALSE))</f>
        <v/>
      </c>
      <c r="D234" s="77"/>
      <c r="E234" s="23" t="s">
        <v>945</v>
      </c>
      <c r="F234" s="78" t="str">
        <f>IF(ISERROR(VLOOKUP($B234&amp;" "&amp;$G234,Lists!$N$4:$O$14,2,FALSE)),"",VLOOKUP($B234&amp;" "&amp;$G234,Lists!$N$4:$O$14,2,FALSE))</f>
        <v/>
      </c>
      <c r="G234" s="78" t="str">
        <f>IF(ISERROR(VLOOKUP($E234,Lists!$L$4:$M$7,2,FALSE)),"",VLOOKUP($E234,Lists!$L$4:$M$7,2,FALSE))</f>
        <v/>
      </c>
      <c r="H234" s="77" t="str">
        <f t="shared" si="4"/>
        <v/>
      </c>
      <c r="I234" s="23" t="str">
        <f>IF(ISERROR(VLOOKUP($B234,Lists!$B$4:$K$12,10,FALSE)),"",VLOOKUP($B234,Lists!$B$4:$K$12,10,FALSE))</f>
        <v/>
      </c>
    </row>
    <row r="235" spans="1:9" x14ac:dyDescent="0.25">
      <c r="A235" s="12"/>
      <c r="B235" s="17" t="s">
        <v>754</v>
      </c>
      <c r="C235" s="12" t="str">
        <f>IF(ISERROR(VLOOKUP($B235,Lists!$B$4:$C$11,2,FALSE)),"",VLOOKUP($B235,Lists!$B$4:$C$11,2,FALSE))</f>
        <v/>
      </c>
      <c r="D235" s="77"/>
      <c r="E235" s="23" t="s">
        <v>945</v>
      </c>
      <c r="F235" s="78" t="str">
        <f>IF(ISERROR(VLOOKUP($B235&amp;" "&amp;$G235,Lists!$N$4:$O$14,2,FALSE)),"",VLOOKUP($B235&amp;" "&amp;$G235,Lists!$N$4:$O$14,2,FALSE))</f>
        <v/>
      </c>
      <c r="G235" s="78" t="str">
        <f>IF(ISERROR(VLOOKUP($E235,Lists!$L$4:$M$7,2,FALSE)),"",VLOOKUP($E235,Lists!$L$4:$M$7,2,FALSE))</f>
        <v/>
      </c>
      <c r="H235" s="77" t="str">
        <f t="shared" si="4"/>
        <v/>
      </c>
      <c r="I235" s="23" t="str">
        <f>IF(ISERROR(VLOOKUP($B235,Lists!$B$4:$K$12,10,FALSE)),"",VLOOKUP($B235,Lists!$B$4:$K$12,10,FALSE))</f>
        <v/>
      </c>
    </row>
    <row r="236" spans="1:9" x14ac:dyDescent="0.25">
      <c r="A236" s="12"/>
      <c r="B236" s="17" t="s">
        <v>754</v>
      </c>
      <c r="C236" s="12" t="str">
        <f>IF(ISERROR(VLOOKUP($B236,Lists!$B$4:$C$11,2,FALSE)),"",VLOOKUP($B236,Lists!$B$4:$C$11,2,FALSE))</f>
        <v/>
      </c>
      <c r="D236" s="77"/>
      <c r="E236" s="23" t="s">
        <v>945</v>
      </c>
      <c r="F236" s="78" t="str">
        <f>IF(ISERROR(VLOOKUP($B236&amp;" "&amp;$G236,Lists!$N$4:$O$14,2,FALSE)),"",VLOOKUP($B236&amp;" "&amp;$G236,Lists!$N$4:$O$14,2,FALSE))</f>
        <v/>
      </c>
      <c r="G236" s="78" t="str">
        <f>IF(ISERROR(VLOOKUP($E236,Lists!$L$4:$M$7,2,FALSE)),"",VLOOKUP($E236,Lists!$L$4:$M$7,2,FALSE))</f>
        <v/>
      </c>
      <c r="H236" s="77" t="str">
        <f t="shared" si="4"/>
        <v/>
      </c>
      <c r="I236" s="23" t="str">
        <f>IF(ISERROR(VLOOKUP($B236,Lists!$B$4:$K$12,10,FALSE)),"",VLOOKUP($B236,Lists!$B$4:$K$12,10,FALSE))</f>
        <v/>
      </c>
    </row>
    <row r="237" spans="1:9" x14ac:dyDescent="0.25">
      <c r="A237" s="12"/>
      <c r="B237" s="17" t="s">
        <v>754</v>
      </c>
      <c r="C237" s="12" t="str">
        <f>IF(ISERROR(VLOOKUP($B237,Lists!$B$4:$C$11,2,FALSE)),"",VLOOKUP($B237,Lists!$B$4:$C$11,2,FALSE))</f>
        <v/>
      </c>
      <c r="D237" s="77"/>
      <c r="E237" s="23" t="s">
        <v>945</v>
      </c>
      <c r="F237" s="78" t="str">
        <f>IF(ISERROR(VLOOKUP($B237&amp;" "&amp;$G237,Lists!$N$4:$O$14,2,FALSE)),"",VLOOKUP($B237&amp;" "&amp;$G237,Lists!$N$4:$O$14,2,FALSE))</f>
        <v/>
      </c>
      <c r="G237" s="78" t="str">
        <f>IF(ISERROR(VLOOKUP($E237,Lists!$L$4:$M$7,2,FALSE)),"",VLOOKUP($E237,Lists!$L$4:$M$7,2,FALSE))</f>
        <v/>
      </c>
      <c r="H237" s="77" t="str">
        <f t="shared" si="4"/>
        <v/>
      </c>
      <c r="I237" s="23" t="str">
        <f>IF(ISERROR(VLOOKUP($B237,Lists!$B$4:$K$12,10,FALSE)),"",VLOOKUP($B237,Lists!$B$4:$K$12,10,FALSE))</f>
        <v/>
      </c>
    </row>
    <row r="238" spans="1:9" x14ac:dyDescent="0.25">
      <c r="A238" s="12"/>
      <c r="B238" s="17" t="s">
        <v>754</v>
      </c>
      <c r="C238" s="12" t="str">
        <f>IF(ISERROR(VLOOKUP($B238,Lists!$B$4:$C$11,2,FALSE)),"",VLOOKUP($B238,Lists!$B$4:$C$11,2,FALSE))</f>
        <v/>
      </c>
      <c r="D238" s="77"/>
      <c r="E238" s="23" t="s">
        <v>945</v>
      </c>
      <c r="F238" s="78" t="str">
        <f>IF(ISERROR(VLOOKUP($B238&amp;" "&amp;$G238,Lists!$N$4:$O$14,2,FALSE)),"",VLOOKUP($B238&amp;" "&amp;$G238,Lists!$N$4:$O$14,2,FALSE))</f>
        <v/>
      </c>
      <c r="G238" s="78" t="str">
        <f>IF(ISERROR(VLOOKUP($E238,Lists!$L$4:$M$7,2,FALSE)),"",VLOOKUP($E238,Lists!$L$4:$M$7,2,FALSE))</f>
        <v/>
      </c>
      <c r="H238" s="77" t="str">
        <f t="shared" si="4"/>
        <v/>
      </c>
      <c r="I238" s="23" t="str">
        <f>IF(ISERROR(VLOOKUP($B238,Lists!$B$4:$K$12,10,FALSE)),"",VLOOKUP($B238,Lists!$B$4:$K$12,10,FALSE))</f>
        <v/>
      </c>
    </row>
    <row r="239" spans="1:9" x14ac:dyDescent="0.25">
      <c r="A239" s="12"/>
      <c r="B239" s="17" t="s">
        <v>754</v>
      </c>
      <c r="C239" s="12" t="str">
        <f>IF(ISERROR(VLOOKUP($B239,Lists!$B$4:$C$11,2,FALSE)),"",VLOOKUP($B239,Lists!$B$4:$C$11,2,FALSE))</f>
        <v/>
      </c>
      <c r="D239" s="77"/>
      <c r="E239" s="23" t="s">
        <v>945</v>
      </c>
      <c r="F239" s="78" t="str">
        <f>IF(ISERROR(VLOOKUP($B239&amp;" "&amp;$G239,Lists!$N$4:$O$14,2,FALSE)),"",VLOOKUP($B239&amp;" "&amp;$G239,Lists!$N$4:$O$14,2,FALSE))</f>
        <v/>
      </c>
      <c r="G239" s="78" t="str">
        <f>IF(ISERROR(VLOOKUP($E239,Lists!$L$4:$M$7,2,FALSE)),"",VLOOKUP($E239,Lists!$L$4:$M$7,2,FALSE))</f>
        <v/>
      </c>
      <c r="H239" s="77" t="str">
        <f t="shared" si="4"/>
        <v/>
      </c>
      <c r="I239" s="23" t="str">
        <f>IF(ISERROR(VLOOKUP($B239,Lists!$B$4:$K$12,10,FALSE)),"",VLOOKUP($B239,Lists!$B$4:$K$12,10,FALSE))</f>
        <v/>
      </c>
    </row>
    <row r="240" spans="1:9" x14ac:dyDescent="0.25">
      <c r="A240" s="12"/>
      <c r="B240" s="17" t="s">
        <v>754</v>
      </c>
      <c r="C240" s="12" t="str">
        <f>IF(ISERROR(VLOOKUP($B240,Lists!$B$4:$C$11,2,FALSE)),"",VLOOKUP($B240,Lists!$B$4:$C$11,2,FALSE))</f>
        <v/>
      </c>
      <c r="D240" s="77"/>
      <c r="E240" s="23" t="s">
        <v>945</v>
      </c>
      <c r="F240" s="78" t="str">
        <f>IF(ISERROR(VLOOKUP($B240&amp;" "&amp;$G240,Lists!$N$4:$O$14,2,FALSE)),"",VLOOKUP($B240&amp;" "&amp;$G240,Lists!$N$4:$O$14,2,FALSE))</f>
        <v/>
      </c>
      <c r="G240" s="78" t="str">
        <f>IF(ISERROR(VLOOKUP($E240,Lists!$L$4:$M$7,2,FALSE)),"",VLOOKUP($E240,Lists!$L$4:$M$7,2,FALSE))</f>
        <v/>
      </c>
      <c r="H240" s="77" t="str">
        <f t="shared" si="4"/>
        <v/>
      </c>
      <c r="I240" s="23" t="str">
        <f>IF(ISERROR(VLOOKUP($B240,Lists!$B$4:$K$12,10,FALSE)),"",VLOOKUP($B240,Lists!$B$4:$K$12,10,FALSE))</f>
        <v/>
      </c>
    </row>
    <row r="241" spans="1:9" x14ac:dyDescent="0.25">
      <c r="A241" s="12"/>
      <c r="B241" s="17" t="s">
        <v>754</v>
      </c>
      <c r="C241" s="12" t="str">
        <f>IF(ISERROR(VLOOKUP($B241,Lists!$B$4:$C$11,2,FALSE)),"",VLOOKUP($B241,Lists!$B$4:$C$11,2,FALSE))</f>
        <v/>
      </c>
      <c r="D241" s="77"/>
      <c r="E241" s="23" t="s">
        <v>945</v>
      </c>
      <c r="F241" s="78" t="str">
        <f>IF(ISERROR(VLOOKUP($B241&amp;" "&amp;$G241,Lists!$N$4:$O$14,2,FALSE)),"",VLOOKUP($B241&amp;" "&amp;$G241,Lists!$N$4:$O$14,2,FALSE))</f>
        <v/>
      </c>
      <c r="G241" s="78" t="str">
        <f>IF(ISERROR(VLOOKUP($E241,Lists!$L$4:$M$7,2,FALSE)),"",VLOOKUP($E241,Lists!$L$4:$M$7,2,FALSE))</f>
        <v/>
      </c>
      <c r="H241" s="77" t="str">
        <f t="shared" si="4"/>
        <v/>
      </c>
      <c r="I241" s="23" t="str">
        <f>IF(ISERROR(VLOOKUP($B241,Lists!$B$4:$K$12,10,FALSE)),"",VLOOKUP($B241,Lists!$B$4:$K$12,10,FALSE))</f>
        <v/>
      </c>
    </row>
    <row r="242" spans="1:9" x14ac:dyDescent="0.25">
      <c r="A242" s="12"/>
      <c r="B242" s="17" t="s">
        <v>754</v>
      </c>
      <c r="C242" s="12" t="str">
        <f>IF(ISERROR(VLOOKUP($B242,Lists!$B$4:$C$11,2,FALSE)),"",VLOOKUP($B242,Lists!$B$4:$C$11,2,FALSE))</f>
        <v/>
      </c>
      <c r="D242" s="77"/>
      <c r="E242" s="23" t="s">
        <v>945</v>
      </c>
      <c r="F242" s="78" t="str">
        <f>IF(ISERROR(VLOOKUP($B242&amp;" "&amp;$G242,Lists!$N$4:$O$14,2,FALSE)),"",VLOOKUP($B242&amp;" "&amp;$G242,Lists!$N$4:$O$14,2,FALSE))</f>
        <v/>
      </c>
      <c r="G242" s="78" t="str">
        <f>IF(ISERROR(VLOOKUP($E242,Lists!$L$4:$M$7,2,FALSE)),"",VLOOKUP($E242,Lists!$L$4:$M$7,2,FALSE))</f>
        <v/>
      </c>
      <c r="H242" s="77" t="str">
        <f t="shared" si="4"/>
        <v/>
      </c>
      <c r="I242" s="23" t="str">
        <f>IF(ISERROR(VLOOKUP($B242,Lists!$B$4:$K$12,10,FALSE)),"",VLOOKUP($B242,Lists!$B$4:$K$12,10,FALSE))</f>
        <v/>
      </c>
    </row>
    <row r="243" spans="1:9" x14ac:dyDescent="0.25">
      <c r="A243" s="12"/>
      <c r="B243" s="17" t="s">
        <v>754</v>
      </c>
      <c r="C243" s="12" t="str">
        <f>IF(ISERROR(VLOOKUP($B243,Lists!$B$4:$C$11,2,FALSE)),"",VLOOKUP($B243,Lists!$B$4:$C$11,2,FALSE))</f>
        <v/>
      </c>
      <c r="D243" s="77"/>
      <c r="E243" s="23" t="s">
        <v>945</v>
      </c>
      <c r="F243" s="78" t="str">
        <f>IF(ISERROR(VLOOKUP($B243&amp;" "&amp;$G243,Lists!$N$4:$O$14,2,FALSE)),"",VLOOKUP($B243&amp;" "&amp;$G243,Lists!$N$4:$O$14,2,FALSE))</f>
        <v/>
      </c>
      <c r="G243" s="78" t="str">
        <f>IF(ISERROR(VLOOKUP($E243,Lists!$L$4:$M$7,2,FALSE)),"",VLOOKUP($E243,Lists!$L$4:$M$7,2,FALSE))</f>
        <v/>
      </c>
      <c r="H243" s="77" t="str">
        <f t="shared" si="4"/>
        <v/>
      </c>
      <c r="I243" s="23" t="str">
        <f>IF(ISERROR(VLOOKUP($B243,Lists!$B$4:$K$12,10,FALSE)),"",VLOOKUP($B243,Lists!$B$4:$K$12,10,FALSE))</f>
        <v/>
      </c>
    </row>
    <row r="244" spans="1:9" x14ac:dyDescent="0.25">
      <c r="A244" s="12"/>
      <c r="B244" s="17" t="s">
        <v>754</v>
      </c>
      <c r="C244" s="12" t="str">
        <f>IF(ISERROR(VLOOKUP($B244,Lists!$B$4:$C$11,2,FALSE)),"",VLOOKUP($B244,Lists!$B$4:$C$11,2,FALSE))</f>
        <v/>
      </c>
      <c r="D244" s="77"/>
      <c r="E244" s="23" t="s">
        <v>945</v>
      </c>
      <c r="F244" s="78" t="str">
        <f>IF(ISERROR(VLOOKUP($B244&amp;" "&amp;$G244,Lists!$N$4:$O$14,2,FALSE)),"",VLOOKUP($B244&amp;" "&amp;$G244,Lists!$N$4:$O$14,2,FALSE))</f>
        <v/>
      </c>
      <c r="G244" s="78" t="str">
        <f>IF(ISERROR(VLOOKUP($E244,Lists!$L$4:$M$7,2,FALSE)),"",VLOOKUP($E244,Lists!$L$4:$M$7,2,FALSE))</f>
        <v/>
      </c>
      <c r="H244" s="77" t="str">
        <f t="shared" si="4"/>
        <v/>
      </c>
      <c r="I244" s="23" t="str">
        <f>IF(ISERROR(VLOOKUP($B244,Lists!$B$4:$K$12,10,FALSE)),"",VLOOKUP($B244,Lists!$B$4:$K$12,10,FALSE))</f>
        <v/>
      </c>
    </row>
    <row r="245" spans="1:9" x14ac:dyDescent="0.25">
      <c r="A245" s="12"/>
      <c r="B245" s="17" t="s">
        <v>754</v>
      </c>
      <c r="C245" s="12" t="str">
        <f>IF(ISERROR(VLOOKUP($B245,Lists!$B$4:$C$11,2,FALSE)),"",VLOOKUP($B245,Lists!$B$4:$C$11,2,FALSE))</f>
        <v/>
      </c>
      <c r="D245" s="77"/>
      <c r="E245" s="23" t="s">
        <v>945</v>
      </c>
      <c r="F245" s="78" t="str">
        <f>IF(ISERROR(VLOOKUP($B245&amp;" "&amp;$G245,Lists!$N$4:$O$14,2,FALSE)),"",VLOOKUP($B245&amp;" "&amp;$G245,Lists!$N$4:$O$14,2,FALSE))</f>
        <v/>
      </c>
      <c r="G245" s="78" t="str">
        <f>IF(ISERROR(VLOOKUP($E245,Lists!$L$4:$M$7,2,FALSE)),"",VLOOKUP($E245,Lists!$L$4:$M$7,2,FALSE))</f>
        <v/>
      </c>
      <c r="H245" s="77" t="str">
        <f t="shared" si="4"/>
        <v/>
      </c>
      <c r="I245" s="23" t="str">
        <f>IF(ISERROR(VLOOKUP($B245,Lists!$B$4:$K$12,10,FALSE)),"",VLOOKUP($B245,Lists!$B$4:$K$12,10,FALSE))</f>
        <v/>
      </c>
    </row>
    <row r="246" spans="1:9" x14ac:dyDescent="0.25">
      <c r="A246" s="12"/>
      <c r="B246" s="17" t="s">
        <v>754</v>
      </c>
      <c r="C246" s="12" t="str">
        <f>IF(ISERROR(VLOOKUP($B246,Lists!$B$4:$C$11,2,FALSE)),"",VLOOKUP($B246,Lists!$B$4:$C$11,2,FALSE))</f>
        <v/>
      </c>
      <c r="D246" s="77"/>
      <c r="E246" s="23" t="s">
        <v>945</v>
      </c>
      <c r="F246" s="78" t="str">
        <f>IF(ISERROR(VLOOKUP($B246&amp;" "&amp;$G246,Lists!$N$4:$O$14,2,FALSE)),"",VLOOKUP($B246&amp;" "&amp;$G246,Lists!$N$4:$O$14,2,FALSE))</f>
        <v/>
      </c>
      <c r="G246" s="78" t="str">
        <f>IF(ISERROR(VLOOKUP($E246,Lists!$L$4:$M$7,2,FALSE)),"",VLOOKUP($E246,Lists!$L$4:$M$7,2,FALSE))</f>
        <v/>
      </c>
      <c r="H246" s="77" t="str">
        <f t="shared" si="4"/>
        <v/>
      </c>
      <c r="I246" s="23" t="str">
        <f>IF(ISERROR(VLOOKUP($B246,Lists!$B$4:$K$12,10,FALSE)),"",VLOOKUP($B246,Lists!$B$4:$K$12,10,FALSE))</f>
        <v/>
      </c>
    </row>
    <row r="247" spans="1:9" x14ac:dyDescent="0.25">
      <c r="A247" s="12"/>
      <c r="B247" s="17" t="s">
        <v>754</v>
      </c>
      <c r="C247" s="12" t="str">
        <f>IF(ISERROR(VLOOKUP($B247,Lists!$B$4:$C$11,2,FALSE)),"",VLOOKUP($B247,Lists!$B$4:$C$11,2,FALSE))</f>
        <v/>
      </c>
      <c r="D247" s="77"/>
      <c r="E247" s="23" t="s">
        <v>945</v>
      </c>
      <c r="F247" s="78" t="str">
        <f>IF(ISERROR(VLOOKUP($B247&amp;" "&amp;$G247,Lists!$N$4:$O$14,2,FALSE)),"",VLOOKUP($B247&amp;" "&amp;$G247,Lists!$N$4:$O$14,2,FALSE))</f>
        <v/>
      </c>
      <c r="G247" s="78" t="str">
        <f>IF(ISERROR(VLOOKUP($E247,Lists!$L$4:$M$7,2,FALSE)),"",VLOOKUP($E247,Lists!$L$4:$M$7,2,FALSE))</f>
        <v/>
      </c>
      <c r="H247" s="77" t="str">
        <f t="shared" si="4"/>
        <v/>
      </c>
      <c r="I247" s="23" t="str">
        <f>IF(ISERROR(VLOOKUP($B247,Lists!$B$4:$K$12,10,FALSE)),"",VLOOKUP($B247,Lists!$B$4:$K$12,10,FALSE))</f>
        <v/>
      </c>
    </row>
    <row r="248" spans="1:9" x14ac:dyDescent="0.25">
      <c r="A248" s="12"/>
      <c r="B248" s="17" t="s">
        <v>754</v>
      </c>
      <c r="C248" s="12" t="str">
        <f>IF(ISERROR(VLOOKUP($B248,Lists!$B$4:$C$11,2,FALSE)),"",VLOOKUP($B248,Lists!$B$4:$C$11,2,FALSE))</f>
        <v/>
      </c>
      <c r="D248" s="77"/>
      <c r="E248" s="23" t="s">
        <v>945</v>
      </c>
      <c r="F248" s="78" t="str">
        <f>IF(ISERROR(VLOOKUP($B248&amp;" "&amp;$G248,Lists!$N$4:$O$14,2,FALSE)),"",VLOOKUP($B248&amp;" "&amp;$G248,Lists!$N$4:$O$14,2,FALSE))</f>
        <v/>
      </c>
      <c r="G248" s="78" t="str">
        <f>IF(ISERROR(VLOOKUP($E248,Lists!$L$4:$M$7,2,FALSE)),"",VLOOKUP($E248,Lists!$L$4:$M$7,2,FALSE))</f>
        <v/>
      </c>
      <c r="H248" s="77" t="str">
        <f t="shared" si="4"/>
        <v/>
      </c>
      <c r="I248" s="23" t="str">
        <f>IF(ISERROR(VLOOKUP($B248,Lists!$B$4:$K$12,10,FALSE)),"",VLOOKUP($B248,Lists!$B$4:$K$12,10,FALSE))</f>
        <v/>
      </c>
    </row>
    <row r="249" spans="1:9" x14ac:dyDescent="0.25">
      <c r="A249" s="12"/>
      <c r="B249" s="17" t="s">
        <v>754</v>
      </c>
      <c r="C249" s="12" t="str">
        <f>IF(ISERROR(VLOOKUP($B249,Lists!$B$4:$C$11,2,FALSE)),"",VLOOKUP($B249,Lists!$B$4:$C$11,2,FALSE))</f>
        <v/>
      </c>
      <c r="D249" s="77"/>
      <c r="E249" s="23" t="s">
        <v>945</v>
      </c>
      <c r="F249" s="78" t="str">
        <f>IF(ISERROR(VLOOKUP($B249&amp;" "&amp;$G249,Lists!$N$4:$O$14,2,FALSE)),"",VLOOKUP($B249&amp;" "&amp;$G249,Lists!$N$4:$O$14,2,FALSE))</f>
        <v/>
      </c>
      <c r="G249" s="78" t="str">
        <f>IF(ISERROR(VLOOKUP($E249,Lists!$L$4:$M$7,2,FALSE)),"",VLOOKUP($E249,Lists!$L$4:$M$7,2,FALSE))</f>
        <v/>
      </c>
      <c r="H249" s="77" t="str">
        <f t="shared" si="4"/>
        <v/>
      </c>
      <c r="I249" s="23" t="str">
        <f>IF(ISERROR(VLOOKUP($B249,Lists!$B$4:$K$12,10,FALSE)),"",VLOOKUP($B249,Lists!$B$4:$K$12,10,FALSE))</f>
        <v/>
      </c>
    </row>
    <row r="250" spans="1:9" x14ac:dyDescent="0.25">
      <c r="A250" s="12"/>
      <c r="B250" s="17" t="s">
        <v>754</v>
      </c>
      <c r="C250" s="12" t="str">
        <f>IF(ISERROR(VLOOKUP($B250,Lists!$B$4:$C$11,2,FALSE)),"",VLOOKUP($B250,Lists!$B$4:$C$11,2,FALSE))</f>
        <v/>
      </c>
      <c r="D250" s="77"/>
      <c r="E250" s="23" t="s">
        <v>945</v>
      </c>
      <c r="F250" s="78" t="str">
        <f>IF(ISERROR(VLOOKUP($B250&amp;" "&amp;$G250,Lists!$N$4:$O$14,2,FALSE)),"",VLOOKUP($B250&amp;" "&amp;$G250,Lists!$N$4:$O$14,2,FALSE))</f>
        <v/>
      </c>
      <c r="G250" s="78" t="str">
        <f>IF(ISERROR(VLOOKUP($E250,Lists!$L$4:$M$7,2,FALSE)),"",VLOOKUP($E250,Lists!$L$4:$M$7,2,FALSE))</f>
        <v/>
      </c>
      <c r="H250" s="77" t="str">
        <f t="shared" si="4"/>
        <v/>
      </c>
      <c r="I250" s="23" t="str">
        <f>IF(ISERROR(VLOOKUP($B250,Lists!$B$4:$K$12,10,FALSE)),"",VLOOKUP($B250,Lists!$B$4:$K$12,10,FALSE))</f>
        <v/>
      </c>
    </row>
    <row r="251" spans="1:9" x14ac:dyDescent="0.25">
      <c r="A251" s="12"/>
      <c r="B251" s="17" t="s">
        <v>754</v>
      </c>
      <c r="C251" s="12" t="str">
        <f>IF(ISERROR(VLOOKUP($B251,Lists!$B$4:$C$11,2,FALSE)),"",VLOOKUP($B251,Lists!$B$4:$C$11,2,FALSE))</f>
        <v/>
      </c>
      <c r="D251" s="77"/>
      <c r="E251" s="23" t="s">
        <v>945</v>
      </c>
      <c r="F251" s="78" t="str">
        <f>IF(ISERROR(VLOOKUP($B251&amp;" "&amp;$G251,Lists!$N$4:$O$14,2,FALSE)),"",VLOOKUP($B251&amp;" "&amp;$G251,Lists!$N$4:$O$14,2,FALSE))</f>
        <v/>
      </c>
      <c r="G251" s="78" t="str">
        <f>IF(ISERROR(VLOOKUP($E251,Lists!$L$4:$M$7,2,FALSE)),"",VLOOKUP($E251,Lists!$L$4:$M$7,2,FALSE))</f>
        <v/>
      </c>
      <c r="H251" s="77" t="str">
        <f t="shared" si="4"/>
        <v/>
      </c>
      <c r="I251" s="23" t="str">
        <f>IF(ISERROR(VLOOKUP($B251,Lists!$B$4:$K$12,10,FALSE)),"",VLOOKUP($B251,Lists!$B$4:$K$12,10,FALSE))</f>
        <v/>
      </c>
    </row>
    <row r="252" spans="1:9" x14ac:dyDescent="0.25">
      <c r="A252" s="12"/>
      <c r="B252" s="17" t="s">
        <v>754</v>
      </c>
      <c r="C252" s="12" t="str">
        <f>IF(ISERROR(VLOOKUP($B252,Lists!$B$4:$C$11,2,FALSE)),"",VLOOKUP($B252,Lists!$B$4:$C$11,2,FALSE))</f>
        <v/>
      </c>
      <c r="D252" s="77"/>
      <c r="E252" s="23" t="s">
        <v>945</v>
      </c>
      <c r="F252" s="78" t="str">
        <f>IF(ISERROR(VLOOKUP($B252&amp;" "&amp;$G252,Lists!$N$4:$O$14,2,FALSE)),"",VLOOKUP($B252&amp;" "&amp;$G252,Lists!$N$4:$O$14,2,FALSE))</f>
        <v/>
      </c>
      <c r="G252" s="78" t="str">
        <f>IF(ISERROR(VLOOKUP($E252,Lists!$L$4:$M$7,2,FALSE)),"",VLOOKUP($E252,Lists!$L$4:$M$7,2,FALSE))</f>
        <v/>
      </c>
      <c r="H252" s="77" t="str">
        <f t="shared" si="4"/>
        <v/>
      </c>
      <c r="I252" s="23" t="str">
        <f>IF(ISERROR(VLOOKUP($B252,Lists!$B$4:$K$12,10,FALSE)),"",VLOOKUP($B252,Lists!$B$4:$K$12,10,FALSE))</f>
        <v/>
      </c>
    </row>
    <row r="253" spans="1:9" x14ac:dyDescent="0.25">
      <c r="A253" s="12"/>
      <c r="B253" s="17" t="s">
        <v>754</v>
      </c>
      <c r="C253" s="12" t="str">
        <f>IF(ISERROR(VLOOKUP($B253,Lists!$B$4:$C$11,2,FALSE)),"",VLOOKUP($B253,Lists!$B$4:$C$11,2,FALSE))</f>
        <v/>
      </c>
      <c r="D253" s="77"/>
      <c r="E253" s="23" t="s">
        <v>945</v>
      </c>
      <c r="F253" s="78" t="str">
        <f>IF(ISERROR(VLOOKUP($B253&amp;" "&amp;$G253,Lists!$N$4:$O$14,2,FALSE)),"",VLOOKUP($B253&amp;" "&amp;$G253,Lists!$N$4:$O$14,2,FALSE))</f>
        <v/>
      </c>
      <c r="G253" s="78" t="str">
        <f>IF(ISERROR(VLOOKUP($E253,Lists!$L$4:$M$7,2,FALSE)),"",VLOOKUP($E253,Lists!$L$4:$M$7,2,FALSE))</f>
        <v/>
      </c>
      <c r="H253" s="77" t="str">
        <f t="shared" si="4"/>
        <v/>
      </c>
      <c r="I253" s="23" t="str">
        <f>IF(ISERROR(VLOOKUP($B253,Lists!$B$4:$K$12,10,FALSE)),"",VLOOKUP($B253,Lists!$B$4:$K$12,10,FALSE))</f>
        <v/>
      </c>
    </row>
    <row r="254" spans="1:9" x14ac:dyDescent="0.25">
      <c r="A254" s="12"/>
      <c r="B254" s="17" t="s">
        <v>754</v>
      </c>
      <c r="C254" s="12" t="str">
        <f>IF(ISERROR(VLOOKUP($B254,Lists!$B$4:$C$11,2,FALSE)),"",VLOOKUP($B254,Lists!$B$4:$C$11,2,FALSE))</f>
        <v/>
      </c>
      <c r="D254" s="77"/>
      <c r="E254" s="23" t="s">
        <v>945</v>
      </c>
      <c r="F254" s="78" t="str">
        <f>IF(ISERROR(VLOOKUP($B254&amp;" "&amp;$G254,Lists!$N$4:$O$14,2,FALSE)),"",VLOOKUP($B254&amp;" "&amp;$G254,Lists!$N$4:$O$14,2,FALSE))</f>
        <v/>
      </c>
      <c r="G254" s="78" t="str">
        <f>IF(ISERROR(VLOOKUP($E254,Lists!$L$4:$M$7,2,FALSE)),"",VLOOKUP($E254,Lists!$L$4:$M$7,2,FALSE))</f>
        <v/>
      </c>
      <c r="H254" s="77" t="str">
        <f t="shared" si="4"/>
        <v/>
      </c>
      <c r="I254" s="23" t="str">
        <f>IF(ISERROR(VLOOKUP($B254,Lists!$B$4:$K$12,10,FALSE)),"",VLOOKUP($B254,Lists!$B$4:$K$12,10,FALSE))</f>
        <v/>
      </c>
    </row>
    <row r="255" spans="1:9" x14ac:dyDescent="0.25">
      <c r="A255" s="12"/>
      <c r="B255" s="17" t="s">
        <v>754</v>
      </c>
      <c r="C255" s="12" t="str">
        <f>IF(ISERROR(VLOOKUP($B255,Lists!$B$4:$C$11,2,FALSE)),"",VLOOKUP($B255,Lists!$B$4:$C$11,2,FALSE))</f>
        <v/>
      </c>
      <c r="D255" s="77"/>
      <c r="E255" s="23" t="s">
        <v>945</v>
      </c>
      <c r="F255" s="78" t="str">
        <f>IF(ISERROR(VLOOKUP($B255&amp;" "&amp;$G255,Lists!$N$4:$O$14,2,FALSE)),"",VLOOKUP($B255&amp;" "&amp;$G255,Lists!$N$4:$O$14,2,FALSE))</f>
        <v/>
      </c>
      <c r="G255" s="78" t="str">
        <f>IF(ISERROR(VLOOKUP($E255,Lists!$L$4:$M$7,2,FALSE)),"",VLOOKUP($E255,Lists!$L$4:$M$7,2,FALSE))</f>
        <v/>
      </c>
      <c r="H255" s="77" t="str">
        <f t="shared" si="4"/>
        <v/>
      </c>
      <c r="I255" s="23" t="str">
        <f>IF(ISERROR(VLOOKUP($B255,Lists!$B$4:$K$12,10,FALSE)),"",VLOOKUP($B255,Lists!$B$4:$K$12,10,FALSE))</f>
        <v/>
      </c>
    </row>
    <row r="256" spans="1:9" x14ac:dyDescent="0.25">
      <c r="A256" s="12"/>
      <c r="B256" s="17" t="s">
        <v>754</v>
      </c>
      <c r="C256" s="12" t="str">
        <f>IF(ISERROR(VLOOKUP($B256,Lists!$B$4:$C$11,2,FALSE)),"",VLOOKUP($B256,Lists!$B$4:$C$11,2,FALSE))</f>
        <v/>
      </c>
      <c r="D256" s="77"/>
      <c r="E256" s="23" t="s">
        <v>945</v>
      </c>
      <c r="F256" s="78" t="str">
        <f>IF(ISERROR(VLOOKUP($B256&amp;" "&amp;$G256,Lists!$N$4:$O$14,2,FALSE)),"",VLOOKUP($B256&amp;" "&amp;$G256,Lists!$N$4:$O$14,2,FALSE))</f>
        <v/>
      </c>
      <c r="G256" s="78" t="str">
        <f>IF(ISERROR(VLOOKUP($E256,Lists!$L$4:$M$7,2,FALSE)),"",VLOOKUP($E256,Lists!$L$4:$M$7,2,FALSE))</f>
        <v/>
      </c>
      <c r="H256" s="77" t="str">
        <f t="shared" si="4"/>
        <v/>
      </c>
      <c r="I256" s="23" t="str">
        <f>IF(ISERROR(VLOOKUP($B256,Lists!$B$4:$K$12,10,FALSE)),"",VLOOKUP($B256,Lists!$B$4:$K$12,10,FALSE))</f>
        <v/>
      </c>
    </row>
    <row r="257" spans="1:9" x14ac:dyDescent="0.25">
      <c r="A257" s="12"/>
      <c r="B257" s="17" t="s">
        <v>754</v>
      </c>
      <c r="C257" s="12" t="str">
        <f>IF(ISERROR(VLOOKUP($B257,Lists!$B$4:$C$11,2,FALSE)),"",VLOOKUP($B257,Lists!$B$4:$C$11,2,FALSE))</f>
        <v/>
      </c>
      <c r="D257" s="77"/>
      <c r="E257" s="23" t="s">
        <v>945</v>
      </c>
      <c r="F257" s="78" t="str">
        <f>IF(ISERROR(VLOOKUP($B257&amp;" "&amp;$G257,Lists!$N$4:$O$14,2,FALSE)),"",VLOOKUP($B257&amp;" "&amp;$G257,Lists!$N$4:$O$14,2,FALSE))</f>
        <v/>
      </c>
      <c r="G257" s="78" t="str">
        <f>IF(ISERROR(VLOOKUP($E257,Lists!$L$4:$M$7,2,FALSE)),"",VLOOKUP($E257,Lists!$L$4:$M$7,2,FALSE))</f>
        <v/>
      </c>
      <c r="H257" s="77" t="str">
        <f t="shared" si="4"/>
        <v/>
      </c>
      <c r="I257" s="23" t="str">
        <f>IF(ISERROR(VLOOKUP($B257,Lists!$B$4:$K$12,10,FALSE)),"",VLOOKUP($B257,Lists!$B$4:$K$12,10,FALSE))</f>
        <v/>
      </c>
    </row>
    <row r="258" spans="1:9" x14ac:dyDescent="0.25">
      <c r="A258" s="12"/>
      <c r="B258" s="17" t="s">
        <v>754</v>
      </c>
      <c r="C258" s="12" t="str">
        <f>IF(ISERROR(VLOOKUP($B258,Lists!$B$4:$C$11,2,FALSE)),"",VLOOKUP($B258,Lists!$B$4:$C$11,2,FALSE))</f>
        <v/>
      </c>
      <c r="D258" s="77"/>
      <c r="E258" s="23" t="s">
        <v>945</v>
      </c>
      <c r="F258" s="78" t="str">
        <f>IF(ISERROR(VLOOKUP($B258&amp;" "&amp;$G258,Lists!$N$4:$O$14,2,FALSE)),"",VLOOKUP($B258&amp;" "&amp;$G258,Lists!$N$4:$O$14,2,FALSE))</f>
        <v/>
      </c>
      <c r="G258" s="78" t="str">
        <f>IF(ISERROR(VLOOKUP($E258,Lists!$L$4:$M$7,2,FALSE)),"",VLOOKUP($E258,Lists!$L$4:$M$7,2,FALSE))</f>
        <v/>
      </c>
      <c r="H258" s="77" t="str">
        <f t="shared" si="4"/>
        <v/>
      </c>
      <c r="I258" s="23" t="str">
        <f>IF(ISERROR(VLOOKUP($B258,Lists!$B$4:$K$12,10,FALSE)),"",VLOOKUP($B258,Lists!$B$4:$K$12,10,FALSE))</f>
        <v/>
      </c>
    </row>
    <row r="259" spans="1:9" x14ac:dyDescent="0.25">
      <c r="A259" s="12"/>
      <c r="B259" s="17" t="s">
        <v>754</v>
      </c>
      <c r="C259" s="12" t="str">
        <f>IF(ISERROR(VLOOKUP($B259,Lists!$B$4:$C$11,2,FALSE)),"",VLOOKUP($B259,Lists!$B$4:$C$11,2,FALSE))</f>
        <v/>
      </c>
      <c r="D259" s="77"/>
      <c r="E259" s="23" t="s">
        <v>945</v>
      </c>
      <c r="F259" s="78" t="str">
        <f>IF(ISERROR(VLOOKUP($B259&amp;" "&amp;$G259,Lists!$N$4:$O$14,2,FALSE)),"",VLOOKUP($B259&amp;" "&amp;$G259,Lists!$N$4:$O$14,2,FALSE))</f>
        <v/>
      </c>
      <c r="G259" s="78" t="str">
        <f>IF(ISERROR(VLOOKUP($E259,Lists!$L$4:$M$7,2,FALSE)),"",VLOOKUP($E259,Lists!$L$4:$M$7,2,FALSE))</f>
        <v/>
      </c>
      <c r="H259" s="77" t="str">
        <f t="shared" si="4"/>
        <v/>
      </c>
      <c r="I259" s="23" t="str">
        <f>IF(ISERROR(VLOOKUP($B259,Lists!$B$4:$K$12,10,FALSE)),"",VLOOKUP($B259,Lists!$B$4:$K$12,10,FALSE))</f>
        <v/>
      </c>
    </row>
    <row r="260" spans="1:9" x14ac:dyDescent="0.25">
      <c r="A260" s="12"/>
      <c r="B260" s="17" t="s">
        <v>754</v>
      </c>
      <c r="C260" s="12" t="str">
        <f>IF(ISERROR(VLOOKUP($B260,Lists!$B$4:$C$11,2,FALSE)),"",VLOOKUP($B260,Lists!$B$4:$C$11,2,FALSE))</f>
        <v/>
      </c>
      <c r="D260" s="77"/>
      <c r="E260" s="23" t="s">
        <v>945</v>
      </c>
      <c r="F260" s="78" t="str">
        <f>IF(ISERROR(VLOOKUP($B260&amp;" "&amp;$G260,Lists!$N$4:$O$14,2,FALSE)),"",VLOOKUP($B260&amp;" "&amp;$G260,Lists!$N$4:$O$14,2,FALSE))</f>
        <v/>
      </c>
      <c r="G260" s="78" t="str">
        <f>IF(ISERROR(VLOOKUP($E260,Lists!$L$4:$M$7,2,FALSE)),"",VLOOKUP($E260,Lists!$L$4:$M$7,2,FALSE))</f>
        <v/>
      </c>
      <c r="H260" s="77" t="str">
        <f t="shared" si="4"/>
        <v/>
      </c>
      <c r="I260" s="23" t="str">
        <f>IF(ISERROR(VLOOKUP($B260,Lists!$B$4:$K$12,10,FALSE)),"",VLOOKUP($B260,Lists!$B$4:$K$12,10,FALSE))</f>
        <v/>
      </c>
    </row>
    <row r="261" spans="1:9" x14ac:dyDescent="0.25">
      <c r="A261" s="12"/>
      <c r="B261" s="17" t="s">
        <v>754</v>
      </c>
      <c r="C261" s="12" t="str">
        <f>IF(ISERROR(VLOOKUP($B261,Lists!$B$4:$C$11,2,FALSE)),"",VLOOKUP($B261,Lists!$B$4:$C$11,2,FALSE))</f>
        <v/>
      </c>
      <c r="D261" s="77"/>
      <c r="E261" s="23" t="s">
        <v>945</v>
      </c>
      <c r="F261" s="78" t="str">
        <f>IF(ISERROR(VLOOKUP($B261&amp;" "&amp;$G261,Lists!$N$4:$O$14,2,FALSE)),"",VLOOKUP($B261&amp;" "&amp;$G261,Lists!$N$4:$O$14,2,FALSE))</f>
        <v/>
      </c>
      <c r="G261" s="78" t="str">
        <f>IF(ISERROR(VLOOKUP($E261,Lists!$L$4:$M$7,2,FALSE)),"",VLOOKUP($E261,Lists!$L$4:$M$7,2,FALSE))</f>
        <v/>
      </c>
      <c r="H261" s="77" t="str">
        <f t="shared" si="4"/>
        <v/>
      </c>
      <c r="I261" s="23" t="str">
        <f>IF(ISERROR(VLOOKUP($B261,Lists!$B$4:$K$12,10,FALSE)),"",VLOOKUP($B261,Lists!$B$4:$K$12,10,FALSE))</f>
        <v/>
      </c>
    </row>
    <row r="262" spans="1:9" x14ac:dyDescent="0.25">
      <c r="A262" s="12"/>
      <c r="B262" s="17" t="s">
        <v>754</v>
      </c>
      <c r="C262" s="12" t="str">
        <f>IF(ISERROR(VLOOKUP($B262,Lists!$B$4:$C$11,2,FALSE)),"",VLOOKUP($B262,Lists!$B$4:$C$11,2,FALSE))</f>
        <v/>
      </c>
      <c r="D262" s="77"/>
      <c r="E262" s="23" t="s">
        <v>945</v>
      </c>
      <c r="F262" s="78" t="str">
        <f>IF(ISERROR(VLOOKUP($B262&amp;" "&amp;$G262,Lists!$N$4:$O$14,2,FALSE)),"",VLOOKUP($B262&amp;" "&amp;$G262,Lists!$N$4:$O$14,2,FALSE))</f>
        <v/>
      </c>
      <c r="G262" s="78" t="str">
        <f>IF(ISERROR(VLOOKUP($E262,Lists!$L$4:$M$7,2,FALSE)),"",VLOOKUP($E262,Lists!$L$4:$M$7,2,FALSE))</f>
        <v/>
      </c>
      <c r="H262" s="77" t="str">
        <f t="shared" si="4"/>
        <v/>
      </c>
      <c r="I262" s="23" t="str">
        <f>IF(ISERROR(VLOOKUP($B262,Lists!$B$4:$K$12,10,FALSE)),"",VLOOKUP($B262,Lists!$B$4:$K$12,10,FALSE))</f>
        <v/>
      </c>
    </row>
    <row r="263" spans="1:9" x14ac:dyDescent="0.25">
      <c r="A263" s="12"/>
      <c r="B263" s="17" t="s">
        <v>754</v>
      </c>
      <c r="C263" s="12" t="str">
        <f>IF(ISERROR(VLOOKUP($B263,Lists!$B$4:$C$11,2,FALSE)),"",VLOOKUP($B263,Lists!$B$4:$C$11,2,FALSE))</f>
        <v/>
      </c>
      <c r="D263" s="77"/>
      <c r="E263" s="23" t="s">
        <v>945</v>
      </c>
      <c r="F263" s="78" t="str">
        <f>IF(ISERROR(VLOOKUP($B263&amp;" "&amp;$G263,Lists!$N$4:$O$14,2,FALSE)),"",VLOOKUP($B263&amp;" "&amp;$G263,Lists!$N$4:$O$14,2,FALSE))</f>
        <v/>
      </c>
      <c r="G263" s="78" t="str">
        <f>IF(ISERROR(VLOOKUP($E263,Lists!$L$4:$M$7,2,FALSE)),"",VLOOKUP($E263,Lists!$L$4:$M$7,2,FALSE))</f>
        <v/>
      </c>
      <c r="H263" s="77" t="str">
        <f t="shared" si="4"/>
        <v/>
      </c>
      <c r="I263" s="23" t="str">
        <f>IF(ISERROR(VLOOKUP($B263,Lists!$B$4:$K$12,10,FALSE)),"",VLOOKUP($B263,Lists!$B$4:$K$12,10,FALSE))</f>
        <v/>
      </c>
    </row>
    <row r="264" spans="1:9" x14ac:dyDescent="0.25">
      <c r="A264" s="12"/>
      <c r="B264" s="17" t="s">
        <v>754</v>
      </c>
      <c r="C264" s="12" t="str">
        <f>IF(ISERROR(VLOOKUP($B264,Lists!$B$4:$C$11,2,FALSE)),"",VLOOKUP($B264,Lists!$B$4:$C$11,2,FALSE))</f>
        <v/>
      </c>
      <c r="D264" s="77"/>
      <c r="E264" s="23" t="s">
        <v>945</v>
      </c>
      <c r="F264" s="78" t="str">
        <f>IF(ISERROR(VLOOKUP($B264&amp;" "&amp;$G264,Lists!$N$4:$O$14,2,FALSE)),"",VLOOKUP($B264&amp;" "&amp;$G264,Lists!$N$4:$O$14,2,FALSE))</f>
        <v/>
      </c>
      <c r="G264" s="78" t="str">
        <f>IF(ISERROR(VLOOKUP($E264,Lists!$L$4:$M$7,2,FALSE)),"",VLOOKUP($E264,Lists!$L$4:$M$7,2,FALSE))</f>
        <v/>
      </c>
      <c r="H264" s="77" t="str">
        <f t="shared" si="4"/>
        <v/>
      </c>
      <c r="I264" s="23" t="str">
        <f>IF(ISERROR(VLOOKUP($B264,Lists!$B$4:$K$12,10,FALSE)),"",VLOOKUP($B264,Lists!$B$4:$K$12,10,FALSE))</f>
        <v/>
      </c>
    </row>
    <row r="265" spans="1:9" x14ac:dyDescent="0.25">
      <c r="A265" s="12"/>
      <c r="B265" s="17" t="s">
        <v>754</v>
      </c>
      <c r="C265" s="12" t="str">
        <f>IF(ISERROR(VLOOKUP($B265,Lists!$B$4:$C$11,2,FALSE)),"",VLOOKUP($B265,Lists!$B$4:$C$11,2,FALSE))</f>
        <v/>
      </c>
      <c r="D265" s="77"/>
      <c r="E265" s="23" t="s">
        <v>945</v>
      </c>
      <c r="F265" s="78" t="str">
        <f>IF(ISERROR(VLOOKUP($B265&amp;" "&amp;$G265,Lists!$N$4:$O$14,2,FALSE)),"",VLOOKUP($B265&amp;" "&amp;$G265,Lists!$N$4:$O$14,2,FALSE))</f>
        <v/>
      </c>
      <c r="G265" s="78" t="str">
        <f>IF(ISERROR(VLOOKUP($E265,Lists!$L$4:$M$7,2,FALSE)),"",VLOOKUP($E265,Lists!$L$4:$M$7,2,FALSE))</f>
        <v/>
      </c>
      <c r="H265" s="77" t="str">
        <f t="shared" si="4"/>
        <v/>
      </c>
      <c r="I265" s="23" t="str">
        <f>IF(ISERROR(VLOOKUP($B265,Lists!$B$4:$K$12,10,FALSE)),"",VLOOKUP($B265,Lists!$B$4:$K$12,10,FALSE))</f>
        <v/>
      </c>
    </row>
    <row r="266" spans="1:9" x14ac:dyDescent="0.25">
      <c r="A266" s="12"/>
      <c r="B266" s="17" t="s">
        <v>754</v>
      </c>
      <c r="C266" s="12" t="str">
        <f>IF(ISERROR(VLOOKUP($B266,Lists!$B$4:$C$11,2,FALSE)),"",VLOOKUP($B266,Lists!$B$4:$C$11,2,FALSE))</f>
        <v/>
      </c>
      <c r="D266" s="77"/>
      <c r="E266" s="23" t="s">
        <v>945</v>
      </c>
      <c r="F266" s="78" t="str">
        <f>IF(ISERROR(VLOOKUP($B266&amp;" "&amp;$G266,Lists!$N$4:$O$14,2,FALSE)),"",VLOOKUP($B266&amp;" "&amp;$G266,Lists!$N$4:$O$14,2,FALSE))</f>
        <v/>
      </c>
      <c r="G266" s="78" t="str">
        <f>IF(ISERROR(VLOOKUP($E266,Lists!$L$4:$M$7,2,FALSE)),"",VLOOKUP($E266,Lists!$L$4:$M$7,2,FALSE))</f>
        <v/>
      </c>
      <c r="H266" s="77" t="str">
        <f t="shared" si="4"/>
        <v/>
      </c>
      <c r="I266" s="23" t="str">
        <f>IF(ISERROR(VLOOKUP($B266,Lists!$B$4:$K$12,10,FALSE)),"",VLOOKUP($B266,Lists!$B$4:$K$12,10,FALSE))</f>
        <v/>
      </c>
    </row>
    <row r="267" spans="1:9" x14ac:dyDescent="0.25">
      <c r="A267" s="12"/>
      <c r="B267" s="17" t="s">
        <v>754</v>
      </c>
      <c r="C267" s="12" t="str">
        <f>IF(ISERROR(VLOOKUP($B267,Lists!$B$4:$C$11,2,FALSE)),"",VLOOKUP($B267,Lists!$B$4:$C$11,2,FALSE))</f>
        <v/>
      </c>
      <c r="D267" s="77"/>
      <c r="E267" s="23" t="s">
        <v>945</v>
      </c>
      <c r="F267" s="78" t="str">
        <f>IF(ISERROR(VLOOKUP($B267&amp;" "&amp;$G267,Lists!$N$4:$O$14,2,FALSE)),"",VLOOKUP($B267&amp;" "&amp;$G267,Lists!$N$4:$O$14,2,FALSE))</f>
        <v/>
      </c>
      <c r="G267" s="78" t="str">
        <f>IF(ISERROR(VLOOKUP($E267,Lists!$L$4:$M$7,2,FALSE)),"",VLOOKUP($E267,Lists!$L$4:$M$7,2,FALSE))</f>
        <v/>
      </c>
      <c r="H267" s="77" t="str">
        <f t="shared" si="4"/>
        <v/>
      </c>
      <c r="I267" s="23" t="str">
        <f>IF(ISERROR(VLOOKUP($B267,Lists!$B$4:$K$12,10,FALSE)),"",VLOOKUP($B267,Lists!$B$4:$K$12,10,FALSE))</f>
        <v/>
      </c>
    </row>
    <row r="268" spans="1:9" x14ac:dyDescent="0.25">
      <c r="A268" s="12"/>
      <c r="B268" s="17" t="s">
        <v>754</v>
      </c>
      <c r="C268" s="12" t="str">
        <f>IF(ISERROR(VLOOKUP($B268,Lists!$B$4:$C$11,2,FALSE)),"",VLOOKUP($B268,Lists!$B$4:$C$11,2,FALSE))</f>
        <v/>
      </c>
      <c r="D268" s="77"/>
      <c r="E268" s="23" t="s">
        <v>945</v>
      </c>
      <c r="F268" s="78" t="str">
        <f>IF(ISERROR(VLOOKUP($B268&amp;" "&amp;$G268,Lists!$N$4:$O$14,2,FALSE)),"",VLOOKUP($B268&amp;" "&amp;$G268,Lists!$N$4:$O$14,2,FALSE))</f>
        <v/>
      </c>
      <c r="G268" s="78" t="str">
        <f>IF(ISERROR(VLOOKUP($E268,Lists!$L$4:$M$7,2,FALSE)),"",VLOOKUP($E268,Lists!$L$4:$M$7,2,FALSE))</f>
        <v/>
      </c>
      <c r="H268" s="77" t="str">
        <f t="shared" si="4"/>
        <v/>
      </c>
      <c r="I268" s="23" t="str">
        <f>IF(ISERROR(VLOOKUP($B268,Lists!$B$4:$K$12,10,FALSE)),"",VLOOKUP($B268,Lists!$B$4:$K$12,10,FALSE))</f>
        <v/>
      </c>
    </row>
    <row r="269" spans="1:9" x14ac:dyDescent="0.25">
      <c r="A269" s="12"/>
      <c r="B269" s="17" t="s">
        <v>754</v>
      </c>
      <c r="C269" s="12" t="str">
        <f>IF(ISERROR(VLOOKUP($B269,Lists!$B$4:$C$11,2,FALSE)),"",VLOOKUP($B269,Lists!$B$4:$C$11,2,FALSE))</f>
        <v/>
      </c>
      <c r="D269" s="77"/>
      <c r="E269" s="23" t="s">
        <v>945</v>
      </c>
      <c r="F269" s="78" t="str">
        <f>IF(ISERROR(VLOOKUP($B269&amp;" "&amp;$G269,Lists!$N$4:$O$14,2,FALSE)),"",VLOOKUP($B269&amp;" "&amp;$G269,Lists!$N$4:$O$14,2,FALSE))</f>
        <v/>
      </c>
      <c r="G269" s="78" t="str">
        <f>IF(ISERROR(VLOOKUP($E269,Lists!$L$4:$M$7,2,FALSE)),"",VLOOKUP($E269,Lists!$L$4:$M$7,2,FALSE))</f>
        <v/>
      </c>
      <c r="H269" s="77" t="str">
        <f t="shared" si="4"/>
        <v/>
      </c>
      <c r="I269" s="23" t="str">
        <f>IF(ISERROR(VLOOKUP($B269,Lists!$B$4:$K$12,10,FALSE)),"",VLOOKUP($B269,Lists!$B$4:$K$12,10,FALSE))</f>
        <v/>
      </c>
    </row>
    <row r="270" spans="1:9" x14ac:dyDescent="0.25">
      <c r="A270" s="12"/>
      <c r="B270" s="17" t="s">
        <v>754</v>
      </c>
      <c r="C270" s="12" t="str">
        <f>IF(ISERROR(VLOOKUP($B270,Lists!$B$4:$C$11,2,FALSE)),"",VLOOKUP($B270,Lists!$B$4:$C$11,2,FALSE))</f>
        <v/>
      </c>
      <c r="D270" s="77"/>
      <c r="E270" s="23" t="s">
        <v>945</v>
      </c>
      <c r="F270" s="78" t="str">
        <f>IF(ISERROR(VLOOKUP($B270&amp;" "&amp;$G270,Lists!$N$4:$O$14,2,FALSE)),"",VLOOKUP($B270&amp;" "&amp;$G270,Lists!$N$4:$O$14,2,FALSE))</f>
        <v/>
      </c>
      <c r="G270" s="78" t="str">
        <f>IF(ISERROR(VLOOKUP($E270,Lists!$L$4:$M$7,2,FALSE)),"",VLOOKUP($E270,Lists!$L$4:$M$7,2,FALSE))</f>
        <v/>
      </c>
      <c r="H270" s="77" t="str">
        <f t="shared" si="4"/>
        <v/>
      </c>
      <c r="I270" s="23" t="str">
        <f>IF(ISERROR(VLOOKUP($B270,Lists!$B$4:$K$12,10,FALSE)),"",VLOOKUP($B270,Lists!$B$4:$K$12,10,FALSE))</f>
        <v/>
      </c>
    </row>
    <row r="271" spans="1:9" x14ac:dyDescent="0.25">
      <c r="A271" s="12"/>
      <c r="B271" s="17" t="s">
        <v>754</v>
      </c>
      <c r="C271" s="12" t="str">
        <f>IF(ISERROR(VLOOKUP($B271,Lists!$B$4:$C$11,2,FALSE)),"",VLOOKUP($B271,Lists!$B$4:$C$11,2,FALSE))</f>
        <v/>
      </c>
      <c r="D271" s="77"/>
      <c r="E271" s="23" t="s">
        <v>945</v>
      </c>
      <c r="F271" s="78" t="str">
        <f>IF(ISERROR(VLOOKUP($B271&amp;" "&amp;$G271,Lists!$N$4:$O$14,2,FALSE)),"",VLOOKUP($B271&amp;" "&amp;$G271,Lists!$N$4:$O$14,2,FALSE))</f>
        <v/>
      </c>
      <c r="G271" s="78" t="str">
        <f>IF(ISERROR(VLOOKUP($E271,Lists!$L$4:$M$7,2,FALSE)),"",VLOOKUP($E271,Lists!$L$4:$M$7,2,FALSE))</f>
        <v/>
      </c>
      <c r="H271" s="77" t="str">
        <f t="shared" si="4"/>
        <v/>
      </c>
      <c r="I271" s="23" t="str">
        <f>IF(ISERROR(VLOOKUP($B271,Lists!$B$4:$K$12,10,FALSE)),"",VLOOKUP($B271,Lists!$B$4:$K$12,10,FALSE))</f>
        <v/>
      </c>
    </row>
    <row r="272" spans="1:9" x14ac:dyDescent="0.25">
      <c r="A272" s="12"/>
      <c r="B272" s="17" t="s">
        <v>754</v>
      </c>
      <c r="C272" s="12" t="str">
        <f>IF(ISERROR(VLOOKUP($B272,Lists!$B$4:$C$11,2,FALSE)),"",VLOOKUP($B272,Lists!$B$4:$C$11,2,FALSE))</f>
        <v/>
      </c>
      <c r="D272" s="77"/>
      <c r="E272" s="23" t="s">
        <v>945</v>
      </c>
      <c r="F272" s="78" t="str">
        <f>IF(ISERROR(VLOOKUP($B272&amp;" "&amp;$G272,Lists!$N$4:$O$14,2,FALSE)),"",VLOOKUP($B272&amp;" "&amp;$G272,Lists!$N$4:$O$14,2,FALSE))</f>
        <v/>
      </c>
      <c r="G272" s="78" t="str">
        <f>IF(ISERROR(VLOOKUP($E272,Lists!$L$4:$M$7,2,FALSE)),"",VLOOKUP($E272,Lists!$L$4:$M$7,2,FALSE))</f>
        <v/>
      </c>
      <c r="H272" s="77" t="str">
        <f t="shared" si="4"/>
        <v/>
      </c>
      <c r="I272" s="23" t="str">
        <f>IF(ISERROR(VLOOKUP($B272,Lists!$B$4:$K$12,10,FALSE)),"",VLOOKUP($B272,Lists!$B$4:$K$12,10,FALSE))</f>
        <v/>
      </c>
    </row>
    <row r="273" spans="1:9" x14ac:dyDescent="0.25">
      <c r="A273" s="12"/>
      <c r="B273" s="17" t="s">
        <v>754</v>
      </c>
      <c r="C273" s="12" t="str">
        <f>IF(ISERROR(VLOOKUP($B273,Lists!$B$4:$C$11,2,FALSE)),"",VLOOKUP($B273,Lists!$B$4:$C$11,2,FALSE))</f>
        <v/>
      </c>
      <c r="D273" s="77"/>
      <c r="E273" s="23" t="s">
        <v>945</v>
      </c>
      <c r="F273" s="78" t="str">
        <f>IF(ISERROR(VLOOKUP($B273&amp;" "&amp;$G273,Lists!$N$4:$O$14,2,FALSE)),"",VLOOKUP($B273&amp;" "&amp;$G273,Lists!$N$4:$O$14,2,FALSE))</f>
        <v/>
      </c>
      <c r="G273" s="78" t="str">
        <f>IF(ISERROR(VLOOKUP($E273,Lists!$L$4:$M$7,2,FALSE)),"",VLOOKUP($E273,Lists!$L$4:$M$7,2,FALSE))</f>
        <v/>
      </c>
      <c r="H273" s="77" t="str">
        <f t="shared" si="4"/>
        <v/>
      </c>
      <c r="I273" s="23" t="str">
        <f>IF(ISERROR(VLOOKUP($B273,Lists!$B$4:$K$12,10,FALSE)),"",VLOOKUP($B273,Lists!$B$4:$K$12,10,FALSE))</f>
        <v/>
      </c>
    </row>
    <row r="274" spans="1:9" x14ac:dyDescent="0.25">
      <c r="A274" s="12"/>
      <c r="B274" s="17" t="s">
        <v>754</v>
      </c>
      <c r="C274" s="12" t="str">
        <f>IF(ISERROR(VLOOKUP($B274,Lists!$B$4:$C$11,2,FALSE)),"",VLOOKUP($B274,Lists!$B$4:$C$11,2,FALSE))</f>
        <v/>
      </c>
      <c r="D274" s="77"/>
      <c r="E274" s="23" t="s">
        <v>945</v>
      </c>
      <c r="F274" s="78" t="str">
        <f>IF(ISERROR(VLOOKUP($B274&amp;" "&amp;$G274,Lists!$N$4:$O$14,2,FALSE)),"",VLOOKUP($B274&amp;" "&amp;$G274,Lists!$N$4:$O$14,2,FALSE))</f>
        <v/>
      </c>
      <c r="G274" s="78" t="str">
        <f>IF(ISERROR(VLOOKUP($E274,Lists!$L$4:$M$7,2,FALSE)),"",VLOOKUP($E274,Lists!$L$4:$M$7,2,FALSE))</f>
        <v/>
      </c>
      <c r="H274" s="77" t="str">
        <f t="shared" si="4"/>
        <v/>
      </c>
      <c r="I274" s="23" t="str">
        <f>IF(ISERROR(VLOOKUP($B274,Lists!$B$4:$K$12,10,FALSE)),"",VLOOKUP($B274,Lists!$B$4:$K$12,10,FALSE))</f>
        <v/>
      </c>
    </row>
    <row r="275" spans="1:9" x14ac:dyDescent="0.25">
      <c r="A275" s="12"/>
      <c r="B275" s="17" t="s">
        <v>754</v>
      </c>
      <c r="C275" s="12" t="str">
        <f>IF(ISERROR(VLOOKUP($B275,Lists!$B$4:$C$11,2,FALSE)),"",VLOOKUP($B275,Lists!$B$4:$C$11,2,FALSE))</f>
        <v/>
      </c>
      <c r="D275" s="77"/>
      <c r="E275" s="23" t="s">
        <v>945</v>
      </c>
      <c r="F275" s="78" t="str">
        <f>IF(ISERROR(VLOOKUP($B275&amp;" "&amp;$G275,Lists!$N$4:$O$14,2,FALSE)),"",VLOOKUP($B275&amp;" "&amp;$G275,Lists!$N$4:$O$14,2,FALSE))</f>
        <v/>
      </c>
      <c r="G275" s="78" t="str">
        <f>IF(ISERROR(VLOOKUP($E275,Lists!$L$4:$M$7,2,FALSE)),"",VLOOKUP($E275,Lists!$L$4:$M$7,2,FALSE))</f>
        <v/>
      </c>
      <c r="H275" s="77" t="str">
        <f t="shared" si="4"/>
        <v/>
      </c>
      <c r="I275" s="23" t="str">
        <f>IF(ISERROR(VLOOKUP($B275,Lists!$B$4:$K$12,10,FALSE)),"",VLOOKUP($B275,Lists!$B$4:$K$12,10,FALSE))</f>
        <v/>
      </c>
    </row>
    <row r="276" spans="1:9" x14ac:dyDescent="0.25">
      <c r="A276" s="12"/>
      <c r="B276" s="17" t="s">
        <v>754</v>
      </c>
      <c r="C276" s="12" t="str">
        <f>IF(ISERROR(VLOOKUP($B276,Lists!$B$4:$C$11,2,FALSE)),"",VLOOKUP($B276,Lists!$B$4:$C$11,2,FALSE))</f>
        <v/>
      </c>
      <c r="D276" s="77"/>
      <c r="E276" s="23" t="s">
        <v>945</v>
      </c>
      <c r="F276" s="78" t="str">
        <f>IF(ISERROR(VLOOKUP($B276&amp;" "&amp;$G276,Lists!$N$4:$O$14,2,FALSE)),"",VLOOKUP($B276&amp;" "&amp;$G276,Lists!$N$4:$O$14,2,FALSE))</f>
        <v/>
      </c>
      <c r="G276" s="78" t="str">
        <f>IF(ISERROR(VLOOKUP($E276,Lists!$L$4:$M$7,2,FALSE)),"",VLOOKUP($E276,Lists!$L$4:$M$7,2,FALSE))</f>
        <v/>
      </c>
      <c r="H276" s="77" t="str">
        <f t="shared" ref="H276:H339" si="5">IF(ISERROR(D276*F276),"",D276*F276)</f>
        <v/>
      </c>
      <c r="I276" s="23" t="str">
        <f>IF(ISERROR(VLOOKUP($B276,Lists!$B$4:$K$12,10,FALSE)),"",VLOOKUP($B276,Lists!$B$4:$K$12,10,FALSE))</f>
        <v/>
      </c>
    </row>
    <row r="277" spans="1:9" x14ac:dyDescent="0.25">
      <c r="A277" s="12"/>
      <c r="B277" s="17" t="s">
        <v>754</v>
      </c>
      <c r="C277" s="12" t="str">
        <f>IF(ISERROR(VLOOKUP($B277,Lists!$B$4:$C$11,2,FALSE)),"",VLOOKUP($B277,Lists!$B$4:$C$11,2,FALSE))</f>
        <v/>
      </c>
      <c r="D277" s="77"/>
      <c r="E277" s="23" t="s">
        <v>945</v>
      </c>
      <c r="F277" s="78" t="str">
        <f>IF(ISERROR(VLOOKUP($B277&amp;" "&amp;$G277,Lists!$N$4:$O$14,2,FALSE)),"",VLOOKUP($B277&amp;" "&amp;$G277,Lists!$N$4:$O$14,2,FALSE))</f>
        <v/>
      </c>
      <c r="G277" s="78" t="str">
        <f>IF(ISERROR(VLOOKUP($E277,Lists!$L$4:$M$7,2,FALSE)),"",VLOOKUP($E277,Lists!$L$4:$M$7,2,FALSE))</f>
        <v/>
      </c>
      <c r="H277" s="77" t="str">
        <f t="shared" si="5"/>
        <v/>
      </c>
      <c r="I277" s="23" t="str">
        <f>IF(ISERROR(VLOOKUP($B277,Lists!$B$4:$K$12,10,FALSE)),"",VLOOKUP($B277,Lists!$B$4:$K$12,10,FALSE))</f>
        <v/>
      </c>
    </row>
    <row r="278" spans="1:9" x14ac:dyDescent="0.25">
      <c r="A278" s="12"/>
      <c r="B278" s="17" t="s">
        <v>754</v>
      </c>
      <c r="C278" s="12" t="str">
        <f>IF(ISERROR(VLOOKUP($B278,Lists!$B$4:$C$11,2,FALSE)),"",VLOOKUP($B278,Lists!$B$4:$C$11,2,FALSE))</f>
        <v/>
      </c>
      <c r="D278" s="77"/>
      <c r="E278" s="23" t="s">
        <v>945</v>
      </c>
      <c r="F278" s="78" t="str">
        <f>IF(ISERROR(VLOOKUP($B278&amp;" "&amp;$G278,Lists!$N$4:$O$14,2,FALSE)),"",VLOOKUP($B278&amp;" "&amp;$G278,Lists!$N$4:$O$14,2,FALSE))</f>
        <v/>
      </c>
      <c r="G278" s="78" t="str">
        <f>IF(ISERROR(VLOOKUP($E278,Lists!$L$4:$M$7,2,FALSE)),"",VLOOKUP($E278,Lists!$L$4:$M$7,2,FALSE))</f>
        <v/>
      </c>
      <c r="H278" s="77" t="str">
        <f t="shared" si="5"/>
        <v/>
      </c>
      <c r="I278" s="23" t="str">
        <f>IF(ISERROR(VLOOKUP($B278,Lists!$B$4:$K$12,10,FALSE)),"",VLOOKUP($B278,Lists!$B$4:$K$12,10,FALSE))</f>
        <v/>
      </c>
    </row>
    <row r="279" spans="1:9" x14ac:dyDescent="0.25">
      <c r="A279" s="12"/>
      <c r="B279" s="17" t="s">
        <v>754</v>
      </c>
      <c r="C279" s="12" t="str">
        <f>IF(ISERROR(VLOOKUP($B279,Lists!$B$4:$C$11,2,FALSE)),"",VLOOKUP($B279,Lists!$B$4:$C$11,2,FALSE))</f>
        <v/>
      </c>
      <c r="D279" s="77"/>
      <c r="E279" s="23" t="s">
        <v>945</v>
      </c>
      <c r="F279" s="78" t="str">
        <f>IF(ISERROR(VLOOKUP($B279&amp;" "&amp;$G279,Lists!$N$4:$O$14,2,FALSE)),"",VLOOKUP($B279&amp;" "&amp;$G279,Lists!$N$4:$O$14,2,FALSE))</f>
        <v/>
      </c>
      <c r="G279" s="78" t="str">
        <f>IF(ISERROR(VLOOKUP($E279,Lists!$L$4:$M$7,2,FALSE)),"",VLOOKUP($E279,Lists!$L$4:$M$7,2,FALSE))</f>
        <v/>
      </c>
      <c r="H279" s="77" t="str">
        <f t="shared" si="5"/>
        <v/>
      </c>
      <c r="I279" s="23" t="str">
        <f>IF(ISERROR(VLOOKUP($B279,Lists!$B$4:$K$12,10,FALSE)),"",VLOOKUP($B279,Lists!$B$4:$K$12,10,FALSE))</f>
        <v/>
      </c>
    </row>
    <row r="280" spans="1:9" x14ac:dyDescent="0.25">
      <c r="A280" s="12"/>
      <c r="B280" s="17" t="s">
        <v>754</v>
      </c>
      <c r="C280" s="12" t="str">
        <f>IF(ISERROR(VLOOKUP($B280,Lists!$B$4:$C$11,2,FALSE)),"",VLOOKUP($B280,Lists!$B$4:$C$11,2,FALSE))</f>
        <v/>
      </c>
      <c r="D280" s="77"/>
      <c r="E280" s="23" t="s">
        <v>945</v>
      </c>
      <c r="F280" s="78" t="str">
        <f>IF(ISERROR(VLOOKUP($B280&amp;" "&amp;$G280,Lists!$N$4:$O$14,2,FALSE)),"",VLOOKUP($B280&amp;" "&amp;$G280,Lists!$N$4:$O$14,2,FALSE))</f>
        <v/>
      </c>
      <c r="G280" s="78" t="str">
        <f>IF(ISERROR(VLOOKUP($E280,Lists!$L$4:$M$7,2,FALSE)),"",VLOOKUP($E280,Lists!$L$4:$M$7,2,FALSE))</f>
        <v/>
      </c>
      <c r="H280" s="77" t="str">
        <f t="shared" si="5"/>
        <v/>
      </c>
      <c r="I280" s="23" t="str">
        <f>IF(ISERROR(VLOOKUP($B280,Lists!$B$4:$K$12,10,FALSE)),"",VLOOKUP($B280,Lists!$B$4:$K$12,10,FALSE))</f>
        <v/>
      </c>
    </row>
    <row r="281" spans="1:9" x14ac:dyDescent="0.25">
      <c r="A281" s="12"/>
      <c r="B281" s="17" t="s">
        <v>754</v>
      </c>
      <c r="C281" s="12" t="str">
        <f>IF(ISERROR(VLOOKUP($B281,Lists!$B$4:$C$11,2,FALSE)),"",VLOOKUP($B281,Lists!$B$4:$C$11,2,FALSE))</f>
        <v/>
      </c>
      <c r="D281" s="77"/>
      <c r="E281" s="23" t="s">
        <v>945</v>
      </c>
      <c r="F281" s="78" t="str">
        <f>IF(ISERROR(VLOOKUP($B281&amp;" "&amp;$G281,Lists!$N$4:$O$14,2,FALSE)),"",VLOOKUP($B281&amp;" "&amp;$G281,Lists!$N$4:$O$14,2,FALSE))</f>
        <v/>
      </c>
      <c r="G281" s="78" t="str">
        <f>IF(ISERROR(VLOOKUP($E281,Lists!$L$4:$M$7,2,FALSE)),"",VLOOKUP($E281,Lists!$L$4:$M$7,2,FALSE))</f>
        <v/>
      </c>
      <c r="H281" s="77" t="str">
        <f t="shared" si="5"/>
        <v/>
      </c>
      <c r="I281" s="23" t="str">
        <f>IF(ISERROR(VLOOKUP($B281,Lists!$B$4:$K$12,10,FALSE)),"",VLOOKUP($B281,Lists!$B$4:$K$12,10,FALSE))</f>
        <v/>
      </c>
    </row>
    <row r="282" spans="1:9" x14ac:dyDescent="0.25">
      <c r="A282" s="12"/>
      <c r="B282" s="17" t="s">
        <v>754</v>
      </c>
      <c r="C282" s="12" t="str">
        <f>IF(ISERROR(VLOOKUP($B282,Lists!$B$4:$C$11,2,FALSE)),"",VLOOKUP($B282,Lists!$B$4:$C$11,2,FALSE))</f>
        <v/>
      </c>
      <c r="D282" s="77"/>
      <c r="E282" s="23" t="s">
        <v>945</v>
      </c>
      <c r="F282" s="78" t="str">
        <f>IF(ISERROR(VLOOKUP($B282&amp;" "&amp;$G282,Lists!$N$4:$O$14,2,FALSE)),"",VLOOKUP($B282&amp;" "&amp;$G282,Lists!$N$4:$O$14,2,FALSE))</f>
        <v/>
      </c>
      <c r="G282" s="78" t="str">
        <f>IF(ISERROR(VLOOKUP($E282,Lists!$L$4:$M$7,2,FALSE)),"",VLOOKUP($E282,Lists!$L$4:$M$7,2,FALSE))</f>
        <v/>
      </c>
      <c r="H282" s="77" t="str">
        <f t="shared" si="5"/>
        <v/>
      </c>
      <c r="I282" s="23" t="str">
        <f>IF(ISERROR(VLOOKUP($B282,Lists!$B$4:$K$12,10,FALSE)),"",VLOOKUP($B282,Lists!$B$4:$K$12,10,FALSE))</f>
        <v/>
      </c>
    </row>
    <row r="283" spans="1:9" x14ac:dyDescent="0.25">
      <c r="A283" s="12"/>
      <c r="B283" s="17" t="s">
        <v>754</v>
      </c>
      <c r="C283" s="12" t="str">
        <f>IF(ISERROR(VLOOKUP($B283,Lists!$B$4:$C$11,2,FALSE)),"",VLOOKUP($B283,Lists!$B$4:$C$11,2,FALSE))</f>
        <v/>
      </c>
      <c r="D283" s="77"/>
      <c r="E283" s="23" t="s">
        <v>945</v>
      </c>
      <c r="F283" s="78" t="str">
        <f>IF(ISERROR(VLOOKUP($B283&amp;" "&amp;$G283,Lists!$N$4:$O$14,2,FALSE)),"",VLOOKUP($B283&amp;" "&amp;$G283,Lists!$N$4:$O$14,2,FALSE))</f>
        <v/>
      </c>
      <c r="G283" s="78" t="str">
        <f>IF(ISERROR(VLOOKUP($E283,Lists!$L$4:$M$7,2,FALSE)),"",VLOOKUP($E283,Lists!$L$4:$M$7,2,FALSE))</f>
        <v/>
      </c>
      <c r="H283" s="77" t="str">
        <f t="shared" si="5"/>
        <v/>
      </c>
      <c r="I283" s="23" t="str">
        <f>IF(ISERROR(VLOOKUP($B283,Lists!$B$4:$K$12,10,FALSE)),"",VLOOKUP($B283,Lists!$B$4:$K$12,10,FALSE))</f>
        <v/>
      </c>
    </row>
    <row r="284" spans="1:9" x14ac:dyDescent="0.25">
      <c r="A284" s="12"/>
      <c r="B284" s="17" t="s">
        <v>754</v>
      </c>
      <c r="C284" s="12" t="str">
        <f>IF(ISERROR(VLOOKUP($B284,Lists!$B$4:$C$11,2,FALSE)),"",VLOOKUP($B284,Lists!$B$4:$C$11,2,FALSE))</f>
        <v/>
      </c>
      <c r="D284" s="77"/>
      <c r="E284" s="23" t="s">
        <v>945</v>
      </c>
      <c r="F284" s="78" t="str">
        <f>IF(ISERROR(VLOOKUP($B284&amp;" "&amp;$G284,Lists!$N$4:$O$14,2,FALSE)),"",VLOOKUP($B284&amp;" "&amp;$G284,Lists!$N$4:$O$14,2,FALSE))</f>
        <v/>
      </c>
      <c r="G284" s="78" t="str">
        <f>IF(ISERROR(VLOOKUP($E284,Lists!$L$4:$M$7,2,FALSE)),"",VLOOKUP($E284,Lists!$L$4:$M$7,2,FALSE))</f>
        <v/>
      </c>
      <c r="H284" s="77" t="str">
        <f t="shared" si="5"/>
        <v/>
      </c>
      <c r="I284" s="23" t="str">
        <f>IF(ISERROR(VLOOKUP($B284,Lists!$B$4:$K$12,10,FALSE)),"",VLOOKUP($B284,Lists!$B$4:$K$12,10,FALSE))</f>
        <v/>
      </c>
    </row>
    <row r="285" spans="1:9" x14ac:dyDescent="0.25">
      <c r="A285" s="12"/>
      <c r="B285" s="17" t="s">
        <v>754</v>
      </c>
      <c r="C285" s="12" t="str">
        <f>IF(ISERROR(VLOOKUP($B285,Lists!$B$4:$C$11,2,FALSE)),"",VLOOKUP($B285,Lists!$B$4:$C$11,2,FALSE))</f>
        <v/>
      </c>
      <c r="D285" s="77"/>
      <c r="E285" s="23" t="s">
        <v>945</v>
      </c>
      <c r="F285" s="78" t="str">
        <f>IF(ISERROR(VLOOKUP($B285&amp;" "&amp;$G285,Lists!$N$4:$O$14,2,FALSE)),"",VLOOKUP($B285&amp;" "&amp;$G285,Lists!$N$4:$O$14,2,FALSE))</f>
        <v/>
      </c>
      <c r="G285" s="78" t="str">
        <f>IF(ISERROR(VLOOKUP($E285,Lists!$L$4:$M$7,2,FALSE)),"",VLOOKUP($E285,Lists!$L$4:$M$7,2,FALSE))</f>
        <v/>
      </c>
      <c r="H285" s="77" t="str">
        <f t="shared" si="5"/>
        <v/>
      </c>
      <c r="I285" s="23" t="str">
        <f>IF(ISERROR(VLOOKUP($B285,Lists!$B$4:$K$12,10,FALSE)),"",VLOOKUP($B285,Lists!$B$4:$K$12,10,FALSE))</f>
        <v/>
      </c>
    </row>
    <row r="286" spans="1:9" x14ac:dyDescent="0.25">
      <c r="A286" s="12"/>
      <c r="B286" s="17" t="s">
        <v>754</v>
      </c>
      <c r="C286" s="12" t="str">
        <f>IF(ISERROR(VLOOKUP($B286,Lists!$B$4:$C$11,2,FALSE)),"",VLOOKUP($B286,Lists!$B$4:$C$11,2,FALSE))</f>
        <v/>
      </c>
      <c r="D286" s="77"/>
      <c r="E286" s="23" t="s">
        <v>945</v>
      </c>
      <c r="F286" s="78" t="str">
        <f>IF(ISERROR(VLOOKUP($B286&amp;" "&amp;$G286,Lists!$N$4:$O$14,2,FALSE)),"",VLOOKUP($B286&amp;" "&amp;$G286,Lists!$N$4:$O$14,2,FALSE))</f>
        <v/>
      </c>
      <c r="G286" s="78" t="str">
        <f>IF(ISERROR(VLOOKUP($E286,Lists!$L$4:$M$7,2,FALSE)),"",VLOOKUP($E286,Lists!$L$4:$M$7,2,FALSE))</f>
        <v/>
      </c>
      <c r="H286" s="77" t="str">
        <f t="shared" si="5"/>
        <v/>
      </c>
      <c r="I286" s="23" t="str">
        <f>IF(ISERROR(VLOOKUP($B286,Lists!$B$4:$K$12,10,FALSE)),"",VLOOKUP($B286,Lists!$B$4:$K$12,10,FALSE))</f>
        <v/>
      </c>
    </row>
    <row r="287" spans="1:9" x14ac:dyDescent="0.25">
      <c r="A287" s="12"/>
      <c r="B287" s="17" t="s">
        <v>754</v>
      </c>
      <c r="C287" s="12" t="str">
        <f>IF(ISERROR(VLOOKUP($B287,Lists!$B$4:$C$11,2,FALSE)),"",VLOOKUP($B287,Lists!$B$4:$C$11,2,FALSE))</f>
        <v/>
      </c>
      <c r="D287" s="77"/>
      <c r="E287" s="23" t="s">
        <v>945</v>
      </c>
      <c r="F287" s="78" t="str">
        <f>IF(ISERROR(VLOOKUP($B287&amp;" "&amp;$G287,Lists!$N$4:$O$14,2,FALSE)),"",VLOOKUP($B287&amp;" "&amp;$G287,Lists!$N$4:$O$14,2,FALSE))</f>
        <v/>
      </c>
      <c r="G287" s="78" t="str">
        <f>IF(ISERROR(VLOOKUP($E287,Lists!$L$4:$M$7,2,FALSE)),"",VLOOKUP($E287,Lists!$L$4:$M$7,2,FALSE))</f>
        <v/>
      </c>
      <c r="H287" s="77" t="str">
        <f t="shared" si="5"/>
        <v/>
      </c>
      <c r="I287" s="23" t="str">
        <f>IF(ISERROR(VLOOKUP($B287,Lists!$B$4:$K$12,10,FALSE)),"",VLOOKUP($B287,Lists!$B$4:$K$12,10,FALSE))</f>
        <v/>
      </c>
    </row>
    <row r="288" spans="1:9" x14ac:dyDescent="0.25">
      <c r="A288" s="12"/>
      <c r="B288" s="17" t="s">
        <v>754</v>
      </c>
      <c r="C288" s="12" t="str">
        <f>IF(ISERROR(VLOOKUP($B288,Lists!$B$4:$C$11,2,FALSE)),"",VLOOKUP($B288,Lists!$B$4:$C$11,2,FALSE))</f>
        <v/>
      </c>
      <c r="D288" s="77"/>
      <c r="E288" s="23" t="s">
        <v>945</v>
      </c>
      <c r="F288" s="78" t="str">
        <f>IF(ISERROR(VLOOKUP($B288&amp;" "&amp;$G288,Lists!$N$4:$O$14,2,FALSE)),"",VLOOKUP($B288&amp;" "&amp;$G288,Lists!$N$4:$O$14,2,FALSE))</f>
        <v/>
      </c>
      <c r="G288" s="78" t="str">
        <f>IF(ISERROR(VLOOKUP($E288,Lists!$L$4:$M$7,2,FALSE)),"",VLOOKUP($E288,Lists!$L$4:$M$7,2,FALSE))</f>
        <v/>
      </c>
      <c r="H288" s="77" t="str">
        <f t="shared" si="5"/>
        <v/>
      </c>
      <c r="I288" s="23" t="str">
        <f>IF(ISERROR(VLOOKUP($B288,Lists!$B$4:$K$12,10,FALSE)),"",VLOOKUP($B288,Lists!$B$4:$K$12,10,FALSE))</f>
        <v/>
      </c>
    </row>
    <row r="289" spans="1:9" x14ac:dyDescent="0.25">
      <c r="A289" s="12"/>
      <c r="B289" s="17" t="s">
        <v>754</v>
      </c>
      <c r="C289" s="12" t="str">
        <f>IF(ISERROR(VLOOKUP($B289,Lists!$B$4:$C$11,2,FALSE)),"",VLOOKUP($B289,Lists!$B$4:$C$11,2,FALSE))</f>
        <v/>
      </c>
      <c r="D289" s="77"/>
      <c r="E289" s="23" t="s">
        <v>945</v>
      </c>
      <c r="F289" s="78" t="str">
        <f>IF(ISERROR(VLOOKUP($B289&amp;" "&amp;$G289,Lists!$N$4:$O$14,2,FALSE)),"",VLOOKUP($B289&amp;" "&amp;$G289,Lists!$N$4:$O$14,2,FALSE))</f>
        <v/>
      </c>
      <c r="G289" s="78" t="str">
        <f>IF(ISERROR(VLOOKUP($E289,Lists!$L$4:$M$7,2,FALSE)),"",VLOOKUP($E289,Lists!$L$4:$M$7,2,FALSE))</f>
        <v/>
      </c>
      <c r="H289" s="77" t="str">
        <f t="shared" si="5"/>
        <v/>
      </c>
      <c r="I289" s="23" t="str">
        <f>IF(ISERROR(VLOOKUP($B289,Lists!$B$4:$K$12,10,FALSE)),"",VLOOKUP($B289,Lists!$B$4:$K$12,10,FALSE))</f>
        <v/>
      </c>
    </row>
    <row r="290" spans="1:9" x14ac:dyDescent="0.25">
      <c r="A290" s="12"/>
      <c r="B290" s="17" t="s">
        <v>754</v>
      </c>
      <c r="C290" s="12" t="str">
        <f>IF(ISERROR(VLOOKUP($B290,Lists!$B$4:$C$11,2,FALSE)),"",VLOOKUP($B290,Lists!$B$4:$C$11,2,FALSE))</f>
        <v/>
      </c>
      <c r="D290" s="77"/>
      <c r="E290" s="23" t="s">
        <v>945</v>
      </c>
      <c r="F290" s="78" t="str">
        <f>IF(ISERROR(VLOOKUP($B290&amp;" "&amp;$G290,Lists!$N$4:$O$14,2,FALSE)),"",VLOOKUP($B290&amp;" "&amp;$G290,Lists!$N$4:$O$14,2,FALSE))</f>
        <v/>
      </c>
      <c r="G290" s="78" t="str">
        <f>IF(ISERROR(VLOOKUP($E290,Lists!$L$4:$M$7,2,FALSE)),"",VLOOKUP($E290,Lists!$L$4:$M$7,2,FALSE))</f>
        <v/>
      </c>
      <c r="H290" s="77" t="str">
        <f t="shared" si="5"/>
        <v/>
      </c>
      <c r="I290" s="23" t="str">
        <f>IF(ISERROR(VLOOKUP($B290,Lists!$B$4:$K$12,10,FALSE)),"",VLOOKUP($B290,Lists!$B$4:$K$12,10,FALSE))</f>
        <v/>
      </c>
    </row>
    <row r="291" spans="1:9" x14ac:dyDescent="0.25">
      <c r="A291" s="12"/>
      <c r="B291" s="17" t="s">
        <v>754</v>
      </c>
      <c r="C291" s="12" t="str">
        <f>IF(ISERROR(VLOOKUP($B291,Lists!$B$4:$C$11,2,FALSE)),"",VLOOKUP($B291,Lists!$B$4:$C$11,2,FALSE))</f>
        <v/>
      </c>
      <c r="D291" s="77"/>
      <c r="E291" s="23" t="s">
        <v>945</v>
      </c>
      <c r="F291" s="78" t="str">
        <f>IF(ISERROR(VLOOKUP($B291&amp;" "&amp;$G291,Lists!$N$4:$O$14,2,FALSE)),"",VLOOKUP($B291&amp;" "&amp;$G291,Lists!$N$4:$O$14,2,FALSE))</f>
        <v/>
      </c>
      <c r="G291" s="78" t="str">
        <f>IF(ISERROR(VLOOKUP($E291,Lists!$L$4:$M$7,2,FALSE)),"",VLOOKUP($E291,Lists!$L$4:$M$7,2,FALSE))</f>
        <v/>
      </c>
      <c r="H291" s="77" t="str">
        <f t="shared" si="5"/>
        <v/>
      </c>
      <c r="I291" s="23" t="str">
        <f>IF(ISERROR(VLOOKUP($B291,Lists!$B$4:$K$12,10,FALSE)),"",VLOOKUP($B291,Lists!$B$4:$K$12,10,FALSE))</f>
        <v/>
      </c>
    </row>
    <row r="292" spans="1:9" x14ac:dyDescent="0.25">
      <c r="A292" s="12"/>
      <c r="B292" s="17" t="s">
        <v>754</v>
      </c>
      <c r="C292" s="12" t="str">
        <f>IF(ISERROR(VLOOKUP($B292,Lists!$B$4:$C$11,2,FALSE)),"",VLOOKUP($B292,Lists!$B$4:$C$11,2,FALSE))</f>
        <v/>
      </c>
      <c r="D292" s="77"/>
      <c r="E292" s="23" t="s">
        <v>945</v>
      </c>
      <c r="F292" s="78" t="str">
        <f>IF(ISERROR(VLOOKUP($B292&amp;" "&amp;$G292,Lists!$N$4:$O$14,2,FALSE)),"",VLOOKUP($B292&amp;" "&amp;$G292,Lists!$N$4:$O$14,2,FALSE))</f>
        <v/>
      </c>
      <c r="G292" s="78" t="str">
        <f>IF(ISERROR(VLOOKUP($E292,Lists!$L$4:$M$7,2,FALSE)),"",VLOOKUP($E292,Lists!$L$4:$M$7,2,FALSE))</f>
        <v/>
      </c>
      <c r="H292" s="77" t="str">
        <f t="shared" si="5"/>
        <v/>
      </c>
      <c r="I292" s="23" t="str">
        <f>IF(ISERROR(VLOOKUP($B292,Lists!$B$4:$K$12,10,FALSE)),"",VLOOKUP($B292,Lists!$B$4:$K$12,10,FALSE))</f>
        <v/>
      </c>
    </row>
    <row r="293" spans="1:9" x14ac:dyDescent="0.25">
      <c r="A293" s="12"/>
      <c r="B293" s="17" t="s">
        <v>754</v>
      </c>
      <c r="C293" s="12" t="str">
        <f>IF(ISERROR(VLOOKUP($B293,Lists!$B$4:$C$11,2,FALSE)),"",VLOOKUP($B293,Lists!$B$4:$C$11,2,FALSE))</f>
        <v/>
      </c>
      <c r="D293" s="77"/>
      <c r="E293" s="23" t="s">
        <v>945</v>
      </c>
      <c r="F293" s="78" t="str">
        <f>IF(ISERROR(VLOOKUP($B293&amp;" "&amp;$G293,Lists!$N$4:$O$14,2,FALSE)),"",VLOOKUP($B293&amp;" "&amp;$G293,Lists!$N$4:$O$14,2,FALSE))</f>
        <v/>
      </c>
      <c r="G293" s="78" t="str">
        <f>IF(ISERROR(VLOOKUP($E293,Lists!$L$4:$M$7,2,FALSE)),"",VLOOKUP($E293,Lists!$L$4:$M$7,2,FALSE))</f>
        <v/>
      </c>
      <c r="H293" s="77" t="str">
        <f t="shared" si="5"/>
        <v/>
      </c>
      <c r="I293" s="23" t="str">
        <f>IF(ISERROR(VLOOKUP($B293,Lists!$B$4:$K$12,10,FALSE)),"",VLOOKUP($B293,Lists!$B$4:$K$12,10,FALSE))</f>
        <v/>
      </c>
    </row>
    <row r="294" spans="1:9" x14ac:dyDescent="0.25">
      <c r="A294" s="12"/>
      <c r="B294" s="17" t="s">
        <v>754</v>
      </c>
      <c r="C294" s="12" t="str">
        <f>IF(ISERROR(VLOOKUP($B294,Lists!$B$4:$C$11,2,FALSE)),"",VLOOKUP($B294,Lists!$B$4:$C$11,2,FALSE))</f>
        <v/>
      </c>
      <c r="D294" s="77"/>
      <c r="E294" s="23" t="s">
        <v>945</v>
      </c>
      <c r="F294" s="78" t="str">
        <f>IF(ISERROR(VLOOKUP($B294&amp;" "&amp;$G294,Lists!$N$4:$O$14,2,FALSE)),"",VLOOKUP($B294&amp;" "&amp;$G294,Lists!$N$4:$O$14,2,FALSE))</f>
        <v/>
      </c>
      <c r="G294" s="78" t="str">
        <f>IF(ISERROR(VLOOKUP($E294,Lists!$L$4:$M$7,2,FALSE)),"",VLOOKUP($E294,Lists!$L$4:$M$7,2,FALSE))</f>
        <v/>
      </c>
      <c r="H294" s="77" t="str">
        <f t="shared" si="5"/>
        <v/>
      </c>
      <c r="I294" s="23" t="str">
        <f>IF(ISERROR(VLOOKUP($B294,Lists!$B$4:$K$12,10,FALSE)),"",VLOOKUP($B294,Lists!$B$4:$K$12,10,FALSE))</f>
        <v/>
      </c>
    </row>
    <row r="295" spans="1:9" x14ac:dyDescent="0.25">
      <c r="A295" s="12"/>
      <c r="B295" s="17" t="s">
        <v>754</v>
      </c>
      <c r="C295" s="12" t="str">
        <f>IF(ISERROR(VLOOKUP($B295,Lists!$B$4:$C$11,2,FALSE)),"",VLOOKUP($B295,Lists!$B$4:$C$11,2,FALSE))</f>
        <v/>
      </c>
      <c r="D295" s="77"/>
      <c r="E295" s="23" t="s">
        <v>945</v>
      </c>
      <c r="F295" s="78" t="str">
        <f>IF(ISERROR(VLOOKUP($B295&amp;" "&amp;$G295,Lists!$N$4:$O$14,2,FALSE)),"",VLOOKUP($B295&amp;" "&amp;$G295,Lists!$N$4:$O$14,2,FALSE))</f>
        <v/>
      </c>
      <c r="G295" s="78" t="str">
        <f>IF(ISERROR(VLOOKUP($E295,Lists!$L$4:$M$7,2,FALSE)),"",VLOOKUP($E295,Lists!$L$4:$M$7,2,FALSE))</f>
        <v/>
      </c>
      <c r="H295" s="77" t="str">
        <f t="shared" si="5"/>
        <v/>
      </c>
      <c r="I295" s="23" t="str">
        <f>IF(ISERROR(VLOOKUP($B295,Lists!$B$4:$K$12,10,FALSE)),"",VLOOKUP($B295,Lists!$B$4:$K$12,10,FALSE))</f>
        <v/>
      </c>
    </row>
    <row r="296" spans="1:9" x14ac:dyDescent="0.25">
      <c r="A296" s="12"/>
      <c r="B296" s="17" t="s">
        <v>754</v>
      </c>
      <c r="C296" s="12" t="str">
        <f>IF(ISERROR(VLOOKUP($B296,Lists!$B$4:$C$11,2,FALSE)),"",VLOOKUP($B296,Lists!$B$4:$C$11,2,FALSE))</f>
        <v/>
      </c>
      <c r="D296" s="77"/>
      <c r="E296" s="23" t="s">
        <v>945</v>
      </c>
      <c r="F296" s="78" t="str">
        <f>IF(ISERROR(VLOOKUP($B296&amp;" "&amp;$G296,Lists!$N$4:$O$14,2,FALSE)),"",VLOOKUP($B296&amp;" "&amp;$G296,Lists!$N$4:$O$14,2,FALSE))</f>
        <v/>
      </c>
      <c r="G296" s="78" t="str">
        <f>IF(ISERROR(VLOOKUP($E296,Lists!$L$4:$M$7,2,FALSE)),"",VLOOKUP($E296,Lists!$L$4:$M$7,2,FALSE))</f>
        <v/>
      </c>
      <c r="H296" s="77" t="str">
        <f t="shared" si="5"/>
        <v/>
      </c>
      <c r="I296" s="23" t="str">
        <f>IF(ISERROR(VLOOKUP($B296,Lists!$B$4:$K$12,10,FALSE)),"",VLOOKUP($B296,Lists!$B$4:$K$12,10,FALSE))</f>
        <v/>
      </c>
    </row>
    <row r="297" spans="1:9" x14ac:dyDescent="0.25">
      <c r="A297" s="12"/>
      <c r="B297" s="17" t="s">
        <v>754</v>
      </c>
      <c r="C297" s="12" t="str">
        <f>IF(ISERROR(VLOOKUP($B297,Lists!$B$4:$C$11,2,FALSE)),"",VLOOKUP($B297,Lists!$B$4:$C$11,2,FALSE))</f>
        <v/>
      </c>
      <c r="D297" s="77"/>
      <c r="E297" s="23" t="s">
        <v>945</v>
      </c>
      <c r="F297" s="78" t="str">
        <f>IF(ISERROR(VLOOKUP($B297&amp;" "&amp;$G297,Lists!$N$4:$O$14,2,FALSE)),"",VLOOKUP($B297&amp;" "&amp;$G297,Lists!$N$4:$O$14,2,FALSE))</f>
        <v/>
      </c>
      <c r="G297" s="78" t="str">
        <f>IF(ISERROR(VLOOKUP($E297,Lists!$L$4:$M$7,2,FALSE)),"",VLOOKUP($E297,Lists!$L$4:$M$7,2,FALSE))</f>
        <v/>
      </c>
      <c r="H297" s="77" t="str">
        <f t="shared" si="5"/>
        <v/>
      </c>
      <c r="I297" s="23" t="str">
        <f>IF(ISERROR(VLOOKUP($B297,Lists!$B$4:$K$12,10,FALSE)),"",VLOOKUP($B297,Lists!$B$4:$K$12,10,FALSE))</f>
        <v/>
      </c>
    </row>
    <row r="298" spans="1:9" x14ac:dyDescent="0.25">
      <c r="A298" s="12"/>
      <c r="B298" s="17" t="s">
        <v>754</v>
      </c>
      <c r="C298" s="12" t="str">
        <f>IF(ISERROR(VLOOKUP($B298,Lists!$B$4:$C$11,2,FALSE)),"",VLOOKUP($B298,Lists!$B$4:$C$11,2,FALSE))</f>
        <v/>
      </c>
      <c r="D298" s="77"/>
      <c r="E298" s="23" t="s">
        <v>945</v>
      </c>
      <c r="F298" s="78" t="str">
        <f>IF(ISERROR(VLOOKUP($B298&amp;" "&amp;$G298,Lists!$N$4:$O$14,2,FALSE)),"",VLOOKUP($B298&amp;" "&amp;$G298,Lists!$N$4:$O$14,2,FALSE))</f>
        <v/>
      </c>
      <c r="G298" s="78" t="str">
        <f>IF(ISERROR(VLOOKUP($E298,Lists!$L$4:$M$7,2,FALSE)),"",VLOOKUP($E298,Lists!$L$4:$M$7,2,FALSE))</f>
        <v/>
      </c>
      <c r="H298" s="77" t="str">
        <f t="shared" si="5"/>
        <v/>
      </c>
      <c r="I298" s="23" t="str">
        <f>IF(ISERROR(VLOOKUP($B298,Lists!$B$4:$K$12,10,FALSE)),"",VLOOKUP($B298,Lists!$B$4:$K$12,10,FALSE))</f>
        <v/>
      </c>
    </row>
    <row r="299" spans="1:9" x14ac:dyDescent="0.25">
      <c r="A299" s="12"/>
      <c r="B299" s="17" t="s">
        <v>754</v>
      </c>
      <c r="C299" s="12" t="str">
        <f>IF(ISERROR(VLOOKUP($B299,Lists!$B$4:$C$11,2,FALSE)),"",VLOOKUP($B299,Lists!$B$4:$C$11,2,FALSE))</f>
        <v/>
      </c>
      <c r="D299" s="77"/>
      <c r="E299" s="23" t="s">
        <v>945</v>
      </c>
      <c r="F299" s="78" t="str">
        <f>IF(ISERROR(VLOOKUP($B299&amp;" "&amp;$G299,Lists!$N$4:$O$14,2,FALSE)),"",VLOOKUP($B299&amp;" "&amp;$G299,Lists!$N$4:$O$14,2,FALSE))</f>
        <v/>
      </c>
      <c r="G299" s="78" t="str">
        <f>IF(ISERROR(VLOOKUP($E299,Lists!$L$4:$M$7,2,FALSE)),"",VLOOKUP($E299,Lists!$L$4:$M$7,2,FALSE))</f>
        <v/>
      </c>
      <c r="H299" s="77" t="str">
        <f t="shared" si="5"/>
        <v/>
      </c>
      <c r="I299" s="23" t="str">
        <f>IF(ISERROR(VLOOKUP($B299,Lists!$B$4:$K$12,10,FALSE)),"",VLOOKUP($B299,Lists!$B$4:$K$12,10,FALSE))</f>
        <v/>
      </c>
    </row>
    <row r="300" spans="1:9" x14ac:dyDescent="0.25">
      <c r="A300" s="12"/>
      <c r="B300" s="17" t="s">
        <v>754</v>
      </c>
      <c r="C300" s="12" t="str">
        <f>IF(ISERROR(VLOOKUP($B300,Lists!$B$4:$C$11,2,FALSE)),"",VLOOKUP($B300,Lists!$B$4:$C$11,2,FALSE))</f>
        <v/>
      </c>
      <c r="D300" s="77"/>
      <c r="E300" s="23" t="s">
        <v>945</v>
      </c>
      <c r="F300" s="78" t="str">
        <f>IF(ISERROR(VLOOKUP($B300&amp;" "&amp;$G300,Lists!$N$4:$O$14,2,FALSE)),"",VLOOKUP($B300&amp;" "&amp;$G300,Lists!$N$4:$O$14,2,FALSE))</f>
        <v/>
      </c>
      <c r="G300" s="78" t="str">
        <f>IF(ISERROR(VLOOKUP($E300,Lists!$L$4:$M$7,2,FALSE)),"",VLOOKUP($E300,Lists!$L$4:$M$7,2,FALSE))</f>
        <v/>
      </c>
      <c r="H300" s="77" t="str">
        <f t="shared" si="5"/>
        <v/>
      </c>
      <c r="I300" s="23" t="str">
        <f>IF(ISERROR(VLOOKUP($B300,Lists!$B$4:$K$12,10,FALSE)),"",VLOOKUP($B300,Lists!$B$4:$K$12,10,FALSE))</f>
        <v/>
      </c>
    </row>
    <row r="301" spans="1:9" x14ac:dyDescent="0.25">
      <c r="A301" s="12"/>
      <c r="B301" s="17" t="s">
        <v>754</v>
      </c>
      <c r="C301" s="12" t="str">
        <f>IF(ISERROR(VLOOKUP($B301,Lists!$B$4:$C$11,2,FALSE)),"",VLOOKUP($B301,Lists!$B$4:$C$11,2,FALSE))</f>
        <v/>
      </c>
      <c r="D301" s="77"/>
      <c r="E301" s="23" t="s">
        <v>945</v>
      </c>
      <c r="F301" s="78" t="str">
        <f>IF(ISERROR(VLOOKUP($B301&amp;" "&amp;$G301,Lists!$N$4:$O$14,2,FALSE)),"",VLOOKUP($B301&amp;" "&amp;$G301,Lists!$N$4:$O$14,2,FALSE))</f>
        <v/>
      </c>
      <c r="G301" s="78" t="str">
        <f>IF(ISERROR(VLOOKUP($E301,Lists!$L$4:$M$7,2,FALSE)),"",VLOOKUP($E301,Lists!$L$4:$M$7,2,FALSE))</f>
        <v/>
      </c>
      <c r="H301" s="77" t="str">
        <f t="shared" si="5"/>
        <v/>
      </c>
      <c r="I301" s="23" t="str">
        <f>IF(ISERROR(VLOOKUP($B301,Lists!$B$4:$K$12,10,FALSE)),"",VLOOKUP($B301,Lists!$B$4:$K$12,10,FALSE))</f>
        <v/>
      </c>
    </row>
    <row r="302" spans="1:9" x14ac:dyDescent="0.25">
      <c r="A302" s="12"/>
      <c r="B302" s="17" t="s">
        <v>754</v>
      </c>
      <c r="C302" s="12" t="str">
        <f>IF(ISERROR(VLOOKUP($B302,Lists!$B$4:$C$11,2,FALSE)),"",VLOOKUP($B302,Lists!$B$4:$C$11,2,FALSE))</f>
        <v/>
      </c>
      <c r="D302" s="77"/>
      <c r="E302" s="23" t="s">
        <v>945</v>
      </c>
      <c r="F302" s="78" t="str">
        <f>IF(ISERROR(VLOOKUP($B302&amp;" "&amp;$G302,Lists!$N$4:$O$14,2,FALSE)),"",VLOOKUP($B302&amp;" "&amp;$G302,Lists!$N$4:$O$14,2,FALSE))</f>
        <v/>
      </c>
      <c r="G302" s="78" t="str">
        <f>IF(ISERROR(VLOOKUP($E302,Lists!$L$4:$M$7,2,FALSE)),"",VLOOKUP($E302,Lists!$L$4:$M$7,2,FALSE))</f>
        <v/>
      </c>
      <c r="H302" s="77" t="str">
        <f t="shared" si="5"/>
        <v/>
      </c>
      <c r="I302" s="23" t="str">
        <f>IF(ISERROR(VLOOKUP($B302,Lists!$B$4:$K$12,10,FALSE)),"",VLOOKUP($B302,Lists!$B$4:$K$12,10,FALSE))</f>
        <v/>
      </c>
    </row>
    <row r="303" spans="1:9" x14ac:dyDescent="0.25">
      <c r="A303" s="12"/>
      <c r="B303" s="17" t="s">
        <v>754</v>
      </c>
      <c r="C303" s="12" t="str">
        <f>IF(ISERROR(VLOOKUP($B303,Lists!$B$4:$C$11,2,FALSE)),"",VLOOKUP($B303,Lists!$B$4:$C$11,2,FALSE))</f>
        <v/>
      </c>
      <c r="D303" s="77"/>
      <c r="E303" s="23" t="s">
        <v>945</v>
      </c>
      <c r="F303" s="78" t="str">
        <f>IF(ISERROR(VLOOKUP($B303&amp;" "&amp;$G303,Lists!$N$4:$O$14,2,FALSE)),"",VLOOKUP($B303&amp;" "&amp;$G303,Lists!$N$4:$O$14,2,FALSE))</f>
        <v/>
      </c>
      <c r="G303" s="78" t="str">
        <f>IF(ISERROR(VLOOKUP($E303,Lists!$L$4:$M$7,2,FALSE)),"",VLOOKUP($E303,Lists!$L$4:$M$7,2,FALSE))</f>
        <v/>
      </c>
      <c r="H303" s="77" t="str">
        <f t="shared" si="5"/>
        <v/>
      </c>
      <c r="I303" s="23" t="str">
        <f>IF(ISERROR(VLOOKUP($B303,Lists!$B$4:$K$12,10,FALSE)),"",VLOOKUP($B303,Lists!$B$4:$K$12,10,FALSE))</f>
        <v/>
      </c>
    </row>
    <row r="304" spans="1:9" x14ac:dyDescent="0.25">
      <c r="A304" s="12"/>
      <c r="B304" s="17" t="s">
        <v>754</v>
      </c>
      <c r="C304" s="12" t="str">
        <f>IF(ISERROR(VLOOKUP($B304,Lists!$B$4:$C$11,2,FALSE)),"",VLOOKUP($B304,Lists!$B$4:$C$11,2,FALSE))</f>
        <v/>
      </c>
      <c r="D304" s="77"/>
      <c r="E304" s="23" t="s">
        <v>945</v>
      </c>
      <c r="F304" s="78" t="str">
        <f>IF(ISERROR(VLOOKUP($B304&amp;" "&amp;$G304,Lists!$N$4:$O$14,2,FALSE)),"",VLOOKUP($B304&amp;" "&amp;$G304,Lists!$N$4:$O$14,2,FALSE))</f>
        <v/>
      </c>
      <c r="G304" s="78" t="str">
        <f>IF(ISERROR(VLOOKUP($E304,Lists!$L$4:$M$7,2,FALSE)),"",VLOOKUP($E304,Lists!$L$4:$M$7,2,FALSE))</f>
        <v/>
      </c>
      <c r="H304" s="77" t="str">
        <f t="shared" si="5"/>
        <v/>
      </c>
      <c r="I304" s="23" t="str">
        <f>IF(ISERROR(VLOOKUP($B304,Lists!$B$4:$K$12,10,FALSE)),"",VLOOKUP($B304,Lists!$B$4:$K$12,10,FALSE))</f>
        <v/>
      </c>
    </row>
    <row r="305" spans="1:9" x14ac:dyDescent="0.25">
      <c r="A305" s="12"/>
      <c r="B305" s="17" t="s">
        <v>754</v>
      </c>
      <c r="C305" s="12" t="str">
        <f>IF(ISERROR(VLOOKUP($B305,Lists!$B$4:$C$11,2,FALSE)),"",VLOOKUP($B305,Lists!$B$4:$C$11,2,FALSE))</f>
        <v/>
      </c>
      <c r="D305" s="77"/>
      <c r="E305" s="23" t="s">
        <v>945</v>
      </c>
      <c r="F305" s="78" t="str">
        <f>IF(ISERROR(VLOOKUP($B305&amp;" "&amp;$G305,Lists!$N$4:$O$14,2,FALSE)),"",VLOOKUP($B305&amp;" "&amp;$G305,Lists!$N$4:$O$14,2,FALSE))</f>
        <v/>
      </c>
      <c r="G305" s="78" t="str">
        <f>IF(ISERROR(VLOOKUP($E305,Lists!$L$4:$M$7,2,FALSE)),"",VLOOKUP($E305,Lists!$L$4:$M$7,2,FALSE))</f>
        <v/>
      </c>
      <c r="H305" s="77" t="str">
        <f t="shared" si="5"/>
        <v/>
      </c>
      <c r="I305" s="23" t="str">
        <f>IF(ISERROR(VLOOKUP($B305,Lists!$B$4:$K$12,10,FALSE)),"",VLOOKUP($B305,Lists!$B$4:$K$12,10,FALSE))</f>
        <v/>
      </c>
    </row>
    <row r="306" spans="1:9" x14ac:dyDescent="0.25">
      <c r="A306" s="12"/>
      <c r="B306" s="17" t="s">
        <v>754</v>
      </c>
      <c r="C306" s="12" t="str">
        <f>IF(ISERROR(VLOOKUP($B306,Lists!$B$4:$C$11,2,FALSE)),"",VLOOKUP($B306,Lists!$B$4:$C$11,2,FALSE))</f>
        <v/>
      </c>
      <c r="D306" s="77"/>
      <c r="E306" s="23" t="s">
        <v>945</v>
      </c>
      <c r="F306" s="78" t="str">
        <f>IF(ISERROR(VLOOKUP($B306&amp;" "&amp;$G306,Lists!$N$4:$O$14,2,FALSE)),"",VLOOKUP($B306&amp;" "&amp;$G306,Lists!$N$4:$O$14,2,FALSE))</f>
        <v/>
      </c>
      <c r="G306" s="78" t="str">
        <f>IF(ISERROR(VLOOKUP($E306,Lists!$L$4:$M$7,2,FALSE)),"",VLOOKUP($E306,Lists!$L$4:$M$7,2,FALSE))</f>
        <v/>
      </c>
      <c r="H306" s="77" t="str">
        <f t="shared" si="5"/>
        <v/>
      </c>
      <c r="I306" s="23" t="str">
        <f>IF(ISERROR(VLOOKUP($B306,Lists!$B$4:$K$12,10,FALSE)),"",VLOOKUP($B306,Lists!$B$4:$K$12,10,FALSE))</f>
        <v/>
      </c>
    </row>
    <row r="307" spans="1:9" x14ac:dyDescent="0.25">
      <c r="A307" s="12"/>
      <c r="B307" s="17" t="s">
        <v>754</v>
      </c>
      <c r="C307" s="12" t="str">
        <f>IF(ISERROR(VLOOKUP($B307,Lists!$B$4:$C$11,2,FALSE)),"",VLOOKUP($B307,Lists!$B$4:$C$11,2,FALSE))</f>
        <v/>
      </c>
      <c r="D307" s="77"/>
      <c r="E307" s="23" t="s">
        <v>945</v>
      </c>
      <c r="F307" s="78" t="str">
        <f>IF(ISERROR(VLOOKUP($B307&amp;" "&amp;$G307,Lists!$N$4:$O$14,2,FALSE)),"",VLOOKUP($B307&amp;" "&amp;$G307,Lists!$N$4:$O$14,2,FALSE))</f>
        <v/>
      </c>
      <c r="G307" s="78" t="str">
        <f>IF(ISERROR(VLOOKUP($E307,Lists!$L$4:$M$7,2,FALSE)),"",VLOOKUP($E307,Lists!$L$4:$M$7,2,FALSE))</f>
        <v/>
      </c>
      <c r="H307" s="77" t="str">
        <f t="shared" si="5"/>
        <v/>
      </c>
      <c r="I307" s="23" t="str">
        <f>IF(ISERROR(VLOOKUP($B307,Lists!$B$4:$K$12,10,FALSE)),"",VLOOKUP($B307,Lists!$B$4:$K$12,10,FALSE))</f>
        <v/>
      </c>
    </row>
    <row r="308" spans="1:9" x14ac:dyDescent="0.25">
      <c r="A308" s="12"/>
      <c r="B308" s="17" t="s">
        <v>754</v>
      </c>
      <c r="C308" s="12" t="str">
        <f>IF(ISERROR(VLOOKUP($B308,Lists!$B$4:$C$11,2,FALSE)),"",VLOOKUP($B308,Lists!$B$4:$C$11,2,FALSE))</f>
        <v/>
      </c>
      <c r="D308" s="77"/>
      <c r="E308" s="23" t="s">
        <v>945</v>
      </c>
      <c r="F308" s="78" t="str">
        <f>IF(ISERROR(VLOOKUP($B308&amp;" "&amp;$G308,Lists!$N$4:$O$14,2,FALSE)),"",VLOOKUP($B308&amp;" "&amp;$G308,Lists!$N$4:$O$14,2,FALSE))</f>
        <v/>
      </c>
      <c r="G308" s="78" t="str">
        <f>IF(ISERROR(VLOOKUP($E308,Lists!$L$4:$M$7,2,FALSE)),"",VLOOKUP($E308,Lists!$L$4:$M$7,2,FALSE))</f>
        <v/>
      </c>
      <c r="H308" s="77" t="str">
        <f t="shared" si="5"/>
        <v/>
      </c>
      <c r="I308" s="23" t="str">
        <f>IF(ISERROR(VLOOKUP($B308,Lists!$B$4:$K$12,10,FALSE)),"",VLOOKUP($B308,Lists!$B$4:$K$12,10,FALSE))</f>
        <v/>
      </c>
    </row>
    <row r="309" spans="1:9" x14ac:dyDescent="0.25">
      <c r="A309" s="12"/>
      <c r="B309" s="17" t="s">
        <v>754</v>
      </c>
      <c r="C309" s="12" t="str">
        <f>IF(ISERROR(VLOOKUP($B309,Lists!$B$4:$C$11,2,FALSE)),"",VLOOKUP($B309,Lists!$B$4:$C$11,2,FALSE))</f>
        <v/>
      </c>
      <c r="D309" s="77"/>
      <c r="E309" s="23" t="s">
        <v>945</v>
      </c>
      <c r="F309" s="78" t="str">
        <f>IF(ISERROR(VLOOKUP($B309&amp;" "&amp;$G309,Lists!$N$4:$O$14,2,FALSE)),"",VLOOKUP($B309&amp;" "&amp;$G309,Lists!$N$4:$O$14,2,FALSE))</f>
        <v/>
      </c>
      <c r="G309" s="78" t="str">
        <f>IF(ISERROR(VLOOKUP($E309,Lists!$L$4:$M$7,2,FALSE)),"",VLOOKUP($E309,Lists!$L$4:$M$7,2,FALSE))</f>
        <v/>
      </c>
      <c r="H309" s="77" t="str">
        <f t="shared" si="5"/>
        <v/>
      </c>
      <c r="I309" s="23" t="str">
        <f>IF(ISERROR(VLOOKUP($B309,Lists!$B$4:$K$12,10,FALSE)),"",VLOOKUP($B309,Lists!$B$4:$K$12,10,FALSE))</f>
        <v/>
      </c>
    </row>
    <row r="310" spans="1:9" x14ac:dyDescent="0.25">
      <c r="A310" s="12"/>
      <c r="B310" s="17" t="s">
        <v>754</v>
      </c>
      <c r="C310" s="12" t="str">
        <f>IF(ISERROR(VLOOKUP($B310,Lists!$B$4:$C$11,2,FALSE)),"",VLOOKUP($B310,Lists!$B$4:$C$11,2,FALSE))</f>
        <v/>
      </c>
      <c r="D310" s="77"/>
      <c r="E310" s="23" t="s">
        <v>945</v>
      </c>
      <c r="F310" s="78" t="str">
        <f>IF(ISERROR(VLOOKUP($B310&amp;" "&amp;$G310,Lists!$N$4:$O$14,2,FALSE)),"",VLOOKUP($B310&amp;" "&amp;$G310,Lists!$N$4:$O$14,2,FALSE))</f>
        <v/>
      </c>
      <c r="G310" s="78" t="str">
        <f>IF(ISERROR(VLOOKUP($E310,Lists!$L$4:$M$7,2,FALSE)),"",VLOOKUP($E310,Lists!$L$4:$M$7,2,FALSE))</f>
        <v/>
      </c>
      <c r="H310" s="77" t="str">
        <f t="shared" si="5"/>
        <v/>
      </c>
      <c r="I310" s="23" t="str">
        <f>IF(ISERROR(VLOOKUP($B310,Lists!$B$4:$K$12,10,FALSE)),"",VLOOKUP($B310,Lists!$B$4:$K$12,10,FALSE))</f>
        <v/>
      </c>
    </row>
    <row r="311" spans="1:9" x14ac:dyDescent="0.25">
      <c r="A311" s="12"/>
      <c r="B311" s="17" t="s">
        <v>754</v>
      </c>
      <c r="C311" s="12" t="str">
        <f>IF(ISERROR(VLOOKUP($B311,Lists!$B$4:$C$11,2,FALSE)),"",VLOOKUP($B311,Lists!$B$4:$C$11,2,FALSE))</f>
        <v/>
      </c>
      <c r="D311" s="77"/>
      <c r="E311" s="23" t="s">
        <v>945</v>
      </c>
      <c r="F311" s="78" t="str">
        <f>IF(ISERROR(VLOOKUP($B311&amp;" "&amp;$G311,Lists!$N$4:$O$14,2,FALSE)),"",VLOOKUP($B311&amp;" "&amp;$G311,Lists!$N$4:$O$14,2,FALSE))</f>
        <v/>
      </c>
      <c r="G311" s="78" t="str">
        <f>IF(ISERROR(VLOOKUP($E311,Lists!$L$4:$M$7,2,FALSE)),"",VLOOKUP($E311,Lists!$L$4:$M$7,2,FALSE))</f>
        <v/>
      </c>
      <c r="H311" s="77" t="str">
        <f t="shared" si="5"/>
        <v/>
      </c>
      <c r="I311" s="23" t="str">
        <f>IF(ISERROR(VLOOKUP($B311,Lists!$B$4:$K$12,10,FALSE)),"",VLOOKUP($B311,Lists!$B$4:$K$12,10,FALSE))</f>
        <v/>
      </c>
    </row>
    <row r="312" spans="1:9" x14ac:dyDescent="0.25">
      <c r="A312" s="12"/>
      <c r="B312" s="17" t="s">
        <v>754</v>
      </c>
      <c r="C312" s="12" t="str">
        <f>IF(ISERROR(VLOOKUP($B312,Lists!$B$4:$C$11,2,FALSE)),"",VLOOKUP($B312,Lists!$B$4:$C$11,2,FALSE))</f>
        <v/>
      </c>
      <c r="D312" s="77"/>
      <c r="E312" s="23" t="s">
        <v>945</v>
      </c>
      <c r="F312" s="78" t="str">
        <f>IF(ISERROR(VLOOKUP($B312&amp;" "&amp;$G312,Lists!$N$4:$O$14,2,FALSE)),"",VLOOKUP($B312&amp;" "&amp;$G312,Lists!$N$4:$O$14,2,FALSE))</f>
        <v/>
      </c>
      <c r="G312" s="78" t="str">
        <f>IF(ISERROR(VLOOKUP($E312,Lists!$L$4:$M$7,2,FALSE)),"",VLOOKUP($E312,Lists!$L$4:$M$7,2,FALSE))</f>
        <v/>
      </c>
      <c r="H312" s="77" t="str">
        <f t="shared" si="5"/>
        <v/>
      </c>
      <c r="I312" s="23" t="str">
        <f>IF(ISERROR(VLOOKUP($B312,Lists!$B$4:$K$12,10,FALSE)),"",VLOOKUP($B312,Lists!$B$4:$K$12,10,FALSE))</f>
        <v/>
      </c>
    </row>
    <row r="313" spans="1:9" x14ac:dyDescent="0.25">
      <c r="A313" s="12"/>
      <c r="B313" s="17" t="s">
        <v>754</v>
      </c>
      <c r="C313" s="12" t="str">
        <f>IF(ISERROR(VLOOKUP($B313,Lists!$B$4:$C$11,2,FALSE)),"",VLOOKUP($B313,Lists!$B$4:$C$11,2,FALSE))</f>
        <v/>
      </c>
      <c r="D313" s="77"/>
      <c r="E313" s="23" t="s">
        <v>945</v>
      </c>
      <c r="F313" s="78" t="str">
        <f>IF(ISERROR(VLOOKUP($B313&amp;" "&amp;$G313,Lists!$N$4:$O$14,2,FALSE)),"",VLOOKUP($B313&amp;" "&amp;$G313,Lists!$N$4:$O$14,2,FALSE))</f>
        <v/>
      </c>
      <c r="G313" s="78" t="str">
        <f>IF(ISERROR(VLOOKUP($E313,Lists!$L$4:$M$7,2,FALSE)),"",VLOOKUP($E313,Lists!$L$4:$M$7,2,FALSE))</f>
        <v/>
      </c>
      <c r="H313" s="77" t="str">
        <f t="shared" si="5"/>
        <v/>
      </c>
      <c r="I313" s="23" t="str">
        <f>IF(ISERROR(VLOOKUP($B313,Lists!$B$4:$K$12,10,FALSE)),"",VLOOKUP($B313,Lists!$B$4:$K$12,10,FALSE))</f>
        <v/>
      </c>
    </row>
    <row r="314" spans="1:9" x14ac:dyDescent="0.25">
      <c r="A314" s="12"/>
      <c r="B314" s="17" t="s">
        <v>754</v>
      </c>
      <c r="C314" s="12" t="str">
        <f>IF(ISERROR(VLOOKUP($B314,Lists!$B$4:$C$11,2,FALSE)),"",VLOOKUP($B314,Lists!$B$4:$C$11,2,FALSE))</f>
        <v/>
      </c>
      <c r="D314" s="77"/>
      <c r="E314" s="23" t="s">
        <v>945</v>
      </c>
      <c r="F314" s="78" t="str">
        <f>IF(ISERROR(VLOOKUP($B314&amp;" "&amp;$G314,Lists!$N$4:$O$14,2,FALSE)),"",VLOOKUP($B314&amp;" "&amp;$G314,Lists!$N$4:$O$14,2,FALSE))</f>
        <v/>
      </c>
      <c r="G314" s="78" t="str">
        <f>IF(ISERROR(VLOOKUP($E314,Lists!$L$4:$M$7,2,FALSE)),"",VLOOKUP($E314,Lists!$L$4:$M$7,2,FALSE))</f>
        <v/>
      </c>
      <c r="H314" s="77" t="str">
        <f t="shared" si="5"/>
        <v/>
      </c>
      <c r="I314" s="23" t="str">
        <f>IF(ISERROR(VLOOKUP($B314,Lists!$B$4:$K$12,10,FALSE)),"",VLOOKUP($B314,Lists!$B$4:$K$12,10,FALSE))</f>
        <v/>
      </c>
    </row>
    <row r="315" spans="1:9" x14ac:dyDescent="0.25">
      <c r="A315" s="12"/>
      <c r="B315" s="17" t="s">
        <v>754</v>
      </c>
      <c r="C315" s="12" t="str">
        <f>IF(ISERROR(VLOOKUP($B315,Lists!$B$4:$C$11,2,FALSE)),"",VLOOKUP($B315,Lists!$B$4:$C$11,2,FALSE))</f>
        <v/>
      </c>
      <c r="D315" s="77"/>
      <c r="E315" s="23" t="s">
        <v>945</v>
      </c>
      <c r="F315" s="78" t="str">
        <f>IF(ISERROR(VLOOKUP($B315&amp;" "&amp;$G315,Lists!$N$4:$O$14,2,FALSE)),"",VLOOKUP($B315&amp;" "&amp;$G315,Lists!$N$4:$O$14,2,FALSE))</f>
        <v/>
      </c>
      <c r="G315" s="78" t="str">
        <f>IF(ISERROR(VLOOKUP($E315,Lists!$L$4:$M$7,2,FALSE)),"",VLOOKUP($E315,Lists!$L$4:$M$7,2,FALSE))</f>
        <v/>
      </c>
      <c r="H315" s="77" t="str">
        <f t="shared" si="5"/>
        <v/>
      </c>
      <c r="I315" s="23" t="str">
        <f>IF(ISERROR(VLOOKUP($B315,Lists!$B$4:$K$12,10,FALSE)),"",VLOOKUP($B315,Lists!$B$4:$K$12,10,FALSE))</f>
        <v/>
      </c>
    </row>
    <row r="316" spans="1:9" x14ac:dyDescent="0.25">
      <c r="A316" s="12"/>
      <c r="B316" s="17" t="s">
        <v>754</v>
      </c>
      <c r="C316" s="12" t="str">
        <f>IF(ISERROR(VLOOKUP($B316,Lists!$B$4:$C$11,2,FALSE)),"",VLOOKUP($B316,Lists!$B$4:$C$11,2,FALSE))</f>
        <v/>
      </c>
      <c r="D316" s="77"/>
      <c r="E316" s="23" t="s">
        <v>945</v>
      </c>
      <c r="F316" s="78" t="str">
        <f>IF(ISERROR(VLOOKUP($B316&amp;" "&amp;$G316,Lists!$N$4:$O$14,2,FALSE)),"",VLOOKUP($B316&amp;" "&amp;$G316,Lists!$N$4:$O$14,2,FALSE))</f>
        <v/>
      </c>
      <c r="G316" s="78" t="str">
        <f>IF(ISERROR(VLOOKUP($E316,Lists!$L$4:$M$7,2,FALSE)),"",VLOOKUP($E316,Lists!$L$4:$M$7,2,FALSE))</f>
        <v/>
      </c>
      <c r="H316" s="77" t="str">
        <f t="shared" si="5"/>
        <v/>
      </c>
      <c r="I316" s="23" t="str">
        <f>IF(ISERROR(VLOOKUP($B316,Lists!$B$4:$K$12,10,FALSE)),"",VLOOKUP($B316,Lists!$B$4:$K$12,10,FALSE))</f>
        <v/>
      </c>
    </row>
    <row r="317" spans="1:9" x14ac:dyDescent="0.25">
      <c r="A317" s="12"/>
      <c r="B317" s="17" t="s">
        <v>754</v>
      </c>
      <c r="C317" s="12" t="str">
        <f>IF(ISERROR(VLOOKUP($B317,Lists!$B$4:$C$11,2,FALSE)),"",VLOOKUP($B317,Lists!$B$4:$C$11,2,FALSE))</f>
        <v/>
      </c>
      <c r="D317" s="77"/>
      <c r="E317" s="23" t="s">
        <v>945</v>
      </c>
      <c r="F317" s="78" t="str">
        <f>IF(ISERROR(VLOOKUP($B317&amp;" "&amp;$G317,Lists!$N$4:$O$14,2,FALSE)),"",VLOOKUP($B317&amp;" "&amp;$G317,Lists!$N$4:$O$14,2,FALSE))</f>
        <v/>
      </c>
      <c r="G317" s="78" t="str">
        <f>IF(ISERROR(VLOOKUP($E317,Lists!$L$4:$M$7,2,FALSE)),"",VLOOKUP($E317,Lists!$L$4:$M$7,2,FALSE))</f>
        <v/>
      </c>
      <c r="H317" s="77" t="str">
        <f t="shared" si="5"/>
        <v/>
      </c>
      <c r="I317" s="23" t="str">
        <f>IF(ISERROR(VLOOKUP($B317,Lists!$B$4:$K$12,10,FALSE)),"",VLOOKUP($B317,Lists!$B$4:$K$12,10,FALSE))</f>
        <v/>
      </c>
    </row>
    <row r="318" spans="1:9" x14ac:dyDescent="0.25">
      <c r="A318" s="12"/>
      <c r="B318" s="17" t="s">
        <v>754</v>
      </c>
      <c r="C318" s="12" t="str">
        <f>IF(ISERROR(VLOOKUP($B318,Lists!$B$4:$C$11,2,FALSE)),"",VLOOKUP($B318,Lists!$B$4:$C$11,2,FALSE))</f>
        <v/>
      </c>
      <c r="D318" s="77"/>
      <c r="E318" s="23" t="s">
        <v>945</v>
      </c>
      <c r="F318" s="78" t="str">
        <f>IF(ISERROR(VLOOKUP($B318&amp;" "&amp;$G318,Lists!$N$4:$O$14,2,FALSE)),"",VLOOKUP($B318&amp;" "&amp;$G318,Lists!$N$4:$O$14,2,FALSE))</f>
        <v/>
      </c>
      <c r="G318" s="78" t="str">
        <f>IF(ISERROR(VLOOKUP($E318,Lists!$L$4:$M$7,2,FALSE)),"",VLOOKUP($E318,Lists!$L$4:$M$7,2,FALSE))</f>
        <v/>
      </c>
      <c r="H318" s="77" t="str">
        <f t="shared" si="5"/>
        <v/>
      </c>
      <c r="I318" s="23" t="str">
        <f>IF(ISERROR(VLOOKUP($B318,Lists!$B$4:$K$12,10,FALSE)),"",VLOOKUP($B318,Lists!$B$4:$K$12,10,FALSE))</f>
        <v/>
      </c>
    </row>
    <row r="319" spans="1:9" x14ac:dyDescent="0.25">
      <c r="A319" s="12"/>
      <c r="B319" s="17" t="s">
        <v>754</v>
      </c>
      <c r="C319" s="12" t="str">
        <f>IF(ISERROR(VLOOKUP($B319,Lists!$B$4:$C$11,2,FALSE)),"",VLOOKUP($B319,Lists!$B$4:$C$11,2,FALSE))</f>
        <v/>
      </c>
      <c r="D319" s="77"/>
      <c r="E319" s="23" t="s">
        <v>945</v>
      </c>
      <c r="F319" s="78" t="str">
        <f>IF(ISERROR(VLOOKUP($B319&amp;" "&amp;$G319,Lists!$N$4:$O$14,2,FALSE)),"",VLOOKUP($B319&amp;" "&amp;$G319,Lists!$N$4:$O$14,2,FALSE))</f>
        <v/>
      </c>
      <c r="G319" s="78" t="str">
        <f>IF(ISERROR(VLOOKUP($E319,Lists!$L$4:$M$7,2,FALSE)),"",VLOOKUP($E319,Lists!$L$4:$M$7,2,FALSE))</f>
        <v/>
      </c>
      <c r="H319" s="77" t="str">
        <f t="shared" si="5"/>
        <v/>
      </c>
      <c r="I319" s="23" t="str">
        <f>IF(ISERROR(VLOOKUP($B319,Lists!$B$4:$K$12,10,FALSE)),"",VLOOKUP($B319,Lists!$B$4:$K$12,10,FALSE))</f>
        <v/>
      </c>
    </row>
    <row r="320" spans="1:9" x14ac:dyDescent="0.25">
      <c r="A320" s="12"/>
      <c r="B320" s="17" t="s">
        <v>754</v>
      </c>
      <c r="C320" s="12" t="str">
        <f>IF(ISERROR(VLOOKUP($B320,Lists!$B$4:$C$11,2,FALSE)),"",VLOOKUP($B320,Lists!$B$4:$C$11,2,FALSE))</f>
        <v/>
      </c>
      <c r="D320" s="77"/>
      <c r="E320" s="23" t="s">
        <v>945</v>
      </c>
      <c r="F320" s="78" t="str">
        <f>IF(ISERROR(VLOOKUP($B320&amp;" "&amp;$G320,Lists!$N$4:$O$14,2,FALSE)),"",VLOOKUP($B320&amp;" "&amp;$G320,Lists!$N$4:$O$14,2,FALSE))</f>
        <v/>
      </c>
      <c r="G320" s="78" t="str">
        <f>IF(ISERROR(VLOOKUP($E320,Lists!$L$4:$M$7,2,FALSE)),"",VLOOKUP($E320,Lists!$L$4:$M$7,2,FALSE))</f>
        <v/>
      </c>
      <c r="H320" s="77" t="str">
        <f t="shared" si="5"/>
        <v/>
      </c>
      <c r="I320" s="23" t="str">
        <f>IF(ISERROR(VLOOKUP($B320,Lists!$B$4:$K$12,10,FALSE)),"",VLOOKUP($B320,Lists!$B$4:$K$12,10,FALSE))</f>
        <v/>
      </c>
    </row>
    <row r="321" spans="1:9" x14ac:dyDescent="0.25">
      <c r="A321" s="12"/>
      <c r="B321" s="17" t="s">
        <v>754</v>
      </c>
      <c r="C321" s="12" t="str">
        <f>IF(ISERROR(VLOOKUP($B321,Lists!$B$4:$C$11,2,FALSE)),"",VLOOKUP($B321,Lists!$B$4:$C$11,2,FALSE))</f>
        <v/>
      </c>
      <c r="D321" s="77"/>
      <c r="E321" s="23" t="s">
        <v>945</v>
      </c>
      <c r="F321" s="78" t="str">
        <f>IF(ISERROR(VLOOKUP($B321&amp;" "&amp;$G321,Lists!$N$4:$O$14,2,FALSE)),"",VLOOKUP($B321&amp;" "&amp;$G321,Lists!$N$4:$O$14,2,FALSE))</f>
        <v/>
      </c>
      <c r="G321" s="78" t="str">
        <f>IF(ISERROR(VLOOKUP($E321,Lists!$L$4:$M$7,2,FALSE)),"",VLOOKUP($E321,Lists!$L$4:$M$7,2,FALSE))</f>
        <v/>
      </c>
      <c r="H321" s="77" t="str">
        <f t="shared" si="5"/>
        <v/>
      </c>
      <c r="I321" s="23" t="str">
        <f>IF(ISERROR(VLOOKUP($B321,Lists!$B$4:$K$12,10,FALSE)),"",VLOOKUP($B321,Lists!$B$4:$K$12,10,FALSE))</f>
        <v/>
      </c>
    </row>
    <row r="322" spans="1:9" x14ac:dyDescent="0.25">
      <c r="A322" s="12"/>
      <c r="B322" s="17" t="s">
        <v>754</v>
      </c>
      <c r="C322" s="12" t="str">
        <f>IF(ISERROR(VLOOKUP($B322,Lists!$B$4:$C$11,2,FALSE)),"",VLOOKUP($B322,Lists!$B$4:$C$11,2,FALSE))</f>
        <v/>
      </c>
      <c r="D322" s="77"/>
      <c r="E322" s="23" t="s">
        <v>945</v>
      </c>
      <c r="F322" s="78" t="str">
        <f>IF(ISERROR(VLOOKUP($B322&amp;" "&amp;$G322,Lists!$N$4:$O$14,2,FALSE)),"",VLOOKUP($B322&amp;" "&amp;$G322,Lists!$N$4:$O$14,2,FALSE))</f>
        <v/>
      </c>
      <c r="G322" s="78" t="str">
        <f>IF(ISERROR(VLOOKUP($E322,Lists!$L$4:$M$7,2,FALSE)),"",VLOOKUP($E322,Lists!$L$4:$M$7,2,FALSE))</f>
        <v/>
      </c>
      <c r="H322" s="77" t="str">
        <f t="shared" si="5"/>
        <v/>
      </c>
      <c r="I322" s="23" t="str">
        <f>IF(ISERROR(VLOOKUP($B322,Lists!$B$4:$K$12,10,FALSE)),"",VLOOKUP($B322,Lists!$B$4:$K$12,10,FALSE))</f>
        <v/>
      </c>
    </row>
    <row r="323" spans="1:9" x14ac:dyDescent="0.25">
      <c r="A323" s="12"/>
      <c r="B323" s="17" t="s">
        <v>754</v>
      </c>
      <c r="C323" s="12" t="str">
        <f>IF(ISERROR(VLOOKUP($B323,Lists!$B$4:$C$11,2,FALSE)),"",VLOOKUP($B323,Lists!$B$4:$C$11,2,FALSE))</f>
        <v/>
      </c>
      <c r="D323" s="77"/>
      <c r="E323" s="23" t="s">
        <v>945</v>
      </c>
      <c r="F323" s="78" t="str">
        <f>IF(ISERROR(VLOOKUP($B323&amp;" "&amp;$G323,Lists!$N$4:$O$14,2,FALSE)),"",VLOOKUP($B323&amp;" "&amp;$G323,Lists!$N$4:$O$14,2,FALSE))</f>
        <v/>
      </c>
      <c r="G323" s="78" t="str">
        <f>IF(ISERROR(VLOOKUP($E323,Lists!$L$4:$M$7,2,FALSE)),"",VLOOKUP($E323,Lists!$L$4:$M$7,2,FALSE))</f>
        <v/>
      </c>
      <c r="H323" s="77" t="str">
        <f t="shared" si="5"/>
        <v/>
      </c>
      <c r="I323" s="23" t="str">
        <f>IF(ISERROR(VLOOKUP($B323,Lists!$B$4:$K$12,10,FALSE)),"",VLOOKUP($B323,Lists!$B$4:$K$12,10,FALSE))</f>
        <v/>
      </c>
    </row>
    <row r="324" spans="1:9" x14ac:dyDescent="0.25">
      <c r="A324" s="12"/>
      <c r="B324" s="17" t="s">
        <v>754</v>
      </c>
      <c r="C324" s="12" t="str">
        <f>IF(ISERROR(VLOOKUP($B324,Lists!$B$4:$C$11,2,FALSE)),"",VLOOKUP($B324,Lists!$B$4:$C$11,2,FALSE))</f>
        <v/>
      </c>
      <c r="D324" s="77"/>
      <c r="E324" s="23" t="s">
        <v>945</v>
      </c>
      <c r="F324" s="78" t="str">
        <f>IF(ISERROR(VLOOKUP($B324&amp;" "&amp;$G324,Lists!$N$4:$O$14,2,FALSE)),"",VLOOKUP($B324&amp;" "&amp;$G324,Lists!$N$4:$O$14,2,FALSE))</f>
        <v/>
      </c>
      <c r="G324" s="78" t="str">
        <f>IF(ISERROR(VLOOKUP($E324,Lists!$L$4:$M$7,2,FALSE)),"",VLOOKUP($E324,Lists!$L$4:$M$7,2,FALSE))</f>
        <v/>
      </c>
      <c r="H324" s="77" t="str">
        <f t="shared" si="5"/>
        <v/>
      </c>
      <c r="I324" s="23" t="str">
        <f>IF(ISERROR(VLOOKUP($B324,Lists!$B$4:$K$12,10,FALSE)),"",VLOOKUP($B324,Lists!$B$4:$K$12,10,FALSE))</f>
        <v/>
      </c>
    </row>
    <row r="325" spans="1:9" x14ac:dyDescent="0.25">
      <c r="A325" s="12"/>
      <c r="B325" s="17" t="s">
        <v>754</v>
      </c>
      <c r="C325" s="12" t="str">
        <f>IF(ISERROR(VLOOKUP($B325,Lists!$B$4:$C$11,2,FALSE)),"",VLOOKUP($B325,Lists!$B$4:$C$11,2,FALSE))</f>
        <v/>
      </c>
      <c r="D325" s="77"/>
      <c r="E325" s="23" t="s">
        <v>945</v>
      </c>
      <c r="F325" s="78" t="str">
        <f>IF(ISERROR(VLOOKUP($B325&amp;" "&amp;$G325,Lists!$N$4:$O$14,2,FALSE)),"",VLOOKUP($B325&amp;" "&amp;$G325,Lists!$N$4:$O$14,2,FALSE))</f>
        <v/>
      </c>
      <c r="G325" s="78" t="str">
        <f>IF(ISERROR(VLOOKUP($E325,Lists!$L$4:$M$7,2,FALSE)),"",VLOOKUP($E325,Lists!$L$4:$M$7,2,FALSE))</f>
        <v/>
      </c>
      <c r="H325" s="77" t="str">
        <f t="shared" si="5"/>
        <v/>
      </c>
      <c r="I325" s="23" t="str">
        <f>IF(ISERROR(VLOOKUP($B325,Lists!$B$4:$K$12,10,FALSE)),"",VLOOKUP($B325,Lists!$B$4:$K$12,10,FALSE))</f>
        <v/>
      </c>
    </row>
    <row r="326" spans="1:9" x14ac:dyDescent="0.25">
      <c r="A326" s="12"/>
      <c r="B326" s="17" t="s">
        <v>754</v>
      </c>
      <c r="C326" s="12" t="str">
        <f>IF(ISERROR(VLOOKUP($B326,Lists!$B$4:$C$11,2,FALSE)),"",VLOOKUP($B326,Lists!$B$4:$C$11,2,FALSE))</f>
        <v/>
      </c>
      <c r="D326" s="77"/>
      <c r="E326" s="23" t="s">
        <v>945</v>
      </c>
      <c r="F326" s="78" t="str">
        <f>IF(ISERROR(VLOOKUP($B326&amp;" "&amp;$G326,Lists!$N$4:$O$14,2,FALSE)),"",VLOOKUP($B326&amp;" "&amp;$G326,Lists!$N$4:$O$14,2,FALSE))</f>
        <v/>
      </c>
      <c r="G326" s="78" t="str">
        <f>IF(ISERROR(VLOOKUP($E326,Lists!$L$4:$M$7,2,FALSE)),"",VLOOKUP($E326,Lists!$L$4:$M$7,2,FALSE))</f>
        <v/>
      </c>
      <c r="H326" s="77" t="str">
        <f t="shared" si="5"/>
        <v/>
      </c>
      <c r="I326" s="23" t="str">
        <f>IF(ISERROR(VLOOKUP($B326,Lists!$B$4:$K$12,10,FALSE)),"",VLOOKUP($B326,Lists!$B$4:$K$12,10,FALSE))</f>
        <v/>
      </c>
    </row>
    <row r="327" spans="1:9" x14ac:dyDescent="0.25">
      <c r="A327" s="12"/>
      <c r="B327" s="17" t="s">
        <v>754</v>
      </c>
      <c r="C327" s="12" t="str">
        <f>IF(ISERROR(VLOOKUP($B327,Lists!$B$4:$C$11,2,FALSE)),"",VLOOKUP($B327,Lists!$B$4:$C$11,2,FALSE))</f>
        <v/>
      </c>
      <c r="D327" s="77"/>
      <c r="E327" s="23" t="s">
        <v>945</v>
      </c>
      <c r="F327" s="78" t="str">
        <f>IF(ISERROR(VLOOKUP($B327&amp;" "&amp;$G327,Lists!$N$4:$O$14,2,FALSE)),"",VLOOKUP($B327&amp;" "&amp;$G327,Lists!$N$4:$O$14,2,FALSE))</f>
        <v/>
      </c>
      <c r="G327" s="78" t="str">
        <f>IF(ISERROR(VLOOKUP($E327,Lists!$L$4:$M$7,2,FALSE)),"",VLOOKUP($E327,Lists!$L$4:$M$7,2,FALSE))</f>
        <v/>
      </c>
      <c r="H327" s="77" t="str">
        <f t="shared" si="5"/>
        <v/>
      </c>
      <c r="I327" s="23" t="str">
        <f>IF(ISERROR(VLOOKUP($B327,Lists!$B$4:$K$12,10,FALSE)),"",VLOOKUP($B327,Lists!$B$4:$K$12,10,FALSE))</f>
        <v/>
      </c>
    </row>
    <row r="328" spans="1:9" x14ac:dyDescent="0.25">
      <c r="A328" s="12"/>
      <c r="B328" s="17" t="s">
        <v>754</v>
      </c>
      <c r="C328" s="12" t="str">
        <f>IF(ISERROR(VLOOKUP($B328,Lists!$B$4:$C$11,2,FALSE)),"",VLOOKUP($B328,Lists!$B$4:$C$11,2,FALSE))</f>
        <v/>
      </c>
      <c r="D328" s="77"/>
      <c r="E328" s="23" t="s">
        <v>945</v>
      </c>
      <c r="F328" s="78" t="str">
        <f>IF(ISERROR(VLOOKUP($B328&amp;" "&amp;$G328,Lists!$N$4:$O$14,2,FALSE)),"",VLOOKUP($B328&amp;" "&amp;$G328,Lists!$N$4:$O$14,2,FALSE))</f>
        <v/>
      </c>
      <c r="G328" s="78" t="str">
        <f>IF(ISERROR(VLOOKUP($E328,Lists!$L$4:$M$7,2,FALSE)),"",VLOOKUP($E328,Lists!$L$4:$M$7,2,FALSE))</f>
        <v/>
      </c>
      <c r="H328" s="77" t="str">
        <f t="shared" si="5"/>
        <v/>
      </c>
      <c r="I328" s="23" t="str">
        <f>IF(ISERROR(VLOOKUP($B328,Lists!$B$4:$K$12,10,FALSE)),"",VLOOKUP($B328,Lists!$B$4:$K$12,10,FALSE))</f>
        <v/>
      </c>
    </row>
    <row r="329" spans="1:9" x14ac:dyDescent="0.25">
      <c r="A329" s="12"/>
      <c r="B329" s="17" t="s">
        <v>754</v>
      </c>
      <c r="C329" s="12" t="str">
        <f>IF(ISERROR(VLOOKUP($B329,Lists!$B$4:$C$11,2,FALSE)),"",VLOOKUP($B329,Lists!$B$4:$C$11,2,FALSE))</f>
        <v/>
      </c>
      <c r="D329" s="77"/>
      <c r="E329" s="23" t="s">
        <v>945</v>
      </c>
      <c r="F329" s="78" t="str">
        <f>IF(ISERROR(VLOOKUP($B329&amp;" "&amp;$G329,Lists!$N$4:$O$14,2,FALSE)),"",VLOOKUP($B329&amp;" "&amp;$G329,Lists!$N$4:$O$14,2,FALSE))</f>
        <v/>
      </c>
      <c r="G329" s="78" t="str">
        <f>IF(ISERROR(VLOOKUP($E329,Lists!$L$4:$M$7,2,FALSE)),"",VLOOKUP($E329,Lists!$L$4:$M$7,2,FALSE))</f>
        <v/>
      </c>
      <c r="H329" s="77" t="str">
        <f t="shared" si="5"/>
        <v/>
      </c>
      <c r="I329" s="23" t="str">
        <f>IF(ISERROR(VLOOKUP($B329,Lists!$B$4:$K$12,10,FALSE)),"",VLOOKUP($B329,Lists!$B$4:$K$12,10,FALSE))</f>
        <v/>
      </c>
    </row>
    <row r="330" spans="1:9" x14ac:dyDescent="0.25">
      <c r="A330" s="12"/>
      <c r="B330" s="17" t="s">
        <v>754</v>
      </c>
      <c r="C330" s="12" t="str">
        <f>IF(ISERROR(VLOOKUP($B330,Lists!$B$4:$C$11,2,FALSE)),"",VLOOKUP($B330,Lists!$B$4:$C$11,2,FALSE))</f>
        <v/>
      </c>
      <c r="D330" s="77"/>
      <c r="E330" s="23" t="s">
        <v>945</v>
      </c>
      <c r="F330" s="78" t="str">
        <f>IF(ISERROR(VLOOKUP($B330&amp;" "&amp;$G330,Lists!$N$4:$O$14,2,FALSE)),"",VLOOKUP($B330&amp;" "&amp;$G330,Lists!$N$4:$O$14,2,FALSE))</f>
        <v/>
      </c>
      <c r="G330" s="78" t="str">
        <f>IF(ISERROR(VLOOKUP($E330,Lists!$L$4:$M$7,2,FALSE)),"",VLOOKUP($E330,Lists!$L$4:$M$7,2,FALSE))</f>
        <v/>
      </c>
      <c r="H330" s="77" t="str">
        <f t="shared" si="5"/>
        <v/>
      </c>
      <c r="I330" s="23" t="str">
        <f>IF(ISERROR(VLOOKUP($B330,Lists!$B$4:$K$12,10,FALSE)),"",VLOOKUP($B330,Lists!$B$4:$K$12,10,FALSE))</f>
        <v/>
      </c>
    </row>
    <row r="331" spans="1:9" x14ac:dyDescent="0.25">
      <c r="A331" s="12"/>
      <c r="B331" s="17" t="s">
        <v>754</v>
      </c>
      <c r="C331" s="12" t="str">
        <f>IF(ISERROR(VLOOKUP($B331,Lists!$B$4:$C$11,2,FALSE)),"",VLOOKUP($B331,Lists!$B$4:$C$11,2,FALSE))</f>
        <v/>
      </c>
      <c r="D331" s="77"/>
      <c r="E331" s="23" t="s">
        <v>945</v>
      </c>
      <c r="F331" s="78" t="str">
        <f>IF(ISERROR(VLOOKUP($B331&amp;" "&amp;$G331,Lists!$N$4:$O$14,2,FALSE)),"",VLOOKUP($B331&amp;" "&amp;$G331,Lists!$N$4:$O$14,2,FALSE))</f>
        <v/>
      </c>
      <c r="G331" s="78" t="str">
        <f>IF(ISERROR(VLOOKUP($E331,Lists!$L$4:$M$7,2,FALSE)),"",VLOOKUP($E331,Lists!$L$4:$M$7,2,FALSE))</f>
        <v/>
      </c>
      <c r="H331" s="77" t="str">
        <f t="shared" si="5"/>
        <v/>
      </c>
      <c r="I331" s="23" t="str">
        <f>IF(ISERROR(VLOOKUP($B331,Lists!$B$4:$K$12,10,FALSE)),"",VLOOKUP($B331,Lists!$B$4:$K$12,10,FALSE))</f>
        <v/>
      </c>
    </row>
    <row r="332" spans="1:9" x14ac:dyDescent="0.25">
      <c r="A332" s="12"/>
      <c r="B332" s="17" t="s">
        <v>754</v>
      </c>
      <c r="C332" s="12" t="str">
        <f>IF(ISERROR(VLOOKUP($B332,Lists!$B$4:$C$11,2,FALSE)),"",VLOOKUP($B332,Lists!$B$4:$C$11,2,FALSE))</f>
        <v/>
      </c>
      <c r="D332" s="77"/>
      <c r="E332" s="23" t="s">
        <v>945</v>
      </c>
      <c r="F332" s="78" t="str">
        <f>IF(ISERROR(VLOOKUP($B332&amp;" "&amp;$G332,Lists!$N$4:$O$14,2,FALSE)),"",VLOOKUP($B332&amp;" "&amp;$G332,Lists!$N$4:$O$14,2,FALSE))</f>
        <v/>
      </c>
      <c r="G332" s="78" t="str">
        <f>IF(ISERROR(VLOOKUP($E332,Lists!$L$4:$M$7,2,FALSE)),"",VLOOKUP($E332,Lists!$L$4:$M$7,2,FALSE))</f>
        <v/>
      </c>
      <c r="H332" s="77" t="str">
        <f t="shared" si="5"/>
        <v/>
      </c>
      <c r="I332" s="23" t="str">
        <f>IF(ISERROR(VLOOKUP($B332,Lists!$B$4:$K$12,10,FALSE)),"",VLOOKUP($B332,Lists!$B$4:$K$12,10,FALSE))</f>
        <v/>
      </c>
    </row>
    <row r="333" spans="1:9" x14ac:dyDescent="0.25">
      <c r="A333" s="12"/>
      <c r="B333" s="17" t="s">
        <v>754</v>
      </c>
      <c r="C333" s="12" t="str">
        <f>IF(ISERROR(VLOOKUP($B333,Lists!$B$4:$C$11,2,FALSE)),"",VLOOKUP($B333,Lists!$B$4:$C$11,2,FALSE))</f>
        <v/>
      </c>
      <c r="D333" s="77"/>
      <c r="E333" s="23" t="s">
        <v>945</v>
      </c>
      <c r="F333" s="78" t="str">
        <f>IF(ISERROR(VLOOKUP($B333&amp;" "&amp;$G333,Lists!$N$4:$O$14,2,FALSE)),"",VLOOKUP($B333&amp;" "&amp;$G333,Lists!$N$4:$O$14,2,FALSE))</f>
        <v/>
      </c>
      <c r="G333" s="78" t="str">
        <f>IF(ISERROR(VLOOKUP($E333,Lists!$L$4:$M$7,2,FALSE)),"",VLOOKUP($E333,Lists!$L$4:$M$7,2,FALSE))</f>
        <v/>
      </c>
      <c r="H333" s="77" t="str">
        <f t="shared" si="5"/>
        <v/>
      </c>
      <c r="I333" s="23" t="str">
        <f>IF(ISERROR(VLOOKUP($B333,Lists!$B$4:$K$12,10,FALSE)),"",VLOOKUP($B333,Lists!$B$4:$K$12,10,FALSE))</f>
        <v/>
      </c>
    </row>
    <row r="334" spans="1:9" x14ac:dyDescent="0.25">
      <c r="A334" s="12"/>
      <c r="B334" s="17" t="s">
        <v>754</v>
      </c>
      <c r="C334" s="12" t="str">
        <f>IF(ISERROR(VLOOKUP($B334,Lists!$B$4:$C$11,2,FALSE)),"",VLOOKUP($B334,Lists!$B$4:$C$11,2,FALSE))</f>
        <v/>
      </c>
      <c r="D334" s="77"/>
      <c r="E334" s="23" t="s">
        <v>945</v>
      </c>
      <c r="F334" s="78" t="str">
        <f>IF(ISERROR(VLOOKUP($B334&amp;" "&amp;$G334,Lists!$N$4:$O$14,2,FALSE)),"",VLOOKUP($B334&amp;" "&amp;$G334,Lists!$N$4:$O$14,2,FALSE))</f>
        <v/>
      </c>
      <c r="G334" s="78" t="str">
        <f>IF(ISERROR(VLOOKUP($E334,Lists!$L$4:$M$7,2,FALSE)),"",VLOOKUP($E334,Lists!$L$4:$M$7,2,FALSE))</f>
        <v/>
      </c>
      <c r="H334" s="77" t="str">
        <f t="shared" si="5"/>
        <v/>
      </c>
      <c r="I334" s="23" t="str">
        <f>IF(ISERROR(VLOOKUP($B334,Lists!$B$4:$K$12,10,FALSE)),"",VLOOKUP($B334,Lists!$B$4:$K$12,10,FALSE))</f>
        <v/>
      </c>
    </row>
    <row r="335" spans="1:9" x14ac:dyDescent="0.25">
      <c r="A335" s="12"/>
      <c r="B335" s="17" t="s">
        <v>754</v>
      </c>
      <c r="C335" s="12" t="str">
        <f>IF(ISERROR(VLOOKUP($B335,Lists!$B$4:$C$11,2,FALSE)),"",VLOOKUP($B335,Lists!$B$4:$C$11,2,FALSE))</f>
        <v/>
      </c>
      <c r="D335" s="77"/>
      <c r="E335" s="23" t="s">
        <v>945</v>
      </c>
      <c r="F335" s="78" t="str">
        <f>IF(ISERROR(VLOOKUP($B335&amp;" "&amp;$G335,Lists!$N$4:$O$14,2,FALSE)),"",VLOOKUP($B335&amp;" "&amp;$G335,Lists!$N$4:$O$14,2,FALSE))</f>
        <v/>
      </c>
      <c r="G335" s="78" t="str">
        <f>IF(ISERROR(VLOOKUP($E335,Lists!$L$4:$M$7,2,FALSE)),"",VLOOKUP($E335,Lists!$L$4:$M$7,2,FALSE))</f>
        <v/>
      </c>
      <c r="H335" s="77" t="str">
        <f t="shared" si="5"/>
        <v/>
      </c>
      <c r="I335" s="23" t="str">
        <f>IF(ISERROR(VLOOKUP($B335,Lists!$B$4:$K$12,10,FALSE)),"",VLOOKUP($B335,Lists!$B$4:$K$12,10,FALSE))</f>
        <v/>
      </c>
    </row>
    <row r="336" spans="1:9" x14ac:dyDescent="0.25">
      <c r="A336" s="12"/>
      <c r="B336" s="17" t="s">
        <v>754</v>
      </c>
      <c r="C336" s="12" t="str">
        <f>IF(ISERROR(VLOOKUP($B336,Lists!$B$4:$C$11,2,FALSE)),"",VLOOKUP($B336,Lists!$B$4:$C$11,2,FALSE))</f>
        <v/>
      </c>
      <c r="D336" s="77"/>
      <c r="E336" s="23" t="s">
        <v>945</v>
      </c>
      <c r="F336" s="78" t="str">
        <f>IF(ISERROR(VLOOKUP($B336&amp;" "&amp;$G336,Lists!$N$4:$O$14,2,FALSE)),"",VLOOKUP($B336&amp;" "&amp;$G336,Lists!$N$4:$O$14,2,FALSE))</f>
        <v/>
      </c>
      <c r="G336" s="78" t="str">
        <f>IF(ISERROR(VLOOKUP($E336,Lists!$L$4:$M$7,2,FALSE)),"",VLOOKUP($E336,Lists!$L$4:$M$7,2,FALSE))</f>
        <v/>
      </c>
      <c r="H336" s="77" t="str">
        <f t="shared" si="5"/>
        <v/>
      </c>
      <c r="I336" s="23" t="str">
        <f>IF(ISERROR(VLOOKUP($B336,Lists!$B$4:$K$12,10,FALSE)),"",VLOOKUP($B336,Lists!$B$4:$K$12,10,FALSE))</f>
        <v/>
      </c>
    </row>
    <row r="337" spans="1:9" x14ac:dyDescent="0.25">
      <c r="A337" s="12"/>
      <c r="B337" s="17" t="s">
        <v>754</v>
      </c>
      <c r="C337" s="12" t="str">
        <f>IF(ISERROR(VLOOKUP($B337,Lists!$B$4:$C$11,2,FALSE)),"",VLOOKUP($B337,Lists!$B$4:$C$11,2,FALSE))</f>
        <v/>
      </c>
      <c r="D337" s="77"/>
      <c r="E337" s="23" t="s">
        <v>945</v>
      </c>
      <c r="F337" s="78" t="str">
        <f>IF(ISERROR(VLOOKUP($B337&amp;" "&amp;$G337,Lists!$N$4:$O$14,2,FALSE)),"",VLOOKUP($B337&amp;" "&amp;$G337,Lists!$N$4:$O$14,2,FALSE))</f>
        <v/>
      </c>
      <c r="G337" s="78" t="str">
        <f>IF(ISERROR(VLOOKUP($E337,Lists!$L$4:$M$7,2,FALSE)),"",VLOOKUP($E337,Lists!$L$4:$M$7,2,FALSE))</f>
        <v/>
      </c>
      <c r="H337" s="77" t="str">
        <f t="shared" si="5"/>
        <v/>
      </c>
      <c r="I337" s="23" t="str">
        <f>IF(ISERROR(VLOOKUP($B337,Lists!$B$4:$K$12,10,FALSE)),"",VLOOKUP($B337,Lists!$B$4:$K$12,10,FALSE))</f>
        <v/>
      </c>
    </row>
    <row r="338" spans="1:9" x14ac:dyDescent="0.25">
      <c r="A338" s="12"/>
      <c r="B338" s="17" t="s">
        <v>754</v>
      </c>
      <c r="C338" s="12" t="str">
        <f>IF(ISERROR(VLOOKUP($B338,Lists!$B$4:$C$11,2,FALSE)),"",VLOOKUP($B338,Lists!$B$4:$C$11,2,FALSE))</f>
        <v/>
      </c>
      <c r="D338" s="77"/>
      <c r="E338" s="23" t="s">
        <v>945</v>
      </c>
      <c r="F338" s="78" t="str">
        <f>IF(ISERROR(VLOOKUP($B338&amp;" "&amp;$G338,Lists!$N$4:$O$14,2,FALSE)),"",VLOOKUP($B338&amp;" "&amp;$G338,Lists!$N$4:$O$14,2,FALSE))</f>
        <v/>
      </c>
      <c r="G338" s="78" t="str">
        <f>IF(ISERROR(VLOOKUP($E338,Lists!$L$4:$M$7,2,FALSE)),"",VLOOKUP($E338,Lists!$L$4:$M$7,2,FALSE))</f>
        <v/>
      </c>
      <c r="H338" s="77" t="str">
        <f t="shared" si="5"/>
        <v/>
      </c>
      <c r="I338" s="23" t="str">
        <f>IF(ISERROR(VLOOKUP($B338,Lists!$B$4:$K$12,10,FALSE)),"",VLOOKUP($B338,Lists!$B$4:$K$12,10,FALSE))</f>
        <v/>
      </c>
    </row>
    <row r="339" spans="1:9" x14ac:dyDescent="0.25">
      <c r="A339" s="12"/>
      <c r="B339" s="17" t="s">
        <v>754</v>
      </c>
      <c r="C339" s="12" t="str">
        <f>IF(ISERROR(VLOOKUP($B339,Lists!$B$4:$C$11,2,FALSE)),"",VLOOKUP($B339,Lists!$B$4:$C$11,2,FALSE))</f>
        <v/>
      </c>
      <c r="D339" s="77"/>
      <c r="E339" s="23" t="s">
        <v>945</v>
      </c>
      <c r="F339" s="78" t="str">
        <f>IF(ISERROR(VLOOKUP($B339&amp;" "&amp;$G339,Lists!$N$4:$O$14,2,FALSE)),"",VLOOKUP($B339&amp;" "&amp;$G339,Lists!$N$4:$O$14,2,FALSE))</f>
        <v/>
      </c>
      <c r="G339" s="78" t="str">
        <f>IF(ISERROR(VLOOKUP($E339,Lists!$L$4:$M$7,2,FALSE)),"",VLOOKUP($E339,Lists!$L$4:$M$7,2,FALSE))</f>
        <v/>
      </c>
      <c r="H339" s="77" t="str">
        <f t="shared" si="5"/>
        <v/>
      </c>
      <c r="I339" s="23" t="str">
        <f>IF(ISERROR(VLOOKUP($B339,Lists!$B$4:$K$12,10,FALSE)),"",VLOOKUP($B339,Lists!$B$4:$K$12,10,FALSE))</f>
        <v/>
      </c>
    </row>
    <row r="340" spans="1:9" x14ac:dyDescent="0.25">
      <c r="A340" s="12"/>
      <c r="B340" s="17" t="s">
        <v>754</v>
      </c>
      <c r="C340" s="12" t="str">
        <f>IF(ISERROR(VLOOKUP($B340,Lists!$B$4:$C$11,2,FALSE)),"",VLOOKUP($B340,Lists!$B$4:$C$11,2,FALSE))</f>
        <v/>
      </c>
      <c r="D340" s="77"/>
      <c r="E340" s="23" t="s">
        <v>945</v>
      </c>
      <c r="F340" s="78" t="str">
        <f>IF(ISERROR(VLOOKUP($B340&amp;" "&amp;$G340,Lists!$N$4:$O$14,2,FALSE)),"",VLOOKUP($B340&amp;" "&amp;$G340,Lists!$N$4:$O$14,2,FALSE))</f>
        <v/>
      </c>
      <c r="G340" s="78" t="str">
        <f>IF(ISERROR(VLOOKUP($E340,Lists!$L$4:$M$7,2,FALSE)),"",VLOOKUP($E340,Lists!$L$4:$M$7,2,FALSE))</f>
        <v/>
      </c>
      <c r="H340" s="77" t="str">
        <f t="shared" ref="H340:H403" si="6">IF(ISERROR(D340*F340),"",D340*F340)</f>
        <v/>
      </c>
      <c r="I340" s="23" t="str">
        <f>IF(ISERROR(VLOOKUP($B340,Lists!$B$4:$K$12,10,FALSE)),"",VLOOKUP($B340,Lists!$B$4:$K$12,10,FALSE))</f>
        <v/>
      </c>
    </row>
    <row r="341" spans="1:9" x14ac:dyDescent="0.25">
      <c r="A341" s="12"/>
      <c r="B341" s="17" t="s">
        <v>754</v>
      </c>
      <c r="C341" s="12" t="str">
        <f>IF(ISERROR(VLOOKUP($B341,Lists!$B$4:$C$11,2,FALSE)),"",VLOOKUP($B341,Lists!$B$4:$C$11,2,FALSE))</f>
        <v/>
      </c>
      <c r="D341" s="77"/>
      <c r="E341" s="23" t="s">
        <v>945</v>
      </c>
      <c r="F341" s="78" t="str">
        <f>IF(ISERROR(VLOOKUP($B341&amp;" "&amp;$G341,Lists!$N$4:$O$14,2,FALSE)),"",VLOOKUP($B341&amp;" "&amp;$G341,Lists!$N$4:$O$14,2,FALSE))</f>
        <v/>
      </c>
      <c r="G341" s="78" t="str">
        <f>IF(ISERROR(VLOOKUP($E341,Lists!$L$4:$M$7,2,FALSE)),"",VLOOKUP($E341,Lists!$L$4:$M$7,2,FALSE))</f>
        <v/>
      </c>
      <c r="H341" s="77" t="str">
        <f t="shared" si="6"/>
        <v/>
      </c>
      <c r="I341" s="23" t="str">
        <f>IF(ISERROR(VLOOKUP($B341,Lists!$B$4:$K$12,10,FALSE)),"",VLOOKUP($B341,Lists!$B$4:$K$12,10,FALSE))</f>
        <v/>
      </c>
    </row>
    <row r="342" spans="1:9" x14ac:dyDescent="0.25">
      <c r="A342" s="12"/>
      <c r="B342" s="17" t="s">
        <v>754</v>
      </c>
      <c r="C342" s="12" t="str">
        <f>IF(ISERROR(VLOOKUP($B342,Lists!$B$4:$C$11,2,FALSE)),"",VLOOKUP($B342,Lists!$B$4:$C$11,2,FALSE))</f>
        <v/>
      </c>
      <c r="D342" s="77"/>
      <c r="E342" s="23" t="s">
        <v>945</v>
      </c>
      <c r="F342" s="78" t="str">
        <f>IF(ISERROR(VLOOKUP($B342&amp;" "&amp;$G342,Lists!$N$4:$O$14,2,FALSE)),"",VLOOKUP($B342&amp;" "&amp;$G342,Lists!$N$4:$O$14,2,FALSE))</f>
        <v/>
      </c>
      <c r="G342" s="78" t="str">
        <f>IF(ISERROR(VLOOKUP($E342,Lists!$L$4:$M$7,2,FALSE)),"",VLOOKUP($E342,Lists!$L$4:$M$7,2,FALSE))</f>
        <v/>
      </c>
      <c r="H342" s="77" t="str">
        <f t="shared" si="6"/>
        <v/>
      </c>
      <c r="I342" s="23" t="str">
        <f>IF(ISERROR(VLOOKUP($B342,Lists!$B$4:$K$12,10,FALSE)),"",VLOOKUP($B342,Lists!$B$4:$K$12,10,FALSE))</f>
        <v/>
      </c>
    </row>
    <row r="343" spans="1:9" x14ac:dyDescent="0.25">
      <c r="A343" s="12"/>
      <c r="B343" s="17" t="s">
        <v>754</v>
      </c>
      <c r="C343" s="12" t="str">
        <f>IF(ISERROR(VLOOKUP($B343,Lists!$B$4:$C$11,2,FALSE)),"",VLOOKUP($B343,Lists!$B$4:$C$11,2,FALSE))</f>
        <v/>
      </c>
      <c r="D343" s="77"/>
      <c r="E343" s="23" t="s">
        <v>945</v>
      </c>
      <c r="F343" s="78" t="str">
        <f>IF(ISERROR(VLOOKUP($B343&amp;" "&amp;$G343,Lists!$N$4:$O$14,2,FALSE)),"",VLOOKUP($B343&amp;" "&amp;$G343,Lists!$N$4:$O$14,2,FALSE))</f>
        <v/>
      </c>
      <c r="G343" s="78" t="str">
        <f>IF(ISERROR(VLOOKUP($E343,Lists!$L$4:$M$7,2,FALSE)),"",VLOOKUP($E343,Lists!$L$4:$M$7,2,FALSE))</f>
        <v/>
      </c>
      <c r="H343" s="77" t="str">
        <f t="shared" si="6"/>
        <v/>
      </c>
      <c r="I343" s="23" t="str">
        <f>IF(ISERROR(VLOOKUP($B343,Lists!$B$4:$K$12,10,FALSE)),"",VLOOKUP($B343,Lists!$B$4:$K$12,10,FALSE))</f>
        <v/>
      </c>
    </row>
    <row r="344" spans="1:9" x14ac:dyDescent="0.25">
      <c r="A344" s="12"/>
      <c r="B344" s="17" t="s">
        <v>754</v>
      </c>
      <c r="C344" s="12" t="str">
        <f>IF(ISERROR(VLOOKUP($B344,Lists!$B$4:$C$11,2,FALSE)),"",VLOOKUP($B344,Lists!$B$4:$C$11,2,FALSE))</f>
        <v/>
      </c>
      <c r="D344" s="77"/>
      <c r="E344" s="23" t="s">
        <v>945</v>
      </c>
      <c r="F344" s="78" t="str">
        <f>IF(ISERROR(VLOOKUP($B344&amp;" "&amp;$G344,Lists!$N$4:$O$14,2,FALSE)),"",VLOOKUP($B344&amp;" "&amp;$G344,Lists!$N$4:$O$14,2,FALSE))</f>
        <v/>
      </c>
      <c r="G344" s="78" t="str">
        <f>IF(ISERROR(VLOOKUP($E344,Lists!$L$4:$M$7,2,FALSE)),"",VLOOKUP($E344,Lists!$L$4:$M$7,2,FALSE))</f>
        <v/>
      </c>
      <c r="H344" s="77" t="str">
        <f t="shared" si="6"/>
        <v/>
      </c>
      <c r="I344" s="23" t="str">
        <f>IF(ISERROR(VLOOKUP($B344,Lists!$B$4:$K$12,10,FALSE)),"",VLOOKUP($B344,Lists!$B$4:$K$12,10,FALSE))</f>
        <v/>
      </c>
    </row>
    <row r="345" spans="1:9" x14ac:dyDescent="0.25">
      <c r="A345" s="12"/>
      <c r="B345" s="17" t="s">
        <v>754</v>
      </c>
      <c r="C345" s="12" t="str">
        <f>IF(ISERROR(VLOOKUP($B345,Lists!$B$4:$C$11,2,FALSE)),"",VLOOKUP($B345,Lists!$B$4:$C$11,2,FALSE))</f>
        <v/>
      </c>
      <c r="D345" s="77"/>
      <c r="E345" s="23" t="s">
        <v>945</v>
      </c>
      <c r="F345" s="78" t="str">
        <f>IF(ISERROR(VLOOKUP($B345&amp;" "&amp;$G345,Lists!$N$4:$O$14,2,FALSE)),"",VLOOKUP($B345&amp;" "&amp;$G345,Lists!$N$4:$O$14,2,FALSE))</f>
        <v/>
      </c>
      <c r="G345" s="78" t="str">
        <f>IF(ISERROR(VLOOKUP($E345,Lists!$L$4:$M$7,2,FALSE)),"",VLOOKUP($E345,Lists!$L$4:$M$7,2,FALSE))</f>
        <v/>
      </c>
      <c r="H345" s="77" t="str">
        <f t="shared" si="6"/>
        <v/>
      </c>
      <c r="I345" s="23" t="str">
        <f>IF(ISERROR(VLOOKUP($B345,Lists!$B$4:$K$12,10,FALSE)),"",VLOOKUP($B345,Lists!$B$4:$K$12,10,FALSE))</f>
        <v/>
      </c>
    </row>
    <row r="346" spans="1:9" x14ac:dyDescent="0.25">
      <c r="A346" s="12"/>
      <c r="B346" s="17" t="s">
        <v>754</v>
      </c>
      <c r="C346" s="12" t="str">
        <f>IF(ISERROR(VLOOKUP($B346,Lists!$B$4:$C$11,2,FALSE)),"",VLOOKUP($B346,Lists!$B$4:$C$11,2,FALSE))</f>
        <v/>
      </c>
      <c r="D346" s="77"/>
      <c r="E346" s="23" t="s">
        <v>945</v>
      </c>
      <c r="F346" s="78" t="str">
        <f>IF(ISERROR(VLOOKUP($B346&amp;" "&amp;$G346,Lists!$N$4:$O$14,2,FALSE)),"",VLOOKUP($B346&amp;" "&amp;$G346,Lists!$N$4:$O$14,2,FALSE))</f>
        <v/>
      </c>
      <c r="G346" s="78" t="str">
        <f>IF(ISERROR(VLOOKUP($E346,Lists!$L$4:$M$7,2,FALSE)),"",VLOOKUP($E346,Lists!$L$4:$M$7,2,FALSE))</f>
        <v/>
      </c>
      <c r="H346" s="77" t="str">
        <f t="shared" si="6"/>
        <v/>
      </c>
      <c r="I346" s="23" t="str">
        <f>IF(ISERROR(VLOOKUP($B346,Lists!$B$4:$K$12,10,FALSE)),"",VLOOKUP($B346,Lists!$B$4:$K$12,10,FALSE))</f>
        <v/>
      </c>
    </row>
    <row r="347" spans="1:9" x14ac:dyDescent="0.25">
      <c r="A347" s="12"/>
      <c r="B347" s="17" t="s">
        <v>754</v>
      </c>
      <c r="C347" s="12" t="str">
        <f>IF(ISERROR(VLOOKUP($B347,Lists!$B$4:$C$11,2,FALSE)),"",VLOOKUP($B347,Lists!$B$4:$C$11,2,FALSE))</f>
        <v/>
      </c>
      <c r="D347" s="77"/>
      <c r="E347" s="23" t="s">
        <v>945</v>
      </c>
      <c r="F347" s="78" t="str">
        <f>IF(ISERROR(VLOOKUP($B347&amp;" "&amp;$G347,Lists!$N$4:$O$14,2,FALSE)),"",VLOOKUP($B347&amp;" "&amp;$G347,Lists!$N$4:$O$14,2,FALSE))</f>
        <v/>
      </c>
      <c r="G347" s="78" t="str">
        <f>IF(ISERROR(VLOOKUP($E347,Lists!$L$4:$M$7,2,FALSE)),"",VLOOKUP($E347,Lists!$L$4:$M$7,2,FALSE))</f>
        <v/>
      </c>
      <c r="H347" s="77" t="str">
        <f t="shared" si="6"/>
        <v/>
      </c>
      <c r="I347" s="23" t="str">
        <f>IF(ISERROR(VLOOKUP($B347,Lists!$B$4:$K$12,10,FALSE)),"",VLOOKUP($B347,Lists!$B$4:$K$12,10,FALSE))</f>
        <v/>
      </c>
    </row>
    <row r="348" spans="1:9" x14ac:dyDescent="0.25">
      <c r="A348" s="12"/>
      <c r="B348" s="17" t="s">
        <v>754</v>
      </c>
      <c r="C348" s="12" t="str">
        <f>IF(ISERROR(VLOOKUP($B348,Lists!$B$4:$C$11,2,FALSE)),"",VLOOKUP($B348,Lists!$B$4:$C$11,2,FALSE))</f>
        <v/>
      </c>
      <c r="D348" s="77"/>
      <c r="E348" s="23" t="s">
        <v>945</v>
      </c>
      <c r="F348" s="78" t="str">
        <f>IF(ISERROR(VLOOKUP($B348&amp;" "&amp;$G348,Lists!$N$4:$O$14,2,FALSE)),"",VLOOKUP($B348&amp;" "&amp;$G348,Lists!$N$4:$O$14,2,FALSE))</f>
        <v/>
      </c>
      <c r="G348" s="78" t="str">
        <f>IF(ISERROR(VLOOKUP($E348,Lists!$L$4:$M$7,2,FALSE)),"",VLOOKUP($E348,Lists!$L$4:$M$7,2,FALSE))</f>
        <v/>
      </c>
      <c r="H348" s="77" t="str">
        <f t="shared" si="6"/>
        <v/>
      </c>
      <c r="I348" s="23" t="str">
        <f>IF(ISERROR(VLOOKUP($B348,Lists!$B$4:$K$12,10,FALSE)),"",VLOOKUP($B348,Lists!$B$4:$K$12,10,FALSE))</f>
        <v/>
      </c>
    </row>
    <row r="349" spans="1:9" x14ac:dyDescent="0.25">
      <c r="A349" s="12"/>
      <c r="B349" s="17" t="s">
        <v>754</v>
      </c>
      <c r="C349" s="12" t="str">
        <f>IF(ISERROR(VLOOKUP($B349,Lists!$B$4:$C$11,2,FALSE)),"",VLOOKUP($B349,Lists!$B$4:$C$11,2,FALSE))</f>
        <v/>
      </c>
      <c r="D349" s="77"/>
      <c r="E349" s="23" t="s">
        <v>945</v>
      </c>
      <c r="F349" s="78" t="str">
        <f>IF(ISERROR(VLOOKUP($B349&amp;" "&amp;$G349,Lists!$N$4:$O$14,2,FALSE)),"",VLOOKUP($B349&amp;" "&amp;$G349,Lists!$N$4:$O$14,2,FALSE))</f>
        <v/>
      </c>
      <c r="G349" s="78" t="str">
        <f>IF(ISERROR(VLOOKUP($E349,Lists!$L$4:$M$7,2,FALSE)),"",VLOOKUP($E349,Lists!$L$4:$M$7,2,FALSE))</f>
        <v/>
      </c>
      <c r="H349" s="77" t="str">
        <f t="shared" si="6"/>
        <v/>
      </c>
      <c r="I349" s="23" t="str">
        <f>IF(ISERROR(VLOOKUP($B349,Lists!$B$4:$K$12,10,FALSE)),"",VLOOKUP($B349,Lists!$B$4:$K$12,10,FALSE))</f>
        <v/>
      </c>
    </row>
    <row r="350" spans="1:9" x14ac:dyDescent="0.25">
      <c r="A350" s="12"/>
      <c r="B350" s="17" t="s">
        <v>754</v>
      </c>
      <c r="C350" s="12" t="str">
        <f>IF(ISERROR(VLOOKUP($B350,Lists!$B$4:$C$11,2,FALSE)),"",VLOOKUP($B350,Lists!$B$4:$C$11,2,FALSE))</f>
        <v/>
      </c>
      <c r="D350" s="77"/>
      <c r="E350" s="23" t="s">
        <v>945</v>
      </c>
      <c r="F350" s="78" t="str">
        <f>IF(ISERROR(VLOOKUP($B350&amp;" "&amp;$G350,Lists!$N$4:$O$14,2,FALSE)),"",VLOOKUP($B350&amp;" "&amp;$G350,Lists!$N$4:$O$14,2,FALSE))</f>
        <v/>
      </c>
      <c r="G350" s="78" t="str">
        <f>IF(ISERROR(VLOOKUP($E350,Lists!$L$4:$M$7,2,FALSE)),"",VLOOKUP($E350,Lists!$L$4:$M$7,2,FALSE))</f>
        <v/>
      </c>
      <c r="H350" s="77" t="str">
        <f t="shared" si="6"/>
        <v/>
      </c>
      <c r="I350" s="23" t="str">
        <f>IF(ISERROR(VLOOKUP($B350,Lists!$B$4:$K$12,10,FALSE)),"",VLOOKUP($B350,Lists!$B$4:$K$12,10,FALSE))</f>
        <v/>
      </c>
    </row>
    <row r="351" spans="1:9" x14ac:dyDescent="0.25">
      <c r="A351" s="12"/>
      <c r="B351" s="17" t="s">
        <v>754</v>
      </c>
      <c r="C351" s="12" t="str">
        <f>IF(ISERROR(VLOOKUP($B351,Lists!$B$4:$C$11,2,FALSE)),"",VLOOKUP($B351,Lists!$B$4:$C$11,2,FALSE))</f>
        <v/>
      </c>
      <c r="D351" s="77"/>
      <c r="E351" s="23" t="s">
        <v>945</v>
      </c>
      <c r="F351" s="78" t="str">
        <f>IF(ISERROR(VLOOKUP($B351&amp;" "&amp;$G351,Lists!$N$4:$O$14,2,FALSE)),"",VLOOKUP($B351&amp;" "&amp;$G351,Lists!$N$4:$O$14,2,FALSE))</f>
        <v/>
      </c>
      <c r="G351" s="78" t="str">
        <f>IF(ISERROR(VLOOKUP($E351,Lists!$L$4:$M$7,2,FALSE)),"",VLOOKUP($E351,Lists!$L$4:$M$7,2,FALSE))</f>
        <v/>
      </c>
      <c r="H351" s="77" t="str">
        <f t="shared" si="6"/>
        <v/>
      </c>
      <c r="I351" s="23" t="str">
        <f>IF(ISERROR(VLOOKUP($B351,Lists!$B$4:$K$12,10,FALSE)),"",VLOOKUP($B351,Lists!$B$4:$K$12,10,FALSE))</f>
        <v/>
      </c>
    </row>
    <row r="352" spans="1:9" x14ac:dyDescent="0.25">
      <c r="A352" s="12"/>
      <c r="B352" s="17" t="s">
        <v>754</v>
      </c>
      <c r="C352" s="12" t="str">
        <f>IF(ISERROR(VLOOKUP($B352,Lists!$B$4:$C$11,2,FALSE)),"",VLOOKUP($B352,Lists!$B$4:$C$11,2,FALSE))</f>
        <v/>
      </c>
      <c r="D352" s="77"/>
      <c r="E352" s="23" t="s">
        <v>945</v>
      </c>
      <c r="F352" s="78" t="str">
        <f>IF(ISERROR(VLOOKUP($B352&amp;" "&amp;$G352,Lists!$N$4:$O$14,2,FALSE)),"",VLOOKUP($B352&amp;" "&amp;$G352,Lists!$N$4:$O$14,2,FALSE))</f>
        <v/>
      </c>
      <c r="G352" s="78" t="str">
        <f>IF(ISERROR(VLOOKUP($E352,Lists!$L$4:$M$7,2,FALSE)),"",VLOOKUP($E352,Lists!$L$4:$M$7,2,FALSE))</f>
        <v/>
      </c>
      <c r="H352" s="77" t="str">
        <f t="shared" si="6"/>
        <v/>
      </c>
      <c r="I352" s="23" t="str">
        <f>IF(ISERROR(VLOOKUP($B352,Lists!$B$4:$K$12,10,FALSE)),"",VLOOKUP($B352,Lists!$B$4:$K$12,10,FALSE))</f>
        <v/>
      </c>
    </row>
    <row r="353" spans="1:9" x14ac:dyDescent="0.25">
      <c r="A353" s="12"/>
      <c r="B353" s="17" t="s">
        <v>754</v>
      </c>
      <c r="C353" s="12" t="str">
        <f>IF(ISERROR(VLOOKUP($B353,Lists!$B$4:$C$11,2,FALSE)),"",VLOOKUP($B353,Lists!$B$4:$C$11,2,FALSE))</f>
        <v/>
      </c>
      <c r="D353" s="77"/>
      <c r="E353" s="23" t="s">
        <v>945</v>
      </c>
      <c r="F353" s="78" t="str">
        <f>IF(ISERROR(VLOOKUP($B353&amp;" "&amp;$G353,Lists!$N$4:$O$14,2,FALSE)),"",VLOOKUP($B353&amp;" "&amp;$G353,Lists!$N$4:$O$14,2,FALSE))</f>
        <v/>
      </c>
      <c r="G353" s="78" t="str">
        <f>IF(ISERROR(VLOOKUP($E353,Lists!$L$4:$M$7,2,FALSE)),"",VLOOKUP($E353,Lists!$L$4:$M$7,2,FALSE))</f>
        <v/>
      </c>
      <c r="H353" s="77" t="str">
        <f t="shared" si="6"/>
        <v/>
      </c>
      <c r="I353" s="23" t="str">
        <f>IF(ISERROR(VLOOKUP($B353,Lists!$B$4:$K$12,10,FALSE)),"",VLOOKUP($B353,Lists!$B$4:$K$12,10,FALSE))</f>
        <v/>
      </c>
    </row>
    <row r="354" spans="1:9" x14ac:dyDescent="0.25">
      <c r="A354" s="12"/>
      <c r="B354" s="17" t="s">
        <v>754</v>
      </c>
      <c r="C354" s="12" t="str">
        <f>IF(ISERROR(VLOOKUP($B354,Lists!$B$4:$C$11,2,FALSE)),"",VLOOKUP($B354,Lists!$B$4:$C$11,2,FALSE))</f>
        <v/>
      </c>
      <c r="D354" s="77"/>
      <c r="E354" s="23" t="s">
        <v>945</v>
      </c>
      <c r="F354" s="78" t="str">
        <f>IF(ISERROR(VLOOKUP($B354&amp;" "&amp;$G354,Lists!$N$4:$O$14,2,FALSE)),"",VLOOKUP($B354&amp;" "&amp;$G354,Lists!$N$4:$O$14,2,FALSE))</f>
        <v/>
      </c>
      <c r="G354" s="78" t="str">
        <f>IF(ISERROR(VLOOKUP($E354,Lists!$L$4:$M$7,2,FALSE)),"",VLOOKUP($E354,Lists!$L$4:$M$7,2,FALSE))</f>
        <v/>
      </c>
      <c r="H354" s="77" t="str">
        <f t="shared" si="6"/>
        <v/>
      </c>
      <c r="I354" s="23" t="str">
        <f>IF(ISERROR(VLOOKUP($B354,Lists!$B$4:$K$12,10,FALSE)),"",VLOOKUP($B354,Lists!$B$4:$K$12,10,FALSE))</f>
        <v/>
      </c>
    </row>
    <row r="355" spans="1:9" x14ac:dyDescent="0.25">
      <c r="A355" s="12"/>
      <c r="B355" s="17" t="s">
        <v>754</v>
      </c>
      <c r="C355" s="12" t="str">
        <f>IF(ISERROR(VLOOKUP($B355,Lists!$B$4:$C$11,2,FALSE)),"",VLOOKUP($B355,Lists!$B$4:$C$11,2,FALSE))</f>
        <v/>
      </c>
      <c r="D355" s="77"/>
      <c r="E355" s="23" t="s">
        <v>945</v>
      </c>
      <c r="F355" s="78" t="str">
        <f>IF(ISERROR(VLOOKUP($B355&amp;" "&amp;$G355,Lists!$N$4:$O$14,2,FALSE)),"",VLOOKUP($B355&amp;" "&amp;$G355,Lists!$N$4:$O$14,2,FALSE))</f>
        <v/>
      </c>
      <c r="G355" s="78" t="str">
        <f>IF(ISERROR(VLOOKUP($E355,Lists!$L$4:$M$7,2,FALSE)),"",VLOOKUP($E355,Lists!$L$4:$M$7,2,FALSE))</f>
        <v/>
      </c>
      <c r="H355" s="77" t="str">
        <f t="shared" si="6"/>
        <v/>
      </c>
      <c r="I355" s="23" t="str">
        <f>IF(ISERROR(VLOOKUP($B355,Lists!$B$4:$K$12,10,FALSE)),"",VLOOKUP($B355,Lists!$B$4:$K$12,10,FALSE))</f>
        <v/>
      </c>
    </row>
    <row r="356" spans="1:9" x14ac:dyDescent="0.25">
      <c r="A356" s="12"/>
      <c r="B356" s="17" t="s">
        <v>754</v>
      </c>
      <c r="C356" s="12" t="str">
        <f>IF(ISERROR(VLOOKUP($B356,Lists!$B$4:$C$11,2,FALSE)),"",VLOOKUP($B356,Lists!$B$4:$C$11,2,FALSE))</f>
        <v/>
      </c>
      <c r="D356" s="77"/>
      <c r="E356" s="23" t="s">
        <v>945</v>
      </c>
      <c r="F356" s="78" t="str">
        <f>IF(ISERROR(VLOOKUP($B356&amp;" "&amp;$G356,Lists!$N$4:$O$14,2,FALSE)),"",VLOOKUP($B356&amp;" "&amp;$G356,Lists!$N$4:$O$14,2,FALSE))</f>
        <v/>
      </c>
      <c r="G356" s="78" t="str">
        <f>IF(ISERROR(VLOOKUP($E356,Lists!$L$4:$M$7,2,FALSE)),"",VLOOKUP($E356,Lists!$L$4:$M$7,2,FALSE))</f>
        <v/>
      </c>
      <c r="H356" s="77" t="str">
        <f t="shared" si="6"/>
        <v/>
      </c>
      <c r="I356" s="23" t="str">
        <f>IF(ISERROR(VLOOKUP($B356,Lists!$B$4:$K$12,10,FALSE)),"",VLOOKUP($B356,Lists!$B$4:$K$12,10,FALSE))</f>
        <v/>
      </c>
    </row>
    <row r="357" spans="1:9" x14ac:dyDescent="0.25">
      <c r="A357" s="12"/>
      <c r="B357" s="17" t="s">
        <v>754</v>
      </c>
      <c r="C357" s="12" t="str">
        <f>IF(ISERROR(VLOOKUP($B357,Lists!$B$4:$C$11,2,FALSE)),"",VLOOKUP($B357,Lists!$B$4:$C$11,2,FALSE))</f>
        <v/>
      </c>
      <c r="D357" s="77"/>
      <c r="E357" s="23" t="s">
        <v>945</v>
      </c>
      <c r="F357" s="78" t="str">
        <f>IF(ISERROR(VLOOKUP($B357&amp;" "&amp;$G357,Lists!$N$4:$O$14,2,FALSE)),"",VLOOKUP($B357&amp;" "&amp;$G357,Lists!$N$4:$O$14,2,FALSE))</f>
        <v/>
      </c>
      <c r="G357" s="78" t="str">
        <f>IF(ISERROR(VLOOKUP($E357,Lists!$L$4:$M$7,2,FALSE)),"",VLOOKUP($E357,Lists!$L$4:$M$7,2,FALSE))</f>
        <v/>
      </c>
      <c r="H357" s="77" t="str">
        <f t="shared" si="6"/>
        <v/>
      </c>
      <c r="I357" s="23" t="str">
        <f>IF(ISERROR(VLOOKUP($B357,Lists!$B$4:$K$12,10,FALSE)),"",VLOOKUP($B357,Lists!$B$4:$K$12,10,FALSE))</f>
        <v/>
      </c>
    </row>
    <row r="358" spans="1:9" x14ac:dyDescent="0.25">
      <c r="A358" s="12"/>
      <c r="B358" s="17" t="s">
        <v>754</v>
      </c>
      <c r="C358" s="12" t="str">
        <f>IF(ISERROR(VLOOKUP($B358,Lists!$B$4:$C$11,2,FALSE)),"",VLOOKUP($B358,Lists!$B$4:$C$11,2,FALSE))</f>
        <v/>
      </c>
      <c r="D358" s="77"/>
      <c r="E358" s="23" t="s">
        <v>945</v>
      </c>
      <c r="F358" s="78" t="str">
        <f>IF(ISERROR(VLOOKUP($B358&amp;" "&amp;$G358,Lists!$N$4:$O$14,2,FALSE)),"",VLOOKUP($B358&amp;" "&amp;$G358,Lists!$N$4:$O$14,2,FALSE))</f>
        <v/>
      </c>
      <c r="G358" s="78" t="str">
        <f>IF(ISERROR(VLOOKUP($E358,Lists!$L$4:$M$7,2,FALSE)),"",VLOOKUP($E358,Lists!$L$4:$M$7,2,FALSE))</f>
        <v/>
      </c>
      <c r="H358" s="77" t="str">
        <f t="shared" si="6"/>
        <v/>
      </c>
      <c r="I358" s="23" t="str">
        <f>IF(ISERROR(VLOOKUP($B358,Lists!$B$4:$K$12,10,FALSE)),"",VLOOKUP($B358,Lists!$B$4:$K$12,10,FALSE))</f>
        <v/>
      </c>
    </row>
    <row r="359" spans="1:9" x14ac:dyDescent="0.25">
      <c r="A359" s="12"/>
      <c r="B359" s="17" t="s">
        <v>754</v>
      </c>
      <c r="C359" s="12" t="str">
        <f>IF(ISERROR(VLOOKUP($B359,Lists!$B$4:$C$11,2,FALSE)),"",VLOOKUP($B359,Lists!$B$4:$C$11,2,FALSE))</f>
        <v/>
      </c>
      <c r="D359" s="77"/>
      <c r="E359" s="23" t="s">
        <v>945</v>
      </c>
      <c r="F359" s="78" t="str">
        <f>IF(ISERROR(VLOOKUP($B359&amp;" "&amp;$G359,Lists!$N$4:$O$14,2,FALSE)),"",VLOOKUP($B359&amp;" "&amp;$G359,Lists!$N$4:$O$14,2,FALSE))</f>
        <v/>
      </c>
      <c r="G359" s="78" t="str">
        <f>IF(ISERROR(VLOOKUP($E359,Lists!$L$4:$M$7,2,FALSE)),"",VLOOKUP($E359,Lists!$L$4:$M$7,2,FALSE))</f>
        <v/>
      </c>
      <c r="H359" s="77" t="str">
        <f t="shared" si="6"/>
        <v/>
      </c>
      <c r="I359" s="23" t="str">
        <f>IF(ISERROR(VLOOKUP($B359,Lists!$B$4:$K$12,10,FALSE)),"",VLOOKUP($B359,Lists!$B$4:$K$12,10,FALSE))</f>
        <v/>
      </c>
    </row>
    <row r="360" spans="1:9" x14ac:dyDescent="0.25">
      <c r="A360" s="12"/>
      <c r="B360" s="17" t="s">
        <v>754</v>
      </c>
      <c r="C360" s="12" t="str">
        <f>IF(ISERROR(VLOOKUP($B360,Lists!$B$4:$C$11,2,FALSE)),"",VLOOKUP($B360,Lists!$B$4:$C$11,2,FALSE))</f>
        <v/>
      </c>
      <c r="D360" s="77"/>
      <c r="E360" s="23" t="s">
        <v>945</v>
      </c>
      <c r="F360" s="78" t="str">
        <f>IF(ISERROR(VLOOKUP($B360&amp;" "&amp;$G360,Lists!$N$4:$O$14,2,FALSE)),"",VLOOKUP($B360&amp;" "&amp;$G360,Lists!$N$4:$O$14,2,FALSE))</f>
        <v/>
      </c>
      <c r="G360" s="78" t="str">
        <f>IF(ISERROR(VLOOKUP($E360,Lists!$L$4:$M$7,2,FALSE)),"",VLOOKUP($E360,Lists!$L$4:$M$7,2,FALSE))</f>
        <v/>
      </c>
      <c r="H360" s="77" t="str">
        <f t="shared" si="6"/>
        <v/>
      </c>
      <c r="I360" s="23" t="str">
        <f>IF(ISERROR(VLOOKUP($B360,Lists!$B$4:$K$12,10,FALSE)),"",VLOOKUP($B360,Lists!$B$4:$K$12,10,FALSE))</f>
        <v/>
      </c>
    </row>
    <row r="361" spans="1:9" x14ac:dyDescent="0.25">
      <c r="A361" s="12"/>
      <c r="B361" s="17" t="s">
        <v>754</v>
      </c>
      <c r="C361" s="12" t="str">
        <f>IF(ISERROR(VLOOKUP($B361,Lists!$B$4:$C$11,2,FALSE)),"",VLOOKUP($B361,Lists!$B$4:$C$11,2,FALSE))</f>
        <v/>
      </c>
      <c r="D361" s="77"/>
      <c r="E361" s="23" t="s">
        <v>945</v>
      </c>
      <c r="F361" s="78" t="str">
        <f>IF(ISERROR(VLOOKUP($B361&amp;" "&amp;$G361,Lists!$N$4:$O$14,2,FALSE)),"",VLOOKUP($B361&amp;" "&amp;$G361,Lists!$N$4:$O$14,2,FALSE))</f>
        <v/>
      </c>
      <c r="G361" s="78" t="str">
        <f>IF(ISERROR(VLOOKUP($E361,Lists!$L$4:$M$7,2,FALSE)),"",VLOOKUP($E361,Lists!$L$4:$M$7,2,FALSE))</f>
        <v/>
      </c>
      <c r="H361" s="77" t="str">
        <f t="shared" si="6"/>
        <v/>
      </c>
      <c r="I361" s="23" t="str">
        <f>IF(ISERROR(VLOOKUP($B361,Lists!$B$4:$K$12,10,FALSE)),"",VLOOKUP($B361,Lists!$B$4:$K$12,10,FALSE))</f>
        <v/>
      </c>
    </row>
    <row r="362" spans="1:9" x14ac:dyDescent="0.25">
      <c r="A362" s="12"/>
      <c r="B362" s="17" t="s">
        <v>754</v>
      </c>
      <c r="C362" s="12" t="str">
        <f>IF(ISERROR(VLOOKUP($B362,Lists!$B$4:$C$11,2,FALSE)),"",VLOOKUP($B362,Lists!$B$4:$C$11,2,FALSE))</f>
        <v/>
      </c>
      <c r="D362" s="77"/>
      <c r="E362" s="23" t="s">
        <v>945</v>
      </c>
      <c r="F362" s="78" t="str">
        <f>IF(ISERROR(VLOOKUP($B362&amp;" "&amp;$G362,Lists!$N$4:$O$14,2,FALSE)),"",VLOOKUP($B362&amp;" "&amp;$G362,Lists!$N$4:$O$14,2,FALSE))</f>
        <v/>
      </c>
      <c r="G362" s="78" t="str">
        <f>IF(ISERROR(VLOOKUP($E362,Lists!$L$4:$M$7,2,FALSE)),"",VLOOKUP($E362,Lists!$L$4:$M$7,2,FALSE))</f>
        <v/>
      </c>
      <c r="H362" s="77" t="str">
        <f t="shared" si="6"/>
        <v/>
      </c>
      <c r="I362" s="23" t="str">
        <f>IF(ISERROR(VLOOKUP($B362,Lists!$B$4:$K$12,10,FALSE)),"",VLOOKUP($B362,Lists!$B$4:$K$12,10,FALSE))</f>
        <v/>
      </c>
    </row>
    <row r="363" spans="1:9" x14ac:dyDescent="0.25">
      <c r="A363" s="12"/>
      <c r="B363" s="17" t="s">
        <v>754</v>
      </c>
      <c r="C363" s="12" t="str">
        <f>IF(ISERROR(VLOOKUP($B363,Lists!$B$4:$C$11,2,FALSE)),"",VLOOKUP($B363,Lists!$B$4:$C$11,2,FALSE))</f>
        <v/>
      </c>
      <c r="D363" s="77"/>
      <c r="E363" s="23" t="s">
        <v>945</v>
      </c>
      <c r="F363" s="78" t="str">
        <f>IF(ISERROR(VLOOKUP($B363&amp;" "&amp;$G363,Lists!$N$4:$O$14,2,FALSE)),"",VLOOKUP($B363&amp;" "&amp;$G363,Lists!$N$4:$O$14,2,FALSE))</f>
        <v/>
      </c>
      <c r="G363" s="78" t="str">
        <f>IF(ISERROR(VLOOKUP($E363,Lists!$L$4:$M$7,2,FALSE)),"",VLOOKUP($E363,Lists!$L$4:$M$7,2,FALSE))</f>
        <v/>
      </c>
      <c r="H363" s="77" t="str">
        <f t="shared" si="6"/>
        <v/>
      </c>
      <c r="I363" s="23" t="str">
        <f>IF(ISERROR(VLOOKUP($B363,Lists!$B$4:$K$12,10,FALSE)),"",VLOOKUP($B363,Lists!$B$4:$K$12,10,FALSE))</f>
        <v/>
      </c>
    </row>
    <row r="364" spans="1:9" x14ac:dyDescent="0.25">
      <c r="A364" s="12"/>
      <c r="B364" s="17" t="s">
        <v>754</v>
      </c>
      <c r="C364" s="12" t="str">
        <f>IF(ISERROR(VLOOKUP($B364,Lists!$B$4:$C$11,2,FALSE)),"",VLOOKUP($B364,Lists!$B$4:$C$11,2,FALSE))</f>
        <v/>
      </c>
      <c r="D364" s="77"/>
      <c r="E364" s="23" t="s">
        <v>945</v>
      </c>
      <c r="F364" s="78" t="str">
        <f>IF(ISERROR(VLOOKUP($B364&amp;" "&amp;$G364,Lists!$N$4:$O$14,2,FALSE)),"",VLOOKUP($B364&amp;" "&amp;$G364,Lists!$N$4:$O$14,2,FALSE))</f>
        <v/>
      </c>
      <c r="G364" s="78" t="str">
        <f>IF(ISERROR(VLOOKUP($E364,Lists!$L$4:$M$7,2,FALSE)),"",VLOOKUP($E364,Lists!$L$4:$M$7,2,FALSE))</f>
        <v/>
      </c>
      <c r="H364" s="77" t="str">
        <f t="shared" si="6"/>
        <v/>
      </c>
      <c r="I364" s="23" t="str">
        <f>IF(ISERROR(VLOOKUP($B364,Lists!$B$4:$K$12,10,FALSE)),"",VLOOKUP($B364,Lists!$B$4:$K$12,10,FALSE))</f>
        <v/>
      </c>
    </row>
    <row r="365" spans="1:9" x14ac:dyDescent="0.25">
      <c r="A365" s="12"/>
      <c r="B365" s="17" t="s">
        <v>754</v>
      </c>
      <c r="C365" s="12" t="str">
        <f>IF(ISERROR(VLOOKUP($B365,Lists!$B$4:$C$11,2,FALSE)),"",VLOOKUP($B365,Lists!$B$4:$C$11,2,FALSE))</f>
        <v/>
      </c>
      <c r="D365" s="77"/>
      <c r="E365" s="23" t="s">
        <v>945</v>
      </c>
      <c r="F365" s="78" t="str">
        <f>IF(ISERROR(VLOOKUP($B365&amp;" "&amp;$G365,Lists!$N$4:$O$14,2,FALSE)),"",VLOOKUP($B365&amp;" "&amp;$G365,Lists!$N$4:$O$14,2,FALSE))</f>
        <v/>
      </c>
      <c r="G365" s="78" t="str">
        <f>IF(ISERROR(VLOOKUP($E365,Lists!$L$4:$M$7,2,FALSE)),"",VLOOKUP($E365,Lists!$L$4:$M$7,2,FALSE))</f>
        <v/>
      </c>
      <c r="H365" s="77" t="str">
        <f t="shared" si="6"/>
        <v/>
      </c>
      <c r="I365" s="23" t="str">
        <f>IF(ISERROR(VLOOKUP($B365,Lists!$B$4:$K$12,10,FALSE)),"",VLOOKUP($B365,Lists!$B$4:$K$12,10,FALSE))</f>
        <v/>
      </c>
    </row>
    <row r="366" spans="1:9" x14ac:dyDescent="0.25">
      <c r="A366" s="12"/>
      <c r="B366" s="17" t="s">
        <v>754</v>
      </c>
      <c r="C366" s="12" t="str">
        <f>IF(ISERROR(VLOOKUP($B366,Lists!$B$4:$C$11,2,FALSE)),"",VLOOKUP($B366,Lists!$B$4:$C$11,2,FALSE))</f>
        <v/>
      </c>
      <c r="D366" s="77"/>
      <c r="E366" s="23" t="s">
        <v>945</v>
      </c>
      <c r="F366" s="78" t="str">
        <f>IF(ISERROR(VLOOKUP($B366&amp;" "&amp;$G366,Lists!$N$4:$O$14,2,FALSE)),"",VLOOKUP($B366&amp;" "&amp;$G366,Lists!$N$4:$O$14,2,FALSE))</f>
        <v/>
      </c>
      <c r="G366" s="78" t="str">
        <f>IF(ISERROR(VLOOKUP($E366,Lists!$L$4:$M$7,2,FALSE)),"",VLOOKUP($E366,Lists!$L$4:$M$7,2,FALSE))</f>
        <v/>
      </c>
      <c r="H366" s="77" t="str">
        <f t="shared" si="6"/>
        <v/>
      </c>
      <c r="I366" s="23" t="str">
        <f>IF(ISERROR(VLOOKUP($B366,Lists!$B$4:$K$12,10,FALSE)),"",VLOOKUP($B366,Lists!$B$4:$K$12,10,FALSE))</f>
        <v/>
      </c>
    </row>
    <row r="367" spans="1:9" x14ac:dyDescent="0.25">
      <c r="A367" s="12"/>
      <c r="B367" s="17" t="s">
        <v>754</v>
      </c>
      <c r="C367" s="12" t="str">
        <f>IF(ISERROR(VLOOKUP($B367,Lists!$B$4:$C$11,2,FALSE)),"",VLOOKUP($B367,Lists!$B$4:$C$11,2,FALSE))</f>
        <v/>
      </c>
      <c r="D367" s="77"/>
      <c r="E367" s="23" t="s">
        <v>945</v>
      </c>
      <c r="F367" s="78" t="str">
        <f>IF(ISERROR(VLOOKUP($B367&amp;" "&amp;$G367,Lists!$N$4:$O$14,2,FALSE)),"",VLOOKUP($B367&amp;" "&amp;$G367,Lists!$N$4:$O$14,2,FALSE))</f>
        <v/>
      </c>
      <c r="G367" s="78" t="str">
        <f>IF(ISERROR(VLOOKUP($E367,Lists!$L$4:$M$7,2,FALSE)),"",VLOOKUP($E367,Lists!$L$4:$M$7,2,FALSE))</f>
        <v/>
      </c>
      <c r="H367" s="77" t="str">
        <f t="shared" si="6"/>
        <v/>
      </c>
      <c r="I367" s="23" t="str">
        <f>IF(ISERROR(VLOOKUP($B367,Lists!$B$4:$K$12,10,FALSE)),"",VLOOKUP($B367,Lists!$B$4:$K$12,10,FALSE))</f>
        <v/>
      </c>
    </row>
    <row r="368" spans="1:9" x14ac:dyDescent="0.25">
      <c r="A368" s="12"/>
      <c r="B368" s="17" t="s">
        <v>754</v>
      </c>
      <c r="C368" s="12" t="str">
        <f>IF(ISERROR(VLOOKUP($B368,Lists!$B$4:$C$11,2,FALSE)),"",VLOOKUP($B368,Lists!$B$4:$C$11,2,FALSE))</f>
        <v/>
      </c>
      <c r="D368" s="77"/>
      <c r="E368" s="23" t="s">
        <v>945</v>
      </c>
      <c r="F368" s="78" t="str">
        <f>IF(ISERROR(VLOOKUP($B368&amp;" "&amp;$G368,Lists!$N$4:$O$14,2,FALSE)),"",VLOOKUP($B368&amp;" "&amp;$G368,Lists!$N$4:$O$14,2,FALSE))</f>
        <v/>
      </c>
      <c r="G368" s="78" t="str">
        <f>IF(ISERROR(VLOOKUP($E368,Lists!$L$4:$M$7,2,FALSE)),"",VLOOKUP($E368,Lists!$L$4:$M$7,2,FALSE))</f>
        <v/>
      </c>
      <c r="H368" s="77" t="str">
        <f t="shared" si="6"/>
        <v/>
      </c>
      <c r="I368" s="23" t="str">
        <f>IF(ISERROR(VLOOKUP($B368,Lists!$B$4:$K$12,10,FALSE)),"",VLOOKUP($B368,Lists!$B$4:$K$12,10,FALSE))</f>
        <v/>
      </c>
    </row>
    <row r="369" spans="1:9" x14ac:dyDescent="0.25">
      <c r="A369" s="12"/>
      <c r="B369" s="17" t="s">
        <v>754</v>
      </c>
      <c r="C369" s="12" t="str">
        <f>IF(ISERROR(VLOOKUP($B369,Lists!$B$4:$C$11,2,FALSE)),"",VLOOKUP($B369,Lists!$B$4:$C$11,2,FALSE))</f>
        <v/>
      </c>
      <c r="D369" s="77"/>
      <c r="E369" s="23" t="s">
        <v>945</v>
      </c>
      <c r="F369" s="78" t="str">
        <f>IF(ISERROR(VLOOKUP($B369&amp;" "&amp;$G369,Lists!$N$4:$O$14,2,FALSE)),"",VLOOKUP($B369&amp;" "&amp;$G369,Lists!$N$4:$O$14,2,FALSE))</f>
        <v/>
      </c>
      <c r="G369" s="78" t="str">
        <f>IF(ISERROR(VLOOKUP($E369,Lists!$L$4:$M$7,2,FALSE)),"",VLOOKUP($E369,Lists!$L$4:$M$7,2,FALSE))</f>
        <v/>
      </c>
      <c r="H369" s="77" t="str">
        <f t="shared" si="6"/>
        <v/>
      </c>
      <c r="I369" s="23" t="str">
        <f>IF(ISERROR(VLOOKUP($B369,Lists!$B$4:$K$12,10,FALSE)),"",VLOOKUP($B369,Lists!$B$4:$K$12,10,FALSE))</f>
        <v/>
      </c>
    </row>
    <row r="370" spans="1:9" x14ac:dyDescent="0.25">
      <c r="A370" s="12"/>
      <c r="B370" s="17" t="s">
        <v>754</v>
      </c>
      <c r="C370" s="12" t="str">
        <f>IF(ISERROR(VLOOKUP($B370,Lists!$B$4:$C$11,2,FALSE)),"",VLOOKUP($B370,Lists!$B$4:$C$11,2,FALSE))</f>
        <v/>
      </c>
      <c r="D370" s="77"/>
      <c r="E370" s="23" t="s">
        <v>945</v>
      </c>
      <c r="F370" s="78" t="str">
        <f>IF(ISERROR(VLOOKUP($B370&amp;" "&amp;$G370,Lists!$N$4:$O$14,2,FALSE)),"",VLOOKUP($B370&amp;" "&amp;$G370,Lists!$N$4:$O$14,2,FALSE))</f>
        <v/>
      </c>
      <c r="G370" s="78" t="str">
        <f>IF(ISERROR(VLOOKUP($E370,Lists!$L$4:$M$7,2,FALSE)),"",VLOOKUP($E370,Lists!$L$4:$M$7,2,FALSE))</f>
        <v/>
      </c>
      <c r="H370" s="77" t="str">
        <f t="shared" si="6"/>
        <v/>
      </c>
      <c r="I370" s="23" t="str">
        <f>IF(ISERROR(VLOOKUP($B370,Lists!$B$4:$K$12,10,FALSE)),"",VLOOKUP($B370,Lists!$B$4:$K$12,10,FALSE))</f>
        <v/>
      </c>
    </row>
    <row r="371" spans="1:9" x14ac:dyDescent="0.25">
      <c r="A371" s="12"/>
      <c r="B371" s="17" t="s">
        <v>754</v>
      </c>
      <c r="C371" s="12" t="str">
        <f>IF(ISERROR(VLOOKUP($B371,Lists!$B$4:$C$11,2,FALSE)),"",VLOOKUP($B371,Lists!$B$4:$C$11,2,FALSE))</f>
        <v/>
      </c>
      <c r="D371" s="77"/>
      <c r="E371" s="23" t="s">
        <v>945</v>
      </c>
      <c r="F371" s="78" t="str">
        <f>IF(ISERROR(VLOOKUP($B371&amp;" "&amp;$G371,Lists!$N$4:$O$14,2,FALSE)),"",VLOOKUP($B371&amp;" "&amp;$G371,Lists!$N$4:$O$14,2,FALSE))</f>
        <v/>
      </c>
      <c r="G371" s="78" t="str">
        <f>IF(ISERROR(VLOOKUP($E371,Lists!$L$4:$M$7,2,FALSE)),"",VLOOKUP($E371,Lists!$L$4:$M$7,2,FALSE))</f>
        <v/>
      </c>
      <c r="H371" s="77" t="str">
        <f t="shared" si="6"/>
        <v/>
      </c>
      <c r="I371" s="23" t="str">
        <f>IF(ISERROR(VLOOKUP($B371,Lists!$B$4:$K$12,10,FALSE)),"",VLOOKUP($B371,Lists!$B$4:$K$12,10,FALSE))</f>
        <v/>
      </c>
    </row>
    <row r="372" spans="1:9" x14ac:dyDescent="0.25">
      <c r="A372" s="12"/>
      <c r="B372" s="17" t="s">
        <v>754</v>
      </c>
      <c r="C372" s="12" t="str">
        <f>IF(ISERROR(VLOOKUP($B372,Lists!$B$4:$C$11,2,FALSE)),"",VLOOKUP($B372,Lists!$B$4:$C$11,2,FALSE))</f>
        <v/>
      </c>
      <c r="D372" s="77"/>
      <c r="E372" s="23" t="s">
        <v>945</v>
      </c>
      <c r="F372" s="78" t="str">
        <f>IF(ISERROR(VLOOKUP($B372&amp;" "&amp;$G372,Lists!$N$4:$O$14,2,FALSE)),"",VLOOKUP($B372&amp;" "&amp;$G372,Lists!$N$4:$O$14,2,FALSE))</f>
        <v/>
      </c>
      <c r="G372" s="78" t="str">
        <f>IF(ISERROR(VLOOKUP($E372,Lists!$L$4:$M$7,2,FALSE)),"",VLOOKUP($E372,Lists!$L$4:$M$7,2,FALSE))</f>
        <v/>
      </c>
      <c r="H372" s="77" t="str">
        <f t="shared" si="6"/>
        <v/>
      </c>
      <c r="I372" s="23" t="str">
        <f>IF(ISERROR(VLOOKUP($B372,Lists!$B$4:$K$12,10,FALSE)),"",VLOOKUP($B372,Lists!$B$4:$K$12,10,FALSE))</f>
        <v/>
      </c>
    </row>
    <row r="373" spans="1:9" x14ac:dyDescent="0.25">
      <c r="A373" s="12"/>
      <c r="B373" s="17" t="s">
        <v>754</v>
      </c>
      <c r="C373" s="12" t="str">
        <f>IF(ISERROR(VLOOKUP($B373,Lists!$B$4:$C$11,2,FALSE)),"",VLOOKUP($B373,Lists!$B$4:$C$11,2,FALSE))</f>
        <v/>
      </c>
      <c r="D373" s="77"/>
      <c r="E373" s="23" t="s">
        <v>945</v>
      </c>
      <c r="F373" s="78" t="str">
        <f>IF(ISERROR(VLOOKUP($B373&amp;" "&amp;$G373,Lists!$N$4:$O$14,2,FALSE)),"",VLOOKUP($B373&amp;" "&amp;$G373,Lists!$N$4:$O$14,2,FALSE))</f>
        <v/>
      </c>
      <c r="G373" s="78" t="str">
        <f>IF(ISERROR(VLOOKUP($E373,Lists!$L$4:$M$7,2,FALSE)),"",VLOOKUP($E373,Lists!$L$4:$M$7,2,FALSE))</f>
        <v/>
      </c>
      <c r="H373" s="77" t="str">
        <f t="shared" si="6"/>
        <v/>
      </c>
      <c r="I373" s="23" t="str">
        <f>IF(ISERROR(VLOOKUP($B373,Lists!$B$4:$K$12,10,FALSE)),"",VLOOKUP($B373,Lists!$B$4:$K$12,10,FALSE))</f>
        <v/>
      </c>
    </row>
    <row r="374" spans="1:9" x14ac:dyDescent="0.25">
      <c r="A374" s="12"/>
      <c r="B374" s="17" t="s">
        <v>754</v>
      </c>
      <c r="C374" s="12" t="str">
        <f>IF(ISERROR(VLOOKUP($B374,Lists!$B$4:$C$11,2,FALSE)),"",VLOOKUP($B374,Lists!$B$4:$C$11,2,FALSE))</f>
        <v/>
      </c>
      <c r="D374" s="77"/>
      <c r="E374" s="23" t="s">
        <v>945</v>
      </c>
      <c r="F374" s="78" t="str">
        <f>IF(ISERROR(VLOOKUP($B374&amp;" "&amp;$G374,Lists!$N$4:$O$14,2,FALSE)),"",VLOOKUP($B374&amp;" "&amp;$G374,Lists!$N$4:$O$14,2,FALSE))</f>
        <v/>
      </c>
      <c r="G374" s="78" t="str">
        <f>IF(ISERROR(VLOOKUP($E374,Lists!$L$4:$M$7,2,FALSE)),"",VLOOKUP($E374,Lists!$L$4:$M$7,2,FALSE))</f>
        <v/>
      </c>
      <c r="H374" s="77" t="str">
        <f t="shared" si="6"/>
        <v/>
      </c>
      <c r="I374" s="23" t="str">
        <f>IF(ISERROR(VLOOKUP($B374,Lists!$B$4:$K$12,10,FALSE)),"",VLOOKUP($B374,Lists!$B$4:$K$12,10,FALSE))</f>
        <v/>
      </c>
    </row>
    <row r="375" spans="1:9" x14ac:dyDescent="0.25">
      <c r="A375" s="12"/>
      <c r="B375" s="17" t="s">
        <v>754</v>
      </c>
      <c r="C375" s="12" t="str">
        <f>IF(ISERROR(VLOOKUP($B375,Lists!$B$4:$C$11,2,FALSE)),"",VLOOKUP($B375,Lists!$B$4:$C$11,2,FALSE))</f>
        <v/>
      </c>
      <c r="D375" s="77"/>
      <c r="E375" s="23" t="s">
        <v>945</v>
      </c>
      <c r="F375" s="78" t="str">
        <f>IF(ISERROR(VLOOKUP($B375&amp;" "&amp;$G375,Lists!$N$4:$O$14,2,FALSE)),"",VLOOKUP($B375&amp;" "&amp;$G375,Lists!$N$4:$O$14,2,FALSE))</f>
        <v/>
      </c>
      <c r="G375" s="78" t="str">
        <f>IF(ISERROR(VLOOKUP($E375,Lists!$L$4:$M$7,2,FALSE)),"",VLOOKUP($E375,Lists!$L$4:$M$7,2,FALSE))</f>
        <v/>
      </c>
      <c r="H375" s="77" t="str">
        <f t="shared" si="6"/>
        <v/>
      </c>
      <c r="I375" s="23" t="str">
        <f>IF(ISERROR(VLOOKUP($B375,Lists!$B$4:$K$12,10,FALSE)),"",VLOOKUP($B375,Lists!$B$4:$K$12,10,FALSE))</f>
        <v/>
      </c>
    </row>
    <row r="376" spans="1:9" x14ac:dyDescent="0.25">
      <c r="A376" s="12"/>
      <c r="B376" s="17" t="s">
        <v>754</v>
      </c>
      <c r="C376" s="12" t="str">
        <f>IF(ISERROR(VLOOKUP($B376,Lists!$B$4:$C$11,2,FALSE)),"",VLOOKUP($B376,Lists!$B$4:$C$11,2,FALSE))</f>
        <v/>
      </c>
      <c r="D376" s="77"/>
      <c r="E376" s="23" t="s">
        <v>945</v>
      </c>
      <c r="F376" s="78" t="str">
        <f>IF(ISERROR(VLOOKUP($B376&amp;" "&amp;$G376,Lists!$N$4:$O$14,2,FALSE)),"",VLOOKUP($B376&amp;" "&amp;$G376,Lists!$N$4:$O$14,2,FALSE))</f>
        <v/>
      </c>
      <c r="G376" s="78" t="str">
        <f>IF(ISERROR(VLOOKUP($E376,Lists!$L$4:$M$7,2,FALSE)),"",VLOOKUP($E376,Lists!$L$4:$M$7,2,FALSE))</f>
        <v/>
      </c>
      <c r="H376" s="77" t="str">
        <f t="shared" si="6"/>
        <v/>
      </c>
      <c r="I376" s="23" t="str">
        <f>IF(ISERROR(VLOOKUP($B376,Lists!$B$4:$K$12,10,FALSE)),"",VLOOKUP($B376,Lists!$B$4:$K$12,10,FALSE))</f>
        <v/>
      </c>
    </row>
    <row r="377" spans="1:9" x14ac:dyDescent="0.25">
      <c r="A377" s="12"/>
      <c r="B377" s="17" t="s">
        <v>754</v>
      </c>
      <c r="C377" s="12" t="str">
        <f>IF(ISERROR(VLOOKUP($B377,Lists!$B$4:$C$11,2,FALSE)),"",VLOOKUP($B377,Lists!$B$4:$C$11,2,FALSE))</f>
        <v/>
      </c>
      <c r="D377" s="77"/>
      <c r="E377" s="23" t="s">
        <v>945</v>
      </c>
      <c r="F377" s="78" t="str">
        <f>IF(ISERROR(VLOOKUP($B377&amp;" "&amp;$G377,Lists!$N$4:$O$14,2,FALSE)),"",VLOOKUP($B377&amp;" "&amp;$G377,Lists!$N$4:$O$14,2,FALSE))</f>
        <v/>
      </c>
      <c r="G377" s="78" t="str">
        <f>IF(ISERROR(VLOOKUP($E377,Lists!$L$4:$M$7,2,FALSE)),"",VLOOKUP($E377,Lists!$L$4:$M$7,2,FALSE))</f>
        <v/>
      </c>
      <c r="H377" s="77" t="str">
        <f t="shared" si="6"/>
        <v/>
      </c>
      <c r="I377" s="23" t="str">
        <f>IF(ISERROR(VLOOKUP($B377,Lists!$B$4:$K$12,10,FALSE)),"",VLOOKUP($B377,Lists!$B$4:$K$12,10,FALSE))</f>
        <v/>
      </c>
    </row>
    <row r="378" spans="1:9" x14ac:dyDescent="0.25">
      <c r="A378" s="12"/>
      <c r="B378" s="17" t="s">
        <v>754</v>
      </c>
      <c r="C378" s="12" t="str">
        <f>IF(ISERROR(VLOOKUP($B378,Lists!$B$4:$C$11,2,FALSE)),"",VLOOKUP($B378,Lists!$B$4:$C$11,2,FALSE))</f>
        <v/>
      </c>
      <c r="D378" s="77"/>
      <c r="E378" s="23" t="s">
        <v>945</v>
      </c>
      <c r="F378" s="78" t="str">
        <f>IF(ISERROR(VLOOKUP($B378&amp;" "&amp;$G378,Lists!$N$4:$O$14,2,FALSE)),"",VLOOKUP($B378&amp;" "&amp;$G378,Lists!$N$4:$O$14,2,FALSE))</f>
        <v/>
      </c>
      <c r="G378" s="78" t="str">
        <f>IF(ISERROR(VLOOKUP($E378,Lists!$L$4:$M$7,2,FALSE)),"",VLOOKUP($E378,Lists!$L$4:$M$7,2,FALSE))</f>
        <v/>
      </c>
      <c r="H378" s="77" t="str">
        <f t="shared" si="6"/>
        <v/>
      </c>
      <c r="I378" s="23" t="str">
        <f>IF(ISERROR(VLOOKUP($B378,Lists!$B$4:$K$12,10,FALSE)),"",VLOOKUP($B378,Lists!$B$4:$K$12,10,FALSE))</f>
        <v/>
      </c>
    </row>
    <row r="379" spans="1:9" x14ac:dyDescent="0.25">
      <c r="A379" s="12"/>
      <c r="B379" s="17" t="s">
        <v>754</v>
      </c>
      <c r="C379" s="12" t="str">
        <f>IF(ISERROR(VLOOKUP($B379,Lists!$B$4:$C$11,2,FALSE)),"",VLOOKUP($B379,Lists!$B$4:$C$11,2,FALSE))</f>
        <v/>
      </c>
      <c r="D379" s="77"/>
      <c r="E379" s="23" t="s">
        <v>945</v>
      </c>
      <c r="F379" s="78" t="str">
        <f>IF(ISERROR(VLOOKUP($B379&amp;" "&amp;$G379,Lists!$N$4:$O$14,2,FALSE)),"",VLOOKUP($B379&amp;" "&amp;$G379,Lists!$N$4:$O$14,2,FALSE))</f>
        <v/>
      </c>
      <c r="G379" s="78" t="str">
        <f>IF(ISERROR(VLOOKUP($E379,Lists!$L$4:$M$7,2,FALSE)),"",VLOOKUP($E379,Lists!$L$4:$M$7,2,FALSE))</f>
        <v/>
      </c>
      <c r="H379" s="77" t="str">
        <f t="shared" si="6"/>
        <v/>
      </c>
      <c r="I379" s="23" t="str">
        <f>IF(ISERROR(VLOOKUP($B379,Lists!$B$4:$K$12,10,FALSE)),"",VLOOKUP($B379,Lists!$B$4:$K$12,10,FALSE))</f>
        <v/>
      </c>
    </row>
    <row r="380" spans="1:9" x14ac:dyDescent="0.25">
      <c r="A380" s="12"/>
      <c r="B380" s="17" t="s">
        <v>754</v>
      </c>
      <c r="C380" s="12" t="str">
        <f>IF(ISERROR(VLOOKUP($B380,Lists!$B$4:$C$11,2,FALSE)),"",VLOOKUP($B380,Lists!$B$4:$C$11,2,FALSE))</f>
        <v/>
      </c>
      <c r="D380" s="77"/>
      <c r="E380" s="23" t="s">
        <v>945</v>
      </c>
      <c r="F380" s="78" t="str">
        <f>IF(ISERROR(VLOOKUP($B380&amp;" "&amp;$G380,Lists!$N$4:$O$14,2,FALSE)),"",VLOOKUP($B380&amp;" "&amp;$G380,Lists!$N$4:$O$14,2,FALSE))</f>
        <v/>
      </c>
      <c r="G380" s="78" t="str">
        <f>IF(ISERROR(VLOOKUP($E380,Lists!$L$4:$M$7,2,FALSE)),"",VLOOKUP($E380,Lists!$L$4:$M$7,2,FALSE))</f>
        <v/>
      </c>
      <c r="H380" s="77" t="str">
        <f t="shared" si="6"/>
        <v/>
      </c>
      <c r="I380" s="23" t="str">
        <f>IF(ISERROR(VLOOKUP($B380,Lists!$B$4:$K$12,10,FALSE)),"",VLOOKUP($B380,Lists!$B$4:$K$12,10,FALSE))</f>
        <v/>
      </c>
    </row>
    <row r="381" spans="1:9" x14ac:dyDescent="0.25">
      <c r="A381" s="12"/>
      <c r="B381" s="17" t="s">
        <v>754</v>
      </c>
      <c r="C381" s="12" t="str">
        <f>IF(ISERROR(VLOOKUP($B381,Lists!$B$4:$C$11,2,FALSE)),"",VLOOKUP($B381,Lists!$B$4:$C$11,2,FALSE))</f>
        <v/>
      </c>
      <c r="D381" s="77"/>
      <c r="E381" s="23" t="s">
        <v>945</v>
      </c>
      <c r="F381" s="78" t="str">
        <f>IF(ISERROR(VLOOKUP($B381&amp;" "&amp;$G381,Lists!$N$4:$O$14,2,FALSE)),"",VLOOKUP($B381&amp;" "&amp;$G381,Lists!$N$4:$O$14,2,FALSE))</f>
        <v/>
      </c>
      <c r="G381" s="78" t="str">
        <f>IF(ISERROR(VLOOKUP($E381,Lists!$L$4:$M$7,2,FALSE)),"",VLOOKUP($E381,Lists!$L$4:$M$7,2,FALSE))</f>
        <v/>
      </c>
      <c r="H381" s="77" t="str">
        <f t="shared" si="6"/>
        <v/>
      </c>
      <c r="I381" s="23" t="str">
        <f>IF(ISERROR(VLOOKUP($B381,Lists!$B$4:$K$12,10,FALSE)),"",VLOOKUP($B381,Lists!$B$4:$K$12,10,FALSE))</f>
        <v/>
      </c>
    </row>
    <row r="382" spans="1:9" x14ac:dyDescent="0.25">
      <c r="A382" s="12"/>
      <c r="B382" s="17" t="s">
        <v>754</v>
      </c>
      <c r="C382" s="12" t="str">
        <f>IF(ISERROR(VLOOKUP($B382,Lists!$B$4:$C$11,2,FALSE)),"",VLOOKUP($B382,Lists!$B$4:$C$11,2,FALSE))</f>
        <v/>
      </c>
      <c r="D382" s="77"/>
      <c r="E382" s="23" t="s">
        <v>945</v>
      </c>
      <c r="F382" s="78" t="str">
        <f>IF(ISERROR(VLOOKUP($B382&amp;" "&amp;$G382,Lists!$N$4:$O$14,2,FALSE)),"",VLOOKUP($B382&amp;" "&amp;$G382,Lists!$N$4:$O$14,2,FALSE))</f>
        <v/>
      </c>
      <c r="G382" s="78" t="str">
        <f>IF(ISERROR(VLOOKUP($E382,Lists!$L$4:$M$7,2,FALSE)),"",VLOOKUP($E382,Lists!$L$4:$M$7,2,FALSE))</f>
        <v/>
      </c>
      <c r="H382" s="77" t="str">
        <f t="shared" si="6"/>
        <v/>
      </c>
      <c r="I382" s="23" t="str">
        <f>IF(ISERROR(VLOOKUP($B382,Lists!$B$4:$K$12,10,FALSE)),"",VLOOKUP($B382,Lists!$B$4:$K$12,10,FALSE))</f>
        <v/>
      </c>
    </row>
    <row r="383" spans="1:9" x14ac:dyDescent="0.25">
      <c r="A383" s="12"/>
      <c r="B383" s="17" t="s">
        <v>754</v>
      </c>
      <c r="C383" s="12" t="str">
        <f>IF(ISERROR(VLOOKUP($B383,Lists!$B$4:$C$11,2,FALSE)),"",VLOOKUP($B383,Lists!$B$4:$C$11,2,FALSE))</f>
        <v/>
      </c>
      <c r="D383" s="77"/>
      <c r="E383" s="23" t="s">
        <v>945</v>
      </c>
      <c r="F383" s="78" t="str">
        <f>IF(ISERROR(VLOOKUP($B383&amp;" "&amp;$G383,Lists!$N$4:$O$14,2,FALSE)),"",VLOOKUP($B383&amp;" "&amp;$G383,Lists!$N$4:$O$14,2,FALSE))</f>
        <v/>
      </c>
      <c r="G383" s="78" t="str">
        <f>IF(ISERROR(VLOOKUP($E383,Lists!$L$4:$M$7,2,FALSE)),"",VLOOKUP($E383,Lists!$L$4:$M$7,2,FALSE))</f>
        <v/>
      </c>
      <c r="H383" s="77" t="str">
        <f t="shared" si="6"/>
        <v/>
      </c>
      <c r="I383" s="23" t="str">
        <f>IF(ISERROR(VLOOKUP($B383,Lists!$B$4:$K$12,10,FALSE)),"",VLOOKUP($B383,Lists!$B$4:$K$12,10,FALSE))</f>
        <v/>
      </c>
    </row>
    <row r="384" spans="1:9" x14ac:dyDescent="0.25">
      <c r="A384" s="12"/>
      <c r="B384" s="17" t="s">
        <v>754</v>
      </c>
      <c r="C384" s="12" t="str">
        <f>IF(ISERROR(VLOOKUP($B384,Lists!$B$4:$C$11,2,FALSE)),"",VLOOKUP($B384,Lists!$B$4:$C$11,2,FALSE))</f>
        <v/>
      </c>
      <c r="D384" s="77"/>
      <c r="E384" s="23" t="s">
        <v>945</v>
      </c>
      <c r="F384" s="78" t="str">
        <f>IF(ISERROR(VLOOKUP($B384&amp;" "&amp;$G384,Lists!$N$4:$O$14,2,FALSE)),"",VLOOKUP($B384&amp;" "&amp;$G384,Lists!$N$4:$O$14,2,FALSE))</f>
        <v/>
      </c>
      <c r="G384" s="78" t="str">
        <f>IF(ISERROR(VLOOKUP($E384,Lists!$L$4:$M$7,2,FALSE)),"",VLOOKUP($E384,Lists!$L$4:$M$7,2,FALSE))</f>
        <v/>
      </c>
      <c r="H384" s="77" t="str">
        <f t="shared" si="6"/>
        <v/>
      </c>
      <c r="I384" s="23" t="str">
        <f>IF(ISERROR(VLOOKUP($B384,Lists!$B$4:$K$12,10,FALSE)),"",VLOOKUP($B384,Lists!$B$4:$K$12,10,FALSE))</f>
        <v/>
      </c>
    </row>
    <row r="385" spans="1:9" x14ac:dyDescent="0.25">
      <c r="A385" s="12"/>
      <c r="B385" s="17" t="s">
        <v>754</v>
      </c>
      <c r="C385" s="12" t="str">
        <f>IF(ISERROR(VLOOKUP($B385,Lists!$B$4:$C$11,2,FALSE)),"",VLOOKUP($B385,Lists!$B$4:$C$11,2,FALSE))</f>
        <v/>
      </c>
      <c r="D385" s="77"/>
      <c r="E385" s="23" t="s">
        <v>945</v>
      </c>
      <c r="F385" s="78" t="str">
        <f>IF(ISERROR(VLOOKUP($B385&amp;" "&amp;$G385,Lists!$N$4:$O$14,2,FALSE)),"",VLOOKUP($B385&amp;" "&amp;$G385,Lists!$N$4:$O$14,2,FALSE))</f>
        <v/>
      </c>
      <c r="G385" s="78" t="str">
        <f>IF(ISERROR(VLOOKUP($E385,Lists!$L$4:$M$7,2,FALSE)),"",VLOOKUP($E385,Lists!$L$4:$M$7,2,FALSE))</f>
        <v/>
      </c>
      <c r="H385" s="77" t="str">
        <f t="shared" si="6"/>
        <v/>
      </c>
      <c r="I385" s="23" t="str">
        <f>IF(ISERROR(VLOOKUP($B385,Lists!$B$4:$K$12,10,FALSE)),"",VLOOKUP($B385,Lists!$B$4:$K$12,10,FALSE))</f>
        <v/>
      </c>
    </row>
    <row r="386" spans="1:9" x14ac:dyDescent="0.25">
      <c r="A386" s="12"/>
      <c r="B386" s="17" t="s">
        <v>754</v>
      </c>
      <c r="C386" s="12" t="str">
        <f>IF(ISERROR(VLOOKUP($B386,Lists!$B$4:$C$11,2,FALSE)),"",VLOOKUP($B386,Lists!$B$4:$C$11,2,FALSE))</f>
        <v/>
      </c>
      <c r="D386" s="77"/>
      <c r="E386" s="23" t="s">
        <v>945</v>
      </c>
      <c r="F386" s="78" t="str">
        <f>IF(ISERROR(VLOOKUP($B386&amp;" "&amp;$G386,Lists!$N$4:$O$14,2,FALSE)),"",VLOOKUP($B386&amp;" "&amp;$G386,Lists!$N$4:$O$14,2,FALSE))</f>
        <v/>
      </c>
      <c r="G386" s="78" t="str">
        <f>IF(ISERROR(VLOOKUP($E386,Lists!$L$4:$M$7,2,FALSE)),"",VLOOKUP($E386,Lists!$L$4:$M$7,2,FALSE))</f>
        <v/>
      </c>
      <c r="H386" s="77" t="str">
        <f t="shared" si="6"/>
        <v/>
      </c>
      <c r="I386" s="23" t="str">
        <f>IF(ISERROR(VLOOKUP($B386,Lists!$B$4:$K$12,10,FALSE)),"",VLOOKUP($B386,Lists!$B$4:$K$12,10,FALSE))</f>
        <v/>
      </c>
    </row>
    <row r="387" spans="1:9" x14ac:dyDescent="0.25">
      <c r="A387" s="12"/>
      <c r="B387" s="17" t="s">
        <v>754</v>
      </c>
      <c r="C387" s="12" t="str">
        <f>IF(ISERROR(VLOOKUP($B387,Lists!$B$4:$C$11,2,FALSE)),"",VLOOKUP($B387,Lists!$B$4:$C$11,2,FALSE))</f>
        <v/>
      </c>
      <c r="D387" s="77"/>
      <c r="E387" s="23" t="s">
        <v>945</v>
      </c>
      <c r="F387" s="78" t="str">
        <f>IF(ISERROR(VLOOKUP($B387&amp;" "&amp;$G387,Lists!$N$4:$O$14,2,FALSE)),"",VLOOKUP($B387&amp;" "&amp;$G387,Lists!$N$4:$O$14,2,FALSE))</f>
        <v/>
      </c>
      <c r="G387" s="78" t="str">
        <f>IF(ISERROR(VLOOKUP($E387,Lists!$L$4:$M$7,2,FALSE)),"",VLOOKUP($E387,Lists!$L$4:$M$7,2,FALSE))</f>
        <v/>
      </c>
      <c r="H387" s="77" t="str">
        <f t="shared" si="6"/>
        <v/>
      </c>
      <c r="I387" s="23" t="str">
        <f>IF(ISERROR(VLOOKUP($B387,Lists!$B$4:$K$12,10,FALSE)),"",VLOOKUP($B387,Lists!$B$4:$K$12,10,FALSE))</f>
        <v/>
      </c>
    </row>
    <row r="388" spans="1:9" x14ac:dyDescent="0.25">
      <c r="A388" s="12"/>
      <c r="B388" s="17" t="s">
        <v>754</v>
      </c>
      <c r="C388" s="12" t="str">
        <f>IF(ISERROR(VLOOKUP($B388,Lists!$B$4:$C$11,2,FALSE)),"",VLOOKUP($B388,Lists!$B$4:$C$11,2,FALSE))</f>
        <v/>
      </c>
      <c r="D388" s="77"/>
      <c r="E388" s="23" t="s">
        <v>945</v>
      </c>
      <c r="F388" s="78" t="str">
        <f>IF(ISERROR(VLOOKUP($B388&amp;" "&amp;$G388,Lists!$N$4:$O$14,2,FALSE)),"",VLOOKUP($B388&amp;" "&amp;$G388,Lists!$N$4:$O$14,2,FALSE))</f>
        <v/>
      </c>
      <c r="G388" s="78" t="str">
        <f>IF(ISERROR(VLOOKUP($E388,Lists!$L$4:$M$7,2,FALSE)),"",VLOOKUP($E388,Lists!$L$4:$M$7,2,FALSE))</f>
        <v/>
      </c>
      <c r="H388" s="77" t="str">
        <f t="shared" si="6"/>
        <v/>
      </c>
      <c r="I388" s="23" t="str">
        <f>IF(ISERROR(VLOOKUP($B388,Lists!$B$4:$K$12,10,FALSE)),"",VLOOKUP($B388,Lists!$B$4:$K$12,10,FALSE))</f>
        <v/>
      </c>
    </row>
    <row r="389" spans="1:9" x14ac:dyDescent="0.25">
      <c r="A389" s="12"/>
      <c r="B389" s="17" t="s">
        <v>754</v>
      </c>
      <c r="C389" s="12" t="str">
        <f>IF(ISERROR(VLOOKUP($B389,Lists!$B$4:$C$11,2,FALSE)),"",VLOOKUP($B389,Lists!$B$4:$C$11,2,FALSE))</f>
        <v/>
      </c>
      <c r="D389" s="77"/>
      <c r="E389" s="23" t="s">
        <v>945</v>
      </c>
      <c r="F389" s="78" t="str">
        <f>IF(ISERROR(VLOOKUP($B389&amp;" "&amp;$G389,Lists!$N$4:$O$14,2,FALSE)),"",VLOOKUP($B389&amp;" "&amp;$G389,Lists!$N$4:$O$14,2,FALSE))</f>
        <v/>
      </c>
      <c r="G389" s="78" t="str">
        <f>IF(ISERROR(VLOOKUP($E389,Lists!$L$4:$M$7,2,FALSE)),"",VLOOKUP($E389,Lists!$L$4:$M$7,2,FALSE))</f>
        <v/>
      </c>
      <c r="H389" s="77" t="str">
        <f t="shared" si="6"/>
        <v/>
      </c>
      <c r="I389" s="23" t="str">
        <f>IF(ISERROR(VLOOKUP($B389,Lists!$B$4:$K$12,10,FALSE)),"",VLOOKUP($B389,Lists!$B$4:$K$12,10,FALSE))</f>
        <v/>
      </c>
    </row>
    <row r="390" spans="1:9" x14ac:dyDescent="0.25">
      <c r="A390" s="12"/>
      <c r="B390" s="17" t="s">
        <v>754</v>
      </c>
      <c r="C390" s="12" t="str">
        <f>IF(ISERROR(VLOOKUP($B390,Lists!$B$4:$C$11,2,FALSE)),"",VLOOKUP($B390,Lists!$B$4:$C$11,2,FALSE))</f>
        <v/>
      </c>
      <c r="D390" s="77"/>
      <c r="E390" s="23" t="s">
        <v>945</v>
      </c>
      <c r="F390" s="78" t="str">
        <f>IF(ISERROR(VLOOKUP($B390&amp;" "&amp;$G390,Lists!$N$4:$O$14,2,FALSE)),"",VLOOKUP($B390&amp;" "&amp;$G390,Lists!$N$4:$O$14,2,FALSE))</f>
        <v/>
      </c>
      <c r="G390" s="78" t="str">
        <f>IF(ISERROR(VLOOKUP($E390,Lists!$L$4:$M$7,2,FALSE)),"",VLOOKUP($E390,Lists!$L$4:$M$7,2,FALSE))</f>
        <v/>
      </c>
      <c r="H390" s="77" t="str">
        <f t="shared" si="6"/>
        <v/>
      </c>
      <c r="I390" s="23" t="str">
        <f>IF(ISERROR(VLOOKUP($B390,Lists!$B$4:$K$12,10,FALSE)),"",VLOOKUP($B390,Lists!$B$4:$K$12,10,FALSE))</f>
        <v/>
      </c>
    </row>
    <row r="391" spans="1:9" x14ac:dyDescent="0.25">
      <c r="A391" s="12"/>
      <c r="B391" s="17" t="s">
        <v>754</v>
      </c>
      <c r="C391" s="12" t="str">
        <f>IF(ISERROR(VLOOKUP($B391,Lists!$B$4:$C$11,2,FALSE)),"",VLOOKUP($B391,Lists!$B$4:$C$11,2,FALSE))</f>
        <v/>
      </c>
      <c r="D391" s="77"/>
      <c r="E391" s="23" t="s">
        <v>945</v>
      </c>
      <c r="F391" s="78" t="str">
        <f>IF(ISERROR(VLOOKUP($B391&amp;" "&amp;$G391,Lists!$N$4:$O$14,2,FALSE)),"",VLOOKUP($B391&amp;" "&amp;$G391,Lists!$N$4:$O$14,2,FALSE))</f>
        <v/>
      </c>
      <c r="G391" s="78" t="str">
        <f>IF(ISERROR(VLOOKUP($E391,Lists!$L$4:$M$7,2,FALSE)),"",VLOOKUP($E391,Lists!$L$4:$M$7,2,FALSE))</f>
        <v/>
      </c>
      <c r="H391" s="77" t="str">
        <f t="shared" si="6"/>
        <v/>
      </c>
      <c r="I391" s="23" t="str">
        <f>IF(ISERROR(VLOOKUP($B391,Lists!$B$4:$K$12,10,FALSE)),"",VLOOKUP($B391,Lists!$B$4:$K$12,10,FALSE))</f>
        <v/>
      </c>
    </row>
    <row r="392" spans="1:9" x14ac:dyDescent="0.25">
      <c r="A392" s="12"/>
      <c r="B392" s="17" t="s">
        <v>754</v>
      </c>
      <c r="C392" s="12" t="str">
        <f>IF(ISERROR(VLOOKUP($B392,Lists!$B$4:$C$11,2,FALSE)),"",VLOOKUP($B392,Lists!$B$4:$C$11,2,FALSE))</f>
        <v/>
      </c>
      <c r="D392" s="77"/>
      <c r="E392" s="23" t="s">
        <v>945</v>
      </c>
      <c r="F392" s="78" t="str">
        <f>IF(ISERROR(VLOOKUP($B392&amp;" "&amp;$G392,Lists!$N$4:$O$14,2,FALSE)),"",VLOOKUP($B392&amp;" "&amp;$G392,Lists!$N$4:$O$14,2,FALSE))</f>
        <v/>
      </c>
      <c r="G392" s="78" t="str">
        <f>IF(ISERROR(VLOOKUP($E392,Lists!$L$4:$M$7,2,FALSE)),"",VLOOKUP($E392,Lists!$L$4:$M$7,2,FALSE))</f>
        <v/>
      </c>
      <c r="H392" s="77" t="str">
        <f t="shared" si="6"/>
        <v/>
      </c>
      <c r="I392" s="23" t="str">
        <f>IF(ISERROR(VLOOKUP($B392,Lists!$B$4:$K$12,10,FALSE)),"",VLOOKUP($B392,Lists!$B$4:$K$12,10,FALSE))</f>
        <v/>
      </c>
    </row>
    <row r="393" spans="1:9" x14ac:dyDescent="0.25">
      <c r="A393" s="12"/>
      <c r="B393" s="17" t="s">
        <v>754</v>
      </c>
      <c r="C393" s="12" t="str">
        <f>IF(ISERROR(VLOOKUP($B393,Lists!$B$4:$C$11,2,FALSE)),"",VLOOKUP($B393,Lists!$B$4:$C$11,2,FALSE))</f>
        <v/>
      </c>
      <c r="D393" s="77"/>
      <c r="E393" s="23" t="s">
        <v>945</v>
      </c>
      <c r="F393" s="78" t="str">
        <f>IF(ISERROR(VLOOKUP($B393&amp;" "&amp;$G393,Lists!$N$4:$O$14,2,FALSE)),"",VLOOKUP($B393&amp;" "&amp;$G393,Lists!$N$4:$O$14,2,FALSE))</f>
        <v/>
      </c>
      <c r="G393" s="78" t="str">
        <f>IF(ISERROR(VLOOKUP($E393,Lists!$L$4:$M$7,2,FALSE)),"",VLOOKUP($E393,Lists!$L$4:$M$7,2,FALSE))</f>
        <v/>
      </c>
      <c r="H393" s="77" t="str">
        <f t="shared" si="6"/>
        <v/>
      </c>
      <c r="I393" s="23" t="str">
        <f>IF(ISERROR(VLOOKUP($B393,Lists!$B$4:$K$12,10,FALSE)),"",VLOOKUP($B393,Lists!$B$4:$K$12,10,FALSE))</f>
        <v/>
      </c>
    </row>
    <row r="394" spans="1:9" x14ac:dyDescent="0.25">
      <c r="A394" s="12"/>
      <c r="B394" s="17" t="s">
        <v>754</v>
      </c>
      <c r="C394" s="12" t="str">
        <f>IF(ISERROR(VLOOKUP($B394,Lists!$B$4:$C$11,2,FALSE)),"",VLOOKUP($B394,Lists!$B$4:$C$11,2,FALSE))</f>
        <v/>
      </c>
      <c r="D394" s="77"/>
      <c r="E394" s="23" t="s">
        <v>945</v>
      </c>
      <c r="F394" s="78" t="str">
        <f>IF(ISERROR(VLOOKUP($B394&amp;" "&amp;$G394,Lists!$N$4:$O$14,2,FALSE)),"",VLOOKUP($B394&amp;" "&amp;$G394,Lists!$N$4:$O$14,2,FALSE))</f>
        <v/>
      </c>
      <c r="G394" s="78" t="str">
        <f>IF(ISERROR(VLOOKUP($E394,Lists!$L$4:$M$7,2,FALSE)),"",VLOOKUP($E394,Lists!$L$4:$M$7,2,FALSE))</f>
        <v/>
      </c>
      <c r="H394" s="77" t="str">
        <f t="shared" si="6"/>
        <v/>
      </c>
      <c r="I394" s="23" t="str">
        <f>IF(ISERROR(VLOOKUP($B394,Lists!$B$4:$K$12,10,FALSE)),"",VLOOKUP($B394,Lists!$B$4:$K$12,10,FALSE))</f>
        <v/>
      </c>
    </row>
    <row r="395" spans="1:9" x14ac:dyDescent="0.25">
      <c r="A395" s="12"/>
      <c r="B395" s="17" t="s">
        <v>754</v>
      </c>
      <c r="C395" s="12" t="str">
        <f>IF(ISERROR(VLOOKUP($B395,Lists!$B$4:$C$11,2,FALSE)),"",VLOOKUP($B395,Lists!$B$4:$C$11,2,FALSE))</f>
        <v/>
      </c>
      <c r="D395" s="77"/>
      <c r="E395" s="23" t="s">
        <v>945</v>
      </c>
      <c r="F395" s="78" t="str">
        <f>IF(ISERROR(VLOOKUP($B395&amp;" "&amp;$G395,Lists!$N$4:$O$14,2,FALSE)),"",VLOOKUP($B395&amp;" "&amp;$G395,Lists!$N$4:$O$14,2,FALSE))</f>
        <v/>
      </c>
      <c r="G395" s="78" t="str">
        <f>IF(ISERROR(VLOOKUP($E395,Lists!$L$4:$M$7,2,FALSE)),"",VLOOKUP($E395,Lists!$L$4:$M$7,2,FALSE))</f>
        <v/>
      </c>
      <c r="H395" s="77" t="str">
        <f t="shared" si="6"/>
        <v/>
      </c>
      <c r="I395" s="23" t="str">
        <f>IF(ISERROR(VLOOKUP($B395,Lists!$B$4:$K$12,10,FALSE)),"",VLOOKUP($B395,Lists!$B$4:$K$12,10,FALSE))</f>
        <v/>
      </c>
    </row>
    <row r="396" spans="1:9" x14ac:dyDescent="0.25">
      <c r="A396" s="12"/>
      <c r="B396" s="17" t="s">
        <v>754</v>
      </c>
      <c r="C396" s="12" t="str">
        <f>IF(ISERROR(VLOOKUP($B396,Lists!$B$4:$C$11,2,FALSE)),"",VLOOKUP($B396,Lists!$B$4:$C$11,2,FALSE))</f>
        <v/>
      </c>
      <c r="D396" s="77"/>
      <c r="E396" s="23" t="s">
        <v>945</v>
      </c>
      <c r="F396" s="78" t="str">
        <f>IF(ISERROR(VLOOKUP($B396&amp;" "&amp;$G396,Lists!$N$4:$O$14,2,FALSE)),"",VLOOKUP($B396&amp;" "&amp;$G396,Lists!$N$4:$O$14,2,FALSE))</f>
        <v/>
      </c>
      <c r="G396" s="78" t="str">
        <f>IF(ISERROR(VLOOKUP($E396,Lists!$L$4:$M$7,2,FALSE)),"",VLOOKUP($E396,Lists!$L$4:$M$7,2,FALSE))</f>
        <v/>
      </c>
      <c r="H396" s="77" t="str">
        <f t="shared" si="6"/>
        <v/>
      </c>
      <c r="I396" s="23" t="str">
        <f>IF(ISERROR(VLOOKUP($B396,Lists!$B$4:$K$12,10,FALSE)),"",VLOOKUP($B396,Lists!$B$4:$K$12,10,FALSE))</f>
        <v/>
      </c>
    </row>
    <row r="397" spans="1:9" x14ac:dyDescent="0.25">
      <c r="A397" s="12"/>
      <c r="B397" s="17" t="s">
        <v>754</v>
      </c>
      <c r="C397" s="12" t="str">
        <f>IF(ISERROR(VLOOKUP($B397,Lists!$B$4:$C$11,2,FALSE)),"",VLOOKUP($B397,Lists!$B$4:$C$11,2,FALSE))</f>
        <v/>
      </c>
      <c r="D397" s="77"/>
      <c r="E397" s="23" t="s">
        <v>945</v>
      </c>
      <c r="F397" s="78" t="str">
        <f>IF(ISERROR(VLOOKUP($B397&amp;" "&amp;$G397,Lists!$N$4:$O$14,2,FALSE)),"",VLOOKUP($B397&amp;" "&amp;$G397,Lists!$N$4:$O$14,2,FALSE))</f>
        <v/>
      </c>
      <c r="G397" s="78" t="str">
        <f>IF(ISERROR(VLOOKUP($E397,Lists!$L$4:$M$7,2,FALSE)),"",VLOOKUP($E397,Lists!$L$4:$M$7,2,FALSE))</f>
        <v/>
      </c>
      <c r="H397" s="77" t="str">
        <f t="shared" si="6"/>
        <v/>
      </c>
      <c r="I397" s="23" t="str">
        <f>IF(ISERROR(VLOOKUP($B397,Lists!$B$4:$K$12,10,FALSE)),"",VLOOKUP($B397,Lists!$B$4:$K$12,10,FALSE))</f>
        <v/>
      </c>
    </row>
    <row r="398" spans="1:9" x14ac:dyDescent="0.25">
      <c r="A398" s="12"/>
      <c r="B398" s="17" t="s">
        <v>754</v>
      </c>
      <c r="C398" s="12" t="str">
        <f>IF(ISERROR(VLOOKUP($B398,Lists!$B$4:$C$11,2,FALSE)),"",VLOOKUP($B398,Lists!$B$4:$C$11,2,FALSE))</f>
        <v/>
      </c>
      <c r="D398" s="77"/>
      <c r="E398" s="23" t="s">
        <v>945</v>
      </c>
      <c r="F398" s="78" t="str">
        <f>IF(ISERROR(VLOOKUP($B398&amp;" "&amp;$G398,Lists!$N$4:$O$14,2,FALSE)),"",VLOOKUP($B398&amp;" "&amp;$G398,Lists!$N$4:$O$14,2,FALSE))</f>
        <v/>
      </c>
      <c r="G398" s="78" t="str">
        <f>IF(ISERROR(VLOOKUP($E398,Lists!$L$4:$M$7,2,FALSE)),"",VLOOKUP($E398,Lists!$L$4:$M$7,2,FALSE))</f>
        <v/>
      </c>
      <c r="H398" s="77" t="str">
        <f t="shared" si="6"/>
        <v/>
      </c>
      <c r="I398" s="23" t="str">
        <f>IF(ISERROR(VLOOKUP($B398,Lists!$B$4:$K$12,10,FALSE)),"",VLOOKUP($B398,Lists!$B$4:$K$12,10,FALSE))</f>
        <v/>
      </c>
    </row>
    <row r="399" spans="1:9" x14ac:dyDescent="0.25">
      <c r="A399" s="12"/>
      <c r="B399" s="17" t="s">
        <v>754</v>
      </c>
      <c r="C399" s="12" t="str">
        <f>IF(ISERROR(VLOOKUP($B399,Lists!$B$4:$C$11,2,FALSE)),"",VLOOKUP($B399,Lists!$B$4:$C$11,2,FALSE))</f>
        <v/>
      </c>
      <c r="D399" s="77"/>
      <c r="E399" s="23" t="s">
        <v>945</v>
      </c>
      <c r="F399" s="78" t="str">
        <f>IF(ISERROR(VLOOKUP($B399&amp;" "&amp;$G399,Lists!$N$4:$O$14,2,FALSE)),"",VLOOKUP($B399&amp;" "&amp;$G399,Lists!$N$4:$O$14,2,FALSE))</f>
        <v/>
      </c>
      <c r="G399" s="78" t="str">
        <f>IF(ISERROR(VLOOKUP($E399,Lists!$L$4:$M$7,2,FALSE)),"",VLOOKUP($E399,Lists!$L$4:$M$7,2,FALSE))</f>
        <v/>
      </c>
      <c r="H399" s="77" t="str">
        <f t="shared" si="6"/>
        <v/>
      </c>
      <c r="I399" s="23" t="str">
        <f>IF(ISERROR(VLOOKUP($B399,Lists!$B$4:$K$12,10,FALSE)),"",VLOOKUP($B399,Lists!$B$4:$K$12,10,FALSE))</f>
        <v/>
      </c>
    </row>
    <row r="400" spans="1:9" x14ac:dyDescent="0.25">
      <c r="A400" s="12"/>
      <c r="B400" s="17" t="s">
        <v>754</v>
      </c>
      <c r="C400" s="12" t="str">
        <f>IF(ISERROR(VLOOKUP($B400,Lists!$B$4:$C$11,2,FALSE)),"",VLOOKUP($B400,Lists!$B$4:$C$11,2,FALSE))</f>
        <v/>
      </c>
      <c r="D400" s="77"/>
      <c r="E400" s="23" t="s">
        <v>945</v>
      </c>
      <c r="F400" s="78" t="str">
        <f>IF(ISERROR(VLOOKUP($B400&amp;" "&amp;$G400,Lists!$N$4:$O$14,2,FALSE)),"",VLOOKUP($B400&amp;" "&amp;$G400,Lists!$N$4:$O$14,2,FALSE))</f>
        <v/>
      </c>
      <c r="G400" s="78" t="str">
        <f>IF(ISERROR(VLOOKUP($E400,Lists!$L$4:$M$7,2,FALSE)),"",VLOOKUP($E400,Lists!$L$4:$M$7,2,FALSE))</f>
        <v/>
      </c>
      <c r="H400" s="77" t="str">
        <f t="shared" si="6"/>
        <v/>
      </c>
      <c r="I400" s="23" t="str">
        <f>IF(ISERROR(VLOOKUP($B400,Lists!$B$4:$K$12,10,FALSE)),"",VLOOKUP($B400,Lists!$B$4:$K$12,10,FALSE))</f>
        <v/>
      </c>
    </row>
    <row r="401" spans="1:9" x14ac:dyDescent="0.25">
      <c r="A401" s="12"/>
      <c r="B401" s="17" t="s">
        <v>754</v>
      </c>
      <c r="C401" s="12" t="str">
        <f>IF(ISERROR(VLOOKUP($B401,Lists!$B$4:$C$11,2,FALSE)),"",VLOOKUP($B401,Lists!$B$4:$C$11,2,FALSE))</f>
        <v/>
      </c>
      <c r="D401" s="77"/>
      <c r="E401" s="23" t="s">
        <v>945</v>
      </c>
      <c r="F401" s="78" t="str">
        <f>IF(ISERROR(VLOOKUP($B401&amp;" "&amp;$G401,Lists!$N$4:$O$14,2,FALSE)),"",VLOOKUP($B401&amp;" "&amp;$G401,Lists!$N$4:$O$14,2,FALSE))</f>
        <v/>
      </c>
      <c r="G401" s="78" t="str">
        <f>IF(ISERROR(VLOOKUP($E401,Lists!$L$4:$M$7,2,FALSE)),"",VLOOKUP($E401,Lists!$L$4:$M$7,2,FALSE))</f>
        <v/>
      </c>
      <c r="H401" s="77" t="str">
        <f t="shared" si="6"/>
        <v/>
      </c>
      <c r="I401" s="23" t="str">
        <f>IF(ISERROR(VLOOKUP($B401,Lists!$B$4:$K$12,10,FALSE)),"",VLOOKUP($B401,Lists!$B$4:$K$12,10,FALSE))</f>
        <v/>
      </c>
    </row>
    <row r="402" spans="1:9" x14ac:dyDescent="0.25">
      <c r="A402" s="12"/>
      <c r="B402" s="17" t="s">
        <v>754</v>
      </c>
      <c r="C402" s="12" t="str">
        <f>IF(ISERROR(VLOOKUP($B402,Lists!$B$4:$C$11,2,FALSE)),"",VLOOKUP($B402,Lists!$B$4:$C$11,2,FALSE))</f>
        <v/>
      </c>
      <c r="D402" s="77"/>
      <c r="E402" s="23" t="s">
        <v>945</v>
      </c>
      <c r="F402" s="78" t="str">
        <f>IF(ISERROR(VLOOKUP($B402&amp;" "&amp;$G402,Lists!$N$4:$O$14,2,FALSE)),"",VLOOKUP($B402&amp;" "&amp;$G402,Lists!$N$4:$O$14,2,FALSE))</f>
        <v/>
      </c>
      <c r="G402" s="78" t="str">
        <f>IF(ISERROR(VLOOKUP($E402,Lists!$L$4:$M$7,2,FALSE)),"",VLOOKUP($E402,Lists!$L$4:$M$7,2,FALSE))</f>
        <v/>
      </c>
      <c r="H402" s="77" t="str">
        <f t="shared" si="6"/>
        <v/>
      </c>
      <c r="I402" s="23" t="str">
        <f>IF(ISERROR(VLOOKUP($B402,Lists!$B$4:$K$12,10,FALSE)),"",VLOOKUP($B402,Lists!$B$4:$K$12,10,FALSE))</f>
        <v/>
      </c>
    </row>
    <row r="403" spans="1:9" x14ac:dyDescent="0.25">
      <c r="A403" s="12"/>
      <c r="B403" s="17" t="s">
        <v>754</v>
      </c>
      <c r="C403" s="12" t="str">
        <f>IF(ISERROR(VLOOKUP($B403,Lists!$B$4:$C$11,2,FALSE)),"",VLOOKUP($B403,Lists!$B$4:$C$11,2,FALSE))</f>
        <v/>
      </c>
      <c r="D403" s="77"/>
      <c r="E403" s="23" t="s">
        <v>945</v>
      </c>
      <c r="F403" s="78" t="str">
        <f>IF(ISERROR(VLOOKUP($B403&amp;" "&amp;$G403,Lists!$N$4:$O$14,2,FALSE)),"",VLOOKUP($B403&amp;" "&amp;$G403,Lists!$N$4:$O$14,2,FALSE))</f>
        <v/>
      </c>
      <c r="G403" s="78" t="str">
        <f>IF(ISERROR(VLOOKUP($E403,Lists!$L$4:$M$7,2,FALSE)),"",VLOOKUP($E403,Lists!$L$4:$M$7,2,FALSE))</f>
        <v/>
      </c>
      <c r="H403" s="77" t="str">
        <f t="shared" si="6"/>
        <v/>
      </c>
      <c r="I403" s="23" t="str">
        <f>IF(ISERROR(VLOOKUP($B403,Lists!$B$4:$K$12,10,FALSE)),"",VLOOKUP($B403,Lists!$B$4:$K$12,10,FALSE))</f>
        <v/>
      </c>
    </row>
    <row r="404" spans="1:9" x14ac:dyDescent="0.25">
      <c r="A404" s="12"/>
      <c r="B404" s="17" t="s">
        <v>754</v>
      </c>
      <c r="C404" s="12" t="str">
        <f>IF(ISERROR(VLOOKUP($B404,Lists!$B$4:$C$11,2,FALSE)),"",VLOOKUP($B404,Lists!$B$4:$C$11,2,FALSE))</f>
        <v/>
      </c>
      <c r="D404" s="77"/>
      <c r="E404" s="23" t="s">
        <v>945</v>
      </c>
      <c r="F404" s="78" t="str">
        <f>IF(ISERROR(VLOOKUP($B404&amp;" "&amp;$G404,Lists!$N$4:$O$14,2,FALSE)),"",VLOOKUP($B404&amp;" "&amp;$G404,Lists!$N$4:$O$14,2,FALSE))</f>
        <v/>
      </c>
      <c r="G404" s="78" t="str">
        <f>IF(ISERROR(VLOOKUP($E404,Lists!$L$4:$M$7,2,FALSE)),"",VLOOKUP($E404,Lists!$L$4:$M$7,2,FALSE))</f>
        <v/>
      </c>
      <c r="H404" s="77" t="str">
        <f t="shared" ref="H404:H467" si="7">IF(ISERROR(D404*F404),"",D404*F404)</f>
        <v/>
      </c>
      <c r="I404" s="23" t="str">
        <f>IF(ISERROR(VLOOKUP($B404,Lists!$B$4:$K$12,10,FALSE)),"",VLOOKUP($B404,Lists!$B$4:$K$12,10,FALSE))</f>
        <v/>
      </c>
    </row>
    <row r="405" spans="1:9" x14ac:dyDescent="0.25">
      <c r="A405" s="12"/>
      <c r="B405" s="17" t="s">
        <v>754</v>
      </c>
      <c r="C405" s="12" t="str">
        <f>IF(ISERROR(VLOOKUP($B405,Lists!$B$4:$C$11,2,FALSE)),"",VLOOKUP($B405,Lists!$B$4:$C$11,2,FALSE))</f>
        <v/>
      </c>
      <c r="D405" s="77"/>
      <c r="E405" s="23" t="s">
        <v>945</v>
      </c>
      <c r="F405" s="78" t="str">
        <f>IF(ISERROR(VLOOKUP($B405&amp;" "&amp;$G405,Lists!$N$4:$O$14,2,FALSE)),"",VLOOKUP($B405&amp;" "&amp;$G405,Lists!$N$4:$O$14,2,FALSE))</f>
        <v/>
      </c>
      <c r="G405" s="78" t="str">
        <f>IF(ISERROR(VLOOKUP($E405,Lists!$L$4:$M$7,2,FALSE)),"",VLOOKUP($E405,Lists!$L$4:$M$7,2,FALSE))</f>
        <v/>
      </c>
      <c r="H405" s="77" t="str">
        <f t="shared" si="7"/>
        <v/>
      </c>
      <c r="I405" s="23" t="str">
        <f>IF(ISERROR(VLOOKUP($B405,Lists!$B$4:$K$12,10,FALSE)),"",VLOOKUP($B405,Lists!$B$4:$K$12,10,FALSE))</f>
        <v/>
      </c>
    </row>
    <row r="406" spans="1:9" x14ac:dyDescent="0.25">
      <c r="A406" s="12"/>
      <c r="B406" s="17" t="s">
        <v>754</v>
      </c>
      <c r="C406" s="12" t="str">
        <f>IF(ISERROR(VLOOKUP($B406,Lists!$B$4:$C$11,2,FALSE)),"",VLOOKUP($B406,Lists!$B$4:$C$11,2,FALSE))</f>
        <v/>
      </c>
      <c r="D406" s="77"/>
      <c r="E406" s="23" t="s">
        <v>945</v>
      </c>
      <c r="F406" s="78" t="str">
        <f>IF(ISERROR(VLOOKUP($B406&amp;" "&amp;$G406,Lists!$N$4:$O$14,2,FALSE)),"",VLOOKUP($B406&amp;" "&amp;$G406,Lists!$N$4:$O$14,2,FALSE))</f>
        <v/>
      </c>
      <c r="G406" s="78" t="str">
        <f>IF(ISERROR(VLOOKUP($E406,Lists!$L$4:$M$7,2,FALSE)),"",VLOOKUP($E406,Lists!$L$4:$M$7,2,FALSE))</f>
        <v/>
      </c>
      <c r="H406" s="77" t="str">
        <f t="shared" si="7"/>
        <v/>
      </c>
      <c r="I406" s="23" t="str">
        <f>IF(ISERROR(VLOOKUP($B406,Lists!$B$4:$K$12,10,FALSE)),"",VLOOKUP($B406,Lists!$B$4:$K$12,10,FALSE))</f>
        <v/>
      </c>
    </row>
    <row r="407" spans="1:9" x14ac:dyDescent="0.25">
      <c r="A407" s="12"/>
      <c r="B407" s="17" t="s">
        <v>754</v>
      </c>
      <c r="C407" s="12" t="str">
        <f>IF(ISERROR(VLOOKUP($B407,Lists!$B$4:$C$11,2,FALSE)),"",VLOOKUP($B407,Lists!$B$4:$C$11,2,FALSE))</f>
        <v/>
      </c>
      <c r="D407" s="77"/>
      <c r="E407" s="23" t="s">
        <v>945</v>
      </c>
      <c r="F407" s="78" t="str">
        <f>IF(ISERROR(VLOOKUP($B407&amp;" "&amp;$G407,Lists!$N$4:$O$14,2,FALSE)),"",VLOOKUP($B407&amp;" "&amp;$G407,Lists!$N$4:$O$14,2,FALSE))</f>
        <v/>
      </c>
      <c r="G407" s="78" t="str">
        <f>IF(ISERROR(VLOOKUP($E407,Lists!$L$4:$M$7,2,FALSE)),"",VLOOKUP($E407,Lists!$L$4:$M$7,2,FALSE))</f>
        <v/>
      </c>
      <c r="H407" s="77" t="str">
        <f t="shared" si="7"/>
        <v/>
      </c>
      <c r="I407" s="23" t="str">
        <f>IF(ISERROR(VLOOKUP($B407,Lists!$B$4:$K$12,10,FALSE)),"",VLOOKUP($B407,Lists!$B$4:$K$12,10,FALSE))</f>
        <v/>
      </c>
    </row>
    <row r="408" spans="1:9" x14ac:dyDescent="0.25">
      <c r="A408" s="12"/>
      <c r="B408" s="17" t="s">
        <v>754</v>
      </c>
      <c r="C408" s="12" t="str">
        <f>IF(ISERROR(VLOOKUP($B408,Lists!$B$4:$C$11,2,FALSE)),"",VLOOKUP($B408,Lists!$B$4:$C$11,2,FALSE))</f>
        <v/>
      </c>
      <c r="D408" s="77"/>
      <c r="E408" s="23" t="s">
        <v>945</v>
      </c>
      <c r="F408" s="78" t="str">
        <f>IF(ISERROR(VLOOKUP($B408&amp;" "&amp;$G408,Lists!$N$4:$O$14,2,FALSE)),"",VLOOKUP($B408&amp;" "&amp;$G408,Lists!$N$4:$O$14,2,FALSE))</f>
        <v/>
      </c>
      <c r="G408" s="78" t="str">
        <f>IF(ISERROR(VLOOKUP($E408,Lists!$L$4:$M$7,2,FALSE)),"",VLOOKUP($E408,Lists!$L$4:$M$7,2,FALSE))</f>
        <v/>
      </c>
      <c r="H408" s="77" t="str">
        <f t="shared" si="7"/>
        <v/>
      </c>
      <c r="I408" s="23" t="str">
        <f>IF(ISERROR(VLOOKUP($B408,Lists!$B$4:$K$12,10,FALSE)),"",VLOOKUP($B408,Lists!$B$4:$K$12,10,FALSE))</f>
        <v/>
      </c>
    </row>
    <row r="409" spans="1:9" x14ac:dyDescent="0.25">
      <c r="A409" s="12"/>
      <c r="B409" s="17" t="s">
        <v>754</v>
      </c>
      <c r="C409" s="12" t="str">
        <f>IF(ISERROR(VLOOKUP($B409,Lists!$B$4:$C$11,2,FALSE)),"",VLOOKUP($B409,Lists!$B$4:$C$11,2,FALSE))</f>
        <v/>
      </c>
      <c r="D409" s="77"/>
      <c r="E409" s="23" t="s">
        <v>945</v>
      </c>
      <c r="F409" s="78" t="str">
        <f>IF(ISERROR(VLOOKUP($B409&amp;" "&amp;$G409,Lists!$N$4:$O$14,2,FALSE)),"",VLOOKUP($B409&amp;" "&amp;$G409,Lists!$N$4:$O$14,2,FALSE))</f>
        <v/>
      </c>
      <c r="G409" s="78" t="str">
        <f>IF(ISERROR(VLOOKUP($E409,Lists!$L$4:$M$7,2,FALSE)),"",VLOOKUP($E409,Lists!$L$4:$M$7,2,FALSE))</f>
        <v/>
      </c>
      <c r="H409" s="77" t="str">
        <f t="shared" si="7"/>
        <v/>
      </c>
      <c r="I409" s="23" t="str">
        <f>IF(ISERROR(VLOOKUP($B409,Lists!$B$4:$K$12,10,FALSE)),"",VLOOKUP($B409,Lists!$B$4:$K$12,10,FALSE))</f>
        <v/>
      </c>
    </row>
    <row r="410" spans="1:9" x14ac:dyDescent="0.25">
      <c r="A410" s="12"/>
      <c r="B410" s="17" t="s">
        <v>754</v>
      </c>
      <c r="C410" s="12" t="str">
        <f>IF(ISERROR(VLOOKUP($B410,Lists!$B$4:$C$11,2,FALSE)),"",VLOOKUP($B410,Lists!$B$4:$C$11,2,FALSE))</f>
        <v/>
      </c>
      <c r="D410" s="77"/>
      <c r="E410" s="23" t="s">
        <v>945</v>
      </c>
      <c r="F410" s="78" t="str">
        <f>IF(ISERROR(VLOOKUP($B410&amp;" "&amp;$G410,Lists!$N$4:$O$14,2,FALSE)),"",VLOOKUP($B410&amp;" "&amp;$G410,Lists!$N$4:$O$14,2,FALSE))</f>
        <v/>
      </c>
      <c r="G410" s="78" t="str">
        <f>IF(ISERROR(VLOOKUP($E410,Lists!$L$4:$M$7,2,FALSE)),"",VLOOKUP($E410,Lists!$L$4:$M$7,2,FALSE))</f>
        <v/>
      </c>
      <c r="H410" s="77" t="str">
        <f t="shared" si="7"/>
        <v/>
      </c>
      <c r="I410" s="23" t="str">
        <f>IF(ISERROR(VLOOKUP($B410,Lists!$B$4:$K$12,10,FALSE)),"",VLOOKUP($B410,Lists!$B$4:$K$12,10,FALSE))</f>
        <v/>
      </c>
    </row>
    <row r="411" spans="1:9" x14ac:dyDescent="0.25">
      <c r="A411" s="12"/>
      <c r="B411" s="17" t="s">
        <v>754</v>
      </c>
      <c r="C411" s="12" t="str">
        <f>IF(ISERROR(VLOOKUP($B411,Lists!$B$4:$C$11,2,FALSE)),"",VLOOKUP($B411,Lists!$B$4:$C$11,2,FALSE))</f>
        <v/>
      </c>
      <c r="D411" s="77"/>
      <c r="E411" s="23" t="s">
        <v>945</v>
      </c>
      <c r="F411" s="78" t="str">
        <f>IF(ISERROR(VLOOKUP($B411&amp;" "&amp;$G411,Lists!$N$4:$O$14,2,FALSE)),"",VLOOKUP($B411&amp;" "&amp;$G411,Lists!$N$4:$O$14,2,FALSE))</f>
        <v/>
      </c>
      <c r="G411" s="78" t="str">
        <f>IF(ISERROR(VLOOKUP($E411,Lists!$L$4:$M$7,2,FALSE)),"",VLOOKUP($E411,Lists!$L$4:$M$7,2,FALSE))</f>
        <v/>
      </c>
      <c r="H411" s="77" t="str">
        <f t="shared" si="7"/>
        <v/>
      </c>
      <c r="I411" s="23" t="str">
        <f>IF(ISERROR(VLOOKUP($B411,Lists!$B$4:$K$12,10,FALSE)),"",VLOOKUP($B411,Lists!$B$4:$K$12,10,FALSE))</f>
        <v/>
      </c>
    </row>
    <row r="412" spans="1:9" x14ac:dyDescent="0.25">
      <c r="A412" s="12"/>
      <c r="B412" s="17" t="s">
        <v>754</v>
      </c>
      <c r="C412" s="12" t="str">
        <f>IF(ISERROR(VLOOKUP($B412,Lists!$B$4:$C$11,2,FALSE)),"",VLOOKUP($B412,Lists!$B$4:$C$11,2,FALSE))</f>
        <v/>
      </c>
      <c r="D412" s="77"/>
      <c r="E412" s="23" t="s">
        <v>945</v>
      </c>
      <c r="F412" s="78" t="str">
        <f>IF(ISERROR(VLOOKUP($B412&amp;" "&amp;$G412,Lists!$N$4:$O$14,2,FALSE)),"",VLOOKUP($B412&amp;" "&amp;$G412,Lists!$N$4:$O$14,2,FALSE))</f>
        <v/>
      </c>
      <c r="G412" s="78" t="str">
        <f>IF(ISERROR(VLOOKUP($E412,Lists!$L$4:$M$7,2,FALSE)),"",VLOOKUP($E412,Lists!$L$4:$M$7,2,FALSE))</f>
        <v/>
      </c>
      <c r="H412" s="77" t="str">
        <f t="shared" si="7"/>
        <v/>
      </c>
      <c r="I412" s="23" t="str">
        <f>IF(ISERROR(VLOOKUP($B412,Lists!$B$4:$K$12,10,FALSE)),"",VLOOKUP($B412,Lists!$B$4:$K$12,10,FALSE))</f>
        <v/>
      </c>
    </row>
    <row r="413" spans="1:9" x14ac:dyDescent="0.25">
      <c r="A413" s="12"/>
      <c r="B413" s="17" t="s">
        <v>754</v>
      </c>
      <c r="C413" s="12" t="str">
        <f>IF(ISERROR(VLOOKUP($B413,Lists!$B$4:$C$11,2,FALSE)),"",VLOOKUP($B413,Lists!$B$4:$C$11,2,FALSE))</f>
        <v/>
      </c>
      <c r="D413" s="77"/>
      <c r="E413" s="23" t="s">
        <v>945</v>
      </c>
      <c r="F413" s="78" t="str">
        <f>IF(ISERROR(VLOOKUP($B413&amp;" "&amp;$G413,Lists!$N$4:$O$14,2,FALSE)),"",VLOOKUP($B413&amp;" "&amp;$G413,Lists!$N$4:$O$14,2,FALSE))</f>
        <v/>
      </c>
      <c r="G413" s="78" t="str">
        <f>IF(ISERROR(VLOOKUP($E413,Lists!$L$4:$M$7,2,FALSE)),"",VLOOKUP($E413,Lists!$L$4:$M$7,2,FALSE))</f>
        <v/>
      </c>
      <c r="H413" s="77" t="str">
        <f t="shared" si="7"/>
        <v/>
      </c>
      <c r="I413" s="23" t="str">
        <f>IF(ISERROR(VLOOKUP($B413,Lists!$B$4:$K$12,10,FALSE)),"",VLOOKUP($B413,Lists!$B$4:$K$12,10,FALSE))</f>
        <v/>
      </c>
    </row>
    <row r="414" spans="1:9" x14ac:dyDescent="0.25">
      <c r="A414" s="12"/>
      <c r="B414" s="17" t="s">
        <v>754</v>
      </c>
      <c r="C414" s="12" t="str">
        <f>IF(ISERROR(VLOOKUP($B414,Lists!$B$4:$C$11,2,FALSE)),"",VLOOKUP($B414,Lists!$B$4:$C$11,2,FALSE))</f>
        <v/>
      </c>
      <c r="D414" s="77"/>
      <c r="E414" s="23" t="s">
        <v>945</v>
      </c>
      <c r="F414" s="78" t="str">
        <f>IF(ISERROR(VLOOKUP($B414&amp;" "&amp;$G414,Lists!$N$4:$O$14,2,FALSE)),"",VLOOKUP($B414&amp;" "&amp;$G414,Lists!$N$4:$O$14,2,FALSE))</f>
        <v/>
      </c>
      <c r="G414" s="78" t="str">
        <f>IF(ISERROR(VLOOKUP($E414,Lists!$L$4:$M$7,2,FALSE)),"",VLOOKUP($E414,Lists!$L$4:$M$7,2,FALSE))</f>
        <v/>
      </c>
      <c r="H414" s="77" t="str">
        <f t="shared" si="7"/>
        <v/>
      </c>
      <c r="I414" s="23" t="str">
        <f>IF(ISERROR(VLOOKUP($B414,Lists!$B$4:$K$12,10,FALSE)),"",VLOOKUP($B414,Lists!$B$4:$K$12,10,FALSE))</f>
        <v/>
      </c>
    </row>
    <row r="415" spans="1:9" x14ac:dyDescent="0.25">
      <c r="A415" s="12"/>
      <c r="B415" s="17" t="s">
        <v>754</v>
      </c>
      <c r="C415" s="12" t="str">
        <f>IF(ISERROR(VLOOKUP($B415,Lists!$B$4:$C$11,2,FALSE)),"",VLOOKUP($B415,Lists!$B$4:$C$11,2,FALSE))</f>
        <v/>
      </c>
      <c r="D415" s="77"/>
      <c r="E415" s="23" t="s">
        <v>945</v>
      </c>
      <c r="F415" s="78" t="str">
        <f>IF(ISERROR(VLOOKUP($B415&amp;" "&amp;$G415,Lists!$N$4:$O$14,2,FALSE)),"",VLOOKUP($B415&amp;" "&amp;$G415,Lists!$N$4:$O$14,2,FALSE))</f>
        <v/>
      </c>
      <c r="G415" s="78" t="str">
        <f>IF(ISERROR(VLOOKUP($E415,Lists!$L$4:$M$7,2,FALSE)),"",VLOOKUP($E415,Lists!$L$4:$M$7,2,FALSE))</f>
        <v/>
      </c>
      <c r="H415" s="77" t="str">
        <f t="shared" si="7"/>
        <v/>
      </c>
      <c r="I415" s="23" t="str">
        <f>IF(ISERROR(VLOOKUP($B415,Lists!$B$4:$K$12,10,FALSE)),"",VLOOKUP($B415,Lists!$B$4:$K$12,10,FALSE))</f>
        <v/>
      </c>
    </row>
    <row r="416" spans="1:9" x14ac:dyDescent="0.25">
      <c r="A416" s="12"/>
      <c r="B416" s="17" t="s">
        <v>754</v>
      </c>
      <c r="C416" s="12" t="str">
        <f>IF(ISERROR(VLOOKUP($B416,Lists!$B$4:$C$11,2,FALSE)),"",VLOOKUP($B416,Lists!$B$4:$C$11,2,FALSE))</f>
        <v/>
      </c>
      <c r="D416" s="77"/>
      <c r="E416" s="23" t="s">
        <v>945</v>
      </c>
      <c r="F416" s="78" t="str">
        <f>IF(ISERROR(VLOOKUP($B416&amp;" "&amp;$G416,Lists!$N$4:$O$14,2,FALSE)),"",VLOOKUP($B416&amp;" "&amp;$G416,Lists!$N$4:$O$14,2,FALSE))</f>
        <v/>
      </c>
      <c r="G416" s="78" t="str">
        <f>IF(ISERROR(VLOOKUP($E416,Lists!$L$4:$M$7,2,FALSE)),"",VLOOKUP($E416,Lists!$L$4:$M$7,2,FALSE))</f>
        <v/>
      </c>
      <c r="H416" s="77" t="str">
        <f t="shared" si="7"/>
        <v/>
      </c>
      <c r="I416" s="23" t="str">
        <f>IF(ISERROR(VLOOKUP($B416,Lists!$B$4:$K$12,10,FALSE)),"",VLOOKUP($B416,Lists!$B$4:$K$12,10,FALSE))</f>
        <v/>
      </c>
    </row>
    <row r="417" spans="1:9" x14ac:dyDescent="0.25">
      <c r="A417" s="12"/>
      <c r="B417" s="17" t="s">
        <v>754</v>
      </c>
      <c r="C417" s="12" t="str">
        <f>IF(ISERROR(VLOOKUP($B417,Lists!$B$4:$C$11,2,FALSE)),"",VLOOKUP($B417,Lists!$B$4:$C$11,2,FALSE))</f>
        <v/>
      </c>
      <c r="D417" s="77"/>
      <c r="E417" s="23" t="s">
        <v>945</v>
      </c>
      <c r="F417" s="78" t="str">
        <f>IF(ISERROR(VLOOKUP($B417&amp;" "&amp;$G417,Lists!$N$4:$O$14,2,FALSE)),"",VLOOKUP($B417&amp;" "&amp;$G417,Lists!$N$4:$O$14,2,FALSE))</f>
        <v/>
      </c>
      <c r="G417" s="78" t="str">
        <f>IF(ISERROR(VLOOKUP($E417,Lists!$L$4:$M$7,2,FALSE)),"",VLOOKUP($E417,Lists!$L$4:$M$7,2,FALSE))</f>
        <v/>
      </c>
      <c r="H417" s="77" t="str">
        <f t="shared" si="7"/>
        <v/>
      </c>
      <c r="I417" s="23" t="str">
        <f>IF(ISERROR(VLOOKUP($B417,Lists!$B$4:$K$12,10,FALSE)),"",VLOOKUP($B417,Lists!$B$4:$K$12,10,FALSE))</f>
        <v/>
      </c>
    </row>
    <row r="418" spans="1:9" x14ac:dyDescent="0.25">
      <c r="A418" s="12"/>
      <c r="B418" s="17" t="s">
        <v>754</v>
      </c>
      <c r="C418" s="12" t="str">
        <f>IF(ISERROR(VLOOKUP($B418,Lists!$B$4:$C$11,2,FALSE)),"",VLOOKUP($B418,Lists!$B$4:$C$11,2,FALSE))</f>
        <v/>
      </c>
      <c r="D418" s="77"/>
      <c r="E418" s="23" t="s">
        <v>945</v>
      </c>
      <c r="F418" s="78" t="str">
        <f>IF(ISERROR(VLOOKUP($B418&amp;" "&amp;$G418,Lists!$N$4:$O$14,2,FALSE)),"",VLOOKUP($B418&amp;" "&amp;$G418,Lists!$N$4:$O$14,2,FALSE))</f>
        <v/>
      </c>
      <c r="G418" s="78" t="str">
        <f>IF(ISERROR(VLOOKUP($E418,Lists!$L$4:$M$7,2,FALSE)),"",VLOOKUP($E418,Lists!$L$4:$M$7,2,FALSE))</f>
        <v/>
      </c>
      <c r="H418" s="77" t="str">
        <f t="shared" si="7"/>
        <v/>
      </c>
      <c r="I418" s="23" t="str">
        <f>IF(ISERROR(VLOOKUP($B418,Lists!$B$4:$K$12,10,FALSE)),"",VLOOKUP($B418,Lists!$B$4:$K$12,10,FALSE))</f>
        <v/>
      </c>
    </row>
    <row r="419" spans="1:9" x14ac:dyDescent="0.25">
      <c r="A419" s="12"/>
      <c r="B419" s="17" t="s">
        <v>754</v>
      </c>
      <c r="C419" s="12" t="str">
        <f>IF(ISERROR(VLOOKUP($B419,Lists!$B$4:$C$11,2,FALSE)),"",VLOOKUP($B419,Lists!$B$4:$C$11,2,FALSE))</f>
        <v/>
      </c>
      <c r="D419" s="77"/>
      <c r="E419" s="23" t="s">
        <v>945</v>
      </c>
      <c r="F419" s="78" t="str">
        <f>IF(ISERROR(VLOOKUP($B419&amp;" "&amp;$G419,Lists!$N$4:$O$14,2,FALSE)),"",VLOOKUP($B419&amp;" "&amp;$G419,Lists!$N$4:$O$14,2,FALSE))</f>
        <v/>
      </c>
      <c r="G419" s="78" t="str">
        <f>IF(ISERROR(VLOOKUP($E419,Lists!$L$4:$M$7,2,FALSE)),"",VLOOKUP($E419,Lists!$L$4:$M$7,2,FALSE))</f>
        <v/>
      </c>
      <c r="H419" s="77" t="str">
        <f t="shared" si="7"/>
        <v/>
      </c>
      <c r="I419" s="23" t="str">
        <f>IF(ISERROR(VLOOKUP($B419,Lists!$B$4:$K$12,10,FALSE)),"",VLOOKUP($B419,Lists!$B$4:$K$12,10,FALSE))</f>
        <v/>
      </c>
    </row>
    <row r="420" spans="1:9" x14ac:dyDescent="0.25">
      <c r="A420" s="12"/>
      <c r="B420" s="17" t="s">
        <v>754</v>
      </c>
      <c r="C420" s="12" t="str">
        <f>IF(ISERROR(VLOOKUP($B420,Lists!$B$4:$C$11,2,FALSE)),"",VLOOKUP($B420,Lists!$B$4:$C$11,2,FALSE))</f>
        <v/>
      </c>
      <c r="D420" s="77"/>
      <c r="E420" s="23" t="s">
        <v>945</v>
      </c>
      <c r="F420" s="78" t="str">
        <f>IF(ISERROR(VLOOKUP($B420&amp;" "&amp;$G420,Lists!$N$4:$O$14,2,FALSE)),"",VLOOKUP($B420&amp;" "&amp;$G420,Lists!$N$4:$O$14,2,FALSE))</f>
        <v/>
      </c>
      <c r="G420" s="78" t="str">
        <f>IF(ISERROR(VLOOKUP($E420,Lists!$L$4:$M$7,2,FALSE)),"",VLOOKUP($E420,Lists!$L$4:$M$7,2,FALSE))</f>
        <v/>
      </c>
      <c r="H420" s="77" t="str">
        <f t="shared" si="7"/>
        <v/>
      </c>
      <c r="I420" s="23" t="str">
        <f>IF(ISERROR(VLOOKUP($B420,Lists!$B$4:$K$12,10,FALSE)),"",VLOOKUP($B420,Lists!$B$4:$K$12,10,FALSE))</f>
        <v/>
      </c>
    </row>
    <row r="421" spans="1:9" x14ac:dyDescent="0.25">
      <c r="A421" s="12"/>
      <c r="B421" s="17" t="s">
        <v>754</v>
      </c>
      <c r="C421" s="12" t="str">
        <f>IF(ISERROR(VLOOKUP($B421,Lists!$B$4:$C$11,2,FALSE)),"",VLOOKUP($B421,Lists!$B$4:$C$11,2,FALSE))</f>
        <v/>
      </c>
      <c r="D421" s="77"/>
      <c r="E421" s="23" t="s">
        <v>945</v>
      </c>
      <c r="F421" s="78" t="str">
        <f>IF(ISERROR(VLOOKUP($B421&amp;" "&amp;$G421,Lists!$N$4:$O$14,2,FALSE)),"",VLOOKUP($B421&amp;" "&amp;$G421,Lists!$N$4:$O$14,2,FALSE))</f>
        <v/>
      </c>
      <c r="G421" s="78" t="str">
        <f>IF(ISERROR(VLOOKUP($E421,Lists!$L$4:$M$7,2,FALSE)),"",VLOOKUP($E421,Lists!$L$4:$M$7,2,FALSE))</f>
        <v/>
      </c>
      <c r="H421" s="77" t="str">
        <f t="shared" si="7"/>
        <v/>
      </c>
      <c r="I421" s="23" t="str">
        <f>IF(ISERROR(VLOOKUP($B421,Lists!$B$4:$K$12,10,FALSE)),"",VLOOKUP($B421,Lists!$B$4:$K$12,10,FALSE))</f>
        <v/>
      </c>
    </row>
    <row r="422" spans="1:9" x14ac:dyDescent="0.25">
      <c r="A422" s="12"/>
      <c r="B422" s="17" t="s">
        <v>754</v>
      </c>
      <c r="C422" s="12" t="str">
        <f>IF(ISERROR(VLOOKUP($B422,Lists!$B$4:$C$11,2,FALSE)),"",VLOOKUP($B422,Lists!$B$4:$C$11,2,FALSE))</f>
        <v/>
      </c>
      <c r="D422" s="77"/>
      <c r="E422" s="23" t="s">
        <v>945</v>
      </c>
      <c r="F422" s="78" t="str">
        <f>IF(ISERROR(VLOOKUP($B422&amp;" "&amp;$G422,Lists!$N$4:$O$14,2,FALSE)),"",VLOOKUP($B422&amp;" "&amp;$G422,Lists!$N$4:$O$14,2,FALSE))</f>
        <v/>
      </c>
      <c r="G422" s="78" t="str">
        <f>IF(ISERROR(VLOOKUP($E422,Lists!$L$4:$M$7,2,FALSE)),"",VLOOKUP($E422,Lists!$L$4:$M$7,2,FALSE))</f>
        <v/>
      </c>
      <c r="H422" s="77" t="str">
        <f t="shared" si="7"/>
        <v/>
      </c>
      <c r="I422" s="23" t="str">
        <f>IF(ISERROR(VLOOKUP($B422,Lists!$B$4:$K$12,10,FALSE)),"",VLOOKUP($B422,Lists!$B$4:$K$12,10,FALSE))</f>
        <v/>
      </c>
    </row>
    <row r="423" spans="1:9" x14ac:dyDescent="0.25">
      <c r="A423" s="12"/>
      <c r="B423" s="17" t="s">
        <v>754</v>
      </c>
      <c r="C423" s="12" t="str">
        <f>IF(ISERROR(VLOOKUP($B423,Lists!$B$4:$C$11,2,FALSE)),"",VLOOKUP($B423,Lists!$B$4:$C$11,2,FALSE))</f>
        <v/>
      </c>
      <c r="D423" s="77"/>
      <c r="E423" s="23" t="s">
        <v>945</v>
      </c>
      <c r="F423" s="78" t="str">
        <f>IF(ISERROR(VLOOKUP($B423&amp;" "&amp;$G423,Lists!$N$4:$O$14,2,FALSE)),"",VLOOKUP($B423&amp;" "&amp;$G423,Lists!$N$4:$O$14,2,FALSE))</f>
        <v/>
      </c>
      <c r="G423" s="78" t="str">
        <f>IF(ISERROR(VLOOKUP($E423,Lists!$L$4:$M$7,2,FALSE)),"",VLOOKUP($E423,Lists!$L$4:$M$7,2,FALSE))</f>
        <v/>
      </c>
      <c r="H423" s="77" t="str">
        <f t="shared" si="7"/>
        <v/>
      </c>
      <c r="I423" s="23" t="str">
        <f>IF(ISERROR(VLOOKUP($B423,Lists!$B$4:$K$12,10,FALSE)),"",VLOOKUP($B423,Lists!$B$4:$K$12,10,FALSE))</f>
        <v/>
      </c>
    </row>
    <row r="424" spans="1:9" x14ac:dyDescent="0.25">
      <c r="A424" s="12"/>
      <c r="B424" s="17" t="s">
        <v>754</v>
      </c>
      <c r="C424" s="12" t="str">
        <f>IF(ISERROR(VLOOKUP($B424,Lists!$B$4:$C$11,2,FALSE)),"",VLOOKUP($B424,Lists!$B$4:$C$11,2,FALSE))</f>
        <v/>
      </c>
      <c r="D424" s="77"/>
      <c r="E424" s="23" t="s">
        <v>945</v>
      </c>
      <c r="F424" s="78" t="str">
        <f>IF(ISERROR(VLOOKUP($B424&amp;" "&amp;$G424,Lists!$N$4:$O$14,2,FALSE)),"",VLOOKUP($B424&amp;" "&amp;$G424,Lists!$N$4:$O$14,2,FALSE))</f>
        <v/>
      </c>
      <c r="G424" s="78" t="str">
        <f>IF(ISERROR(VLOOKUP($E424,Lists!$L$4:$M$7,2,FALSE)),"",VLOOKUP($E424,Lists!$L$4:$M$7,2,FALSE))</f>
        <v/>
      </c>
      <c r="H424" s="77" t="str">
        <f t="shared" si="7"/>
        <v/>
      </c>
      <c r="I424" s="23" t="str">
        <f>IF(ISERROR(VLOOKUP($B424,Lists!$B$4:$K$12,10,FALSE)),"",VLOOKUP($B424,Lists!$B$4:$K$12,10,FALSE))</f>
        <v/>
      </c>
    </row>
    <row r="425" spans="1:9" x14ac:dyDescent="0.25">
      <c r="A425" s="12"/>
      <c r="B425" s="17" t="s">
        <v>754</v>
      </c>
      <c r="C425" s="12" t="str">
        <f>IF(ISERROR(VLOOKUP($B425,Lists!$B$4:$C$11,2,FALSE)),"",VLOOKUP($B425,Lists!$B$4:$C$11,2,FALSE))</f>
        <v/>
      </c>
      <c r="D425" s="77"/>
      <c r="E425" s="23" t="s">
        <v>945</v>
      </c>
      <c r="F425" s="78" t="str">
        <f>IF(ISERROR(VLOOKUP($B425&amp;" "&amp;$G425,Lists!$N$4:$O$14,2,FALSE)),"",VLOOKUP($B425&amp;" "&amp;$G425,Lists!$N$4:$O$14,2,FALSE))</f>
        <v/>
      </c>
      <c r="G425" s="78" t="str">
        <f>IF(ISERROR(VLOOKUP($E425,Lists!$L$4:$M$7,2,FALSE)),"",VLOOKUP($E425,Lists!$L$4:$M$7,2,FALSE))</f>
        <v/>
      </c>
      <c r="H425" s="77" t="str">
        <f t="shared" si="7"/>
        <v/>
      </c>
      <c r="I425" s="23" t="str">
        <f>IF(ISERROR(VLOOKUP($B425,Lists!$B$4:$K$12,10,FALSE)),"",VLOOKUP($B425,Lists!$B$4:$K$12,10,FALSE))</f>
        <v/>
      </c>
    </row>
    <row r="426" spans="1:9" x14ac:dyDescent="0.25">
      <c r="A426" s="12"/>
      <c r="B426" s="17" t="s">
        <v>754</v>
      </c>
      <c r="C426" s="12" t="str">
        <f>IF(ISERROR(VLOOKUP($B426,Lists!$B$4:$C$11,2,FALSE)),"",VLOOKUP($B426,Lists!$B$4:$C$11,2,FALSE))</f>
        <v/>
      </c>
      <c r="D426" s="77"/>
      <c r="E426" s="23" t="s">
        <v>945</v>
      </c>
      <c r="F426" s="78" t="str">
        <f>IF(ISERROR(VLOOKUP($B426&amp;" "&amp;$G426,Lists!$N$4:$O$14,2,FALSE)),"",VLOOKUP($B426&amp;" "&amp;$G426,Lists!$N$4:$O$14,2,FALSE))</f>
        <v/>
      </c>
      <c r="G426" s="78" t="str">
        <f>IF(ISERROR(VLOOKUP($E426,Lists!$L$4:$M$7,2,FALSE)),"",VLOOKUP($E426,Lists!$L$4:$M$7,2,FALSE))</f>
        <v/>
      </c>
      <c r="H426" s="77" t="str">
        <f t="shared" si="7"/>
        <v/>
      </c>
      <c r="I426" s="23" t="str">
        <f>IF(ISERROR(VLOOKUP($B426,Lists!$B$4:$K$12,10,FALSE)),"",VLOOKUP($B426,Lists!$B$4:$K$12,10,FALSE))</f>
        <v/>
      </c>
    </row>
    <row r="427" spans="1:9" x14ac:dyDescent="0.25">
      <c r="A427" s="12"/>
      <c r="B427" s="17" t="s">
        <v>754</v>
      </c>
      <c r="C427" s="12" t="str">
        <f>IF(ISERROR(VLOOKUP($B427,Lists!$B$4:$C$11,2,FALSE)),"",VLOOKUP($B427,Lists!$B$4:$C$11,2,FALSE))</f>
        <v/>
      </c>
      <c r="D427" s="77"/>
      <c r="E427" s="23" t="s">
        <v>945</v>
      </c>
      <c r="F427" s="78" t="str">
        <f>IF(ISERROR(VLOOKUP($B427&amp;" "&amp;$G427,Lists!$N$4:$O$14,2,FALSE)),"",VLOOKUP($B427&amp;" "&amp;$G427,Lists!$N$4:$O$14,2,FALSE))</f>
        <v/>
      </c>
      <c r="G427" s="78" t="str">
        <f>IF(ISERROR(VLOOKUP($E427,Lists!$L$4:$M$7,2,FALSE)),"",VLOOKUP($E427,Lists!$L$4:$M$7,2,FALSE))</f>
        <v/>
      </c>
      <c r="H427" s="77" t="str">
        <f t="shared" si="7"/>
        <v/>
      </c>
      <c r="I427" s="23" t="str">
        <f>IF(ISERROR(VLOOKUP($B427,Lists!$B$4:$K$12,10,FALSE)),"",VLOOKUP($B427,Lists!$B$4:$K$12,10,FALSE))</f>
        <v/>
      </c>
    </row>
    <row r="428" spans="1:9" x14ac:dyDescent="0.25">
      <c r="A428" s="12"/>
      <c r="B428" s="17" t="s">
        <v>754</v>
      </c>
      <c r="C428" s="12" t="str">
        <f>IF(ISERROR(VLOOKUP($B428,Lists!$B$4:$C$11,2,FALSE)),"",VLOOKUP($B428,Lists!$B$4:$C$11,2,FALSE))</f>
        <v/>
      </c>
      <c r="D428" s="77"/>
      <c r="E428" s="23" t="s">
        <v>945</v>
      </c>
      <c r="F428" s="78" t="str">
        <f>IF(ISERROR(VLOOKUP($B428&amp;" "&amp;$G428,Lists!$N$4:$O$14,2,FALSE)),"",VLOOKUP($B428&amp;" "&amp;$G428,Lists!$N$4:$O$14,2,FALSE))</f>
        <v/>
      </c>
      <c r="G428" s="78" t="str">
        <f>IF(ISERROR(VLOOKUP($E428,Lists!$L$4:$M$7,2,FALSE)),"",VLOOKUP($E428,Lists!$L$4:$M$7,2,FALSE))</f>
        <v/>
      </c>
      <c r="H428" s="77" t="str">
        <f t="shared" si="7"/>
        <v/>
      </c>
      <c r="I428" s="23" t="str">
        <f>IF(ISERROR(VLOOKUP($B428,Lists!$B$4:$K$12,10,FALSE)),"",VLOOKUP($B428,Lists!$B$4:$K$12,10,FALSE))</f>
        <v/>
      </c>
    </row>
    <row r="429" spans="1:9" x14ac:dyDescent="0.25">
      <c r="A429" s="12"/>
      <c r="B429" s="17" t="s">
        <v>754</v>
      </c>
      <c r="C429" s="12" t="str">
        <f>IF(ISERROR(VLOOKUP($B429,Lists!$B$4:$C$11,2,FALSE)),"",VLOOKUP($B429,Lists!$B$4:$C$11,2,FALSE))</f>
        <v/>
      </c>
      <c r="D429" s="77"/>
      <c r="E429" s="23" t="s">
        <v>945</v>
      </c>
      <c r="F429" s="78" t="str">
        <f>IF(ISERROR(VLOOKUP($B429&amp;" "&amp;$G429,Lists!$N$4:$O$14,2,FALSE)),"",VLOOKUP($B429&amp;" "&amp;$G429,Lists!$N$4:$O$14,2,FALSE))</f>
        <v/>
      </c>
      <c r="G429" s="78" t="str">
        <f>IF(ISERROR(VLOOKUP($E429,Lists!$L$4:$M$7,2,FALSE)),"",VLOOKUP($E429,Lists!$L$4:$M$7,2,FALSE))</f>
        <v/>
      </c>
      <c r="H429" s="77" t="str">
        <f t="shared" si="7"/>
        <v/>
      </c>
      <c r="I429" s="23" t="str">
        <f>IF(ISERROR(VLOOKUP($B429,Lists!$B$4:$K$12,10,FALSE)),"",VLOOKUP($B429,Lists!$B$4:$K$12,10,FALSE))</f>
        <v/>
      </c>
    </row>
    <row r="430" spans="1:9" x14ac:dyDescent="0.25">
      <c r="A430" s="12"/>
      <c r="B430" s="17" t="s">
        <v>754</v>
      </c>
      <c r="C430" s="12" t="str">
        <f>IF(ISERROR(VLOOKUP($B430,Lists!$B$4:$C$11,2,FALSE)),"",VLOOKUP($B430,Lists!$B$4:$C$11,2,FALSE))</f>
        <v/>
      </c>
      <c r="D430" s="77"/>
      <c r="E430" s="23" t="s">
        <v>945</v>
      </c>
      <c r="F430" s="78" t="str">
        <f>IF(ISERROR(VLOOKUP($B430&amp;" "&amp;$G430,Lists!$N$4:$O$14,2,FALSE)),"",VLOOKUP($B430&amp;" "&amp;$G430,Lists!$N$4:$O$14,2,FALSE))</f>
        <v/>
      </c>
      <c r="G430" s="78" t="str">
        <f>IF(ISERROR(VLOOKUP($E430,Lists!$L$4:$M$7,2,FALSE)),"",VLOOKUP($E430,Lists!$L$4:$M$7,2,FALSE))</f>
        <v/>
      </c>
      <c r="H430" s="77" t="str">
        <f t="shared" si="7"/>
        <v/>
      </c>
      <c r="I430" s="23" t="str">
        <f>IF(ISERROR(VLOOKUP($B430,Lists!$B$4:$K$12,10,FALSE)),"",VLOOKUP($B430,Lists!$B$4:$K$12,10,FALSE))</f>
        <v/>
      </c>
    </row>
    <row r="431" spans="1:9" x14ac:dyDescent="0.25">
      <c r="A431" s="12"/>
      <c r="B431" s="17" t="s">
        <v>754</v>
      </c>
      <c r="C431" s="12" t="str">
        <f>IF(ISERROR(VLOOKUP($B431,Lists!$B$4:$C$11,2,FALSE)),"",VLOOKUP($B431,Lists!$B$4:$C$11,2,FALSE))</f>
        <v/>
      </c>
      <c r="D431" s="77"/>
      <c r="E431" s="23" t="s">
        <v>945</v>
      </c>
      <c r="F431" s="78" t="str">
        <f>IF(ISERROR(VLOOKUP($B431&amp;" "&amp;$G431,Lists!$N$4:$O$14,2,FALSE)),"",VLOOKUP($B431&amp;" "&amp;$G431,Lists!$N$4:$O$14,2,FALSE))</f>
        <v/>
      </c>
      <c r="G431" s="78" t="str">
        <f>IF(ISERROR(VLOOKUP($E431,Lists!$L$4:$M$7,2,FALSE)),"",VLOOKUP($E431,Lists!$L$4:$M$7,2,FALSE))</f>
        <v/>
      </c>
      <c r="H431" s="77" t="str">
        <f t="shared" si="7"/>
        <v/>
      </c>
      <c r="I431" s="23" t="str">
        <f>IF(ISERROR(VLOOKUP($B431,Lists!$B$4:$K$12,10,FALSE)),"",VLOOKUP($B431,Lists!$B$4:$K$12,10,FALSE))</f>
        <v/>
      </c>
    </row>
    <row r="432" spans="1:9" x14ac:dyDescent="0.25">
      <c r="A432" s="12"/>
      <c r="B432" s="17" t="s">
        <v>754</v>
      </c>
      <c r="C432" s="12" t="str">
        <f>IF(ISERROR(VLOOKUP($B432,Lists!$B$4:$C$11,2,FALSE)),"",VLOOKUP($B432,Lists!$B$4:$C$11,2,FALSE))</f>
        <v/>
      </c>
      <c r="D432" s="77"/>
      <c r="E432" s="23" t="s">
        <v>945</v>
      </c>
      <c r="F432" s="78" t="str">
        <f>IF(ISERROR(VLOOKUP($B432&amp;" "&amp;$G432,Lists!$N$4:$O$14,2,FALSE)),"",VLOOKUP($B432&amp;" "&amp;$G432,Lists!$N$4:$O$14,2,FALSE))</f>
        <v/>
      </c>
      <c r="G432" s="78" t="str">
        <f>IF(ISERROR(VLOOKUP($E432,Lists!$L$4:$M$7,2,FALSE)),"",VLOOKUP($E432,Lists!$L$4:$M$7,2,FALSE))</f>
        <v/>
      </c>
      <c r="H432" s="77" t="str">
        <f t="shared" si="7"/>
        <v/>
      </c>
      <c r="I432" s="23" t="str">
        <f>IF(ISERROR(VLOOKUP($B432,Lists!$B$4:$K$12,10,FALSE)),"",VLOOKUP($B432,Lists!$B$4:$K$12,10,FALSE))</f>
        <v/>
      </c>
    </row>
    <row r="433" spans="1:9" x14ac:dyDescent="0.25">
      <c r="A433" s="12"/>
      <c r="B433" s="17" t="s">
        <v>754</v>
      </c>
      <c r="C433" s="12" t="str">
        <f>IF(ISERROR(VLOOKUP($B433,Lists!$B$4:$C$11,2,FALSE)),"",VLOOKUP($B433,Lists!$B$4:$C$11,2,FALSE))</f>
        <v/>
      </c>
      <c r="D433" s="77"/>
      <c r="E433" s="23" t="s">
        <v>945</v>
      </c>
      <c r="F433" s="78" t="str">
        <f>IF(ISERROR(VLOOKUP($B433&amp;" "&amp;$G433,Lists!$N$4:$O$14,2,FALSE)),"",VLOOKUP($B433&amp;" "&amp;$G433,Lists!$N$4:$O$14,2,FALSE))</f>
        <v/>
      </c>
      <c r="G433" s="78" t="str">
        <f>IF(ISERROR(VLOOKUP($E433,Lists!$L$4:$M$7,2,FALSE)),"",VLOOKUP($E433,Lists!$L$4:$M$7,2,FALSE))</f>
        <v/>
      </c>
      <c r="H433" s="77" t="str">
        <f t="shared" si="7"/>
        <v/>
      </c>
      <c r="I433" s="23" t="str">
        <f>IF(ISERROR(VLOOKUP($B433,Lists!$B$4:$K$12,10,FALSE)),"",VLOOKUP($B433,Lists!$B$4:$K$12,10,FALSE))</f>
        <v/>
      </c>
    </row>
    <row r="434" spans="1:9" x14ac:dyDescent="0.25">
      <c r="A434" s="12"/>
      <c r="B434" s="17" t="s">
        <v>754</v>
      </c>
      <c r="C434" s="12" t="str">
        <f>IF(ISERROR(VLOOKUP($B434,Lists!$B$4:$C$11,2,FALSE)),"",VLOOKUP($B434,Lists!$B$4:$C$11,2,FALSE))</f>
        <v/>
      </c>
      <c r="D434" s="77"/>
      <c r="E434" s="23" t="s">
        <v>945</v>
      </c>
      <c r="F434" s="78" t="str">
        <f>IF(ISERROR(VLOOKUP($B434&amp;" "&amp;$G434,Lists!$N$4:$O$14,2,FALSE)),"",VLOOKUP($B434&amp;" "&amp;$G434,Lists!$N$4:$O$14,2,FALSE))</f>
        <v/>
      </c>
      <c r="G434" s="78" t="str">
        <f>IF(ISERROR(VLOOKUP($E434,Lists!$L$4:$M$7,2,FALSE)),"",VLOOKUP($E434,Lists!$L$4:$M$7,2,FALSE))</f>
        <v/>
      </c>
      <c r="H434" s="77" t="str">
        <f t="shared" si="7"/>
        <v/>
      </c>
      <c r="I434" s="23" t="str">
        <f>IF(ISERROR(VLOOKUP($B434,Lists!$B$4:$K$12,10,FALSE)),"",VLOOKUP($B434,Lists!$B$4:$K$12,10,FALSE))</f>
        <v/>
      </c>
    </row>
    <row r="435" spans="1:9" x14ac:dyDescent="0.25">
      <c r="A435" s="12"/>
      <c r="B435" s="17" t="s">
        <v>754</v>
      </c>
      <c r="C435" s="12" t="str">
        <f>IF(ISERROR(VLOOKUP($B435,Lists!$B$4:$C$11,2,FALSE)),"",VLOOKUP($B435,Lists!$B$4:$C$11,2,FALSE))</f>
        <v/>
      </c>
      <c r="D435" s="77"/>
      <c r="E435" s="23" t="s">
        <v>945</v>
      </c>
      <c r="F435" s="78" t="str">
        <f>IF(ISERROR(VLOOKUP($B435&amp;" "&amp;$G435,Lists!$N$4:$O$14,2,FALSE)),"",VLOOKUP($B435&amp;" "&amp;$G435,Lists!$N$4:$O$14,2,FALSE))</f>
        <v/>
      </c>
      <c r="G435" s="78" t="str">
        <f>IF(ISERROR(VLOOKUP($E435,Lists!$L$4:$M$7,2,FALSE)),"",VLOOKUP($E435,Lists!$L$4:$M$7,2,FALSE))</f>
        <v/>
      </c>
      <c r="H435" s="77" t="str">
        <f t="shared" si="7"/>
        <v/>
      </c>
      <c r="I435" s="23" t="str">
        <f>IF(ISERROR(VLOOKUP($B435,Lists!$B$4:$K$12,10,FALSE)),"",VLOOKUP($B435,Lists!$B$4:$K$12,10,FALSE))</f>
        <v/>
      </c>
    </row>
    <row r="436" spans="1:9" x14ac:dyDescent="0.25">
      <c r="A436" s="12"/>
      <c r="B436" s="17" t="s">
        <v>754</v>
      </c>
      <c r="C436" s="12" t="str">
        <f>IF(ISERROR(VLOOKUP($B436,Lists!$B$4:$C$11,2,FALSE)),"",VLOOKUP($B436,Lists!$B$4:$C$11,2,FALSE))</f>
        <v/>
      </c>
      <c r="D436" s="77"/>
      <c r="E436" s="23" t="s">
        <v>945</v>
      </c>
      <c r="F436" s="78" t="str">
        <f>IF(ISERROR(VLOOKUP($B436&amp;" "&amp;$G436,Lists!$N$4:$O$14,2,FALSE)),"",VLOOKUP($B436&amp;" "&amp;$G436,Lists!$N$4:$O$14,2,FALSE))</f>
        <v/>
      </c>
      <c r="G436" s="78" t="str">
        <f>IF(ISERROR(VLOOKUP($E436,Lists!$L$4:$M$7,2,FALSE)),"",VLOOKUP($E436,Lists!$L$4:$M$7,2,FALSE))</f>
        <v/>
      </c>
      <c r="H436" s="77" t="str">
        <f t="shared" si="7"/>
        <v/>
      </c>
      <c r="I436" s="23" t="str">
        <f>IF(ISERROR(VLOOKUP($B436,Lists!$B$4:$K$12,10,FALSE)),"",VLOOKUP($B436,Lists!$B$4:$K$12,10,FALSE))</f>
        <v/>
      </c>
    </row>
    <row r="437" spans="1:9" x14ac:dyDescent="0.25">
      <c r="A437" s="12"/>
      <c r="B437" s="17" t="s">
        <v>754</v>
      </c>
      <c r="C437" s="12" t="str">
        <f>IF(ISERROR(VLOOKUP($B437,Lists!$B$4:$C$11,2,FALSE)),"",VLOOKUP($B437,Lists!$B$4:$C$11,2,FALSE))</f>
        <v/>
      </c>
      <c r="D437" s="77"/>
      <c r="E437" s="23" t="s">
        <v>945</v>
      </c>
      <c r="F437" s="78" t="str">
        <f>IF(ISERROR(VLOOKUP($B437&amp;" "&amp;$G437,Lists!$N$4:$O$14,2,FALSE)),"",VLOOKUP($B437&amp;" "&amp;$G437,Lists!$N$4:$O$14,2,FALSE))</f>
        <v/>
      </c>
      <c r="G437" s="78" t="str">
        <f>IF(ISERROR(VLOOKUP($E437,Lists!$L$4:$M$7,2,FALSE)),"",VLOOKUP($E437,Lists!$L$4:$M$7,2,FALSE))</f>
        <v/>
      </c>
      <c r="H437" s="77" t="str">
        <f t="shared" si="7"/>
        <v/>
      </c>
      <c r="I437" s="23" t="str">
        <f>IF(ISERROR(VLOOKUP($B437,Lists!$B$4:$K$12,10,FALSE)),"",VLOOKUP($B437,Lists!$B$4:$K$12,10,FALSE))</f>
        <v/>
      </c>
    </row>
    <row r="438" spans="1:9" x14ac:dyDescent="0.25">
      <c r="A438" s="12"/>
      <c r="B438" s="17" t="s">
        <v>754</v>
      </c>
      <c r="C438" s="12" t="str">
        <f>IF(ISERROR(VLOOKUP($B438,Lists!$B$4:$C$11,2,FALSE)),"",VLOOKUP($B438,Lists!$B$4:$C$11,2,FALSE))</f>
        <v/>
      </c>
      <c r="D438" s="77"/>
      <c r="E438" s="23" t="s">
        <v>945</v>
      </c>
      <c r="F438" s="78" t="str">
        <f>IF(ISERROR(VLOOKUP($B438&amp;" "&amp;$G438,Lists!$N$4:$O$14,2,FALSE)),"",VLOOKUP($B438&amp;" "&amp;$G438,Lists!$N$4:$O$14,2,FALSE))</f>
        <v/>
      </c>
      <c r="G438" s="78" t="str">
        <f>IF(ISERROR(VLOOKUP($E438,Lists!$L$4:$M$7,2,FALSE)),"",VLOOKUP($E438,Lists!$L$4:$M$7,2,FALSE))</f>
        <v/>
      </c>
      <c r="H438" s="77" t="str">
        <f t="shared" si="7"/>
        <v/>
      </c>
      <c r="I438" s="23" t="str">
        <f>IF(ISERROR(VLOOKUP($B438,Lists!$B$4:$K$12,10,FALSE)),"",VLOOKUP($B438,Lists!$B$4:$K$12,10,FALSE))</f>
        <v/>
      </c>
    </row>
    <row r="439" spans="1:9" x14ac:dyDescent="0.25">
      <c r="A439" s="12"/>
      <c r="B439" s="17" t="s">
        <v>754</v>
      </c>
      <c r="C439" s="12" t="str">
        <f>IF(ISERROR(VLOOKUP($B439,Lists!$B$4:$C$11,2,FALSE)),"",VLOOKUP($B439,Lists!$B$4:$C$11,2,FALSE))</f>
        <v/>
      </c>
      <c r="D439" s="77"/>
      <c r="E439" s="23" t="s">
        <v>945</v>
      </c>
      <c r="F439" s="78" t="str">
        <f>IF(ISERROR(VLOOKUP($B439&amp;" "&amp;$G439,Lists!$N$4:$O$14,2,FALSE)),"",VLOOKUP($B439&amp;" "&amp;$G439,Lists!$N$4:$O$14,2,FALSE))</f>
        <v/>
      </c>
      <c r="G439" s="78" t="str">
        <f>IF(ISERROR(VLOOKUP($E439,Lists!$L$4:$M$7,2,FALSE)),"",VLOOKUP($E439,Lists!$L$4:$M$7,2,FALSE))</f>
        <v/>
      </c>
      <c r="H439" s="77" t="str">
        <f t="shared" si="7"/>
        <v/>
      </c>
      <c r="I439" s="23" t="str">
        <f>IF(ISERROR(VLOOKUP($B439,Lists!$B$4:$K$12,10,FALSE)),"",VLOOKUP($B439,Lists!$B$4:$K$12,10,FALSE))</f>
        <v/>
      </c>
    </row>
    <row r="440" spans="1:9" x14ac:dyDescent="0.25">
      <c r="A440" s="12"/>
      <c r="B440" s="17" t="s">
        <v>754</v>
      </c>
      <c r="C440" s="12" t="str">
        <f>IF(ISERROR(VLOOKUP($B440,Lists!$B$4:$C$11,2,FALSE)),"",VLOOKUP($B440,Lists!$B$4:$C$11,2,FALSE))</f>
        <v/>
      </c>
      <c r="D440" s="77"/>
      <c r="E440" s="23" t="s">
        <v>945</v>
      </c>
      <c r="F440" s="78" t="str">
        <f>IF(ISERROR(VLOOKUP($B440&amp;" "&amp;$G440,Lists!$N$4:$O$14,2,FALSE)),"",VLOOKUP($B440&amp;" "&amp;$G440,Lists!$N$4:$O$14,2,FALSE))</f>
        <v/>
      </c>
      <c r="G440" s="78" t="str">
        <f>IF(ISERROR(VLOOKUP($E440,Lists!$L$4:$M$7,2,FALSE)),"",VLOOKUP($E440,Lists!$L$4:$M$7,2,FALSE))</f>
        <v/>
      </c>
      <c r="H440" s="77" t="str">
        <f t="shared" si="7"/>
        <v/>
      </c>
      <c r="I440" s="23" t="str">
        <f>IF(ISERROR(VLOOKUP($B440,Lists!$B$4:$K$12,10,FALSE)),"",VLOOKUP($B440,Lists!$B$4:$K$12,10,FALSE))</f>
        <v/>
      </c>
    </row>
    <row r="441" spans="1:9" x14ac:dyDescent="0.25">
      <c r="A441" s="12"/>
      <c r="B441" s="17" t="s">
        <v>754</v>
      </c>
      <c r="C441" s="12" t="str">
        <f>IF(ISERROR(VLOOKUP($B441,Lists!$B$4:$C$11,2,FALSE)),"",VLOOKUP($B441,Lists!$B$4:$C$11,2,FALSE))</f>
        <v/>
      </c>
      <c r="D441" s="77"/>
      <c r="E441" s="23" t="s">
        <v>945</v>
      </c>
      <c r="F441" s="78" t="str">
        <f>IF(ISERROR(VLOOKUP($B441&amp;" "&amp;$G441,Lists!$N$4:$O$14,2,FALSE)),"",VLOOKUP($B441&amp;" "&amp;$G441,Lists!$N$4:$O$14,2,FALSE))</f>
        <v/>
      </c>
      <c r="G441" s="78" t="str">
        <f>IF(ISERROR(VLOOKUP($E441,Lists!$L$4:$M$7,2,FALSE)),"",VLOOKUP($E441,Lists!$L$4:$M$7,2,FALSE))</f>
        <v/>
      </c>
      <c r="H441" s="77" t="str">
        <f t="shared" si="7"/>
        <v/>
      </c>
      <c r="I441" s="23" t="str">
        <f>IF(ISERROR(VLOOKUP($B441,Lists!$B$4:$K$12,10,FALSE)),"",VLOOKUP($B441,Lists!$B$4:$K$12,10,FALSE))</f>
        <v/>
      </c>
    </row>
    <row r="442" spans="1:9" x14ac:dyDescent="0.25">
      <c r="A442" s="12"/>
      <c r="B442" s="17" t="s">
        <v>754</v>
      </c>
      <c r="C442" s="12" t="str">
        <f>IF(ISERROR(VLOOKUP($B442,Lists!$B$4:$C$11,2,FALSE)),"",VLOOKUP($B442,Lists!$B$4:$C$11,2,FALSE))</f>
        <v/>
      </c>
      <c r="D442" s="77"/>
      <c r="E442" s="23" t="s">
        <v>945</v>
      </c>
      <c r="F442" s="78" t="str">
        <f>IF(ISERROR(VLOOKUP($B442&amp;" "&amp;$G442,Lists!$N$4:$O$14,2,FALSE)),"",VLOOKUP($B442&amp;" "&amp;$G442,Lists!$N$4:$O$14,2,FALSE))</f>
        <v/>
      </c>
      <c r="G442" s="78" t="str">
        <f>IF(ISERROR(VLOOKUP($E442,Lists!$L$4:$M$7,2,FALSE)),"",VLOOKUP($E442,Lists!$L$4:$M$7,2,FALSE))</f>
        <v/>
      </c>
      <c r="H442" s="77" t="str">
        <f t="shared" si="7"/>
        <v/>
      </c>
      <c r="I442" s="23" t="str">
        <f>IF(ISERROR(VLOOKUP($B442,Lists!$B$4:$K$12,10,FALSE)),"",VLOOKUP($B442,Lists!$B$4:$K$12,10,FALSE))</f>
        <v/>
      </c>
    </row>
    <row r="443" spans="1:9" x14ac:dyDescent="0.25">
      <c r="A443" s="12"/>
      <c r="B443" s="17" t="s">
        <v>754</v>
      </c>
      <c r="C443" s="12" t="str">
        <f>IF(ISERROR(VLOOKUP($B443,Lists!$B$4:$C$11,2,FALSE)),"",VLOOKUP($B443,Lists!$B$4:$C$11,2,FALSE))</f>
        <v/>
      </c>
      <c r="D443" s="77"/>
      <c r="E443" s="23" t="s">
        <v>945</v>
      </c>
      <c r="F443" s="78" t="str">
        <f>IF(ISERROR(VLOOKUP($B443&amp;" "&amp;$G443,Lists!$N$4:$O$14,2,FALSE)),"",VLOOKUP($B443&amp;" "&amp;$G443,Lists!$N$4:$O$14,2,FALSE))</f>
        <v/>
      </c>
      <c r="G443" s="78" t="str">
        <f>IF(ISERROR(VLOOKUP($E443,Lists!$L$4:$M$7,2,FALSE)),"",VLOOKUP($E443,Lists!$L$4:$M$7,2,FALSE))</f>
        <v/>
      </c>
      <c r="H443" s="77" t="str">
        <f t="shared" si="7"/>
        <v/>
      </c>
      <c r="I443" s="23" t="str">
        <f>IF(ISERROR(VLOOKUP($B443,Lists!$B$4:$K$12,10,FALSE)),"",VLOOKUP($B443,Lists!$B$4:$K$12,10,FALSE))</f>
        <v/>
      </c>
    </row>
    <row r="444" spans="1:9" x14ac:dyDescent="0.25">
      <c r="A444" s="12"/>
      <c r="B444" s="17" t="s">
        <v>754</v>
      </c>
      <c r="C444" s="12" t="str">
        <f>IF(ISERROR(VLOOKUP($B444,Lists!$B$4:$C$11,2,FALSE)),"",VLOOKUP($B444,Lists!$B$4:$C$11,2,FALSE))</f>
        <v/>
      </c>
      <c r="D444" s="77"/>
      <c r="E444" s="23" t="s">
        <v>945</v>
      </c>
      <c r="F444" s="78" t="str">
        <f>IF(ISERROR(VLOOKUP($B444&amp;" "&amp;$G444,Lists!$N$4:$O$14,2,FALSE)),"",VLOOKUP($B444&amp;" "&amp;$G444,Lists!$N$4:$O$14,2,FALSE))</f>
        <v/>
      </c>
      <c r="G444" s="78" t="str">
        <f>IF(ISERROR(VLOOKUP($E444,Lists!$L$4:$M$7,2,FALSE)),"",VLOOKUP($E444,Lists!$L$4:$M$7,2,FALSE))</f>
        <v/>
      </c>
      <c r="H444" s="77" t="str">
        <f t="shared" si="7"/>
        <v/>
      </c>
      <c r="I444" s="23" t="str">
        <f>IF(ISERROR(VLOOKUP($B444,Lists!$B$4:$K$12,10,FALSE)),"",VLOOKUP($B444,Lists!$B$4:$K$12,10,FALSE))</f>
        <v/>
      </c>
    </row>
    <row r="445" spans="1:9" x14ac:dyDescent="0.25">
      <c r="A445" s="12"/>
      <c r="B445" s="17" t="s">
        <v>754</v>
      </c>
      <c r="C445" s="12" t="str">
        <f>IF(ISERROR(VLOOKUP($B445,Lists!$B$4:$C$11,2,FALSE)),"",VLOOKUP($B445,Lists!$B$4:$C$11,2,FALSE))</f>
        <v/>
      </c>
      <c r="D445" s="77"/>
      <c r="E445" s="23" t="s">
        <v>945</v>
      </c>
      <c r="F445" s="78" t="str">
        <f>IF(ISERROR(VLOOKUP($B445&amp;" "&amp;$G445,Lists!$N$4:$O$14,2,FALSE)),"",VLOOKUP($B445&amp;" "&amp;$G445,Lists!$N$4:$O$14,2,FALSE))</f>
        <v/>
      </c>
      <c r="G445" s="78" t="str">
        <f>IF(ISERROR(VLOOKUP($E445,Lists!$L$4:$M$7,2,FALSE)),"",VLOOKUP($E445,Lists!$L$4:$M$7,2,FALSE))</f>
        <v/>
      </c>
      <c r="H445" s="77" t="str">
        <f t="shared" si="7"/>
        <v/>
      </c>
      <c r="I445" s="23" t="str">
        <f>IF(ISERROR(VLOOKUP($B445,Lists!$B$4:$K$12,10,FALSE)),"",VLOOKUP($B445,Lists!$B$4:$K$12,10,FALSE))</f>
        <v/>
      </c>
    </row>
    <row r="446" spans="1:9" x14ac:dyDescent="0.25">
      <c r="A446" s="12"/>
      <c r="B446" s="17" t="s">
        <v>754</v>
      </c>
      <c r="C446" s="12" t="str">
        <f>IF(ISERROR(VLOOKUP($B446,Lists!$B$4:$C$11,2,FALSE)),"",VLOOKUP($B446,Lists!$B$4:$C$11,2,FALSE))</f>
        <v/>
      </c>
      <c r="D446" s="77"/>
      <c r="E446" s="23" t="s">
        <v>945</v>
      </c>
      <c r="F446" s="78" t="str">
        <f>IF(ISERROR(VLOOKUP($B446&amp;" "&amp;$G446,Lists!$N$4:$O$14,2,FALSE)),"",VLOOKUP($B446&amp;" "&amp;$G446,Lists!$N$4:$O$14,2,FALSE))</f>
        <v/>
      </c>
      <c r="G446" s="78" t="str">
        <f>IF(ISERROR(VLOOKUP($E446,Lists!$L$4:$M$7,2,FALSE)),"",VLOOKUP($E446,Lists!$L$4:$M$7,2,FALSE))</f>
        <v/>
      </c>
      <c r="H446" s="77" t="str">
        <f t="shared" si="7"/>
        <v/>
      </c>
      <c r="I446" s="23" t="str">
        <f>IF(ISERROR(VLOOKUP($B446,Lists!$B$4:$K$12,10,FALSE)),"",VLOOKUP($B446,Lists!$B$4:$K$12,10,FALSE))</f>
        <v/>
      </c>
    </row>
    <row r="447" spans="1:9" x14ac:dyDescent="0.25">
      <c r="A447" s="12"/>
      <c r="B447" s="17" t="s">
        <v>754</v>
      </c>
      <c r="C447" s="12" t="str">
        <f>IF(ISERROR(VLOOKUP($B447,Lists!$B$4:$C$11,2,FALSE)),"",VLOOKUP($B447,Lists!$B$4:$C$11,2,FALSE))</f>
        <v/>
      </c>
      <c r="D447" s="77"/>
      <c r="E447" s="23" t="s">
        <v>945</v>
      </c>
      <c r="F447" s="78" t="str">
        <f>IF(ISERROR(VLOOKUP($B447&amp;" "&amp;$G447,Lists!$N$4:$O$14,2,FALSE)),"",VLOOKUP($B447&amp;" "&amp;$G447,Lists!$N$4:$O$14,2,FALSE))</f>
        <v/>
      </c>
      <c r="G447" s="78" t="str">
        <f>IF(ISERROR(VLOOKUP($E447,Lists!$L$4:$M$7,2,FALSE)),"",VLOOKUP($E447,Lists!$L$4:$M$7,2,FALSE))</f>
        <v/>
      </c>
      <c r="H447" s="77" t="str">
        <f t="shared" si="7"/>
        <v/>
      </c>
      <c r="I447" s="23" t="str">
        <f>IF(ISERROR(VLOOKUP($B447,Lists!$B$4:$K$12,10,FALSE)),"",VLOOKUP($B447,Lists!$B$4:$K$12,10,FALSE))</f>
        <v/>
      </c>
    </row>
    <row r="448" spans="1:9" x14ac:dyDescent="0.25">
      <c r="A448" s="12"/>
      <c r="B448" s="17" t="s">
        <v>754</v>
      </c>
      <c r="C448" s="12" t="str">
        <f>IF(ISERROR(VLOOKUP($B448,Lists!$B$4:$C$11,2,FALSE)),"",VLOOKUP($B448,Lists!$B$4:$C$11,2,FALSE))</f>
        <v/>
      </c>
      <c r="D448" s="77"/>
      <c r="E448" s="23" t="s">
        <v>945</v>
      </c>
      <c r="F448" s="78" t="str">
        <f>IF(ISERROR(VLOOKUP($B448&amp;" "&amp;$G448,Lists!$N$4:$O$14,2,FALSE)),"",VLOOKUP($B448&amp;" "&amp;$G448,Lists!$N$4:$O$14,2,FALSE))</f>
        <v/>
      </c>
      <c r="G448" s="78" t="str">
        <f>IF(ISERROR(VLOOKUP($E448,Lists!$L$4:$M$7,2,FALSE)),"",VLOOKUP($E448,Lists!$L$4:$M$7,2,FALSE))</f>
        <v/>
      </c>
      <c r="H448" s="77" t="str">
        <f t="shared" si="7"/>
        <v/>
      </c>
      <c r="I448" s="23" t="str">
        <f>IF(ISERROR(VLOOKUP($B448,Lists!$B$4:$K$12,10,FALSE)),"",VLOOKUP($B448,Lists!$B$4:$K$12,10,FALSE))</f>
        <v/>
      </c>
    </row>
    <row r="449" spans="1:9" x14ac:dyDescent="0.25">
      <c r="A449" s="12"/>
      <c r="B449" s="17" t="s">
        <v>754</v>
      </c>
      <c r="C449" s="12" t="str">
        <f>IF(ISERROR(VLOOKUP($B449,Lists!$B$4:$C$11,2,FALSE)),"",VLOOKUP($B449,Lists!$B$4:$C$11,2,FALSE))</f>
        <v/>
      </c>
      <c r="D449" s="77"/>
      <c r="E449" s="23" t="s">
        <v>945</v>
      </c>
      <c r="F449" s="78" t="str">
        <f>IF(ISERROR(VLOOKUP($B449&amp;" "&amp;$G449,Lists!$N$4:$O$14,2,FALSE)),"",VLOOKUP($B449&amp;" "&amp;$G449,Lists!$N$4:$O$14,2,FALSE))</f>
        <v/>
      </c>
      <c r="G449" s="78" t="str">
        <f>IF(ISERROR(VLOOKUP($E449,Lists!$L$4:$M$7,2,FALSE)),"",VLOOKUP($E449,Lists!$L$4:$M$7,2,FALSE))</f>
        <v/>
      </c>
      <c r="H449" s="77" t="str">
        <f t="shared" si="7"/>
        <v/>
      </c>
      <c r="I449" s="23" t="str">
        <f>IF(ISERROR(VLOOKUP($B449,Lists!$B$4:$K$12,10,FALSE)),"",VLOOKUP($B449,Lists!$B$4:$K$12,10,FALSE))</f>
        <v/>
      </c>
    </row>
    <row r="450" spans="1:9" x14ac:dyDescent="0.25">
      <c r="A450" s="12"/>
      <c r="B450" s="17" t="s">
        <v>754</v>
      </c>
      <c r="C450" s="12" t="str">
        <f>IF(ISERROR(VLOOKUP($B450,Lists!$B$4:$C$11,2,FALSE)),"",VLOOKUP($B450,Lists!$B$4:$C$11,2,FALSE))</f>
        <v/>
      </c>
      <c r="D450" s="77"/>
      <c r="E450" s="23" t="s">
        <v>945</v>
      </c>
      <c r="F450" s="78" t="str">
        <f>IF(ISERROR(VLOOKUP($B450&amp;" "&amp;$G450,Lists!$N$4:$O$14,2,FALSE)),"",VLOOKUP($B450&amp;" "&amp;$G450,Lists!$N$4:$O$14,2,FALSE))</f>
        <v/>
      </c>
      <c r="G450" s="78" t="str">
        <f>IF(ISERROR(VLOOKUP($E450,Lists!$L$4:$M$7,2,FALSE)),"",VLOOKUP($E450,Lists!$L$4:$M$7,2,FALSE))</f>
        <v/>
      </c>
      <c r="H450" s="77" t="str">
        <f t="shared" si="7"/>
        <v/>
      </c>
      <c r="I450" s="23" t="str">
        <f>IF(ISERROR(VLOOKUP($B450,Lists!$B$4:$K$12,10,FALSE)),"",VLOOKUP($B450,Lists!$B$4:$K$12,10,FALSE))</f>
        <v/>
      </c>
    </row>
    <row r="451" spans="1:9" x14ac:dyDescent="0.25">
      <c r="A451" s="12"/>
      <c r="B451" s="17" t="s">
        <v>754</v>
      </c>
      <c r="C451" s="12" t="str">
        <f>IF(ISERROR(VLOOKUP($B451,Lists!$B$4:$C$11,2,FALSE)),"",VLOOKUP($B451,Lists!$B$4:$C$11,2,FALSE))</f>
        <v/>
      </c>
      <c r="D451" s="77"/>
      <c r="E451" s="23" t="s">
        <v>945</v>
      </c>
      <c r="F451" s="78" t="str">
        <f>IF(ISERROR(VLOOKUP($B451&amp;" "&amp;$G451,Lists!$N$4:$O$14,2,FALSE)),"",VLOOKUP($B451&amp;" "&amp;$G451,Lists!$N$4:$O$14,2,FALSE))</f>
        <v/>
      </c>
      <c r="G451" s="78" t="str">
        <f>IF(ISERROR(VLOOKUP($E451,Lists!$L$4:$M$7,2,FALSE)),"",VLOOKUP($E451,Lists!$L$4:$M$7,2,FALSE))</f>
        <v/>
      </c>
      <c r="H451" s="77" t="str">
        <f t="shared" si="7"/>
        <v/>
      </c>
      <c r="I451" s="23" t="str">
        <f>IF(ISERROR(VLOOKUP($B451,Lists!$B$4:$K$12,10,FALSE)),"",VLOOKUP($B451,Lists!$B$4:$K$12,10,FALSE))</f>
        <v/>
      </c>
    </row>
    <row r="452" spans="1:9" x14ac:dyDescent="0.25">
      <c r="A452" s="12"/>
      <c r="B452" s="17" t="s">
        <v>754</v>
      </c>
      <c r="C452" s="12" t="str">
        <f>IF(ISERROR(VLOOKUP($B452,Lists!$B$4:$C$11,2,FALSE)),"",VLOOKUP($B452,Lists!$B$4:$C$11,2,FALSE))</f>
        <v/>
      </c>
      <c r="D452" s="77"/>
      <c r="E452" s="23" t="s">
        <v>945</v>
      </c>
      <c r="F452" s="78" t="str">
        <f>IF(ISERROR(VLOOKUP($B452&amp;" "&amp;$G452,Lists!$N$4:$O$14,2,FALSE)),"",VLOOKUP($B452&amp;" "&amp;$G452,Lists!$N$4:$O$14,2,FALSE))</f>
        <v/>
      </c>
      <c r="G452" s="78" t="str">
        <f>IF(ISERROR(VLOOKUP($E452,Lists!$L$4:$M$7,2,FALSE)),"",VLOOKUP($E452,Lists!$L$4:$M$7,2,FALSE))</f>
        <v/>
      </c>
      <c r="H452" s="77" t="str">
        <f t="shared" si="7"/>
        <v/>
      </c>
      <c r="I452" s="23" t="str">
        <f>IF(ISERROR(VLOOKUP($B452,Lists!$B$4:$K$12,10,FALSE)),"",VLOOKUP($B452,Lists!$B$4:$K$12,10,FALSE))</f>
        <v/>
      </c>
    </row>
    <row r="453" spans="1:9" x14ac:dyDescent="0.25">
      <c r="A453" s="12"/>
      <c r="B453" s="17" t="s">
        <v>754</v>
      </c>
      <c r="C453" s="12" t="str">
        <f>IF(ISERROR(VLOOKUP($B453,Lists!$B$4:$C$11,2,FALSE)),"",VLOOKUP($B453,Lists!$B$4:$C$11,2,FALSE))</f>
        <v/>
      </c>
      <c r="D453" s="77"/>
      <c r="E453" s="23" t="s">
        <v>945</v>
      </c>
      <c r="F453" s="78" t="str">
        <f>IF(ISERROR(VLOOKUP($B453&amp;" "&amp;$G453,Lists!$N$4:$O$14,2,FALSE)),"",VLOOKUP($B453&amp;" "&amp;$G453,Lists!$N$4:$O$14,2,FALSE))</f>
        <v/>
      </c>
      <c r="G453" s="78" t="str">
        <f>IF(ISERROR(VLOOKUP($E453,Lists!$L$4:$M$7,2,FALSE)),"",VLOOKUP($E453,Lists!$L$4:$M$7,2,FALSE))</f>
        <v/>
      </c>
      <c r="H453" s="77" t="str">
        <f t="shared" si="7"/>
        <v/>
      </c>
      <c r="I453" s="23" t="str">
        <f>IF(ISERROR(VLOOKUP($B453,Lists!$B$4:$K$12,10,FALSE)),"",VLOOKUP($B453,Lists!$B$4:$K$12,10,FALSE))</f>
        <v/>
      </c>
    </row>
    <row r="454" spans="1:9" x14ac:dyDescent="0.25">
      <c r="A454" s="12"/>
      <c r="B454" s="17" t="s">
        <v>754</v>
      </c>
      <c r="C454" s="12" t="str">
        <f>IF(ISERROR(VLOOKUP($B454,Lists!$B$4:$C$11,2,FALSE)),"",VLOOKUP($B454,Lists!$B$4:$C$11,2,FALSE))</f>
        <v/>
      </c>
      <c r="D454" s="77"/>
      <c r="E454" s="23" t="s">
        <v>945</v>
      </c>
      <c r="F454" s="78" t="str">
        <f>IF(ISERROR(VLOOKUP($B454&amp;" "&amp;$G454,Lists!$N$4:$O$14,2,FALSE)),"",VLOOKUP($B454&amp;" "&amp;$G454,Lists!$N$4:$O$14,2,FALSE))</f>
        <v/>
      </c>
      <c r="G454" s="78" t="str">
        <f>IF(ISERROR(VLOOKUP($E454,Lists!$L$4:$M$7,2,FALSE)),"",VLOOKUP($E454,Lists!$L$4:$M$7,2,FALSE))</f>
        <v/>
      </c>
      <c r="H454" s="77" t="str">
        <f t="shared" si="7"/>
        <v/>
      </c>
      <c r="I454" s="23" t="str">
        <f>IF(ISERROR(VLOOKUP($B454,Lists!$B$4:$K$12,10,FALSE)),"",VLOOKUP($B454,Lists!$B$4:$K$12,10,FALSE))</f>
        <v/>
      </c>
    </row>
    <row r="455" spans="1:9" x14ac:dyDescent="0.25">
      <c r="A455" s="12"/>
      <c r="B455" s="17" t="s">
        <v>754</v>
      </c>
      <c r="C455" s="12" t="str">
        <f>IF(ISERROR(VLOOKUP($B455,Lists!$B$4:$C$11,2,FALSE)),"",VLOOKUP($B455,Lists!$B$4:$C$11,2,FALSE))</f>
        <v/>
      </c>
      <c r="D455" s="77"/>
      <c r="E455" s="23" t="s">
        <v>945</v>
      </c>
      <c r="F455" s="78" t="str">
        <f>IF(ISERROR(VLOOKUP($B455&amp;" "&amp;$G455,Lists!$N$4:$O$14,2,FALSE)),"",VLOOKUP($B455&amp;" "&amp;$G455,Lists!$N$4:$O$14,2,FALSE))</f>
        <v/>
      </c>
      <c r="G455" s="78" t="str">
        <f>IF(ISERROR(VLOOKUP($E455,Lists!$L$4:$M$7,2,FALSE)),"",VLOOKUP($E455,Lists!$L$4:$M$7,2,FALSE))</f>
        <v/>
      </c>
      <c r="H455" s="77" t="str">
        <f t="shared" si="7"/>
        <v/>
      </c>
      <c r="I455" s="23" t="str">
        <f>IF(ISERROR(VLOOKUP($B455,Lists!$B$4:$K$12,10,FALSE)),"",VLOOKUP($B455,Lists!$B$4:$K$12,10,FALSE))</f>
        <v/>
      </c>
    </row>
    <row r="456" spans="1:9" x14ac:dyDescent="0.25">
      <c r="A456" s="12"/>
      <c r="B456" s="17" t="s">
        <v>754</v>
      </c>
      <c r="C456" s="12" t="str">
        <f>IF(ISERROR(VLOOKUP($B456,Lists!$B$4:$C$11,2,FALSE)),"",VLOOKUP($B456,Lists!$B$4:$C$11,2,FALSE))</f>
        <v/>
      </c>
      <c r="D456" s="77"/>
      <c r="E456" s="23" t="s">
        <v>945</v>
      </c>
      <c r="F456" s="78" t="str">
        <f>IF(ISERROR(VLOOKUP($B456&amp;" "&amp;$G456,Lists!$N$4:$O$14,2,FALSE)),"",VLOOKUP($B456&amp;" "&amp;$G456,Lists!$N$4:$O$14,2,FALSE))</f>
        <v/>
      </c>
      <c r="G456" s="78" t="str">
        <f>IF(ISERROR(VLOOKUP($E456,Lists!$L$4:$M$7,2,FALSE)),"",VLOOKUP($E456,Lists!$L$4:$M$7,2,FALSE))</f>
        <v/>
      </c>
      <c r="H456" s="77" t="str">
        <f t="shared" si="7"/>
        <v/>
      </c>
      <c r="I456" s="23" t="str">
        <f>IF(ISERROR(VLOOKUP($B456,Lists!$B$4:$K$12,10,FALSE)),"",VLOOKUP($B456,Lists!$B$4:$K$12,10,FALSE))</f>
        <v/>
      </c>
    </row>
    <row r="457" spans="1:9" x14ac:dyDescent="0.25">
      <c r="A457" s="12"/>
      <c r="B457" s="17" t="s">
        <v>754</v>
      </c>
      <c r="C457" s="12" t="str">
        <f>IF(ISERROR(VLOOKUP($B457,Lists!$B$4:$C$11,2,FALSE)),"",VLOOKUP($B457,Lists!$B$4:$C$11,2,FALSE))</f>
        <v/>
      </c>
      <c r="D457" s="77"/>
      <c r="E457" s="23" t="s">
        <v>945</v>
      </c>
      <c r="F457" s="78" t="str">
        <f>IF(ISERROR(VLOOKUP($B457&amp;" "&amp;$G457,Lists!$N$4:$O$14,2,FALSE)),"",VLOOKUP($B457&amp;" "&amp;$G457,Lists!$N$4:$O$14,2,FALSE))</f>
        <v/>
      </c>
      <c r="G457" s="78" t="str">
        <f>IF(ISERROR(VLOOKUP($E457,Lists!$L$4:$M$7,2,FALSE)),"",VLOOKUP($E457,Lists!$L$4:$M$7,2,FALSE))</f>
        <v/>
      </c>
      <c r="H457" s="77" t="str">
        <f t="shared" si="7"/>
        <v/>
      </c>
      <c r="I457" s="23" t="str">
        <f>IF(ISERROR(VLOOKUP($B457,Lists!$B$4:$K$12,10,FALSE)),"",VLOOKUP($B457,Lists!$B$4:$K$12,10,FALSE))</f>
        <v/>
      </c>
    </row>
    <row r="458" spans="1:9" x14ac:dyDescent="0.25">
      <c r="A458" s="12"/>
      <c r="B458" s="17" t="s">
        <v>754</v>
      </c>
      <c r="C458" s="12" t="str">
        <f>IF(ISERROR(VLOOKUP($B458,Lists!$B$4:$C$11,2,FALSE)),"",VLOOKUP($B458,Lists!$B$4:$C$11,2,FALSE))</f>
        <v/>
      </c>
      <c r="D458" s="77"/>
      <c r="E458" s="23" t="s">
        <v>945</v>
      </c>
      <c r="F458" s="78" t="str">
        <f>IF(ISERROR(VLOOKUP($B458&amp;" "&amp;$G458,Lists!$N$4:$O$14,2,FALSE)),"",VLOOKUP($B458&amp;" "&amp;$G458,Lists!$N$4:$O$14,2,FALSE))</f>
        <v/>
      </c>
      <c r="G458" s="78" t="str">
        <f>IF(ISERROR(VLOOKUP($E458,Lists!$L$4:$M$7,2,FALSE)),"",VLOOKUP($E458,Lists!$L$4:$M$7,2,FALSE))</f>
        <v/>
      </c>
      <c r="H458" s="77" t="str">
        <f t="shared" si="7"/>
        <v/>
      </c>
      <c r="I458" s="23" t="str">
        <f>IF(ISERROR(VLOOKUP($B458,Lists!$B$4:$K$12,10,FALSE)),"",VLOOKUP($B458,Lists!$B$4:$K$12,10,FALSE))</f>
        <v/>
      </c>
    </row>
    <row r="459" spans="1:9" x14ac:dyDescent="0.25">
      <c r="A459" s="12"/>
      <c r="B459" s="17" t="s">
        <v>754</v>
      </c>
      <c r="C459" s="12" t="str">
        <f>IF(ISERROR(VLOOKUP($B459,Lists!$B$4:$C$11,2,FALSE)),"",VLOOKUP($B459,Lists!$B$4:$C$11,2,FALSE))</f>
        <v/>
      </c>
      <c r="D459" s="77"/>
      <c r="E459" s="23" t="s">
        <v>945</v>
      </c>
      <c r="F459" s="78" t="str">
        <f>IF(ISERROR(VLOOKUP($B459&amp;" "&amp;$G459,Lists!$N$4:$O$14,2,FALSE)),"",VLOOKUP($B459&amp;" "&amp;$G459,Lists!$N$4:$O$14,2,FALSE))</f>
        <v/>
      </c>
      <c r="G459" s="78" t="str">
        <f>IF(ISERROR(VLOOKUP($E459,Lists!$L$4:$M$7,2,FALSE)),"",VLOOKUP($E459,Lists!$L$4:$M$7,2,FALSE))</f>
        <v/>
      </c>
      <c r="H459" s="77" t="str">
        <f t="shared" si="7"/>
        <v/>
      </c>
      <c r="I459" s="23" t="str">
        <f>IF(ISERROR(VLOOKUP($B459,Lists!$B$4:$K$12,10,FALSE)),"",VLOOKUP($B459,Lists!$B$4:$K$12,10,FALSE))</f>
        <v/>
      </c>
    </row>
    <row r="460" spans="1:9" x14ac:dyDescent="0.25">
      <c r="A460" s="12"/>
      <c r="B460" s="17" t="s">
        <v>754</v>
      </c>
      <c r="C460" s="12" t="str">
        <f>IF(ISERROR(VLOOKUP($B460,Lists!$B$4:$C$11,2,FALSE)),"",VLOOKUP($B460,Lists!$B$4:$C$11,2,FALSE))</f>
        <v/>
      </c>
      <c r="D460" s="77"/>
      <c r="E460" s="23" t="s">
        <v>945</v>
      </c>
      <c r="F460" s="78" t="str">
        <f>IF(ISERROR(VLOOKUP($B460&amp;" "&amp;$G460,Lists!$N$4:$O$14,2,FALSE)),"",VLOOKUP($B460&amp;" "&amp;$G460,Lists!$N$4:$O$14,2,FALSE))</f>
        <v/>
      </c>
      <c r="G460" s="78" t="str">
        <f>IF(ISERROR(VLOOKUP($E460,Lists!$L$4:$M$7,2,FALSE)),"",VLOOKUP($E460,Lists!$L$4:$M$7,2,FALSE))</f>
        <v/>
      </c>
      <c r="H460" s="77" t="str">
        <f t="shared" si="7"/>
        <v/>
      </c>
      <c r="I460" s="23" t="str">
        <f>IF(ISERROR(VLOOKUP($B460,Lists!$B$4:$K$12,10,FALSE)),"",VLOOKUP($B460,Lists!$B$4:$K$12,10,FALSE))</f>
        <v/>
      </c>
    </row>
    <row r="461" spans="1:9" x14ac:dyDescent="0.25">
      <c r="A461" s="12"/>
      <c r="B461" s="17" t="s">
        <v>754</v>
      </c>
      <c r="C461" s="12" t="str">
        <f>IF(ISERROR(VLOOKUP($B461,Lists!$B$4:$C$11,2,FALSE)),"",VLOOKUP($B461,Lists!$B$4:$C$11,2,FALSE))</f>
        <v/>
      </c>
      <c r="D461" s="77"/>
      <c r="E461" s="23" t="s">
        <v>945</v>
      </c>
      <c r="F461" s="78" t="str">
        <f>IF(ISERROR(VLOOKUP($B461&amp;" "&amp;$G461,Lists!$N$4:$O$14,2,FALSE)),"",VLOOKUP($B461&amp;" "&amp;$G461,Lists!$N$4:$O$14,2,FALSE))</f>
        <v/>
      </c>
      <c r="G461" s="78" t="str">
        <f>IF(ISERROR(VLOOKUP($E461,Lists!$L$4:$M$7,2,FALSE)),"",VLOOKUP($E461,Lists!$L$4:$M$7,2,FALSE))</f>
        <v/>
      </c>
      <c r="H461" s="77" t="str">
        <f t="shared" si="7"/>
        <v/>
      </c>
      <c r="I461" s="23" t="str">
        <f>IF(ISERROR(VLOOKUP($B461,Lists!$B$4:$K$12,10,FALSE)),"",VLOOKUP($B461,Lists!$B$4:$K$12,10,FALSE))</f>
        <v/>
      </c>
    </row>
    <row r="462" spans="1:9" x14ac:dyDescent="0.25">
      <c r="A462" s="12"/>
      <c r="B462" s="17" t="s">
        <v>754</v>
      </c>
      <c r="C462" s="12" t="str">
        <f>IF(ISERROR(VLOOKUP($B462,Lists!$B$4:$C$11,2,FALSE)),"",VLOOKUP($B462,Lists!$B$4:$C$11,2,FALSE))</f>
        <v/>
      </c>
      <c r="D462" s="77"/>
      <c r="E462" s="23" t="s">
        <v>945</v>
      </c>
      <c r="F462" s="78" t="str">
        <f>IF(ISERROR(VLOOKUP($B462&amp;" "&amp;$G462,Lists!$N$4:$O$14,2,FALSE)),"",VLOOKUP($B462&amp;" "&amp;$G462,Lists!$N$4:$O$14,2,FALSE))</f>
        <v/>
      </c>
      <c r="G462" s="78" t="str">
        <f>IF(ISERROR(VLOOKUP($E462,Lists!$L$4:$M$7,2,FALSE)),"",VLOOKUP($E462,Lists!$L$4:$M$7,2,FALSE))</f>
        <v/>
      </c>
      <c r="H462" s="77" t="str">
        <f t="shared" si="7"/>
        <v/>
      </c>
      <c r="I462" s="23" t="str">
        <f>IF(ISERROR(VLOOKUP($B462,Lists!$B$4:$K$12,10,FALSE)),"",VLOOKUP($B462,Lists!$B$4:$K$12,10,FALSE))</f>
        <v/>
      </c>
    </row>
    <row r="463" spans="1:9" x14ac:dyDescent="0.25">
      <c r="A463" s="12"/>
      <c r="B463" s="17" t="s">
        <v>754</v>
      </c>
      <c r="C463" s="12" t="str">
        <f>IF(ISERROR(VLOOKUP($B463,Lists!$B$4:$C$11,2,FALSE)),"",VLOOKUP($B463,Lists!$B$4:$C$11,2,FALSE))</f>
        <v/>
      </c>
      <c r="D463" s="77"/>
      <c r="E463" s="23" t="s">
        <v>945</v>
      </c>
      <c r="F463" s="78" t="str">
        <f>IF(ISERROR(VLOOKUP($B463&amp;" "&amp;$G463,Lists!$N$4:$O$14,2,FALSE)),"",VLOOKUP($B463&amp;" "&amp;$G463,Lists!$N$4:$O$14,2,FALSE))</f>
        <v/>
      </c>
      <c r="G463" s="78" t="str">
        <f>IF(ISERROR(VLOOKUP($E463,Lists!$L$4:$M$7,2,FALSE)),"",VLOOKUP($E463,Lists!$L$4:$M$7,2,FALSE))</f>
        <v/>
      </c>
      <c r="H463" s="77" t="str">
        <f t="shared" si="7"/>
        <v/>
      </c>
      <c r="I463" s="23" t="str">
        <f>IF(ISERROR(VLOOKUP($B463,Lists!$B$4:$K$12,10,FALSE)),"",VLOOKUP($B463,Lists!$B$4:$K$12,10,FALSE))</f>
        <v/>
      </c>
    </row>
    <row r="464" spans="1:9" x14ac:dyDescent="0.25">
      <c r="A464" s="12"/>
      <c r="B464" s="17" t="s">
        <v>754</v>
      </c>
      <c r="C464" s="12" t="str">
        <f>IF(ISERROR(VLOOKUP($B464,Lists!$B$4:$C$11,2,FALSE)),"",VLOOKUP($B464,Lists!$B$4:$C$11,2,FALSE))</f>
        <v/>
      </c>
      <c r="D464" s="77"/>
      <c r="E464" s="23" t="s">
        <v>945</v>
      </c>
      <c r="F464" s="78" t="str">
        <f>IF(ISERROR(VLOOKUP($B464&amp;" "&amp;$G464,Lists!$N$4:$O$14,2,FALSE)),"",VLOOKUP($B464&amp;" "&amp;$G464,Lists!$N$4:$O$14,2,FALSE))</f>
        <v/>
      </c>
      <c r="G464" s="78" t="str">
        <f>IF(ISERROR(VLOOKUP($E464,Lists!$L$4:$M$7,2,FALSE)),"",VLOOKUP($E464,Lists!$L$4:$M$7,2,FALSE))</f>
        <v/>
      </c>
      <c r="H464" s="77" t="str">
        <f t="shared" si="7"/>
        <v/>
      </c>
      <c r="I464" s="23" t="str">
        <f>IF(ISERROR(VLOOKUP($B464,Lists!$B$4:$K$12,10,FALSE)),"",VLOOKUP($B464,Lists!$B$4:$K$12,10,FALSE))</f>
        <v/>
      </c>
    </row>
    <row r="465" spans="1:9" x14ac:dyDescent="0.25">
      <c r="A465" s="12"/>
      <c r="B465" s="17" t="s">
        <v>754</v>
      </c>
      <c r="C465" s="12" t="str">
        <f>IF(ISERROR(VLOOKUP($B465,Lists!$B$4:$C$11,2,FALSE)),"",VLOOKUP($B465,Lists!$B$4:$C$11,2,FALSE))</f>
        <v/>
      </c>
      <c r="D465" s="77"/>
      <c r="E465" s="23" t="s">
        <v>945</v>
      </c>
      <c r="F465" s="78" t="str">
        <f>IF(ISERROR(VLOOKUP($B465&amp;" "&amp;$G465,Lists!$N$4:$O$14,2,FALSE)),"",VLOOKUP($B465&amp;" "&amp;$G465,Lists!$N$4:$O$14,2,FALSE))</f>
        <v/>
      </c>
      <c r="G465" s="78" t="str">
        <f>IF(ISERROR(VLOOKUP($E465,Lists!$L$4:$M$7,2,FALSE)),"",VLOOKUP($E465,Lists!$L$4:$M$7,2,FALSE))</f>
        <v/>
      </c>
      <c r="H465" s="77" t="str">
        <f t="shared" si="7"/>
        <v/>
      </c>
      <c r="I465" s="23" t="str">
        <f>IF(ISERROR(VLOOKUP($B465,Lists!$B$4:$K$12,10,FALSE)),"",VLOOKUP($B465,Lists!$B$4:$K$12,10,FALSE))</f>
        <v/>
      </c>
    </row>
    <row r="466" spans="1:9" x14ac:dyDescent="0.25">
      <c r="A466" s="12"/>
      <c r="B466" s="17" t="s">
        <v>754</v>
      </c>
      <c r="C466" s="12" t="str">
        <f>IF(ISERROR(VLOOKUP($B466,Lists!$B$4:$C$11,2,FALSE)),"",VLOOKUP($B466,Lists!$B$4:$C$11,2,FALSE))</f>
        <v/>
      </c>
      <c r="D466" s="77"/>
      <c r="E466" s="23" t="s">
        <v>945</v>
      </c>
      <c r="F466" s="78" t="str">
        <f>IF(ISERROR(VLOOKUP($B466&amp;" "&amp;$G466,Lists!$N$4:$O$14,2,FALSE)),"",VLOOKUP($B466&amp;" "&amp;$G466,Lists!$N$4:$O$14,2,FALSE))</f>
        <v/>
      </c>
      <c r="G466" s="78" t="str">
        <f>IF(ISERROR(VLOOKUP($E466,Lists!$L$4:$M$7,2,FALSE)),"",VLOOKUP($E466,Lists!$L$4:$M$7,2,FALSE))</f>
        <v/>
      </c>
      <c r="H466" s="77" t="str">
        <f t="shared" si="7"/>
        <v/>
      </c>
      <c r="I466" s="23" t="str">
        <f>IF(ISERROR(VLOOKUP($B466,Lists!$B$4:$K$12,10,FALSE)),"",VLOOKUP($B466,Lists!$B$4:$K$12,10,FALSE))</f>
        <v/>
      </c>
    </row>
    <row r="467" spans="1:9" x14ac:dyDescent="0.25">
      <c r="A467" s="12"/>
      <c r="B467" s="17" t="s">
        <v>754</v>
      </c>
      <c r="C467" s="12" t="str">
        <f>IF(ISERROR(VLOOKUP($B467,Lists!$B$4:$C$11,2,FALSE)),"",VLOOKUP($B467,Lists!$B$4:$C$11,2,FALSE))</f>
        <v/>
      </c>
      <c r="D467" s="77"/>
      <c r="E467" s="23" t="s">
        <v>945</v>
      </c>
      <c r="F467" s="78" t="str">
        <f>IF(ISERROR(VLOOKUP($B467&amp;" "&amp;$G467,Lists!$N$4:$O$14,2,FALSE)),"",VLOOKUP($B467&amp;" "&amp;$G467,Lists!$N$4:$O$14,2,FALSE))</f>
        <v/>
      </c>
      <c r="G467" s="78" t="str">
        <f>IF(ISERROR(VLOOKUP($E467,Lists!$L$4:$M$7,2,FALSE)),"",VLOOKUP($E467,Lists!$L$4:$M$7,2,FALSE))</f>
        <v/>
      </c>
      <c r="H467" s="77" t="str">
        <f t="shared" si="7"/>
        <v/>
      </c>
      <c r="I467" s="23" t="str">
        <f>IF(ISERROR(VLOOKUP($B467,Lists!$B$4:$K$12,10,FALSE)),"",VLOOKUP($B467,Lists!$B$4:$K$12,10,FALSE))</f>
        <v/>
      </c>
    </row>
    <row r="468" spans="1:9" x14ac:dyDescent="0.25">
      <c r="A468" s="12"/>
      <c r="B468" s="17" t="s">
        <v>754</v>
      </c>
      <c r="C468" s="12" t="str">
        <f>IF(ISERROR(VLOOKUP($B468,Lists!$B$4:$C$11,2,FALSE)),"",VLOOKUP($B468,Lists!$B$4:$C$11,2,FALSE))</f>
        <v/>
      </c>
      <c r="D468" s="77"/>
      <c r="E468" s="23" t="s">
        <v>945</v>
      </c>
      <c r="F468" s="78" t="str">
        <f>IF(ISERROR(VLOOKUP($B468&amp;" "&amp;$G468,Lists!$N$4:$O$14,2,FALSE)),"",VLOOKUP($B468&amp;" "&amp;$G468,Lists!$N$4:$O$14,2,FALSE))</f>
        <v/>
      </c>
      <c r="G468" s="78" t="str">
        <f>IF(ISERROR(VLOOKUP($E468,Lists!$L$4:$M$7,2,FALSE)),"",VLOOKUP($E468,Lists!$L$4:$M$7,2,FALSE))</f>
        <v/>
      </c>
      <c r="H468" s="77" t="str">
        <f t="shared" ref="H468:H531" si="8">IF(ISERROR(D468*F468),"",D468*F468)</f>
        <v/>
      </c>
      <c r="I468" s="23" t="str">
        <f>IF(ISERROR(VLOOKUP($B468,Lists!$B$4:$K$12,10,FALSE)),"",VLOOKUP($B468,Lists!$B$4:$K$12,10,FALSE))</f>
        <v/>
      </c>
    </row>
    <row r="469" spans="1:9" x14ac:dyDescent="0.25">
      <c r="A469" s="12"/>
      <c r="B469" s="17" t="s">
        <v>754</v>
      </c>
      <c r="C469" s="12" t="str">
        <f>IF(ISERROR(VLOOKUP($B469,Lists!$B$4:$C$11,2,FALSE)),"",VLOOKUP($B469,Lists!$B$4:$C$11,2,FALSE))</f>
        <v/>
      </c>
      <c r="D469" s="77"/>
      <c r="E469" s="23" t="s">
        <v>945</v>
      </c>
      <c r="F469" s="78" t="str">
        <f>IF(ISERROR(VLOOKUP($B469&amp;" "&amp;$G469,Lists!$N$4:$O$14,2,FALSE)),"",VLOOKUP($B469&amp;" "&amp;$G469,Lists!$N$4:$O$14,2,FALSE))</f>
        <v/>
      </c>
      <c r="G469" s="78" t="str">
        <f>IF(ISERROR(VLOOKUP($E469,Lists!$L$4:$M$7,2,FALSE)),"",VLOOKUP($E469,Lists!$L$4:$M$7,2,FALSE))</f>
        <v/>
      </c>
      <c r="H469" s="77" t="str">
        <f t="shared" si="8"/>
        <v/>
      </c>
      <c r="I469" s="23" t="str">
        <f>IF(ISERROR(VLOOKUP($B469,Lists!$B$4:$K$12,10,FALSE)),"",VLOOKUP($B469,Lists!$B$4:$K$12,10,FALSE))</f>
        <v/>
      </c>
    </row>
    <row r="470" spans="1:9" x14ac:dyDescent="0.25">
      <c r="A470" s="12"/>
      <c r="B470" s="17" t="s">
        <v>754</v>
      </c>
      <c r="C470" s="12" t="str">
        <f>IF(ISERROR(VLOOKUP($B470,Lists!$B$4:$C$11,2,FALSE)),"",VLOOKUP($B470,Lists!$B$4:$C$11,2,FALSE))</f>
        <v/>
      </c>
      <c r="D470" s="77"/>
      <c r="E470" s="23" t="s">
        <v>945</v>
      </c>
      <c r="F470" s="78" t="str">
        <f>IF(ISERROR(VLOOKUP($B470&amp;" "&amp;$G470,Lists!$N$4:$O$14,2,FALSE)),"",VLOOKUP($B470&amp;" "&amp;$G470,Lists!$N$4:$O$14,2,FALSE))</f>
        <v/>
      </c>
      <c r="G470" s="78" t="str">
        <f>IF(ISERROR(VLOOKUP($E470,Lists!$L$4:$M$7,2,FALSE)),"",VLOOKUP($E470,Lists!$L$4:$M$7,2,FALSE))</f>
        <v/>
      </c>
      <c r="H470" s="77" t="str">
        <f t="shared" si="8"/>
        <v/>
      </c>
      <c r="I470" s="23" t="str">
        <f>IF(ISERROR(VLOOKUP($B470,Lists!$B$4:$K$12,10,FALSE)),"",VLOOKUP($B470,Lists!$B$4:$K$12,10,FALSE))</f>
        <v/>
      </c>
    </row>
    <row r="471" spans="1:9" x14ac:dyDescent="0.25">
      <c r="A471" s="12"/>
      <c r="B471" s="17" t="s">
        <v>754</v>
      </c>
      <c r="C471" s="12" t="str">
        <f>IF(ISERROR(VLOOKUP($B471,Lists!$B$4:$C$11,2,FALSE)),"",VLOOKUP($B471,Lists!$B$4:$C$11,2,FALSE))</f>
        <v/>
      </c>
      <c r="D471" s="77"/>
      <c r="E471" s="23" t="s">
        <v>945</v>
      </c>
      <c r="F471" s="78" t="str">
        <f>IF(ISERROR(VLOOKUP($B471&amp;" "&amp;$G471,Lists!$N$4:$O$14,2,FALSE)),"",VLOOKUP($B471&amp;" "&amp;$G471,Lists!$N$4:$O$14,2,FALSE))</f>
        <v/>
      </c>
      <c r="G471" s="78" t="str">
        <f>IF(ISERROR(VLOOKUP($E471,Lists!$L$4:$M$7,2,FALSE)),"",VLOOKUP($E471,Lists!$L$4:$M$7,2,FALSE))</f>
        <v/>
      </c>
      <c r="H471" s="77" t="str">
        <f t="shared" si="8"/>
        <v/>
      </c>
      <c r="I471" s="23" t="str">
        <f>IF(ISERROR(VLOOKUP($B471,Lists!$B$4:$K$12,10,FALSE)),"",VLOOKUP($B471,Lists!$B$4:$K$12,10,FALSE))</f>
        <v/>
      </c>
    </row>
    <row r="472" spans="1:9" x14ac:dyDescent="0.25">
      <c r="A472" s="12"/>
      <c r="B472" s="17" t="s">
        <v>754</v>
      </c>
      <c r="C472" s="12" t="str">
        <f>IF(ISERROR(VLOOKUP($B472,Lists!$B$4:$C$11,2,FALSE)),"",VLOOKUP($B472,Lists!$B$4:$C$11,2,FALSE))</f>
        <v/>
      </c>
      <c r="D472" s="77"/>
      <c r="E472" s="23" t="s">
        <v>945</v>
      </c>
      <c r="F472" s="78" t="str">
        <f>IF(ISERROR(VLOOKUP($B472&amp;" "&amp;$G472,Lists!$N$4:$O$14,2,FALSE)),"",VLOOKUP($B472&amp;" "&amp;$G472,Lists!$N$4:$O$14,2,FALSE))</f>
        <v/>
      </c>
      <c r="G472" s="78" t="str">
        <f>IF(ISERROR(VLOOKUP($E472,Lists!$L$4:$M$7,2,FALSE)),"",VLOOKUP($E472,Lists!$L$4:$M$7,2,FALSE))</f>
        <v/>
      </c>
      <c r="H472" s="77" t="str">
        <f t="shared" si="8"/>
        <v/>
      </c>
      <c r="I472" s="23" t="str">
        <f>IF(ISERROR(VLOOKUP($B472,Lists!$B$4:$K$12,10,FALSE)),"",VLOOKUP($B472,Lists!$B$4:$K$12,10,FALSE))</f>
        <v/>
      </c>
    </row>
    <row r="473" spans="1:9" x14ac:dyDescent="0.25">
      <c r="A473" s="12"/>
      <c r="B473" s="17" t="s">
        <v>754</v>
      </c>
      <c r="C473" s="12" t="str">
        <f>IF(ISERROR(VLOOKUP($B473,Lists!$B$4:$C$11,2,FALSE)),"",VLOOKUP($B473,Lists!$B$4:$C$11,2,FALSE))</f>
        <v/>
      </c>
      <c r="D473" s="77"/>
      <c r="E473" s="23" t="s">
        <v>945</v>
      </c>
      <c r="F473" s="78" t="str">
        <f>IF(ISERROR(VLOOKUP($B473&amp;" "&amp;$G473,Lists!$N$4:$O$14,2,FALSE)),"",VLOOKUP($B473&amp;" "&amp;$G473,Lists!$N$4:$O$14,2,FALSE))</f>
        <v/>
      </c>
      <c r="G473" s="78" t="str">
        <f>IF(ISERROR(VLOOKUP($E473,Lists!$L$4:$M$7,2,FALSE)),"",VLOOKUP($E473,Lists!$L$4:$M$7,2,FALSE))</f>
        <v/>
      </c>
      <c r="H473" s="77" t="str">
        <f t="shared" si="8"/>
        <v/>
      </c>
      <c r="I473" s="23" t="str">
        <f>IF(ISERROR(VLOOKUP($B473,Lists!$B$4:$K$12,10,FALSE)),"",VLOOKUP($B473,Lists!$B$4:$K$12,10,FALSE))</f>
        <v/>
      </c>
    </row>
    <row r="474" spans="1:9" x14ac:dyDescent="0.25">
      <c r="A474" s="12"/>
      <c r="B474" s="17" t="s">
        <v>754</v>
      </c>
      <c r="C474" s="12" t="str">
        <f>IF(ISERROR(VLOOKUP($B474,Lists!$B$4:$C$11,2,FALSE)),"",VLOOKUP($B474,Lists!$B$4:$C$11,2,FALSE))</f>
        <v/>
      </c>
      <c r="D474" s="77"/>
      <c r="E474" s="23" t="s">
        <v>945</v>
      </c>
      <c r="F474" s="78" t="str">
        <f>IF(ISERROR(VLOOKUP($B474&amp;" "&amp;$G474,Lists!$N$4:$O$14,2,FALSE)),"",VLOOKUP($B474&amp;" "&amp;$G474,Lists!$N$4:$O$14,2,FALSE))</f>
        <v/>
      </c>
      <c r="G474" s="78" t="str">
        <f>IF(ISERROR(VLOOKUP($E474,Lists!$L$4:$M$7,2,FALSE)),"",VLOOKUP($E474,Lists!$L$4:$M$7,2,FALSE))</f>
        <v/>
      </c>
      <c r="H474" s="77" t="str">
        <f t="shared" si="8"/>
        <v/>
      </c>
      <c r="I474" s="23" t="str">
        <f>IF(ISERROR(VLOOKUP($B474,Lists!$B$4:$K$12,10,FALSE)),"",VLOOKUP($B474,Lists!$B$4:$K$12,10,FALSE))</f>
        <v/>
      </c>
    </row>
    <row r="475" spans="1:9" x14ac:dyDescent="0.25">
      <c r="A475" s="12"/>
      <c r="B475" s="17" t="s">
        <v>754</v>
      </c>
      <c r="C475" s="12" t="str">
        <f>IF(ISERROR(VLOOKUP($B475,Lists!$B$4:$C$11,2,FALSE)),"",VLOOKUP($B475,Lists!$B$4:$C$11,2,FALSE))</f>
        <v/>
      </c>
      <c r="D475" s="77"/>
      <c r="E475" s="23" t="s">
        <v>945</v>
      </c>
      <c r="F475" s="78" t="str">
        <f>IF(ISERROR(VLOOKUP($B475&amp;" "&amp;$G475,Lists!$N$4:$O$14,2,FALSE)),"",VLOOKUP($B475&amp;" "&amp;$G475,Lists!$N$4:$O$14,2,FALSE))</f>
        <v/>
      </c>
      <c r="G475" s="78" t="str">
        <f>IF(ISERROR(VLOOKUP($E475,Lists!$L$4:$M$7,2,FALSE)),"",VLOOKUP($E475,Lists!$L$4:$M$7,2,FALSE))</f>
        <v/>
      </c>
      <c r="H475" s="77" t="str">
        <f t="shared" si="8"/>
        <v/>
      </c>
      <c r="I475" s="23" t="str">
        <f>IF(ISERROR(VLOOKUP($B475,Lists!$B$4:$K$12,10,FALSE)),"",VLOOKUP($B475,Lists!$B$4:$K$12,10,FALSE))</f>
        <v/>
      </c>
    </row>
    <row r="476" spans="1:9" x14ac:dyDescent="0.25">
      <c r="A476" s="12"/>
      <c r="B476" s="17" t="s">
        <v>754</v>
      </c>
      <c r="C476" s="12" t="str">
        <f>IF(ISERROR(VLOOKUP($B476,Lists!$B$4:$C$11,2,FALSE)),"",VLOOKUP($B476,Lists!$B$4:$C$11,2,FALSE))</f>
        <v/>
      </c>
      <c r="D476" s="77"/>
      <c r="E476" s="23" t="s">
        <v>945</v>
      </c>
      <c r="F476" s="78" t="str">
        <f>IF(ISERROR(VLOOKUP($B476&amp;" "&amp;$G476,Lists!$N$4:$O$14,2,FALSE)),"",VLOOKUP($B476&amp;" "&amp;$G476,Lists!$N$4:$O$14,2,FALSE))</f>
        <v/>
      </c>
      <c r="G476" s="78" t="str">
        <f>IF(ISERROR(VLOOKUP($E476,Lists!$L$4:$M$7,2,FALSE)),"",VLOOKUP($E476,Lists!$L$4:$M$7,2,FALSE))</f>
        <v/>
      </c>
      <c r="H476" s="77" t="str">
        <f t="shared" si="8"/>
        <v/>
      </c>
      <c r="I476" s="23" t="str">
        <f>IF(ISERROR(VLOOKUP($B476,Lists!$B$4:$K$12,10,FALSE)),"",VLOOKUP($B476,Lists!$B$4:$K$12,10,FALSE))</f>
        <v/>
      </c>
    </row>
    <row r="477" spans="1:9" x14ac:dyDescent="0.25">
      <c r="A477" s="12"/>
      <c r="B477" s="17" t="s">
        <v>754</v>
      </c>
      <c r="C477" s="12" t="str">
        <f>IF(ISERROR(VLOOKUP($B477,Lists!$B$4:$C$11,2,FALSE)),"",VLOOKUP($B477,Lists!$B$4:$C$11,2,FALSE))</f>
        <v/>
      </c>
      <c r="D477" s="77"/>
      <c r="E477" s="23" t="s">
        <v>945</v>
      </c>
      <c r="F477" s="78" t="str">
        <f>IF(ISERROR(VLOOKUP($B477&amp;" "&amp;$G477,Lists!$N$4:$O$14,2,FALSE)),"",VLOOKUP($B477&amp;" "&amp;$G477,Lists!$N$4:$O$14,2,FALSE))</f>
        <v/>
      </c>
      <c r="G477" s="78" t="str">
        <f>IF(ISERROR(VLOOKUP($E477,Lists!$L$4:$M$7,2,FALSE)),"",VLOOKUP($E477,Lists!$L$4:$M$7,2,FALSE))</f>
        <v/>
      </c>
      <c r="H477" s="77" t="str">
        <f t="shared" si="8"/>
        <v/>
      </c>
      <c r="I477" s="23" t="str">
        <f>IF(ISERROR(VLOOKUP($B477,Lists!$B$4:$K$12,10,FALSE)),"",VLOOKUP($B477,Lists!$B$4:$K$12,10,FALSE))</f>
        <v/>
      </c>
    </row>
    <row r="478" spans="1:9" x14ac:dyDescent="0.25">
      <c r="A478" s="12"/>
      <c r="B478" s="17" t="s">
        <v>754</v>
      </c>
      <c r="C478" s="12" t="str">
        <f>IF(ISERROR(VLOOKUP($B478,Lists!$B$4:$C$11,2,FALSE)),"",VLOOKUP($B478,Lists!$B$4:$C$11,2,FALSE))</f>
        <v/>
      </c>
      <c r="D478" s="77"/>
      <c r="E478" s="23" t="s">
        <v>945</v>
      </c>
      <c r="F478" s="78" t="str">
        <f>IF(ISERROR(VLOOKUP($B478&amp;" "&amp;$G478,Lists!$N$4:$O$14,2,FALSE)),"",VLOOKUP($B478&amp;" "&amp;$G478,Lists!$N$4:$O$14,2,FALSE))</f>
        <v/>
      </c>
      <c r="G478" s="78" t="str">
        <f>IF(ISERROR(VLOOKUP($E478,Lists!$L$4:$M$7,2,FALSE)),"",VLOOKUP($E478,Lists!$L$4:$M$7,2,FALSE))</f>
        <v/>
      </c>
      <c r="H478" s="77" t="str">
        <f t="shared" si="8"/>
        <v/>
      </c>
      <c r="I478" s="23" t="str">
        <f>IF(ISERROR(VLOOKUP($B478,Lists!$B$4:$K$12,10,FALSE)),"",VLOOKUP($B478,Lists!$B$4:$K$12,10,FALSE))</f>
        <v/>
      </c>
    </row>
    <row r="479" spans="1:9" x14ac:dyDescent="0.25">
      <c r="A479" s="12"/>
      <c r="B479" s="17" t="s">
        <v>754</v>
      </c>
      <c r="C479" s="12" t="str">
        <f>IF(ISERROR(VLOOKUP($B479,Lists!$B$4:$C$11,2,FALSE)),"",VLOOKUP($B479,Lists!$B$4:$C$11,2,FALSE))</f>
        <v/>
      </c>
      <c r="D479" s="77"/>
      <c r="E479" s="23" t="s">
        <v>945</v>
      </c>
      <c r="F479" s="78" t="str">
        <f>IF(ISERROR(VLOOKUP($B479&amp;" "&amp;$G479,Lists!$N$4:$O$14,2,FALSE)),"",VLOOKUP($B479&amp;" "&amp;$G479,Lists!$N$4:$O$14,2,FALSE))</f>
        <v/>
      </c>
      <c r="G479" s="78" t="str">
        <f>IF(ISERROR(VLOOKUP($E479,Lists!$L$4:$M$7,2,FALSE)),"",VLOOKUP($E479,Lists!$L$4:$M$7,2,FALSE))</f>
        <v/>
      </c>
      <c r="H479" s="77" t="str">
        <f t="shared" si="8"/>
        <v/>
      </c>
      <c r="I479" s="23" t="str">
        <f>IF(ISERROR(VLOOKUP($B479,Lists!$B$4:$K$12,10,FALSE)),"",VLOOKUP($B479,Lists!$B$4:$K$12,10,FALSE))</f>
        <v/>
      </c>
    </row>
    <row r="480" spans="1:9" x14ac:dyDescent="0.25">
      <c r="A480" s="12"/>
      <c r="B480" s="17" t="s">
        <v>754</v>
      </c>
      <c r="C480" s="12" t="str">
        <f>IF(ISERROR(VLOOKUP($B480,Lists!$B$4:$C$11,2,FALSE)),"",VLOOKUP($B480,Lists!$B$4:$C$11,2,FALSE))</f>
        <v/>
      </c>
      <c r="D480" s="77"/>
      <c r="E480" s="23" t="s">
        <v>945</v>
      </c>
      <c r="F480" s="78" t="str">
        <f>IF(ISERROR(VLOOKUP($B480&amp;" "&amp;$G480,Lists!$N$4:$O$14,2,FALSE)),"",VLOOKUP($B480&amp;" "&amp;$G480,Lists!$N$4:$O$14,2,FALSE))</f>
        <v/>
      </c>
      <c r="G480" s="78" t="str">
        <f>IF(ISERROR(VLOOKUP($E480,Lists!$L$4:$M$7,2,FALSE)),"",VLOOKUP($E480,Lists!$L$4:$M$7,2,FALSE))</f>
        <v/>
      </c>
      <c r="H480" s="77" t="str">
        <f t="shared" si="8"/>
        <v/>
      </c>
      <c r="I480" s="23" t="str">
        <f>IF(ISERROR(VLOOKUP($B480,Lists!$B$4:$K$12,10,FALSE)),"",VLOOKUP($B480,Lists!$B$4:$K$12,10,FALSE))</f>
        <v/>
      </c>
    </row>
    <row r="481" spans="1:9" x14ac:dyDescent="0.25">
      <c r="A481" s="12"/>
      <c r="B481" s="17" t="s">
        <v>754</v>
      </c>
      <c r="C481" s="12" t="str">
        <f>IF(ISERROR(VLOOKUP($B481,Lists!$B$4:$C$11,2,FALSE)),"",VLOOKUP($B481,Lists!$B$4:$C$11,2,FALSE))</f>
        <v/>
      </c>
      <c r="D481" s="77"/>
      <c r="E481" s="23" t="s">
        <v>945</v>
      </c>
      <c r="F481" s="78" t="str">
        <f>IF(ISERROR(VLOOKUP($B481&amp;" "&amp;$G481,Lists!$N$4:$O$14,2,FALSE)),"",VLOOKUP($B481&amp;" "&amp;$G481,Lists!$N$4:$O$14,2,FALSE))</f>
        <v/>
      </c>
      <c r="G481" s="78" t="str">
        <f>IF(ISERROR(VLOOKUP($E481,Lists!$L$4:$M$7,2,FALSE)),"",VLOOKUP($E481,Lists!$L$4:$M$7,2,FALSE))</f>
        <v/>
      </c>
      <c r="H481" s="77" t="str">
        <f t="shared" si="8"/>
        <v/>
      </c>
      <c r="I481" s="23" t="str">
        <f>IF(ISERROR(VLOOKUP($B481,Lists!$B$4:$K$12,10,FALSE)),"",VLOOKUP($B481,Lists!$B$4:$K$12,10,FALSE))</f>
        <v/>
      </c>
    </row>
    <row r="482" spans="1:9" x14ac:dyDescent="0.25">
      <c r="A482" s="12"/>
      <c r="B482" s="17" t="s">
        <v>754</v>
      </c>
      <c r="C482" s="12" t="str">
        <f>IF(ISERROR(VLOOKUP($B482,Lists!$B$4:$C$11,2,FALSE)),"",VLOOKUP($B482,Lists!$B$4:$C$11,2,FALSE))</f>
        <v/>
      </c>
      <c r="D482" s="77"/>
      <c r="E482" s="23" t="s">
        <v>945</v>
      </c>
      <c r="F482" s="78" t="str">
        <f>IF(ISERROR(VLOOKUP($B482&amp;" "&amp;$G482,Lists!$N$4:$O$14,2,FALSE)),"",VLOOKUP($B482&amp;" "&amp;$G482,Lists!$N$4:$O$14,2,FALSE))</f>
        <v/>
      </c>
      <c r="G482" s="78" t="str">
        <f>IF(ISERROR(VLOOKUP($E482,Lists!$L$4:$M$7,2,FALSE)),"",VLOOKUP($E482,Lists!$L$4:$M$7,2,FALSE))</f>
        <v/>
      </c>
      <c r="H482" s="77" t="str">
        <f t="shared" si="8"/>
        <v/>
      </c>
      <c r="I482" s="23" t="str">
        <f>IF(ISERROR(VLOOKUP($B482,Lists!$B$4:$K$12,10,FALSE)),"",VLOOKUP($B482,Lists!$B$4:$K$12,10,FALSE))</f>
        <v/>
      </c>
    </row>
    <row r="483" spans="1:9" x14ac:dyDescent="0.25">
      <c r="A483" s="12"/>
      <c r="B483" s="17" t="s">
        <v>754</v>
      </c>
      <c r="C483" s="12" t="str">
        <f>IF(ISERROR(VLOOKUP($B483,Lists!$B$4:$C$11,2,FALSE)),"",VLOOKUP($B483,Lists!$B$4:$C$11,2,FALSE))</f>
        <v/>
      </c>
      <c r="D483" s="77"/>
      <c r="E483" s="23" t="s">
        <v>945</v>
      </c>
      <c r="F483" s="78" t="str">
        <f>IF(ISERROR(VLOOKUP($B483&amp;" "&amp;$G483,Lists!$N$4:$O$14,2,FALSE)),"",VLOOKUP($B483&amp;" "&amp;$G483,Lists!$N$4:$O$14,2,FALSE))</f>
        <v/>
      </c>
      <c r="G483" s="78" t="str">
        <f>IF(ISERROR(VLOOKUP($E483,Lists!$L$4:$M$7,2,FALSE)),"",VLOOKUP($E483,Lists!$L$4:$M$7,2,FALSE))</f>
        <v/>
      </c>
      <c r="H483" s="77" t="str">
        <f t="shared" si="8"/>
        <v/>
      </c>
      <c r="I483" s="23" t="str">
        <f>IF(ISERROR(VLOOKUP($B483,Lists!$B$4:$K$12,10,FALSE)),"",VLOOKUP($B483,Lists!$B$4:$K$12,10,FALSE))</f>
        <v/>
      </c>
    </row>
    <row r="484" spans="1:9" x14ac:dyDescent="0.25">
      <c r="A484" s="12"/>
      <c r="B484" s="17" t="s">
        <v>754</v>
      </c>
      <c r="C484" s="12" t="str">
        <f>IF(ISERROR(VLOOKUP($B484,Lists!$B$4:$C$11,2,FALSE)),"",VLOOKUP($B484,Lists!$B$4:$C$11,2,FALSE))</f>
        <v/>
      </c>
      <c r="D484" s="77"/>
      <c r="E484" s="23" t="s">
        <v>945</v>
      </c>
      <c r="F484" s="78" t="str">
        <f>IF(ISERROR(VLOOKUP($B484&amp;" "&amp;$G484,Lists!$N$4:$O$14,2,FALSE)),"",VLOOKUP($B484&amp;" "&amp;$G484,Lists!$N$4:$O$14,2,FALSE))</f>
        <v/>
      </c>
      <c r="G484" s="78" t="str">
        <f>IF(ISERROR(VLOOKUP($E484,Lists!$L$4:$M$7,2,FALSE)),"",VLOOKUP($E484,Lists!$L$4:$M$7,2,FALSE))</f>
        <v/>
      </c>
      <c r="H484" s="77" t="str">
        <f t="shared" si="8"/>
        <v/>
      </c>
      <c r="I484" s="23" t="str">
        <f>IF(ISERROR(VLOOKUP($B484,Lists!$B$4:$K$12,10,FALSE)),"",VLOOKUP($B484,Lists!$B$4:$K$12,10,FALSE))</f>
        <v/>
      </c>
    </row>
    <row r="485" spans="1:9" x14ac:dyDescent="0.25">
      <c r="A485" s="12"/>
      <c r="B485" s="17" t="s">
        <v>754</v>
      </c>
      <c r="C485" s="12" t="str">
        <f>IF(ISERROR(VLOOKUP($B485,Lists!$B$4:$C$11,2,FALSE)),"",VLOOKUP($B485,Lists!$B$4:$C$11,2,FALSE))</f>
        <v/>
      </c>
      <c r="D485" s="77"/>
      <c r="E485" s="23" t="s">
        <v>945</v>
      </c>
      <c r="F485" s="78" t="str">
        <f>IF(ISERROR(VLOOKUP($B485&amp;" "&amp;$G485,Lists!$N$4:$O$14,2,FALSE)),"",VLOOKUP($B485&amp;" "&amp;$G485,Lists!$N$4:$O$14,2,FALSE))</f>
        <v/>
      </c>
      <c r="G485" s="78" t="str">
        <f>IF(ISERROR(VLOOKUP($E485,Lists!$L$4:$M$7,2,FALSE)),"",VLOOKUP($E485,Lists!$L$4:$M$7,2,FALSE))</f>
        <v/>
      </c>
      <c r="H485" s="77" t="str">
        <f t="shared" si="8"/>
        <v/>
      </c>
      <c r="I485" s="23" t="str">
        <f>IF(ISERROR(VLOOKUP($B485,Lists!$B$4:$K$12,10,FALSE)),"",VLOOKUP($B485,Lists!$B$4:$K$12,10,FALSE))</f>
        <v/>
      </c>
    </row>
    <row r="486" spans="1:9" x14ac:dyDescent="0.25">
      <c r="A486" s="12"/>
      <c r="B486" s="17" t="s">
        <v>754</v>
      </c>
      <c r="C486" s="12" t="str">
        <f>IF(ISERROR(VLOOKUP($B486,Lists!$B$4:$C$11,2,FALSE)),"",VLOOKUP($B486,Lists!$B$4:$C$11,2,FALSE))</f>
        <v/>
      </c>
      <c r="D486" s="77"/>
      <c r="E486" s="23" t="s">
        <v>945</v>
      </c>
      <c r="F486" s="78" t="str">
        <f>IF(ISERROR(VLOOKUP($B486&amp;" "&amp;$G486,Lists!$N$4:$O$14,2,FALSE)),"",VLOOKUP($B486&amp;" "&amp;$G486,Lists!$N$4:$O$14,2,FALSE))</f>
        <v/>
      </c>
      <c r="G486" s="78" t="str">
        <f>IF(ISERROR(VLOOKUP($E486,Lists!$L$4:$M$7,2,FALSE)),"",VLOOKUP($E486,Lists!$L$4:$M$7,2,FALSE))</f>
        <v/>
      </c>
      <c r="H486" s="77" t="str">
        <f t="shared" si="8"/>
        <v/>
      </c>
      <c r="I486" s="23" t="str">
        <f>IF(ISERROR(VLOOKUP($B486,Lists!$B$4:$K$12,10,FALSE)),"",VLOOKUP($B486,Lists!$B$4:$K$12,10,FALSE))</f>
        <v/>
      </c>
    </row>
    <row r="487" spans="1:9" x14ac:dyDescent="0.25">
      <c r="A487" s="12"/>
      <c r="B487" s="17" t="s">
        <v>754</v>
      </c>
      <c r="C487" s="12" t="str">
        <f>IF(ISERROR(VLOOKUP($B487,Lists!$B$4:$C$11,2,FALSE)),"",VLOOKUP($B487,Lists!$B$4:$C$11,2,FALSE))</f>
        <v/>
      </c>
      <c r="D487" s="77"/>
      <c r="E487" s="23" t="s">
        <v>945</v>
      </c>
      <c r="F487" s="78" t="str">
        <f>IF(ISERROR(VLOOKUP($B487&amp;" "&amp;$G487,Lists!$N$4:$O$14,2,FALSE)),"",VLOOKUP($B487&amp;" "&amp;$G487,Lists!$N$4:$O$14,2,FALSE))</f>
        <v/>
      </c>
      <c r="G487" s="78" t="str">
        <f>IF(ISERROR(VLOOKUP($E487,Lists!$L$4:$M$7,2,FALSE)),"",VLOOKUP($E487,Lists!$L$4:$M$7,2,FALSE))</f>
        <v/>
      </c>
      <c r="H487" s="77" t="str">
        <f t="shared" si="8"/>
        <v/>
      </c>
      <c r="I487" s="23" t="str">
        <f>IF(ISERROR(VLOOKUP($B487,Lists!$B$4:$K$12,10,FALSE)),"",VLOOKUP($B487,Lists!$B$4:$K$12,10,FALSE))</f>
        <v/>
      </c>
    </row>
    <row r="488" spans="1:9" x14ac:dyDescent="0.25">
      <c r="A488" s="12"/>
      <c r="B488" s="17" t="s">
        <v>754</v>
      </c>
      <c r="C488" s="12" t="str">
        <f>IF(ISERROR(VLOOKUP($B488,Lists!$B$4:$C$11,2,FALSE)),"",VLOOKUP($B488,Lists!$B$4:$C$11,2,FALSE))</f>
        <v/>
      </c>
      <c r="D488" s="77"/>
      <c r="E488" s="23" t="s">
        <v>945</v>
      </c>
      <c r="F488" s="78" t="str">
        <f>IF(ISERROR(VLOOKUP($B488&amp;" "&amp;$G488,Lists!$N$4:$O$14,2,FALSE)),"",VLOOKUP($B488&amp;" "&amp;$G488,Lists!$N$4:$O$14,2,FALSE))</f>
        <v/>
      </c>
      <c r="G488" s="78" t="str">
        <f>IF(ISERROR(VLOOKUP($E488,Lists!$L$4:$M$7,2,FALSE)),"",VLOOKUP($E488,Lists!$L$4:$M$7,2,FALSE))</f>
        <v/>
      </c>
      <c r="H488" s="77" t="str">
        <f t="shared" si="8"/>
        <v/>
      </c>
      <c r="I488" s="23" t="str">
        <f>IF(ISERROR(VLOOKUP($B488,Lists!$B$4:$K$12,10,FALSE)),"",VLOOKUP($B488,Lists!$B$4:$K$12,10,FALSE))</f>
        <v/>
      </c>
    </row>
    <row r="489" spans="1:9" x14ac:dyDescent="0.25">
      <c r="A489" s="12"/>
      <c r="B489" s="17" t="s">
        <v>754</v>
      </c>
      <c r="C489" s="12" t="str">
        <f>IF(ISERROR(VLOOKUP($B489,Lists!$B$4:$C$11,2,FALSE)),"",VLOOKUP($B489,Lists!$B$4:$C$11,2,FALSE))</f>
        <v/>
      </c>
      <c r="D489" s="77"/>
      <c r="E489" s="23" t="s">
        <v>945</v>
      </c>
      <c r="F489" s="78" t="str">
        <f>IF(ISERROR(VLOOKUP($B489&amp;" "&amp;$G489,Lists!$N$4:$O$14,2,FALSE)),"",VLOOKUP($B489&amp;" "&amp;$G489,Lists!$N$4:$O$14,2,FALSE))</f>
        <v/>
      </c>
      <c r="G489" s="78" t="str">
        <f>IF(ISERROR(VLOOKUP($E489,Lists!$L$4:$M$7,2,FALSE)),"",VLOOKUP($E489,Lists!$L$4:$M$7,2,FALSE))</f>
        <v/>
      </c>
      <c r="H489" s="77" t="str">
        <f t="shared" si="8"/>
        <v/>
      </c>
      <c r="I489" s="23" t="str">
        <f>IF(ISERROR(VLOOKUP($B489,Lists!$B$4:$K$12,10,FALSE)),"",VLOOKUP($B489,Lists!$B$4:$K$12,10,FALSE))</f>
        <v/>
      </c>
    </row>
    <row r="490" spans="1:9" x14ac:dyDescent="0.25">
      <c r="A490" s="12"/>
      <c r="B490" s="17" t="s">
        <v>754</v>
      </c>
      <c r="C490" s="12" t="str">
        <f>IF(ISERROR(VLOOKUP($B490,Lists!$B$4:$C$11,2,FALSE)),"",VLOOKUP($B490,Lists!$B$4:$C$11,2,FALSE))</f>
        <v/>
      </c>
      <c r="D490" s="77"/>
      <c r="E490" s="23" t="s">
        <v>945</v>
      </c>
      <c r="F490" s="78" t="str">
        <f>IF(ISERROR(VLOOKUP($B490&amp;" "&amp;$G490,Lists!$N$4:$O$14,2,FALSE)),"",VLOOKUP($B490&amp;" "&amp;$G490,Lists!$N$4:$O$14,2,FALSE))</f>
        <v/>
      </c>
      <c r="G490" s="78" t="str">
        <f>IF(ISERROR(VLOOKUP($E490,Lists!$L$4:$M$7,2,FALSE)),"",VLOOKUP($E490,Lists!$L$4:$M$7,2,FALSE))</f>
        <v/>
      </c>
      <c r="H490" s="77" t="str">
        <f t="shared" si="8"/>
        <v/>
      </c>
      <c r="I490" s="23" t="str">
        <f>IF(ISERROR(VLOOKUP($B490,Lists!$B$4:$K$12,10,FALSE)),"",VLOOKUP($B490,Lists!$B$4:$K$12,10,FALSE))</f>
        <v/>
      </c>
    </row>
    <row r="491" spans="1:9" x14ac:dyDescent="0.25">
      <c r="A491" s="12"/>
      <c r="B491" s="17" t="s">
        <v>754</v>
      </c>
      <c r="C491" s="12" t="str">
        <f>IF(ISERROR(VLOOKUP($B491,Lists!$B$4:$C$11,2,FALSE)),"",VLOOKUP($B491,Lists!$B$4:$C$11,2,FALSE))</f>
        <v/>
      </c>
      <c r="D491" s="77"/>
      <c r="E491" s="23" t="s">
        <v>945</v>
      </c>
      <c r="F491" s="78" t="str">
        <f>IF(ISERROR(VLOOKUP($B491&amp;" "&amp;$G491,Lists!$N$4:$O$14,2,FALSE)),"",VLOOKUP($B491&amp;" "&amp;$G491,Lists!$N$4:$O$14,2,FALSE))</f>
        <v/>
      </c>
      <c r="G491" s="78" t="str">
        <f>IF(ISERROR(VLOOKUP($E491,Lists!$L$4:$M$7,2,FALSE)),"",VLOOKUP($E491,Lists!$L$4:$M$7,2,FALSE))</f>
        <v/>
      </c>
      <c r="H491" s="77" t="str">
        <f t="shared" si="8"/>
        <v/>
      </c>
      <c r="I491" s="23" t="str">
        <f>IF(ISERROR(VLOOKUP($B491,Lists!$B$4:$K$12,10,FALSE)),"",VLOOKUP($B491,Lists!$B$4:$K$12,10,FALSE))</f>
        <v/>
      </c>
    </row>
    <row r="492" spans="1:9" x14ac:dyDescent="0.25">
      <c r="A492" s="12"/>
      <c r="B492" s="17" t="s">
        <v>754</v>
      </c>
      <c r="C492" s="12" t="str">
        <f>IF(ISERROR(VLOOKUP($B492,Lists!$B$4:$C$11,2,FALSE)),"",VLOOKUP($B492,Lists!$B$4:$C$11,2,FALSE))</f>
        <v/>
      </c>
      <c r="D492" s="77"/>
      <c r="E492" s="23" t="s">
        <v>945</v>
      </c>
      <c r="F492" s="78" t="str">
        <f>IF(ISERROR(VLOOKUP($B492&amp;" "&amp;$G492,Lists!$N$4:$O$14,2,FALSE)),"",VLOOKUP($B492&amp;" "&amp;$G492,Lists!$N$4:$O$14,2,FALSE))</f>
        <v/>
      </c>
      <c r="G492" s="78" t="str">
        <f>IF(ISERROR(VLOOKUP($E492,Lists!$L$4:$M$7,2,FALSE)),"",VLOOKUP($E492,Lists!$L$4:$M$7,2,FALSE))</f>
        <v/>
      </c>
      <c r="H492" s="77" t="str">
        <f t="shared" si="8"/>
        <v/>
      </c>
      <c r="I492" s="23" t="str">
        <f>IF(ISERROR(VLOOKUP($B492,Lists!$B$4:$K$12,10,FALSE)),"",VLOOKUP($B492,Lists!$B$4:$K$12,10,FALSE))</f>
        <v/>
      </c>
    </row>
    <row r="493" spans="1:9" x14ac:dyDescent="0.25">
      <c r="A493" s="12"/>
      <c r="B493" s="17" t="s">
        <v>754</v>
      </c>
      <c r="C493" s="12" t="str">
        <f>IF(ISERROR(VLOOKUP($B493,Lists!$B$4:$C$11,2,FALSE)),"",VLOOKUP($B493,Lists!$B$4:$C$11,2,FALSE))</f>
        <v/>
      </c>
      <c r="D493" s="77"/>
      <c r="E493" s="23" t="s">
        <v>945</v>
      </c>
      <c r="F493" s="78" t="str">
        <f>IF(ISERROR(VLOOKUP($B493&amp;" "&amp;$G493,Lists!$N$4:$O$14,2,FALSE)),"",VLOOKUP($B493&amp;" "&amp;$G493,Lists!$N$4:$O$14,2,FALSE))</f>
        <v/>
      </c>
      <c r="G493" s="78" t="str">
        <f>IF(ISERROR(VLOOKUP($E493,Lists!$L$4:$M$7,2,FALSE)),"",VLOOKUP($E493,Lists!$L$4:$M$7,2,FALSE))</f>
        <v/>
      </c>
      <c r="H493" s="77" t="str">
        <f t="shared" si="8"/>
        <v/>
      </c>
      <c r="I493" s="23" t="str">
        <f>IF(ISERROR(VLOOKUP($B493,Lists!$B$4:$K$12,10,FALSE)),"",VLOOKUP($B493,Lists!$B$4:$K$12,10,FALSE))</f>
        <v/>
      </c>
    </row>
    <row r="494" spans="1:9" x14ac:dyDescent="0.25">
      <c r="A494" s="12"/>
      <c r="B494" s="17" t="s">
        <v>754</v>
      </c>
      <c r="C494" s="12" t="str">
        <f>IF(ISERROR(VLOOKUP($B494,Lists!$B$4:$C$11,2,FALSE)),"",VLOOKUP($B494,Lists!$B$4:$C$11,2,FALSE))</f>
        <v/>
      </c>
      <c r="D494" s="77"/>
      <c r="E494" s="23" t="s">
        <v>945</v>
      </c>
      <c r="F494" s="78" t="str">
        <f>IF(ISERROR(VLOOKUP($B494&amp;" "&amp;$G494,Lists!$N$4:$O$14,2,FALSE)),"",VLOOKUP($B494&amp;" "&amp;$G494,Lists!$N$4:$O$14,2,FALSE))</f>
        <v/>
      </c>
      <c r="G494" s="78" t="str">
        <f>IF(ISERROR(VLOOKUP($E494,Lists!$L$4:$M$7,2,FALSE)),"",VLOOKUP($E494,Lists!$L$4:$M$7,2,FALSE))</f>
        <v/>
      </c>
      <c r="H494" s="77" t="str">
        <f t="shared" si="8"/>
        <v/>
      </c>
      <c r="I494" s="23" t="str">
        <f>IF(ISERROR(VLOOKUP($B494,Lists!$B$4:$K$12,10,FALSE)),"",VLOOKUP($B494,Lists!$B$4:$K$12,10,FALSE))</f>
        <v/>
      </c>
    </row>
    <row r="495" spans="1:9" x14ac:dyDescent="0.25">
      <c r="A495" s="12"/>
      <c r="B495" s="17" t="s">
        <v>754</v>
      </c>
      <c r="C495" s="12" t="str">
        <f>IF(ISERROR(VLOOKUP($B495,Lists!$B$4:$C$11,2,FALSE)),"",VLOOKUP($B495,Lists!$B$4:$C$11,2,FALSE))</f>
        <v/>
      </c>
      <c r="D495" s="77"/>
      <c r="E495" s="23" t="s">
        <v>945</v>
      </c>
      <c r="F495" s="78" t="str">
        <f>IF(ISERROR(VLOOKUP($B495&amp;" "&amp;$G495,Lists!$N$4:$O$14,2,FALSE)),"",VLOOKUP($B495&amp;" "&amp;$G495,Lists!$N$4:$O$14,2,FALSE))</f>
        <v/>
      </c>
      <c r="G495" s="78" t="str">
        <f>IF(ISERROR(VLOOKUP($E495,Lists!$L$4:$M$7,2,FALSE)),"",VLOOKUP($E495,Lists!$L$4:$M$7,2,FALSE))</f>
        <v/>
      </c>
      <c r="H495" s="77" t="str">
        <f t="shared" si="8"/>
        <v/>
      </c>
      <c r="I495" s="23" t="str">
        <f>IF(ISERROR(VLOOKUP($B495,Lists!$B$4:$K$12,10,FALSE)),"",VLOOKUP($B495,Lists!$B$4:$K$12,10,FALSE))</f>
        <v/>
      </c>
    </row>
    <row r="496" spans="1:9" x14ac:dyDescent="0.25">
      <c r="A496" s="12"/>
      <c r="B496" s="17" t="s">
        <v>754</v>
      </c>
      <c r="C496" s="12" t="str">
        <f>IF(ISERROR(VLOOKUP($B496,Lists!$B$4:$C$11,2,FALSE)),"",VLOOKUP($B496,Lists!$B$4:$C$11,2,FALSE))</f>
        <v/>
      </c>
      <c r="D496" s="77"/>
      <c r="E496" s="23" t="s">
        <v>945</v>
      </c>
      <c r="F496" s="78" t="str">
        <f>IF(ISERROR(VLOOKUP($B496&amp;" "&amp;$G496,Lists!$N$4:$O$14,2,FALSE)),"",VLOOKUP($B496&amp;" "&amp;$G496,Lists!$N$4:$O$14,2,FALSE))</f>
        <v/>
      </c>
      <c r="G496" s="78" t="str">
        <f>IF(ISERROR(VLOOKUP($E496,Lists!$L$4:$M$7,2,FALSE)),"",VLOOKUP($E496,Lists!$L$4:$M$7,2,FALSE))</f>
        <v/>
      </c>
      <c r="H496" s="77" t="str">
        <f t="shared" si="8"/>
        <v/>
      </c>
      <c r="I496" s="23" t="str">
        <f>IF(ISERROR(VLOOKUP($B496,Lists!$B$4:$K$12,10,FALSE)),"",VLOOKUP($B496,Lists!$B$4:$K$12,10,FALSE))</f>
        <v/>
      </c>
    </row>
    <row r="497" spans="1:9" x14ac:dyDescent="0.25">
      <c r="A497" s="12"/>
      <c r="B497" s="17" t="s">
        <v>754</v>
      </c>
      <c r="C497" s="12" t="str">
        <f>IF(ISERROR(VLOOKUP($B497,Lists!$B$4:$C$11,2,FALSE)),"",VLOOKUP($B497,Lists!$B$4:$C$11,2,FALSE))</f>
        <v/>
      </c>
      <c r="D497" s="77"/>
      <c r="E497" s="23" t="s">
        <v>945</v>
      </c>
      <c r="F497" s="78" t="str">
        <f>IF(ISERROR(VLOOKUP($B497&amp;" "&amp;$G497,Lists!$N$4:$O$14,2,FALSE)),"",VLOOKUP($B497&amp;" "&amp;$G497,Lists!$N$4:$O$14,2,FALSE))</f>
        <v/>
      </c>
      <c r="G497" s="78" t="str">
        <f>IF(ISERROR(VLOOKUP($E497,Lists!$L$4:$M$7,2,FALSE)),"",VLOOKUP($E497,Lists!$L$4:$M$7,2,FALSE))</f>
        <v/>
      </c>
      <c r="H497" s="77" t="str">
        <f t="shared" si="8"/>
        <v/>
      </c>
      <c r="I497" s="23" t="str">
        <f>IF(ISERROR(VLOOKUP($B497,Lists!$B$4:$K$12,10,FALSE)),"",VLOOKUP($B497,Lists!$B$4:$K$12,10,FALSE))</f>
        <v/>
      </c>
    </row>
    <row r="498" spans="1:9" x14ac:dyDescent="0.25">
      <c r="A498" s="12"/>
      <c r="B498" s="17" t="s">
        <v>754</v>
      </c>
      <c r="C498" s="12" t="str">
        <f>IF(ISERROR(VLOOKUP($B498,Lists!$B$4:$C$11,2,FALSE)),"",VLOOKUP($B498,Lists!$B$4:$C$11,2,FALSE))</f>
        <v/>
      </c>
      <c r="D498" s="77"/>
      <c r="E498" s="23" t="s">
        <v>945</v>
      </c>
      <c r="F498" s="78" t="str">
        <f>IF(ISERROR(VLOOKUP($B498&amp;" "&amp;$G498,Lists!$N$4:$O$14,2,FALSE)),"",VLOOKUP($B498&amp;" "&amp;$G498,Lists!$N$4:$O$14,2,FALSE))</f>
        <v/>
      </c>
      <c r="G498" s="78" t="str">
        <f>IF(ISERROR(VLOOKUP($E498,Lists!$L$4:$M$7,2,FALSE)),"",VLOOKUP($E498,Lists!$L$4:$M$7,2,FALSE))</f>
        <v/>
      </c>
      <c r="H498" s="77" t="str">
        <f t="shared" si="8"/>
        <v/>
      </c>
      <c r="I498" s="23" t="str">
        <f>IF(ISERROR(VLOOKUP($B498,Lists!$B$4:$K$12,10,FALSE)),"",VLOOKUP($B498,Lists!$B$4:$K$12,10,FALSE))</f>
        <v/>
      </c>
    </row>
    <row r="499" spans="1:9" x14ac:dyDescent="0.25">
      <c r="A499" s="12"/>
      <c r="B499" s="17" t="s">
        <v>754</v>
      </c>
      <c r="C499" s="12" t="str">
        <f>IF(ISERROR(VLOOKUP($B499,Lists!$B$4:$C$11,2,FALSE)),"",VLOOKUP($B499,Lists!$B$4:$C$11,2,FALSE))</f>
        <v/>
      </c>
      <c r="D499" s="77"/>
      <c r="E499" s="23" t="s">
        <v>945</v>
      </c>
      <c r="F499" s="78" t="str">
        <f>IF(ISERROR(VLOOKUP($B499&amp;" "&amp;$G499,Lists!$N$4:$O$14,2,FALSE)),"",VLOOKUP($B499&amp;" "&amp;$G499,Lists!$N$4:$O$14,2,FALSE))</f>
        <v/>
      </c>
      <c r="G499" s="78" t="str">
        <f>IF(ISERROR(VLOOKUP($E499,Lists!$L$4:$M$7,2,FALSE)),"",VLOOKUP($E499,Lists!$L$4:$M$7,2,FALSE))</f>
        <v/>
      </c>
      <c r="H499" s="77" t="str">
        <f t="shared" si="8"/>
        <v/>
      </c>
      <c r="I499" s="23" t="str">
        <f>IF(ISERROR(VLOOKUP($B499,Lists!$B$4:$K$12,10,FALSE)),"",VLOOKUP($B499,Lists!$B$4:$K$12,10,FALSE))</f>
        <v/>
      </c>
    </row>
    <row r="500" spans="1:9" x14ac:dyDescent="0.25">
      <c r="A500" s="12"/>
      <c r="B500" s="17" t="s">
        <v>754</v>
      </c>
      <c r="C500" s="12" t="str">
        <f>IF(ISERROR(VLOOKUP($B500,Lists!$B$4:$C$11,2,FALSE)),"",VLOOKUP($B500,Lists!$B$4:$C$11,2,FALSE))</f>
        <v/>
      </c>
      <c r="D500" s="77"/>
      <c r="E500" s="23" t="s">
        <v>945</v>
      </c>
      <c r="F500" s="78" t="str">
        <f>IF(ISERROR(VLOOKUP($B500&amp;" "&amp;$G500,Lists!$N$4:$O$14,2,FALSE)),"",VLOOKUP($B500&amp;" "&amp;$G500,Lists!$N$4:$O$14,2,FALSE))</f>
        <v/>
      </c>
      <c r="G500" s="78" t="str">
        <f>IF(ISERROR(VLOOKUP($E500,Lists!$L$4:$M$7,2,FALSE)),"",VLOOKUP($E500,Lists!$L$4:$M$7,2,FALSE))</f>
        <v/>
      </c>
      <c r="H500" s="77" t="str">
        <f t="shared" si="8"/>
        <v/>
      </c>
      <c r="I500" s="23" t="str">
        <f>IF(ISERROR(VLOOKUP($B500,Lists!$B$4:$K$12,10,FALSE)),"",VLOOKUP($B500,Lists!$B$4:$K$12,10,FALSE))</f>
        <v/>
      </c>
    </row>
    <row r="501" spans="1:9" x14ac:dyDescent="0.25">
      <c r="A501" s="12"/>
      <c r="B501" s="17" t="s">
        <v>754</v>
      </c>
      <c r="C501" s="12" t="str">
        <f>IF(ISERROR(VLOOKUP($B501,Lists!$B$4:$C$11,2,FALSE)),"",VLOOKUP($B501,Lists!$B$4:$C$11,2,FALSE))</f>
        <v/>
      </c>
      <c r="D501" s="77"/>
      <c r="E501" s="23" t="s">
        <v>945</v>
      </c>
      <c r="F501" s="78" t="str">
        <f>IF(ISERROR(VLOOKUP($B501&amp;" "&amp;$G501,Lists!$N$4:$O$14,2,FALSE)),"",VLOOKUP($B501&amp;" "&amp;$G501,Lists!$N$4:$O$14,2,FALSE))</f>
        <v/>
      </c>
      <c r="G501" s="78" t="str">
        <f>IF(ISERROR(VLOOKUP($E501,Lists!$L$4:$M$7,2,FALSE)),"",VLOOKUP($E501,Lists!$L$4:$M$7,2,FALSE))</f>
        <v/>
      </c>
      <c r="H501" s="77" t="str">
        <f t="shared" si="8"/>
        <v/>
      </c>
      <c r="I501" s="23" t="str">
        <f>IF(ISERROR(VLOOKUP($B501,Lists!$B$4:$K$12,10,FALSE)),"",VLOOKUP($B501,Lists!$B$4:$K$12,10,FALSE))</f>
        <v/>
      </c>
    </row>
    <row r="502" spans="1:9" x14ac:dyDescent="0.25">
      <c r="A502" s="12"/>
      <c r="B502" s="17" t="s">
        <v>754</v>
      </c>
      <c r="C502" s="12" t="str">
        <f>IF(ISERROR(VLOOKUP($B502,Lists!$B$4:$C$11,2,FALSE)),"",VLOOKUP($B502,Lists!$B$4:$C$11,2,FALSE))</f>
        <v/>
      </c>
      <c r="D502" s="77"/>
      <c r="E502" s="23" t="s">
        <v>945</v>
      </c>
      <c r="F502" s="78" t="str">
        <f>IF(ISERROR(VLOOKUP($B502&amp;" "&amp;$G502,Lists!$N$4:$O$14,2,FALSE)),"",VLOOKUP($B502&amp;" "&amp;$G502,Lists!$N$4:$O$14,2,FALSE))</f>
        <v/>
      </c>
      <c r="G502" s="78" t="str">
        <f>IF(ISERROR(VLOOKUP($E502,Lists!$L$4:$M$7,2,FALSE)),"",VLOOKUP($E502,Lists!$L$4:$M$7,2,FALSE))</f>
        <v/>
      </c>
      <c r="H502" s="77" t="str">
        <f t="shared" si="8"/>
        <v/>
      </c>
      <c r="I502" s="23" t="str">
        <f>IF(ISERROR(VLOOKUP($B502,Lists!$B$4:$K$12,10,FALSE)),"",VLOOKUP($B502,Lists!$B$4:$K$12,10,FALSE))</f>
        <v/>
      </c>
    </row>
    <row r="503" spans="1:9" x14ac:dyDescent="0.25">
      <c r="A503" s="12"/>
      <c r="B503" s="17" t="s">
        <v>754</v>
      </c>
      <c r="C503" s="12" t="str">
        <f>IF(ISERROR(VLOOKUP($B503,Lists!$B$4:$C$11,2,FALSE)),"",VLOOKUP($B503,Lists!$B$4:$C$11,2,FALSE))</f>
        <v/>
      </c>
      <c r="D503" s="77"/>
      <c r="E503" s="23" t="s">
        <v>945</v>
      </c>
      <c r="F503" s="78" t="str">
        <f>IF(ISERROR(VLOOKUP($B503&amp;" "&amp;$G503,Lists!$N$4:$O$14,2,FALSE)),"",VLOOKUP($B503&amp;" "&amp;$G503,Lists!$N$4:$O$14,2,FALSE))</f>
        <v/>
      </c>
      <c r="G503" s="78" t="str">
        <f>IF(ISERROR(VLOOKUP($E503,Lists!$L$4:$M$7,2,FALSE)),"",VLOOKUP($E503,Lists!$L$4:$M$7,2,FALSE))</f>
        <v/>
      </c>
      <c r="H503" s="77" t="str">
        <f t="shared" si="8"/>
        <v/>
      </c>
      <c r="I503" s="23" t="str">
        <f>IF(ISERROR(VLOOKUP($B503,Lists!$B$4:$K$12,10,FALSE)),"",VLOOKUP($B503,Lists!$B$4:$K$12,10,FALSE))</f>
        <v/>
      </c>
    </row>
    <row r="504" spans="1:9" x14ac:dyDescent="0.25">
      <c r="A504" s="12"/>
      <c r="B504" s="17" t="s">
        <v>754</v>
      </c>
      <c r="C504" s="12" t="str">
        <f>IF(ISERROR(VLOOKUP($B504,Lists!$B$4:$C$11,2,FALSE)),"",VLOOKUP($B504,Lists!$B$4:$C$11,2,FALSE))</f>
        <v/>
      </c>
      <c r="D504" s="77"/>
      <c r="E504" s="23" t="s">
        <v>945</v>
      </c>
      <c r="F504" s="78" t="str">
        <f>IF(ISERROR(VLOOKUP($B504&amp;" "&amp;$G504,Lists!$N$4:$O$14,2,FALSE)),"",VLOOKUP($B504&amp;" "&amp;$G504,Lists!$N$4:$O$14,2,FALSE))</f>
        <v/>
      </c>
      <c r="G504" s="78" t="str">
        <f>IF(ISERROR(VLOOKUP($E504,Lists!$L$4:$M$7,2,FALSE)),"",VLOOKUP($E504,Lists!$L$4:$M$7,2,FALSE))</f>
        <v/>
      </c>
      <c r="H504" s="77" t="str">
        <f t="shared" si="8"/>
        <v/>
      </c>
      <c r="I504" s="23" t="str">
        <f>IF(ISERROR(VLOOKUP($B504,Lists!$B$4:$K$12,10,FALSE)),"",VLOOKUP($B504,Lists!$B$4:$K$12,10,FALSE))</f>
        <v/>
      </c>
    </row>
    <row r="505" spans="1:9" x14ac:dyDescent="0.25">
      <c r="A505" s="12"/>
      <c r="B505" s="17" t="s">
        <v>754</v>
      </c>
      <c r="C505" s="12" t="str">
        <f>IF(ISERROR(VLOOKUP($B505,Lists!$B$4:$C$11,2,FALSE)),"",VLOOKUP($B505,Lists!$B$4:$C$11,2,FALSE))</f>
        <v/>
      </c>
      <c r="D505" s="77"/>
      <c r="E505" s="23" t="s">
        <v>945</v>
      </c>
      <c r="F505" s="78" t="str">
        <f>IF(ISERROR(VLOOKUP($B505&amp;" "&amp;$G505,Lists!$N$4:$O$14,2,FALSE)),"",VLOOKUP($B505&amp;" "&amp;$G505,Lists!$N$4:$O$14,2,FALSE))</f>
        <v/>
      </c>
      <c r="G505" s="78" t="str">
        <f>IF(ISERROR(VLOOKUP($E505,Lists!$L$4:$M$7,2,FALSE)),"",VLOOKUP($E505,Lists!$L$4:$M$7,2,FALSE))</f>
        <v/>
      </c>
      <c r="H505" s="77" t="str">
        <f t="shared" si="8"/>
        <v/>
      </c>
      <c r="I505" s="23" t="str">
        <f>IF(ISERROR(VLOOKUP($B505,Lists!$B$4:$K$12,10,FALSE)),"",VLOOKUP($B505,Lists!$B$4:$K$12,10,FALSE))</f>
        <v/>
      </c>
    </row>
    <row r="506" spans="1:9" x14ac:dyDescent="0.25">
      <c r="A506" s="12"/>
      <c r="B506" s="17" t="s">
        <v>754</v>
      </c>
      <c r="C506" s="12" t="str">
        <f>IF(ISERROR(VLOOKUP($B506,Lists!$B$4:$C$11,2,FALSE)),"",VLOOKUP($B506,Lists!$B$4:$C$11,2,FALSE))</f>
        <v/>
      </c>
      <c r="D506" s="77"/>
      <c r="E506" s="23" t="s">
        <v>945</v>
      </c>
      <c r="F506" s="78" t="str">
        <f>IF(ISERROR(VLOOKUP($B506&amp;" "&amp;$G506,Lists!$N$4:$O$14,2,FALSE)),"",VLOOKUP($B506&amp;" "&amp;$G506,Lists!$N$4:$O$14,2,FALSE))</f>
        <v/>
      </c>
      <c r="G506" s="78" t="str">
        <f>IF(ISERROR(VLOOKUP($E506,Lists!$L$4:$M$7,2,FALSE)),"",VLOOKUP($E506,Lists!$L$4:$M$7,2,FALSE))</f>
        <v/>
      </c>
      <c r="H506" s="77" t="str">
        <f t="shared" si="8"/>
        <v/>
      </c>
      <c r="I506" s="23" t="str">
        <f>IF(ISERROR(VLOOKUP($B506,Lists!$B$4:$K$12,10,FALSE)),"",VLOOKUP($B506,Lists!$B$4:$K$12,10,FALSE))</f>
        <v/>
      </c>
    </row>
    <row r="507" spans="1:9" x14ac:dyDescent="0.25">
      <c r="A507" s="12"/>
      <c r="B507" s="17" t="s">
        <v>754</v>
      </c>
      <c r="C507" s="12" t="str">
        <f>IF(ISERROR(VLOOKUP($B507,Lists!$B$4:$C$11,2,FALSE)),"",VLOOKUP($B507,Lists!$B$4:$C$11,2,FALSE))</f>
        <v/>
      </c>
      <c r="D507" s="77"/>
      <c r="E507" s="23" t="s">
        <v>945</v>
      </c>
      <c r="F507" s="78" t="str">
        <f>IF(ISERROR(VLOOKUP($B507&amp;" "&amp;$G507,Lists!$N$4:$O$14,2,FALSE)),"",VLOOKUP($B507&amp;" "&amp;$G507,Lists!$N$4:$O$14,2,FALSE))</f>
        <v/>
      </c>
      <c r="G507" s="78" t="str">
        <f>IF(ISERROR(VLOOKUP($E507,Lists!$L$4:$M$7,2,FALSE)),"",VLOOKUP($E507,Lists!$L$4:$M$7,2,FALSE))</f>
        <v/>
      </c>
      <c r="H507" s="77" t="str">
        <f t="shared" si="8"/>
        <v/>
      </c>
      <c r="I507" s="23" t="str">
        <f>IF(ISERROR(VLOOKUP($B507,Lists!$B$4:$K$12,10,FALSE)),"",VLOOKUP($B507,Lists!$B$4:$K$12,10,FALSE))</f>
        <v/>
      </c>
    </row>
    <row r="508" spans="1:9" x14ac:dyDescent="0.25">
      <c r="A508" s="12"/>
      <c r="B508" s="17" t="s">
        <v>754</v>
      </c>
      <c r="C508" s="12" t="str">
        <f>IF(ISERROR(VLOOKUP($B508,Lists!$B$4:$C$11,2,FALSE)),"",VLOOKUP($B508,Lists!$B$4:$C$11,2,FALSE))</f>
        <v/>
      </c>
      <c r="D508" s="77"/>
      <c r="E508" s="23" t="s">
        <v>945</v>
      </c>
      <c r="F508" s="78" t="str">
        <f>IF(ISERROR(VLOOKUP($B508&amp;" "&amp;$G508,Lists!$N$4:$O$14,2,FALSE)),"",VLOOKUP($B508&amp;" "&amp;$G508,Lists!$N$4:$O$14,2,FALSE))</f>
        <v/>
      </c>
      <c r="G508" s="78" t="str">
        <f>IF(ISERROR(VLOOKUP($E508,Lists!$L$4:$M$7,2,FALSE)),"",VLOOKUP($E508,Lists!$L$4:$M$7,2,FALSE))</f>
        <v/>
      </c>
      <c r="H508" s="77" t="str">
        <f t="shared" si="8"/>
        <v/>
      </c>
      <c r="I508" s="23" t="str">
        <f>IF(ISERROR(VLOOKUP($B508,Lists!$B$4:$K$12,10,FALSE)),"",VLOOKUP($B508,Lists!$B$4:$K$12,10,FALSE))</f>
        <v/>
      </c>
    </row>
    <row r="509" spans="1:9" x14ac:dyDescent="0.25">
      <c r="A509" s="12"/>
      <c r="B509" s="17" t="s">
        <v>754</v>
      </c>
      <c r="C509" s="12" t="str">
        <f>IF(ISERROR(VLOOKUP($B509,Lists!$B$4:$C$11,2,FALSE)),"",VLOOKUP($B509,Lists!$B$4:$C$11,2,FALSE))</f>
        <v/>
      </c>
      <c r="D509" s="77"/>
      <c r="E509" s="23" t="s">
        <v>945</v>
      </c>
      <c r="F509" s="78" t="str">
        <f>IF(ISERROR(VLOOKUP($B509&amp;" "&amp;$G509,Lists!$N$4:$O$14,2,FALSE)),"",VLOOKUP($B509&amp;" "&amp;$G509,Lists!$N$4:$O$14,2,FALSE))</f>
        <v/>
      </c>
      <c r="G509" s="78" t="str">
        <f>IF(ISERROR(VLOOKUP($E509,Lists!$L$4:$M$7,2,FALSE)),"",VLOOKUP($E509,Lists!$L$4:$M$7,2,FALSE))</f>
        <v/>
      </c>
      <c r="H509" s="77" t="str">
        <f t="shared" si="8"/>
        <v/>
      </c>
      <c r="I509" s="23" t="str">
        <f>IF(ISERROR(VLOOKUP($B509,Lists!$B$4:$K$12,10,FALSE)),"",VLOOKUP($B509,Lists!$B$4:$K$12,10,FALSE))</f>
        <v/>
      </c>
    </row>
    <row r="510" spans="1:9" x14ac:dyDescent="0.25">
      <c r="A510" s="12"/>
      <c r="B510" s="17" t="s">
        <v>754</v>
      </c>
      <c r="C510" s="12" t="str">
        <f>IF(ISERROR(VLOOKUP($B510,Lists!$B$4:$C$11,2,FALSE)),"",VLOOKUP($B510,Lists!$B$4:$C$11,2,FALSE))</f>
        <v/>
      </c>
      <c r="D510" s="77"/>
      <c r="E510" s="23" t="s">
        <v>945</v>
      </c>
      <c r="F510" s="78" t="str">
        <f>IF(ISERROR(VLOOKUP($B510&amp;" "&amp;$G510,Lists!$N$4:$O$14,2,FALSE)),"",VLOOKUP($B510&amp;" "&amp;$G510,Lists!$N$4:$O$14,2,FALSE))</f>
        <v/>
      </c>
      <c r="G510" s="78" t="str">
        <f>IF(ISERROR(VLOOKUP($E510,Lists!$L$4:$M$7,2,FALSE)),"",VLOOKUP($E510,Lists!$L$4:$M$7,2,FALSE))</f>
        <v/>
      </c>
      <c r="H510" s="77" t="str">
        <f t="shared" si="8"/>
        <v/>
      </c>
      <c r="I510" s="23" t="str">
        <f>IF(ISERROR(VLOOKUP($B510,Lists!$B$4:$K$12,10,FALSE)),"",VLOOKUP($B510,Lists!$B$4:$K$12,10,FALSE))</f>
        <v/>
      </c>
    </row>
    <row r="511" spans="1:9" x14ac:dyDescent="0.25">
      <c r="A511" s="12"/>
      <c r="B511" s="17" t="s">
        <v>754</v>
      </c>
      <c r="C511" s="12" t="str">
        <f>IF(ISERROR(VLOOKUP($B511,Lists!$B$4:$C$11,2,FALSE)),"",VLOOKUP($B511,Lists!$B$4:$C$11,2,FALSE))</f>
        <v/>
      </c>
      <c r="D511" s="77"/>
      <c r="E511" s="23" t="s">
        <v>945</v>
      </c>
      <c r="F511" s="78" t="str">
        <f>IF(ISERROR(VLOOKUP($B511&amp;" "&amp;$G511,Lists!$N$4:$O$14,2,FALSE)),"",VLOOKUP($B511&amp;" "&amp;$G511,Lists!$N$4:$O$14,2,FALSE))</f>
        <v/>
      </c>
      <c r="G511" s="78" t="str">
        <f>IF(ISERROR(VLOOKUP($E511,Lists!$L$4:$M$7,2,FALSE)),"",VLOOKUP($E511,Lists!$L$4:$M$7,2,FALSE))</f>
        <v/>
      </c>
      <c r="H511" s="77" t="str">
        <f t="shared" si="8"/>
        <v/>
      </c>
      <c r="I511" s="23" t="str">
        <f>IF(ISERROR(VLOOKUP($B511,Lists!$B$4:$K$12,10,FALSE)),"",VLOOKUP($B511,Lists!$B$4:$K$12,10,FALSE))</f>
        <v/>
      </c>
    </row>
    <row r="512" spans="1:9" x14ac:dyDescent="0.25">
      <c r="A512" s="12"/>
      <c r="B512" s="17" t="s">
        <v>754</v>
      </c>
      <c r="C512" s="12" t="str">
        <f>IF(ISERROR(VLOOKUP($B512,Lists!$B$4:$C$11,2,FALSE)),"",VLOOKUP($B512,Lists!$B$4:$C$11,2,FALSE))</f>
        <v/>
      </c>
      <c r="D512" s="77"/>
      <c r="E512" s="23" t="s">
        <v>945</v>
      </c>
      <c r="F512" s="78" t="str">
        <f>IF(ISERROR(VLOOKUP($B512&amp;" "&amp;$G512,Lists!$N$4:$O$14,2,FALSE)),"",VLOOKUP($B512&amp;" "&amp;$G512,Lists!$N$4:$O$14,2,FALSE))</f>
        <v/>
      </c>
      <c r="G512" s="78" t="str">
        <f>IF(ISERROR(VLOOKUP($E512,Lists!$L$4:$M$7,2,FALSE)),"",VLOOKUP($E512,Lists!$L$4:$M$7,2,FALSE))</f>
        <v/>
      </c>
      <c r="H512" s="77" t="str">
        <f t="shared" si="8"/>
        <v/>
      </c>
      <c r="I512" s="23" t="str">
        <f>IF(ISERROR(VLOOKUP($B512,Lists!$B$4:$K$12,10,FALSE)),"",VLOOKUP($B512,Lists!$B$4:$K$12,10,FALSE))</f>
        <v/>
      </c>
    </row>
    <row r="513" spans="1:9" x14ac:dyDescent="0.25">
      <c r="A513" s="12"/>
      <c r="B513" s="17" t="s">
        <v>754</v>
      </c>
      <c r="C513" s="12" t="str">
        <f>IF(ISERROR(VLOOKUP($B513,Lists!$B$4:$C$11,2,FALSE)),"",VLOOKUP($B513,Lists!$B$4:$C$11,2,FALSE))</f>
        <v/>
      </c>
      <c r="D513" s="77"/>
      <c r="E513" s="23" t="s">
        <v>945</v>
      </c>
      <c r="F513" s="78" t="str">
        <f>IF(ISERROR(VLOOKUP($B513&amp;" "&amp;$G513,Lists!$N$4:$O$14,2,FALSE)),"",VLOOKUP($B513&amp;" "&amp;$G513,Lists!$N$4:$O$14,2,FALSE))</f>
        <v/>
      </c>
      <c r="G513" s="78" t="str">
        <f>IF(ISERROR(VLOOKUP($E513,Lists!$L$4:$M$7,2,FALSE)),"",VLOOKUP($E513,Lists!$L$4:$M$7,2,FALSE))</f>
        <v/>
      </c>
      <c r="H513" s="77" t="str">
        <f t="shared" si="8"/>
        <v/>
      </c>
      <c r="I513" s="23" t="str">
        <f>IF(ISERROR(VLOOKUP($B513,Lists!$B$4:$K$12,10,FALSE)),"",VLOOKUP($B513,Lists!$B$4:$K$12,10,FALSE))</f>
        <v/>
      </c>
    </row>
    <row r="514" spans="1:9" x14ac:dyDescent="0.25">
      <c r="A514" s="12"/>
      <c r="B514" s="17" t="s">
        <v>754</v>
      </c>
      <c r="C514" s="12" t="str">
        <f>IF(ISERROR(VLOOKUP($B514,Lists!$B$4:$C$11,2,FALSE)),"",VLOOKUP($B514,Lists!$B$4:$C$11,2,FALSE))</f>
        <v/>
      </c>
      <c r="D514" s="77"/>
      <c r="E514" s="23" t="s">
        <v>945</v>
      </c>
      <c r="F514" s="78" t="str">
        <f>IF(ISERROR(VLOOKUP($B514&amp;" "&amp;$G514,Lists!$N$4:$O$14,2,FALSE)),"",VLOOKUP($B514&amp;" "&amp;$G514,Lists!$N$4:$O$14,2,FALSE))</f>
        <v/>
      </c>
      <c r="G514" s="78" t="str">
        <f>IF(ISERROR(VLOOKUP($E514,Lists!$L$4:$M$7,2,FALSE)),"",VLOOKUP($E514,Lists!$L$4:$M$7,2,FALSE))</f>
        <v/>
      </c>
      <c r="H514" s="77" t="str">
        <f t="shared" si="8"/>
        <v/>
      </c>
      <c r="I514" s="23" t="str">
        <f>IF(ISERROR(VLOOKUP($B514,Lists!$B$4:$K$12,10,FALSE)),"",VLOOKUP($B514,Lists!$B$4:$K$12,10,FALSE))</f>
        <v/>
      </c>
    </row>
    <row r="515" spans="1:9" x14ac:dyDescent="0.25">
      <c r="A515" s="12"/>
      <c r="B515" s="17" t="s">
        <v>754</v>
      </c>
      <c r="C515" s="12" t="str">
        <f>IF(ISERROR(VLOOKUP($B515,Lists!$B$4:$C$11,2,FALSE)),"",VLOOKUP($B515,Lists!$B$4:$C$11,2,FALSE))</f>
        <v/>
      </c>
      <c r="D515" s="77"/>
      <c r="E515" s="23" t="s">
        <v>945</v>
      </c>
      <c r="F515" s="78" t="str">
        <f>IF(ISERROR(VLOOKUP($B515&amp;" "&amp;$G515,Lists!$N$4:$O$14,2,FALSE)),"",VLOOKUP($B515&amp;" "&amp;$G515,Lists!$N$4:$O$14,2,FALSE))</f>
        <v/>
      </c>
      <c r="G515" s="78" t="str">
        <f>IF(ISERROR(VLOOKUP($E515,Lists!$L$4:$M$7,2,FALSE)),"",VLOOKUP($E515,Lists!$L$4:$M$7,2,FALSE))</f>
        <v/>
      </c>
      <c r="H515" s="77" t="str">
        <f t="shared" si="8"/>
        <v/>
      </c>
      <c r="I515" s="23" t="str">
        <f>IF(ISERROR(VLOOKUP($B515,Lists!$B$4:$K$12,10,FALSE)),"",VLOOKUP($B515,Lists!$B$4:$K$12,10,FALSE))</f>
        <v/>
      </c>
    </row>
    <row r="516" spans="1:9" x14ac:dyDescent="0.25">
      <c r="A516" s="12"/>
      <c r="B516" s="17" t="s">
        <v>754</v>
      </c>
      <c r="C516" s="12" t="str">
        <f>IF(ISERROR(VLOOKUP($B516,Lists!$B$4:$C$11,2,FALSE)),"",VLOOKUP($B516,Lists!$B$4:$C$11,2,FALSE))</f>
        <v/>
      </c>
      <c r="D516" s="77"/>
      <c r="E516" s="23" t="s">
        <v>945</v>
      </c>
      <c r="F516" s="78" t="str">
        <f>IF(ISERROR(VLOOKUP($B516&amp;" "&amp;$G516,Lists!$N$4:$O$14,2,FALSE)),"",VLOOKUP($B516&amp;" "&amp;$G516,Lists!$N$4:$O$14,2,FALSE))</f>
        <v/>
      </c>
      <c r="G516" s="78" t="str">
        <f>IF(ISERROR(VLOOKUP($E516,Lists!$L$4:$M$7,2,FALSE)),"",VLOOKUP($E516,Lists!$L$4:$M$7,2,FALSE))</f>
        <v/>
      </c>
      <c r="H516" s="77" t="str">
        <f t="shared" si="8"/>
        <v/>
      </c>
      <c r="I516" s="23" t="str">
        <f>IF(ISERROR(VLOOKUP($B516,Lists!$B$4:$K$12,10,FALSE)),"",VLOOKUP($B516,Lists!$B$4:$K$12,10,FALSE))</f>
        <v/>
      </c>
    </row>
    <row r="517" spans="1:9" x14ac:dyDescent="0.25">
      <c r="A517" s="12"/>
      <c r="B517" s="17" t="s">
        <v>754</v>
      </c>
      <c r="C517" s="12" t="str">
        <f>IF(ISERROR(VLOOKUP($B517,Lists!$B$4:$C$11,2,FALSE)),"",VLOOKUP($B517,Lists!$B$4:$C$11,2,FALSE))</f>
        <v/>
      </c>
      <c r="D517" s="77"/>
      <c r="E517" s="23" t="s">
        <v>945</v>
      </c>
      <c r="F517" s="78" t="str">
        <f>IF(ISERROR(VLOOKUP($B517&amp;" "&amp;$G517,Lists!$N$4:$O$14,2,FALSE)),"",VLOOKUP($B517&amp;" "&amp;$G517,Lists!$N$4:$O$14,2,FALSE))</f>
        <v/>
      </c>
      <c r="G517" s="78" t="str">
        <f>IF(ISERROR(VLOOKUP($E517,Lists!$L$4:$M$7,2,FALSE)),"",VLOOKUP($E517,Lists!$L$4:$M$7,2,FALSE))</f>
        <v/>
      </c>
      <c r="H517" s="77" t="str">
        <f t="shared" si="8"/>
        <v/>
      </c>
      <c r="I517" s="23" t="str">
        <f>IF(ISERROR(VLOOKUP($B517,Lists!$B$4:$K$12,10,FALSE)),"",VLOOKUP($B517,Lists!$B$4:$K$12,10,FALSE))</f>
        <v/>
      </c>
    </row>
    <row r="518" spans="1:9" x14ac:dyDescent="0.25">
      <c r="A518" s="12"/>
      <c r="B518" s="17" t="s">
        <v>754</v>
      </c>
      <c r="C518" s="12" t="str">
        <f>IF(ISERROR(VLOOKUP($B518,Lists!$B$4:$C$11,2,FALSE)),"",VLOOKUP($B518,Lists!$B$4:$C$11,2,FALSE))</f>
        <v/>
      </c>
      <c r="D518" s="77"/>
      <c r="E518" s="23" t="s">
        <v>945</v>
      </c>
      <c r="F518" s="78" t="str">
        <f>IF(ISERROR(VLOOKUP($B518&amp;" "&amp;$G518,Lists!$N$4:$O$14,2,FALSE)),"",VLOOKUP($B518&amp;" "&amp;$G518,Lists!$N$4:$O$14,2,FALSE))</f>
        <v/>
      </c>
      <c r="G518" s="78" t="str">
        <f>IF(ISERROR(VLOOKUP($E518,Lists!$L$4:$M$7,2,FALSE)),"",VLOOKUP($E518,Lists!$L$4:$M$7,2,FALSE))</f>
        <v/>
      </c>
      <c r="H518" s="77" t="str">
        <f t="shared" si="8"/>
        <v/>
      </c>
      <c r="I518" s="23" t="str">
        <f>IF(ISERROR(VLOOKUP($B518,Lists!$B$4:$K$12,10,FALSE)),"",VLOOKUP($B518,Lists!$B$4:$K$12,10,FALSE))</f>
        <v/>
      </c>
    </row>
    <row r="519" spans="1:9" x14ac:dyDescent="0.25">
      <c r="A519" s="12"/>
      <c r="B519" s="17" t="s">
        <v>754</v>
      </c>
      <c r="C519" s="12" t="str">
        <f>IF(ISERROR(VLOOKUP($B519,Lists!$B$4:$C$11,2,FALSE)),"",VLOOKUP($B519,Lists!$B$4:$C$11,2,FALSE))</f>
        <v/>
      </c>
      <c r="D519" s="77"/>
      <c r="E519" s="23" t="s">
        <v>945</v>
      </c>
      <c r="F519" s="78" t="str">
        <f>IF(ISERROR(VLOOKUP($B519&amp;" "&amp;$G519,Lists!$N$4:$O$14,2,FALSE)),"",VLOOKUP($B519&amp;" "&amp;$G519,Lists!$N$4:$O$14,2,FALSE))</f>
        <v/>
      </c>
      <c r="G519" s="78" t="str">
        <f>IF(ISERROR(VLOOKUP($E519,Lists!$L$4:$M$7,2,FALSE)),"",VLOOKUP($E519,Lists!$L$4:$M$7,2,FALSE))</f>
        <v/>
      </c>
      <c r="H519" s="77" t="str">
        <f t="shared" si="8"/>
        <v/>
      </c>
      <c r="I519" s="23" t="str">
        <f>IF(ISERROR(VLOOKUP($B519,Lists!$B$4:$K$12,10,FALSE)),"",VLOOKUP($B519,Lists!$B$4:$K$12,10,FALSE))</f>
        <v/>
      </c>
    </row>
    <row r="520" spans="1:9" x14ac:dyDescent="0.25">
      <c r="A520" s="12"/>
      <c r="B520" s="17" t="s">
        <v>754</v>
      </c>
      <c r="C520" s="12" t="str">
        <f>IF(ISERROR(VLOOKUP($B520,Lists!$B$4:$C$11,2,FALSE)),"",VLOOKUP($B520,Lists!$B$4:$C$11,2,FALSE))</f>
        <v/>
      </c>
      <c r="D520" s="77"/>
      <c r="E520" s="23" t="s">
        <v>945</v>
      </c>
      <c r="F520" s="78" t="str">
        <f>IF(ISERROR(VLOOKUP($B520&amp;" "&amp;$G520,Lists!$N$4:$O$14,2,FALSE)),"",VLOOKUP($B520&amp;" "&amp;$G520,Lists!$N$4:$O$14,2,FALSE))</f>
        <v/>
      </c>
      <c r="G520" s="78" t="str">
        <f>IF(ISERROR(VLOOKUP($E520,Lists!$L$4:$M$7,2,FALSE)),"",VLOOKUP($E520,Lists!$L$4:$M$7,2,FALSE))</f>
        <v/>
      </c>
      <c r="H520" s="77" t="str">
        <f t="shared" si="8"/>
        <v/>
      </c>
      <c r="I520" s="23" t="str">
        <f>IF(ISERROR(VLOOKUP($B520,Lists!$B$4:$K$12,10,FALSE)),"",VLOOKUP($B520,Lists!$B$4:$K$12,10,FALSE))</f>
        <v/>
      </c>
    </row>
    <row r="521" spans="1:9" x14ac:dyDescent="0.25">
      <c r="A521" s="12"/>
      <c r="B521" s="17" t="s">
        <v>754</v>
      </c>
      <c r="C521" s="12" t="str">
        <f>IF(ISERROR(VLOOKUP($B521,Lists!$B$4:$C$11,2,FALSE)),"",VLOOKUP($B521,Lists!$B$4:$C$11,2,FALSE))</f>
        <v/>
      </c>
      <c r="D521" s="77"/>
      <c r="E521" s="23" t="s">
        <v>945</v>
      </c>
      <c r="F521" s="78" t="str">
        <f>IF(ISERROR(VLOOKUP($B521&amp;" "&amp;$G521,Lists!$N$4:$O$14,2,FALSE)),"",VLOOKUP($B521&amp;" "&amp;$G521,Lists!$N$4:$O$14,2,FALSE))</f>
        <v/>
      </c>
      <c r="G521" s="78" t="str">
        <f>IF(ISERROR(VLOOKUP($E521,Lists!$L$4:$M$7,2,FALSE)),"",VLOOKUP($E521,Lists!$L$4:$M$7,2,FALSE))</f>
        <v/>
      </c>
      <c r="H521" s="77" t="str">
        <f t="shared" si="8"/>
        <v/>
      </c>
      <c r="I521" s="23" t="str">
        <f>IF(ISERROR(VLOOKUP($B521,Lists!$B$4:$K$12,10,FALSE)),"",VLOOKUP($B521,Lists!$B$4:$K$12,10,FALSE))</f>
        <v/>
      </c>
    </row>
    <row r="522" spans="1:9" x14ac:dyDescent="0.25">
      <c r="A522" s="12"/>
      <c r="B522" s="17" t="s">
        <v>754</v>
      </c>
      <c r="C522" s="12" t="str">
        <f>IF(ISERROR(VLOOKUP($B522,Lists!$B$4:$C$11,2,FALSE)),"",VLOOKUP($B522,Lists!$B$4:$C$11,2,FALSE))</f>
        <v/>
      </c>
      <c r="D522" s="77"/>
      <c r="E522" s="23" t="s">
        <v>945</v>
      </c>
      <c r="F522" s="78" t="str">
        <f>IF(ISERROR(VLOOKUP($B522&amp;" "&amp;$G522,Lists!$N$4:$O$14,2,FALSE)),"",VLOOKUP($B522&amp;" "&amp;$G522,Lists!$N$4:$O$14,2,FALSE))</f>
        <v/>
      </c>
      <c r="G522" s="78" t="str">
        <f>IF(ISERROR(VLOOKUP($E522,Lists!$L$4:$M$7,2,FALSE)),"",VLOOKUP($E522,Lists!$L$4:$M$7,2,FALSE))</f>
        <v/>
      </c>
      <c r="H522" s="77" t="str">
        <f t="shared" si="8"/>
        <v/>
      </c>
      <c r="I522" s="23" t="str">
        <f>IF(ISERROR(VLOOKUP($B522,Lists!$B$4:$K$12,10,FALSE)),"",VLOOKUP($B522,Lists!$B$4:$K$12,10,FALSE))</f>
        <v/>
      </c>
    </row>
    <row r="523" spans="1:9" x14ac:dyDescent="0.25">
      <c r="A523" s="12"/>
      <c r="B523" s="17" t="s">
        <v>754</v>
      </c>
      <c r="C523" s="12" t="str">
        <f>IF(ISERROR(VLOOKUP($B523,Lists!$B$4:$C$11,2,FALSE)),"",VLOOKUP($B523,Lists!$B$4:$C$11,2,FALSE))</f>
        <v/>
      </c>
      <c r="D523" s="77"/>
      <c r="E523" s="23" t="s">
        <v>945</v>
      </c>
      <c r="F523" s="78" t="str">
        <f>IF(ISERROR(VLOOKUP($B523&amp;" "&amp;$G523,Lists!$N$4:$O$14,2,FALSE)),"",VLOOKUP($B523&amp;" "&amp;$G523,Lists!$N$4:$O$14,2,FALSE))</f>
        <v/>
      </c>
      <c r="G523" s="78" t="str">
        <f>IF(ISERROR(VLOOKUP($E523,Lists!$L$4:$M$7,2,FALSE)),"",VLOOKUP($E523,Lists!$L$4:$M$7,2,FALSE))</f>
        <v/>
      </c>
      <c r="H523" s="77" t="str">
        <f t="shared" si="8"/>
        <v/>
      </c>
      <c r="I523" s="23" t="str">
        <f>IF(ISERROR(VLOOKUP($B523,Lists!$B$4:$K$12,10,FALSE)),"",VLOOKUP($B523,Lists!$B$4:$K$12,10,FALSE))</f>
        <v/>
      </c>
    </row>
    <row r="524" spans="1:9" x14ac:dyDescent="0.25">
      <c r="A524" s="12"/>
      <c r="B524" s="17" t="s">
        <v>754</v>
      </c>
      <c r="C524" s="12" t="str">
        <f>IF(ISERROR(VLOOKUP($B524,Lists!$B$4:$C$11,2,FALSE)),"",VLOOKUP($B524,Lists!$B$4:$C$11,2,FALSE))</f>
        <v/>
      </c>
      <c r="D524" s="77"/>
      <c r="E524" s="23" t="s">
        <v>945</v>
      </c>
      <c r="F524" s="78" t="str">
        <f>IF(ISERROR(VLOOKUP($B524&amp;" "&amp;$G524,Lists!$N$4:$O$14,2,FALSE)),"",VLOOKUP($B524&amp;" "&amp;$G524,Lists!$N$4:$O$14,2,FALSE))</f>
        <v/>
      </c>
      <c r="G524" s="78" t="str">
        <f>IF(ISERROR(VLOOKUP($E524,Lists!$L$4:$M$7,2,FALSE)),"",VLOOKUP($E524,Lists!$L$4:$M$7,2,FALSE))</f>
        <v/>
      </c>
      <c r="H524" s="77" t="str">
        <f t="shared" si="8"/>
        <v/>
      </c>
      <c r="I524" s="23" t="str">
        <f>IF(ISERROR(VLOOKUP($B524,Lists!$B$4:$K$12,10,FALSE)),"",VLOOKUP($B524,Lists!$B$4:$K$12,10,FALSE))</f>
        <v/>
      </c>
    </row>
    <row r="525" spans="1:9" x14ac:dyDescent="0.25">
      <c r="A525" s="12"/>
      <c r="B525" s="17" t="s">
        <v>754</v>
      </c>
      <c r="C525" s="12" t="str">
        <f>IF(ISERROR(VLOOKUP($B525,Lists!$B$4:$C$11,2,FALSE)),"",VLOOKUP($B525,Lists!$B$4:$C$11,2,FALSE))</f>
        <v/>
      </c>
      <c r="D525" s="77"/>
      <c r="E525" s="23" t="s">
        <v>945</v>
      </c>
      <c r="F525" s="78" t="str">
        <f>IF(ISERROR(VLOOKUP($B525&amp;" "&amp;$G525,Lists!$N$4:$O$14,2,FALSE)),"",VLOOKUP($B525&amp;" "&amp;$G525,Lists!$N$4:$O$14,2,FALSE))</f>
        <v/>
      </c>
      <c r="G525" s="78" t="str">
        <f>IF(ISERROR(VLOOKUP($E525,Lists!$L$4:$M$7,2,FALSE)),"",VLOOKUP($E525,Lists!$L$4:$M$7,2,FALSE))</f>
        <v/>
      </c>
      <c r="H525" s="77" t="str">
        <f t="shared" si="8"/>
        <v/>
      </c>
      <c r="I525" s="23" t="str">
        <f>IF(ISERROR(VLOOKUP($B525,Lists!$B$4:$K$12,10,FALSE)),"",VLOOKUP($B525,Lists!$B$4:$K$12,10,FALSE))</f>
        <v/>
      </c>
    </row>
    <row r="526" spans="1:9" x14ac:dyDescent="0.25">
      <c r="A526" s="12"/>
      <c r="B526" s="17" t="s">
        <v>754</v>
      </c>
      <c r="C526" s="12" t="str">
        <f>IF(ISERROR(VLOOKUP($B526,Lists!$B$4:$C$11,2,FALSE)),"",VLOOKUP($B526,Lists!$B$4:$C$11,2,FALSE))</f>
        <v/>
      </c>
      <c r="D526" s="77"/>
      <c r="E526" s="23" t="s">
        <v>945</v>
      </c>
      <c r="F526" s="78" t="str">
        <f>IF(ISERROR(VLOOKUP($B526&amp;" "&amp;$G526,Lists!$N$4:$O$14,2,FALSE)),"",VLOOKUP($B526&amp;" "&amp;$G526,Lists!$N$4:$O$14,2,FALSE))</f>
        <v/>
      </c>
      <c r="G526" s="78" t="str">
        <f>IF(ISERROR(VLOOKUP($E526,Lists!$L$4:$M$7,2,FALSE)),"",VLOOKUP($E526,Lists!$L$4:$M$7,2,FALSE))</f>
        <v/>
      </c>
      <c r="H526" s="77" t="str">
        <f t="shared" si="8"/>
        <v/>
      </c>
      <c r="I526" s="23" t="str">
        <f>IF(ISERROR(VLOOKUP($B526,Lists!$B$4:$K$12,10,FALSE)),"",VLOOKUP($B526,Lists!$B$4:$K$12,10,FALSE))</f>
        <v/>
      </c>
    </row>
    <row r="527" spans="1:9" x14ac:dyDescent="0.25">
      <c r="A527" s="12"/>
      <c r="B527" s="17" t="s">
        <v>754</v>
      </c>
      <c r="C527" s="12" t="str">
        <f>IF(ISERROR(VLOOKUP($B527,Lists!$B$4:$C$11,2,FALSE)),"",VLOOKUP($B527,Lists!$B$4:$C$11,2,FALSE))</f>
        <v/>
      </c>
      <c r="D527" s="77"/>
      <c r="E527" s="23" t="s">
        <v>945</v>
      </c>
      <c r="F527" s="78" t="str">
        <f>IF(ISERROR(VLOOKUP($B527&amp;" "&amp;$G527,Lists!$N$4:$O$14,2,FALSE)),"",VLOOKUP($B527&amp;" "&amp;$G527,Lists!$N$4:$O$14,2,FALSE))</f>
        <v/>
      </c>
      <c r="G527" s="78" t="str">
        <f>IF(ISERROR(VLOOKUP($E527,Lists!$L$4:$M$7,2,FALSE)),"",VLOOKUP($E527,Lists!$L$4:$M$7,2,FALSE))</f>
        <v/>
      </c>
      <c r="H527" s="77" t="str">
        <f t="shared" si="8"/>
        <v/>
      </c>
      <c r="I527" s="23" t="str">
        <f>IF(ISERROR(VLOOKUP($B527,Lists!$B$4:$K$12,10,FALSE)),"",VLOOKUP($B527,Lists!$B$4:$K$12,10,FALSE))</f>
        <v/>
      </c>
    </row>
    <row r="528" spans="1:9" x14ac:dyDescent="0.25">
      <c r="A528" s="12"/>
      <c r="B528" s="17" t="s">
        <v>754</v>
      </c>
      <c r="C528" s="12" t="str">
        <f>IF(ISERROR(VLOOKUP($B528,Lists!$B$4:$C$11,2,FALSE)),"",VLOOKUP($B528,Lists!$B$4:$C$11,2,FALSE))</f>
        <v/>
      </c>
      <c r="D528" s="77"/>
      <c r="E528" s="23" t="s">
        <v>945</v>
      </c>
      <c r="F528" s="78" t="str">
        <f>IF(ISERROR(VLOOKUP($B528&amp;" "&amp;$G528,Lists!$N$4:$O$14,2,FALSE)),"",VLOOKUP($B528&amp;" "&amp;$G528,Lists!$N$4:$O$14,2,FALSE))</f>
        <v/>
      </c>
      <c r="G528" s="78" t="str">
        <f>IF(ISERROR(VLOOKUP($E528,Lists!$L$4:$M$7,2,FALSE)),"",VLOOKUP($E528,Lists!$L$4:$M$7,2,FALSE))</f>
        <v/>
      </c>
      <c r="H528" s="77" t="str">
        <f t="shared" si="8"/>
        <v/>
      </c>
      <c r="I528" s="23" t="str">
        <f>IF(ISERROR(VLOOKUP($B528,Lists!$B$4:$K$12,10,FALSE)),"",VLOOKUP($B528,Lists!$B$4:$K$12,10,FALSE))</f>
        <v/>
      </c>
    </row>
    <row r="529" spans="1:9" x14ac:dyDescent="0.25">
      <c r="A529" s="12"/>
      <c r="B529" s="17" t="s">
        <v>754</v>
      </c>
      <c r="C529" s="12" t="str">
        <f>IF(ISERROR(VLOOKUP($B529,Lists!$B$4:$C$11,2,FALSE)),"",VLOOKUP($B529,Lists!$B$4:$C$11,2,FALSE))</f>
        <v/>
      </c>
      <c r="D529" s="77"/>
      <c r="E529" s="23" t="s">
        <v>945</v>
      </c>
      <c r="F529" s="78" t="str">
        <f>IF(ISERROR(VLOOKUP($B529&amp;" "&amp;$G529,Lists!$N$4:$O$14,2,FALSE)),"",VLOOKUP($B529&amp;" "&amp;$G529,Lists!$N$4:$O$14,2,FALSE))</f>
        <v/>
      </c>
      <c r="G529" s="78" t="str">
        <f>IF(ISERROR(VLOOKUP($E529,Lists!$L$4:$M$7,2,FALSE)),"",VLOOKUP($E529,Lists!$L$4:$M$7,2,FALSE))</f>
        <v/>
      </c>
      <c r="H529" s="77" t="str">
        <f t="shared" si="8"/>
        <v/>
      </c>
      <c r="I529" s="23" t="str">
        <f>IF(ISERROR(VLOOKUP($B529,Lists!$B$4:$K$12,10,FALSE)),"",VLOOKUP($B529,Lists!$B$4:$K$12,10,FALSE))</f>
        <v/>
      </c>
    </row>
    <row r="530" spans="1:9" x14ac:dyDescent="0.25">
      <c r="A530" s="12"/>
      <c r="B530" s="17" t="s">
        <v>754</v>
      </c>
      <c r="C530" s="12" t="str">
        <f>IF(ISERROR(VLOOKUP($B530,Lists!$B$4:$C$11,2,FALSE)),"",VLOOKUP($B530,Lists!$B$4:$C$11,2,FALSE))</f>
        <v/>
      </c>
      <c r="D530" s="77"/>
      <c r="E530" s="23" t="s">
        <v>945</v>
      </c>
      <c r="F530" s="78" t="str">
        <f>IF(ISERROR(VLOOKUP($B530&amp;" "&amp;$G530,Lists!$N$4:$O$14,2,FALSE)),"",VLOOKUP($B530&amp;" "&amp;$G530,Lists!$N$4:$O$14,2,FALSE))</f>
        <v/>
      </c>
      <c r="G530" s="78" t="str">
        <f>IF(ISERROR(VLOOKUP($E530,Lists!$L$4:$M$7,2,FALSE)),"",VLOOKUP($E530,Lists!$L$4:$M$7,2,FALSE))</f>
        <v/>
      </c>
      <c r="H530" s="77" t="str">
        <f t="shared" si="8"/>
        <v/>
      </c>
      <c r="I530" s="23" t="str">
        <f>IF(ISERROR(VLOOKUP($B530,Lists!$B$4:$K$12,10,FALSE)),"",VLOOKUP($B530,Lists!$B$4:$K$12,10,FALSE))</f>
        <v/>
      </c>
    </row>
    <row r="531" spans="1:9" x14ac:dyDescent="0.25">
      <c r="A531" s="12"/>
      <c r="B531" s="17" t="s">
        <v>754</v>
      </c>
      <c r="C531" s="12" t="str">
        <f>IF(ISERROR(VLOOKUP($B531,Lists!$B$4:$C$11,2,FALSE)),"",VLOOKUP($B531,Lists!$B$4:$C$11,2,FALSE))</f>
        <v/>
      </c>
      <c r="D531" s="77"/>
      <c r="E531" s="23" t="s">
        <v>945</v>
      </c>
      <c r="F531" s="78" t="str">
        <f>IF(ISERROR(VLOOKUP($B531&amp;" "&amp;$G531,Lists!$N$4:$O$14,2,FALSE)),"",VLOOKUP($B531&amp;" "&amp;$G531,Lists!$N$4:$O$14,2,FALSE))</f>
        <v/>
      </c>
      <c r="G531" s="78" t="str">
        <f>IF(ISERROR(VLOOKUP($E531,Lists!$L$4:$M$7,2,FALSE)),"",VLOOKUP($E531,Lists!$L$4:$M$7,2,FALSE))</f>
        <v/>
      </c>
      <c r="H531" s="77" t="str">
        <f t="shared" si="8"/>
        <v/>
      </c>
      <c r="I531" s="23" t="str">
        <f>IF(ISERROR(VLOOKUP($B531,Lists!$B$4:$K$12,10,FALSE)),"",VLOOKUP($B531,Lists!$B$4:$K$12,10,FALSE))</f>
        <v/>
      </c>
    </row>
    <row r="532" spans="1:9" x14ac:dyDescent="0.25">
      <c r="A532" s="12"/>
      <c r="B532" s="17" t="s">
        <v>754</v>
      </c>
      <c r="C532" s="12" t="str">
        <f>IF(ISERROR(VLOOKUP($B532,Lists!$B$4:$C$11,2,FALSE)),"",VLOOKUP($B532,Lists!$B$4:$C$11,2,FALSE))</f>
        <v/>
      </c>
      <c r="D532" s="77"/>
      <c r="E532" s="23" t="s">
        <v>945</v>
      </c>
      <c r="F532" s="78" t="str">
        <f>IF(ISERROR(VLOOKUP($B532&amp;" "&amp;$G532,Lists!$N$4:$O$14,2,FALSE)),"",VLOOKUP($B532&amp;" "&amp;$G532,Lists!$N$4:$O$14,2,FALSE))</f>
        <v/>
      </c>
      <c r="G532" s="78" t="str">
        <f>IF(ISERROR(VLOOKUP($E532,Lists!$L$4:$M$7,2,FALSE)),"",VLOOKUP($E532,Lists!$L$4:$M$7,2,FALSE))</f>
        <v/>
      </c>
      <c r="H532" s="77" t="str">
        <f t="shared" ref="H532:H595" si="9">IF(ISERROR(D532*F532),"",D532*F532)</f>
        <v/>
      </c>
      <c r="I532" s="23" t="str">
        <f>IF(ISERROR(VLOOKUP($B532,Lists!$B$4:$K$12,10,FALSE)),"",VLOOKUP($B532,Lists!$B$4:$K$12,10,FALSE))</f>
        <v/>
      </c>
    </row>
    <row r="533" spans="1:9" x14ac:dyDescent="0.25">
      <c r="A533" s="12"/>
      <c r="B533" s="17" t="s">
        <v>754</v>
      </c>
      <c r="C533" s="12" t="str">
        <f>IF(ISERROR(VLOOKUP($B533,Lists!$B$4:$C$11,2,FALSE)),"",VLOOKUP($B533,Lists!$B$4:$C$11,2,FALSE))</f>
        <v/>
      </c>
      <c r="D533" s="77"/>
      <c r="E533" s="23" t="s">
        <v>945</v>
      </c>
      <c r="F533" s="78" t="str">
        <f>IF(ISERROR(VLOOKUP($B533&amp;" "&amp;$G533,Lists!$N$4:$O$14,2,FALSE)),"",VLOOKUP($B533&amp;" "&amp;$G533,Lists!$N$4:$O$14,2,FALSE))</f>
        <v/>
      </c>
      <c r="G533" s="78" t="str">
        <f>IF(ISERROR(VLOOKUP($E533,Lists!$L$4:$M$7,2,FALSE)),"",VLOOKUP($E533,Lists!$L$4:$M$7,2,FALSE))</f>
        <v/>
      </c>
      <c r="H533" s="77" t="str">
        <f t="shared" si="9"/>
        <v/>
      </c>
      <c r="I533" s="23" t="str">
        <f>IF(ISERROR(VLOOKUP($B533,Lists!$B$4:$K$12,10,FALSE)),"",VLOOKUP($B533,Lists!$B$4:$K$12,10,FALSE))</f>
        <v/>
      </c>
    </row>
    <row r="534" spans="1:9" x14ac:dyDescent="0.25">
      <c r="A534" s="12"/>
      <c r="B534" s="17" t="s">
        <v>754</v>
      </c>
      <c r="C534" s="12" t="str">
        <f>IF(ISERROR(VLOOKUP($B534,Lists!$B$4:$C$11,2,FALSE)),"",VLOOKUP($B534,Lists!$B$4:$C$11,2,FALSE))</f>
        <v/>
      </c>
      <c r="D534" s="77"/>
      <c r="E534" s="23" t="s">
        <v>945</v>
      </c>
      <c r="F534" s="78" t="str">
        <f>IF(ISERROR(VLOOKUP($B534&amp;" "&amp;$G534,Lists!$N$4:$O$14,2,FALSE)),"",VLOOKUP($B534&amp;" "&amp;$G534,Lists!$N$4:$O$14,2,FALSE))</f>
        <v/>
      </c>
      <c r="G534" s="78" t="str">
        <f>IF(ISERROR(VLOOKUP($E534,Lists!$L$4:$M$7,2,FALSE)),"",VLOOKUP($E534,Lists!$L$4:$M$7,2,FALSE))</f>
        <v/>
      </c>
      <c r="H534" s="77" t="str">
        <f t="shared" si="9"/>
        <v/>
      </c>
      <c r="I534" s="23" t="str">
        <f>IF(ISERROR(VLOOKUP($B534,Lists!$B$4:$K$12,10,FALSE)),"",VLOOKUP($B534,Lists!$B$4:$K$12,10,FALSE))</f>
        <v/>
      </c>
    </row>
    <row r="535" spans="1:9" x14ac:dyDescent="0.25">
      <c r="A535" s="12"/>
      <c r="B535" s="17" t="s">
        <v>754</v>
      </c>
      <c r="C535" s="12" t="str">
        <f>IF(ISERROR(VLOOKUP($B535,Lists!$B$4:$C$11,2,FALSE)),"",VLOOKUP($B535,Lists!$B$4:$C$11,2,FALSE))</f>
        <v/>
      </c>
      <c r="D535" s="77"/>
      <c r="E535" s="23" t="s">
        <v>945</v>
      </c>
      <c r="F535" s="78" t="str">
        <f>IF(ISERROR(VLOOKUP($B535&amp;" "&amp;$G535,Lists!$N$4:$O$14,2,FALSE)),"",VLOOKUP($B535&amp;" "&amp;$G535,Lists!$N$4:$O$14,2,FALSE))</f>
        <v/>
      </c>
      <c r="G535" s="78" t="str">
        <f>IF(ISERROR(VLOOKUP($E535,Lists!$L$4:$M$7,2,FALSE)),"",VLOOKUP($E535,Lists!$L$4:$M$7,2,FALSE))</f>
        <v/>
      </c>
      <c r="H535" s="77" t="str">
        <f t="shared" si="9"/>
        <v/>
      </c>
      <c r="I535" s="23" t="str">
        <f>IF(ISERROR(VLOOKUP($B535,Lists!$B$4:$K$12,10,FALSE)),"",VLOOKUP($B535,Lists!$B$4:$K$12,10,FALSE))</f>
        <v/>
      </c>
    </row>
    <row r="536" spans="1:9" x14ac:dyDescent="0.25">
      <c r="A536" s="12"/>
      <c r="B536" s="17" t="s">
        <v>754</v>
      </c>
      <c r="C536" s="12" t="str">
        <f>IF(ISERROR(VLOOKUP($B536,Lists!$B$4:$C$11,2,FALSE)),"",VLOOKUP($B536,Lists!$B$4:$C$11,2,FALSE))</f>
        <v/>
      </c>
      <c r="D536" s="77"/>
      <c r="E536" s="23" t="s">
        <v>945</v>
      </c>
      <c r="F536" s="78" t="str">
        <f>IF(ISERROR(VLOOKUP($B536&amp;" "&amp;$G536,Lists!$N$4:$O$14,2,FALSE)),"",VLOOKUP($B536&amp;" "&amp;$G536,Lists!$N$4:$O$14,2,FALSE))</f>
        <v/>
      </c>
      <c r="G536" s="78" t="str">
        <f>IF(ISERROR(VLOOKUP($E536,Lists!$L$4:$M$7,2,FALSE)),"",VLOOKUP($E536,Lists!$L$4:$M$7,2,FALSE))</f>
        <v/>
      </c>
      <c r="H536" s="77" t="str">
        <f t="shared" si="9"/>
        <v/>
      </c>
      <c r="I536" s="23" t="str">
        <f>IF(ISERROR(VLOOKUP($B536,Lists!$B$4:$K$12,10,FALSE)),"",VLOOKUP($B536,Lists!$B$4:$K$12,10,FALSE))</f>
        <v/>
      </c>
    </row>
    <row r="537" spans="1:9" x14ac:dyDescent="0.25">
      <c r="A537" s="12"/>
      <c r="B537" s="17" t="s">
        <v>754</v>
      </c>
      <c r="C537" s="12" t="str">
        <f>IF(ISERROR(VLOOKUP($B537,Lists!$B$4:$C$11,2,FALSE)),"",VLOOKUP($B537,Lists!$B$4:$C$11,2,FALSE))</f>
        <v/>
      </c>
      <c r="D537" s="77"/>
      <c r="E537" s="23" t="s">
        <v>945</v>
      </c>
      <c r="F537" s="78" t="str">
        <f>IF(ISERROR(VLOOKUP($B537&amp;" "&amp;$G537,Lists!$N$4:$O$14,2,FALSE)),"",VLOOKUP($B537&amp;" "&amp;$G537,Lists!$N$4:$O$14,2,FALSE))</f>
        <v/>
      </c>
      <c r="G537" s="78" t="str">
        <f>IF(ISERROR(VLOOKUP($E537,Lists!$L$4:$M$7,2,FALSE)),"",VLOOKUP($E537,Lists!$L$4:$M$7,2,FALSE))</f>
        <v/>
      </c>
      <c r="H537" s="77" t="str">
        <f t="shared" si="9"/>
        <v/>
      </c>
      <c r="I537" s="23" t="str">
        <f>IF(ISERROR(VLOOKUP($B537,Lists!$B$4:$K$12,10,FALSE)),"",VLOOKUP($B537,Lists!$B$4:$K$12,10,FALSE))</f>
        <v/>
      </c>
    </row>
    <row r="538" spans="1:9" x14ac:dyDescent="0.25">
      <c r="A538" s="12"/>
      <c r="B538" s="17" t="s">
        <v>754</v>
      </c>
      <c r="C538" s="12" t="str">
        <f>IF(ISERROR(VLOOKUP($B538,Lists!$B$4:$C$11,2,FALSE)),"",VLOOKUP($B538,Lists!$B$4:$C$11,2,FALSE))</f>
        <v/>
      </c>
      <c r="D538" s="77"/>
      <c r="E538" s="23" t="s">
        <v>945</v>
      </c>
      <c r="F538" s="78" t="str">
        <f>IF(ISERROR(VLOOKUP($B538&amp;" "&amp;$G538,Lists!$N$4:$O$14,2,FALSE)),"",VLOOKUP($B538&amp;" "&amp;$G538,Lists!$N$4:$O$14,2,FALSE))</f>
        <v/>
      </c>
      <c r="G538" s="78" t="str">
        <f>IF(ISERROR(VLOOKUP($E538,Lists!$L$4:$M$7,2,FALSE)),"",VLOOKUP($E538,Lists!$L$4:$M$7,2,FALSE))</f>
        <v/>
      </c>
      <c r="H538" s="77" t="str">
        <f t="shared" si="9"/>
        <v/>
      </c>
      <c r="I538" s="23" t="str">
        <f>IF(ISERROR(VLOOKUP($B538,Lists!$B$4:$K$12,10,FALSE)),"",VLOOKUP($B538,Lists!$B$4:$K$12,10,FALSE))</f>
        <v/>
      </c>
    </row>
    <row r="539" spans="1:9" x14ac:dyDescent="0.25">
      <c r="A539" s="12"/>
      <c r="B539" s="17" t="s">
        <v>754</v>
      </c>
      <c r="C539" s="12" t="str">
        <f>IF(ISERROR(VLOOKUP($B539,Lists!$B$4:$C$11,2,FALSE)),"",VLOOKUP($B539,Lists!$B$4:$C$11,2,FALSE))</f>
        <v/>
      </c>
      <c r="D539" s="77"/>
      <c r="E539" s="23" t="s">
        <v>945</v>
      </c>
      <c r="F539" s="78" t="str">
        <f>IF(ISERROR(VLOOKUP($B539&amp;" "&amp;$G539,Lists!$N$4:$O$14,2,FALSE)),"",VLOOKUP($B539&amp;" "&amp;$G539,Lists!$N$4:$O$14,2,FALSE))</f>
        <v/>
      </c>
      <c r="G539" s="78" t="str">
        <f>IF(ISERROR(VLOOKUP($E539,Lists!$L$4:$M$7,2,FALSE)),"",VLOOKUP($E539,Lists!$L$4:$M$7,2,FALSE))</f>
        <v/>
      </c>
      <c r="H539" s="77" t="str">
        <f t="shared" si="9"/>
        <v/>
      </c>
      <c r="I539" s="23" t="str">
        <f>IF(ISERROR(VLOOKUP($B539,Lists!$B$4:$K$12,10,FALSE)),"",VLOOKUP($B539,Lists!$B$4:$K$12,10,FALSE))</f>
        <v/>
      </c>
    </row>
    <row r="540" spans="1:9" x14ac:dyDescent="0.25">
      <c r="A540" s="12"/>
      <c r="B540" s="17" t="s">
        <v>754</v>
      </c>
      <c r="C540" s="12" t="str">
        <f>IF(ISERROR(VLOOKUP($B540,Lists!$B$4:$C$11,2,FALSE)),"",VLOOKUP($B540,Lists!$B$4:$C$11,2,FALSE))</f>
        <v/>
      </c>
      <c r="D540" s="77"/>
      <c r="E540" s="23" t="s">
        <v>945</v>
      </c>
      <c r="F540" s="78" t="str">
        <f>IF(ISERROR(VLOOKUP($B540&amp;" "&amp;$G540,Lists!$N$4:$O$14,2,FALSE)),"",VLOOKUP($B540&amp;" "&amp;$G540,Lists!$N$4:$O$14,2,FALSE))</f>
        <v/>
      </c>
      <c r="G540" s="78" t="str">
        <f>IF(ISERROR(VLOOKUP($E540,Lists!$L$4:$M$7,2,FALSE)),"",VLOOKUP($E540,Lists!$L$4:$M$7,2,FALSE))</f>
        <v/>
      </c>
      <c r="H540" s="77" t="str">
        <f t="shared" si="9"/>
        <v/>
      </c>
      <c r="I540" s="23" t="str">
        <f>IF(ISERROR(VLOOKUP($B540,Lists!$B$4:$K$12,10,FALSE)),"",VLOOKUP($B540,Lists!$B$4:$K$12,10,FALSE))</f>
        <v/>
      </c>
    </row>
    <row r="541" spans="1:9" x14ac:dyDescent="0.25">
      <c r="A541" s="12"/>
      <c r="B541" s="17" t="s">
        <v>754</v>
      </c>
      <c r="C541" s="12" t="str">
        <f>IF(ISERROR(VLOOKUP($B541,Lists!$B$4:$C$11,2,FALSE)),"",VLOOKUP($B541,Lists!$B$4:$C$11,2,FALSE))</f>
        <v/>
      </c>
      <c r="D541" s="77"/>
      <c r="E541" s="23" t="s">
        <v>945</v>
      </c>
      <c r="F541" s="78" t="str">
        <f>IF(ISERROR(VLOOKUP($B541&amp;" "&amp;$G541,Lists!$N$4:$O$14,2,FALSE)),"",VLOOKUP($B541&amp;" "&amp;$G541,Lists!$N$4:$O$14,2,FALSE))</f>
        <v/>
      </c>
      <c r="G541" s="78" t="str">
        <f>IF(ISERROR(VLOOKUP($E541,Lists!$L$4:$M$7,2,FALSE)),"",VLOOKUP($E541,Lists!$L$4:$M$7,2,FALSE))</f>
        <v/>
      </c>
      <c r="H541" s="77" t="str">
        <f t="shared" si="9"/>
        <v/>
      </c>
      <c r="I541" s="23" t="str">
        <f>IF(ISERROR(VLOOKUP($B541,Lists!$B$4:$K$12,10,FALSE)),"",VLOOKUP($B541,Lists!$B$4:$K$12,10,FALSE))</f>
        <v/>
      </c>
    </row>
    <row r="542" spans="1:9" x14ac:dyDescent="0.25">
      <c r="A542" s="12"/>
      <c r="B542" s="17" t="s">
        <v>754</v>
      </c>
      <c r="C542" s="12" t="str">
        <f>IF(ISERROR(VLOOKUP($B542,Lists!$B$4:$C$11,2,FALSE)),"",VLOOKUP($B542,Lists!$B$4:$C$11,2,FALSE))</f>
        <v/>
      </c>
      <c r="D542" s="77"/>
      <c r="E542" s="23" t="s">
        <v>945</v>
      </c>
      <c r="F542" s="78" t="str">
        <f>IF(ISERROR(VLOOKUP($B542&amp;" "&amp;$G542,Lists!$N$4:$O$14,2,FALSE)),"",VLOOKUP($B542&amp;" "&amp;$G542,Lists!$N$4:$O$14,2,FALSE))</f>
        <v/>
      </c>
      <c r="G542" s="78" t="str">
        <f>IF(ISERROR(VLOOKUP($E542,Lists!$L$4:$M$7,2,FALSE)),"",VLOOKUP($E542,Lists!$L$4:$M$7,2,FALSE))</f>
        <v/>
      </c>
      <c r="H542" s="77" t="str">
        <f t="shared" si="9"/>
        <v/>
      </c>
      <c r="I542" s="23" t="str">
        <f>IF(ISERROR(VLOOKUP($B542,Lists!$B$4:$K$12,10,FALSE)),"",VLOOKUP($B542,Lists!$B$4:$K$12,10,FALSE))</f>
        <v/>
      </c>
    </row>
    <row r="543" spans="1:9" x14ac:dyDescent="0.25">
      <c r="A543" s="12"/>
      <c r="B543" s="17" t="s">
        <v>754</v>
      </c>
      <c r="C543" s="12" t="str">
        <f>IF(ISERROR(VLOOKUP($B543,Lists!$B$4:$C$11,2,FALSE)),"",VLOOKUP($B543,Lists!$B$4:$C$11,2,FALSE))</f>
        <v/>
      </c>
      <c r="D543" s="77"/>
      <c r="E543" s="23" t="s">
        <v>945</v>
      </c>
      <c r="F543" s="78" t="str">
        <f>IF(ISERROR(VLOOKUP($B543&amp;" "&amp;$G543,Lists!$N$4:$O$14,2,FALSE)),"",VLOOKUP($B543&amp;" "&amp;$G543,Lists!$N$4:$O$14,2,FALSE))</f>
        <v/>
      </c>
      <c r="G543" s="78" t="str">
        <f>IF(ISERROR(VLOOKUP($E543,Lists!$L$4:$M$7,2,FALSE)),"",VLOOKUP($E543,Lists!$L$4:$M$7,2,FALSE))</f>
        <v/>
      </c>
      <c r="H543" s="77" t="str">
        <f t="shared" si="9"/>
        <v/>
      </c>
      <c r="I543" s="23" t="str">
        <f>IF(ISERROR(VLOOKUP($B543,Lists!$B$4:$K$12,10,FALSE)),"",VLOOKUP($B543,Lists!$B$4:$K$12,10,FALSE))</f>
        <v/>
      </c>
    </row>
    <row r="544" spans="1:9" x14ac:dyDescent="0.25">
      <c r="A544" s="12"/>
      <c r="B544" s="17" t="s">
        <v>754</v>
      </c>
      <c r="C544" s="12" t="str">
        <f>IF(ISERROR(VLOOKUP($B544,Lists!$B$4:$C$11,2,FALSE)),"",VLOOKUP($B544,Lists!$B$4:$C$11,2,FALSE))</f>
        <v/>
      </c>
      <c r="D544" s="77"/>
      <c r="E544" s="23" t="s">
        <v>945</v>
      </c>
      <c r="F544" s="78" t="str">
        <f>IF(ISERROR(VLOOKUP($B544&amp;" "&amp;$G544,Lists!$N$4:$O$14,2,FALSE)),"",VLOOKUP($B544&amp;" "&amp;$G544,Lists!$N$4:$O$14,2,FALSE))</f>
        <v/>
      </c>
      <c r="G544" s="78" t="str">
        <f>IF(ISERROR(VLOOKUP($E544,Lists!$L$4:$M$7,2,FALSE)),"",VLOOKUP($E544,Lists!$L$4:$M$7,2,FALSE))</f>
        <v/>
      </c>
      <c r="H544" s="77" t="str">
        <f t="shared" si="9"/>
        <v/>
      </c>
      <c r="I544" s="23" t="str">
        <f>IF(ISERROR(VLOOKUP($B544,Lists!$B$4:$K$12,10,FALSE)),"",VLOOKUP($B544,Lists!$B$4:$K$12,10,FALSE))</f>
        <v/>
      </c>
    </row>
    <row r="545" spans="1:9" x14ac:dyDescent="0.25">
      <c r="A545" s="12"/>
      <c r="B545" s="17" t="s">
        <v>754</v>
      </c>
      <c r="C545" s="12" t="str">
        <f>IF(ISERROR(VLOOKUP($B545,Lists!$B$4:$C$11,2,FALSE)),"",VLOOKUP($B545,Lists!$B$4:$C$11,2,FALSE))</f>
        <v/>
      </c>
      <c r="D545" s="77"/>
      <c r="E545" s="23" t="s">
        <v>945</v>
      </c>
      <c r="F545" s="78" t="str">
        <f>IF(ISERROR(VLOOKUP($B545&amp;" "&amp;$G545,Lists!$N$4:$O$14,2,FALSE)),"",VLOOKUP($B545&amp;" "&amp;$G545,Lists!$N$4:$O$14,2,FALSE))</f>
        <v/>
      </c>
      <c r="G545" s="78" t="str">
        <f>IF(ISERROR(VLOOKUP($E545,Lists!$L$4:$M$7,2,FALSE)),"",VLOOKUP($E545,Lists!$L$4:$M$7,2,FALSE))</f>
        <v/>
      </c>
      <c r="H545" s="77" t="str">
        <f t="shared" si="9"/>
        <v/>
      </c>
      <c r="I545" s="23" t="str">
        <f>IF(ISERROR(VLOOKUP($B545,Lists!$B$4:$K$12,10,FALSE)),"",VLOOKUP($B545,Lists!$B$4:$K$12,10,FALSE))</f>
        <v/>
      </c>
    </row>
    <row r="546" spans="1:9" x14ac:dyDescent="0.25">
      <c r="A546" s="12"/>
      <c r="B546" s="17" t="s">
        <v>754</v>
      </c>
      <c r="C546" s="12" t="str">
        <f>IF(ISERROR(VLOOKUP($B546,Lists!$B$4:$C$11,2,FALSE)),"",VLOOKUP($B546,Lists!$B$4:$C$11,2,FALSE))</f>
        <v/>
      </c>
      <c r="D546" s="77"/>
      <c r="E546" s="23" t="s">
        <v>945</v>
      </c>
      <c r="F546" s="78" t="str">
        <f>IF(ISERROR(VLOOKUP($B546&amp;" "&amp;$G546,Lists!$N$4:$O$14,2,FALSE)),"",VLOOKUP($B546&amp;" "&amp;$G546,Lists!$N$4:$O$14,2,FALSE))</f>
        <v/>
      </c>
      <c r="G546" s="78" t="str">
        <f>IF(ISERROR(VLOOKUP($E546,Lists!$L$4:$M$7,2,FALSE)),"",VLOOKUP($E546,Lists!$L$4:$M$7,2,FALSE))</f>
        <v/>
      </c>
      <c r="H546" s="77" t="str">
        <f t="shared" si="9"/>
        <v/>
      </c>
      <c r="I546" s="23" t="str">
        <f>IF(ISERROR(VLOOKUP($B546,Lists!$B$4:$K$12,10,FALSE)),"",VLOOKUP($B546,Lists!$B$4:$K$12,10,FALSE))</f>
        <v/>
      </c>
    </row>
    <row r="547" spans="1:9" x14ac:dyDescent="0.25">
      <c r="A547" s="12"/>
      <c r="B547" s="17" t="s">
        <v>754</v>
      </c>
      <c r="C547" s="12" t="str">
        <f>IF(ISERROR(VLOOKUP($B547,Lists!$B$4:$C$11,2,FALSE)),"",VLOOKUP($B547,Lists!$B$4:$C$11,2,FALSE))</f>
        <v/>
      </c>
      <c r="D547" s="77"/>
      <c r="E547" s="23" t="s">
        <v>945</v>
      </c>
      <c r="F547" s="78" t="str">
        <f>IF(ISERROR(VLOOKUP($B547&amp;" "&amp;$G547,Lists!$N$4:$O$14,2,FALSE)),"",VLOOKUP($B547&amp;" "&amp;$G547,Lists!$N$4:$O$14,2,FALSE))</f>
        <v/>
      </c>
      <c r="G547" s="78" t="str">
        <f>IF(ISERROR(VLOOKUP($E547,Lists!$L$4:$M$7,2,FALSE)),"",VLOOKUP($E547,Lists!$L$4:$M$7,2,FALSE))</f>
        <v/>
      </c>
      <c r="H547" s="77" t="str">
        <f t="shared" si="9"/>
        <v/>
      </c>
      <c r="I547" s="23" t="str">
        <f>IF(ISERROR(VLOOKUP($B547,Lists!$B$4:$K$12,10,FALSE)),"",VLOOKUP($B547,Lists!$B$4:$K$12,10,FALSE))</f>
        <v/>
      </c>
    </row>
    <row r="548" spans="1:9" x14ac:dyDescent="0.25">
      <c r="A548" s="12"/>
      <c r="B548" s="17" t="s">
        <v>754</v>
      </c>
      <c r="C548" s="12" t="str">
        <f>IF(ISERROR(VLOOKUP($B548,Lists!$B$4:$C$11,2,FALSE)),"",VLOOKUP($B548,Lists!$B$4:$C$11,2,FALSE))</f>
        <v/>
      </c>
      <c r="D548" s="77"/>
      <c r="E548" s="23" t="s">
        <v>945</v>
      </c>
      <c r="F548" s="78" t="str">
        <f>IF(ISERROR(VLOOKUP($B548&amp;" "&amp;$G548,Lists!$N$4:$O$14,2,FALSE)),"",VLOOKUP($B548&amp;" "&amp;$G548,Lists!$N$4:$O$14,2,FALSE))</f>
        <v/>
      </c>
      <c r="G548" s="78" t="str">
        <f>IF(ISERROR(VLOOKUP($E548,Lists!$L$4:$M$7,2,FALSE)),"",VLOOKUP($E548,Lists!$L$4:$M$7,2,FALSE))</f>
        <v/>
      </c>
      <c r="H548" s="77" t="str">
        <f t="shared" si="9"/>
        <v/>
      </c>
      <c r="I548" s="23" t="str">
        <f>IF(ISERROR(VLOOKUP($B548,Lists!$B$4:$K$12,10,FALSE)),"",VLOOKUP($B548,Lists!$B$4:$K$12,10,FALSE))</f>
        <v/>
      </c>
    </row>
    <row r="549" spans="1:9" x14ac:dyDescent="0.25">
      <c r="A549" s="12"/>
      <c r="B549" s="17" t="s">
        <v>754</v>
      </c>
      <c r="C549" s="12" t="str">
        <f>IF(ISERROR(VLOOKUP($B549,Lists!$B$4:$C$11,2,FALSE)),"",VLOOKUP($B549,Lists!$B$4:$C$11,2,FALSE))</f>
        <v/>
      </c>
      <c r="D549" s="77"/>
      <c r="E549" s="23" t="s">
        <v>945</v>
      </c>
      <c r="F549" s="78" t="str">
        <f>IF(ISERROR(VLOOKUP($B549&amp;" "&amp;$G549,Lists!$N$4:$O$14,2,FALSE)),"",VLOOKUP($B549&amp;" "&amp;$G549,Lists!$N$4:$O$14,2,FALSE))</f>
        <v/>
      </c>
      <c r="G549" s="78" t="str">
        <f>IF(ISERROR(VLOOKUP($E549,Lists!$L$4:$M$7,2,FALSE)),"",VLOOKUP($E549,Lists!$L$4:$M$7,2,FALSE))</f>
        <v/>
      </c>
      <c r="H549" s="77" t="str">
        <f t="shared" si="9"/>
        <v/>
      </c>
      <c r="I549" s="23" t="str">
        <f>IF(ISERROR(VLOOKUP($B549,Lists!$B$4:$K$12,10,FALSE)),"",VLOOKUP($B549,Lists!$B$4:$K$12,10,FALSE))</f>
        <v/>
      </c>
    </row>
    <row r="550" spans="1:9" x14ac:dyDescent="0.25">
      <c r="A550" s="12"/>
      <c r="B550" s="17" t="s">
        <v>754</v>
      </c>
      <c r="C550" s="12" t="str">
        <f>IF(ISERROR(VLOOKUP($B550,Lists!$B$4:$C$11,2,FALSE)),"",VLOOKUP($B550,Lists!$B$4:$C$11,2,FALSE))</f>
        <v/>
      </c>
      <c r="D550" s="77"/>
      <c r="E550" s="23" t="s">
        <v>945</v>
      </c>
      <c r="F550" s="78" t="str">
        <f>IF(ISERROR(VLOOKUP($B550&amp;" "&amp;$G550,Lists!$N$4:$O$14,2,FALSE)),"",VLOOKUP($B550&amp;" "&amp;$G550,Lists!$N$4:$O$14,2,FALSE))</f>
        <v/>
      </c>
      <c r="G550" s="78" t="str">
        <f>IF(ISERROR(VLOOKUP($E550,Lists!$L$4:$M$7,2,FALSE)),"",VLOOKUP($E550,Lists!$L$4:$M$7,2,FALSE))</f>
        <v/>
      </c>
      <c r="H550" s="77" t="str">
        <f t="shared" si="9"/>
        <v/>
      </c>
      <c r="I550" s="23" t="str">
        <f>IF(ISERROR(VLOOKUP($B550,Lists!$B$4:$K$12,10,FALSE)),"",VLOOKUP($B550,Lists!$B$4:$K$12,10,FALSE))</f>
        <v/>
      </c>
    </row>
    <row r="551" spans="1:9" x14ac:dyDescent="0.25">
      <c r="A551" s="12"/>
      <c r="B551" s="17" t="s">
        <v>754</v>
      </c>
      <c r="C551" s="12" t="str">
        <f>IF(ISERROR(VLOOKUP($B551,Lists!$B$4:$C$11,2,FALSE)),"",VLOOKUP($B551,Lists!$B$4:$C$11,2,FALSE))</f>
        <v/>
      </c>
      <c r="D551" s="77"/>
      <c r="E551" s="23" t="s">
        <v>945</v>
      </c>
      <c r="F551" s="78" t="str">
        <f>IF(ISERROR(VLOOKUP($B551&amp;" "&amp;$G551,Lists!$N$4:$O$14,2,FALSE)),"",VLOOKUP($B551&amp;" "&amp;$G551,Lists!$N$4:$O$14,2,FALSE))</f>
        <v/>
      </c>
      <c r="G551" s="78" t="str">
        <f>IF(ISERROR(VLOOKUP($E551,Lists!$L$4:$M$7,2,FALSE)),"",VLOOKUP($E551,Lists!$L$4:$M$7,2,FALSE))</f>
        <v/>
      </c>
      <c r="H551" s="77" t="str">
        <f t="shared" si="9"/>
        <v/>
      </c>
      <c r="I551" s="23" t="str">
        <f>IF(ISERROR(VLOOKUP($B551,Lists!$B$4:$K$12,10,FALSE)),"",VLOOKUP($B551,Lists!$B$4:$K$12,10,FALSE))</f>
        <v/>
      </c>
    </row>
    <row r="552" spans="1:9" x14ac:dyDescent="0.25">
      <c r="A552" s="12"/>
      <c r="B552" s="17" t="s">
        <v>754</v>
      </c>
      <c r="C552" s="12" t="str">
        <f>IF(ISERROR(VLOOKUP($B552,Lists!$B$4:$C$11,2,FALSE)),"",VLOOKUP($B552,Lists!$B$4:$C$11,2,FALSE))</f>
        <v/>
      </c>
      <c r="D552" s="77"/>
      <c r="E552" s="23" t="s">
        <v>945</v>
      </c>
      <c r="F552" s="78" t="str">
        <f>IF(ISERROR(VLOOKUP($B552&amp;" "&amp;$G552,Lists!$N$4:$O$14,2,FALSE)),"",VLOOKUP($B552&amp;" "&amp;$G552,Lists!$N$4:$O$14,2,FALSE))</f>
        <v/>
      </c>
      <c r="G552" s="78" t="str">
        <f>IF(ISERROR(VLOOKUP($E552,Lists!$L$4:$M$7,2,FALSE)),"",VLOOKUP($E552,Lists!$L$4:$M$7,2,FALSE))</f>
        <v/>
      </c>
      <c r="H552" s="77" t="str">
        <f t="shared" si="9"/>
        <v/>
      </c>
      <c r="I552" s="23" t="str">
        <f>IF(ISERROR(VLOOKUP($B552,Lists!$B$4:$K$12,10,FALSE)),"",VLOOKUP($B552,Lists!$B$4:$K$12,10,FALSE))</f>
        <v/>
      </c>
    </row>
    <row r="553" spans="1:9" x14ac:dyDescent="0.25">
      <c r="A553" s="12"/>
      <c r="B553" s="17" t="s">
        <v>754</v>
      </c>
      <c r="C553" s="12" t="str">
        <f>IF(ISERROR(VLOOKUP($B553,Lists!$B$4:$C$11,2,FALSE)),"",VLOOKUP($B553,Lists!$B$4:$C$11,2,FALSE))</f>
        <v/>
      </c>
      <c r="D553" s="77"/>
      <c r="E553" s="23" t="s">
        <v>945</v>
      </c>
      <c r="F553" s="78" t="str">
        <f>IF(ISERROR(VLOOKUP($B553&amp;" "&amp;$G553,Lists!$N$4:$O$14,2,FALSE)),"",VLOOKUP($B553&amp;" "&amp;$G553,Lists!$N$4:$O$14,2,FALSE))</f>
        <v/>
      </c>
      <c r="G553" s="78" t="str">
        <f>IF(ISERROR(VLOOKUP($E553,Lists!$L$4:$M$7,2,FALSE)),"",VLOOKUP($E553,Lists!$L$4:$M$7,2,FALSE))</f>
        <v/>
      </c>
      <c r="H553" s="77" t="str">
        <f t="shared" si="9"/>
        <v/>
      </c>
      <c r="I553" s="23" t="str">
        <f>IF(ISERROR(VLOOKUP($B553,Lists!$B$4:$K$12,10,FALSE)),"",VLOOKUP($B553,Lists!$B$4:$K$12,10,FALSE))</f>
        <v/>
      </c>
    </row>
    <row r="554" spans="1:9" x14ac:dyDescent="0.25">
      <c r="A554" s="12"/>
      <c r="B554" s="17" t="s">
        <v>754</v>
      </c>
      <c r="C554" s="12" t="str">
        <f>IF(ISERROR(VLOOKUP($B554,Lists!$B$4:$C$11,2,FALSE)),"",VLOOKUP($B554,Lists!$B$4:$C$11,2,FALSE))</f>
        <v/>
      </c>
      <c r="D554" s="77"/>
      <c r="E554" s="23" t="s">
        <v>945</v>
      </c>
      <c r="F554" s="78" t="str">
        <f>IF(ISERROR(VLOOKUP($B554&amp;" "&amp;$G554,Lists!$N$4:$O$14,2,FALSE)),"",VLOOKUP($B554&amp;" "&amp;$G554,Lists!$N$4:$O$14,2,FALSE))</f>
        <v/>
      </c>
      <c r="G554" s="78" t="str">
        <f>IF(ISERROR(VLOOKUP($E554,Lists!$L$4:$M$7,2,FALSE)),"",VLOOKUP($E554,Lists!$L$4:$M$7,2,FALSE))</f>
        <v/>
      </c>
      <c r="H554" s="77" t="str">
        <f t="shared" si="9"/>
        <v/>
      </c>
      <c r="I554" s="23" t="str">
        <f>IF(ISERROR(VLOOKUP($B554,Lists!$B$4:$K$12,10,FALSE)),"",VLOOKUP($B554,Lists!$B$4:$K$12,10,FALSE))</f>
        <v/>
      </c>
    </row>
    <row r="555" spans="1:9" x14ac:dyDescent="0.25">
      <c r="A555" s="12"/>
      <c r="B555" s="17" t="s">
        <v>754</v>
      </c>
      <c r="C555" s="12" t="str">
        <f>IF(ISERROR(VLOOKUP($B555,Lists!$B$4:$C$11,2,FALSE)),"",VLOOKUP($B555,Lists!$B$4:$C$11,2,FALSE))</f>
        <v/>
      </c>
      <c r="D555" s="77"/>
      <c r="E555" s="23" t="s">
        <v>945</v>
      </c>
      <c r="F555" s="78" t="str">
        <f>IF(ISERROR(VLOOKUP($B555&amp;" "&amp;$G555,Lists!$N$4:$O$14,2,FALSE)),"",VLOOKUP($B555&amp;" "&amp;$G555,Lists!$N$4:$O$14,2,FALSE))</f>
        <v/>
      </c>
      <c r="G555" s="78" t="str">
        <f>IF(ISERROR(VLOOKUP($E555,Lists!$L$4:$M$7,2,FALSE)),"",VLOOKUP($E555,Lists!$L$4:$M$7,2,FALSE))</f>
        <v/>
      </c>
      <c r="H555" s="77" t="str">
        <f t="shared" si="9"/>
        <v/>
      </c>
      <c r="I555" s="23" t="str">
        <f>IF(ISERROR(VLOOKUP($B555,Lists!$B$4:$K$12,10,FALSE)),"",VLOOKUP($B555,Lists!$B$4:$K$12,10,FALSE))</f>
        <v/>
      </c>
    </row>
    <row r="556" spans="1:9" x14ac:dyDescent="0.25">
      <c r="A556" s="12"/>
      <c r="B556" s="17" t="s">
        <v>754</v>
      </c>
      <c r="C556" s="12" t="str">
        <f>IF(ISERROR(VLOOKUP($B556,Lists!$B$4:$C$11,2,FALSE)),"",VLOOKUP($B556,Lists!$B$4:$C$11,2,FALSE))</f>
        <v/>
      </c>
      <c r="D556" s="77"/>
      <c r="E556" s="23" t="s">
        <v>945</v>
      </c>
      <c r="F556" s="78" t="str">
        <f>IF(ISERROR(VLOOKUP($B556&amp;" "&amp;$G556,Lists!$N$4:$O$14,2,FALSE)),"",VLOOKUP($B556&amp;" "&amp;$G556,Lists!$N$4:$O$14,2,FALSE))</f>
        <v/>
      </c>
      <c r="G556" s="78" t="str">
        <f>IF(ISERROR(VLOOKUP($E556,Lists!$L$4:$M$7,2,FALSE)),"",VLOOKUP($E556,Lists!$L$4:$M$7,2,FALSE))</f>
        <v/>
      </c>
      <c r="H556" s="77" t="str">
        <f t="shared" si="9"/>
        <v/>
      </c>
      <c r="I556" s="23" t="str">
        <f>IF(ISERROR(VLOOKUP($B556,Lists!$B$4:$K$12,10,FALSE)),"",VLOOKUP($B556,Lists!$B$4:$K$12,10,FALSE))</f>
        <v/>
      </c>
    </row>
    <row r="557" spans="1:9" x14ac:dyDescent="0.25">
      <c r="A557" s="12"/>
      <c r="B557" s="17" t="s">
        <v>754</v>
      </c>
      <c r="C557" s="12" t="str">
        <f>IF(ISERROR(VLOOKUP($B557,Lists!$B$4:$C$11,2,FALSE)),"",VLOOKUP($B557,Lists!$B$4:$C$11,2,FALSE))</f>
        <v/>
      </c>
      <c r="D557" s="77"/>
      <c r="E557" s="23" t="s">
        <v>945</v>
      </c>
      <c r="F557" s="78" t="str">
        <f>IF(ISERROR(VLOOKUP($B557&amp;" "&amp;$G557,Lists!$N$4:$O$14,2,FALSE)),"",VLOOKUP($B557&amp;" "&amp;$G557,Lists!$N$4:$O$14,2,FALSE))</f>
        <v/>
      </c>
      <c r="G557" s="78" t="str">
        <f>IF(ISERROR(VLOOKUP($E557,Lists!$L$4:$M$7,2,FALSE)),"",VLOOKUP($E557,Lists!$L$4:$M$7,2,FALSE))</f>
        <v/>
      </c>
      <c r="H557" s="77" t="str">
        <f t="shared" si="9"/>
        <v/>
      </c>
      <c r="I557" s="23" t="str">
        <f>IF(ISERROR(VLOOKUP($B557,Lists!$B$4:$K$12,10,FALSE)),"",VLOOKUP($B557,Lists!$B$4:$K$12,10,FALSE))</f>
        <v/>
      </c>
    </row>
    <row r="558" spans="1:9" x14ac:dyDescent="0.25">
      <c r="A558" s="12"/>
      <c r="B558" s="17" t="s">
        <v>754</v>
      </c>
      <c r="C558" s="12" t="str">
        <f>IF(ISERROR(VLOOKUP($B558,Lists!$B$4:$C$11,2,FALSE)),"",VLOOKUP($B558,Lists!$B$4:$C$11,2,FALSE))</f>
        <v/>
      </c>
      <c r="D558" s="77"/>
      <c r="E558" s="23" t="s">
        <v>945</v>
      </c>
      <c r="F558" s="78" t="str">
        <f>IF(ISERROR(VLOOKUP($B558&amp;" "&amp;$G558,Lists!$N$4:$O$14,2,FALSE)),"",VLOOKUP($B558&amp;" "&amp;$G558,Lists!$N$4:$O$14,2,FALSE))</f>
        <v/>
      </c>
      <c r="G558" s="78" t="str">
        <f>IF(ISERROR(VLOOKUP($E558,Lists!$L$4:$M$7,2,FALSE)),"",VLOOKUP($E558,Lists!$L$4:$M$7,2,FALSE))</f>
        <v/>
      </c>
      <c r="H558" s="77" t="str">
        <f t="shared" si="9"/>
        <v/>
      </c>
      <c r="I558" s="23" t="str">
        <f>IF(ISERROR(VLOOKUP($B558,Lists!$B$4:$K$12,10,FALSE)),"",VLOOKUP($B558,Lists!$B$4:$K$12,10,FALSE))</f>
        <v/>
      </c>
    </row>
    <row r="559" spans="1:9" x14ac:dyDescent="0.25">
      <c r="A559" s="12"/>
      <c r="B559" s="17" t="s">
        <v>754</v>
      </c>
      <c r="C559" s="12" t="str">
        <f>IF(ISERROR(VLOOKUP($B559,Lists!$B$4:$C$11,2,FALSE)),"",VLOOKUP($B559,Lists!$B$4:$C$11,2,FALSE))</f>
        <v/>
      </c>
      <c r="D559" s="77"/>
      <c r="E559" s="23" t="s">
        <v>945</v>
      </c>
      <c r="F559" s="78" t="str">
        <f>IF(ISERROR(VLOOKUP($B559&amp;" "&amp;$G559,Lists!$N$4:$O$14,2,FALSE)),"",VLOOKUP($B559&amp;" "&amp;$G559,Lists!$N$4:$O$14,2,FALSE))</f>
        <v/>
      </c>
      <c r="G559" s="78" t="str">
        <f>IF(ISERROR(VLOOKUP($E559,Lists!$L$4:$M$7,2,FALSE)),"",VLOOKUP($E559,Lists!$L$4:$M$7,2,FALSE))</f>
        <v/>
      </c>
      <c r="H559" s="77" t="str">
        <f t="shared" si="9"/>
        <v/>
      </c>
      <c r="I559" s="23" t="str">
        <f>IF(ISERROR(VLOOKUP($B559,Lists!$B$4:$K$12,10,FALSE)),"",VLOOKUP($B559,Lists!$B$4:$K$12,10,FALSE))</f>
        <v/>
      </c>
    </row>
    <row r="560" spans="1:9" x14ac:dyDescent="0.25">
      <c r="A560" s="12"/>
      <c r="B560" s="17" t="s">
        <v>754</v>
      </c>
      <c r="C560" s="12" t="str">
        <f>IF(ISERROR(VLOOKUP($B560,Lists!$B$4:$C$11,2,FALSE)),"",VLOOKUP($B560,Lists!$B$4:$C$11,2,FALSE))</f>
        <v/>
      </c>
      <c r="D560" s="77"/>
      <c r="E560" s="23" t="s">
        <v>945</v>
      </c>
      <c r="F560" s="78" t="str">
        <f>IF(ISERROR(VLOOKUP($B560&amp;" "&amp;$G560,Lists!$N$4:$O$14,2,FALSE)),"",VLOOKUP($B560&amp;" "&amp;$G560,Lists!$N$4:$O$14,2,FALSE))</f>
        <v/>
      </c>
      <c r="G560" s="78" t="str">
        <f>IF(ISERROR(VLOOKUP($E560,Lists!$L$4:$M$7,2,FALSE)),"",VLOOKUP($E560,Lists!$L$4:$M$7,2,FALSE))</f>
        <v/>
      </c>
      <c r="H560" s="77" t="str">
        <f t="shared" si="9"/>
        <v/>
      </c>
      <c r="I560" s="23" t="str">
        <f>IF(ISERROR(VLOOKUP($B560,Lists!$B$4:$K$12,10,FALSE)),"",VLOOKUP($B560,Lists!$B$4:$K$12,10,FALSE))</f>
        <v/>
      </c>
    </row>
    <row r="561" spans="1:9" x14ac:dyDescent="0.25">
      <c r="A561" s="12"/>
      <c r="B561" s="17" t="s">
        <v>754</v>
      </c>
      <c r="C561" s="12" t="str">
        <f>IF(ISERROR(VLOOKUP($B561,Lists!$B$4:$C$11,2,FALSE)),"",VLOOKUP($B561,Lists!$B$4:$C$11,2,FALSE))</f>
        <v/>
      </c>
      <c r="D561" s="77"/>
      <c r="E561" s="23" t="s">
        <v>945</v>
      </c>
      <c r="F561" s="78" t="str">
        <f>IF(ISERROR(VLOOKUP($B561&amp;" "&amp;$G561,Lists!$N$4:$O$14,2,FALSE)),"",VLOOKUP($B561&amp;" "&amp;$G561,Lists!$N$4:$O$14,2,FALSE))</f>
        <v/>
      </c>
      <c r="G561" s="78" t="str">
        <f>IF(ISERROR(VLOOKUP($E561,Lists!$L$4:$M$7,2,FALSE)),"",VLOOKUP($E561,Lists!$L$4:$M$7,2,FALSE))</f>
        <v/>
      </c>
      <c r="H561" s="77" t="str">
        <f t="shared" si="9"/>
        <v/>
      </c>
      <c r="I561" s="23" t="str">
        <f>IF(ISERROR(VLOOKUP($B561,Lists!$B$4:$K$12,10,FALSE)),"",VLOOKUP($B561,Lists!$B$4:$K$12,10,FALSE))</f>
        <v/>
      </c>
    </row>
    <row r="562" spans="1:9" x14ac:dyDescent="0.25">
      <c r="A562" s="12"/>
      <c r="B562" s="17" t="s">
        <v>754</v>
      </c>
      <c r="C562" s="12" t="str">
        <f>IF(ISERROR(VLOOKUP($B562,Lists!$B$4:$C$11,2,FALSE)),"",VLOOKUP($B562,Lists!$B$4:$C$11,2,FALSE))</f>
        <v/>
      </c>
      <c r="D562" s="77"/>
      <c r="E562" s="23" t="s">
        <v>945</v>
      </c>
      <c r="F562" s="78" t="str">
        <f>IF(ISERROR(VLOOKUP($B562&amp;" "&amp;$G562,Lists!$N$4:$O$14,2,FALSE)),"",VLOOKUP($B562&amp;" "&amp;$G562,Lists!$N$4:$O$14,2,FALSE))</f>
        <v/>
      </c>
      <c r="G562" s="78" t="str">
        <f>IF(ISERROR(VLOOKUP($E562,Lists!$L$4:$M$7,2,FALSE)),"",VLOOKUP($E562,Lists!$L$4:$M$7,2,FALSE))</f>
        <v/>
      </c>
      <c r="H562" s="77" t="str">
        <f t="shared" si="9"/>
        <v/>
      </c>
      <c r="I562" s="23" t="str">
        <f>IF(ISERROR(VLOOKUP($B562,Lists!$B$4:$K$12,10,FALSE)),"",VLOOKUP($B562,Lists!$B$4:$K$12,10,FALSE))</f>
        <v/>
      </c>
    </row>
    <row r="563" spans="1:9" x14ac:dyDescent="0.25">
      <c r="A563" s="12"/>
      <c r="B563" s="17" t="s">
        <v>754</v>
      </c>
      <c r="C563" s="12" t="str">
        <f>IF(ISERROR(VLOOKUP($B563,Lists!$B$4:$C$11,2,FALSE)),"",VLOOKUP($B563,Lists!$B$4:$C$11,2,FALSE))</f>
        <v/>
      </c>
      <c r="D563" s="77"/>
      <c r="E563" s="23" t="s">
        <v>945</v>
      </c>
      <c r="F563" s="78" t="str">
        <f>IF(ISERROR(VLOOKUP($B563&amp;" "&amp;$G563,Lists!$N$4:$O$14,2,FALSE)),"",VLOOKUP($B563&amp;" "&amp;$G563,Lists!$N$4:$O$14,2,FALSE))</f>
        <v/>
      </c>
      <c r="G563" s="78" t="str">
        <f>IF(ISERROR(VLOOKUP($E563,Lists!$L$4:$M$7,2,FALSE)),"",VLOOKUP($E563,Lists!$L$4:$M$7,2,FALSE))</f>
        <v/>
      </c>
      <c r="H563" s="77" t="str">
        <f t="shared" si="9"/>
        <v/>
      </c>
      <c r="I563" s="23" t="str">
        <f>IF(ISERROR(VLOOKUP($B563,Lists!$B$4:$K$12,10,FALSE)),"",VLOOKUP($B563,Lists!$B$4:$K$12,10,FALSE))</f>
        <v/>
      </c>
    </row>
    <row r="564" spans="1:9" x14ac:dyDescent="0.25">
      <c r="A564" s="12"/>
      <c r="B564" s="17" t="s">
        <v>754</v>
      </c>
      <c r="C564" s="12" t="str">
        <f>IF(ISERROR(VLOOKUP($B564,Lists!$B$4:$C$11,2,FALSE)),"",VLOOKUP($B564,Lists!$B$4:$C$11,2,FALSE))</f>
        <v/>
      </c>
      <c r="D564" s="77"/>
      <c r="E564" s="23" t="s">
        <v>945</v>
      </c>
      <c r="F564" s="78" t="str">
        <f>IF(ISERROR(VLOOKUP($B564&amp;" "&amp;$G564,Lists!$N$4:$O$14,2,FALSE)),"",VLOOKUP($B564&amp;" "&amp;$G564,Lists!$N$4:$O$14,2,FALSE))</f>
        <v/>
      </c>
      <c r="G564" s="78" t="str">
        <f>IF(ISERROR(VLOOKUP($E564,Lists!$L$4:$M$7,2,FALSE)),"",VLOOKUP($E564,Lists!$L$4:$M$7,2,FALSE))</f>
        <v/>
      </c>
      <c r="H564" s="77" t="str">
        <f t="shared" si="9"/>
        <v/>
      </c>
      <c r="I564" s="23" t="str">
        <f>IF(ISERROR(VLOOKUP($B564,Lists!$B$4:$K$12,10,FALSE)),"",VLOOKUP($B564,Lists!$B$4:$K$12,10,FALSE))</f>
        <v/>
      </c>
    </row>
    <row r="565" spans="1:9" x14ac:dyDescent="0.25">
      <c r="A565" s="12"/>
      <c r="B565" s="17" t="s">
        <v>754</v>
      </c>
      <c r="C565" s="12" t="str">
        <f>IF(ISERROR(VLOOKUP($B565,Lists!$B$4:$C$11,2,FALSE)),"",VLOOKUP($B565,Lists!$B$4:$C$11,2,FALSE))</f>
        <v/>
      </c>
      <c r="D565" s="77"/>
      <c r="E565" s="23" t="s">
        <v>945</v>
      </c>
      <c r="F565" s="78" t="str">
        <f>IF(ISERROR(VLOOKUP($B565&amp;" "&amp;$G565,Lists!$N$4:$O$14,2,FALSE)),"",VLOOKUP($B565&amp;" "&amp;$G565,Lists!$N$4:$O$14,2,FALSE))</f>
        <v/>
      </c>
      <c r="G565" s="78" t="str">
        <f>IF(ISERROR(VLOOKUP($E565,Lists!$L$4:$M$7,2,FALSE)),"",VLOOKUP($E565,Lists!$L$4:$M$7,2,FALSE))</f>
        <v/>
      </c>
      <c r="H565" s="77" t="str">
        <f t="shared" si="9"/>
        <v/>
      </c>
      <c r="I565" s="23" t="str">
        <f>IF(ISERROR(VLOOKUP($B565,Lists!$B$4:$K$12,10,FALSE)),"",VLOOKUP($B565,Lists!$B$4:$K$12,10,FALSE))</f>
        <v/>
      </c>
    </row>
    <row r="566" spans="1:9" x14ac:dyDescent="0.25">
      <c r="A566" s="12"/>
      <c r="B566" s="17" t="s">
        <v>754</v>
      </c>
      <c r="C566" s="12" t="str">
        <f>IF(ISERROR(VLOOKUP($B566,Lists!$B$4:$C$11,2,FALSE)),"",VLOOKUP($B566,Lists!$B$4:$C$11,2,FALSE))</f>
        <v/>
      </c>
      <c r="D566" s="77"/>
      <c r="E566" s="23" t="s">
        <v>945</v>
      </c>
      <c r="F566" s="78" t="str">
        <f>IF(ISERROR(VLOOKUP($B566&amp;" "&amp;$G566,Lists!$N$4:$O$14,2,FALSE)),"",VLOOKUP($B566&amp;" "&amp;$G566,Lists!$N$4:$O$14,2,FALSE))</f>
        <v/>
      </c>
      <c r="G566" s="78" t="str">
        <f>IF(ISERROR(VLOOKUP($E566,Lists!$L$4:$M$7,2,FALSE)),"",VLOOKUP($E566,Lists!$L$4:$M$7,2,FALSE))</f>
        <v/>
      </c>
      <c r="H566" s="77" t="str">
        <f t="shared" si="9"/>
        <v/>
      </c>
      <c r="I566" s="23" t="str">
        <f>IF(ISERROR(VLOOKUP($B566,Lists!$B$4:$K$12,10,FALSE)),"",VLOOKUP($B566,Lists!$B$4:$K$12,10,FALSE))</f>
        <v/>
      </c>
    </row>
    <row r="567" spans="1:9" x14ac:dyDescent="0.25">
      <c r="A567" s="12"/>
      <c r="B567" s="17" t="s">
        <v>754</v>
      </c>
      <c r="C567" s="12" t="str">
        <f>IF(ISERROR(VLOOKUP($B567,Lists!$B$4:$C$11,2,FALSE)),"",VLOOKUP($B567,Lists!$B$4:$C$11,2,FALSE))</f>
        <v/>
      </c>
      <c r="D567" s="77"/>
      <c r="E567" s="23" t="s">
        <v>945</v>
      </c>
      <c r="F567" s="78" t="str">
        <f>IF(ISERROR(VLOOKUP($B567&amp;" "&amp;$G567,Lists!$N$4:$O$14,2,FALSE)),"",VLOOKUP($B567&amp;" "&amp;$G567,Lists!$N$4:$O$14,2,FALSE))</f>
        <v/>
      </c>
      <c r="G567" s="78" t="str">
        <f>IF(ISERROR(VLOOKUP($E567,Lists!$L$4:$M$7,2,FALSE)),"",VLOOKUP($E567,Lists!$L$4:$M$7,2,FALSE))</f>
        <v/>
      </c>
      <c r="H567" s="77" t="str">
        <f t="shared" si="9"/>
        <v/>
      </c>
      <c r="I567" s="23" t="str">
        <f>IF(ISERROR(VLOOKUP($B567,Lists!$B$4:$K$12,10,FALSE)),"",VLOOKUP($B567,Lists!$B$4:$K$12,10,FALSE))</f>
        <v/>
      </c>
    </row>
    <row r="568" spans="1:9" x14ac:dyDescent="0.25">
      <c r="A568" s="12"/>
      <c r="B568" s="17" t="s">
        <v>754</v>
      </c>
      <c r="C568" s="12" t="str">
        <f>IF(ISERROR(VLOOKUP($B568,Lists!$B$4:$C$11,2,FALSE)),"",VLOOKUP($B568,Lists!$B$4:$C$11,2,FALSE))</f>
        <v/>
      </c>
      <c r="D568" s="77"/>
      <c r="E568" s="23" t="s">
        <v>945</v>
      </c>
      <c r="F568" s="78" t="str">
        <f>IF(ISERROR(VLOOKUP($B568&amp;" "&amp;$G568,Lists!$N$4:$O$14,2,FALSE)),"",VLOOKUP($B568&amp;" "&amp;$G568,Lists!$N$4:$O$14,2,FALSE))</f>
        <v/>
      </c>
      <c r="G568" s="78" t="str">
        <f>IF(ISERROR(VLOOKUP($E568,Lists!$L$4:$M$7,2,FALSE)),"",VLOOKUP($E568,Lists!$L$4:$M$7,2,FALSE))</f>
        <v/>
      </c>
      <c r="H568" s="77" t="str">
        <f t="shared" si="9"/>
        <v/>
      </c>
      <c r="I568" s="23" t="str">
        <f>IF(ISERROR(VLOOKUP($B568,Lists!$B$4:$K$12,10,FALSE)),"",VLOOKUP($B568,Lists!$B$4:$K$12,10,FALSE))</f>
        <v/>
      </c>
    </row>
    <row r="569" spans="1:9" x14ac:dyDescent="0.25">
      <c r="A569" s="12"/>
      <c r="B569" s="17" t="s">
        <v>754</v>
      </c>
      <c r="C569" s="12" t="str">
        <f>IF(ISERROR(VLOOKUP($B569,Lists!$B$4:$C$11,2,FALSE)),"",VLOOKUP($B569,Lists!$B$4:$C$11,2,FALSE))</f>
        <v/>
      </c>
      <c r="D569" s="77"/>
      <c r="E569" s="23" t="s">
        <v>945</v>
      </c>
      <c r="F569" s="78" t="str">
        <f>IF(ISERROR(VLOOKUP($B569&amp;" "&amp;$G569,Lists!$N$4:$O$14,2,FALSE)),"",VLOOKUP($B569&amp;" "&amp;$G569,Lists!$N$4:$O$14,2,FALSE))</f>
        <v/>
      </c>
      <c r="G569" s="78" t="str">
        <f>IF(ISERROR(VLOOKUP($E569,Lists!$L$4:$M$7,2,FALSE)),"",VLOOKUP($E569,Lists!$L$4:$M$7,2,FALSE))</f>
        <v/>
      </c>
      <c r="H569" s="77" t="str">
        <f t="shared" si="9"/>
        <v/>
      </c>
      <c r="I569" s="23" t="str">
        <f>IF(ISERROR(VLOOKUP($B569,Lists!$B$4:$K$12,10,FALSE)),"",VLOOKUP($B569,Lists!$B$4:$K$12,10,FALSE))</f>
        <v/>
      </c>
    </row>
    <row r="570" spans="1:9" x14ac:dyDescent="0.25">
      <c r="A570" s="12"/>
      <c r="B570" s="17" t="s">
        <v>754</v>
      </c>
      <c r="C570" s="12" t="str">
        <f>IF(ISERROR(VLOOKUP($B570,Lists!$B$4:$C$11,2,FALSE)),"",VLOOKUP($B570,Lists!$B$4:$C$11,2,FALSE))</f>
        <v/>
      </c>
      <c r="D570" s="77"/>
      <c r="E570" s="23" t="s">
        <v>945</v>
      </c>
      <c r="F570" s="78" t="str">
        <f>IF(ISERROR(VLOOKUP($B570&amp;" "&amp;$G570,Lists!$N$4:$O$14,2,FALSE)),"",VLOOKUP($B570&amp;" "&amp;$G570,Lists!$N$4:$O$14,2,FALSE))</f>
        <v/>
      </c>
      <c r="G570" s="78" t="str">
        <f>IF(ISERROR(VLOOKUP($E570,Lists!$L$4:$M$7,2,FALSE)),"",VLOOKUP($E570,Lists!$L$4:$M$7,2,FALSE))</f>
        <v/>
      </c>
      <c r="H570" s="77" t="str">
        <f t="shared" si="9"/>
        <v/>
      </c>
      <c r="I570" s="23" t="str">
        <f>IF(ISERROR(VLOOKUP($B570,Lists!$B$4:$K$12,10,FALSE)),"",VLOOKUP($B570,Lists!$B$4:$K$12,10,FALSE))</f>
        <v/>
      </c>
    </row>
    <row r="571" spans="1:9" x14ac:dyDescent="0.25">
      <c r="A571" s="12"/>
      <c r="B571" s="17" t="s">
        <v>754</v>
      </c>
      <c r="C571" s="12" t="str">
        <f>IF(ISERROR(VLOOKUP($B571,Lists!$B$4:$C$11,2,FALSE)),"",VLOOKUP($B571,Lists!$B$4:$C$11,2,FALSE))</f>
        <v/>
      </c>
      <c r="D571" s="77"/>
      <c r="E571" s="23" t="s">
        <v>945</v>
      </c>
      <c r="F571" s="78" t="str">
        <f>IF(ISERROR(VLOOKUP($B571&amp;" "&amp;$G571,Lists!$N$4:$O$14,2,FALSE)),"",VLOOKUP($B571&amp;" "&amp;$G571,Lists!$N$4:$O$14,2,FALSE))</f>
        <v/>
      </c>
      <c r="G571" s="78" t="str">
        <f>IF(ISERROR(VLOOKUP($E571,Lists!$L$4:$M$7,2,FALSE)),"",VLOOKUP($E571,Lists!$L$4:$M$7,2,FALSE))</f>
        <v/>
      </c>
      <c r="H571" s="77" t="str">
        <f t="shared" si="9"/>
        <v/>
      </c>
      <c r="I571" s="23" t="str">
        <f>IF(ISERROR(VLOOKUP($B571,Lists!$B$4:$K$12,10,FALSE)),"",VLOOKUP($B571,Lists!$B$4:$K$12,10,FALSE))</f>
        <v/>
      </c>
    </row>
    <row r="572" spans="1:9" x14ac:dyDescent="0.25">
      <c r="A572" s="12"/>
      <c r="B572" s="17" t="s">
        <v>754</v>
      </c>
      <c r="C572" s="12" t="str">
        <f>IF(ISERROR(VLOOKUP($B572,Lists!$B$4:$C$11,2,FALSE)),"",VLOOKUP($B572,Lists!$B$4:$C$11,2,FALSE))</f>
        <v/>
      </c>
      <c r="D572" s="77"/>
      <c r="E572" s="23" t="s">
        <v>945</v>
      </c>
      <c r="F572" s="78" t="str">
        <f>IF(ISERROR(VLOOKUP($B572&amp;" "&amp;$G572,Lists!$N$4:$O$14,2,FALSE)),"",VLOOKUP($B572&amp;" "&amp;$G572,Lists!$N$4:$O$14,2,FALSE))</f>
        <v/>
      </c>
      <c r="G572" s="78" t="str">
        <f>IF(ISERROR(VLOOKUP($E572,Lists!$L$4:$M$7,2,FALSE)),"",VLOOKUP($E572,Lists!$L$4:$M$7,2,FALSE))</f>
        <v/>
      </c>
      <c r="H572" s="77" t="str">
        <f t="shared" si="9"/>
        <v/>
      </c>
      <c r="I572" s="23" t="str">
        <f>IF(ISERROR(VLOOKUP($B572,Lists!$B$4:$K$12,10,FALSE)),"",VLOOKUP($B572,Lists!$B$4:$K$12,10,FALSE))</f>
        <v/>
      </c>
    </row>
    <row r="573" spans="1:9" x14ac:dyDescent="0.25">
      <c r="A573" s="12"/>
      <c r="B573" s="17" t="s">
        <v>754</v>
      </c>
      <c r="C573" s="12" t="str">
        <f>IF(ISERROR(VLOOKUP($B573,Lists!$B$4:$C$11,2,FALSE)),"",VLOOKUP($B573,Lists!$B$4:$C$11,2,FALSE))</f>
        <v/>
      </c>
      <c r="D573" s="77"/>
      <c r="E573" s="23" t="s">
        <v>945</v>
      </c>
      <c r="F573" s="78" t="str">
        <f>IF(ISERROR(VLOOKUP($B573&amp;" "&amp;$G573,Lists!$N$4:$O$14,2,FALSE)),"",VLOOKUP($B573&amp;" "&amp;$G573,Lists!$N$4:$O$14,2,FALSE))</f>
        <v/>
      </c>
      <c r="G573" s="78" t="str">
        <f>IF(ISERROR(VLOOKUP($E573,Lists!$L$4:$M$7,2,FALSE)),"",VLOOKUP($E573,Lists!$L$4:$M$7,2,FALSE))</f>
        <v/>
      </c>
      <c r="H573" s="77" t="str">
        <f t="shared" si="9"/>
        <v/>
      </c>
      <c r="I573" s="23" t="str">
        <f>IF(ISERROR(VLOOKUP($B573,Lists!$B$4:$K$12,10,FALSE)),"",VLOOKUP($B573,Lists!$B$4:$K$12,10,FALSE))</f>
        <v/>
      </c>
    </row>
    <row r="574" spans="1:9" x14ac:dyDescent="0.25">
      <c r="A574" s="12"/>
      <c r="B574" s="17" t="s">
        <v>754</v>
      </c>
      <c r="C574" s="12" t="str">
        <f>IF(ISERROR(VLOOKUP($B574,Lists!$B$4:$C$11,2,FALSE)),"",VLOOKUP($B574,Lists!$B$4:$C$11,2,FALSE))</f>
        <v/>
      </c>
      <c r="D574" s="77"/>
      <c r="E574" s="23" t="s">
        <v>945</v>
      </c>
      <c r="F574" s="78" t="str">
        <f>IF(ISERROR(VLOOKUP($B574&amp;" "&amp;$G574,Lists!$N$4:$O$14,2,FALSE)),"",VLOOKUP($B574&amp;" "&amp;$G574,Lists!$N$4:$O$14,2,FALSE))</f>
        <v/>
      </c>
      <c r="G574" s="78" t="str">
        <f>IF(ISERROR(VLOOKUP($E574,Lists!$L$4:$M$7,2,FALSE)),"",VLOOKUP($E574,Lists!$L$4:$M$7,2,FALSE))</f>
        <v/>
      </c>
      <c r="H574" s="77" t="str">
        <f t="shared" si="9"/>
        <v/>
      </c>
      <c r="I574" s="23" t="str">
        <f>IF(ISERROR(VLOOKUP($B574,Lists!$B$4:$K$12,10,FALSE)),"",VLOOKUP($B574,Lists!$B$4:$K$12,10,FALSE))</f>
        <v/>
      </c>
    </row>
    <row r="575" spans="1:9" x14ac:dyDescent="0.25">
      <c r="A575" s="12"/>
      <c r="B575" s="17" t="s">
        <v>754</v>
      </c>
      <c r="C575" s="12" t="str">
        <f>IF(ISERROR(VLOOKUP($B575,Lists!$B$4:$C$11,2,FALSE)),"",VLOOKUP($B575,Lists!$B$4:$C$11,2,FALSE))</f>
        <v/>
      </c>
      <c r="D575" s="77"/>
      <c r="E575" s="23" t="s">
        <v>945</v>
      </c>
      <c r="F575" s="78" t="str">
        <f>IF(ISERROR(VLOOKUP($B575&amp;" "&amp;$G575,Lists!$N$4:$O$14,2,FALSE)),"",VLOOKUP($B575&amp;" "&amp;$G575,Lists!$N$4:$O$14,2,FALSE))</f>
        <v/>
      </c>
      <c r="G575" s="78" t="str">
        <f>IF(ISERROR(VLOOKUP($E575,Lists!$L$4:$M$7,2,FALSE)),"",VLOOKUP($E575,Lists!$L$4:$M$7,2,FALSE))</f>
        <v/>
      </c>
      <c r="H575" s="77" t="str">
        <f t="shared" si="9"/>
        <v/>
      </c>
      <c r="I575" s="23" t="str">
        <f>IF(ISERROR(VLOOKUP($B575,Lists!$B$4:$K$12,10,FALSE)),"",VLOOKUP($B575,Lists!$B$4:$K$12,10,FALSE))</f>
        <v/>
      </c>
    </row>
    <row r="576" spans="1:9" x14ac:dyDescent="0.25">
      <c r="A576" s="12"/>
      <c r="B576" s="17" t="s">
        <v>754</v>
      </c>
      <c r="C576" s="12" t="str">
        <f>IF(ISERROR(VLOOKUP($B576,Lists!$B$4:$C$11,2,FALSE)),"",VLOOKUP($B576,Lists!$B$4:$C$11,2,FALSE))</f>
        <v/>
      </c>
      <c r="D576" s="77"/>
      <c r="E576" s="23" t="s">
        <v>945</v>
      </c>
      <c r="F576" s="78" t="str">
        <f>IF(ISERROR(VLOOKUP($B576&amp;" "&amp;$G576,Lists!$N$4:$O$14,2,FALSE)),"",VLOOKUP($B576&amp;" "&amp;$G576,Lists!$N$4:$O$14,2,FALSE))</f>
        <v/>
      </c>
      <c r="G576" s="78" t="str">
        <f>IF(ISERROR(VLOOKUP($E576,Lists!$L$4:$M$7,2,FALSE)),"",VLOOKUP($E576,Lists!$L$4:$M$7,2,FALSE))</f>
        <v/>
      </c>
      <c r="H576" s="77" t="str">
        <f t="shared" si="9"/>
        <v/>
      </c>
      <c r="I576" s="23" t="str">
        <f>IF(ISERROR(VLOOKUP($B576,Lists!$B$4:$K$12,10,FALSE)),"",VLOOKUP($B576,Lists!$B$4:$K$12,10,FALSE))</f>
        <v/>
      </c>
    </row>
    <row r="577" spans="1:9" x14ac:dyDescent="0.25">
      <c r="A577" s="12"/>
      <c r="B577" s="17" t="s">
        <v>754</v>
      </c>
      <c r="C577" s="12" t="str">
        <f>IF(ISERROR(VLOOKUP($B577,Lists!$B$4:$C$11,2,FALSE)),"",VLOOKUP($B577,Lists!$B$4:$C$11,2,FALSE))</f>
        <v/>
      </c>
      <c r="D577" s="77"/>
      <c r="E577" s="23" t="s">
        <v>945</v>
      </c>
      <c r="F577" s="78" t="str">
        <f>IF(ISERROR(VLOOKUP($B577&amp;" "&amp;$G577,Lists!$N$4:$O$14,2,FALSE)),"",VLOOKUP($B577&amp;" "&amp;$G577,Lists!$N$4:$O$14,2,FALSE))</f>
        <v/>
      </c>
      <c r="G577" s="78" t="str">
        <f>IF(ISERROR(VLOOKUP($E577,Lists!$L$4:$M$7,2,FALSE)),"",VLOOKUP($E577,Lists!$L$4:$M$7,2,FALSE))</f>
        <v/>
      </c>
      <c r="H577" s="77" t="str">
        <f t="shared" si="9"/>
        <v/>
      </c>
      <c r="I577" s="23" t="str">
        <f>IF(ISERROR(VLOOKUP($B577,Lists!$B$4:$K$12,10,FALSE)),"",VLOOKUP($B577,Lists!$B$4:$K$12,10,FALSE))</f>
        <v/>
      </c>
    </row>
    <row r="578" spans="1:9" x14ac:dyDescent="0.25">
      <c r="A578" s="12"/>
      <c r="B578" s="17" t="s">
        <v>754</v>
      </c>
      <c r="C578" s="12" t="str">
        <f>IF(ISERROR(VLOOKUP($B578,Lists!$B$4:$C$11,2,FALSE)),"",VLOOKUP($B578,Lists!$B$4:$C$11,2,FALSE))</f>
        <v/>
      </c>
      <c r="D578" s="77"/>
      <c r="E578" s="23" t="s">
        <v>945</v>
      </c>
      <c r="F578" s="78" t="str">
        <f>IF(ISERROR(VLOOKUP($B578&amp;" "&amp;$G578,Lists!$N$4:$O$14,2,FALSE)),"",VLOOKUP($B578&amp;" "&amp;$G578,Lists!$N$4:$O$14,2,FALSE))</f>
        <v/>
      </c>
      <c r="G578" s="78" t="str">
        <f>IF(ISERROR(VLOOKUP($E578,Lists!$L$4:$M$7,2,FALSE)),"",VLOOKUP($E578,Lists!$L$4:$M$7,2,FALSE))</f>
        <v/>
      </c>
      <c r="H578" s="77" t="str">
        <f t="shared" si="9"/>
        <v/>
      </c>
      <c r="I578" s="23" t="str">
        <f>IF(ISERROR(VLOOKUP($B578,Lists!$B$4:$K$12,10,FALSE)),"",VLOOKUP($B578,Lists!$B$4:$K$12,10,FALSE))</f>
        <v/>
      </c>
    </row>
    <row r="579" spans="1:9" x14ac:dyDescent="0.25">
      <c r="A579" s="12"/>
      <c r="B579" s="17" t="s">
        <v>754</v>
      </c>
      <c r="C579" s="12" t="str">
        <f>IF(ISERROR(VLOOKUP($B579,Lists!$B$4:$C$11,2,FALSE)),"",VLOOKUP($B579,Lists!$B$4:$C$11,2,FALSE))</f>
        <v/>
      </c>
      <c r="D579" s="77"/>
      <c r="E579" s="23" t="s">
        <v>945</v>
      </c>
      <c r="F579" s="78" t="str">
        <f>IF(ISERROR(VLOOKUP($B579&amp;" "&amp;$G579,Lists!$N$4:$O$14,2,FALSE)),"",VLOOKUP($B579&amp;" "&amp;$G579,Lists!$N$4:$O$14,2,FALSE))</f>
        <v/>
      </c>
      <c r="G579" s="78" t="str">
        <f>IF(ISERROR(VLOOKUP($E579,Lists!$L$4:$M$7,2,FALSE)),"",VLOOKUP($E579,Lists!$L$4:$M$7,2,FALSE))</f>
        <v/>
      </c>
      <c r="H579" s="77" t="str">
        <f t="shared" si="9"/>
        <v/>
      </c>
      <c r="I579" s="23" t="str">
        <f>IF(ISERROR(VLOOKUP($B579,Lists!$B$4:$K$12,10,FALSE)),"",VLOOKUP($B579,Lists!$B$4:$K$12,10,FALSE))</f>
        <v/>
      </c>
    </row>
    <row r="580" spans="1:9" x14ac:dyDescent="0.25">
      <c r="A580" s="12"/>
      <c r="B580" s="17" t="s">
        <v>754</v>
      </c>
      <c r="C580" s="12" t="str">
        <f>IF(ISERROR(VLOOKUP($B580,Lists!$B$4:$C$11,2,FALSE)),"",VLOOKUP($B580,Lists!$B$4:$C$11,2,FALSE))</f>
        <v/>
      </c>
      <c r="D580" s="77"/>
      <c r="E580" s="23" t="s">
        <v>945</v>
      </c>
      <c r="F580" s="78" t="str">
        <f>IF(ISERROR(VLOOKUP($B580&amp;" "&amp;$G580,Lists!$N$4:$O$14,2,FALSE)),"",VLOOKUP($B580&amp;" "&amp;$G580,Lists!$N$4:$O$14,2,FALSE))</f>
        <v/>
      </c>
      <c r="G580" s="78" t="str">
        <f>IF(ISERROR(VLOOKUP($E580,Lists!$L$4:$M$7,2,FALSE)),"",VLOOKUP($E580,Lists!$L$4:$M$7,2,FALSE))</f>
        <v/>
      </c>
      <c r="H580" s="77" t="str">
        <f t="shared" si="9"/>
        <v/>
      </c>
      <c r="I580" s="23" t="str">
        <f>IF(ISERROR(VLOOKUP($B580,Lists!$B$4:$K$12,10,FALSE)),"",VLOOKUP($B580,Lists!$B$4:$K$12,10,FALSE))</f>
        <v/>
      </c>
    </row>
    <row r="581" spans="1:9" x14ac:dyDescent="0.25">
      <c r="A581" s="12"/>
      <c r="B581" s="17" t="s">
        <v>754</v>
      </c>
      <c r="C581" s="12" t="str">
        <f>IF(ISERROR(VLOOKUP($B581,Lists!$B$4:$C$11,2,FALSE)),"",VLOOKUP($B581,Lists!$B$4:$C$11,2,FALSE))</f>
        <v/>
      </c>
      <c r="D581" s="77"/>
      <c r="E581" s="23" t="s">
        <v>945</v>
      </c>
      <c r="F581" s="78" t="str">
        <f>IF(ISERROR(VLOOKUP($B581&amp;" "&amp;$G581,Lists!$N$4:$O$14,2,FALSE)),"",VLOOKUP($B581&amp;" "&amp;$G581,Lists!$N$4:$O$14,2,FALSE))</f>
        <v/>
      </c>
      <c r="G581" s="78" t="str">
        <f>IF(ISERROR(VLOOKUP($E581,Lists!$L$4:$M$7,2,FALSE)),"",VLOOKUP($E581,Lists!$L$4:$M$7,2,FALSE))</f>
        <v/>
      </c>
      <c r="H581" s="77" t="str">
        <f t="shared" si="9"/>
        <v/>
      </c>
      <c r="I581" s="23" t="str">
        <f>IF(ISERROR(VLOOKUP($B581,Lists!$B$4:$K$12,10,FALSE)),"",VLOOKUP($B581,Lists!$B$4:$K$12,10,FALSE))</f>
        <v/>
      </c>
    </row>
    <row r="582" spans="1:9" x14ac:dyDescent="0.25">
      <c r="A582" s="12"/>
      <c r="B582" s="17" t="s">
        <v>754</v>
      </c>
      <c r="C582" s="12" t="str">
        <f>IF(ISERROR(VLOOKUP($B582,Lists!$B$4:$C$11,2,FALSE)),"",VLOOKUP($B582,Lists!$B$4:$C$11,2,FALSE))</f>
        <v/>
      </c>
      <c r="D582" s="77"/>
      <c r="E582" s="23" t="s">
        <v>945</v>
      </c>
      <c r="F582" s="78" t="str">
        <f>IF(ISERROR(VLOOKUP($B582&amp;" "&amp;$G582,Lists!$N$4:$O$14,2,FALSE)),"",VLOOKUP($B582&amp;" "&amp;$G582,Lists!$N$4:$O$14,2,FALSE))</f>
        <v/>
      </c>
      <c r="G582" s="78" t="str">
        <f>IF(ISERROR(VLOOKUP($E582,Lists!$L$4:$M$7,2,FALSE)),"",VLOOKUP($E582,Lists!$L$4:$M$7,2,FALSE))</f>
        <v/>
      </c>
      <c r="H582" s="77" t="str">
        <f t="shared" si="9"/>
        <v/>
      </c>
      <c r="I582" s="23" t="str">
        <f>IF(ISERROR(VLOOKUP($B582,Lists!$B$4:$K$12,10,FALSE)),"",VLOOKUP($B582,Lists!$B$4:$K$12,10,FALSE))</f>
        <v/>
      </c>
    </row>
    <row r="583" spans="1:9" x14ac:dyDescent="0.25">
      <c r="A583" s="12"/>
      <c r="B583" s="17" t="s">
        <v>754</v>
      </c>
      <c r="C583" s="12" t="str">
        <f>IF(ISERROR(VLOOKUP($B583,Lists!$B$4:$C$11,2,FALSE)),"",VLOOKUP($B583,Lists!$B$4:$C$11,2,FALSE))</f>
        <v/>
      </c>
      <c r="D583" s="77"/>
      <c r="E583" s="23" t="s">
        <v>945</v>
      </c>
      <c r="F583" s="78" t="str">
        <f>IF(ISERROR(VLOOKUP($B583&amp;" "&amp;$G583,Lists!$N$4:$O$14,2,FALSE)),"",VLOOKUP($B583&amp;" "&amp;$G583,Lists!$N$4:$O$14,2,FALSE))</f>
        <v/>
      </c>
      <c r="G583" s="78" t="str">
        <f>IF(ISERROR(VLOOKUP($E583,Lists!$L$4:$M$7,2,FALSE)),"",VLOOKUP($E583,Lists!$L$4:$M$7,2,FALSE))</f>
        <v/>
      </c>
      <c r="H583" s="77" t="str">
        <f t="shared" si="9"/>
        <v/>
      </c>
      <c r="I583" s="23" t="str">
        <f>IF(ISERROR(VLOOKUP($B583,Lists!$B$4:$K$12,10,FALSE)),"",VLOOKUP($B583,Lists!$B$4:$K$12,10,FALSE))</f>
        <v/>
      </c>
    </row>
    <row r="584" spans="1:9" x14ac:dyDescent="0.25">
      <c r="A584" s="12"/>
      <c r="B584" s="17" t="s">
        <v>754</v>
      </c>
      <c r="C584" s="12" t="str">
        <f>IF(ISERROR(VLOOKUP($B584,Lists!$B$4:$C$11,2,FALSE)),"",VLOOKUP($B584,Lists!$B$4:$C$11,2,FALSE))</f>
        <v/>
      </c>
      <c r="D584" s="77"/>
      <c r="E584" s="23" t="s">
        <v>945</v>
      </c>
      <c r="F584" s="78" t="str">
        <f>IF(ISERROR(VLOOKUP($B584&amp;" "&amp;$G584,Lists!$N$4:$O$14,2,FALSE)),"",VLOOKUP($B584&amp;" "&amp;$G584,Lists!$N$4:$O$14,2,FALSE))</f>
        <v/>
      </c>
      <c r="G584" s="78" t="str">
        <f>IF(ISERROR(VLOOKUP($E584,Lists!$L$4:$M$7,2,FALSE)),"",VLOOKUP($E584,Lists!$L$4:$M$7,2,FALSE))</f>
        <v/>
      </c>
      <c r="H584" s="77" t="str">
        <f t="shared" si="9"/>
        <v/>
      </c>
      <c r="I584" s="23" t="str">
        <f>IF(ISERROR(VLOOKUP($B584,Lists!$B$4:$K$12,10,FALSE)),"",VLOOKUP($B584,Lists!$B$4:$K$12,10,FALSE))</f>
        <v/>
      </c>
    </row>
    <row r="585" spans="1:9" x14ac:dyDescent="0.25">
      <c r="A585" s="12"/>
      <c r="B585" s="17" t="s">
        <v>754</v>
      </c>
      <c r="C585" s="12" t="str">
        <f>IF(ISERROR(VLOOKUP($B585,Lists!$B$4:$C$11,2,FALSE)),"",VLOOKUP($B585,Lists!$B$4:$C$11,2,FALSE))</f>
        <v/>
      </c>
      <c r="D585" s="77"/>
      <c r="E585" s="23" t="s">
        <v>945</v>
      </c>
      <c r="F585" s="78" t="str">
        <f>IF(ISERROR(VLOOKUP($B585&amp;" "&amp;$G585,Lists!$N$4:$O$14,2,FALSE)),"",VLOOKUP($B585&amp;" "&amp;$G585,Lists!$N$4:$O$14,2,FALSE))</f>
        <v/>
      </c>
      <c r="G585" s="78" t="str">
        <f>IF(ISERROR(VLOOKUP($E585,Lists!$L$4:$M$7,2,FALSE)),"",VLOOKUP($E585,Lists!$L$4:$M$7,2,FALSE))</f>
        <v/>
      </c>
      <c r="H585" s="77" t="str">
        <f t="shared" si="9"/>
        <v/>
      </c>
      <c r="I585" s="23" t="str">
        <f>IF(ISERROR(VLOOKUP($B585,Lists!$B$4:$K$12,10,FALSE)),"",VLOOKUP($B585,Lists!$B$4:$K$12,10,FALSE))</f>
        <v/>
      </c>
    </row>
    <row r="586" spans="1:9" x14ac:dyDescent="0.25">
      <c r="A586" s="12"/>
      <c r="B586" s="17" t="s">
        <v>754</v>
      </c>
      <c r="C586" s="12" t="str">
        <f>IF(ISERROR(VLOOKUP($B586,Lists!$B$4:$C$11,2,FALSE)),"",VLOOKUP($B586,Lists!$B$4:$C$11,2,FALSE))</f>
        <v/>
      </c>
      <c r="D586" s="77"/>
      <c r="E586" s="23" t="s">
        <v>945</v>
      </c>
      <c r="F586" s="78" t="str">
        <f>IF(ISERROR(VLOOKUP($B586&amp;" "&amp;$G586,Lists!$N$4:$O$14,2,FALSE)),"",VLOOKUP($B586&amp;" "&amp;$G586,Lists!$N$4:$O$14,2,FALSE))</f>
        <v/>
      </c>
      <c r="G586" s="78" t="str">
        <f>IF(ISERROR(VLOOKUP($E586,Lists!$L$4:$M$7,2,FALSE)),"",VLOOKUP($E586,Lists!$L$4:$M$7,2,FALSE))</f>
        <v/>
      </c>
      <c r="H586" s="77" t="str">
        <f t="shared" si="9"/>
        <v/>
      </c>
      <c r="I586" s="23" t="str">
        <f>IF(ISERROR(VLOOKUP($B586,Lists!$B$4:$K$12,10,FALSE)),"",VLOOKUP($B586,Lists!$B$4:$K$12,10,FALSE))</f>
        <v/>
      </c>
    </row>
    <row r="587" spans="1:9" x14ac:dyDescent="0.25">
      <c r="A587" s="12"/>
      <c r="B587" s="17" t="s">
        <v>754</v>
      </c>
      <c r="C587" s="12" t="str">
        <f>IF(ISERROR(VLOOKUP($B587,Lists!$B$4:$C$11,2,FALSE)),"",VLOOKUP($B587,Lists!$B$4:$C$11,2,FALSE))</f>
        <v/>
      </c>
      <c r="D587" s="77"/>
      <c r="E587" s="23" t="s">
        <v>945</v>
      </c>
      <c r="F587" s="78" t="str">
        <f>IF(ISERROR(VLOOKUP($B587&amp;" "&amp;$G587,Lists!$N$4:$O$14,2,FALSE)),"",VLOOKUP($B587&amp;" "&amp;$G587,Lists!$N$4:$O$14,2,FALSE))</f>
        <v/>
      </c>
      <c r="G587" s="78" t="str">
        <f>IF(ISERROR(VLOOKUP($E587,Lists!$L$4:$M$7,2,FALSE)),"",VLOOKUP($E587,Lists!$L$4:$M$7,2,FALSE))</f>
        <v/>
      </c>
      <c r="H587" s="77" t="str">
        <f t="shared" si="9"/>
        <v/>
      </c>
      <c r="I587" s="23" t="str">
        <f>IF(ISERROR(VLOOKUP($B587,Lists!$B$4:$K$12,10,FALSE)),"",VLOOKUP($B587,Lists!$B$4:$K$12,10,FALSE))</f>
        <v/>
      </c>
    </row>
    <row r="588" spans="1:9" x14ac:dyDescent="0.25">
      <c r="A588" s="12"/>
      <c r="B588" s="17" t="s">
        <v>754</v>
      </c>
      <c r="C588" s="12" t="str">
        <f>IF(ISERROR(VLOOKUP($B588,Lists!$B$4:$C$11,2,FALSE)),"",VLOOKUP($B588,Lists!$B$4:$C$11,2,FALSE))</f>
        <v/>
      </c>
      <c r="D588" s="77"/>
      <c r="E588" s="23" t="s">
        <v>945</v>
      </c>
      <c r="F588" s="78" t="str">
        <f>IF(ISERROR(VLOOKUP($B588&amp;" "&amp;$G588,Lists!$N$4:$O$14,2,FALSE)),"",VLOOKUP($B588&amp;" "&amp;$G588,Lists!$N$4:$O$14,2,FALSE))</f>
        <v/>
      </c>
      <c r="G588" s="78" t="str">
        <f>IF(ISERROR(VLOOKUP($E588,Lists!$L$4:$M$7,2,FALSE)),"",VLOOKUP($E588,Lists!$L$4:$M$7,2,FALSE))</f>
        <v/>
      </c>
      <c r="H588" s="77" t="str">
        <f t="shared" si="9"/>
        <v/>
      </c>
      <c r="I588" s="23" t="str">
        <f>IF(ISERROR(VLOOKUP($B588,Lists!$B$4:$K$12,10,FALSE)),"",VLOOKUP($B588,Lists!$B$4:$K$12,10,FALSE))</f>
        <v/>
      </c>
    </row>
    <row r="589" spans="1:9" x14ac:dyDescent="0.25">
      <c r="A589" s="12"/>
      <c r="B589" s="17" t="s">
        <v>754</v>
      </c>
      <c r="C589" s="12" t="str">
        <f>IF(ISERROR(VLOOKUP($B589,Lists!$B$4:$C$11,2,FALSE)),"",VLOOKUP($B589,Lists!$B$4:$C$11,2,FALSE))</f>
        <v/>
      </c>
      <c r="D589" s="77"/>
      <c r="E589" s="23" t="s">
        <v>945</v>
      </c>
      <c r="F589" s="78" t="str">
        <f>IF(ISERROR(VLOOKUP($B589&amp;" "&amp;$G589,Lists!$N$4:$O$14,2,FALSE)),"",VLOOKUP($B589&amp;" "&amp;$G589,Lists!$N$4:$O$14,2,FALSE))</f>
        <v/>
      </c>
      <c r="G589" s="78" t="str">
        <f>IF(ISERROR(VLOOKUP($E589,Lists!$L$4:$M$7,2,FALSE)),"",VLOOKUP($E589,Lists!$L$4:$M$7,2,FALSE))</f>
        <v/>
      </c>
      <c r="H589" s="77" t="str">
        <f t="shared" si="9"/>
        <v/>
      </c>
      <c r="I589" s="23" t="str">
        <f>IF(ISERROR(VLOOKUP($B589,Lists!$B$4:$K$12,10,FALSE)),"",VLOOKUP($B589,Lists!$B$4:$K$12,10,FALSE))</f>
        <v/>
      </c>
    </row>
    <row r="590" spans="1:9" x14ac:dyDescent="0.25">
      <c r="A590" s="12"/>
      <c r="B590" s="17" t="s">
        <v>754</v>
      </c>
      <c r="C590" s="12" t="str">
        <f>IF(ISERROR(VLOOKUP($B590,Lists!$B$4:$C$11,2,FALSE)),"",VLOOKUP($B590,Lists!$B$4:$C$11,2,FALSE))</f>
        <v/>
      </c>
      <c r="D590" s="77"/>
      <c r="E590" s="23" t="s">
        <v>945</v>
      </c>
      <c r="F590" s="78" t="str">
        <f>IF(ISERROR(VLOOKUP($B590&amp;" "&amp;$G590,Lists!$N$4:$O$14,2,FALSE)),"",VLOOKUP($B590&amp;" "&amp;$G590,Lists!$N$4:$O$14,2,FALSE))</f>
        <v/>
      </c>
      <c r="G590" s="78" t="str">
        <f>IF(ISERROR(VLOOKUP($E590,Lists!$L$4:$M$7,2,FALSE)),"",VLOOKUP($E590,Lists!$L$4:$M$7,2,FALSE))</f>
        <v/>
      </c>
      <c r="H590" s="77" t="str">
        <f t="shared" si="9"/>
        <v/>
      </c>
      <c r="I590" s="23" t="str">
        <f>IF(ISERROR(VLOOKUP($B590,Lists!$B$4:$K$12,10,FALSE)),"",VLOOKUP($B590,Lists!$B$4:$K$12,10,FALSE))</f>
        <v/>
      </c>
    </row>
    <row r="591" spans="1:9" x14ac:dyDescent="0.25">
      <c r="A591" s="12"/>
      <c r="B591" s="17" t="s">
        <v>754</v>
      </c>
      <c r="C591" s="12" t="str">
        <f>IF(ISERROR(VLOOKUP($B591,Lists!$B$4:$C$11,2,FALSE)),"",VLOOKUP($B591,Lists!$B$4:$C$11,2,FALSE))</f>
        <v/>
      </c>
      <c r="D591" s="77"/>
      <c r="E591" s="23" t="s">
        <v>945</v>
      </c>
      <c r="F591" s="78" t="str">
        <f>IF(ISERROR(VLOOKUP($B591&amp;" "&amp;$G591,Lists!$N$4:$O$14,2,FALSE)),"",VLOOKUP($B591&amp;" "&amp;$G591,Lists!$N$4:$O$14,2,FALSE))</f>
        <v/>
      </c>
      <c r="G591" s="78" t="str">
        <f>IF(ISERROR(VLOOKUP($E591,Lists!$L$4:$M$7,2,FALSE)),"",VLOOKUP($E591,Lists!$L$4:$M$7,2,FALSE))</f>
        <v/>
      </c>
      <c r="H591" s="77" t="str">
        <f t="shared" si="9"/>
        <v/>
      </c>
      <c r="I591" s="23" t="str">
        <f>IF(ISERROR(VLOOKUP($B591,Lists!$B$4:$K$12,10,FALSE)),"",VLOOKUP($B591,Lists!$B$4:$K$12,10,FALSE))</f>
        <v/>
      </c>
    </row>
    <row r="592" spans="1:9" x14ac:dyDescent="0.25">
      <c r="A592" s="12"/>
      <c r="B592" s="17" t="s">
        <v>754</v>
      </c>
      <c r="C592" s="12" t="str">
        <f>IF(ISERROR(VLOOKUP($B592,Lists!$B$4:$C$11,2,FALSE)),"",VLOOKUP($B592,Lists!$B$4:$C$11,2,FALSE))</f>
        <v/>
      </c>
      <c r="D592" s="77"/>
      <c r="E592" s="23" t="s">
        <v>945</v>
      </c>
      <c r="F592" s="78" t="str">
        <f>IF(ISERROR(VLOOKUP($B592&amp;" "&amp;$G592,Lists!$N$4:$O$14,2,FALSE)),"",VLOOKUP($B592&amp;" "&amp;$G592,Lists!$N$4:$O$14,2,FALSE))</f>
        <v/>
      </c>
      <c r="G592" s="78" t="str">
        <f>IF(ISERROR(VLOOKUP($E592,Lists!$L$4:$M$7,2,FALSE)),"",VLOOKUP($E592,Lists!$L$4:$M$7,2,FALSE))</f>
        <v/>
      </c>
      <c r="H592" s="77" t="str">
        <f t="shared" si="9"/>
        <v/>
      </c>
      <c r="I592" s="23" t="str">
        <f>IF(ISERROR(VLOOKUP($B592,Lists!$B$4:$K$12,10,FALSE)),"",VLOOKUP($B592,Lists!$B$4:$K$12,10,FALSE))</f>
        <v/>
      </c>
    </row>
    <row r="593" spans="1:9" x14ac:dyDescent="0.25">
      <c r="A593" s="12"/>
      <c r="B593" s="17" t="s">
        <v>754</v>
      </c>
      <c r="C593" s="12" t="str">
        <f>IF(ISERROR(VLOOKUP($B593,Lists!$B$4:$C$11,2,FALSE)),"",VLOOKUP($B593,Lists!$B$4:$C$11,2,FALSE))</f>
        <v/>
      </c>
      <c r="D593" s="77"/>
      <c r="E593" s="23" t="s">
        <v>945</v>
      </c>
      <c r="F593" s="78" t="str">
        <f>IF(ISERROR(VLOOKUP($B593&amp;" "&amp;$G593,Lists!$N$4:$O$14,2,FALSE)),"",VLOOKUP($B593&amp;" "&amp;$G593,Lists!$N$4:$O$14,2,FALSE))</f>
        <v/>
      </c>
      <c r="G593" s="78" t="str">
        <f>IF(ISERROR(VLOOKUP($E593,Lists!$L$4:$M$7,2,FALSE)),"",VLOOKUP($E593,Lists!$L$4:$M$7,2,FALSE))</f>
        <v/>
      </c>
      <c r="H593" s="77" t="str">
        <f t="shared" si="9"/>
        <v/>
      </c>
      <c r="I593" s="23" t="str">
        <f>IF(ISERROR(VLOOKUP($B593,Lists!$B$4:$K$12,10,FALSE)),"",VLOOKUP($B593,Lists!$B$4:$K$12,10,FALSE))</f>
        <v/>
      </c>
    </row>
    <row r="594" spans="1:9" x14ac:dyDescent="0.25">
      <c r="A594" s="12"/>
      <c r="B594" s="17" t="s">
        <v>754</v>
      </c>
      <c r="C594" s="12" t="str">
        <f>IF(ISERROR(VLOOKUP($B594,Lists!$B$4:$C$11,2,FALSE)),"",VLOOKUP($B594,Lists!$B$4:$C$11,2,FALSE))</f>
        <v/>
      </c>
      <c r="D594" s="77"/>
      <c r="E594" s="23" t="s">
        <v>945</v>
      </c>
      <c r="F594" s="78" t="str">
        <f>IF(ISERROR(VLOOKUP($B594&amp;" "&amp;$G594,Lists!$N$4:$O$14,2,FALSE)),"",VLOOKUP($B594&amp;" "&amp;$G594,Lists!$N$4:$O$14,2,FALSE))</f>
        <v/>
      </c>
      <c r="G594" s="78" t="str">
        <f>IF(ISERROR(VLOOKUP($E594,Lists!$L$4:$M$7,2,FALSE)),"",VLOOKUP($E594,Lists!$L$4:$M$7,2,FALSE))</f>
        <v/>
      </c>
      <c r="H594" s="77" t="str">
        <f t="shared" si="9"/>
        <v/>
      </c>
      <c r="I594" s="23" t="str">
        <f>IF(ISERROR(VLOOKUP($B594,Lists!$B$4:$K$12,10,FALSE)),"",VLOOKUP($B594,Lists!$B$4:$K$12,10,FALSE))</f>
        <v/>
      </c>
    </row>
    <row r="595" spans="1:9" x14ac:dyDescent="0.25">
      <c r="A595" s="12"/>
      <c r="B595" s="17" t="s">
        <v>754</v>
      </c>
      <c r="C595" s="12" t="str">
        <f>IF(ISERROR(VLOOKUP($B595,Lists!$B$4:$C$11,2,FALSE)),"",VLOOKUP($B595,Lists!$B$4:$C$11,2,FALSE))</f>
        <v/>
      </c>
      <c r="D595" s="77"/>
      <c r="E595" s="23" t="s">
        <v>945</v>
      </c>
      <c r="F595" s="78" t="str">
        <f>IF(ISERROR(VLOOKUP($B595&amp;" "&amp;$G595,Lists!$N$4:$O$14,2,FALSE)),"",VLOOKUP($B595&amp;" "&amp;$G595,Lists!$N$4:$O$14,2,FALSE))</f>
        <v/>
      </c>
      <c r="G595" s="78" t="str">
        <f>IF(ISERROR(VLOOKUP($E595,Lists!$L$4:$M$7,2,FALSE)),"",VLOOKUP($E595,Lists!$L$4:$M$7,2,FALSE))</f>
        <v/>
      </c>
      <c r="H595" s="77" t="str">
        <f t="shared" si="9"/>
        <v/>
      </c>
      <c r="I595" s="23" t="str">
        <f>IF(ISERROR(VLOOKUP($B595,Lists!$B$4:$K$12,10,FALSE)),"",VLOOKUP($B595,Lists!$B$4:$K$12,10,FALSE))</f>
        <v/>
      </c>
    </row>
    <row r="596" spans="1:9" x14ac:dyDescent="0.25">
      <c r="A596" s="12"/>
      <c r="B596" s="17" t="s">
        <v>754</v>
      </c>
      <c r="C596" s="12" t="str">
        <f>IF(ISERROR(VLOOKUP($B596,Lists!$B$4:$C$11,2,FALSE)),"",VLOOKUP($B596,Lists!$B$4:$C$11,2,FALSE))</f>
        <v/>
      </c>
      <c r="D596" s="77"/>
      <c r="E596" s="23" t="s">
        <v>945</v>
      </c>
      <c r="F596" s="78" t="str">
        <f>IF(ISERROR(VLOOKUP($B596&amp;" "&amp;$G596,Lists!$N$4:$O$14,2,FALSE)),"",VLOOKUP($B596&amp;" "&amp;$G596,Lists!$N$4:$O$14,2,FALSE))</f>
        <v/>
      </c>
      <c r="G596" s="78" t="str">
        <f>IF(ISERROR(VLOOKUP($E596,Lists!$L$4:$M$7,2,FALSE)),"",VLOOKUP($E596,Lists!$L$4:$M$7,2,FALSE))</f>
        <v/>
      </c>
      <c r="H596" s="77" t="str">
        <f t="shared" ref="H596:H659" si="10">IF(ISERROR(D596*F596),"",D596*F596)</f>
        <v/>
      </c>
      <c r="I596" s="23" t="str">
        <f>IF(ISERROR(VLOOKUP($B596,Lists!$B$4:$K$12,10,FALSE)),"",VLOOKUP($B596,Lists!$B$4:$K$12,10,FALSE))</f>
        <v/>
      </c>
    </row>
    <row r="597" spans="1:9" x14ac:dyDescent="0.25">
      <c r="A597" s="12"/>
      <c r="B597" s="17" t="s">
        <v>754</v>
      </c>
      <c r="C597" s="12" t="str">
        <f>IF(ISERROR(VLOOKUP($B597,Lists!$B$4:$C$11,2,FALSE)),"",VLOOKUP($B597,Lists!$B$4:$C$11,2,FALSE))</f>
        <v/>
      </c>
      <c r="D597" s="77"/>
      <c r="E597" s="23" t="s">
        <v>945</v>
      </c>
      <c r="F597" s="78" t="str">
        <f>IF(ISERROR(VLOOKUP($B597&amp;" "&amp;$G597,Lists!$N$4:$O$14,2,FALSE)),"",VLOOKUP($B597&amp;" "&amp;$G597,Lists!$N$4:$O$14,2,FALSE))</f>
        <v/>
      </c>
      <c r="G597" s="78" t="str">
        <f>IF(ISERROR(VLOOKUP($E597,Lists!$L$4:$M$7,2,FALSE)),"",VLOOKUP($E597,Lists!$L$4:$M$7,2,FALSE))</f>
        <v/>
      </c>
      <c r="H597" s="77" t="str">
        <f t="shared" si="10"/>
        <v/>
      </c>
      <c r="I597" s="23" t="str">
        <f>IF(ISERROR(VLOOKUP($B597,Lists!$B$4:$K$12,10,FALSE)),"",VLOOKUP($B597,Lists!$B$4:$K$12,10,FALSE))</f>
        <v/>
      </c>
    </row>
    <row r="598" spans="1:9" x14ac:dyDescent="0.25">
      <c r="A598" s="12"/>
      <c r="B598" s="17" t="s">
        <v>754</v>
      </c>
      <c r="C598" s="12" t="str">
        <f>IF(ISERROR(VLOOKUP($B598,Lists!$B$4:$C$11,2,FALSE)),"",VLOOKUP($B598,Lists!$B$4:$C$11,2,FALSE))</f>
        <v/>
      </c>
      <c r="D598" s="77"/>
      <c r="E598" s="23" t="s">
        <v>945</v>
      </c>
      <c r="F598" s="78" t="str">
        <f>IF(ISERROR(VLOOKUP($B598&amp;" "&amp;$G598,Lists!$N$4:$O$14,2,FALSE)),"",VLOOKUP($B598&amp;" "&amp;$G598,Lists!$N$4:$O$14,2,FALSE))</f>
        <v/>
      </c>
      <c r="G598" s="78" t="str">
        <f>IF(ISERROR(VLOOKUP($E598,Lists!$L$4:$M$7,2,FALSE)),"",VLOOKUP($E598,Lists!$L$4:$M$7,2,FALSE))</f>
        <v/>
      </c>
      <c r="H598" s="77" t="str">
        <f t="shared" si="10"/>
        <v/>
      </c>
      <c r="I598" s="23" t="str">
        <f>IF(ISERROR(VLOOKUP($B598,Lists!$B$4:$K$12,10,FALSE)),"",VLOOKUP($B598,Lists!$B$4:$K$12,10,FALSE))</f>
        <v/>
      </c>
    </row>
    <row r="599" spans="1:9" x14ac:dyDescent="0.25">
      <c r="A599" s="12"/>
      <c r="B599" s="17" t="s">
        <v>754</v>
      </c>
      <c r="C599" s="12" t="str">
        <f>IF(ISERROR(VLOOKUP($B599,Lists!$B$4:$C$11,2,FALSE)),"",VLOOKUP($B599,Lists!$B$4:$C$11,2,FALSE))</f>
        <v/>
      </c>
      <c r="D599" s="77"/>
      <c r="E599" s="23" t="s">
        <v>945</v>
      </c>
      <c r="F599" s="78" t="str">
        <f>IF(ISERROR(VLOOKUP($B599&amp;" "&amp;$G599,Lists!$N$4:$O$14,2,FALSE)),"",VLOOKUP($B599&amp;" "&amp;$G599,Lists!$N$4:$O$14,2,FALSE))</f>
        <v/>
      </c>
      <c r="G599" s="78" t="str">
        <f>IF(ISERROR(VLOOKUP($E599,Lists!$L$4:$M$7,2,FALSE)),"",VLOOKUP($E599,Lists!$L$4:$M$7,2,FALSE))</f>
        <v/>
      </c>
      <c r="H599" s="77" t="str">
        <f t="shared" si="10"/>
        <v/>
      </c>
      <c r="I599" s="23" t="str">
        <f>IF(ISERROR(VLOOKUP($B599,Lists!$B$4:$K$12,10,FALSE)),"",VLOOKUP($B599,Lists!$B$4:$K$12,10,FALSE))</f>
        <v/>
      </c>
    </row>
    <row r="600" spans="1:9" x14ac:dyDescent="0.25">
      <c r="A600" s="12"/>
      <c r="B600" s="17" t="s">
        <v>754</v>
      </c>
      <c r="C600" s="12" t="str">
        <f>IF(ISERROR(VLOOKUP($B600,Lists!$B$4:$C$11,2,FALSE)),"",VLOOKUP($B600,Lists!$B$4:$C$11,2,FALSE))</f>
        <v/>
      </c>
      <c r="D600" s="77"/>
      <c r="E600" s="23" t="s">
        <v>945</v>
      </c>
      <c r="F600" s="78" t="str">
        <f>IF(ISERROR(VLOOKUP($B600&amp;" "&amp;$G600,Lists!$N$4:$O$14,2,FALSE)),"",VLOOKUP($B600&amp;" "&amp;$G600,Lists!$N$4:$O$14,2,FALSE))</f>
        <v/>
      </c>
      <c r="G600" s="78" t="str">
        <f>IF(ISERROR(VLOOKUP($E600,Lists!$L$4:$M$7,2,FALSE)),"",VLOOKUP($E600,Lists!$L$4:$M$7,2,FALSE))</f>
        <v/>
      </c>
      <c r="H600" s="77" t="str">
        <f t="shared" si="10"/>
        <v/>
      </c>
      <c r="I600" s="23" t="str">
        <f>IF(ISERROR(VLOOKUP($B600,Lists!$B$4:$K$12,10,FALSE)),"",VLOOKUP($B600,Lists!$B$4:$K$12,10,FALSE))</f>
        <v/>
      </c>
    </row>
    <row r="601" spans="1:9" x14ac:dyDescent="0.25">
      <c r="A601" s="12"/>
      <c r="B601" s="17" t="s">
        <v>754</v>
      </c>
      <c r="C601" s="12" t="str">
        <f>IF(ISERROR(VLOOKUP($B601,Lists!$B$4:$C$11,2,FALSE)),"",VLOOKUP($B601,Lists!$B$4:$C$11,2,FALSE))</f>
        <v/>
      </c>
      <c r="D601" s="77"/>
      <c r="E601" s="23" t="s">
        <v>945</v>
      </c>
      <c r="F601" s="78" t="str">
        <f>IF(ISERROR(VLOOKUP($B601&amp;" "&amp;$G601,Lists!$N$4:$O$14,2,FALSE)),"",VLOOKUP($B601&amp;" "&amp;$G601,Lists!$N$4:$O$14,2,FALSE))</f>
        <v/>
      </c>
      <c r="G601" s="78" t="str">
        <f>IF(ISERROR(VLOOKUP($E601,Lists!$L$4:$M$7,2,FALSE)),"",VLOOKUP($E601,Lists!$L$4:$M$7,2,FALSE))</f>
        <v/>
      </c>
      <c r="H601" s="77" t="str">
        <f t="shared" si="10"/>
        <v/>
      </c>
      <c r="I601" s="23" t="str">
        <f>IF(ISERROR(VLOOKUP($B601,Lists!$B$4:$K$12,10,FALSE)),"",VLOOKUP($B601,Lists!$B$4:$K$12,10,FALSE))</f>
        <v/>
      </c>
    </row>
    <row r="602" spans="1:9" x14ac:dyDescent="0.25">
      <c r="A602" s="12"/>
      <c r="B602" s="17" t="s">
        <v>754</v>
      </c>
      <c r="C602" s="12" t="str">
        <f>IF(ISERROR(VLOOKUP($B602,Lists!$B$4:$C$11,2,FALSE)),"",VLOOKUP($B602,Lists!$B$4:$C$11,2,FALSE))</f>
        <v/>
      </c>
      <c r="D602" s="77"/>
      <c r="E602" s="23" t="s">
        <v>945</v>
      </c>
      <c r="F602" s="78" t="str">
        <f>IF(ISERROR(VLOOKUP($B602&amp;" "&amp;$G602,Lists!$N$4:$O$14,2,FALSE)),"",VLOOKUP($B602&amp;" "&amp;$G602,Lists!$N$4:$O$14,2,FALSE))</f>
        <v/>
      </c>
      <c r="G602" s="78" t="str">
        <f>IF(ISERROR(VLOOKUP($E602,Lists!$L$4:$M$7,2,FALSE)),"",VLOOKUP($E602,Lists!$L$4:$M$7,2,FALSE))</f>
        <v/>
      </c>
      <c r="H602" s="77" t="str">
        <f t="shared" si="10"/>
        <v/>
      </c>
      <c r="I602" s="23" t="str">
        <f>IF(ISERROR(VLOOKUP($B602,Lists!$B$4:$K$12,10,FALSE)),"",VLOOKUP($B602,Lists!$B$4:$K$12,10,FALSE))</f>
        <v/>
      </c>
    </row>
    <row r="603" spans="1:9" x14ac:dyDescent="0.25">
      <c r="A603" s="12"/>
      <c r="B603" s="17" t="s">
        <v>754</v>
      </c>
      <c r="C603" s="12" t="str">
        <f>IF(ISERROR(VLOOKUP($B603,Lists!$B$4:$C$11,2,FALSE)),"",VLOOKUP($B603,Lists!$B$4:$C$11,2,FALSE))</f>
        <v/>
      </c>
      <c r="D603" s="77"/>
      <c r="E603" s="23" t="s">
        <v>945</v>
      </c>
      <c r="F603" s="78" t="str">
        <f>IF(ISERROR(VLOOKUP($B603&amp;" "&amp;$G603,Lists!$N$4:$O$14,2,FALSE)),"",VLOOKUP($B603&amp;" "&amp;$G603,Lists!$N$4:$O$14,2,FALSE))</f>
        <v/>
      </c>
      <c r="G603" s="78" t="str">
        <f>IF(ISERROR(VLOOKUP($E603,Lists!$L$4:$M$7,2,FALSE)),"",VLOOKUP($E603,Lists!$L$4:$M$7,2,FALSE))</f>
        <v/>
      </c>
      <c r="H603" s="77" t="str">
        <f t="shared" si="10"/>
        <v/>
      </c>
      <c r="I603" s="23" t="str">
        <f>IF(ISERROR(VLOOKUP($B603,Lists!$B$4:$K$12,10,FALSE)),"",VLOOKUP($B603,Lists!$B$4:$K$12,10,FALSE))</f>
        <v/>
      </c>
    </row>
    <row r="604" spans="1:9" x14ac:dyDescent="0.25">
      <c r="A604" s="12"/>
      <c r="B604" s="17" t="s">
        <v>754</v>
      </c>
      <c r="C604" s="12" t="str">
        <f>IF(ISERROR(VLOOKUP($B604,Lists!$B$4:$C$11,2,FALSE)),"",VLOOKUP($B604,Lists!$B$4:$C$11,2,FALSE))</f>
        <v/>
      </c>
      <c r="D604" s="77"/>
      <c r="E604" s="23" t="s">
        <v>945</v>
      </c>
      <c r="F604" s="78" t="str">
        <f>IF(ISERROR(VLOOKUP($B604&amp;" "&amp;$G604,Lists!$N$4:$O$14,2,FALSE)),"",VLOOKUP($B604&amp;" "&amp;$G604,Lists!$N$4:$O$14,2,FALSE))</f>
        <v/>
      </c>
      <c r="G604" s="78" t="str">
        <f>IF(ISERROR(VLOOKUP($E604,Lists!$L$4:$M$7,2,FALSE)),"",VLOOKUP($E604,Lists!$L$4:$M$7,2,FALSE))</f>
        <v/>
      </c>
      <c r="H604" s="77" t="str">
        <f t="shared" si="10"/>
        <v/>
      </c>
      <c r="I604" s="23" t="str">
        <f>IF(ISERROR(VLOOKUP($B604,Lists!$B$4:$K$12,10,FALSE)),"",VLOOKUP($B604,Lists!$B$4:$K$12,10,FALSE))</f>
        <v/>
      </c>
    </row>
    <row r="605" spans="1:9" x14ac:dyDescent="0.25">
      <c r="A605" s="12"/>
      <c r="B605" s="17" t="s">
        <v>754</v>
      </c>
      <c r="C605" s="12" t="str">
        <f>IF(ISERROR(VLOOKUP($B605,Lists!$B$4:$C$11,2,FALSE)),"",VLOOKUP($B605,Lists!$B$4:$C$11,2,FALSE))</f>
        <v/>
      </c>
      <c r="D605" s="77"/>
      <c r="E605" s="23" t="s">
        <v>945</v>
      </c>
      <c r="F605" s="78" t="str">
        <f>IF(ISERROR(VLOOKUP($B605&amp;" "&amp;$G605,Lists!$N$4:$O$14,2,FALSE)),"",VLOOKUP($B605&amp;" "&amp;$G605,Lists!$N$4:$O$14,2,FALSE))</f>
        <v/>
      </c>
      <c r="G605" s="78" t="str">
        <f>IF(ISERROR(VLOOKUP($E605,Lists!$L$4:$M$7,2,FALSE)),"",VLOOKUP($E605,Lists!$L$4:$M$7,2,FALSE))</f>
        <v/>
      </c>
      <c r="H605" s="77" t="str">
        <f t="shared" si="10"/>
        <v/>
      </c>
      <c r="I605" s="23" t="str">
        <f>IF(ISERROR(VLOOKUP($B605,Lists!$B$4:$K$12,10,FALSE)),"",VLOOKUP($B605,Lists!$B$4:$K$12,10,FALSE))</f>
        <v/>
      </c>
    </row>
    <row r="606" spans="1:9" x14ac:dyDescent="0.25">
      <c r="A606" s="12"/>
      <c r="B606" s="17" t="s">
        <v>754</v>
      </c>
      <c r="C606" s="12" t="str">
        <f>IF(ISERROR(VLOOKUP($B606,Lists!$B$4:$C$11,2,FALSE)),"",VLOOKUP($B606,Lists!$B$4:$C$11,2,FALSE))</f>
        <v/>
      </c>
      <c r="D606" s="77"/>
      <c r="E606" s="23" t="s">
        <v>945</v>
      </c>
      <c r="F606" s="78" t="str">
        <f>IF(ISERROR(VLOOKUP($B606&amp;" "&amp;$G606,Lists!$N$4:$O$14,2,FALSE)),"",VLOOKUP($B606&amp;" "&amp;$G606,Lists!$N$4:$O$14,2,FALSE))</f>
        <v/>
      </c>
      <c r="G606" s="78" t="str">
        <f>IF(ISERROR(VLOOKUP($E606,Lists!$L$4:$M$7,2,FALSE)),"",VLOOKUP($E606,Lists!$L$4:$M$7,2,FALSE))</f>
        <v/>
      </c>
      <c r="H606" s="77" t="str">
        <f t="shared" si="10"/>
        <v/>
      </c>
      <c r="I606" s="23" t="str">
        <f>IF(ISERROR(VLOOKUP($B606,Lists!$B$4:$K$12,10,FALSE)),"",VLOOKUP($B606,Lists!$B$4:$K$12,10,FALSE))</f>
        <v/>
      </c>
    </row>
    <row r="607" spans="1:9" x14ac:dyDescent="0.25">
      <c r="A607" s="12"/>
      <c r="B607" s="17" t="s">
        <v>754</v>
      </c>
      <c r="C607" s="12" t="str">
        <f>IF(ISERROR(VLOOKUP($B607,Lists!$B$4:$C$11,2,FALSE)),"",VLOOKUP($B607,Lists!$B$4:$C$11,2,FALSE))</f>
        <v/>
      </c>
      <c r="D607" s="77"/>
      <c r="E607" s="23" t="s">
        <v>945</v>
      </c>
      <c r="F607" s="78" t="str">
        <f>IF(ISERROR(VLOOKUP($B607&amp;" "&amp;$G607,Lists!$N$4:$O$14,2,FALSE)),"",VLOOKUP($B607&amp;" "&amp;$G607,Lists!$N$4:$O$14,2,FALSE))</f>
        <v/>
      </c>
      <c r="G607" s="78" t="str">
        <f>IF(ISERROR(VLOOKUP($E607,Lists!$L$4:$M$7,2,FALSE)),"",VLOOKUP($E607,Lists!$L$4:$M$7,2,FALSE))</f>
        <v/>
      </c>
      <c r="H607" s="77" t="str">
        <f t="shared" si="10"/>
        <v/>
      </c>
      <c r="I607" s="23" t="str">
        <f>IF(ISERROR(VLOOKUP($B607,Lists!$B$4:$K$12,10,FALSE)),"",VLOOKUP($B607,Lists!$B$4:$K$12,10,FALSE))</f>
        <v/>
      </c>
    </row>
    <row r="608" spans="1:9" x14ac:dyDescent="0.25">
      <c r="A608" s="12"/>
      <c r="B608" s="17" t="s">
        <v>754</v>
      </c>
      <c r="C608" s="12" t="str">
        <f>IF(ISERROR(VLOOKUP($B608,Lists!$B$4:$C$11,2,FALSE)),"",VLOOKUP($B608,Lists!$B$4:$C$11,2,FALSE))</f>
        <v/>
      </c>
      <c r="D608" s="77"/>
      <c r="E608" s="23" t="s">
        <v>945</v>
      </c>
      <c r="F608" s="78" t="str">
        <f>IF(ISERROR(VLOOKUP($B608&amp;" "&amp;$G608,Lists!$N$4:$O$14,2,FALSE)),"",VLOOKUP($B608&amp;" "&amp;$G608,Lists!$N$4:$O$14,2,FALSE))</f>
        <v/>
      </c>
      <c r="G608" s="78" t="str">
        <f>IF(ISERROR(VLOOKUP($E608,Lists!$L$4:$M$7,2,FALSE)),"",VLOOKUP($E608,Lists!$L$4:$M$7,2,FALSE))</f>
        <v/>
      </c>
      <c r="H608" s="77" t="str">
        <f t="shared" si="10"/>
        <v/>
      </c>
      <c r="I608" s="23" t="str">
        <f>IF(ISERROR(VLOOKUP($B608,Lists!$B$4:$K$12,10,FALSE)),"",VLOOKUP($B608,Lists!$B$4:$K$12,10,FALSE))</f>
        <v/>
      </c>
    </row>
    <row r="609" spans="1:9" x14ac:dyDescent="0.25">
      <c r="A609" s="12"/>
      <c r="B609" s="17" t="s">
        <v>754</v>
      </c>
      <c r="C609" s="12" t="str">
        <f>IF(ISERROR(VLOOKUP($B609,Lists!$B$4:$C$11,2,FALSE)),"",VLOOKUP($B609,Lists!$B$4:$C$11,2,FALSE))</f>
        <v/>
      </c>
      <c r="D609" s="77"/>
      <c r="E609" s="23" t="s">
        <v>945</v>
      </c>
      <c r="F609" s="78" t="str">
        <f>IF(ISERROR(VLOOKUP($B609&amp;" "&amp;$G609,Lists!$N$4:$O$14,2,FALSE)),"",VLOOKUP($B609&amp;" "&amp;$G609,Lists!$N$4:$O$14,2,FALSE))</f>
        <v/>
      </c>
      <c r="G609" s="78" t="str">
        <f>IF(ISERROR(VLOOKUP($E609,Lists!$L$4:$M$7,2,FALSE)),"",VLOOKUP($E609,Lists!$L$4:$M$7,2,FALSE))</f>
        <v/>
      </c>
      <c r="H609" s="77" t="str">
        <f t="shared" si="10"/>
        <v/>
      </c>
      <c r="I609" s="23" t="str">
        <f>IF(ISERROR(VLOOKUP($B609,Lists!$B$4:$K$12,10,FALSE)),"",VLOOKUP($B609,Lists!$B$4:$K$12,10,FALSE))</f>
        <v/>
      </c>
    </row>
    <row r="610" spans="1:9" x14ac:dyDescent="0.25">
      <c r="A610" s="12"/>
      <c r="B610" s="17" t="s">
        <v>754</v>
      </c>
      <c r="C610" s="12" t="str">
        <f>IF(ISERROR(VLOOKUP($B610,Lists!$B$4:$C$11,2,FALSE)),"",VLOOKUP($B610,Lists!$B$4:$C$11,2,FALSE))</f>
        <v/>
      </c>
      <c r="D610" s="77"/>
      <c r="E610" s="23" t="s">
        <v>945</v>
      </c>
      <c r="F610" s="78" t="str">
        <f>IF(ISERROR(VLOOKUP($B610&amp;" "&amp;$G610,Lists!$N$4:$O$14,2,FALSE)),"",VLOOKUP($B610&amp;" "&amp;$G610,Lists!$N$4:$O$14,2,FALSE))</f>
        <v/>
      </c>
      <c r="G610" s="78" t="str">
        <f>IF(ISERROR(VLOOKUP($E610,Lists!$L$4:$M$7,2,FALSE)),"",VLOOKUP($E610,Lists!$L$4:$M$7,2,FALSE))</f>
        <v/>
      </c>
      <c r="H610" s="77" t="str">
        <f t="shared" si="10"/>
        <v/>
      </c>
      <c r="I610" s="23" t="str">
        <f>IF(ISERROR(VLOOKUP($B610,Lists!$B$4:$K$12,10,FALSE)),"",VLOOKUP($B610,Lists!$B$4:$K$12,10,FALSE))</f>
        <v/>
      </c>
    </row>
    <row r="611" spans="1:9" x14ac:dyDescent="0.25">
      <c r="A611" s="12"/>
      <c r="B611" s="17" t="s">
        <v>754</v>
      </c>
      <c r="C611" s="12" t="str">
        <f>IF(ISERROR(VLOOKUP($B611,Lists!$B$4:$C$11,2,FALSE)),"",VLOOKUP($B611,Lists!$B$4:$C$11,2,FALSE))</f>
        <v/>
      </c>
      <c r="D611" s="77"/>
      <c r="E611" s="23" t="s">
        <v>945</v>
      </c>
      <c r="F611" s="78" t="str">
        <f>IF(ISERROR(VLOOKUP($B611&amp;" "&amp;$G611,Lists!$N$4:$O$14,2,FALSE)),"",VLOOKUP($B611&amp;" "&amp;$G611,Lists!$N$4:$O$14,2,FALSE))</f>
        <v/>
      </c>
      <c r="G611" s="78" t="str">
        <f>IF(ISERROR(VLOOKUP($E611,Lists!$L$4:$M$7,2,FALSE)),"",VLOOKUP($E611,Lists!$L$4:$M$7,2,FALSE))</f>
        <v/>
      </c>
      <c r="H611" s="77" t="str">
        <f t="shared" si="10"/>
        <v/>
      </c>
      <c r="I611" s="23" t="str">
        <f>IF(ISERROR(VLOOKUP($B611,Lists!$B$4:$K$12,10,FALSE)),"",VLOOKUP($B611,Lists!$B$4:$K$12,10,FALSE))</f>
        <v/>
      </c>
    </row>
    <row r="612" spans="1:9" x14ac:dyDescent="0.25">
      <c r="A612" s="12"/>
      <c r="B612" s="17" t="s">
        <v>754</v>
      </c>
      <c r="C612" s="12" t="str">
        <f>IF(ISERROR(VLOOKUP($B612,Lists!$B$4:$C$11,2,FALSE)),"",VLOOKUP($B612,Lists!$B$4:$C$11,2,FALSE))</f>
        <v/>
      </c>
      <c r="D612" s="77"/>
      <c r="E612" s="23" t="s">
        <v>945</v>
      </c>
      <c r="F612" s="78" t="str">
        <f>IF(ISERROR(VLOOKUP($B612&amp;" "&amp;$G612,Lists!$N$4:$O$14,2,FALSE)),"",VLOOKUP($B612&amp;" "&amp;$G612,Lists!$N$4:$O$14,2,FALSE))</f>
        <v/>
      </c>
      <c r="G612" s="78" t="str">
        <f>IF(ISERROR(VLOOKUP($E612,Lists!$L$4:$M$7,2,FALSE)),"",VLOOKUP($E612,Lists!$L$4:$M$7,2,FALSE))</f>
        <v/>
      </c>
      <c r="H612" s="77" t="str">
        <f t="shared" si="10"/>
        <v/>
      </c>
      <c r="I612" s="23" t="str">
        <f>IF(ISERROR(VLOOKUP($B612,Lists!$B$4:$K$12,10,FALSE)),"",VLOOKUP($B612,Lists!$B$4:$K$12,10,FALSE))</f>
        <v/>
      </c>
    </row>
    <row r="613" spans="1:9" x14ac:dyDescent="0.25">
      <c r="A613" s="12"/>
      <c r="B613" s="17" t="s">
        <v>754</v>
      </c>
      <c r="C613" s="12" t="str">
        <f>IF(ISERROR(VLOOKUP($B613,Lists!$B$4:$C$11,2,FALSE)),"",VLOOKUP($B613,Lists!$B$4:$C$11,2,FALSE))</f>
        <v/>
      </c>
      <c r="D613" s="77"/>
      <c r="E613" s="23" t="s">
        <v>945</v>
      </c>
      <c r="F613" s="78" t="str">
        <f>IF(ISERROR(VLOOKUP($B613&amp;" "&amp;$G613,Lists!$N$4:$O$14,2,FALSE)),"",VLOOKUP($B613&amp;" "&amp;$G613,Lists!$N$4:$O$14,2,FALSE))</f>
        <v/>
      </c>
      <c r="G613" s="78" t="str">
        <f>IF(ISERROR(VLOOKUP($E613,Lists!$L$4:$M$7,2,FALSE)),"",VLOOKUP($E613,Lists!$L$4:$M$7,2,FALSE))</f>
        <v/>
      </c>
      <c r="H613" s="77" t="str">
        <f t="shared" si="10"/>
        <v/>
      </c>
      <c r="I613" s="23" t="str">
        <f>IF(ISERROR(VLOOKUP($B613,Lists!$B$4:$K$12,10,FALSE)),"",VLOOKUP($B613,Lists!$B$4:$K$12,10,FALSE))</f>
        <v/>
      </c>
    </row>
    <row r="614" spans="1:9" x14ac:dyDescent="0.25">
      <c r="A614" s="12"/>
      <c r="B614" s="17" t="s">
        <v>754</v>
      </c>
      <c r="C614" s="12" t="str">
        <f>IF(ISERROR(VLOOKUP($B614,Lists!$B$4:$C$11,2,FALSE)),"",VLOOKUP($B614,Lists!$B$4:$C$11,2,FALSE))</f>
        <v/>
      </c>
      <c r="D614" s="77"/>
      <c r="E614" s="23" t="s">
        <v>945</v>
      </c>
      <c r="F614" s="78" t="str">
        <f>IF(ISERROR(VLOOKUP($B614&amp;" "&amp;$G614,Lists!$N$4:$O$14,2,FALSE)),"",VLOOKUP($B614&amp;" "&amp;$G614,Lists!$N$4:$O$14,2,FALSE))</f>
        <v/>
      </c>
      <c r="G614" s="78" t="str">
        <f>IF(ISERROR(VLOOKUP($E614,Lists!$L$4:$M$7,2,FALSE)),"",VLOOKUP($E614,Lists!$L$4:$M$7,2,FALSE))</f>
        <v/>
      </c>
      <c r="H614" s="77" t="str">
        <f t="shared" si="10"/>
        <v/>
      </c>
      <c r="I614" s="23" t="str">
        <f>IF(ISERROR(VLOOKUP($B614,Lists!$B$4:$K$12,10,FALSE)),"",VLOOKUP($B614,Lists!$B$4:$K$12,10,FALSE))</f>
        <v/>
      </c>
    </row>
    <row r="615" spans="1:9" x14ac:dyDescent="0.25">
      <c r="A615" s="12"/>
      <c r="B615" s="17" t="s">
        <v>754</v>
      </c>
      <c r="C615" s="12" t="str">
        <f>IF(ISERROR(VLOOKUP($B615,Lists!$B$4:$C$11,2,FALSE)),"",VLOOKUP($B615,Lists!$B$4:$C$11,2,FALSE))</f>
        <v/>
      </c>
      <c r="D615" s="77"/>
      <c r="E615" s="23" t="s">
        <v>945</v>
      </c>
      <c r="F615" s="78" t="str">
        <f>IF(ISERROR(VLOOKUP($B615&amp;" "&amp;$G615,Lists!$N$4:$O$14,2,FALSE)),"",VLOOKUP($B615&amp;" "&amp;$G615,Lists!$N$4:$O$14,2,FALSE))</f>
        <v/>
      </c>
      <c r="G615" s="78" t="str">
        <f>IF(ISERROR(VLOOKUP($E615,Lists!$L$4:$M$7,2,FALSE)),"",VLOOKUP($E615,Lists!$L$4:$M$7,2,FALSE))</f>
        <v/>
      </c>
      <c r="H615" s="77" t="str">
        <f t="shared" si="10"/>
        <v/>
      </c>
      <c r="I615" s="23" t="str">
        <f>IF(ISERROR(VLOOKUP($B615,Lists!$B$4:$K$12,10,FALSE)),"",VLOOKUP($B615,Lists!$B$4:$K$12,10,FALSE))</f>
        <v/>
      </c>
    </row>
    <row r="616" spans="1:9" x14ac:dyDescent="0.25">
      <c r="A616" s="12"/>
      <c r="B616" s="17" t="s">
        <v>754</v>
      </c>
      <c r="C616" s="12" t="str">
        <f>IF(ISERROR(VLOOKUP($B616,Lists!$B$4:$C$11,2,FALSE)),"",VLOOKUP($B616,Lists!$B$4:$C$11,2,FALSE))</f>
        <v/>
      </c>
      <c r="D616" s="77"/>
      <c r="E616" s="23" t="s">
        <v>945</v>
      </c>
      <c r="F616" s="78" t="str">
        <f>IF(ISERROR(VLOOKUP($B616&amp;" "&amp;$G616,Lists!$N$4:$O$14,2,FALSE)),"",VLOOKUP($B616&amp;" "&amp;$G616,Lists!$N$4:$O$14,2,FALSE))</f>
        <v/>
      </c>
      <c r="G616" s="78" t="str">
        <f>IF(ISERROR(VLOOKUP($E616,Lists!$L$4:$M$7,2,FALSE)),"",VLOOKUP($E616,Lists!$L$4:$M$7,2,FALSE))</f>
        <v/>
      </c>
      <c r="H616" s="77" t="str">
        <f t="shared" si="10"/>
        <v/>
      </c>
      <c r="I616" s="23" t="str">
        <f>IF(ISERROR(VLOOKUP($B616,Lists!$B$4:$K$12,10,FALSE)),"",VLOOKUP($B616,Lists!$B$4:$K$12,10,FALSE))</f>
        <v/>
      </c>
    </row>
    <row r="617" spans="1:9" x14ac:dyDescent="0.25">
      <c r="A617" s="12"/>
      <c r="B617" s="17" t="s">
        <v>754</v>
      </c>
      <c r="C617" s="12" t="str">
        <f>IF(ISERROR(VLOOKUP($B617,Lists!$B$4:$C$11,2,FALSE)),"",VLOOKUP($B617,Lists!$B$4:$C$11,2,FALSE))</f>
        <v/>
      </c>
      <c r="D617" s="77"/>
      <c r="E617" s="23" t="s">
        <v>945</v>
      </c>
      <c r="F617" s="78" t="str">
        <f>IF(ISERROR(VLOOKUP($B617&amp;" "&amp;$G617,Lists!$N$4:$O$14,2,FALSE)),"",VLOOKUP($B617&amp;" "&amp;$G617,Lists!$N$4:$O$14,2,FALSE))</f>
        <v/>
      </c>
      <c r="G617" s="78" t="str">
        <f>IF(ISERROR(VLOOKUP($E617,Lists!$L$4:$M$7,2,FALSE)),"",VLOOKUP($E617,Lists!$L$4:$M$7,2,FALSE))</f>
        <v/>
      </c>
      <c r="H617" s="77" t="str">
        <f t="shared" si="10"/>
        <v/>
      </c>
      <c r="I617" s="23" t="str">
        <f>IF(ISERROR(VLOOKUP($B617,Lists!$B$4:$K$12,10,FALSE)),"",VLOOKUP($B617,Lists!$B$4:$K$12,10,FALSE))</f>
        <v/>
      </c>
    </row>
    <row r="618" spans="1:9" x14ac:dyDescent="0.25">
      <c r="A618" s="12"/>
      <c r="B618" s="17" t="s">
        <v>754</v>
      </c>
      <c r="C618" s="12" t="str">
        <f>IF(ISERROR(VLOOKUP($B618,Lists!$B$4:$C$11,2,FALSE)),"",VLOOKUP($B618,Lists!$B$4:$C$11,2,FALSE))</f>
        <v/>
      </c>
      <c r="D618" s="77"/>
      <c r="E618" s="23" t="s">
        <v>945</v>
      </c>
      <c r="F618" s="78" t="str">
        <f>IF(ISERROR(VLOOKUP($B618&amp;" "&amp;$G618,Lists!$N$4:$O$14,2,FALSE)),"",VLOOKUP($B618&amp;" "&amp;$G618,Lists!$N$4:$O$14,2,FALSE))</f>
        <v/>
      </c>
      <c r="G618" s="78" t="str">
        <f>IF(ISERROR(VLOOKUP($E618,Lists!$L$4:$M$7,2,FALSE)),"",VLOOKUP($E618,Lists!$L$4:$M$7,2,FALSE))</f>
        <v/>
      </c>
      <c r="H618" s="77" t="str">
        <f t="shared" si="10"/>
        <v/>
      </c>
      <c r="I618" s="23" t="str">
        <f>IF(ISERROR(VLOOKUP($B618,Lists!$B$4:$K$12,10,FALSE)),"",VLOOKUP($B618,Lists!$B$4:$K$12,10,FALSE))</f>
        <v/>
      </c>
    </row>
    <row r="619" spans="1:9" x14ac:dyDescent="0.25">
      <c r="A619" s="12"/>
      <c r="B619" s="17" t="s">
        <v>754</v>
      </c>
      <c r="C619" s="12" t="str">
        <f>IF(ISERROR(VLOOKUP($B619,Lists!$B$4:$C$11,2,FALSE)),"",VLOOKUP($B619,Lists!$B$4:$C$11,2,FALSE))</f>
        <v/>
      </c>
      <c r="D619" s="77"/>
      <c r="E619" s="23" t="s">
        <v>945</v>
      </c>
      <c r="F619" s="78" t="str">
        <f>IF(ISERROR(VLOOKUP($B619&amp;" "&amp;$G619,Lists!$N$4:$O$14,2,FALSE)),"",VLOOKUP($B619&amp;" "&amp;$G619,Lists!$N$4:$O$14,2,FALSE))</f>
        <v/>
      </c>
      <c r="G619" s="78" t="str">
        <f>IF(ISERROR(VLOOKUP($E619,Lists!$L$4:$M$7,2,FALSE)),"",VLOOKUP($E619,Lists!$L$4:$M$7,2,FALSE))</f>
        <v/>
      </c>
      <c r="H619" s="77" t="str">
        <f t="shared" si="10"/>
        <v/>
      </c>
      <c r="I619" s="23" t="str">
        <f>IF(ISERROR(VLOOKUP($B619,Lists!$B$4:$K$12,10,FALSE)),"",VLOOKUP($B619,Lists!$B$4:$K$12,10,FALSE))</f>
        <v/>
      </c>
    </row>
    <row r="620" spans="1:9" x14ac:dyDescent="0.25">
      <c r="A620" s="12"/>
      <c r="B620" s="17" t="s">
        <v>754</v>
      </c>
      <c r="C620" s="12" t="str">
        <f>IF(ISERROR(VLOOKUP($B620,Lists!$B$4:$C$11,2,FALSE)),"",VLOOKUP($B620,Lists!$B$4:$C$11,2,FALSE))</f>
        <v/>
      </c>
      <c r="D620" s="77"/>
      <c r="E620" s="23" t="s">
        <v>945</v>
      </c>
      <c r="F620" s="78" t="str">
        <f>IF(ISERROR(VLOOKUP($B620&amp;" "&amp;$G620,Lists!$N$4:$O$14,2,FALSE)),"",VLOOKUP($B620&amp;" "&amp;$G620,Lists!$N$4:$O$14,2,FALSE))</f>
        <v/>
      </c>
      <c r="G620" s="78" t="str">
        <f>IF(ISERROR(VLOOKUP($E620,Lists!$L$4:$M$7,2,FALSE)),"",VLOOKUP($E620,Lists!$L$4:$M$7,2,FALSE))</f>
        <v/>
      </c>
      <c r="H620" s="77" t="str">
        <f t="shared" si="10"/>
        <v/>
      </c>
      <c r="I620" s="23" t="str">
        <f>IF(ISERROR(VLOOKUP($B620,Lists!$B$4:$K$12,10,FALSE)),"",VLOOKUP($B620,Lists!$B$4:$K$12,10,FALSE))</f>
        <v/>
      </c>
    </row>
    <row r="621" spans="1:9" x14ac:dyDescent="0.25">
      <c r="A621" s="12"/>
      <c r="B621" s="17" t="s">
        <v>754</v>
      </c>
      <c r="C621" s="12" t="str">
        <f>IF(ISERROR(VLOOKUP($B621,Lists!$B$4:$C$11,2,FALSE)),"",VLOOKUP($B621,Lists!$B$4:$C$11,2,FALSE))</f>
        <v/>
      </c>
      <c r="D621" s="77"/>
      <c r="E621" s="23" t="s">
        <v>945</v>
      </c>
      <c r="F621" s="78" t="str">
        <f>IF(ISERROR(VLOOKUP($B621&amp;" "&amp;$G621,Lists!$N$4:$O$14,2,FALSE)),"",VLOOKUP($B621&amp;" "&amp;$G621,Lists!$N$4:$O$14,2,FALSE))</f>
        <v/>
      </c>
      <c r="G621" s="78" t="str">
        <f>IF(ISERROR(VLOOKUP($E621,Lists!$L$4:$M$7,2,FALSE)),"",VLOOKUP($E621,Lists!$L$4:$M$7,2,FALSE))</f>
        <v/>
      </c>
      <c r="H621" s="77" t="str">
        <f t="shared" si="10"/>
        <v/>
      </c>
      <c r="I621" s="23" t="str">
        <f>IF(ISERROR(VLOOKUP($B621,Lists!$B$4:$K$12,10,FALSE)),"",VLOOKUP($B621,Lists!$B$4:$K$12,10,FALSE))</f>
        <v/>
      </c>
    </row>
    <row r="622" spans="1:9" x14ac:dyDescent="0.25">
      <c r="A622" s="12"/>
      <c r="B622" s="17" t="s">
        <v>754</v>
      </c>
      <c r="C622" s="12" t="str">
        <f>IF(ISERROR(VLOOKUP($B622,Lists!$B$4:$C$11,2,FALSE)),"",VLOOKUP($B622,Lists!$B$4:$C$11,2,FALSE))</f>
        <v/>
      </c>
      <c r="D622" s="77"/>
      <c r="E622" s="23" t="s">
        <v>945</v>
      </c>
      <c r="F622" s="78" t="str">
        <f>IF(ISERROR(VLOOKUP($B622&amp;" "&amp;$G622,Lists!$N$4:$O$14,2,FALSE)),"",VLOOKUP($B622&amp;" "&amp;$G622,Lists!$N$4:$O$14,2,FALSE))</f>
        <v/>
      </c>
      <c r="G622" s="78" t="str">
        <f>IF(ISERROR(VLOOKUP($E622,Lists!$L$4:$M$7,2,FALSE)),"",VLOOKUP($E622,Lists!$L$4:$M$7,2,FALSE))</f>
        <v/>
      </c>
      <c r="H622" s="77" t="str">
        <f t="shared" si="10"/>
        <v/>
      </c>
      <c r="I622" s="23" t="str">
        <f>IF(ISERROR(VLOOKUP($B622,Lists!$B$4:$K$12,10,FALSE)),"",VLOOKUP($B622,Lists!$B$4:$K$12,10,FALSE))</f>
        <v/>
      </c>
    </row>
    <row r="623" spans="1:9" x14ac:dyDescent="0.25">
      <c r="A623" s="12"/>
      <c r="B623" s="17" t="s">
        <v>754</v>
      </c>
      <c r="C623" s="12" t="str">
        <f>IF(ISERROR(VLOOKUP($B623,Lists!$B$4:$C$11,2,FALSE)),"",VLOOKUP($B623,Lists!$B$4:$C$11,2,FALSE))</f>
        <v/>
      </c>
      <c r="D623" s="77"/>
      <c r="E623" s="23" t="s">
        <v>945</v>
      </c>
      <c r="F623" s="78" t="str">
        <f>IF(ISERROR(VLOOKUP($B623&amp;" "&amp;$G623,Lists!$N$4:$O$14,2,FALSE)),"",VLOOKUP($B623&amp;" "&amp;$G623,Lists!$N$4:$O$14,2,FALSE))</f>
        <v/>
      </c>
      <c r="G623" s="78" t="str">
        <f>IF(ISERROR(VLOOKUP($E623,Lists!$L$4:$M$7,2,FALSE)),"",VLOOKUP($E623,Lists!$L$4:$M$7,2,FALSE))</f>
        <v/>
      </c>
      <c r="H623" s="77" t="str">
        <f t="shared" si="10"/>
        <v/>
      </c>
      <c r="I623" s="23" t="str">
        <f>IF(ISERROR(VLOOKUP($B623,Lists!$B$4:$K$12,10,FALSE)),"",VLOOKUP($B623,Lists!$B$4:$K$12,10,FALSE))</f>
        <v/>
      </c>
    </row>
    <row r="624" spans="1:9" x14ac:dyDescent="0.25">
      <c r="A624" s="12"/>
      <c r="B624" s="17" t="s">
        <v>754</v>
      </c>
      <c r="C624" s="12" t="str">
        <f>IF(ISERROR(VLOOKUP($B624,Lists!$B$4:$C$11,2,FALSE)),"",VLOOKUP($B624,Lists!$B$4:$C$11,2,FALSE))</f>
        <v/>
      </c>
      <c r="D624" s="77"/>
      <c r="E624" s="23" t="s">
        <v>945</v>
      </c>
      <c r="F624" s="78" t="str">
        <f>IF(ISERROR(VLOOKUP($B624&amp;" "&amp;$G624,Lists!$N$4:$O$14,2,FALSE)),"",VLOOKUP($B624&amp;" "&amp;$G624,Lists!$N$4:$O$14,2,FALSE))</f>
        <v/>
      </c>
      <c r="G624" s="78" t="str">
        <f>IF(ISERROR(VLOOKUP($E624,Lists!$L$4:$M$7,2,FALSE)),"",VLOOKUP($E624,Lists!$L$4:$M$7,2,FALSE))</f>
        <v/>
      </c>
      <c r="H624" s="77" t="str">
        <f t="shared" si="10"/>
        <v/>
      </c>
      <c r="I624" s="23" t="str">
        <f>IF(ISERROR(VLOOKUP($B624,Lists!$B$4:$K$12,10,FALSE)),"",VLOOKUP($B624,Lists!$B$4:$K$12,10,FALSE))</f>
        <v/>
      </c>
    </row>
    <row r="625" spans="1:9" x14ac:dyDescent="0.25">
      <c r="A625" s="12"/>
      <c r="B625" s="17" t="s">
        <v>754</v>
      </c>
      <c r="C625" s="12" t="str">
        <f>IF(ISERROR(VLOOKUP($B625,Lists!$B$4:$C$11,2,FALSE)),"",VLOOKUP($B625,Lists!$B$4:$C$11,2,FALSE))</f>
        <v/>
      </c>
      <c r="D625" s="77"/>
      <c r="E625" s="23" t="s">
        <v>945</v>
      </c>
      <c r="F625" s="78" t="str">
        <f>IF(ISERROR(VLOOKUP($B625&amp;" "&amp;$G625,Lists!$N$4:$O$14,2,FALSE)),"",VLOOKUP($B625&amp;" "&amp;$G625,Lists!$N$4:$O$14,2,FALSE))</f>
        <v/>
      </c>
      <c r="G625" s="78" t="str">
        <f>IF(ISERROR(VLOOKUP($E625,Lists!$L$4:$M$7,2,FALSE)),"",VLOOKUP($E625,Lists!$L$4:$M$7,2,FALSE))</f>
        <v/>
      </c>
      <c r="H625" s="77" t="str">
        <f t="shared" si="10"/>
        <v/>
      </c>
      <c r="I625" s="23" t="str">
        <f>IF(ISERROR(VLOOKUP($B625,Lists!$B$4:$K$12,10,FALSE)),"",VLOOKUP($B625,Lists!$B$4:$K$12,10,FALSE))</f>
        <v/>
      </c>
    </row>
    <row r="626" spans="1:9" x14ac:dyDescent="0.25">
      <c r="A626" s="12"/>
      <c r="B626" s="17" t="s">
        <v>754</v>
      </c>
      <c r="C626" s="12" t="str">
        <f>IF(ISERROR(VLOOKUP($B626,Lists!$B$4:$C$11,2,FALSE)),"",VLOOKUP($B626,Lists!$B$4:$C$11,2,FALSE))</f>
        <v/>
      </c>
      <c r="D626" s="77"/>
      <c r="E626" s="23" t="s">
        <v>945</v>
      </c>
      <c r="F626" s="78" t="str">
        <f>IF(ISERROR(VLOOKUP($B626&amp;" "&amp;$G626,Lists!$N$4:$O$14,2,FALSE)),"",VLOOKUP($B626&amp;" "&amp;$G626,Lists!$N$4:$O$14,2,FALSE))</f>
        <v/>
      </c>
      <c r="G626" s="78" t="str">
        <f>IF(ISERROR(VLOOKUP($E626,Lists!$L$4:$M$7,2,FALSE)),"",VLOOKUP($E626,Lists!$L$4:$M$7,2,FALSE))</f>
        <v/>
      </c>
      <c r="H626" s="77" t="str">
        <f t="shared" si="10"/>
        <v/>
      </c>
      <c r="I626" s="23" t="str">
        <f>IF(ISERROR(VLOOKUP($B626,Lists!$B$4:$K$12,10,FALSE)),"",VLOOKUP($B626,Lists!$B$4:$K$12,10,FALSE))</f>
        <v/>
      </c>
    </row>
    <row r="627" spans="1:9" x14ac:dyDescent="0.25">
      <c r="A627" s="12"/>
      <c r="B627" s="17" t="s">
        <v>754</v>
      </c>
      <c r="C627" s="12" t="str">
        <f>IF(ISERROR(VLOOKUP($B627,Lists!$B$4:$C$11,2,FALSE)),"",VLOOKUP($B627,Lists!$B$4:$C$11,2,FALSE))</f>
        <v/>
      </c>
      <c r="D627" s="77"/>
      <c r="E627" s="23" t="s">
        <v>945</v>
      </c>
      <c r="F627" s="78" t="str">
        <f>IF(ISERROR(VLOOKUP($B627&amp;" "&amp;$G627,Lists!$N$4:$O$14,2,FALSE)),"",VLOOKUP($B627&amp;" "&amp;$G627,Lists!$N$4:$O$14,2,FALSE))</f>
        <v/>
      </c>
      <c r="G627" s="78" t="str">
        <f>IF(ISERROR(VLOOKUP($E627,Lists!$L$4:$M$7,2,FALSE)),"",VLOOKUP($E627,Lists!$L$4:$M$7,2,FALSE))</f>
        <v/>
      </c>
      <c r="H627" s="77" t="str">
        <f t="shared" si="10"/>
        <v/>
      </c>
      <c r="I627" s="23" t="str">
        <f>IF(ISERROR(VLOOKUP($B627,Lists!$B$4:$K$12,10,FALSE)),"",VLOOKUP($B627,Lists!$B$4:$K$12,10,FALSE))</f>
        <v/>
      </c>
    </row>
    <row r="628" spans="1:9" x14ac:dyDescent="0.25">
      <c r="A628" s="12"/>
      <c r="B628" s="17" t="s">
        <v>754</v>
      </c>
      <c r="C628" s="12" t="str">
        <f>IF(ISERROR(VLOOKUP($B628,Lists!$B$4:$C$11,2,FALSE)),"",VLOOKUP($B628,Lists!$B$4:$C$11,2,FALSE))</f>
        <v/>
      </c>
      <c r="D628" s="77"/>
      <c r="E628" s="23" t="s">
        <v>945</v>
      </c>
      <c r="F628" s="78" t="str">
        <f>IF(ISERROR(VLOOKUP($B628&amp;" "&amp;$G628,Lists!$N$4:$O$14,2,FALSE)),"",VLOOKUP($B628&amp;" "&amp;$G628,Lists!$N$4:$O$14,2,FALSE))</f>
        <v/>
      </c>
      <c r="G628" s="78" t="str">
        <f>IF(ISERROR(VLOOKUP($E628,Lists!$L$4:$M$7,2,FALSE)),"",VLOOKUP($E628,Lists!$L$4:$M$7,2,FALSE))</f>
        <v/>
      </c>
      <c r="H628" s="77" t="str">
        <f t="shared" si="10"/>
        <v/>
      </c>
      <c r="I628" s="23" t="str">
        <f>IF(ISERROR(VLOOKUP($B628,Lists!$B$4:$K$12,10,FALSE)),"",VLOOKUP($B628,Lists!$B$4:$K$12,10,FALSE))</f>
        <v/>
      </c>
    </row>
    <row r="629" spans="1:9" x14ac:dyDescent="0.25">
      <c r="A629" s="12"/>
      <c r="B629" s="17" t="s">
        <v>754</v>
      </c>
      <c r="C629" s="12" t="str">
        <f>IF(ISERROR(VLOOKUP($B629,Lists!$B$4:$C$11,2,FALSE)),"",VLOOKUP($B629,Lists!$B$4:$C$11,2,FALSE))</f>
        <v/>
      </c>
      <c r="D629" s="77"/>
      <c r="E629" s="23" t="s">
        <v>945</v>
      </c>
      <c r="F629" s="78" t="str">
        <f>IF(ISERROR(VLOOKUP($B629&amp;" "&amp;$G629,Lists!$N$4:$O$14,2,FALSE)),"",VLOOKUP($B629&amp;" "&amp;$G629,Lists!$N$4:$O$14,2,FALSE))</f>
        <v/>
      </c>
      <c r="G629" s="78" t="str">
        <f>IF(ISERROR(VLOOKUP($E629,Lists!$L$4:$M$7,2,FALSE)),"",VLOOKUP($E629,Lists!$L$4:$M$7,2,FALSE))</f>
        <v/>
      </c>
      <c r="H629" s="77" t="str">
        <f t="shared" si="10"/>
        <v/>
      </c>
      <c r="I629" s="23" t="str">
        <f>IF(ISERROR(VLOOKUP($B629,Lists!$B$4:$K$12,10,FALSE)),"",VLOOKUP($B629,Lists!$B$4:$K$12,10,FALSE))</f>
        <v/>
      </c>
    </row>
    <row r="630" spans="1:9" x14ac:dyDescent="0.25">
      <c r="A630" s="12"/>
      <c r="B630" s="17" t="s">
        <v>754</v>
      </c>
      <c r="C630" s="12" t="str">
        <f>IF(ISERROR(VLOOKUP($B630,Lists!$B$4:$C$11,2,FALSE)),"",VLOOKUP($B630,Lists!$B$4:$C$11,2,FALSE))</f>
        <v/>
      </c>
      <c r="D630" s="77"/>
      <c r="E630" s="23" t="s">
        <v>945</v>
      </c>
      <c r="F630" s="78" t="str">
        <f>IF(ISERROR(VLOOKUP($B630&amp;" "&amp;$G630,Lists!$N$4:$O$14,2,FALSE)),"",VLOOKUP($B630&amp;" "&amp;$G630,Lists!$N$4:$O$14,2,FALSE))</f>
        <v/>
      </c>
      <c r="G630" s="78" t="str">
        <f>IF(ISERROR(VLOOKUP($E630,Lists!$L$4:$M$7,2,FALSE)),"",VLOOKUP($E630,Lists!$L$4:$M$7,2,FALSE))</f>
        <v/>
      </c>
      <c r="H630" s="77" t="str">
        <f t="shared" si="10"/>
        <v/>
      </c>
      <c r="I630" s="23" t="str">
        <f>IF(ISERROR(VLOOKUP($B630,Lists!$B$4:$K$12,10,FALSE)),"",VLOOKUP($B630,Lists!$B$4:$K$12,10,FALSE))</f>
        <v/>
      </c>
    </row>
    <row r="631" spans="1:9" x14ac:dyDescent="0.25">
      <c r="A631" s="12"/>
      <c r="B631" s="17" t="s">
        <v>754</v>
      </c>
      <c r="C631" s="12" t="str">
        <f>IF(ISERROR(VLOOKUP($B631,Lists!$B$4:$C$11,2,FALSE)),"",VLOOKUP($B631,Lists!$B$4:$C$11,2,FALSE))</f>
        <v/>
      </c>
      <c r="D631" s="77"/>
      <c r="E631" s="23" t="s">
        <v>945</v>
      </c>
      <c r="F631" s="78" t="str">
        <f>IF(ISERROR(VLOOKUP($B631&amp;" "&amp;$G631,Lists!$N$4:$O$14,2,FALSE)),"",VLOOKUP($B631&amp;" "&amp;$G631,Lists!$N$4:$O$14,2,FALSE))</f>
        <v/>
      </c>
      <c r="G631" s="78" t="str">
        <f>IF(ISERROR(VLOOKUP($E631,Lists!$L$4:$M$7,2,FALSE)),"",VLOOKUP($E631,Lists!$L$4:$M$7,2,FALSE))</f>
        <v/>
      </c>
      <c r="H631" s="77" t="str">
        <f t="shared" si="10"/>
        <v/>
      </c>
      <c r="I631" s="23" t="str">
        <f>IF(ISERROR(VLOOKUP($B631,Lists!$B$4:$K$12,10,FALSE)),"",VLOOKUP($B631,Lists!$B$4:$K$12,10,FALSE))</f>
        <v/>
      </c>
    </row>
    <row r="632" spans="1:9" x14ac:dyDescent="0.25">
      <c r="A632" s="12"/>
      <c r="B632" s="17" t="s">
        <v>754</v>
      </c>
      <c r="C632" s="12" t="str">
        <f>IF(ISERROR(VLOOKUP($B632,Lists!$B$4:$C$11,2,FALSE)),"",VLOOKUP($B632,Lists!$B$4:$C$11,2,FALSE))</f>
        <v/>
      </c>
      <c r="D632" s="77"/>
      <c r="E632" s="23" t="s">
        <v>945</v>
      </c>
      <c r="F632" s="78" t="str">
        <f>IF(ISERROR(VLOOKUP($B632&amp;" "&amp;$G632,Lists!$N$4:$O$14,2,FALSE)),"",VLOOKUP($B632&amp;" "&amp;$G632,Lists!$N$4:$O$14,2,FALSE))</f>
        <v/>
      </c>
      <c r="G632" s="78" t="str">
        <f>IF(ISERROR(VLOOKUP($E632,Lists!$L$4:$M$7,2,FALSE)),"",VLOOKUP($E632,Lists!$L$4:$M$7,2,FALSE))</f>
        <v/>
      </c>
      <c r="H632" s="77" t="str">
        <f t="shared" si="10"/>
        <v/>
      </c>
      <c r="I632" s="23" t="str">
        <f>IF(ISERROR(VLOOKUP($B632,Lists!$B$4:$K$12,10,FALSE)),"",VLOOKUP($B632,Lists!$B$4:$K$12,10,FALSE))</f>
        <v/>
      </c>
    </row>
    <row r="633" spans="1:9" x14ac:dyDescent="0.25">
      <c r="A633" s="12"/>
      <c r="B633" s="17" t="s">
        <v>754</v>
      </c>
      <c r="C633" s="12" t="str">
        <f>IF(ISERROR(VLOOKUP($B633,Lists!$B$4:$C$11,2,FALSE)),"",VLOOKUP($B633,Lists!$B$4:$C$11,2,FALSE))</f>
        <v/>
      </c>
      <c r="D633" s="77"/>
      <c r="E633" s="23" t="s">
        <v>945</v>
      </c>
      <c r="F633" s="78" t="str">
        <f>IF(ISERROR(VLOOKUP($B633&amp;" "&amp;$G633,Lists!$N$4:$O$14,2,FALSE)),"",VLOOKUP($B633&amp;" "&amp;$G633,Lists!$N$4:$O$14,2,FALSE))</f>
        <v/>
      </c>
      <c r="G633" s="78" t="str">
        <f>IF(ISERROR(VLOOKUP($E633,Lists!$L$4:$M$7,2,FALSE)),"",VLOOKUP($E633,Lists!$L$4:$M$7,2,FALSE))</f>
        <v/>
      </c>
      <c r="H633" s="77" t="str">
        <f t="shared" si="10"/>
        <v/>
      </c>
      <c r="I633" s="23" t="str">
        <f>IF(ISERROR(VLOOKUP($B633,Lists!$B$4:$K$12,10,FALSE)),"",VLOOKUP($B633,Lists!$B$4:$K$12,10,FALSE))</f>
        <v/>
      </c>
    </row>
    <row r="634" spans="1:9" x14ac:dyDescent="0.25">
      <c r="A634" s="12"/>
      <c r="B634" s="17" t="s">
        <v>754</v>
      </c>
      <c r="C634" s="12" t="str">
        <f>IF(ISERROR(VLOOKUP($B634,Lists!$B$4:$C$11,2,FALSE)),"",VLOOKUP($B634,Lists!$B$4:$C$11,2,FALSE))</f>
        <v/>
      </c>
      <c r="D634" s="77"/>
      <c r="E634" s="23" t="s">
        <v>945</v>
      </c>
      <c r="F634" s="78" t="str">
        <f>IF(ISERROR(VLOOKUP($B634&amp;" "&amp;$G634,Lists!$N$4:$O$14,2,FALSE)),"",VLOOKUP($B634&amp;" "&amp;$G634,Lists!$N$4:$O$14,2,FALSE))</f>
        <v/>
      </c>
      <c r="G634" s="78" t="str">
        <f>IF(ISERROR(VLOOKUP($E634,Lists!$L$4:$M$7,2,FALSE)),"",VLOOKUP($E634,Lists!$L$4:$M$7,2,FALSE))</f>
        <v/>
      </c>
      <c r="H634" s="77" t="str">
        <f t="shared" si="10"/>
        <v/>
      </c>
      <c r="I634" s="23" t="str">
        <f>IF(ISERROR(VLOOKUP($B634,Lists!$B$4:$K$12,10,FALSE)),"",VLOOKUP($B634,Lists!$B$4:$K$12,10,FALSE))</f>
        <v/>
      </c>
    </row>
    <row r="635" spans="1:9" x14ac:dyDescent="0.25">
      <c r="A635" s="12"/>
      <c r="B635" s="17" t="s">
        <v>754</v>
      </c>
      <c r="C635" s="12" t="str">
        <f>IF(ISERROR(VLOOKUP($B635,Lists!$B$4:$C$11,2,FALSE)),"",VLOOKUP($B635,Lists!$B$4:$C$11,2,FALSE))</f>
        <v/>
      </c>
      <c r="D635" s="77"/>
      <c r="E635" s="23" t="s">
        <v>945</v>
      </c>
      <c r="F635" s="78" t="str">
        <f>IF(ISERROR(VLOOKUP($B635&amp;" "&amp;$G635,Lists!$N$4:$O$14,2,FALSE)),"",VLOOKUP($B635&amp;" "&amp;$G635,Lists!$N$4:$O$14,2,FALSE))</f>
        <v/>
      </c>
      <c r="G635" s="78" t="str">
        <f>IF(ISERROR(VLOOKUP($E635,Lists!$L$4:$M$7,2,FALSE)),"",VLOOKUP($E635,Lists!$L$4:$M$7,2,FALSE))</f>
        <v/>
      </c>
      <c r="H635" s="77" t="str">
        <f t="shared" si="10"/>
        <v/>
      </c>
      <c r="I635" s="23" t="str">
        <f>IF(ISERROR(VLOOKUP($B635,Lists!$B$4:$K$12,10,FALSE)),"",VLOOKUP($B635,Lists!$B$4:$K$12,10,FALSE))</f>
        <v/>
      </c>
    </row>
    <row r="636" spans="1:9" x14ac:dyDescent="0.25">
      <c r="A636" s="12"/>
      <c r="B636" s="17" t="s">
        <v>754</v>
      </c>
      <c r="C636" s="12" t="str">
        <f>IF(ISERROR(VLOOKUP($B636,Lists!$B$4:$C$11,2,FALSE)),"",VLOOKUP($B636,Lists!$B$4:$C$11,2,FALSE))</f>
        <v/>
      </c>
      <c r="D636" s="77"/>
      <c r="E636" s="23" t="s">
        <v>945</v>
      </c>
      <c r="F636" s="78" t="str">
        <f>IF(ISERROR(VLOOKUP($B636&amp;" "&amp;$G636,Lists!$N$4:$O$14,2,FALSE)),"",VLOOKUP($B636&amp;" "&amp;$G636,Lists!$N$4:$O$14,2,FALSE))</f>
        <v/>
      </c>
      <c r="G636" s="78" t="str">
        <f>IF(ISERROR(VLOOKUP($E636,Lists!$L$4:$M$7,2,FALSE)),"",VLOOKUP($E636,Lists!$L$4:$M$7,2,FALSE))</f>
        <v/>
      </c>
      <c r="H636" s="77" t="str">
        <f t="shared" si="10"/>
        <v/>
      </c>
      <c r="I636" s="23" t="str">
        <f>IF(ISERROR(VLOOKUP($B636,Lists!$B$4:$K$12,10,FALSE)),"",VLOOKUP($B636,Lists!$B$4:$K$12,10,FALSE))</f>
        <v/>
      </c>
    </row>
    <row r="637" spans="1:9" x14ac:dyDescent="0.25">
      <c r="A637" s="12"/>
      <c r="B637" s="17" t="s">
        <v>754</v>
      </c>
      <c r="C637" s="12" t="str">
        <f>IF(ISERROR(VLOOKUP($B637,Lists!$B$4:$C$11,2,FALSE)),"",VLOOKUP($B637,Lists!$B$4:$C$11,2,FALSE))</f>
        <v/>
      </c>
      <c r="D637" s="77"/>
      <c r="E637" s="23" t="s">
        <v>945</v>
      </c>
      <c r="F637" s="78" t="str">
        <f>IF(ISERROR(VLOOKUP($B637&amp;" "&amp;$G637,Lists!$N$4:$O$14,2,FALSE)),"",VLOOKUP($B637&amp;" "&amp;$G637,Lists!$N$4:$O$14,2,FALSE))</f>
        <v/>
      </c>
      <c r="G637" s="78" t="str">
        <f>IF(ISERROR(VLOOKUP($E637,Lists!$L$4:$M$7,2,FALSE)),"",VLOOKUP($E637,Lists!$L$4:$M$7,2,FALSE))</f>
        <v/>
      </c>
      <c r="H637" s="77" t="str">
        <f t="shared" si="10"/>
        <v/>
      </c>
      <c r="I637" s="23" t="str">
        <f>IF(ISERROR(VLOOKUP($B637,Lists!$B$4:$K$12,10,FALSE)),"",VLOOKUP($B637,Lists!$B$4:$K$12,10,FALSE))</f>
        <v/>
      </c>
    </row>
    <row r="638" spans="1:9" x14ac:dyDescent="0.25">
      <c r="A638" s="12"/>
      <c r="B638" s="17" t="s">
        <v>754</v>
      </c>
      <c r="C638" s="12" t="str">
        <f>IF(ISERROR(VLOOKUP($B638,Lists!$B$4:$C$11,2,FALSE)),"",VLOOKUP($B638,Lists!$B$4:$C$11,2,FALSE))</f>
        <v/>
      </c>
      <c r="D638" s="77"/>
      <c r="E638" s="23" t="s">
        <v>945</v>
      </c>
      <c r="F638" s="78" t="str">
        <f>IF(ISERROR(VLOOKUP($B638&amp;" "&amp;$G638,Lists!$N$4:$O$14,2,FALSE)),"",VLOOKUP($B638&amp;" "&amp;$G638,Lists!$N$4:$O$14,2,FALSE))</f>
        <v/>
      </c>
      <c r="G638" s="78" t="str">
        <f>IF(ISERROR(VLOOKUP($E638,Lists!$L$4:$M$7,2,FALSE)),"",VLOOKUP($E638,Lists!$L$4:$M$7,2,FALSE))</f>
        <v/>
      </c>
      <c r="H638" s="77" t="str">
        <f t="shared" si="10"/>
        <v/>
      </c>
      <c r="I638" s="23" t="str">
        <f>IF(ISERROR(VLOOKUP($B638,Lists!$B$4:$K$12,10,FALSE)),"",VLOOKUP($B638,Lists!$B$4:$K$12,10,FALSE))</f>
        <v/>
      </c>
    </row>
    <row r="639" spans="1:9" x14ac:dyDescent="0.25">
      <c r="A639" s="12"/>
      <c r="B639" s="17" t="s">
        <v>754</v>
      </c>
      <c r="C639" s="12" t="str">
        <f>IF(ISERROR(VLOOKUP($B639,Lists!$B$4:$C$11,2,FALSE)),"",VLOOKUP($B639,Lists!$B$4:$C$11,2,FALSE))</f>
        <v/>
      </c>
      <c r="D639" s="77"/>
      <c r="E639" s="23" t="s">
        <v>945</v>
      </c>
      <c r="F639" s="78" t="str">
        <f>IF(ISERROR(VLOOKUP($B639&amp;" "&amp;$G639,Lists!$N$4:$O$14,2,FALSE)),"",VLOOKUP($B639&amp;" "&amp;$G639,Lists!$N$4:$O$14,2,FALSE))</f>
        <v/>
      </c>
      <c r="G639" s="78" t="str">
        <f>IF(ISERROR(VLOOKUP($E639,Lists!$L$4:$M$7,2,FALSE)),"",VLOOKUP($E639,Lists!$L$4:$M$7,2,FALSE))</f>
        <v/>
      </c>
      <c r="H639" s="77" t="str">
        <f t="shared" si="10"/>
        <v/>
      </c>
      <c r="I639" s="23" t="str">
        <f>IF(ISERROR(VLOOKUP($B639,Lists!$B$4:$K$12,10,FALSE)),"",VLOOKUP($B639,Lists!$B$4:$K$12,10,FALSE))</f>
        <v/>
      </c>
    </row>
    <row r="640" spans="1:9" x14ac:dyDescent="0.25">
      <c r="A640" s="12"/>
      <c r="B640" s="17" t="s">
        <v>754</v>
      </c>
      <c r="C640" s="12" t="str">
        <f>IF(ISERROR(VLOOKUP($B640,Lists!$B$4:$C$11,2,FALSE)),"",VLOOKUP($B640,Lists!$B$4:$C$11,2,FALSE))</f>
        <v/>
      </c>
      <c r="D640" s="77"/>
      <c r="E640" s="23" t="s">
        <v>945</v>
      </c>
      <c r="F640" s="78" t="str">
        <f>IF(ISERROR(VLOOKUP($B640&amp;" "&amp;$G640,Lists!$N$4:$O$14,2,FALSE)),"",VLOOKUP($B640&amp;" "&amp;$G640,Lists!$N$4:$O$14,2,FALSE))</f>
        <v/>
      </c>
      <c r="G640" s="78" t="str">
        <f>IF(ISERROR(VLOOKUP($E640,Lists!$L$4:$M$7,2,FALSE)),"",VLOOKUP($E640,Lists!$L$4:$M$7,2,FALSE))</f>
        <v/>
      </c>
      <c r="H640" s="77" t="str">
        <f t="shared" si="10"/>
        <v/>
      </c>
      <c r="I640" s="23" t="str">
        <f>IF(ISERROR(VLOOKUP($B640,Lists!$B$4:$K$12,10,FALSE)),"",VLOOKUP($B640,Lists!$B$4:$K$12,10,FALSE))</f>
        <v/>
      </c>
    </row>
    <row r="641" spans="1:9" x14ac:dyDescent="0.25">
      <c r="A641" s="12"/>
      <c r="B641" s="17" t="s">
        <v>754</v>
      </c>
      <c r="C641" s="12" t="str">
        <f>IF(ISERROR(VLOOKUP($B641,Lists!$B$4:$C$11,2,FALSE)),"",VLOOKUP($B641,Lists!$B$4:$C$11,2,FALSE))</f>
        <v/>
      </c>
      <c r="D641" s="77"/>
      <c r="E641" s="23" t="s">
        <v>945</v>
      </c>
      <c r="F641" s="78" t="str">
        <f>IF(ISERROR(VLOOKUP($B641&amp;" "&amp;$G641,Lists!$N$4:$O$14,2,FALSE)),"",VLOOKUP($B641&amp;" "&amp;$G641,Lists!$N$4:$O$14,2,FALSE))</f>
        <v/>
      </c>
      <c r="G641" s="78" t="str">
        <f>IF(ISERROR(VLOOKUP($E641,Lists!$L$4:$M$7,2,FALSE)),"",VLOOKUP($E641,Lists!$L$4:$M$7,2,FALSE))</f>
        <v/>
      </c>
      <c r="H641" s="77" t="str">
        <f t="shared" si="10"/>
        <v/>
      </c>
      <c r="I641" s="23" t="str">
        <f>IF(ISERROR(VLOOKUP($B641,Lists!$B$4:$K$12,10,FALSE)),"",VLOOKUP($B641,Lists!$B$4:$K$12,10,FALSE))</f>
        <v/>
      </c>
    </row>
    <row r="642" spans="1:9" x14ac:dyDescent="0.25">
      <c r="A642" s="12"/>
      <c r="B642" s="17" t="s">
        <v>754</v>
      </c>
      <c r="C642" s="12" t="str">
        <f>IF(ISERROR(VLOOKUP($B642,Lists!$B$4:$C$11,2,FALSE)),"",VLOOKUP($B642,Lists!$B$4:$C$11,2,FALSE))</f>
        <v/>
      </c>
      <c r="D642" s="77"/>
      <c r="E642" s="23" t="s">
        <v>945</v>
      </c>
      <c r="F642" s="78" t="str">
        <f>IF(ISERROR(VLOOKUP($B642&amp;" "&amp;$G642,Lists!$N$4:$O$14,2,FALSE)),"",VLOOKUP($B642&amp;" "&amp;$G642,Lists!$N$4:$O$14,2,FALSE))</f>
        <v/>
      </c>
      <c r="G642" s="78" t="str">
        <f>IF(ISERROR(VLOOKUP($E642,Lists!$L$4:$M$7,2,FALSE)),"",VLOOKUP($E642,Lists!$L$4:$M$7,2,FALSE))</f>
        <v/>
      </c>
      <c r="H642" s="77" t="str">
        <f t="shared" si="10"/>
        <v/>
      </c>
      <c r="I642" s="23" t="str">
        <f>IF(ISERROR(VLOOKUP($B642,Lists!$B$4:$K$12,10,FALSE)),"",VLOOKUP($B642,Lists!$B$4:$K$12,10,FALSE))</f>
        <v/>
      </c>
    </row>
    <row r="643" spans="1:9" x14ac:dyDescent="0.25">
      <c r="A643" s="12"/>
      <c r="B643" s="17" t="s">
        <v>754</v>
      </c>
      <c r="C643" s="12" t="str">
        <f>IF(ISERROR(VLOOKUP($B643,Lists!$B$4:$C$11,2,FALSE)),"",VLOOKUP($B643,Lists!$B$4:$C$11,2,FALSE))</f>
        <v/>
      </c>
      <c r="D643" s="77"/>
      <c r="E643" s="23" t="s">
        <v>945</v>
      </c>
      <c r="F643" s="78" t="str">
        <f>IF(ISERROR(VLOOKUP($B643&amp;" "&amp;$G643,Lists!$N$4:$O$14,2,FALSE)),"",VLOOKUP($B643&amp;" "&amp;$G643,Lists!$N$4:$O$14,2,FALSE))</f>
        <v/>
      </c>
      <c r="G643" s="78" t="str">
        <f>IF(ISERROR(VLOOKUP($E643,Lists!$L$4:$M$7,2,FALSE)),"",VLOOKUP($E643,Lists!$L$4:$M$7,2,FALSE))</f>
        <v/>
      </c>
      <c r="H643" s="77" t="str">
        <f t="shared" si="10"/>
        <v/>
      </c>
      <c r="I643" s="23" t="str">
        <f>IF(ISERROR(VLOOKUP($B643,Lists!$B$4:$K$12,10,FALSE)),"",VLOOKUP($B643,Lists!$B$4:$K$12,10,FALSE))</f>
        <v/>
      </c>
    </row>
    <row r="644" spans="1:9" x14ac:dyDescent="0.25">
      <c r="A644" s="12"/>
      <c r="B644" s="17" t="s">
        <v>754</v>
      </c>
      <c r="C644" s="12" t="str">
        <f>IF(ISERROR(VLOOKUP($B644,Lists!$B$4:$C$11,2,FALSE)),"",VLOOKUP($B644,Lists!$B$4:$C$11,2,FALSE))</f>
        <v/>
      </c>
      <c r="D644" s="77"/>
      <c r="E644" s="23" t="s">
        <v>945</v>
      </c>
      <c r="F644" s="78" t="str">
        <f>IF(ISERROR(VLOOKUP($B644&amp;" "&amp;$G644,Lists!$N$4:$O$14,2,FALSE)),"",VLOOKUP($B644&amp;" "&amp;$G644,Lists!$N$4:$O$14,2,FALSE))</f>
        <v/>
      </c>
      <c r="G644" s="78" t="str">
        <f>IF(ISERROR(VLOOKUP($E644,Lists!$L$4:$M$7,2,FALSE)),"",VLOOKUP($E644,Lists!$L$4:$M$7,2,FALSE))</f>
        <v/>
      </c>
      <c r="H644" s="77" t="str">
        <f t="shared" si="10"/>
        <v/>
      </c>
      <c r="I644" s="23" t="str">
        <f>IF(ISERROR(VLOOKUP($B644,Lists!$B$4:$K$12,10,FALSE)),"",VLOOKUP($B644,Lists!$B$4:$K$12,10,FALSE))</f>
        <v/>
      </c>
    </row>
    <row r="645" spans="1:9" x14ac:dyDescent="0.25">
      <c r="A645" s="12"/>
      <c r="B645" s="17" t="s">
        <v>754</v>
      </c>
      <c r="C645" s="12" t="str">
        <f>IF(ISERROR(VLOOKUP($B645,Lists!$B$4:$C$11,2,FALSE)),"",VLOOKUP($B645,Lists!$B$4:$C$11,2,FALSE))</f>
        <v/>
      </c>
      <c r="D645" s="77"/>
      <c r="E645" s="23" t="s">
        <v>945</v>
      </c>
      <c r="F645" s="78" t="str">
        <f>IF(ISERROR(VLOOKUP($B645&amp;" "&amp;$G645,Lists!$N$4:$O$14,2,FALSE)),"",VLOOKUP($B645&amp;" "&amp;$G645,Lists!$N$4:$O$14,2,FALSE))</f>
        <v/>
      </c>
      <c r="G645" s="78" t="str">
        <f>IF(ISERROR(VLOOKUP($E645,Lists!$L$4:$M$7,2,FALSE)),"",VLOOKUP($E645,Lists!$L$4:$M$7,2,FALSE))</f>
        <v/>
      </c>
      <c r="H645" s="77" t="str">
        <f t="shared" si="10"/>
        <v/>
      </c>
      <c r="I645" s="23" t="str">
        <f>IF(ISERROR(VLOOKUP($B645,Lists!$B$4:$K$12,10,FALSE)),"",VLOOKUP($B645,Lists!$B$4:$K$12,10,FALSE))</f>
        <v/>
      </c>
    </row>
    <row r="646" spans="1:9" x14ac:dyDescent="0.25">
      <c r="A646" s="12"/>
      <c r="B646" s="17" t="s">
        <v>754</v>
      </c>
      <c r="C646" s="12" t="str">
        <f>IF(ISERROR(VLOOKUP($B646,Lists!$B$4:$C$11,2,FALSE)),"",VLOOKUP($B646,Lists!$B$4:$C$11,2,FALSE))</f>
        <v/>
      </c>
      <c r="D646" s="77"/>
      <c r="E646" s="23" t="s">
        <v>945</v>
      </c>
      <c r="F646" s="78" t="str">
        <f>IF(ISERROR(VLOOKUP($B646&amp;" "&amp;$G646,Lists!$N$4:$O$14,2,FALSE)),"",VLOOKUP($B646&amp;" "&amp;$G646,Lists!$N$4:$O$14,2,FALSE))</f>
        <v/>
      </c>
      <c r="G646" s="78" t="str">
        <f>IF(ISERROR(VLOOKUP($E646,Lists!$L$4:$M$7,2,FALSE)),"",VLOOKUP($E646,Lists!$L$4:$M$7,2,FALSE))</f>
        <v/>
      </c>
      <c r="H646" s="77" t="str">
        <f t="shared" si="10"/>
        <v/>
      </c>
      <c r="I646" s="23" t="str">
        <f>IF(ISERROR(VLOOKUP($B646,Lists!$B$4:$K$12,10,FALSE)),"",VLOOKUP($B646,Lists!$B$4:$K$12,10,FALSE))</f>
        <v/>
      </c>
    </row>
    <row r="647" spans="1:9" x14ac:dyDescent="0.25">
      <c r="A647" s="12"/>
      <c r="B647" s="17" t="s">
        <v>754</v>
      </c>
      <c r="C647" s="12" t="str">
        <f>IF(ISERROR(VLOOKUP($B647,Lists!$B$4:$C$11,2,FALSE)),"",VLOOKUP($B647,Lists!$B$4:$C$11,2,FALSE))</f>
        <v/>
      </c>
      <c r="D647" s="77"/>
      <c r="E647" s="23" t="s">
        <v>945</v>
      </c>
      <c r="F647" s="78" t="str">
        <f>IF(ISERROR(VLOOKUP($B647&amp;" "&amp;$G647,Lists!$N$4:$O$14,2,FALSE)),"",VLOOKUP($B647&amp;" "&amp;$G647,Lists!$N$4:$O$14,2,FALSE))</f>
        <v/>
      </c>
      <c r="G647" s="78" t="str">
        <f>IF(ISERROR(VLOOKUP($E647,Lists!$L$4:$M$7,2,FALSE)),"",VLOOKUP($E647,Lists!$L$4:$M$7,2,FALSE))</f>
        <v/>
      </c>
      <c r="H647" s="77" t="str">
        <f t="shared" si="10"/>
        <v/>
      </c>
      <c r="I647" s="23" t="str">
        <f>IF(ISERROR(VLOOKUP($B647,Lists!$B$4:$K$12,10,FALSE)),"",VLOOKUP($B647,Lists!$B$4:$K$12,10,FALSE))</f>
        <v/>
      </c>
    </row>
    <row r="648" spans="1:9" x14ac:dyDescent="0.25">
      <c r="A648" s="12"/>
      <c r="B648" s="17" t="s">
        <v>754</v>
      </c>
      <c r="C648" s="12" t="str">
        <f>IF(ISERROR(VLOOKUP($B648,Lists!$B$4:$C$11,2,FALSE)),"",VLOOKUP($B648,Lists!$B$4:$C$11,2,FALSE))</f>
        <v/>
      </c>
      <c r="D648" s="77"/>
      <c r="E648" s="23" t="s">
        <v>945</v>
      </c>
      <c r="F648" s="78" t="str">
        <f>IF(ISERROR(VLOOKUP($B648&amp;" "&amp;$G648,Lists!$N$4:$O$14,2,FALSE)),"",VLOOKUP($B648&amp;" "&amp;$G648,Lists!$N$4:$O$14,2,FALSE))</f>
        <v/>
      </c>
      <c r="G648" s="78" t="str">
        <f>IF(ISERROR(VLOOKUP($E648,Lists!$L$4:$M$7,2,FALSE)),"",VLOOKUP($E648,Lists!$L$4:$M$7,2,FALSE))</f>
        <v/>
      </c>
      <c r="H648" s="77" t="str">
        <f t="shared" si="10"/>
        <v/>
      </c>
      <c r="I648" s="23" t="str">
        <f>IF(ISERROR(VLOOKUP($B648,Lists!$B$4:$K$12,10,FALSE)),"",VLOOKUP($B648,Lists!$B$4:$K$12,10,FALSE))</f>
        <v/>
      </c>
    </row>
    <row r="649" spans="1:9" x14ac:dyDescent="0.25">
      <c r="A649" s="12"/>
      <c r="B649" s="17" t="s">
        <v>754</v>
      </c>
      <c r="C649" s="12" t="str">
        <f>IF(ISERROR(VLOOKUP($B649,Lists!$B$4:$C$11,2,FALSE)),"",VLOOKUP($B649,Lists!$B$4:$C$11,2,FALSE))</f>
        <v/>
      </c>
      <c r="D649" s="77"/>
      <c r="E649" s="23" t="s">
        <v>945</v>
      </c>
      <c r="F649" s="78" t="str">
        <f>IF(ISERROR(VLOOKUP($B649&amp;" "&amp;$G649,Lists!$N$4:$O$14,2,FALSE)),"",VLOOKUP($B649&amp;" "&amp;$G649,Lists!$N$4:$O$14,2,FALSE))</f>
        <v/>
      </c>
      <c r="G649" s="78" t="str">
        <f>IF(ISERROR(VLOOKUP($E649,Lists!$L$4:$M$7,2,FALSE)),"",VLOOKUP($E649,Lists!$L$4:$M$7,2,FALSE))</f>
        <v/>
      </c>
      <c r="H649" s="77" t="str">
        <f t="shared" si="10"/>
        <v/>
      </c>
      <c r="I649" s="23" t="str">
        <f>IF(ISERROR(VLOOKUP($B649,Lists!$B$4:$K$12,10,FALSE)),"",VLOOKUP($B649,Lists!$B$4:$K$12,10,FALSE))</f>
        <v/>
      </c>
    </row>
    <row r="650" spans="1:9" x14ac:dyDescent="0.25">
      <c r="A650" s="12"/>
      <c r="B650" s="17" t="s">
        <v>754</v>
      </c>
      <c r="C650" s="12" t="str">
        <f>IF(ISERROR(VLOOKUP($B650,Lists!$B$4:$C$11,2,FALSE)),"",VLOOKUP($B650,Lists!$B$4:$C$11,2,FALSE))</f>
        <v/>
      </c>
      <c r="D650" s="77"/>
      <c r="E650" s="23" t="s">
        <v>945</v>
      </c>
      <c r="F650" s="78" t="str">
        <f>IF(ISERROR(VLOOKUP($B650&amp;" "&amp;$G650,Lists!$N$4:$O$14,2,FALSE)),"",VLOOKUP($B650&amp;" "&amp;$G650,Lists!$N$4:$O$14,2,FALSE))</f>
        <v/>
      </c>
      <c r="G650" s="78" t="str">
        <f>IF(ISERROR(VLOOKUP($E650,Lists!$L$4:$M$7,2,FALSE)),"",VLOOKUP($E650,Lists!$L$4:$M$7,2,FALSE))</f>
        <v/>
      </c>
      <c r="H650" s="77" t="str">
        <f t="shared" si="10"/>
        <v/>
      </c>
      <c r="I650" s="23" t="str">
        <f>IF(ISERROR(VLOOKUP($B650,Lists!$B$4:$K$12,10,FALSE)),"",VLOOKUP($B650,Lists!$B$4:$K$12,10,FALSE))</f>
        <v/>
      </c>
    </row>
    <row r="651" spans="1:9" x14ac:dyDescent="0.25">
      <c r="A651" s="12"/>
      <c r="B651" s="17" t="s">
        <v>754</v>
      </c>
      <c r="C651" s="12" t="str">
        <f>IF(ISERROR(VLOOKUP($B651,Lists!$B$4:$C$11,2,FALSE)),"",VLOOKUP($B651,Lists!$B$4:$C$11,2,FALSE))</f>
        <v/>
      </c>
      <c r="D651" s="77"/>
      <c r="E651" s="23" t="s">
        <v>945</v>
      </c>
      <c r="F651" s="78" t="str">
        <f>IF(ISERROR(VLOOKUP($B651&amp;" "&amp;$G651,Lists!$N$4:$O$14,2,FALSE)),"",VLOOKUP($B651&amp;" "&amp;$G651,Lists!$N$4:$O$14,2,FALSE))</f>
        <v/>
      </c>
      <c r="G651" s="78" t="str">
        <f>IF(ISERROR(VLOOKUP($E651,Lists!$L$4:$M$7,2,FALSE)),"",VLOOKUP($E651,Lists!$L$4:$M$7,2,FALSE))</f>
        <v/>
      </c>
      <c r="H651" s="77" t="str">
        <f t="shared" si="10"/>
        <v/>
      </c>
      <c r="I651" s="23" t="str">
        <f>IF(ISERROR(VLOOKUP($B651,Lists!$B$4:$K$12,10,FALSE)),"",VLOOKUP($B651,Lists!$B$4:$K$12,10,FALSE))</f>
        <v/>
      </c>
    </row>
    <row r="652" spans="1:9" x14ac:dyDescent="0.25">
      <c r="A652" s="12"/>
      <c r="B652" s="17" t="s">
        <v>754</v>
      </c>
      <c r="C652" s="12" t="str">
        <f>IF(ISERROR(VLOOKUP($B652,Lists!$B$4:$C$11,2,FALSE)),"",VLOOKUP($B652,Lists!$B$4:$C$11,2,FALSE))</f>
        <v/>
      </c>
      <c r="D652" s="77"/>
      <c r="E652" s="23" t="s">
        <v>945</v>
      </c>
      <c r="F652" s="78" t="str">
        <f>IF(ISERROR(VLOOKUP($B652&amp;" "&amp;$G652,Lists!$N$4:$O$14,2,FALSE)),"",VLOOKUP($B652&amp;" "&amp;$G652,Lists!$N$4:$O$14,2,FALSE))</f>
        <v/>
      </c>
      <c r="G652" s="78" t="str">
        <f>IF(ISERROR(VLOOKUP($E652,Lists!$L$4:$M$7,2,FALSE)),"",VLOOKUP($E652,Lists!$L$4:$M$7,2,FALSE))</f>
        <v/>
      </c>
      <c r="H652" s="77" t="str">
        <f t="shared" si="10"/>
        <v/>
      </c>
      <c r="I652" s="23" t="str">
        <f>IF(ISERROR(VLOOKUP($B652,Lists!$B$4:$K$12,10,FALSE)),"",VLOOKUP($B652,Lists!$B$4:$K$12,10,FALSE))</f>
        <v/>
      </c>
    </row>
    <row r="653" spans="1:9" x14ac:dyDescent="0.25">
      <c r="A653" s="12"/>
      <c r="B653" s="17" t="s">
        <v>754</v>
      </c>
      <c r="C653" s="12" t="str">
        <f>IF(ISERROR(VLOOKUP($B653,Lists!$B$4:$C$11,2,FALSE)),"",VLOOKUP($B653,Lists!$B$4:$C$11,2,FALSE))</f>
        <v/>
      </c>
      <c r="D653" s="77"/>
      <c r="E653" s="23" t="s">
        <v>945</v>
      </c>
      <c r="F653" s="78" t="str">
        <f>IF(ISERROR(VLOOKUP($B653&amp;" "&amp;$G653,Lists!$N$4:$O$14,2,FALSE)),"",VLOOKUP($B653&amp;" "&amp;$G653,Lists!$N$4:$O$14,2,FALSE))</f>
        <v/>
      </c>
      <c r="G653" s="78" t="str">
        <f>IF(ISERROR(VLOOKUP($E653,Lists!$L$4:$M$7,2,FALSE)),"",VLOOKUP($E653,Lists!$L$4:$M$7,2,FALSE))</f>
        <v/>
      </c>
      <c r="H653" s="77" t="str">
        <f t="shared" si="10"/>
        <v/>
      </c>
      <c r="I653" s="23" t="str">
        <f>IF(ISERROR(VLOOKUP($B653,Lists!$B$4:$K$12,10,FALSE)),"",VLOOKUP($B653,Lists!$B$4:$K$12,10,FALSE))</f>
        <v/>
      </c>
    </row>
    <row r="654" spans="1:9" x14ac:dyDescent="0.25">
      <c r="A654" s="12"/>
      <c r="B654" s="17" t="s">
        <v>754</v>
      </c>
      <c r="C654" s="12" t="str">
        <f>IF(ISERROR(VLOOKUP($B654,Lists!$B$4:$C$11,2,FALSE)),"",VLOOKUP($B654,Lists!$B$4:$C$11,2,FALSE))</f>
        <v/>
      </c>
      <c r="D654" s="77"/>
      <c r="E654" s="23" t="s">
        <v>945</v>
      </c>
      <c r="F654" s="78" t="str">
        <f>IF(ISERROR(VLOOKUP($B654&amp;" "&amp;$G654,Lists!$N$4:$O$14,2,FALSE)),"",VLOOKUP($B654&amp;" "&amp;$G654,Lists!$N$4:$O$14,2,FALSE))</f>
        <v/>
      </c>
      <c r="G654" s="78" t="str">
        <f>IF(ISERROR(VLOOKUP($E654,Lists!$L$4:$M$7,2,FALSE)),"",VLOOKUP($E654,Lists!$L$4:$M$7,2,FALSE))</f>
        <v/>
      </c>
      <c r="H654" s="77" t="str">
        <f t="shared" si="10"/>
        <v/>
      </c>
      <c r="I654" s="23" t="str">
        <f>IF(ISERROR(VLOOKUP($B654,Lists!$B$4:$K$12,10,FALSE)),"",VLOOKUP($B654,Lists!$B$4:$K$12,10,FALSE))</f>
        <v/>
      </c>
    </row>
    <row r="655" spans="1:9" x14ac:dyDescent="0.25">
      <c r="A655" s="12"/>
      <c r="B655" s="17" t="s">
        <v>754</v>
      </c>
      <c r="C655" s="12" t="str">
        <f>IF(ISERROR(VLOOKUP($B655,Lists!$B$4:$C$11,2,FALSE)),"",VLOOKUP($B655,Lists!$B$4:$C$11,2,FALSE))</f>
        <v/>
      </c>
      <c r="D655" s="77"/>
      <c r="E655" s="23" t="s">
        <v>945</v>
      </c>
      <c r="F655" s="78" t="str">
        <f>IF(ISERROR(VLOOKUP($B655&amp;" "&amp;$G655,Lists!$N$4:$O$14,2,FALSE)),"",VLOOKUP($B655&amp;" "&amp;$G655,Lists!$N$4:$O$14,2,FALSE))</f>
        <v/>
      </c>
      <c r="G655" s="78" t="str">
        <f>IF(ISERROR(VLOOKUP($E655,Lists!$L$4:$M$7,2,FALSE)),"",VLOOKUP($E655,Lists!$L$4:$M$7,2,FALSE))</f>
        <v/>
      </c>
      <c r="H655" s="77" t="str">
        <f t="shared" si="10"/>
        <v/>
      </c>
      <c r="I655" s="23" t="str">
        <f>IF(ISERROR(VLOOKUP($B655,Lists!$B$4:$K$12,10,FALSE)),"",VLOOKUP($B655,Lists!$B$4:$K$12,10,FALSE))</f>
        <v/>
      </c>
    </row>
    <row r="656" spans="1:9" x14ac:dyDescent="0.25">
      <c r="A656" s="12"/>
      <c r="B656" s="17" t="s">
        <v>754</v>
      </c>
      <c r="C656" s="12" t="str">
        <f>IF(ISERROR(VLOOKUP($B656,Lists!$B$4:$C$11,2,FALSE)),"",VLOOKUP($B656,Lists!$B$4:$C$11,2,FALSE))</f>
        <v/>
      </c>
      <c r="D656" s="77"/>
      <c r="E656" s="23" t="s">
        <v>945</v>
      </c>
      <c r="F656" s="78" t="str">
        <f>IF(ISERROR(VLOOKUP($B656&amp;" "&amp;$G656,Lists!$N$4:$O$14,2,FALSE)),"",VLOOKUP($B656&amp;" "&amp;$G656,Lists!$N$4:$O$14,2,FALSE))</f>
        <v/>
      </c>
      <c r="G656" s="78" t="str">
        <f>IF(ISERROR(VLOOKUP($E656,Lists!$L$4:$M$7,2,FALSE)),"",VLOOKUP($E656,Lists!$L$4:$M$7,2,FALSE))</f>
        <v/>
      </c>
      <c r="H656" s="77" t="str">
        <f t="shared" si="10"/>
        <v/>
      </c>
      <c r="I656" s="23" t="str">
        <f>IF(ISERROR(VLOOKUP($B656,Lists!$B$4:$K$12,10,FALSE)),"",VLOOKUP($B656,Lists!$B$4:$K$12,10,FALSE))</f>
        <v/>
      </c>
    </row>
    <row r="657" spans="1:9" x14ac:dyDescent="0.25">
      <c r="A657" s="12"/>
      <c r="B657" s="17" t="s">
        <v>754</v>
      </c>
      <c r="C657" s="12" t="str">
        <f>IF(ISERROR(VLOOKUP($B657,Lists!$B$4:$C$11,2,FALSE)),"",VLOOKUP($B657,Lists!$B$4:$C$11,2,FALSE))</f>
        <v/>
      </c>
      <c r="D657" s="77"/>
      <c r="E657" s="23" t="s">
        <v>945</v>
      </c>
      <c r="F657" s="78" t="str">
        <f>IF(ISERROR(VLOOKUP($B657&amp;" "&amp;$G657,Lists!$N$4:$O$14,2,FALSE)),"",VLOOKUP($B657&amp;" "&amp;$G657,Lists!$N$4:$O$14,2,FALSE))</f>
        <v/>
      </c>
      <c r="G657" s="78" t="str">
        <f>IF(ISERROR(VLOOKUP($E657,Lists!$L$4:$M$7,2,FALSE)),"",VLOOKUP($E657,Lists!$L$4:$M$7,2,FALSE))</f>
        <v/>
      </c>
      <c r="H657" s="77" t="str">
        <f t="shared" si="10"/>
        <v/>
      </c>
      <c r="I657" s="23" t="str">
        <f>IF(ISERROR(VLOOKUP($B657,Lists!$B$4:$K$12,10,FALSE)),"",VLOOKUP($B657,Lists!$B$4:$K$12,10,FALSE))</f>
        <v/>
      </c>
    </row>
    <row r="658" spans="1:9" x14ac:dyDescent="0.25">
      <c r="A658" s="12"/>
      <c r="B658" s="17" t="s">
        <v>754</v>
      </c>
      <c r="C658" s="12" t="str">
        <f>IF(ISERROR(VLOOKUP($B658,Lists!$B$4:$C$11,2,FALSE)),"",VLOOKUP($B658,Lists!$B$4:$C$11,2,FALSE))</f>
        <v/>
      </c>
      <c r="D658" s="77"/>
      <c r="E658" s="23" t="s">
        <v>945</v>
      </c>
      <c r="F658" s="78" t="str">
        <f>IF(ISERROR(VLOOKUP($B658&amp;" "&amp;$G658,Lists!$N$4:$O$14,2,FALSE)),"",VLOOKUP($B658&amp;" "&amp;$G658,Lists!$N$4:$O$14,2,FALSE))</f>
        <v/>
      </c>
      <c r="G658" s="78" t="str">
        <f>IF(ISERROR(VLOOKUP($E658,Lists!$L$4:$M$7,2,FALSE)),"",VLOOKUP($E658,Lists!$L$4:$M$7,2,FALSE))</f>
        <v/>
      </c>
      <c r="H658" s="77" t="str">
        <f t="shared" si="10"/>
        <v/>
      </c>
      <c r="I658" s="23" t="str">
        <f>IF(ISERROR(VLOOKUP($B658,Lists!$B$4:$K$12,10,FALSE)),"",VLOOKUP($B658,Lists!$B$4:$K$12,10,FALSE))</f>
        <v/>
      </c>
    </row>
    <row r="659" spans="1:9" x14ac:dyDescent="0.25">
      <c r="A659" s="12"/>
      <c r="B659" s="17" t="s">
        <v>754</v>
      </c>
      <c r="C659" s="12" t="str">
        <f>IF(ISERROR(VLOOKUP($B659,Lists!$B$4:$C$11,2,FALSE)),"",VLOOKUP($B659,Lists!$B$4:$C$11,2,FALSE))</f>
        <v/>
      </c>
      <c r="D659" s="77"/>
      <c r="E659" s="23" t="s">
        <v>945</v>
      </c>
      <c r="F659" s="78" t="str">
        <f>IF(ISERROR(VLOOKUP($B659&amp;" "&amp;$G659,Lists!$N$4:$O$14,2,FALSE)),"",VLOOKUP($B659&amp;" "&amp;$G659,Lists!$N$4:$O$14,2,FALSE))</f>
        <v/>
      </c>
      <c r="G659" s="78" t="str">
        <f>IF(ISERROR(VLOOKUP($E659,Lists!$L$4:$M$7,2,FALSE)),"",VLOOKUP($E659,Lists!$L$4:$M$7,2,FALSE))</f>
        <v/>
      </c>
      <c r="H659" s="77" t="str">
        <f t="shared" si="10"/>
        <v/>
      </c>
      <c r="I659" s="23" t="str">
        <f>IF(ISERROR(VLOOKUP($B659,Lists!$B$4:$K$12,10,FALSE)),"",VLOOKUP($B659,Lists!$B$4:$K$12,10,FALSE))</f>
        <v/>
      </c>
    </row>
    <row r="660" spans="1:9" x14ac:dyDescent="0.25">
      <c r="A660" s="12"/>
      <c r="B660" s="17" t="s">
        <v>754</v>
      </c>
      <c r="C660" s="12" t="str">
        <f>IF(ISERROR(VLOOKUP($B660,Lists!$B$4:$C$11,2,FALSE)),"",VLOOKUP($B660,Lists!$B$4:$C$11,2,FALSE))</f>
        <v/>
      </c>
      <c r="D660" s="77"/>
      <c r="E660" s="23" t="s">
        <v>945</v>
      </c>
      <c r="F660" s="78" t="str">
        <f>IF(ISERROR(VLOOKUP($B660&amp;" "&amp;$G660,Lists!$N$4:$O$14,2,FALSE)),"",VLOOKUP($B660&amp;" "&amp;$G660,Lists!$N$4:$O$14,2,FALSE))</f>
        <v/>
      </c>
      <c r="G660" s="78" t="str">
        <f>IF(ISERROR(VLOOKUP($E660,Lists!$L$4:$M$7,2,FALSE)),"",VLOOKUP($E660,Lists!$L$4:$M$7,2,FALSE))</f>
        <v/>
      </c>
      <c r="H660" s="77" t="str">
        <f t="shared" ref="H660:H723" si="11">IF(ISERROR(D660*F660),"",D660*F660)</f>
        <v/>
      </c>
      <c r="I660" s="23" t="str">
        <f>IF(ISERROR(VLOOKUP($B660,Lists!$B$4:$K$12,10,FALSE)),"",VLOOKUP($B660,Lists!$B$4:$K$12,10,FALSE))</f>
        <v/>
      </c>
    </row>
    <row r="661" spans="1:9" x14ac:dyDescent="0.25">
      <c r="A661" s="12"/>
      <c r="B661" s="17" t="s">
        <v>754</v>
      </c>
      <c r="C661" s="12" t="str">
        <f>IF(ISERROR(VLOOKUP($B661,Lists!$B$4:$C$11,2,FALSE)),"",VLOOKUP($B661,Lists!$B$4:$C$11,2,FALSE))</f>
        <v/>
      </c>
      <c r="D661" s="77"/>
      <c r="E661" s="23" t="s">
        <v>945</v>
      </c>
      <c r="F661" s="78" t="str">
        <f>IF(ISERROR(VLOOKUP($B661&amp;" "&amp;$G661,Lists!$N$4:$O$14,2,FALSE)),"",VLOOKUP($B661&amp;" "&amp;$G661,Lists!$N$4:$O$14,2,FALSE))</f>
        <v/>
      </c>
      <c r="G661" s="78" t="str">
        <f>IF(ISERROR(VLOOKUP($E661,Lists!$L$4:$M$7,2,FALSE)),"",VLOOKUP($E661,Lists!$L$4:$M$7,2,FALSE))</f>
        <v/>
      </c>
      <c r="H661" s="77" t="str">
        <f t="shared" si="11"/>
        <v/>
      </c>
      <c r="I661" s="23" t="str">
        <f>IF(ISERROR(VLOOKUP($B661,Lists!$B$4:$K$12,10,FALSE)),"",VLOOKUP($B661,Lists!$B$4:$K$12,10,FALSE))</f>
        <v/>
      </c>
    </row>
    <row r="662" spans="1:9" x14ac:dyDescent="0.25">
      <c r="A662" s="12"/>
      <c r="B662" s="17" t="s">
        <v>754</v>
      </c>
      <c r="C662" s="12" t="str">
        <f>IF(ISERROR(VLOOKUP($B662,Lists!$B$4:$C$11,2,FALSE)),"",VLOOKUP($B662,Lists!$B$4:$C$11,2,FALSE))</f>
        <v/>
      </c>
      <c r="D662" s="77"/>
      <c r="E662" s="23" t="s">
        <v>945</v>
      </c>
      <c r="F662" s="78" t="str">
        <f>IF(ISERROR(VLOOKUP($B662&amp;" "&amp;$G662,Lists!$N$4:$O$14,2,FALSE)),"",VLOOKUP($B662&amp;" "&amp;$G662,Lists!$N$4:$O$14,2,FALSE))</f>
        <v/>
      </c>
      <c r="G662" s="78" t="str">
        <f>IF(ISERROR(VLOOKUP($E662,Lists!$L$4:$M$7,2,FALSE)),"",VLOOKUP($E662,Lists!$L$4:$M$7,2,FALSE))</f>
        <v/>
      </c>
      <c r="H662" s="77" t="str">
        <f t="shared" si="11"/>
        <v/>
      </c>
      <c r="I662" s="23" t="str">
        <f>IF(ISERROR(VLOOKUP($B662,Lists!$B$4:$K$12,10,FALSE)),"",VLOOKUP($B662,Lists!$B$4:$K$12,10,FALSE))</f>
        <v/>
      </c>
    </row>
    <row r="663" spans="1:9" x14ac:dyDescent="0.25">
      <c r="A663" s="12"/>
      <c r="B663" s="17" t="s">
        <v>754</v>
      </c>
      <c r="C663" s="12" t="str">
        <f>IF(ISERROR(VLOOKUP($B663,Lists!$B$4:$C$11,2,FALSE)),"",VLOOKUP($B663,Lists!$B$4:$C$11,2,FALSE))</f>
        <v/>
      </c>
      <c r="D663" s="77"/>
      <c r="E663" s="23" t="s">
        <v>945</v>
      </c>
      <c r="F663" s="78" t="str">
        <f>IF(ISERROR(VLOOKUP($B663&amp;" "&amp;$G663,Lists!$N$4:$O$14,2,FALSE)),"",VLOOKUP($B663&amp;" "&amp;$G663,Lists!$N$4:$O$14,2,FALSE))</f>
        <v/>
      </c>
      <c r="G663" s="78" t="str">
        <f>IF(ISERROR(VLOOKUP($E663,Lists!$L$4:$M$7,2,FALSE)),"",VLOOKUP($E663,Lists!$L$4:$M$7,2,FALSE))</f>
        <v/>
      </c>
      <c r="H663" s="77" t="str">
        <f t="shared" si="11"/>
        <v/>
      </c>
      <c r="I663" s="23" t="str">
        <f>IF(ISERROR(VLOOKUP($B663,Lists!$B$4:$K$12,10,FALSE)),"",VLOOKUP($B663,Lists!$B$4:$K$12,10,FALSE))</f>
        <v/>
      </c>
    </row>
    <row r="664" spans="1:9" x14ac:dyDescent="0.25">
      <c r="A664" s="12"/>
      <c r="B664" s="17" t="s">
        <v>754</v>
      </c>
      <c r="C664" s="12" t="str">
        <f>IF(ISERROR(VLOOKUP($B664,Lists!$B$4:$C$11,2,FALSE)),"",VLOOKUP($B664,Lists!$B$4:$C$11,2,FALSE))</f>
        <v/>
      </c>
      <c r="D664" s="77"/>
      <c r="E664" s="23" t="s">
        <v>945</v>
      </c>
      <c r="F664" s="78" t="str">
        <f>IF(ISERROR(VLOOKUP($B664&amp;" "&amp;$G664,Lists!$N$4:$O$14,2,FALSE)),"",VLOOKUP($B664&amp;" "&amp;$G664,Lists!$N$4:$O$14,2,FALSE))</f>
        <v/>
      </c>
      <c r="G664" s="78" t="str">
        <f>IF(ISERROR(VLOOKUP($E664,Lists!$L$4:$M$7,2,FALSE)),"",VLOOKUP($E664,Lists!$L$4:$M$7,2,FALSE))</f>
        <v/>
      </c>
      <c r="H664" s="77" t="str">
        <f t="shared" si="11"/>
        <v/>
      </c>
      <c r="I664" s="23" t="str">
        <f>IF(ISERROR(VLOOKUP($B664,Lists!$B$4:$K$12,10,FALSE)),"",VLOOKUP($B664,Lists!$B$4:$K$12,10,FALSE))</f>
        <v/>
      </c>
    </row>
    <row r="665" spans="1:9" x14ac:dyDescent="0.25">
      <c r="A665" s="12"/>
      <c r="B665" s="17" t="s">
        <v>754</v>
      </c>
      <c r="C665" s="12" t="str">
        <f>IF(ISERROR(VLOOKUP($B665,Lists!$B$4:$C$11,2,FALSE)),"",VLOOKUP($B665,Lists!$B$4:$C$11,2,FALSE))</f>
        <v/>
      </c>
      <c r="D665" s="77"/>
      <c r="E665" s="23" t="s">
        <v>945</v>
      </c>
      <c r="F665" s="78" t="str">
        <f>IF(ISERROR(VLOOKUP($B665&amp;" "&amp;$G665,Lists!$N$4:$O$14,2,FALSE)),"",VLOOKUP($B665&amp;" "&amp;$G665,Lists!$N$4:$O$14,2,FALSE))</f>
        <v/>
      </c>
      <c r="G665" s="78" t="str">
        <f>IF(ISERROR(VLOOKUP($E665,Lists!$L$4:$M$7,2,FALSE)),"",VLOOKUP($E665,Lists!$L$4:$M$7,2,FALSE))</f>
        <v/>
      </c>
      <c r="H665" s="77" t="str">
        <f t="shared" si="11"/>
        <v/>
      </c>
      <c r="I665" s="23" t="str">
        <f>IF(ISERROR(VLOOKUP($B665,Lists!$B$4:$K$12,10,FALSE)),"",VLOOKUP($B665,Lists!$B$4:$K$12,10,FALSE))</f>
        <v/>
      </c>
    </row>
    <row r="666" spans="1:9" x14ac:dyDescent="0.25">
      <c r="A666" s="12"/>
      <c r="B666" s="17" t="s">
        <v>754</v>
      </c>
      <c r="C666" s="12" t="str">
        <f>IF(ISERROR(VLOOKUP($B666,Lists!$B$4:$C$11,2,FALSE)),"",VLOOKUP($B666,Lists!$B$4:$C$11,2,FALSE))</f>
        <v/>
      </c>
      <c r="D666" s="77"/>
      <c r="E666" s="23" t="s">
        <v>945</v>
      </c>
      <c r="F666" s="78" t="str">
        <f>IF(ISERROR(VLOOKUP($B666&amp;" "&amp;$G666,Lists!$N$4:$O$14,2,FALSE)),"",VLOOKUP($B666&amp;" "&amp;$G666,Lists!$N$4:$O$14,2,FALSE))</f>
        <v/>
      </c>
      <c r="G666" s="78" t="str">
        <f>IF(ISERROR(VLOOKUP($E666,Lists!$L$4:$M$7,2,FALSE)),"",VLOOKUP($E666,Lists!$L$4:$M$7,2,FALSE))</f>
        <v/>
      </c>
      <c r="H666" s="77" t="str">
        <f t="shared" si="11"/>
        <v/>
      </c>
      <c r="I666" s="23" t="str">
        <f>IF(ISERROR(VLOOKUP($B666,Lists!$B$4:$K$12,10,FALSE)),"",VLOOKUP($B666,Lists!$B$4:$K$12,10,FALSE))</f>
        <v/>
      </c>
    </row>
    <row r="667" spans="1:9" x14ac:dyDescent="0.25">
      <c r="A667" s="12"/>
      <c r="B667" s="17" t="s">
        <v>754</v>
      </c>
      <c r="C667" s="12" t="str">
        <f>IF(ISERROR(VLOOKUP($B667,Lists!$B$4:$C$11,2,FALSE)),"",VLOOKUP($B667,Lists!$B$4:$C$11,2,FALSE))</f>
        <v/>
      </c>
      <c r="D667" s="77"/>
      <c r="E667" s="23" t="s">
        <v>945</v>
      </c>
      <c r="F667" s="78" t="str">
        <f>IF(ISERROR(VLOOKUP($B667&amp;" "&amp;$G667,Lists!$N$4:$O$14,2,FALSE)),"",VLOOKUP($B667&amp;" "&amp;$G667,Lists!$N$4:$O$14,2,FALSE))</f>
        <v/>
      </c>
      <c r="G667" s="78" t="str">
        <f>IF(ISERROR(VLOOKUP($E667,Lists!$L$4:$M$7,2,FALSE)),"",VLOOKUP($E667,Lists!$L$4:$M$7,2,FALSE))</f>
        <v/>
      </c>
      <c r="H667" s="77" t="str">
        <f t="shared" si="11"/>
        <v/>
      </c>
      <c r="I667" s="23" t="str">
        <f>IF(ISERROR(VLOOKUP($B667,Lists!$B$4:$K$12,10,FALSE)),"",VLOOKUP($B667,Lists!$B$4:$K$12,10,FALSE))</f>
        <v/>
      </c>
    </row>
    <row r="668" spans="1:9" x14ac:dyDescent="0.25">
      <c r="A668" s="12"/>
      <c r="B668" s="17" t="s">
        <v>754</v>
      </c>
      <c r="C668" s="12" t="str">
        <f>IF(ISERROR(VLOOKUP($B668,Lists!$B$4:$C$11,2,FALSE)),"",VLOOKUP($B668,Lists!$B$4:$C$11,2,FALSE))</f>
        <v/>
      </c>
      <c r="D668" s="77"/>
      <c r="E668" s="23" t="s">
        <v>945</v>
      </c>
      <c r="F668" s="78" t="str">
        <f>IF(ISERROR(VLOOKUP($B668&amp;" "&amp;$G668,Lists!$N$4:$O$14,2,FALSE)),"",VLOOKUP($B668&amp;" "&amp;$G668,Lists!$N$4:$O$14,2,FALSE))</f>
        <v/>
      </c>
      <c r="G668" s="78" t="str">
        <f>IF(ISERROR(VLOOKUP($E668,Lists!$L$4:$M$7,2,FALSE)),"",VLOOKUP($E668,Lists!$L$4:$M$7,2,FALSE))</f>
        <v/>
      </c>
      <c r="H668" s="77" t="str">
        <f t="shared" si="11"/>
        <v/>
      </c>
      <c r="I668" s="23" t="str">
        <f>IF(ISERROR(VLOOKUP($B668,Lists!$B$4:$K$12,10,FALSE)),"",VLOOKUP($B668,Lists!$B$4:$K$12,10,FALSE))</f>
        <v/>
      </c>
    </row>
    <row r="669" spans="1:9" x14ac:dyDescent="0.25">
      <c r="A669" s="12"/>
      <c r="B669" s="17" t="s">
        <v>754</v>
      </c>
      <c r="C669" s="12" t="str">
        <f>IF(ISERROR(VLOOKUP($B669,Lists!$B$4:$C$11,2,FALSE)),"",VLOOKUP($B669,Lists!$B$4:$C$11,2,FALSE))</f>
        <v/>
      </c>
      <c r="D669" s="77"/>
      <c r="E669" s="23" t="s">
        <v>945</v>
      </c>
      <c r="F669" s="78" t="str">
        <f>IF(ISERROR(VLOOKUP($B669&amp;" "&amp;$G669,Lists!$N$4:$O$14,2,FALSE)),"",VLOOKUP($B669&amp;" "&amp;$G669,Lists!$N$4:$O$14,2,FALSE))</f>
        <v/>
      </c>
      <c r="G669" s="78" t="str">
        <f>IF(ISERROR(VLOOKUP($E669,Lists!$L$4:$M$7,2,FALSE)),"",VLOOKUP($E669,Lists!$L$4:$M$7,2,FALSE))</f>
        <v/>
      </c>
      <c r="H669" s="77" t="str">
        <f t="shared" si="11"/>
        <v/>
      </c>
      <c r="I669" s="23" t="str">
        <f>IF(ISERROR(VLOOKUP($B669,Lists!$B$4:$K$12,10,FALSE)),"",VLOOKUP($B669,Lists!$B$4:$K$12,10,FALSE))</f>
        <v/>
      </c>
    </row>
    <row r="670" spans="1:9" x14ac:dyDescent="0.25">
      <c r="A670" s="12"/>
      <c r="B670" s="17" t="s">
        <v>754</v>
      </c>
      <c r="C670" s="12" t="str">
        <f>IF(ISERROR(VLOOKUP($B670,Lists!$B$4:$C$11,2,FALSE)),"",VLOOKUP($B670,Lists!$B$4:$C$11,2,FALSE))</f>
        <v/>
      </c>
      <c r="D670" s="77"/>
      <c r="E670" s="23" t="s">
        <v>945</v>
      </c>
      <c r="F670" s="78" t="str">
        <f>IF(ISERROR(VLOOKUP($B670&amp;" "&amp;$G670,Lists!$N$4:$O$14,2,FALSE)),"",VLOOKUP($B670&amp;" "&amp;$G670,Lists!$N$4:$O$14,2,FALSE))</f>
        <v/>
      </c>
      <c r="G670" s="78" t="str">
        <f>IF(ISERROR(VLOOKUP($E670,Lists!$L$4:$M$7,2,FALSE)),"",VLOOKUP($E670,Lists!$L$4:$M$7,2,FALSE))</f>
        <v/>
      </c>
      <c r="H670" s="77" t="str">
        <f t="shared" si="11"/>
        <v/>
      </c>
      <c r="I670" s="23" t="str">
        <f>IF(ISERROR(VLOOKUP($B670,Lists!$B$4:$K$12,10,FALSE)),"",VLOOKUP($B670,Lists!$B$4:$K$12,10,FALSE))</f>
        <v/>
      </c>
    </row>
    <row r="671" spans="1:9" x14ac:dyDescent="0.25">
      <c r="A671" s="12"/>
      <c r="B671" s="17" t="s">
        <v>754</v>
      </c>
      <c r="C671" s="12" t="str">
        <f>IF(ISERROR(VLOOKUP($B671,Lists!$B$4:$C$11,2,FALSE)),"",VLOOKUP($B671,Lists!$B$4:$C$11,2,FALSE))</f>
        <v/>
      </c>
      <c r="D671" s="77"/>
      <c r="E671" s="23" t="s">
        <v>945</v>
      </c>
      <c r="F671" s="78" t="str">
        <f>IF(ISERROR(VLOOKUP($B671&amp;" "&amp;$G671,Lists!$N$4:$O$14,2,FALSE)),"",VLOOKUP($B671&amp;" "&amp;$G671,Lists!$N$4:$O$14,2,FALSE))</f>
        <v/>
      </c>
      <c r="G671" s="78" t="str">
        <f>IF(ISERROR(VLOOKUP($E671,Lists!$L$4:$M$7,2,FALSE)),"",VLOOKUP($E671,Lists!$L$4:$M$7,2,FALSE))</f>
        <v/>
      </c>
      <c r="H671" s="77" t="str">
        <f t="shared" si="11"/>
        <v/>
      </c>
      <c r="I671" s="23" t="str">
        <f>IF(ISERROR(VLOOKUP($B671,Lists!$B$4:$K$12,10,FALSE)),"",VLOOKUP($B671,Lists!$B$4:$K$12,10,FALSE))</f>
        <v/>
      </c>
    </row>
    <row r="672" spans="1:9" x14ac:dyDescent="0.25">
      <c r="A672" s="12"/>
      <c r="B672" s="17" t="s">
        <v>754</v>
      </c>
      <c r="C672" s="12" t="str">
        <f>IF(ISERROR(VLOOKUP($B672,Lists!$B$4:$C$11,2,FALSE)),"",VLOOKUP($B672,Lists!$B$4:$C$11,2,FALSE))</f>
        <v/>
      </c>
      <c r="D672" s="77"/>
      <c r="E672" s="23" t="s">
        <v>945</v>
      </c>
      <c r="F672" s="78" t="str">
        <f>IF(ISERROR(VLOOKUP($B672&amp;" "&amp;$G672,Lists!$N$4:$O$14,2,FALSE)),"",VLOOKUP($B672&amp;" "&amp;$G672,Lists!$N$4:$O$14,2,FALSE))</f>
        <v/>
      </c>
      <c r="G672" s="78" t="str">
        <f>IF(ISERROR(VLOOKUP($E672,Lists!$L$4:$M$7,2,FALSE)),"",VLOOKUP($E672,Lists!$L$4:$M$7,2,FALSE))</f>
        <v/>
      </c>
      <c r="H672" s="77" t="str">
        <f t="shared" si="11"/>
        <v/>
      </c>
      <c r="I672" s="23" t="str">
        <f>IF(ISERROR(VLOOKUP($B672,Lists!$B$4:$K$12,10,FALSE)),"",VLOOKUP($B672,Lists!$B$4:$K$12,10,FALSE))</f>
        <v/>
      </c>
    </row>
    <row r="673" spans="1:9" x14ac:dyDescent="0.25">
      <c r="A673" s="12"/>
      <c r="B673" s="17" t="s">
        <v>754</v>
      </c>
      <c r="C673" s="12" t="str">
        <f>IF(ISERROR(VLOOKUP($B673,Lists!$B$4:$C$11,2,FALSE)),"",VLOOKUP($B673,Lists!$B$4:$C$11,2,FALSE))</f>
        <v/>
      </c>
      <c r="D673" s="77"/>
      <c r="E673" s="23" t="s">
        <v>945</v>
      </c>
      <c r="F673" s="78" t="str">
        <f>IF(ISERROR(VLOOKUP($B673&amp;" "&amp;$G673,Lists!$N$4:$O$14,2,FALSE)),"",VLOOKUP($B673&amp;" "&amp;$G673,Lists!$N$4:$O$14,2,FALSE))</f>
        <v/>
      </c>
      <c r="G673" s="78" t="str">
        <f>IF(ISERROR(VLOOKUP($E673,Lists!$L$4:$M$7,2,FALSE)),"",VLOOKUP($E673,Lists!$L$4:$M$7,2,FALSE))</f>
        <v/>
      </c>
      <c r="H673" s="77" t="str">
        <f t="shared" si="11"/>
        <v/>
      </c>
      <c r="I673" s="23" t="str">
        <f>IF(ISERROR(VLOOKUP($B673,Lists!$B$4:$K$12,10,FALSE)),"",VLOOKUP($B673,Lists!$B$4:$K$12,10,FALSE))</f>
        <v/>
      </c>
    </row>
    <row r="674" spans="1:9" x14ac:dyDescent="0.25">
      <c r="A674" s="12"/>
      <c r="B674" s="17" t="s">
        <v>754</v>
      </c>
      <c r="C674" s="12" t="str">
        <f>IF(ISERROR(VLOOKUP($B674,Lists!$B$4:$C$11,2,FALSE)),"",VLOOKUP($B674,Lists!$B$4:$C$11,2,FALSE))</f>
        <v/>
      </c>
      <c r="D674" s="77"/>
      <c r="E674" s="23" t="s">
        <v>945</v>
      </c>
      <c r="F674" s="78" t="str">
        <f>IF(ISERROR(VLOOKUP($B674&amp;" "&amp;$G674,Lists!$N$4:$O$14,2,FALSE)),"",VLOOKUP($B674&amp;" "&amp;$G674,Lists!$N$4:$O$14,2,FALSE))</f>
        <v/>
      </c>
      <c r="G674" s="78" t="str">
        <f>IF(ISERROR(VLOOKUP($E674,Lists!$L$4:$M$7,2,FALSE)),"",VLOOKUP($E674,Lists!$L$4:$M$7,2,FALSE))</f>
        <v/>
      </c>
      <c r="H674" s="77" t="str">
        <f t="shared" si="11"/>
        <v/>
      </c>
      <c r="I674" s="23" t="str">
        <f>IF(ISERROR(VLOOKUP($B674,Lists!$B$4:$K$12,10,FALSE)),"",VLOOKUP($B674,Lists!$B$4:$K$12,10,FALSE))</f>
        <v/>
      </c>
    </row>
    <row r="675" spans="1:9" x14ac:dyDescent="0.25">
      <c r="A675" s="12"/>
      <c r="B675" s="17" t="s">
        <v>754</v>
      </c>
      <c r="C675" s="12" t="str">
        <f>IF(ISERROR(VLOOKUP($B675,Lists!$B$4:$C$11,2,FALSE)),"",VLOOKUP($B675,Lists!$B$4:$C$11,2,FALSE))</f>
        <v/>
      </c>
      <c r="D675" s="77"/>
      <c r="E675" s="23" t="s">
        <v>945</v>
      </c>
      <c r="F675" s="78" t="str">
        <f>IF(ISERROR(VLOOKUP($B675&amp;" "&amp;$G675,Lists!$N$4:$O$14,2,FALSE)),"",VLOOKUP($B675&amp;" "&amp;$G675,Lists!$N$4:$O$14,2,FALSE))</f>
        <v/>
      </c>
      <c r="G675" s="78" t="str">
        <f>IF(ISERROR(VLOOKUP($E675,Lists!$L$4:$M$7,2,FALSE)),"",VLOOKUP($E675,Lists!$L$4:$M$7,2,FALSE))</f>
        <v/>
      </c>
      <c r="H675" s="77" t="str">
        <f t="shared" si="11"/>
        <v/>
      </c>
      <c r="I675" s="23" t="str">
        <f>IF(ISERROR(VLOOKUP($B675,Lists!$B$4:$K$12,10,FALSE)),"",VLOOKUP($B675,Lists!$B$4:$K$12,10,FALSE))</f>
        <v/>
      </c>
    </row>
    <row r="676" spans="1:9" x14ac:dyDescent="0.25">
      <c r="A676" s="12"/>
      <c r="B676" s="17" t="s">
        <v>754</v>
      </c>
      <c r="C676" s="12" t="str">
        <f>IF(ISERROR(VLOOKUP($B676,Lists!$B$4:$C$11,2,FALSE)),"",VLOOKUP($B676,Lists!$B$4:$C$11,2,FALSE))</f>
        <v/>
      </c>
      <c r="D676" s="77"/>
      <c r="E676" s="23" t="s">
        <v>945</v>
      </c>
      <c r="F676" s="78" t="str">
        <f>IF(ISERROR(VLOOKUP($B676&amp;" "&amp;$G676,Lists!$N$4:$O$14,2,FALSE)),"",VLOOKUP($B676&amp;" "&amp;$G676,Lists!$N$4:$O$14,2,FALSE))</f>
        <v/>
      </c>
      <c r="G676" s="78" t="str">
        <f>IF(ISERROR(VLOOKUP($E676,Lists!$L$4:$M$7,2,FALSE)),"",VLOOKUP($E676,Lists!$L$4:$M$7,2,FALSE))</f>
        <v/>
      </c>
      <c r="H676" s="77" t="str">
        <f t="shared" si="11"/>
        <v/>
      </c>
      <c r="I676" s="23" t="str">
        <f>IF(ISERROR(VLOOKUP($B676,Lists!$B$4:$K$12,10,FALSE)),"",VLOOKUP($B676,Lists!$B$4:$K$12,10,FALSE))</f>
        <v/>
      </c>
    </row>
    <row r="677" spans="1:9" x14ac:dyDescent="0.25">
      <c r="A677" s="12"/>
      <c r="B677" s="17" t="s">
        <v>754</v>
      </c>
      <c r="C677" s="12" t="str">
        <f>IF(ISERROR(VLOOKUP($B677,Lists!$B$4:$C$11,2,FALSE)),"",VLOOKUP($B677,Lists!$B$4:$C$11,2,FALSE))</f>
        <v/>
      </c>
      <c r="D677" s="77"/>
      <c r="E677" s="23" t="s">
        <v>945</v>
      </c>
      <c r="F677" s="78" t="str">
        <f>IF(ISERROR(VLOOKUP($B677&amp;" "&amp;$G677,Lists!$N$4:$O$14,2,FALSE)),"",VLOOKUP($B677&amp;" "&amp;$G677,Lists!$N$4:$O$14,2,FALSE))</f>
        <v/>
      </c>
      <c r="G677" s="78" t="str">
        <f>IF(ISERROR(VLOOKUP($E677,Lists!$L$4:$M$7,2,FALSE)),"",VLOOKUP($E677,Lists!$L$4:$M$7,2,FALSE))</f>
        <v/>
      </c>
      <c r="H677" s="77" t="str">
        <f t="shared" si="11"/>
        <v/>
      </c>
      <c r="I677" s="23" t="str">
        <f>IF(ISERROR(VLOOKUP($B677,Lists!$B$4:$K$12,10,FALSE)),"",VLOOKUP($B677,Lists!$B$4:$K$12,10,FALSE))</f>
        <v/>
      </c>
    </row>
    <row r="678" spans="1:9" x14ac:dyDescent="0.25">
      <c r="A678" s="12"/>
      <c r="B678" s="17" t="s">
        <v>754</v>
      </c>
      <c r="C678" s="12" t="str">
        <f>IF(ISERROR(VLOOKUP($B678,Lists!$B$4:$C$11,2,FALSE)),"",VLOOKUP($B678,Lists!$B$4:$C$11,2,FALSE))</f>
        <v/>
      </c>
      <c r="D678" s="77"/>
      <c r="E678" s="23" t="s">
        <v>945</v>
      </c>
      <c r="F678" s="78" t="str">
        <f>IF(ISERROR(VLOOKUP($B678&amp;" "&amp;$G678,Lists!$N$4:$O$14,2,FALSE)),"",VLOOKUP($B678&amp;" "&amp;$G678,Lists!$N$4:$O$14,2,FALSE))</f>
        <v/>
      </c>
      <c r="G678" s="78" t="str">
        <f>IF(ISERROR(VLOOKUP($E678,Lists!$L$4:$M$7,2,FALSE)),"",VLOOKUP($E678,Lists!$L$4:$M$7,2,FALSE))</f>
        <v/>
      </c>
      <c r="H678" s="77" t="str">
        <f t="shared" si="11"/>
        <v/>
      </c>
      <c r="I678" s="23" t="str">
        <f>IF(ISERROR(VLOOKUP($B678,Lists!$B$4:$K$12,10,FALSE)),"",VLOOKUP($B678,Lists!$B$4:$K$12,10,FALSE))</f>
        <v/>
      </c>
    </row>
    <row r="679" spans="1:9" x14ac:dyDescent="0.25">
      <c r="A679" s="12"/>
      <c r="B679" s="17" t="s">
        <v>754</v>
      </c>
      <c r="C679" s="12" t="str">
        <f>IF(ISERROR(VLOOKUP($B679,Lists!$B$4:$C$11,2,FALSE)),"",VLOOKUP($B679,Lists!$B$4:$C$11,2,FALSE))</f>
        <v/>
      </c>
      <c r="D679" s="77"/>
      <c r="E679" s="23" t="s">
        <v>945</v>
      </c>
      <c r="F679" s="78" t="str">
        <f>IF(ISERROR(VLOOKUP($B679&amp;" "&amp;$G679,Lists!$N$4:$O$14,2,FALSE)),"",VLOOKUP($B679&amp;" "&amp;$G679,Lists!$N$4:$O$14,2,FALSE))</f>
        <v/>
      </c>
      <c r="G679" s="78" t="str">
        <f>IF(ISERROR(VLOOKUP($E679,Lists!$L$4:$M$7,2,FALSE)),"",VLOOKUP($E679,Lists!$L$4:$M$7,2,FALSE))</f>
        <v/>
      </c>
      <c r="H679" s="77" t="str">
        <f t="shared" si="11"/>
        <v/>
      </c>
      <c r="I679" s="23" t="str">
        <f>IF(ISERROR(VLOOKUP($B679,Lists!$B$4:$K$12,10,FALSE)),"",VLOOKUP($B679,Lists!$B$4:$K$12,10,FALSE))</f>
        <v/>
      </c>
    </row>
    <row r="680" spans="1:9" x14ac:dyDescent="0.25">
      <c r="A680" s="12"/>
      <c r="B680" s="17" t="s">
        <v>754</v>
      </c>
      <c r="C680" s="12" t="str">
        <f>IF(ISERROR(VLOOKUP($B680,Lists!$B$4:$C$11,2,FALSE)),"",VLOOKUP($B680,Lists!$B$4:$C$11,2,FALSE))</f>
        <v/>
      </c>
      <c r="D680" s="77"/>
      <c r="E680" s="23" t="s">
        <v>945</v>
      </c>
      <c r="F680" s="78" t="str">
        <f>IF(ISERROR(VLOOKUP($B680&amp;" "&amp;$G680,Lists!$N$4:$O$14,2,FALSE)),"",VLOOKUP($B680&amp;" "&amp;$G680,Lists!$N$4:$O$14,2,FALSE))</f>
        <v/>
      </c>
      <c r="G680" s="78" t="str">
        <f>IF(ISERROR(VLOOKUP($E680,Lists!$L$4:$M$7,2,FALSE)),"",VLOOKUP($E680,Lists!$L$4:$M$7,2,FALSE))</f>
        <v/>
      </c>
      <c r="H680" s="77" t="str">
        <f t="shared" si="11"/>
        <v/>
      </c>
      <c r="I680" s="23" t="str">
        <f>IF(ISERROR(VLOOKUP($B680,Lists!$B$4:$K$12,10,FALSE)),"",VLOOKUP($B680,Lists!$B$4:$K$12,10,FALSE))</f>
        <v/>
      </c>
    </row>
    <row r="681" spans="1:9" x14ac:dyDescent="0.25">
      <c r="A681" s="12"/>
      <c r="B681" s="17" t="s">
        <v>754</v>
      </c>
      <c r="C681" s="12" t="str">
        <f>IF(ISERROR(VLOOKUP($B681,Lists!$B$4:$C$11,2,FALSE)),"",VLOOKUP($B681,Lists!$B$4:$C$11,2,FALSE))</f>
        <v/>
      </c>
      <c r="D681" s="77"/>
      <c r="E681" s="23" t="s">
        <v>945</v>
      </c>
      <c r="F681" s="78" t="str">
        <f>IF(ISERROR(VLOOKUP($B681&amp;" "&amp;$G681,Lists!$N$4:$O$14,2,FALSE)),"",VLOOKUP($B681&amp;" "&amp;$G681,Lists!$N$4:$O$14,2,FALSE))</f>
        <v/>
      </c>
      <c r="G681" s="78" t="str">
        <f>IF(ISERROR(VLOOKUP($E681,Lists!$L$4:$M$7,2,FALSE)),"",VLOOKUP($E681,Lists!$L$4:$M$7,2,FALSE))</f>
        <v/>
      </c>
      <c r="H681" s="77" t="str">
        <f t="shared" si="11"/>
        <v/>
      </c>
      <c r="I681" s="23" t="str">
        <f>IF(ISERROR(VLOOKUP($B681,Lists!$B$4:$K$12,10,FALSE)),"",VLOOKUP($B681,Lists!$B$4:$K$12,10,FALSE))</f>
        <v/>
      </c>
    </row>
    <row r="682" spans="1:9" x14ac:dyDescent="0.25">
      <c r="A682" s="12"/>
      <c r="B682" s="17" t="s">
        <v>754</v>
      </c>
      <c r="C682" s="12" t="str">
        <f>IF(ISERROR(VLOOKUP($B682,Lists!$B$4:$C$11,2,FALSE)),"",VLOOKUP($B682,Lists!$B$4:$C$11,2,FALSE))</f>
        <v/>
      </c>
      <c r="D682" s="77"/>
      <c r="E682" s="23" t="s">
        <v>945</v>
      </c>
      <c r="F682" s="78" t="str">
        <f>IF(ISERROR(VLOOKUP($B682&amp;" "&amp;$G682,Lists!$N$4:$O$14,2,FALSE)),"",VLOOKUP($B682&amp;" "&amp;$G682,Lists!$N$4:$O$14,2,FALSE))</f>
        <v/>
      </c>
      <c r="G682" s="78" t="str">
        <f>IF(ISERROR(VLOOKUP($E682,Lists!$L$4:$M$7,2,FALSE)),"",VLOOKUP($E682,Lists!$L$4:$M$7,2,FALSE))</f>
        <v/>
      </c>
      <c r="H682" s="77" t="str">
        <f t="shared" si="11"/>
        <v/>
      </c>
      <c r="I682" s="23" t="str">
        <f>IF(ISERROR(VLOOKUP($B682,Lists!$B$4:$K$12,10,FALSE)),"",VLOOKUP($B682,Lists!$B$4:$K$12,10,FALSE))</f>
        <v/>
      </c>
    </row>
    <row r="683" spans="1:9" x14ac:dyDescent="0.25">
      <c r="A683" s="12"/>
      <c r="B683" s="17" t="s">
        <v>754</v>
      </c>
      <c r="C683" s="12" t="str">
        <f>IF(ISERROR(VLOOKUP($B683,Lists!$B$4:$C$11,2,FALSE)),"",VLOOKUP($B683,Lists!$B$4:$C$11,2,FALSE))</f>
        <v/>
      </c>
      <c r="D683" s="77"/>
      <c r="E683" s="23" t="s">
        <v>945</v>
      </c>
      <c r="F683" s="78" t="str">
        <f>IF(ISERROR(VLOOKUP($B683&amp;" "&amp;$G683,Lists!$N$4:$O$14,2,FALSE)),"",VLOOKUP($B683&amp;" "&amp;$G683,Lists!$N$4:$O$14,2,FALSE))</f>
        <v/>
      </c>
      <c r="G683" s="78" t="str">
        <f>IF(ISERROR(VLOOKUP($E683,Lists!$L$4:$M$7,2,FALSE)),"",VLOOKUP($E683,Lists!$L$4:$M$7,2,FALSE))</f>
        <v/>
      </c>
      <c r="H683" s="77" t="str">
        <f t="shared" si="11"/>
        <v/>
      </c>
      <c r="I683" s="23" t="str">
        <f>IF(ISERROR(VLOOKUP($B683,Lists!$B$4:$K$12,10,FALSE)),"",VLOOKUP($B683,Lists!$B$4:$K$12,10,FALSE))</f>
        <v/>
      </c>
    </row>
    <row r="684" spans="1:9" x14ac:dyDescent="0.25">
      <c r="A684" s="12"/>
      <c r="B684" s="17" t="s">
        <v>754</v>
      </c>
      <c r="C684" s="12" t="str">
        <f>IF(ISERROR(VLOOKUP($B684,Lists!$B$4:$C$11,2,FALSE)),"",VLOOKUP($B684,Lists!$B$4:$C$11,2,FALSE))</f>
        <v/>
      </c>
      <c r="D684" s="77"/>
      <c r="E684" s="23" t="s">
        <v>945</v>
      </c>
      <c r="F684" s="78" t="str">
        <f>IF(ISERROR(VLOOKUP($B684&amp;" "&amp;$G684,Lists!$N$4:$O$14,2,FALSE)),"",VLOOKUP($B684&amp;" "&amp;$G684,Lists!$N$4:$O$14,2,FALSE))</f>
        <v/>
      </c>
      <c r="G684" s="78" t="str">
        <f>IF(ISERROR(VLOOKUP($E684,Lists!$L$4:$M$7,2,FALSE)),"",VLOOKUP($E684,Lists!$L$4:$M$7,2,FALSE))</f>
        <v/>
      </c>
      <c r="H684" s="77" t="str">
        <f t="shared" si="11"/>
        <v/>
      </c>
      <c r="I684" s="23" t="str">
        <f>IF(ISERROR(VLOOKUP($B684,Lists!$B$4:$K$12,10,FALSE)),"",VLOOKUP($B684,Lists!$B$4:$K$12,10,FALSE))</f>
        <v/>
      </c>
    </row>
    <row r="685" spans="1:9" x14ac:dyDescent="0.25">
      <c r="A685" s="12"/>
      <c r="B685" s="17" t="s">
        <v>754</v>
      </c>
      <c r="C685" s="12" t="str">
        <f>IF(ISERROR(VLOOKUP($B685,Lists!$B$4:$C$11,2,FALSE)),"",VLOOKUP($B685,Lists!$B$4:$C$11,2,FALSE))</f>
        <v/>
      </c>
      <c r="D685" s="77"/>
      <c r="E685" s="23" t="s">
        <v>945</v>
      </c>
      <c r="F685" s="78" t="str">
        <f>IF(ISERROR(VLOOKUP($B685&amp;" "&amp;$G685,Lists!$N$4:$O$14,2,FALSE)),"",VLOOKUP($B685&amp;" "&amp;$G685,Lists!$N$4:$O$14,2,FALSE))</f>
        <v/>
      </c>
      <c r="G685" s="78" t="str">
        <f>IF(ISERROR(VLOOKUP($E685,Lists!$L$4:$M$7,2,FALSE)),"",VLOOKUP($E685,Lists!$L$4:$M$7,2,FALSE))</f>
        <v/>
      </c>
      <c r="H685" s="77" t="str">
        <f t="shared" si="11"/>
        <v/>
      </c>
      <c r="I685" s="23" t="str">
        <f>IF(ISERROR(VLOOKUP($B685,Lists!$B$4:$K$12,10,FALSE)),"",VLOOKUP($B685,Lists!$B$4:$K$12,10,FALSE))</f>
        <v/>
      </c>
    </row>
    <row r="686" spans="1:9" x14ac:dyDescent="0.25">
      <c r="A686" s="12"/>
      <c r="B686" s="17" t="s">
        <v>754</v>
      </c>
      <c r="C686" s="12" t="str">
        <f>IF(ISERROR(VLOOKUP($B686,Lists!$B$4:$C$11,2,FALSE)),"",VLOOKUP($B686,Lists!$B$4:$C$11,2,FALSE))</f>
        <v/>
      </c>
      <c r="D686" s="77"/>
      <c r="E686" s="23" t="s">
        <v>945</v>
      </c>
      <c r="F686" s="78" t="str">
        <f>IF(ISERROR(VLOOKUP($B686&amp;" "&amp;$G686,Lists!$N$4:$O$14,2,FALSE)),"",VLOOKUP($B686&amp;" "&amp;$G686,Lists!$N$4:$O$14,2,FALSE))</f>
        <v/>
      </c>
      <c r="G686" s="78" t="str">
        <f>IF(ISERROR(VLOOKUP($E686,Lists!$L$4:$M$7,2,FALSE)),"",VLOOKUP($E686,Lists!$L$4:$M$7,2,FALSE))</f>
        <v/>
      </c>
      <c r="H686" s="77" t="str">
        <f t="shared" si="11"/>
        <v/>
      </c>
      <c r="I686" s="23" t="str">
        <f>IF(ISERROR(VLOOKUP($B686,Lists!$B$4:$K$12,10,FALSE)),"",VLOOKUP($B686,Lists!$B$4:$K$12,10,FALSE))</f>
        <v/>
      </c>
    </row>
    <row r="687" spans="1:9" x14ac:dyDescent="0.25">
      <c r="A687" s="12"/>
      <c r="B687" s="17" t="s">
        <v>754</v>
      </c>
      <c r="C687" s="12" t="str">
        <f>IF(ISERROR(VLOOKUP($B687,Lists!$B$4:$C$11,2,FALSE)),"",VLOOKUP($B687,Lists!$B$4:$C$11,2,FALSE))</f>
        <v/>
      </c>
      <c r="D687" s="77"/>
      <c r="E687" s="23" t="s">
        <v>945</v>
      </c>
      <c r="F687" s="78" t="str">
        <f>IF(ISERROR(VLOOKUP($B687&amp;" "&amp;$G687,Lists!$N$4:$O$14,2,FALSE)),"",VLOOKUP($B687&amp;" "&amp;$G687,Lists!$N$4:$O$14,2,FALSE))</f>
        <v/>
      </c>
      <c r="G687" s="78" t="str">
        <f>IF(ISERROR(VLOOKUP($E687,Lists!$L$4:$M$7,2,FALSE)),"",VLOOKUP($E687,Lists!$L$4:$M$7,2,FALSE))</f>
        <v/>
      </c>
      <c r="H687" s="77" t="str">
        <f t="shared" si="11"/>
        <v/>
      </c>
      <c r="I687" s="23" t="str">
        <f>IF(ISERROR(VLOOKUP($B687,Lists!$B$4:$K$12,10,FALSE)),"",VLOOKUP($B687,Lists!$B$4:$K$12,10,FALSE))</f>
        <v/>
      </c>
    </row>
    <row r="688" spans="1:9" x14ac:dyDescent="0.25">
      <c r="A688" s="12"/>
      <c r="B688" s="17" t="s">
        <v>754</v>
      </c>
      <c r="C688" s="12" t="str">
        <f>IF(ISERROR(VLOOKUP($B688,Lists!$B$4:$C$11,2,FALSE)),"",VLOOKUP($B688,Lists!$B$4:$C$11,2,FALSE))</f>
        <v/>
      </c>
      <c r="D688" s="77"/>
      <c r="E688" s="23" t="s">
        <v>945</v>
      </c>
      <c r="F688" s="78" t="str">
        <f>IF(ISERROR(VLOOKUP($B688&amp;" "&amp;$G688,Lists!$N$4:$O$14,2,FALSE)),"",VLOOKUP($B688&amp;" "&amp;$G688,Lists!$N$4:$O$14,2,FALSE))</f>
        <v/>
      </c>
      <c r="G688" s="78" t="str">
        <f>IF(ISERROR(VLOOKUP($E688,Lists!$L$4:$M$7,2,FALSE)),"",VLOOKUP($E688,Lists!$L$4:$M$7,2,FALSE))</f>
        <v/>
      </c>
      <c r="H688" s="77" t="str">
        <f t="shared" si="11"/>
        <v/>
      </c>
      <c r="I688" s="23" t="str">
        <f>IF(ISERROR(VLOOKUP($B688,Lists!$B$4:$K$12,10,FALSE)),"",VLOOKUP($B688,Lists!$B$4:$K$12,10,FALSE))</f>
        <v/>
      </c>
    </row>
    <row r="689" spans="1:9" x14ac:dyDescent="0.25">
      <c r="A689" s="12"/>
      <c r="B689" s="17" t="s">
        <v>754</v>
      </c>
      <c r="C689" s="12" t="str">
        <f>IF(ISERROR(VLOOKUP($B689,Lists!$B$4:$C$11,2,FALSE)),"",VLOOKUP($B689,Lists!$B$4:$C$11,2,FALSE))</f>
        <v/>
      </c>
      <c r="D689" s="77"/>
      <c r="E689" s="23" t="s">
        <v>945</v>
      </c>
      <c r="F689" s="78" t="str">
        <f>IF(ISERROR(VLOOKUP($B689&amp;" "&amp;$G689,Lists!$N$4:$O$14,2,FALSE)),"",VLOOKUP($B689&amp;" "&amp;$G689,Lists!$N$4:$O$14,2,FALSE))</f>
        <v/>
      </c>
      <c r="G689" s="78" t="str">
        <f>IF(ISERROR(VLOOKUP($E689,Lists!$L$4:$M$7,2,FALSE)),"",VLOOKUP($E689,Lists!$L$4:$M$7,2,FALSE))</f>
        <v/>
      </c>
      <c r="H689" s="77" t="str">
        <f t="shared" si="11"/>
        <v/>
      </c>
      <c r="I689" s="23" t="str">
        <f>IF(ISERROR(VLOOKUP($B689,Lists!$B$4:$K$12,10,FALSE)),"",VLOOKUP($B689,Lists!$B$4:$K$12,10,FALSE))</f>
        <v/>
      </c>
    </row>
    <row r="690" spans="1:9" x14ac:dyDescent="0.25">
      <c r="A690" s="12"/>
      <c r="B690" s="17" t="s">
        <v>754</v>
      </c>
      <c r="C690" s="12" t="str">
        <f>IF(ISERROR(VLOOKUP($B690,Lists!$B$4:$C$11,2,FALSE)),"",VLOOKUP($B690,Lists!$B$4:$C$11,2,FALSE))</f>
        <v/>
      </c>
      <c r="D690" s="77"/>
      <c r="E690" s="23" t="s">
        <v>945</v>
      </c>
      <c r="F690" s="78" t="str">
        <f>IF(ISERROR(VLOOKUP($B690&amp;" "&amp;$G690,Lists!$N$4:$O$14,2,FALSE)),"",VLOOKUP($B690&amp;" "&amp;$G690,Lists!$N$4:$O$14,2,FALSE))</f>
        <v/>
      </c>
      <c r="G690" s="78" t="str">
        <f>IF(ISERROR(VLOOKUP($E690,Lists!$L$4:$M$7,2,FALSE)),"",VLOOKUP($E690,Lists!$L$4:$M$7,2,FALSE))</f>
        <v/>
      </c>
      <c r="H690" s="77" t="str">
        <f t="shared" si="11"/>
        <v/>
      </c>
      <c r="I690" s="23" t="str">
        <f>IF(ISERROR(VLOOKUP($B690,Lists!$B$4:$K$12,10,FALSE)),"",VLOOKUP($B690,Lists!$B$4:$K$12,10,FALSE))</f>
        <v/>
      </c>
    </row>
    <row r="691" spans="1:9" x14ac:dyDescent="0.25">
      <c r="A691" s="12"/>
      <c r="B691" s="17" t="s">
        <v>754</v>
      </c>
      <c r="C691" s="12" t="str">
        <f>IF(ISERROR(VLOOKUP($B691,Lists!$B$4:$C$11,2,FALSE)),"",VLOOKUP($B691,Lists!$B$4:$C$11,2,FALSE))</f>
        <v/>
      </c>
      <c r="D691" s="77"/>
      <c r="E691" s="23" t="s">
        <v>945</v>
      </c>
      <c r="F691" s="78" t="str">
        <f>IF(ISERROR(VLOOKUP($B691&amp;" "&amp;$G691,Lists!$N$4:$O$14,2,FALSE)),"",VLOOKUP($B691&amp;" "&amp;$G691,Lists!$N$4:$O$14,2,FALSE))</f>
        <v/>
      </c>
      <c r="G691" s="78" t="str">
        <f>IF(ISERROR(VLOOKUP($E691,Lists!$L$4:$M$7,2,FALSE)),"",VLOOKUP($E691,Lists!$L$4:$M$7,2,FALSE))</f>
        <v/>
      </c>
      <c r="H691" s="77" t="str">
        <f t="shared" si="11"/>
        <v/>
      </c>
      <c r="I691" s="23" t="str">
        <f>IF(ISERROR(VLOOKUP($B691,Lists!$B$4:$K$12,10,FALSE)),"",VLOOKUP($B691,Lists!$B$4:$K$12,10,FALSE))</f>
        <v/>
      </c>
    </row>
    <row r="692" spans="1:9" x14ac:dyDescent="0.25">
      <c r="A692" s="12"/>
      <c r="B692" s="17" t="s">
        <v>754</v>
      </c>
      <c r="C692" s="12" t="str">
        <f>IF(ISERROR(VLOOKUP($B692,Lists!$B$4:$C$11,2,FALSE)),"",VLOOKUP($B692,Lists!$B$4:$C$11,2,FALSE))</f>
        <v/>
      </c>
      <c r="D692" s="77"/>
      <c r="E692" s="23" t="s">
        <v>945</v>
      </c>
      <c r="F692" s="78" t="str">
        <f>IF(ISERROR(VLOOKUP($B692&amp;" "&amp;$G692,Lists!$N$4:$O$14,2,FALSE)),"",VLOOKUP($B692&amp;" "&amp;$G692,Lists!$N$4:$O$14,2,FALSE))</f>
        <v/>
      </c>
      <c r="G692" s="78" t="str">
        <f>IF(ISERROR(VLOOKUP($E692,Lists!$L$4:$M$7,2,FALSE)),"",VLOOKUP($E692,Lists!$L$4:$M$7,2,FALSE))</f>
        <v/>
      </c>
      <c r="H692" s="77" t="str">
        <f t="shared" si="11"/>
        <v/>
      </c>
      <c r="I692" s="23" t="str">
        <f>IF(ISERROR(VLOOKUP($B692,Lists!$B$4:$K$12,10,FALSE)),"",VLOOKUP($B692,Lists!$B$4:$K$12,10,FALSE))</f>
        <v/>
      </c>
    </row>
    <row r="693" spans="1:9" x14ac:dyDescent="0.25">
      <c r="A693" s="12"/>
      <c r="B693" s="17" t="s">
        <v>754</v>
      </c>
      <c r="C693" s="12" t="str">
        <f>IF(ISERROR(VLOOKUP($B693,Lists!$B$4:$C$11,2,FALSE)),"",VLOOKUP($B693,Lists!$B$4:$C$11,2,FALSE))</f>
        <v/>
      </c>
      <c r="D693" s="77"/>
      <c r="E693" s="23" t="s">
        <v>945</v>
      </c>
      <c r="F693" s="78" t="str">
        <f>IF(ISERROR(VLOOKUP($B693&amp;" "&amp;$G693,Lists!$N$4:$O$14,2,FALSE)),"",VLOOKUP($B693&amp;" "&amp;$G693,Lists!$N$4:$O$14,2,FALSE))</f>
        <v/>
      </c>
      <c r="G693" s="78" t="str">
        <f>IF(ISERROR(VLOOKUP($E693,Lists!$L$4:$M$7,2,FALSE)),"",VLOOKUP($E693,Lists!$L$4:$M$7,2,FALSE))</f>
        <v/>
      </c>
      <c r="H693" s="77" t="str">
        <f t="shared" si="11"/>
        <v/>
      </c>
      <c r="I693" s="23" t="str">
        <f>IF(ISERROR(VLOOKUP($B693,Lists!$B$4:$K$12,10,FALSE)),"",VLOOKUP($B693,Lists!$B$4:$K$12,10,FALSE))</f>
        <v/>
      </c>
    </row>
    <row r="694" spans="1:9" x14ac:dyDescent="0.25">
      <c r="A694" s="12"/>
      <c r="B694" s="17" t="s">
        <v>754</v>
      </c>
      <c r="C694" s="12" t="str">
        <f>IF(ISERROR(VLOOKUP($B694,Lists!$B$4:$C$11,2,FALSE)),"",VLOOKUP($B694,Lists!$B$4:$C$11,2,FALSE))</f>
        <v/>
      </c>
      <c r="D694" s="77"/>
      <c r="E694" s="23" t="s">
        <v>945</v>
      </c>
      <c r="F694" s="78" t="str">
        <f>IF(ISERROR(VLOOKUP($B694&amp;" "&amp;$G694,Lists!$N$4:$O$14,2,FALSE)),"",VLOOKUP($B694&amp;" "&amp;$G694,Lists!$N$4:$O$14,2,FALSE))</f>
        <v/>
      </c>
      <c r="G694" s="78" t="str">
        <f>IF(ISERROR(VLOOKUP($E694,Lists!$L$4:$M$7,2,FALSE)),"",VLOOKUP($E694,Lists!$L$4:$M$7,2,FALSE))</f>
        <v/>
      </c>
      <c r="H694" s="77" t="str">
        <f t="shared" si="11"/>
        <v/>
      </c>
      <c r="I694" s="23" t="str">
        <f>IF(ISERROR(VLOOKUP($B694,Lists!$B$4:$K$12,10,FALSE)),"",VLOOKUP($B694,Lists!$B$4:$K$12,10,FALSE))</f>
        <v/>
      </c>
    </row>
    <row r="695" spans="1:9" x14ac:dyDescent="0.25">
      <c r="A695" s="12"/>
      <c r="B695" s="17" t="s">
        <v>754</v>
      </c>
      <c r="C695" s="12" t="str">
        <f>IF(ISERROR(VLOOKUP($B695,Lists!$B$4:$C$11,2,FALSE)),"",VLOOKUP($B695,Lists!$B$4:$C$11,2,FALSE))</f>
        <v/>
      </c>
      <c r="D695" s="77"/>
      <c r="E695" s="23" t="s">
        <v>945</v>
      </c>
      <c r="F695" s="78" t="str">
        <f>IF(ISERROR(VLOOKUP($B695&amp;" "&amp;$G695,Lists!$N$4:$O$14,2,FALSE)),"",VLOOKUP($B695&amp;" "&amp;$G695,Lists!$N$4:$O$14,2,FALSE))</f>
        <v/>
      </c>
      <c r="G695" s="78" t="str">
        <f>IF(ISERROR(VLOOKUP($E695,Lists!$L$4:$M$7,2,FALSE)),"",VLOOKUP($E695,Lists!$L$4:$M$7,2,FALSE))</f>
        <v/>
      </c>
      <c r="H695" s="77" t="str">
        <f t="shared" si="11"/>
        <v/>
      </c>
      <c r="I695" s="23" t="str">
        <f>IF(ISERROR(VLOOKUP($B695,Lists!$B$4:$K$12,10,FALSE)),"",VLOOKUP($B695,Lists!$B$4:$K$12,10,FALSE))</f>
        <v/>
      </c>
    </row>
    <row r="696" spans="1:9" x14ac:dyDescent="0.25">
      <c r="A696" s="12"/>
      <c r="B696" s="17" t="s">
        <v>754</v>
      </c>
      <c r="C696" s="12" t="str">
        <f>IF(ISERROR(VLOOKUP($B696,Lists!$B$4:$C$11,2,FALSE)),"",VLOOKUP($B696,Lists!$B$4:$C$11,2,FALSE))</f>
        <v/>
      </c>
      <c r="D696" s="77"/>
      <c r="E696" s="23" t="s">
        <v>945</v>
      </c>
      <c r="F696" s="78" t="str">
        <f>IF(ISERROR(VLOOKUP($B696&amp;" "&amp;$G696,Lists!$N$4:$O$14,2,FALSE)),"",VLOOKUP($B696&amp;" "&amp;$G696,Lists!$N$4:$O$14,2,FALSE))</f>
        <v/>
      </c>
      <c r="G696" s="78" t="str">
        <f>IF(ISERROR(VLOOKUP($E696,Lists!$L$4:$M$7,2,FALSE)),"",VLOOKUP($E696,Lists!$L$4:$M$7,2,FALSE))</f>
        <v/>
      </c>
      <c r="H696" s="77" t="str">
        <f t="shared" si="11"/>
        <v/>
      </c>
      <c r="I696" s="23" t="str">
        <f>IF(ISERROR(VLOOKUP($B696,Lists!$B$4:$K$12,10,FALSE)),"",VLOOKUP($B696,Lists!$B$4:$K$12,10,FALSE))</f>
        <v/>
      </c>
    </row>
    <row r="697" spans="1:9" x14ac:dyDescent="0.25">
      <c r="A697" s="12"/>
      <c r="B697" s="17" t="s">
        <v>754</v>
      </c>
      <c r="C697" s="12" t="str">
        <f>IF(ISERROR(VLOOKUP($B697,Lists!$B$4:$C$11,2,FALSE)),"",VLOOKUP($B697,Lists!$B$4:$C$11,2,FALSE))</f>
        <v/>
      </c>
      <c r="D697" s="77"/>
      <c r="E697" s="23" t="s">
        <v>945</v>
      </c>
      <c r="F697" s="78" t="str">
        <f>IF(ISERROR(VLOOKUP($B697&amp;" "&amp;$G697,Lists!$N$4:$O$14,2,FALSE)),"",VLOOKUP($B697&amp;" "&amp;$G697,Lists!$N$4:$O$14,2,FALSE))</f>
        <v/>
      </c>
      <c r="G697" s="78" t="str">
        <f>IF(ISERROR(VLOOKUP($E697,Lists!$L$4:$M$7,2,FALSE)),"",VLOOKUP($E697,Lists!$L$4:$M$7,2,FALSE))</f>
        <v/>
      </c>
      <c r="H697" s="77" t="str">
        <f t="shared" si="11"/>
        <v/>
      </c>
      <c r="I697" s="23" t="str">
        <f>IF(ISERROR(VLOOKUP($B697,Lists!$B$4:$K$12,10,FALSE)),"",VLOOKUP($B697,Lists!$B$4:$K$12,10,FALSE))</f>
        <v/>
      </c>
    </row>
    <row r="698" spans="1:9" x14ac:dyDescent="0.25">
      <c r="A698" s="12"/>
      <c r="B698" s="17" t="s">
        <v>754</v>
      </c>
      <c r="C698" s="12" t="str">
        <f>IF(ISERROR(VLOOKUP($B698,Lists!$B$4:$C$11,2,FALSE)),"",VLOOKUP($B698,Lists!$B$4:$C$11,2,FALSE))</f>
        <v/>
      </c>
      <c r="D698" s="77"/>
      <c r="E698" s="23" t="s">
        <v>945</v>
      </c>
      <c r="F698" s="78" t="str">
        <f>IF(ISERROR(VLOOKUP($B698&amp;" "&amp;$G698,Lists!$N$4:$O$14,2,FALSE)),"",VLOOKUP($B698&amp;" "&amp;$G698,Lists!$N$4:$O$14,2,FALSE))</f>
        <v/>
      </c>
      <c r="G698" s="78" t="str">
        <f>IF(ISERROR(VLOOKUP($E698,Lists!$L$4:$M$7,2,FALSE)),"",VLOOKUP($E698,Lists!$L$4:$M$7,2,FALSE))</f>
        <v/>
      </c>
      <c r="H698" s="77" t="str">
        <f t="shared" si="11"/>
        <v/>
      </c>
      <c r="I698" s="23" t="str">
        <f>IF(ISERROR(VLOOKUP($B698,Lists!$B$4:$K$12,10,FALSE)),"",VLOOKUP($B698,Lists!$B$4:$K$12,10,FALSE))</f>
        <v/>
      </c>
    </row>
    <row r="699" spans="1:9" x14ac:dyDescent="0.25">
      <c r="A699" s="12"/>
      <c r="B699" s="17" t="s">
        <v>754</v>
      </c>
      <c r="C699" s="12" t="str">
        <f>IF(ISERROR(VLOOKUP($B699,Lists!$B$4:$C$11,2,FALSE)),"",VLOOKUP($B699,Lists!$B$4:$C$11,2,FALSE))</f>
        <v/>
      </c>
      <c r="D699" s="77"/>
      <c r="E699" s="23" t="s">
        <v>945</v>
      </c>
      <c r="F699" s="78" t="str">
        <f>IF(ISERROR(VLOOKUP($B699&amp;" "&amp;$G699,Lists!$N$4:$O$14,2,FALSE)),"",VLOOKUP($B699&amp;" "&amp;$G699,Lists!$N$4:$O$14,2,FALSE))</f>
        <v/>
      </c>
      <c r="G699" s="78" t="str">
        <f>IF(ISERROR(VLOOKUP($E699,Lists!$L$4:$M$7,2,FALSE)),"",VLOOKUP($E699,Lists!$L$4:$M$7,2,FALSE))</f>
        <v/>
      </c>
      <c r="H699" s="77" t="str">
        <f t="shared" si="11"/>
        <v/>
      </c>
      <c r="I699" s="23" t="str">
        <f>IF(ISERROR(VLOOKUP($B699,Lists!$B$4:$K$12,10,FALSE)),"",VLOOKUP($B699,Lists!$B$4:$K$12,10,FALSE))</f>
        <v/>
      </c>
    </row>
    <row r="700" spans="1:9" x14ac:dyDescent="0.25">
      <c r="A700" s="12"/>
      <c r="B700" s="17" t="s">
        <v>754</v>
      </c>
      <c r="C700" s="12" t="str">
        <f>IF(ISERROR(VLOOKUP($B700,Lists!$B$4:$C$11,2,FALSE)),"",VLOOKUP($B700,Lists!$B$4:$C$11,2,FALSE))</f>
        <v/>
      </c>
      <c r="D700" s="77"/>
      <c r="E700" s="23" t="s">
        <v>945</v>
      </c>
      <c r="F700" s="78" t="str">
        <f>IF(ISERROR(VLOOKUP($B700&amp;" "&amp;$G700,Lists!$N$4:$O$14,2,FALSE)),"",VLOOKUP($B700&amp;" "&amp;$G700,Lists!$N$4:$O$14,2,FALSE))</f>
        <v/>
      </c>
      <c r="G700" s="78" t="str">
        <f>IF(ISERROR(VLOOKUP($E700,Lists!$L$4:$M$7,2,FALSE)),"",VLOOKUP($E700,Lists!$L$4:$M$7,2,FALSE))</f>
        <v/>
      </c>
      <c r="H700" s="77" t="str">
        <f t="shared" si="11"/>
        <v/>
      </c>
      <c r="I700" s="23" t="str">
        <f>IF(ISERROR(VLOOKUP($B700,Lists!$B$4:$K$12,10,FALSE)),"",VLOOKUP($B700,Lists!$B$4:$K$12,10,FALSE))</f>
        <v/>
      </c>
    </row>
    <row r="701" spans="1:9" x14ac:dyDescent="0.25">
      <c r="A701" s="12"/>
      <c r="B701" s="17" t="s">
        <v>754</v>
      </c>
      <c r="C701" s="12" t="str">
        <f>IF(ISERROR(VLOOKUP($B701,Lists!$B$4:$C$11,2,FALSE)),"",VLOOKUP($B701,Lists!$B$4:$C$11,2,FALSE))</f>
        <v/>
      </c>
      <c r="D701" s="77"/>
      <c r="E701" s="23" t="s">
        <v>945</v>
      </c>
      <c r="F701" s="78" t="str">
        <f>IF(ISERROR(VLOOKUP($B701&amp;" "&amp;$G701,Lists!$N$4:$O$14,2,FALSE)),"",VLOOKUP($B701&amp;" "&amp;$G701,Lists!$N$4:$O$14,2,FALSE))</f>
        <v/>
      </c>
      <c r="G701" s="78" t="str">
        <f>IF(ISERROR(VLOOKUP($E701,Lists!$L$4:$M$7,2,FALSE)),"",VLOOKUP($E701,Lists!$L$4:$M$7,2,FALSE))</f>
        <v/>
      </c>
      <c r="H701" s="77" t="str">
        <f t="shared" si="11"/>
        <v/>
      </c>
      <c r="I701" s="23" t="str">
        <f>IF(ISERROR(VLOOKUP($B701,Lists!$B$4:$K$12,10,FALSE)),"",VLOOKUP($B701,Lists!$B$4:$K$12,10,FALSE))</f>
        <v/>
      </c>
    </row>
    <row r="702" spans="1:9" x14ac:dyDescent="0.25">
      <c r="A702" s="12"/>
      <c r="B702" s="17" t="s">
        <v>754</v>
      </c>
      <c r="C702" s="12" t="str">
        <f>IF(ISERROR(VLOOKUP($B702,Lists!$B$4:$C$11,2,FALSE)),"",VLOOKUP($B702,Lists!$B$4:$C$11,2,FALSE))</f>
        <v/>
      </c>
      <c r="D702" s="77"/>
      <c r="E702" s="23" t="s">
        <v>945</v>
      </c>
      <c r="F702" s="78" t="str">
        <f>IF(ISERROR(VLOOKUP($B702&amp;" "&amp;$G702,Lists!$N$4:$O$14,2,FALSE)),"",VLOOKUP($B702&amp;" "&amp;$G702,Lists!$N$4:$O$14,2,FALSE))</f>
        <v/>
      </c>
      <c r="G702" s="78" t="str">
        <f>IF(ISERROR(VLOOKUP($E702,Lists!$L$4:$M$7,2,FALSE)),"",VLOOKUP($E702,Lists!$L$4:$M$7,2,FALSE))</f>
        <v/>
      </c>
      <c r="H702" s="77" t="str">
        <f t="shared" si="11"/>
        <v/>
      </c>
      <c r="I702" s="23" t="str">
        <f>IF(ISERROR(VLOOKUP($B702,Lists!$B$4:$K$12,10,FALSE)),"",VLOOKUP($B702,Lists!$B$4:$K$12,10,FALSE))</f>
        <v/>
      </c>
    </row>
    <row r="703" spans="1:9" x14ac:dyDescent="0.25">
      <c r="A703" s="12"/>
      <c r="B703" s="17" t="s">
        <v>754</v>
      </c>
      <c r="C703" s="12" t="str">
        <f>IF(ISERROR(VLOOKUP($B703,Lists!$B$4:$C$11,2,FALSE)),"",VLOOKUP($B703,Lists!$B$4:$C$11,2,FALSE))</f>
        <v/>
      </c>
      <c r="D703" s="77"/>
      <c r="E703" s="23" t="s">
        <v>945</v>
      </c>
      <c r="F703" s="78" t="str">
        <f>IF(ISERROR(VLOOKUP($B703&amp;" "&amp;$G703,Lists!$N$4:$O$14,2,FALSE)),"",VLOOKUP($B703&amp;" "&amp;$G703,Lists!$N$4:$O$14,2,FALSE))</f>
        <v/>
      </c>
      <c r="G703" s="78" t="str">
        <f>IF(ISERROR(VLOOKUP($E703,Lists!$L$4:$M$7,2,FALSE)),"",VLOOKUP($E703,Lists!$L$4:$M$7,2,FALSE))</f>
        <v/>
      </c>
      <c r="H703" s="77" t="str">
        <f t="shared" si="11"/>
        <v/>
      </c>
      <c r="I703" s="23" t="str">
        <f>IF(ISERROR(VLOOKUP($B703,Lists!$B$4:$K$12,10,FALSE)),"",VLOOKUP($B703,Lists!$B$4:$K$12,10,FALSE))</f>
        <v/>
      </c>
    </row>
    <row r="704" spans="1:9" x14ac:dyDescent="0.25">
      <c r="A704" s="12"/>
      <c r="B704" s="17" t="s">
        <v>754</v>
      </c>
      <c r="C704" s="12" t="str">
        <f>IF(ISERROR(VLOOKUP($B704,Lists!$B$4:$C$11,2,FALSE)),"",VLOOKUP($B704,Lists!$B$4:$C$11,2,FALSE))</f>
        <v/>
      </c>
      <c r="D704" s="77"/>
      <c r="E704" s="23" t="s">
        <v>945</v>
      </c>
      <c r="F704" s="78" t="str">
        <f>IF(ISERROR(VLOOKUP($B704&amp;" "&amp;$G704,Lists!$N$4:$O$14,2,FALSE)),"",VLOOKUP($B704&amp;" "&amp;$G704,Lists!$N$4:$O$14,2,FALSE))</f>
        <v/>
      </c>
      <c r="G704" s="78" t="str">
        <f>IF(ISERROR(VLOOKUP($E704,Lists!$L$4:$M$7,2,FALSE)),"",VLOOKUP($E704,Lists!$L$4:$M$7,2,FALSE))</f>
        <v/>
      </c>
      <c r="H704" s="77" t="str">
        <f t="shared" si="11"/>
        <v/>
      </c>
      <c r="I704" s="23" t="str">
        <f>IF(ISERROR(VLOOKUP($B704,Lists!$B$4:$K$12,10,FALSE)),"",VLOOKUP($B704,Lists!$B$4:$K$12,10,FALSE))</f>
        <v/>
      </c>
    </row>
    <row r="705" spans="1:9" x14ac:dyDescent="0.25">
      <c r="A705" s="12"/>
      <c r="B705" s="17" t="s">
        <v>754</v>
      </c>
      <c r="C705" s="12" t="str">
        <f>IF(ISERROR(VLOOKUP($B705,Lists!$B$4:$C$11,2,FALSE)),"",VLOOKUP($B705,Lists!$B$4:$C$11,2,FALSE))</f>
        <v/>
      </c>
      <c r="D705" s="77"/>
      <c r="E705" s="23" t="s">
        <v>945</v>
      </c>
      <c r="F705" s="78" t="str">
        <f>IF(ISERROR(VLOOKUP($B705&amp;" "&amp;$G705,Lists!$N$4:$O$14,2,FALSE)),"",VLOOKUP($B705&amp;" "&amp;$G705,Lists!$N$4:$O$14,2,FALSE))</f>
        <v/>
      </c>
      <c r="G705" s="78" t="str">
        <f>IF(ISERROR(VLOOKUP($E705,Lists!$L$4:$M$7,2,FALSE)),"",VLOOKUP($E705,Lists!$L$4:$M$7,2,FALSE))</f>
        <v/>
      </c>
      <c r="H705" s="77" t="str">
        <f t="shared" si="11"/>
        <v/>
      </c>
      <c r="I705" s="23" t="str">
        <f>IF(ISERROR(VLOOKUP($B705,Lists!$B$4:$K$12,10,FALSE)),"",VLOOKUP($B705,Lists!$B$4:$K$12,10,FALSE))</f>
        <v/>
      </c>
    </row>
    <row r="706" spans="1:9" x14ac:dyDescent="0.25">
      <c r="A706" s="12"/>
      <c r="B706" s="17" t="s">
        <v>754</v>
      </c>
      <c r="C706" s="12" t="str">
        <f>IF(ISERROR(VLOOKUP($B706,Lists!$B$4:$C$11,2,FALSE)),"",VLOOKUP($B706,Lists!$B$4:$C$11,2,FALSE))</f>
        <v/>
      </c>
      <c r="D706" s="77"/>
      <c r="E706" s="23" t="s">
        <v>945</v>
      </c>
      <c r="F706" s="78" t="str">
        <f>IF(ISERROR(VLOOKUP($B706&amp;" "&amp;$G706,Lists!$N$4:$O$14,2,FALSE)),"",VLOOKUP($B706&amp;" "&amp;$G706,Lists!$N$4:$O$14,2,FALSE))</f>
        <v/>
      </c>
      <c r="G706" s="78" t="str">
        <f>IF(ISERROR(VLOOKUP($E706,Lists!$L$4:$M$7,2,FALSE)),"",VLOOKUP($E706,Lists!$L$4:$M$7,2,FALSE))</f>
        <v/>
      </c>
      <c r="H706" s="77" t="str">
        <f t="shared" si="11"/>
        <v/>
      </c>
      <c r="I706" s="23" t="str">
        <f>IF(ISERROR(VLOOKUP($B706,Lists!$B$4:$K$12,10,FALSE)),"",VLOOKUP($B706,Lists!$B$4:$K$12,10,FALSE))</f>
        <v/>
      </c>
    </row>
    <row r="707" spans="1:9" x14ac:dyDescent="0.25">
      <c r="A707" s="12"/>
      <c r="B707" s="17" t="s">
        <v>754</v>
      </c>
      <c r="C707" s="12" t="str">
        <f>IF(ISERROR(VLOOKUP($B707,Lists!$B$4:$C$11,2,FALSE)),"",VLOOKUP($B707,Lists!$B$4:$C$11,2,FALSE))</f>
        <v/>
      </c>
      <c r="D707" s="77"/>
      <c r="E707" s="23" t="s">
        <v>945</v>
      </c>
      <c r="F707" s="78" t="str">
        <f>IF(ISERROR(VLOOKUP($B707&amp;" "&amp;$G707,Lists!$N$4:$O$14,2,FALSE)),"",VLOOKUP($B707&amp;" "&amp;$G707,Lists!$N$4:$O$14,2,FALSE))</f>
        <v/>
      </c>
      <c r="G707" s="78" t="str">
        <f>IF(ISERROR(VLOOKUP($E707,Lists!$L$4:$M$7,2,FALSE)),"",VLOOKUP($E707,Lists!$L$4:$M$7,2,FALSE))</f>
        <v/>
      </c>
      <c r="H707" s="77" t="str">
        <f t="shared" si="11"/>
        <v/>
      </c>
      <c r="I707" s="23" t="str">
        <f>IF(ISERROR(VLOOKUP($B707,Lists!$B$4:$K$12,10,FALSE)),"",VLOOKUP($B707,Lists!$B$4:$K$12,10,FALSE))</f>
        <v/>
      </c>
    </row>
    <row r="708" spans="1:9" x14ac:dyDescent="0.25">
      <c r="A708" s="12"/>
      <c r="B708" s="17" t="s">
        <v>754</v>
      </c>
      <c r="C708" s="12" t="str">
        <f>IF(ISERROR(VLOOKUP($B708,Lists!$B$4:$C$11,2,FALSE)),"",VLOOKUP($B708,Lists!$B$4:$C$11,2,FALSE))</f>
        <v/>
      </c>
      <c r="D708" s="77"/>
      <c r="E708" s="23" t="s">
        <v>945</v>
      </c>
      <c r="F708" s="78" t="str">
        <f>IF(ISERROR(VLOOKUP($B708&amp;" "&amp;$G708,Lists!$N$4:$O$14,2,FALSE)),"",VLOOKUP($B708&amp;" "&amp;$G708,Lists!$N$4:$O$14,2,FALSE))</f>
        <v/>
      </c>
      <c r="G708" s="78" t="str">
        <f>IF(ISERROR(VLOOKUP($E708,Lists!$L$4:$M$7,2,FALSE)),"",VLOOKUP($E708,Lists!$L$4:$M$7,2,FALSE))</f>
        <v/>
      </c>
      <c r="H708" s="77" t="str">
        <f t="shared" si="11"/>
        <v/>
      </c>
      <c r="I708" s="23" t="str">
        <f>IF(ISERROR(VLOOKUP($B708,Lists!$B$4:$K$12,10,FALSE)),"",VLOOKUP($B708,Lists!$B$4:$K$12,10,FALSE))</f>
        <v/>
      </c>
    </row>
    <row r="709" spans="1:9" x14ac:dyDescent="0.25">
      <c r="A709" s="12"/>
      <c r="B709" s="17" t="s">
        <v>754</v>
      </c>
      <c r="C709" s="12" t="str">
        <f>IF(ISERROR(VLOOKUP($B709,Lists!$B$4:$C$11,2,FALSE)),"",VLOOKUP($B709,Lists!$B$4:$C$11,2,FALSE))</f>
        <v/>
      </c>
      <c r="D709" s="77"/>
      <c r="E709" s="23" t="s">
        <v>945</v>
      </c>
      <c r="F709" s="78" t="str">
        <f>IF(ISERROR(VLOOKUP($B709&amp;" "&amp;$G709,Lists!$N$4:$O$14,2,FALSE)),"",VLOOKUP($B709&amp;" "&amp;$G709,Lists!$N$4:$O$14,2,FALSE))</f>
        <v/>
      </c>
      <c r="G709" s="78" t="str">
        <f>IF(ISERROR(VLOOKUP($E709,Lists!$L$4:$M$7,2,FALSE)),"",VLOOKUP($E709,Lists!$L$4:$M$7,2,FALSE))</f>
        <v/>
      </c>
      <c r="H709" s="77" t="str">
        <f t="shared" si="11"/>
        <v/>
      </c>
      <c r="I709" s="23" t="str">
        <f>IF(ISERROR(VLOOKUP($B709,Lists!$B$4:$K$12,10,FALSE)),"",VLOOKUP($B709,Lists!$B$4:$K$12,10,FALSE))</f>
        <v/>
      </c>
    </row>
    <row r="710" spans="1:9" x14ac:dyDescent="0.25">
      <c r="A710" s="12"/>
      <c r="B710" s="17" t="s">
        <v>754</v>
      </c>
      <c r="C710" s="12" t="str">
        <f>IF(ISERROR(VLOOKUP($B710,Lists!$B$4:$C$11,2,FALSE)),"",VLOOKUP($B710,Lists!$B$4:$C$11,2,FALSE))</f>
        <v/>
      </c>
      <c r="D710" s="77"/>
      <c r="E710" s="23" t="s">
        <v>945</v>
      </c>
      <c r="F710" s="78" t="str">
        <f>IF(ISERROR(VLOOKUP($B710&amp;" "&amp;$G710,Lists!$N$4:$O$14,2,FALSE)),"",VLOOKUP($B710&amp;" "&amp;$G710,Lists!$N$4:$O$14,2,FALSE))</f>
        <v/>
      </c>
      <c r="G710" s="78" t="str">
        <f>IF(ISERROR(VLOOKUP($E710,Lists!$L$4:$M$7,2,FALSE)),"",VLOOKUP($E710,Lists!$L$4:$M$7,2,FALSE))</f>
        <v/>
      </c>
      <c r="H710" s="77" t="str">
        <f t="shared" si="11"/>
        <v/>
      </c>
      <c r="I710" s="23" t="str">
        <f>IF(ISERROR(VLOOKUP($B710,Lists!$B$4:$K$12,10,FALSE)),"",VLOOKUP($B710,Lists!$B$4:$K$12,10,FALSE))</f>
        <v/>
      </c>
    </row>
    <row r="711" spans="1:9" x14ac:dyDescent="0.25">
      <c r="A711" s="12"/>
      <c r="B711" s="17" t="s">
        <v>754</v>
      </c>
      <c r="C711" s="12" t="str">
        <f>IF(ISERROR(VLOOKUP($B711,Lists!$B$4:$C$11,2,FALSE)),"",VLOOKUP($B711,Lists!$B$4:$C$11,2,FALSE))</f>
        <v/>
      </c>
      <c r="D711" s="77"/>
      <c r="E711" s="23" t="s">
        <v>945</v>
      </c>
      <c r="F711" s="78" t="str">
        <f>IF(ISERROR(VLOOKUP($B711&amp;" "&amp;$G711,Lists!$N$4:$O$14,2,FALSE)),"",VLOOKUP($B711&amp;" "&amp;$G711,Lists!$N$4:$O$14,2,FALSE))</f>
        <v/>
      </c>
      <c r="G711" s="78" t="str">
        <f>IF(ISERROR(VLOOKUP($E711,Lists!$L$4:$M$7,2,FALSE)),"",VLOOKUP($E711,Lists!$L$4:$M$7,2,FALSE))</f>
        <v/>
      </c>
      <c r="H711" s="77" t="str">
        <f t="shared" si="11"/>
        <v/>
      </c>
      <c r="I711" s="23" t="str">
        <f>IF(ISERROR(VLOOKUP($B711,Lists!$B$4:$K$12,10,FALSE)),"",VLOOKUP($B711,Lists!$B$4:$K$12,10,FALSE))</f>
        <v/>
      </c>
    </row>
    <row r="712" spans="1:9" x14ac:dyDescent="0.25">
      <c r="A712" s="12"/>
      <c r="B712" s="17" t="s">
        <v>754</v>
      </c>
      <c r="C712" s="12" t="str">
        <f>IF(ISERROR(VLOOKUP($B712,Lists!$B$4:$C$11,2,FALSE)),"",VLOOKUP($B712,Lists!$B$4:$C$11,2,FALSE))</f>
        <v/>
      </c>
      <c r="D712" s="77"/>
      <c r="E712" s="23" t="s">
        <v>945</v>
      </c>
      <c r="F712" s="78" t="str">
        <f>IF(ISERROR(VLOOKUP($B712&amp;" "&amp;$G712,Lists!$N$4:$O$14,2,FALSE)),"",VLOOKUP($B712&amp;" "&amp;$G712,Lists!$N$4:$O$14,2,FALSE))</f>
        <v/>
      </c>
      <c r="G712" s="78" t="str">
        <f>IF(ISERROR(VLOOKUP($E712,Lists!$L$4:$M$7,2,FALSE)),"",VLOOKUP($E712,Lists!$L$4:$M$7,2,FALSE))</f>
        <v/>
      </c>
      <c r="H712" s="77" t="str">
        <f t="shared" si="11"/>
        <v/>
      </c>
      <c r="I712" s="23" t="str">
        <f>IF(ISERROR(VLOOKUP($B712,Lists!$B$4:$K$12,10,FALSE)),"",VLOOKUP($B712,Lists!$B$4:$K$12,10,FALSE))</f>
        <v/>
      </c>
    </row>
    <row r="713" spans="1:9" x14ac:dyDescent="0.25">
      <c r="A713" s="12"/>
      <c r="B713" s="17" t="s">
        <v>754</v>
      </c>
      <c r="C713" s="12" t="str">
        <f>IF(ISERROR(VLOOKUP($B713,Lists!$B$4:$C$11,2,FALSE)),"",VLOOKUP($B713,Lists!$B$4:$C$11,2,FALSE))</f>
        <v/>
      </c>
      <c r="D713" s="77"/>
      <c r="E713" s="23" t="s">
        <v>945</v>
      </c>
      <c r="F713" s="78" t="str">
        <f>IF(ISERROR(VLOOKUP($B713&amp;" "&amp;$G713,Lists!$N$4:$O$14,2,FALSE)),"",VLOOKUP($B713&amp;" "&amp;$G713,Lists!$N$4:$O$14,2,FALSE))</f>
        <v/>
      </c>
      <c r="G713" s="78" t="str">
        <f>IF(ISERROR(VLOOKUP($E713,Lists!$L$4:$M$7,2,FALSE)),"",VLOOKUP($E713,Lists!$L$4:$M$7,2,FALSE))</f>
        <v/>
      </c>
      <c r="H713" s="77" t="str">
        <f t="shared" si="11"/>
        <v/>
      </c>
      <c r="I713" s="23" t="str">
        <f>IF(ISERROR(VLOOKUP($B713,Lists!$B$4:$K$12,10,FALSE)),"",VLOOKUP($B713,Lists!$B$4:$K$12,10,FALSE))</f>
        <v/>
      </c>
    </row>
    <row r="714" spans="1:9" x14ac:dyDescent="0.25">
      <c r="A714" s="12"/>
      <c r="B714" s="17" t="s">
        <v>754</v>
      </c>
      <c r="C714" s="12" t="str">
        <f>IF(ISERROR(VLOOKUP($B714,Lists!$B$4:$C$11,2,FALSE)),"",VLOOKUP($B714,Lists!$B$4:$C$11,2,FALSE))</f>
        <v/>
      </c>
      <c r="D714" s="77"/>
      <c r="E714" s="23" t="s">
        <v>945</v>
      </c>
      <c r="F714" s="78" t="str">
        <f>IF(ISERROR(VLOOKUP($B714&amp;" "&amp;$G714,Lists!$N$4:$O$14,2,FALSE)),"",VLOOKUP($B714&amp;" "&amp;$G714,Lists!$N$4:$O$14,2,FALSE))</f>
        <v/>
      </c>
      <c r="G714" s="78" t="str">
        <f>IF(ISERROR(VLOOKUP($E714,Lists!$L$4:$M$7,2,FALSE)),"",VLOOKUP($E714,Lists!$L$4:$M$7,2,FALSE))</f>
        <v/>
      </c>
      <c r="H714" s="77" t="str">
        <f t="shared" si="11"/>
        <v/>
      </c>
      <c r="I714" s="23" t="str">
        <f>IF(ISERROR(VLOOKUP($B714,Lists!$B$4:$K$12,10,FALSE)),"",VLOOKUP($B714,Lists!$B$4:$K$12,10,FALSE))</f>
        <v/>
      </c>
    </row>
    <row r="715" spans="1:9" x14ac:dyDescent="0.25">
      <c r="A715" s="12"/>
      <c r="B715" s="17" t="s">
        <v>754</v>
      </c>
      <c r="C715" s="12" t="str">
        <f>IF(ISERROR(VLOOKUP($B715,Lists!$B$4:$C$11,2,FALSE)),"",VLOOKUP($B715,Lists!$B$4:$C$11,2,FALSE))</f>
        <v/>
      </c>
      <c r="D715" s="77"/>
      <c r="E715" s="23" t="s">
        <v>945</v>
      </c>
      <c r="F715" s="78" t="str">
        <f>IF(ISERROR(VLOOKUP($B715&amp;" "&amp;$G715,Lists!$N$4:$O$14,2,FALSE)),"",VLOOKUP($B715&amp;" "&amp;$G715,Lists!$N$4:$O$14,2,FALSE))</f>
        <v/>
      </c>
      <c r="G715" s="78" t="str">
        <f>IF(ISERROR(VLOOKUP($E715,Lists!$L$4:$M$7,2,FALSE)),"",VLOOKUP($E715,Lists!$L$4:$M$7,2,FALSE))</f>
        <v/>
      </c>
      <c r="H715" s="77" t="str">
        <f t="shared" si="11"/>
        <v/>
      </c>
      <c r="I715" s="23" t="str">
        <f>IF(ISERROR(VLOOKUP($B715,Lists!$B$4:$K$12,10,FALSE)),"",VLOOKUP($B715,Lists!$B$4:$K$12,10,FALSE))</f>
        <v/>
      </c>
    </row>
    <row r="716" spans="1:9" x14ac:dyDescent="0.25">
      <c r="A716" s="12"/>
      <c r="B716" s="17" t="s">
        <v>754</v>
      </c>
      <c r="C716" s="12" t="str">
        <f>IF(ISERROR(VLOOKUP($B716,Lists!$B$4:$C$11,2,FALSE)),"",VLOOKUP($B716,Lists!$B$4:$C$11,2,FALSE))</f>
        <v/>
      </c>
      <c r="D716" s="77"/>
      <c r="E716" s="23" t="s">
        <v>945</v>
      </c>
      <c r="F716" s="78" t="str">
        <f>IF(ISERROR(VLOOKUP($B716&amp;" "&amp;$G716,Lists!$N$4:$O$14,2,FALSE)),"",VLOOKUP($B716&amp;" "&amp;$G716,Lists!$N$4:$O$14,2,FALSE))</f>
        <v/>
      </c>
      <c r="G716" s="78" t="str">
        <f>IF(ISERROR(VLOOKUP($E716,Lists!$L$4:$M$7,2,FALSE)),"",VLOOKUP($E716,Lists!$L$4:$M$7,2,FALSE))</f>
        <v/>
      </c>
      <c r="H716" s="77" t="str">
        <f t="shared" si="11"/>
        <v/>
      </c>
      <c r="I716" s="23" t="str">
        <f>IF(ISERROR(VLOOKUP($B716,Lists!$B$4:$K$12,10,FALSE)),"",VLOOKUP($B716,Lists!$B$4:$K$12,10,FALSE))</f>
        <v/>
      </c>
    </row>
    <row r="717" spans="1:9" x14ac:dyDescent="0.25">
      <c r="A717" s="12"/>
      <c r="B717" s="17" t="s">
        <v>754</v>
      </c>
      <c r="C717" s="12" t="str">
        <f>IF(ISERROR(VLOOKUP($B717,Lists!$B$4:$C$11,2,FALSE)),"",VLOOKUP($B717,Lists!$B$4:$C$11,2,FALSE))</f>
        <v/>
      </c>
      <c r="D717" s="77"/>
      <c r="E717" s="23" t="s">
        <v>945</v>
      </c>
      <c r="F717" s="78" t="str">
        <f>IF(ISERROR(VLOOKUP($B717&amp;" "&amp;$G717,Lists!$N$4:$O$14,2,FALSE)),"",VLOOKUP($B717&amp;" "&amp;$G717,Lists!$N$4:$O$14,2,FALSE))</f>
        <v/>
      </c>
      <c r="G717" s="78" t="str">
        <f>IF(ISERROR(VLOOKUP($E717,Lists!$L$4:$M$7,2,FALSE)),"",VLOOKUP($E717,Lists!$L$4:$M$7,2,FALSE))</f>
        <v/>
      </c>
      <c r="H717" s="77" t="str">
        <f t="shared" si="11"/>
        <v/>
      </c>
      <c r="I717" s="23" t="str">
        <f>IF(ISERROR(VLOOKUP($B717,Lists!$B$4:$K$12,10,FALSE)),"",VLOOKUP($B717,Lists!$B$4:$K$12,10,FALSE))</f>
        <v/>
      </c>
    </row>
    <row r="718" spans="1:9" x14ac:dyDescent="0.25">
      <c r="A718" s="12"/>
      <c r="B718" s="17" t="s">
        <v>754</v>
      </c>
      <c r="C718" s="12" t="str">
        <f>IF(ISERROR(VLOOKUP($B718,Lists!$B$4:$C$11,2,FALSE)),"",VLOOKUP($B718,Lists!$B$4:$C$11,2,FALSE))</f>
        <v/>
      </c>
      <c r="D718" s="77"/>
      <c r="E718" s="23" t="s">
        <v>945</v>
      </c>
      <c r="F718" s="78" t="str">
        <f>IF(ISERROR(VLOOKUP($B718&amp;" "&amp;$G718,Lists!$N$4:$O$14,2,FALSE)),"",VLOOKUP($B718&amp;" "&amp;$G718,Lists!$N$4:$O$14,2,FALSE))</f>
        <v/>
      </c>
      <c r="G718" s="78" t="str">
        <f>IF(ISERROR(VLOOKUP($E718,Lists!$L$4:$M$7,2,FALSE)),"",VLOOKUP($E718,Lists!$L$4:$M$7,2,FALSE))</f>
        <v/>
      </c>
      <c r="H718" s="77" t="str">
        <f t="shared" si="11"/>
        <v/>
      </c>
      <c r="I718" s="23" t="str">
        <f>IF(ISERROR(VLOOKUP($B718,Lists!$B$4:$K$12,10,FALSE)),"",VLOOKUP($B718,Lists!$B$4:$K$12,10,FALSE))</f>
        <v/>
      </c>
    </row>
    <row r="719" spans="1:9" x14ac:dyDescent="0.25">
      <c r="A719" s="12"/>
      <c r="B719" s="17" t="s">
        <v>754</v>
      </c>
      <c r="C719" s="12" t="str">
        <f>IF(ISERROR(VLOOKUP($B719,Lists!$B$4:$C$11,2,FALSE)),"",VLOOKUP($B719,Lists!$B$4:$C$11,2,FALSE))</f>
        <v/>
      </c>
      <c r="D719" s="77"/>
      <c r="E719" s="23" t="s">
        <v>945</v>
      </c>
      <c r="F719" s="78" t="str">
        <f>IF(ISERROR(VLOOKUP($B719&amp;" "&amp;$G719,Lists!$N$4:$O$14,2,FALSE)),"",VLOOKUP($B719&amp;" "&amp;$G719,Lists!$N$4:$O$14,2,FALSE))</f>
        <v/>
      </c>
      <c r="G719" s="78" t="str">
        <f>IF(ISERROR(VLOOKUP($E719,Lists!$L$4:$M$7,2,FALSE)),"",VLOOKUP($E719,Lists!$L$4:$M$7,2,FALSE))</f>
        <v/>
      </c>
      <c r="H719" s="77" t="str">
        <f t="shared" si="11"/>
        <v/>
      </c>
      <c r="I719" s="23" t="str">
        <f>IF(ISERROR(VLOOKUP($B719,Lists!$B$4:$K$12,10,FALSE)),"",VLOOKUP($B719,Lists!$B$4:$K$12,10,FALSE))</f>
        <v/>
      </c>
    </row>
    <row r="720" spans="1:9" x14ac:dyDescent="0.25">
      <c r="A720" s="12"/>
      <c r="B720" s="17" t="s">
        <v>754</v>
      </c>
      <c r="C720" s="12" t="str">
        <f>IF(ISERROR(VLOOKUP($B720,Lists!$B$4:$C$11,2,FALSE)),"",VLOOKUP($B720,Lists!$B$4:$C$11,2,FALSE))</f>
        <v/>
      </c>
      <c r="D720" s="77"/>
      <c r="E720" s="23" t="s">
        <v>945</v>
      </c>
      <c r="F720" s="78" t="str">
        <f>IF(ISERROR(VLOOKUP($B720&amp;" "&amp;$G720,Lists!$N$4:$O$14,2,FALSE)),"",VLOOKUP($B720&amp;" "&amp;$G720,Lists!$N$4:$O$14,2,FALSE))</f>
        <v/>
      </c>
      <c r="G720" s="78" t="str">
        <f>IF(ISERROR(VLOOKUP($E720,Lists!$L$4:$M$7,2,FALSE)),"",VLOOKUP($E720,Lists!$L$4:$M$7,2,FALSE))</f>
        <v/>
      </c>
      <c r="H720" s="77" t="str">
        <f t="shared" si="11"/>
        <v/>
      </c>
      <c r="I720" s="23" t="str">
        <f>IF(ISERROR(VLOOKUP($B720,Lists!$B$4:$K$12,10,FALSE)),"",VLOOKUP($B720,Lists!$B$4:$K$12,10,FALSE))</f>
        <v/>
      </c>
    </row>
    <row r="721" spans="1:9" x14ac:dyDescent="0.25">
      <c r="A721" s="12"/>
      <c r="B721" s="17" t="s">
        <v>754</v>
      </c>
      <c r="C721" s="12" t="str">
        <f>IF(ISERROR(VLOOKUP($B721,Lists!$B$4:$C$11,2,FALSE)),"",VLOOKUP($B721,Lists!$B$4:$C$11,2,FALSE))</f>
        <v/>
      </c>
      <c r="D721" s="77"/>
      <c r="E721" s="23" t="s">
        <v>945</v>
      </c>
      <c r="F721" s="78" t="str">
        <f>IF(ISERROR(VLOOKUP($B721&amp;" "&amp;$G721,Lists!$N$4:$O$14,2,FALSE)),"",VLOOKUP($B721&amp;" "&amp;$G721,Lists!$N$4:$O$14,2,FALSE))</f>
        <v/>
      </c>
      <c r="G721" s="78" t="str">
        <f>IF(ISERROR(VLOOKUP($E721,Lists!$L$4:$M$7,2,FALSE)),"",VLOOKUP($E721,Lists!$L$4:$M$7,2,FALSE))</f>
        <v/>
      </c>
      <c r="H721" s="77" t="str">
        <f t="shared" si="11"/>
        <v/>
      </c>
      <c r="I721" s="23" t="str">
        <f>IF(ISERROR(VLOOKUP($B721,Lists!$B$4:$K$12,10,FALSE)),"",VLOOKUP($B721,Lists!$B$4:$K$12,10,FALSE))</f>
        <v/>
      </c>
    </row>
    <row r="722" spans="1:9" x14ac:dyDescent="0.25">
      <c r="A722" s="12"/>
      <c r="B722" s="17" t="s">
        <v>754</v>
      </c>
      <c r="C722" s="12" t="str">
        <f>IF(ISERROR(VLOOKUP($B722,Lists!$B$4:$C$11,2,FALSE)),"",VLOOKUP($B722,Lists!$B$4:$C$11,2,FALSE))</f>
        <v/>
      </c>
      <c r="D722" s="77"/>
      <c r="E722" s="23" t="s">
        <v>945</v>
      </c>
      <c r="F722" s="78" t="str">
        <f>IF(ISERROR(VLOOKUP($B722&amp;" "&amp;$G722,Lists!$N$4:$O$14,2,FALSE)),"",VLOOKUP($B722&amp;" "&amp;$G722,Lists!$N$4:$O$14,2,FALSE))</f>
        <v/>
      </c>
      <c r="G722" s="78" t="str">
        <f>IF(ISERROR(VLOOKUP($E722,Lists!$L$4:$M$7,2,FALSE)),"",VLOOKUP($E722,Lists!$L$4:$M$7,2,FALSE))</f>
        <v/>
      </c>
      <c r="H722" s="77" t="str">
        <f t="shared" si="11"/>
        <v/>
      </c>
      <c r="I722" s="23" t="str">
        <f>IF(ISERROR(VLOOKUP($B722,Lists!$B$4:$K$12,10,FALSE)),"",VLOOKUP($B722,Lists!$B$4:$K$12,10,FALSE))</f>
        <v/>
      </c>
    </row>
    <row r="723" spans="1:9" x14ac:dyDescent="0.25">
      <c r="A723" s="12"/>
      <c r="B723" s="17" t="s">
        <v>754</v>
      </c>
      <c r="C723" s="12" t="str">
        <f>IF(ISERROR(VLOOKUP($B723,Lists!$B$4:$C$11,2,FALSE)),"",VLOOKUP($B723,Lists!$B$4:$C$11,2,FALSE))</f>
        <v/>
      </c>
      <c r="D723" s="77"/>
      <c r="E723" s="23" t="s">
        <v>945</v>
      </c>
      <c r="F723" s="78" t="str">
        <f>IF(ISERROR(VLOOKUP($B723&amp;" "&amp;$G723,Lists!$N$4:$O$14,2,FALSE)),"",VLOOKUP($B723&amp;" "&amp;$G723,Lists!$N$4:$O$14,2,FALSE))</f>
        <v/>
      </c>
      <c r="G723" s="78" t="str">
        <f>IF(ISERROR(VLOOKUP($E723,Lists!$L$4:$M$7,2,FALSE)),"",VLOOKUP($E723,Lists!$L$4:$M$7,2,FALSE))</f>
        <v/>
      </c>
      <c r="H723" s="77" t="str">
        <f t="shared" si="11"/>
        <v/>
      </c>
      <c r="I723" s="23" t="str">
        <f>IF(ISERROR(VLOOKUP($B723,Lists!$B$4:$K$12,10,FALSE)),"",VLOOKUP($B723,Lists!$B$4:$K$12,10,FALSE))</f>
        <v/>
      </c>
    </row>
    <row r="724" spans="1:9" x14ac:dyDescent="0.25">
      <c r="A724" s="12"/>
      <c r="B724" s="17" t="s">
        <v>754</v>
      </c>
      <c r="C724" s="12" t="str">
        <f>IF(ISERROR(VLOOKUP($B724,Lists!$B$4:$C$11,2,FALSE)),"",VLOOKUP($B724,Lists!$B$4:$C$11,2,FALSE))</f>
        <v/>
      </c>
      <c r="D724" s="77"/>
      <c r="E724" s="23" t="s">
        <v>945</v>
      </c>
      <c r="F724" s="78" t="str">
        <f>IF(ISERROR(VLOOKUP($B724&amp;" "&amp;$G724,Lists!$N$4:$O$14,2,FALSE)),"",VLOOKUP($B724&amp;" "&amp;$G724,Lists!$N$4:$O$14,2,FALSE))</f>
        <v/>
      </c>
      <c r="G724" s="78" t="str">
        <f>IF(ISERROR(VLOOKUP($E724,Lists!$L$4:$M$7,2,FALSE)),"",VLOOKUP($E724,Lists!$L$4:$M$7,2,FALSE))</f>
        <v/>
      </c>
      <c r="H724" s="77" t="str">
        <f t="shared" ref="H724:H787" si="12">IF(ISERROR(D724*F724),"",D724*F724)</f>
        <v/>
      </c>
      <c r="I724" s="23" t="str">
        <f>IF(ISERROR(VLOOKUP($B724,Lists!$B$4:$K$12,10,FALSE)),"",VLOOKUP($B724,Lists!$B$4:$K$12,10,FALSE))</f>
        <v/>
      </c>
    </row>
    <row r="725" spans="1:9" x14ac:dyDescent="0.25">
      <c r="A725" s="12"/>
      <c r="B725" s="17" t="s">
        <v>754</v>
      </c>
      <c r="C725" s="12" t="str">
        <f>IF(ISERROR(VLOOKUP($B725,Lists!$B$4:$C$11,2,FALSE)),"",VLOOKUP($B725,Lists!$B$4:$C$11,2,FALSE))</f>
        <v/>
      </c>
      <c r="D725" s="77"/>
      <c r="E725" s="23" t="s">
        <v>945</v>
      </c>
      <c r="F725" s="78" t="str">
        <f>IF(ISERROR(VLOOKUP($B725&amp;" "&amp;$G725,Lists!$N$4:$O$14,2,FALSE)),"",VLOOKUP($B725&amp;" "&amp;$G725,Lists!$N$4:$O$14,2,FALSE))</f>
        <v/>
      </c>
      <c r="G725" s="78" t="str">
        <f>IF(ISERROR(VLOOKUP($E725,Lists!$L$4:$M$7,2,FALSE)),"",VLOOKUP($E725,Lists!$L$4:$M$7,2,FALSE))</f>
        <v/>
      </c>
      <c r="H725" s="77" t="str">
        <f t="shared" si="12"/>
        <v/>
      </c>
      <c r="I725" s="23" t="str">
        <f>IF(ISERROR(VLOOKUP($B725,Lists!$B$4:$K$12,10,FALSE)),"",VLOOKUP($B725,Lists!$B$4:$K$12,10,FALSE))</f>
        <v/>
      </c>
    </row>
    <row r="726" spans="1:9" x14ac:dyDescent="0.25">
      <c r="A726" s="12"/>
      <c r="B726" s="17" t="s">
        <v>754</v>
      </c>
      <c r="C726" s="12" t="str">
        <f>IF(ISERROR(VLOOKUP($B726,Lists!$B$4:$C$11,2,FALSE)),"",VLOOKUP($B726,Lists!$B$4:$C$11,2,FALSE))</f>
        <v/>
      </c>
      <c r="D726" s="77"/>
      <c r="E726" s="23" t="s">
        <v>945</v>
      </c>
      <c r="F726" s="78" t="str">
        <f>IF(ISERROR(VLOOKUP($B726&amp;" "&amp;$G726,Lists!$N$4:$O$14,2,FALSE)),"",VLOOKUP($B726&amp;" "&amp;$G726,Lists!$N$4:$O$14,2,FALSE))</f>
        <v/>
      </c>
      <c r="G726" s="78" t="str">
        <f>IF(ISERROR(VLOOKUP($E726,Lists!$L$4:$M$7,2,FALSE)),"",VLOOKUP($E726,Lists!$L$4:$M$7,2,FALSE))</f>
        <v/>
      </c>
      <c r="H726" s="77" t="str">
        <f t="shared" si="12"/>
        <v/>
      </c>
      <c r="I726" s="23" t="str">
        <f>IF(ISERROR(VLOOKUP($B726,Lists!$B$4:$K$12,10,FALSE)),"",VLOOKUP($B726,Lists!$B$4:$K$12,10,FALSE))</f>
        <v/>
      </c>
    </row>
    <row r="727" spans="1:9" x14ac:dyDescent="0.25">
      <c r="A727" s="12"/>
      <c r="B727" s="17" t="s">
        <v>754</v>
      </c>
      <c r="C727" s="12" t="str">
        <f>IF(ISERROR(VLOOKUP($B727,Lists!$B$4:$C$11,2,FALSE)),"",VLOOKUP($B727,Lists!$B$4:$C$11,2,FALSE))</f>
        <v/>
      </c>
      <c r="D727" s="77"/>
      <c r="E727" s="23" t="s">
        <v>945</v>
      </c>
      <c r="F727" s="78" t="str">
        <f>IF(ISERROR(VLOOKUP($B727&amp;" "&amp;$G727,Lists!$N$4:$O$14,2,FALSE)),"",VLOOKUP($B727&amp;" "&amp;$G727,Lists!$N$4:$O$14,2,FALSE))</f>
        <v/>
      </c>
      <c r="G727" s="78" t="str">
        <f>IF(ISERROR(VLOOKUP($E727,Lists!$L$4:$M$7,2,FALSE)),"",VLOOKUP($E727,Lists!$L$4:$M$7,2,FALSE))</f>
        <v/>
      </c>
      <c r="H727" s="77" t="str">
        <f t="shared" si="12"/>
        <v/>
      </c>
      <c r="I727" s="23" t="str">
        <f>IF(ISERROR(VLOOKUP($B727,Lists!$B$4:$K$12,10,FALSE)),"",VLOOKUP($B727,Lists!$B$4:$K$12,10,FALSE))</f>
        <v/>
      </c>
    </row>
    <row r="728" spans="1:9" x14ac:dyDescent="0.25">
      <c r="A728" s="12"/>
      <c r="B728" s="17" t="s">
        <v>754</v>
      </c>
      <c r="C728" s="12" t="str">
        <f>IF(ISERROR(VLOOKUP($B728,Lists!$B$4:$C$11,2,FALSE)),"",VLOOKUP($B728,Lists!$B$4:$C$11,2,FALSE))</f>
        <v/>
      </c>
      <c r="D728" s="77"/>
      <c r="E728" s="23" t="s">
        <v>945</v>
      </c>
      <c r="F728" s="78" t="str">
        <f>IF(ISERROR(VLOOKUP($B728&amp;" "&amp;$G728,Lists!$N$4:$O$14,2,FALSE)),"",VLOOKUP($B728&amp;" "&amp;$G728,Lists!$N$4:$O$14,2,FALSE))</f>
        <v/>
      </c>
      <c r="G728" s="78" t="str">
        <f>IF(ISERROR(VLOOKUP($E728,Lists!$L$4:$M$7,2,FALSE)),"",VLOOKUP($E728,Lists!$L$4:$M$7,2,FALSE))</f>
        <v/>
      </c>
      <c r="H728" s="77" t="str">
        <f t="shared" si="12"/>
        <v/>
      </c>
      <c r="I728" s="23" t="str">
        <f>IF(ISERROR(VLOOKUP($B728,Lists!$B$4:$K$12,10,FALSE)),"",VLOOKUP($B728,Lists!$B$4:$K$12,10,FALSE))</f>
        <v/>
      </c>
    </row>
    <row r="729" spans="1:9" x14ac:dyDescent="0.25">
      <c r="A729" s="12"/>
      <c r="B729" s="17" t="s">
        <v>754</v>
      </c>
      <c r="C729" s="12" t="str">
        <f>IF(ISERROR(VLOOKUP($B729,Lists!$B$4:$C$11,2,FALSE)),"",VLOOKUP($B729,Lists!$B$4:$C$11,2,FALSE))</f>
        <v/>
      </c>
      <c r="D729" s="77"/>
      <c r="E729" s="23" t="s">
        <v>945</v>
      </c>
      <c r="F729" s="78" t="str">
        <f>IF(ISERROR(VLOOKUP($B729&amp;" "&amp;$G729,Lists!$N$4:$O$14,2,FALSE)),"",VLOOKUP($B729&amp;" "&amp;$G729,Lists!$N$4:$O$14,2,FALSE))</f>
        <v/>
      </c>
      <c r="G729" s="78" t="str">
        <f>IF(ISERROR(VLOOKUP($E729,Lists!$L$4:$M$7,2,FALSE)),"",VLOOKUP($E729,Lists!$L$4:$M$7,2,FALSE))</f>
        <v/>
      </c>
      <c r="H729" s="77" t="str">
        <f t="shared" si="12"/>
        <v/>
      </c>
      <c r="I729" s="23" t="str">
        <f>IF(ISERROR(VLOOKUP($B729,Lists!$B$4:$K$12,10,FALSE)),"",VLOOKUP($B729,Lists!$B$4:$K$12,10,FALSE))</f>
        <v/>
      </c>
    </row>
    <row r="730" spans="1:9" x14ac:dyDescent="0.25">
      <c r="A730" s="12"/>
      <c r="B730" s="17" t="s">
        <v>754</v>
      </c>
      <c r="C730" s="12" t="str">
        <f>IF(ISERROR(VLOOKUP($B730,Lists!$B$4:$C$11,2,FALSE)),"",VLOOKUP($B730,Lists!$B$4:$C$11,2,FALSE))</f>
        <v/>
      </c>
      <c r="D730" s="77"/>
      <c r="E730" s="23" t="s">
        <v>945</v>
      </c>
      <c r="F730" s="78" t="str">
        <f>IF(ISERROR(VLOOKUP($B730&amp;" "&amp;$G730,Lists!$N$4:$O$14,2,FALSE)),"",VLOOKUP($B730&amp;" "&amp;$G730,Lists!$N$4:$O$14,2,FALSE))</f>
        <v/>
      </c>
      <c r="G730" s="78" t="str">
        <f>IF(ISERROR(VLOOKUP($E730,Lists!$L$4:$M$7,2,FALSE)),"",VLOOKUP($E730,Lists!$L$4:$M$7,2,FALSE))</f>
        <v/>
      </c>
      <c r="H730" s="77" t="str">
        <f t="shared" si="12"/>
        <v/>
      </c>
      <c r="I730" s="23" t="str">
        <f>IF(ISERROR(VLOOKUP($B730,Lists!$B$4:$K$12,10,FALSE)),"",VLOOKUP($B730,Lists!$B$4:$K$12,10,FALSE))</f>
        <v/>
      </c>
    </row>
    <row r="731" spans="1:9" x14ac:dyDescent="0.25">
      <c r="A731" s="12"/>
      <c r="B731" s="17" t="s">
        <v>754</v>
      </c>
      <c r="C731" s="12" t="str">
        <f>IF(ISERROR(VLOOKUP($B731,Lists!$B$4:$C$11,2,FALSE)),"",VLOOKUP($B731,Lists!$B$4:$C$11,2,FALSE))</f>
        <v/>
      </c>
      <c r="D731" s="77"/>
      <c r="E731" s="23" t="s">
        <v>945</v>
      </c>
      <c r="F731" s="78" t="str">
        <f>IF(ISERROR(VLOOKUP($B731&amp;" "&amp;$G731,Lists!$N$4:$O$14,2,FALSE)),"",VLOOKUP($B731&amp;" "&amp;$G731,Lists!$N$4:$O$14,2,FALSE))</f>
        <v/>
      </c>
      <c r="G731" s="78" t="str">
        <f>IF(ISERROR(VLOOKUP($E731,Lists!$L$4:$M$7,2,FALSE)),"",VLOOKUP($E731,Lists!$L$4:$M$7,2,FALSE))</f>
        <v/>
      </c>
      <c r="H731" s="77" t="str">
        <f t="shared" si="12"/>
        <v/>
      </c>
      <c r="I731" s="23" t="str">
        <f>IF(ISERROR(VLOOKUP($B731,Lists!$B$4:$K$12,10,FALSE)),"",VLOOKUP($B731,Lists!$B$4:$K$12,10,FALSE))</f>
        <v/>
      </c>
    </row>
    <row r="732" spans="1:9" x14ac:dyDescent="0.25">
      <c r="A732" s="12"/>
      <c r="B732" s="17" t="s">
        <v>754</v>
      </c>
      <c r="C732" s="12" t="str">
        <f>IF(ISERROR(VLOOKUP($B732,Lists!$B$4:$C$11,2,FALSE)),"",VLOOKUP($B732,Lists!$B$4:$C$11,2,FALSE))</f>
        <v/>
      </c>
      <c r="D732" s="77"/>
      <c r="E732" s="23" t="s">
        <v>945</v>
      </c>
      <c r="F732" s="78" t="str">
        <f>IF(ISERROR(VLOOKUP($B732&amp;" "&amp;$G732,Lists!$N$4:$O$14,2,FALSE)),"",VLOOKUP($B732&amp;" "&amp;$G732,Lists!$N$4:$O$14,2,FALSE))</f>
        <v/>
      </c>
      <c r="G732" s="78" t="str">
        <f>IF(ISERROR(VLOOKUP($E732,Lists!$L$4:$M$7,2,FALSE)),"",VLOOKUP($E732,Lists!$L$4:$M$7,2,FALSE))</f>
        <v/>
      </c>
      <c r="H732" s="77" t="str">
        <f t="shared" si="12"/>
        <v/>
      </c>
      <c r="I732" s="23" t="str">
        <f>IF(ISERROR(VLOOKUP($B732,Lists!$B$4:$K$12,10,FALSE)),"",VLOOKUP($B732,Lists!$B$4:$K$12,10,FALSE))</f>
        <v/>
      </c>
    </row>
    <row r="733" spans="1:9" x14ac:dyDescent="0.25">
      <c r="A733" s="12"/>
      <c r="B733" s="17" t="s">
        <v>754</v>
      </c>
      <c r="C733" s="12" t="str">
        <f>IF(ISERROR(VLOOKUP($B733,Lists!$B$4:$C$11,2,FALSE)),"",VLOOKUP($B733,Lists!$B$4:$C$11,2,FALSE))</f>
        <v/>
      </c>
      <c r="D733" s="77"/>
      <c r="E733" s="23" t="s">
        <v>945</v>
      </c>
      <c r="F733" s="78" t="str">
        <f>IF(ISERROR(VLOOKUP($B733&amp;" "&amp;$G733,Lists!$N$4:$O$14,2,FALSE)),"",VLOOKUP($B733&amp;" "&amp;$G733,Lists!$N$4:$O$14,2,FALSE))</f>
        <v/>
      </c>
      <c r="G733" s="78" t="str">
        <f>IF(ISERROR(VLOOKUP($E733,Lists!$L$4:$M$7,2,FALSE)),"",VLOOKUP($E733,Lists!$L$4:$M$7,2,FALSE))</f>
        <v/>
      </c>
      <c r="H733" s="77" t="str">
        <f t="shared" si="12"/>
        <v/>
      </c>
      <c r="I733" s="23" t="str">
        <f>IF(ISERROR(VLOOKUP($B733,Lists!$B$4:$K$12,10,FALSE)),"",VLOOKUP($B733,Lists!$B$4:$K$12,10,FALSE))</f>
        <v/>
      </c>
    </row>
    <row r="734" spans="1:9" x14ac:dyDescent="0.25">
      <c r="A734" s="12"/>
      <c r="B734" s="17" t="s">
        <v>754</v>
      </c>
      <c r="C734" s="12" t="str">
        <f>IF(ISERROR(VLOOKUP($B734,Lists!$B$4:$C$11,2,FALSE)),"",VLOOKUP($B734,Lists!$B$4:$C$11,2,FALSE))</f>
        <v/>
      </c>
      <c r="D734" s="77"/>
      <c r="E734" s="23" t="s">
        <v>945</v>
      </c>
      <c r="F734" s="78" t="str">
        <f>IF(ISERROR(VLOOKUP($B734&amp;" "&amp;$G734,Lists!$N$4:$O$14,2,FALSE)),"",VLOOKUP($B734&amp;" "&amp;$G734,Lists!$N$4:$O$14,2,FALSE))</f>
        <v/>
      </c>
      <c r="G734" s="78" t="str">
        <f>IF(ISERROR(VLOOKUP($E734,Lists!$L$4:$M$7,2,FALSE)),"",VLOOKUP($E734,Lists!$L$4:$M$7,2,FALSE))</f>
        <v/>
      </c>
      <c r="H734" s="77" t="str">
        <f t="shared" si="12"/>
        <v/>
      </c>
      <c r="I734" s="23" t="str">
        <f>IF(ISERROR(VLOOKUP($B734,Lists!$B$4:$K$12,10,FALSE)),"",VLOOKUP($B734,Lists!$B$4:$K$12,10,FALSE))</f>
        <v/>
      </c>
    </row>
    <row r="735" spans="1:9" x14ac:dyDescent="0.25">
      <c r="A735" s="12"/>
      <c r="B735" s="17" t="s">
        <v>754</v>
      </c>
      <c r="C735" s="12" t="str">
        <f>IF(ISERROR(VLOOKUP($B735,Lists!$B$4:$C$11,2,FALSE)),"",VLOOKUP($B735,Lists!$B$4:$C$11,2,FALSE))</f>
        <v/>
      </c>
      <c r="D735" s="77"/>
      <c r="E735" s="23" t="s">
        <v>945</v>
      </c>
      <c r="F735" s="78" t="str">
        <f>IF(ISERROR(VLOOKUP($B735&amp;" "&amp;$G735,Lists!$N$4:$O$14,2,FALSE)),"",VLOOKUP($B735&amp;" "&amp;$G735,Lists!$N$4:$O$14,2,FALSE))</f>
        <v/>
      </c>
      <c r="G735" s="78" t="str">
        <f>IF(ISERROR(VLOOKUP($E735,Lists!$L$4:$M$7,2,FALSE)),"",VLOOKUP($E735,Lists!$L$4:$M$7,2,FALSE))</f>
        <v/>
      </c>
      <c r="H735" s="77" t="str">
        <f t="shared" si="12"/>
        <v/>
      </c>
      <c r="I735" s="23" t="str">
        <f>IF(ISERROR(VLOOKUP($B735,Lists!$B$4:$K$12,10,FALSE)),"",VLOOKUP($B735,Lists!$B$4:$K$12,10,FALSE))</f>
        <v/>
      </c>
    </row>
    <row r="736" spans="1:9" x14ac:dyDescent="0.25">
      <c r="A736" s="12"/>
      <c r="B736" s="17" t="s">
        <v>754</v>
      </c>
      <c r="C736" s="12" t="str">
        <f>IF(ISERROR(VLOOKUP($B736,Lists!$B$4:$C$11,2,FALSE)),"",VLOOKUP($B736,Lists!$B$4:$C$11,2,FALSE))</f>
        <v/>
      </c>
      <c r="D736" s="77"/>
      <c r="E736" s="23" t="s">
        <v>945</v>
      </c>
      <c r="F736" s="78" t="str">
        <f>IF(ISERROR(VLOOKUP($B736&amp;" "&amp;$G736,Lists!$N$4:$O$14,2,FALSE)),"",VLOOKUP($B736&amp;" "&amp;$G736,Lists!$N$4:$O$14,2,FALSE))</f>
        <v/>
      </c>
      <c r="G736" s="78" t="str">
        <f>IF(ISERROR(VLOOKUP($E736,Lists!$L$4:$M$7,2,FALSE)),"",VLOOKUP($E736,Lists!$L$4:$M$7,2,FALSE))</f>
        <v/>
      </c>
      <c r="H736" s="77" t="str">
        <f t="shared" si="12"/>
        <v/>
      </c>
      <c r="I736" s="23" t="str">
        <f>IF(ISERROR(VLOOKUP($B736,Lists!$B$4:$K$12,10,FALSE)),"",VLOOKUP($B736,Lists!$B$4:$K$12,10,FALSE))</f>
        <v/>
      </c>
    </row>
    <row r="737" spans="1:9" x14ac:dyDescent="0.25">
      <c r="A737" s="12"/>
      <c r="B737" s="17" t="s">
        <v>754</v>
      </c>
      <c r="C737" s="12" t="str">
        <f>IF(ISERROR(VLOOKUP($B737,Lists!$B$4:$C$11,2,FALSE)),"",VLOOKUP($B737,Lists!$B$4:$C$11,2,FALSE))</f>
        <v/>
      </c>
      <c r="D737" s="77"/>
      <c r="E737" s="23" t="s">
        <v>945</v>
      </c>
      <c r="F737" s="78" t="str">
        <f>IF(ISERROR(VLOOKUP($B737&amp;" "&amp;$G737,Lists!$N$4:$O$14,2,FALSE)),"",VLOOKUP($B737&amp;" "&amp;$G737,Lists!$N$4:$O$14,2,FALSE))</f>
        <v/>
      </c>
      <c r="G737" s="78" t="str">
        <f>IF(ISERROR(VLOOKUP($E737,Lists!$L$4:$M$7,2,FALSE)),"",VLOOKUP($E737,Lists!$L$4:$M$7,2,FALSE))</f>
        <v/>
      </c>
      <c r="H737" s="77" t="str">
        <f t="shared" si="12"/>
        <v/>
      </c>
      <c r="I737" s="23" t="str">
        <f>IF(ISERROR(VLOOKUP($B737,Lists!$B$4:$K$12,10,FALSE)),"",VLOOKUP($B737,Lists!$B$4:$K$12,10,FALSE))</f>
        <v/>
      </c>
    </row>
    <row r="738" spans="1:9" x14ac:dyDescent="0.25">
      <c r="A738" s="12"/>
      <c r="B738" s="17" t="s">
        <v>754</v>
      </c>
      <c r="C738" s="12" t="str">
        <f>IF(ISERROR(VLOOKUP($B738,Lists!$B$4:$C$11,2,FALSE)),"",VLOOKUP($B738,Lists!$B$4:$C$11,2,FALSE))</f>
        <v/>
      </c>
      <c r="D738" s="77"/>
      <c r="E738" s="23" t="s">
        <v>945</v>
      </c>
      <c r="F738" s="78" t="str">
        <f>IF(ISERROR(VLOOKUP($B738&amp;" "&amp;$G738,Lists!$N$4:$O$14,2,FALSE)),"",VLOOKUP($B738&amp;" "&amp;$G738,Lists!$N$4:$O$14,2,FALSE))</f>
        <v/>
      </c>
      <c r="G738" s="78" t="str">
        <f>IF(ISERROR(VLOOKUP($E738,Lists!$L$4:$M$7,2,FALSE)),"",VLOOKUP($E738,Lists!$L$4:$M$7,2,FALSE))</f>
        <v/>
      </c>
      <c r="H738" s="77" t="str">
        <f t="shared" si="12"/>
        <v/>
      </c>
      <c r="I738" s="23" t="str">
        <f>IF(ISERROR(VLOOKUP($B738,Lists!$B$4:$K$12,10,FALSE)),"",VLOOKUP($B738,Lists!$B$4:$K$12,10,FALSE))</f>
        <v/>
      </c>
    </row>
    <row r="739" spans="1:9" x14ac:dyDescent="0.25">
      <c r="A739" s="12"/>
      <c r="B739" s="17" t="s">
        <v>754</v>
      </c>
      <c r="C739" s="12" t="str">
        <f>IF(ISERROR(VLOOKUP($B739,Lists!$B$4:$C$11,2,FALSE)),"",VLOOKUP($B739,Lists!$B$4:$C$11,2,FALSE))</f>
        <v/>
      </c>
      <c r="D739" s="77"/>
      <c r="E739" s="23" t="s">
        <v>945</v>
      </c>
      <c r="F739" s="78" t="str">
        <f>IF(ISERROR(VLOOKUP($B739&amp;" "&amp;$G739,Lists!$N$4:$O$14,2,FALSE)),"",VLOOKUP($B739&amp;" "&amp;$G739,Lists!$N$4:$O$14,2,FALSE))</f>
        <v/>
      </c>
      <c r="G739" s="78" t="str">
        <f>IF(ISERROR(VLOOKUP($E739,Lists!$L$4:$M$7,2,FALSE)),"",VLOOKUP($E739,Lists!$L$4:$M$7,2,FALSE))</f>
        <v/>
      </c>
      <c r="H739" s="77" t="str">
        <f t="shared" si="12"/>
        <v/>
      </c>
      <c r="I739" s="23" t="str">
        <f>IF(ISERROR(VLOOKUP($B739,Lists!$B$4:$K$12,10,FALSE)),"",VLOOKUP($B739,Lists!$B$4:$K$12,10,FALSE))</f>
        <v/>
      </c>
    </row>
    <row r="740" spans="1:9" x14ac:dyDescent="0.25">
      <c r="A740" s="12"/>
      <c r="B740" s="17" t="s">
        <v>754</v>
      </c>
      <c r="C740" s="12" t="str">
        <f>IF(ISERROR(VLOOKUP($B740,Lists!$B$4:$C$11,2,FALSE)),"",VLOOKUP($B740,Lists!$B$4:$C$11,2,FALSE))</f>
        <v/>
      </c>
      <c r="D740" s="77"/>
      <c r="E740" s="23" t="s">
        <v>945</v>
      </c>
      <c r="F740" s="78" t="str">
        <f>IF(ISERROR(VLOOKUP($B740&amp;" "&amp;$G740,Lists!$N$4:$O$14,2,FALSE)),"",VLOOKUP($B740&amp;" "&amp;$G740,Lists!$N$4:$O$14,2,FALSE))</f>
        <v/>
      </c>
      <c r="G740" s="78" t="str">
        <f>IF(ISERROR(VLOOKUP($E740,Lists!$L$4:$M$7,2,FALSE)),"",VLOOKUP($E740,Lists!$L$4:$M$7,2,FALSE))</f>
        <v/>
      </c>
      <c r="H740" s="77" t="str">
        <f t="shared" si="12"/>
        <v/>
      </c>
      <c r="I740" s="23" t="str">
        <f>IF(ISERROR(VLOOKUP($B740,Lists!$B$4:$K$12,10,FALSE)),"",VLOOKUP($B740,Lists!$B$4:$K$12,10,FALSE))</f>
        <v/>
      </c>
    </row>
    <row r="741" spans="1:9" x14ac:dyDescent="0.25">
      <c r="A741" s="12"/>
      <c r="B741" s="17" t="s">
        <v>754</v>
      </c>
      <c r="C741" s="12" t="str">
        <f>IF(ISERROR(VLOOKUP($B741,Lists!$B$4:$C$11,2,FALSE)),"",VLOOKUP($B741,Lists!$B$4:$C$11,2,FALSE))</f>
        <v/>
      </c>
      <c r="D741" s="77"/>
      <c r="E741" s="23" t="s">
        <v>945</v>
      </c>
      <c r="F741" s="78" t="str">
        <f>IF(ISERROR(VLOOKUP($B741&amp;" "&amp;$G741,Lists!$N$4:$O$14,2,FALSE)),"",VLOOKUP($B741&amp;" "&amp;$G741,Lists!$N$4:$O$14,2,FALSE))</f>
        <v/>
      </c>
      <c r="G741" s="78" t="str">
        <f>IF(ISERROR(VLOOKUP($E741,Lists!$L$4:$M$7,2,FALSE)),"",VLOOKUP($E741,Lists!$L$4:$M$7,2,FALSE))</f>
        <v/>
      </c>
      <c r="H741" s="77" t="str">
        <f t="shared" si="12"/>
        <v/>
      </c>
      <c r="I741" s="23" t="str">
        <f>IF(ISERROR(VLOOKUP($B741,Lists!$B$4:$K$12,10,FALSE)),"",VLOOKUP($B741,Lists!$B$4:$K$12,10,FALSE))</f>
        <v/>
      </c>
    </row>
    <row r="742" spans="1:9" x14ac:dyDescent="0.25">
      <c r="A742" s="12"/>
      <c r="B742" s="17" t="s">
        <v>754</v>
      </c>
      <c r="C742" s="12" t="str">
        <f>IF(ISERROR(VLOOKUP($B742,Lists!$B$4:$C$11,2,FALSE)),"",VLOOKUP($B742,Lists!$B$4:$C$11,2,FALSE))</f>
        <v/>
      </c>
      <c r="D742" s="77"/>
      <c r="E742" s="23" t="s">
        <v>945</v>
      </c>
      <c r="F742" s="78" t="str">
        <f>IF(ISERROR(VLOOKUP($B742&amp;" "&amp;$G742,Lists!$N$4:$O$14,2,FALSE)),"",VLOOKUP($B742&amp;" "&amp;$G742,Lists!$N$4:$O$14,2,FALSE))</f>
        <v/>
      </c>
      <c r="G742" s="78" t="str">
        <f>IF(ISERROR(VLOOKUP($E742,Lists!$L$4:$M$7,2,FALSE)),"",VLOOKUP($E742,Lists!$L$4:$M$7,2,FALSE))</f>
        <v/>
      </c>
      <c r="H742" s="77" t="str">
        <f t="shared" si="12"/>
        <v/>
      </c>
      <c r="I742" s="23" t="str">
        <f>IF(ISERROR(VLOOKUP($B742,Lists!$B$4:$K$12,10,FALSE)),"",VLOOKUP($B742,Lists!$B$4:$K$12,10,FALSE))</f>
        <v/>
      </c>
    </row>
    <row r="743" spans="1:9" x14ac:dyDescent="0.25">
      <c r="A743" s="12"/>
      <c r="B743" s="17" t="s">
        <v>754</v>
      </c>
      <c r="C743" s="12" t="str">
        <f>IF(ISERROR(VLOOKUP($B743,Lists!$B$4:$C$11,2,FALSE)),"",VLOOKUP($B743,Lists!$B$4:$C$11,2,FALSE))</f>
        <v/>
      </c>
      <c r="D743" s="77"/>
      <c r="E743" s="23" t="s">
        <v>945</v>
      </c>
      <c r="F743" s="78" t="str">
        <f>IF(ISERROR(VLOOKUP($B743&amp;" "&amp;$G743,Lists!$N$4:$O$14,2,FALSE)),"",VLOOKUP($B743&amp;" "&amp;$G743,Lists!$N$4:$O$14,2,FALSE))</f>
        <v/>
      </c>
      <c r="G743" s="78" t="str">
        <f>IF(ISERROR(VLOOKUP($E743,Lists!$L$4:$M$7,2,FALSE)),"",VLOOKUP($E743,Lists!$L$4:$M$7,2,FALSE))</f>
        <v/>
      </c>
      <c r="H743" s="77" t="str">
        <f t="shared" si="12"/>
        <v/>
      </c>
      <c r="I743" s="23" t="str">
        <f>IF(ISERROR(VLOOKUP($B743,Lists!$B$4:$K$12,10,FALSE)),"",VLOOKUP($B743,Lists!$B$4:$K$12,10,FALSE))</f>
        <v/>
      </c>
    </row>
    <row r="744" spans="1:9" x14ac:dyDescent="0.25">
      <c r="A744" s="12"/>
      <c r="B744" s="17" t="s">
        <v>754</v>
      </c>
      <c r="C744" s="12" t="str">
        <f>IF(ISERROR(VLOOKUP($B744,Lists!$B$4:$C$11,2,FALSE)),"",VLOOKUP($B744,Lists!$B$4:$C$11,2,FALSE))</f>
        <v/>
      </c>
      <c r="D744" s="77"/>
      <c r="E744" s="23" t="s">
        <v>945</v>
      </c>
      <c r="F744" s="78" t="str">
        <f>IF(ISERROR(VLOOKUP($B744&amp;" "&amp;$G744,Lists!$N$4:$O$14,2,FALSE)),"",VLOOKUP($B744&amp;" "&amp;$G744,Lists!$N$4:$O$14,2,FALSE))</f>
        <v/>
      </c>
      <c r="G744" s="78" t="str">
        <f>IF(ISERROR(VLOOKUP($E744,Lists!$L$4:$M$7,2,FALSE)),"",VLOOKUP($E744,Lists!$L$4:$M$7,2,FALSE))</f>
        <v/>
      </c>
      <c r="H744" s="77" t="str">
        <f t="shared" si="12"/>
        <v/>
      </c>
      <c r="I744" s="23" t="str">
        <f>IF(ISERROR(VLOOKUP($B744,Lists!$B$4:$K$12,10,FALSE)),"",VLOOKUP($B744,Lists!$B$4:$K$12,10,FALSE))</f>
        <v/>
      </c>
    </row>
    <row r="745" spans="1:9" x14ac:dyDescent="0.25">
      <c r="A745" s="12"/>
      <c r="B745" s="17" t="s">
        <v>754</v>
      </c>
      <c r="C745" s="12" t="str">
        <f>IF(ISERROR(VLOOKUP($B745,Lists!$B$4:$C$11,2,FALSE)),"",VLOOKUP($B745,Lists!$B$4:$C$11,2,FALSE))</f>
        <v/>
      </c>
      <c r="D745" s="77"/>
      <c r="E745" s="23" t="s">
        <v>945</v>
      </c>
      <c r="F745" s="78" t="str">
        <f>IF(ISERROR(VLOOKUP($B745&amp;" "&amp;$G745,Lists!$N$4:$O$14,2,FALSE)),"",VLOOKUP($B745&amp;" "&amp;$G745,Lists!$N$4:$O$14,2,FALSE))</f>
        <v/>
      </c>
      <c r="G745" s="78" t="str">
        <f>IF(ISERROR(VLOOKUP($E745,Lists!$L$4:$M$7,2,FALSE)),"",VLOOKUP($E745,Lists!$L$4:$M$7,2,FALSE))</f>
        <v/>
      </c>
      <c r="H745" s="77" t="str">
        <f t="shared" si="12"/>
        <v/>
      </c>
      <c r="I745" s="23" t="str">
        <f>IF(ISERROR(VLOOKUP($B745,Lists!$B$4:$K$12,10,FALSE)),"",VLOOKUP($B745,Lists!$B$4:$K$12,10,FALSE))</f>
        <v/>
      </c>
    </row>
    <row r="746" spans="1:9" x14ac:dyDescent="0.25">
      <c r="A746" s="12"/>
      <c r="B746" s="17" t="s">
        <v>754</v>
      </c>
      <c r="C746" s="12" t="str">
        <f>IF(ISERROR(VLOOKUP($B746,Lists!$B$4:$C$11,2,FALSE)),"",VLOOKUP($B746,Lists!$B$4:$C$11,2,FALSE))</f>
        <v/>
      </c>
      <c r="D746" s="77"/>
      <c r="E746" s="23" t="s">
        <v>945</v>
      </c>
      <c r="F746" s="78" t="str">
        <f>IF(ISERROR(VLOOKUP($B746&amp;" "&amp;$G746,Lists!$N$4:$O$14,2,FALSE)),"",VLOOKUP($B746&amp;" "&amp;$G746,Lists!$N$4:$O$14,2,FALSE))</f>
        <v/>
      </c>
      <c r="G746" s="78" t="str">
        <f>IF(ISERROR(VLOOKUP($E746,Lists!$L$4:$M$7,2,FALSE)),"",VLOOKUP($E746,Lists!$L$4:$M$7,2,FALSE))</f>
        <v/>
      </c>
      <c r="H746" s="77" t="str">
        <f t="shared" si="12"/>
        <v/>
      </c>
      <c r="I746" s="23" t="str">
        <f>IF(ISERROR(VLOOKUP($B746,Lists!$B$4:$K$12,10,FALSE)),"",VLOOKUP($B746,Lists!$B$4:$K$12,10,FALSE))</f>
        <v/>
      </c>
    </row>
    <row r="747" spans="1:9" x14ac:dyDescent="0.25">
      <c r="A747" s="12"/>
      <c r="B747" s="17" t="s">
        <v>754</v>
      </c>
      <c r="C747" s="12" t="str">
        <f>IF(ISERROR(VLOOKUP($B747,Lists!$B$4:$C$11,2,FALSE)),"",VLOOKUP($B747,Lists!$B$4:$C$11,2,FALSE))</f>
        <v/>
      </c>
      <c r="D747" s="77"/>
      <c r="E747" s="23" t="s">
        <v>945</v>
      </c>
      <c r="F747" s="78" t="str">
        <f>IF(ISERROR(VLOOKUP($B747&amp;" "&amp;$G747,Lists!$N$4:$O$14,2,FALSE)),"",VLOOKUP($B747&amp;" "&amp;$G747,Lists!$N$4:$O$14,2,FALSE))</f>
        <v/>
      </c>
      <c r="G747" s="78" t="str">
        <f>IF(ISERROR(VLOOKUP($E747,Lists!$L$4:$M$7,2,FALSE)),"",VLOOKUP($E747,Lists!$L$4:$M$7,2,FALSE))</f>
        <v/>
      </c>
      <c r="H747" s="77" t="str">
        <f t="shared" si="12"/>
        <v/>
      </c>
      <c r="I747" s="23" t="str">
        <f>IF(ISERROR(VLOOKUP($B747,Lists!$B$4:$K$12,10,FALSE)),"",VLOOKUP($B747,Lists!$B$4:$K$12,10,FALSE))</f>
        <v/>
      </c>
    </row>
    <row r="748" spans="1:9" x14ac:dyDescent="0.25">
      <c r="A748" s="12"/>
      <c r="B748" s="17" t="s">
        <v>754</v>
      </c>
      <c r="C748" s="12" t="str">
        <f>IF(ISERROR(VLOOKUP($B748,Lists!$B$4:$C$11,2,FALSE)),"",VLOOKUP($B748,Lists!$B$4:$C$11,2,FALSE))</f>
        <v/>
      </c>
      <c r="D748" s="77"/>
      <c r="E748" s="23" t="s">
        <v>945</v>
      </c>
      <c r="F748" s="78" t="str">
        <f>IF(ISERROR(VLOOKUP($B748&amp;" "&amp;$G748,Lists!$N$4:$O$14,2,FALSE)),"",VLOOKUP($B748&amp;" "&amp;$G748,Lists!$N$4:$O$14,2,FALSE))</f>
        <v/>
      </c>
      <c r="G748" s="78" t="str">
        <f>IF(ISERROR(VLOOKUP($E748,Lists!$L$4:$M$7,2,FALSE)),"",VLOOKUP($E748,Lists!$L$4:$M$7,2,FALSE))</f>
        <v/>
      </c>
      <c r="H748" s="77" t="str">
        <f t="shared" si="12"/>
        <v/>
      </c>
      <c r="I748" s="23" t="str">
        <f>IF(ISERROR(VLOOKUP($B748,Lists!$B$4:$K$12,10,FALSE)),"",VLOOKUP($B748,Lists!$B$4:$K$12,10,FALSE))</f>
        <v/>
      </c>
    </row>
    <row r="749" spans="1:9" x14ac:dyDescent="0.25">
      <c r="A749" s="12"/>
      <c r="B749" s="17" t="s">
        <v>754</v>
      </c>
      <c r="C749" s="12" t="str">
        <f>IF(ISERROR(VLOOKUP($B749,Lists!$B$4:$C$11,2,FALSE)),"",VLOOKUP($B749,Lists!$B$4:$C$11,2,FALSE))</f>
        <v/>
      </c>
      <c r="D749" s="77"/>
      <c r="E749" s="23" t="s">
        <v>945</v>
      </c>
      <c r="F749" s="78" t="str">
        <f>IF(ISERROR(VLOOKUP($B749&amp;" "&amp;$G749,Lists!$N$4:$O$14,2,FALSE)),"",VLOOKUP($B749&amp;" "&amp;$G749,Lists!$N$4:$O$14,2,FALSE))</f>
        <v/>
      </c>
      <c r="G749" s="78" t="str">
        <f>IF(ISERROR(VLOOKUP($E749,Lists!$L$4:$M$7,2,FALSE)),"",VLOOKUP($E749,Lists!$L$4:$M$7,2,FALSE))</f>
        <v/>
      </c>
      <c r="H749" s="77" t="str">
        <f t="shared" si="12"/>
        <v/>
      </c>
      <c r="I749" s="23" t="str">
        <f>IF(ISERROR(VLOOKUP($B749,Lists!$B$4:$K$12,10,FALSE)),"",VLOOKUP($B749,Lists!$B$4:$K$12,10,FALSE))</f>
        <v/>
      </c>
    </row>
    <row r="750" spans="1:9" x14ac:dyDescent="0.25">
      <c r="A750" s="12"/>
      <c r="B750" s="17" t="s">
        <v>754</v>
      </c>
      <c r="C750" s="12" t="str">
        <f>IF(ISERROR(VLOOKUP($B750,Lists!$B$4:$C$11,2,FALSE)),"",VLOOKUP($B750,Lists!$B$4:$C$11,2,FALSE))</f>
        <v/>
      </c>
      <c r="D750" s="77"/>
      <c r="E750" s="23" t="s">
        <v>945</v>
      </c>
      <c r="F750" s="78" t="str">
        <f>IF(ISERROR(VLOOKUP($B750&amp;" "&amp;$G750,Lists!$N$4:$O$14,2,FALSE)),"",VLOOKUP($B750&amp;" "&amp;$G750,Lists!$N$4:$O$14,2,FALSE))</f>
        <v/>
      </c>
      <c r="G750" s="78" t="str">
        <f>IF(ISERROR(VLOOKUP($E750,Lists!$L$4:$M$7,2,FALSE)),"",VLOOKUP($E750,Lists!$L$4:$M$7,2,FALSE))</f>
        <v/>
      </c>
      <c r="H750" s="77" t="str">
        <f t="shared" si="12"/>
        <v/>
      </c>
      <c r="I750" s="23" t="str">
        <f>IF(ISERROR(VLOOKUP($B750,Lists!$B$4:$K$12,10,FALSE)),"",VLOOKUP($B750,Lists!$B$4:$K$12,10,FALSE))</f>
        <v/>
      </c>
    </row>
    <row r="751" spans="1:9" x14ac:dyDescent="0.25">
      <c r="A751" s="12"/>
      <c r="B751" s="17" t="s">
        <v>754</v>
      </c>
      <c r="C751" s="12" t="str">
        <f>IF(ISERROR(VLOOKUP($B751,Lists!$B$4:$C$11,2,FALSE)),"",VLOOKUP($B751,Lists!$B$4:$C$11,2,FALSE))</f>
        <v/>
      </c>
      <c r="D751" s="77"/>
      <c r="E751" s="23" t="s">
        <v>945</v>
      </c>
      <c r="F751" s="78" t="str">
        <f>IF(ISERROR(VLOOKUP($B751&amp;" "&amp;$G751,Lists!$N$4:$O$14,2,FALSE)),"",VLOOKUP($B751&amp;" "&amp;$G751,Lists!$N$4:$O$14,2,FALSE))</f>
        <v/>
      </c>
      <c r="G751" s="78" t="str">
        <f>IF(ISERROR(VLOOKUP($E751,Lists!$L$4:$M$7,2,FALSE)),"",VLOOKUP($E751,Lists!$L$4:$M$7,2,FALSE))</f>
        <v/>
      </c>
      <c r="H751" s="77" t="str">
        <f t="shared" si="12"/>
        <v/>
      </c>
      <c r="I751" s="23" t="str">
        <f>IF(ISERROR(VLOOKUP($B751,Lists!$B$4:$K$12,10,FALSE)),"",VLOOKUP($B751,Lists!$B$4:$K$12,10,FALSE))</f>
        <v/>
      </c>
    </row>
    <row r="752" spans="1:9" x14ac:dyDescent="0.25">
      <c r="A752" s="12"/>
      <c r="B752" s="17" t="s">
        <v>754</v>
      </c>
      <c r="C752" s="12" t="str">
        <f>IF(ISERROR(VLOOKUP($B752,Lists!$B$4:$C$11,2,FALSE)),"",VLOOKUP($B752,Lists!$B$4:$C$11,2,FALSE))</f>
        <v/>
      </c>
      <c r="D752" s="77"/>
      <c r="E752" s="23" t="s">
        <v>945</v>
      </c>
      <c r="F752" s="78" t="str">
        <f>IF(ISERROR(VLOOKUP($B752&amp;" "&amp;$G752,Lists!$N$4:$O$14,2,FALSE)),"",VLOOKUP($B752&amp;" "&amp;$G752,Lists!$N$4:$O$14,2,FALSE))</f>
        <v/>
      </c>
      <c r="G752" s="78" t="str">
        <f>IF(ISERROR(VLOOKUP($E752,Lists!$L$4:$M$7,2,FALSE)),"",VLOOKUP($E752,Lists!$L$4:$M$7,2,FALSE))</f>
        <v/>
      </c>
      <c r="H752" s="77" t="str">
        <f t="shared" si="12"/>
        <v/>
      </c>
      <c r="I752" s="23" t="str">
        <f>IF(ISERROR(VLOOKUP($B752,Lists!$B$4:$K$12,10,FALSE)),"",VLOOKUP($B752,Lists!$B$4:$K$12,10,FALSE))</f>
        <v/>
      </c>
    </row>
    <row r="753" spans="1:9" x14ac:dyDescent="0.25">
      <c r="A753" s="12"/>
      <c r="B753" s="17" t="s">
        <v>754</v>
      </c>
      <c r="C753" s="12" t="str">
        <f>IF(ISERROR(VLOOKUP($B753,Lists!$B$4:$C$11,2,FALSE)),"",VLOOKUP($B753,Lists!$B$4:$C$11,2,FALSE))</f>
        <v/>
      </c>
      <c r="D753" s="77"/>
      <c r="E753" s="23" t="s">
        <v>945</v>
      </c>
      <c r="F753" s="78" t="str">
        <f>IF(ISERROR(VLOOKUP($B753&amp;" "&amp;$G753,Lists!$N$4:$O$14,2,FALSE)),"",VLOOKUP($B753&amp;" "&amp;$G753,Lists!$N$4:$O$14,2,FALSE))</f>
        <v/>
      </c>
      <c r="G753" s="78" t="str">
        <f>IF(ISERROR(VLOOKUP($E753,Lists!$L$4:$M$7,2,FALSE)),"",VLOOKUP($E753,Lists!$L$4:$M$7,2,FALSE))</f>
        <v/>
      </c>
      <c r="H753" s="77" t="str">
        <f t="shared" si="12"/>
        <v/>
      </c>
      <c r="I753" s="23" t="str">
        <f>IF(ISERROR(VLOOKUP($B753,Lists!$B$4:$K$12,10,FALSE)),"",VLOOKUP($B753,Lists!$B$4:$K$12,10,FALSE))</f>
        <v/>
      </c>
    </row>
    <row r="754" spans="1:9" x14ac:dyDescent="0.25">
      <c r="A754" s="12"/>
      <c r="B754" s="17" t="s">
        <v>754</v>
      </c>
      <c r="C754" s="12" t="str">
        <f>IF(ISERROR(VLOOKUP($B754,Lists!$B$4:$C$11,2,FALSE)),"",VLOOKUP($B754,Lists!$B$4:$C$11,2,FALSE))</f>
        <v/>
      </c>
      <c r="D754" s="77"/>
      <c r="E754" s="23" t="s">
        <v>945</v>
      </c>
      <c r="F754" s="78" t="str">
        <f>IF(ISERROR(VLOOKUP($B754&amp;" "&amp;$G754,Lists!$N$4:$O$14,2,FALSE)),"",VLOOKUP($B754&amp;" "&amp;$G754,Lists!$N$4:$O$14,2,FALSE))</f>
        <v/>
      </c>
      <c r="G754" s="78" t="str">
        <f>IF(ISERROR(VLOOKUP($E754,Lists!$L$4:$M$7,2,FALSE)),"",VLOOKUP($E754,Lists!$L$4:$M$7,2,FALSE))</f>
        <v/>
      </c>
      <c r="H754" s="77" t="str">
        <f t="shared" si="12"/>
        <v/>
      </c>
      <c r="I754" s="23" t="str">
        <f>IF(ISERROR(VLOOKUP($B754,Lists!$B$4:$K$12,10,FALSE)),"",VLOOKUP($B754,Lists!$B$4:$K$12,10,FALSE))</f>
        <v/>
      </c>
    </row>
    <row r="755" spans="1:9" x14ac:dyDescent="0.25">
      <c r="A755" s="12"/>
      <c r="B755" s="17" t="s">
        <v>754</v>
      </c>
      <c r="C755" s="12" t="str">
        <f>IF(ISERROR(VLOOKUP($B755,Lists!$B$4:$C$11,2,FALSE)),"",VLOOKUP($B755,Lists!$B$4:$C$11,2,FALSE))</f>
        <v/>
      </c>
      <c r="D755" s="77"/>
      <c r="E755" s="23" t="s">
        <v>945</v>
      </c>
      <c r="F755" s="78" t="str">
        <f>IF(ISERROR(VLOOKUP($B755&amp;" "&amp;$G755,Lists!$N$4:$O$14,2,FALSE)),"",VLOOKUP($B755&amp;" "&amp;$G755,Lists!$N$4:$O$14,2,FALSE))</f>
        <v/>
      </c>
      <c r="G755" s="78" t="str">
        <f>IF(ISERROR(VLOOKUP($E755,Lists!$L$4:$M$7,2,FALSE)),"",VLOOKUP($E755,Lists!$L$4:$M$7,2,FALSE))</f>
        <v/>
      </c>
      <c r="H755" s="77" t="str">
        <f t="shared" si="12"/>
        <v/>
      </c>
      <c r="I755" s="23" t="str">
        <f>IF(ISERROR(VLOOKUP($B755,Lists!$B$4:$K$12,10,FALSE)),"",VLOOKUP($B755,Lists!$B$4:$K$12,10,FALSE))</f>
        <v/>
      </c>
    </row>
    <row r="756" spans="1:9" x14ac:dyDescent="0.25">
      <c r="A756" s="12"/>
      <c r="B756" s="17" t="s">
        <v>754</v>
      </c>
      <c r="C756" s="12" t="str">
        <f>IF(ISERROR(VLOOKUP($B756,Lists!$B$4:$C$11,2,FALSE)),"",VLOOKUP($B756,Lists!$B$4:$C$11,2,FALSE))</f>
        <v/>
      </c>
      <c r="D756" s="77"/>
      <c r="E756" s="23" t="s">
        <v>945</v>
      </c>
      <c r="F756" s="78" t="str">
        <f>IF(ISERROR(VLOOKUP($B756&amp;" "&amp;$G756,Lists!$N$4:$O$14,2,FALSE)),"",VLOOKUP($B756&amp;" "&amp;$G756,Lists!$N$4:$O$14,2,FALSE))</f>
        <v/>
      </c>
      <c r="G756" s="78" t="str">
        <f>IF(ISERROR(VLOOKUP($E756,Lists!$L$4:$M$7,2,FALSE)),"",VLOOKUP($E756,Lists!$L$4:$M$7,2,FALSE))</f>
        <v/>
      </c>
      <c r="H756" s="77" t="str">
        <f t="shared" si="12"/>
        <v/>
      </c>
      <c r="I756" s="23" t="str">
        <f>IF(ISERROR(VLOOKUP($B756,Lists!$B$4:$K$12,10,FALSE)),"",VLOOKUP($B756,Lists!$B$4:$K$12,10,FALSE))</f>
        <v/>
      </c>
    </row>
    <row r="757" spans="1:9" x14ac:dyDescent="0.25">
      <c r="A757" s="12"/>
      <c r="B757" s="17" t="s">
        <v>754</v>
      </c>
      <c r="C757" s="12" t="str">
        <f>IF(ISERROR(VLOOKUP($B757,Lists!$B$4:$C$11,2,FALSE)),"",VLOOKUP($B757,Lists!$B$4:$C$11,2,FALSE))</f>
        <v/>
      </c>
      <c r="D757" s="77"/>
      <c r="E757" s="23" t="s">
        <v>945</v>
      </c>
      <c r="F757" s="78" t="str">
        <f>IF(ISERROR(VLOOKUP($B757&amp;" "&amp;$G757,Lists!$N$4:$O$14,2,FALSE)),"",VLOOKUP($B757&amp;" "&amp;$G757,Lists!$N$4:$O$14,2,FALSE))</f>
        <v/>
      </c>
      <c r="G757" s="78" t="str">
        <f>IF(ISERROR(VLOOKUP($E757,Lists!$L$4:$M$7,2,FALSE)),"",VLOOKUP($E757,Lists!$L$4:$M$7,2,FALSE))</f>
        <v/>
      </c>
      <c r="H757" s="77" t="str">
        <f t="shared" si="12"/>
        <v/>
      </c>
      <c r="I757" s="23" t="str">
        <f>IF(ISERROR(VLOOKUP($B757,Lists!$B$4:$K$12,10,FALSE)),"",VLOOKUP($B757,Lists!$B$4:$K$12,10,FALSE))</f>
        <v/>
      </c>
    </row>
    <row r="758" spans="1:9" x14ac:dyDescent="0.25">
      <c r="A758" s="12"/>
      <c r="B758" s="17" t="s">
        <v>754</v>
      </c>
      <c r="C758" s="12" t="str">
        <f>IF(ISERROR(VLOOKUP($B758,Lists!$B$4:$C$11,2,FALSE)),"",VLOOKUP($B758,Lists!$B$4:$C$11,2,FALSE))</f>
        <v/>
      </c>
      <c r="D758" s="77"/>
      <c r="E758" s="23" t="s">
        <v>945</v>
      </c>
      <c r="F758" s="78" t="str">
        <f>IF(ISERROR(VLOOKUP($B758&amp;" "&amp;$G758,Lists!$N$4:$O$14,2,FALSE)),"",VLOOKUP($B758&amp;" "&amp;$G758,Lists!$N$4:$O$14,2,FALSE))</f>
        <v/>
      </c>
      <c r="G758" s="78" t="str">
        <f>IF(ISERROR(VLOOKUP($E758,Lists!$L$4:$M$7,2,FALSE)),"",VLOOKUP($E758,Lists!$L$4:$M$7,2,FALSE))</f>
        <v/>
      </c>
      <c r="H758" s="77" t="str">
        <f t="shared" si="12"/>
        <v/>
      </c>
      <c r="I758" s="23" t="str">
        <f>IF(ISERROR(VLOOKUP($B758,Lists!$B$4:$K$12,10,FALSE)),"",VLOOKUP($B758,Lists!$B$4:$K$12,10,FALSE))</f>
        <v/>
      </c>
    </row>
    <row r="759" spans="1:9" x14ac:dyDescent="0.25">
      <c r="A759" s="12"/>
      <c r="B759" s="17" t="s">
        <v>754</v>
      </c>
      <c r="C759" s="12" t="str">
        <f>IF(ISERROR(VLOOKUP($B759,Lists!$B$4:$C$11,2,FALSE)),"",VLOOKUP($B759,Lists!$B$4:$C$11,2,FALSE))</f>
        <v/>
      </c>
      <c r="D759" s="77"/>
      <c r="E759" s="23" t="s">
        <v>945</v>
      </c>
      <c r="F759" s="78" t="str">
        <f>IF(ISERROR(VLOOKUP($B759&amp;" "&amp;$G759,Lists!$N$4:$O$14,2,FALSE)),"",VLOOKUP($B759&amp;" "&amp;$G759,Lists!$N$4:$O$14,2,FALSE))</f>
        <v/>
      </c>
      <c r="G759" s="78" t="str">
        <f>IF(ISERROR(VLOOKUP($E759,Lists!$L$4:$M$7,2,FALSE)),"",VLOOKUP($E759,Lists!$L$4:$M$7,2,FALSE))</f>
        <v/>
      </c>
      <c r="H759" s="77" t="str">
        <f t="shared" si="12"/>
        <v/>
      </c>
      <c r="I759" s="23" t="str">
        <f>IF(ISERROR(VLOOKUP($B759,Lists!$B$4:$K$12,10,FALSE)),"",VLOOKUP($B759,Lists!$B$4:$K$12,10,FALSE))</f>
        <v/>
      </c>
    </row>
    <row r="760" spans="1:9" x14ac:dyDescent="0.25">
      <c r="A760" s="12"/>
      <c r="B760" s="17" t="s">
        <v>754</v>
      </c>
      <c r="C760" s="12" t="str">
        <f>IF(ISERROR(VLOOKUP($B760,Lists!$B$4:$C$11,2,FALSE)),"",VLOOKUP($B760,Lists!$B$4:$C$11,2,FALSE))</f>
        <v/>
      </c>
      <c r="D760" s="77"/>
      <c r="E760" s="23" t="s">
        <v>945</v>
      </c>
      <c r="F760" s="78" t="str">
        <f>IF(ISERROR(VLOOKUP($B760&amp;" "&amp;$G760,Lists!$N$4:$O$14,2,FALSE)),"",VLOOKUP($B760&amp;" "&amp;$G760,Lists!$N$4:$O$14,2,FALSE))</f>
        <v/>
      </c>
      <c r="G760" s="78" t="str">
        <f>IF(ISERROR(VLOOKUP($E760,Lists!$L$4:$M$7,2,FALSE)),"",VLOOKUP($E760,Lists!$L$4:$M$7,2,FALSE))</f>
        <v/>
      </c>
      <c r="H760" s="77" t="str">
        <f t="shared" si="12"/>
        <v/>
      </c>
      <c r="I760" s="23" t="str">
        <f>IF(ISERROR(VLOOKUP($B760,Lists!$B$4:$K$12,10,FALSE)),"",VLOOKUP($B760,Lists!$B$4:$K$12,10,FALSE))</f>
        <v/>
      </c>
    </row>
    <row r="761" spans="1:9" x14ac:dyDescent="0.25">
      <c r="A761" s="12"/>
      <c r="B761" s="17" t="s">
        <v>754</v>
      </c>
      <c r="C761" s="12" t="str">
        <f>IF(ISERROR(VLOOKUP($B761,Lists!$B$4:$C$11,2,FALSE)),"",VLOOKUP($B761,Lists!$B$4:$C$11,2,FALSE))</f>
        <v/>
      </c>
      <c r="D761" s="77"/>
      <c r="E761" s="23" t="s">
        <v>945</v>
      </c>
      <c r="F761" s="78" t="str">
        <f>IF(ISERROR(VLOOKUP($B761&amp;" "&amp;$G761,Lists!$N$4:$O$14,2,FALSE)),"",VLOOKUP($B761&amp;" "&amp;$G761,Lists!$N$4:$O$14,2,FALSE))</f>
        <v/>
      </c>
      <c r="G761" s="78" t="str">
        <f>IF(ISERROR(VLOOKUP($E761,Lists!$L$4:$M$7,2,FALSE)),"",VLOOKUP($E761,Lists!$L$4:$M$7,2,FALSE))</f>
        <v/>
      </c>
      <c r="H761" s="77" t="str">
        <f t="shared" si="12"/>
        <v/>
      </c>
      <c r="I761" s="23" t="str">
        <f>IF(ISERROR(VLOOKUP($B761,Lists!$B$4:$K$12,10,FALSE)),"",VLOOKUP($B761,Lists!$B$4:$K$12,10,FALSE))</f>
        <v/>
      </c>
    </row>
    <row r="762" spans="1:9" x14ac:dyDescent="0.25">
      <c r="A762" s="12"/>
      <c r="B762" s="17" t="s">
        <v>754</v>
      </c>
      <c r="C762" s="12" t="str">
        <f>IF(ISERROR(VLOOKUP($B762,Lists!$B$4:$C$11,2,FALSE)),"",VLOOKUP($B762,Lists!$B$4:$C$11,2,FALSE))</f>
        <v/>
      </c>
      <c r="D762" s="77"/>
      <c r="E762" s="23" t="s">
        <v>945</v>
      </c>
      <c r="F762" s="78" t="str">
        <f>IF(ISERROR(VLOOKUP($B762&amp;" "&amp;$G762,Lists!$N$4:$O$14,2,FALSE)),"",VLOOKUP($B762&amp;" "&amp;$G762,Lists!$N$4:$O$14,2,FALSE))</f>
        <v/>
      </c>
      <c r="G762" s="78" t="str">
        <f>IF(ISERROR(VLOOKUP($E762,Lists!$L$4:$M$7,2,FALSE)),"",VLOOKUP($E762,Lists!$L$4:$M$7,2,FALSE))</f>
        <v/>
      </c>
      <c r="H762" s="77" t="str">
        <f t="shared" si="12"/>
        <v/>
      </c>
      <c r="I762" s="23" t="str">
        <f>IF(ISERROR(VLOOKUP($B762,Lists!$B$4:$K$12,10,FALSE)),"",VLOOKUP($B762,Lists!$B$4:$K$12,10,FALSE))</f>
        <v/>
      </c>
    </row>
    <row r="763" spans="1:9" x14ac:dyDescent="0.25">
      <c r="A763" s="12"/>
      <c r="B763" s="17" t="s">
        <v>754</v>
      </c>
      <c r="C763" s="12" t="str">
        <f>IF(ISERROR(VLOOKUP($B763,Lists!$B$4:$C$11,2,FALSE)),"",VLOOKUP($B763,Lists!$B$4:$C$11,2,FALSE))</f>
        <v/>
      </c>
      <c r="D763" s="77"/>
      <c r="E763" s="23" t="s">
        <v>945</v>
      </c>
      <c r="F763" s="78" t="str">
        <f>IF(ISERROR(VLOOKUP($B763&amp;" "&amp;$G763,Lists!$N$4:$O$14,2,FALSE)),"",VLOOKUP($B763&amp;" "&amp;$G763,Lists!$N$4:$O$14,2,FALSE))</f>
        <v/>
      </c>
      <c r="G763" s="78" t="str">
        <f>IF(ISERROR(VLOOKUP($E763,Lists!$L$4:$M$7,2,FALSE)),"",VLOOKUP($E763,Lists!$L$4:$M$7,2,FALSE))</f>
        <v/>
      </c>
      <c r="H763" s="77" t="str">
        <f t="shared" si="12"/>
        <v/>
      </c>
      <c r="I763" s="23" t="str">
        <f>IF(ISERROR(VLOOKUP($B763,Lists!$B$4:$K$12,10,FALSE)),"",VLOOKUP($B763,Lists!$B$4:$K$12,10,FALSE))</f>
        <v/>
      </c>
    </row>
    <row r="764" spans="1:9" x14ac:dyDescent="0.25">
      <c r="A764" s="12"/>
      <c r="B764" s="17" t="s">
        <v>754</v>
      </c>
      <c r="C764" s="12" t="str">
        <f>IF(ISERROR(VLOOKUP($B764,Lists!$B$4:$C$11,2,FALSE)),"",VLOOKUP($B764,Lists!$B$4:$C$11,2,FALSE))</f>
        <v/>
      </c>
      <c r="D764" s="77"/>
      <c r="E764" s="23" t="s">
        <v>945</v>
      </c>
      <c r="F764" s="78" t="str">
        <f>IF(ISERROR(VLOOKUP($B764&amp;" "&amp;$G764,Lists!$N$4:$O$14,2,FALSE)),"",VLOOKUP($B764&amp;" "&amp;$G764,Lists!$N$4:$O$14,2,FALSE))</f>
        <v/>
      </c>
      <c r="G764" s="78" t="str">
        <f>IF(ISERROR(VLOOKUP($E764,Lists!$L$4:$M$7,2,FALSE)),"",VLOOKUP($E764,Lists!$L$4:$M$7,2,FALSE))</f>
        <v/>
      </c>
      <c r="H764" s="77" t="str">
        <f t="shared" si="12"/>
        <v/>
      </c>
      <c r="I764" s="23" t="str">
        <f>IF(ISERROR(VLOOKUP($B764,Lists!$B$4:$K$12,10,FALSE)),"",VLOOKUP($B764,Lists!$B$4:$K$12,10,FALSE))</f>
        <v/>
      </c>
    </row>
    <row r="765" spans="1:9" x14ac:dyDescent="0.25">
      <c r="A765" s="12"/>
      <c r="B765" s="17" t="s">
        <v>754</v>
      </c>
      <c r="C765" s="12" t="str">
        <f>IF(ISERROR(VLOOKUP($B765,Lists!$B$4:$C$11,2,FALSE)),"",VLOOKUP($B765,Lists!$B$4:$C$11,2,FALSE))</f>
        <v/>
      </c>
      <c r="D765" s="77"/>
      <c r="E765" s="23" t="s">
        <v>945</v>
      </c>
      <c r="F765" s="78" t="str">
        <f>IF(ISERROR(VLOOKUP($B765&amp;" "&amp;$G765,Lists!$N$4:$O$14,2,FALSE)),"",VLOOKUP($B765&amp;" "&amp;$G765,Lists!$N$4:$O$14,2,FALSE))</f>
        <v/>
      </c>
      <c r="G765" s="78" t="str">
        <f>IF(ISERROR(VLOOKUP($E765,Lists!$L$4:$M$7,2,FALSE)),"",VLOOKUP($E765,Lists!$L$4:$M$7,2,FALSE))</f>
        <v/>
      </c>
      <c r="H765" s="77" t="str">
        <f t="shared" si="12"/>
        <v/>
      </c>
      <c r="I765" s="23" t="str">
        <f>IF(ISERROR(VLOOKUP($B765,Lists!$B$4:$K$12,10,FALSE)),"",VLOOKUP($B765,Lists!$B$4:$K$12,10,FALSE))</f>
        <v/>
      </c>
    </row>
    <row r="766" spans="1:9" x14ac:dyDescent="0.25">
      <c r="A766" s="12"/>
      <c r="B766" s="17" t="s">
        <v>754</v>
      </c>
      <c r="C766" s="12" t="str">
        <f>IF(ISERROR(VLOOKUP($B766,Lists!$B$4:$C$11,2,FALSE)),"",VLOOKUP($B766,Lists!$B$4:$C$11,2,FALSE))</f>
        <v/>
      </c>
      <c r="D766" s="77"/>
      <c r="E766" s="23" t="s">
        <v>945</v>
      </c>
      <c r="F766" s="78" t="str">
        <f>IF(ISERROR(VLOOKUP($B766&amp;" "&amp;$G766,Lists!$N$4:$O$14,2,FALSE)),"",VLOOKUP($B766&amp;" "&amp;$G766,Lists!$N$4:$O$14,2,FALSE))</f>
        <v/>
      </c>
      <c r="G766" s="78" t="str">
        <f>IF(ISERROR(VLOOKUP($E766,Lists!$L$4:$M$7,2,FALSE)),"",VLOOKUP($E766,Lists!$L$4:$M$7,2,FALSE))</f>
        <v/>
      </c>
      <c r="H766" s="77" t="str">
        <f t="shared" si="12"/>
        <v/>
      </c>
      <c r="I766" s="23" t="str">
        <f>IF(ISERROR(VLOOKUP($B766,Lists!$B$4:$K$12,10,FALSE)),"",VLOOKUP($B766,Lists!$B$4:$K$12,10,FALSE))</f>
        <v/>
      </c>
    </row>
    <row r="767" spans="1:9" x14ac:dyDescent="0.25">
      <c r="A767" s="12"/>
      <c r="B767" s="17" t="s">
        <v>754</v>
      </c>
      <c r="C767" s="12" t="str">
        <f>IF(ISERROR(VLOOKUP($B767,Lists!$B$4:$C$11,2,FALSE)),"",VLOOKUP($B767,Lists!$B$4:$C$11,2,FALSE))</f>
        <v/>
      </c>
      <c r="D767" s="77"/>
      <c r="E767" s="23" t="s">
        <v>945</v>
      </c>
      <c r="F767" s="78" t="str">
        <f>IF(ISERROR(VLOOKUP($B767&amp;" "&amp;$G767,Lists!$N$4:$O$14,2,FALSE)),"",VLOOKUP($B767&amp;" "&amp;$G767,Lists!$N$4:$O$14,2,FALSE))</f>
        <v/>
      </c>
      <c r="G767" s="78" t="str">
        <f>IF(ISERROR(VLOOKUP($E767,Lists!$L$4:$M$7,2,FALSE)),"",VLOOKUP($E767,Lists!$L$4:$M$7,2,FALSE))</f>
        <v/>
      </c>
      <c r="H767" s="77" t="str">
        <f t="shared" si="12"/>
        <v/>
      </c>
      <c r="I767" s="23" t="str">
        <f>IF(ISERROR(VLOOKUP($B767,Lists!$B$4:$K$12,10,FALSE)),"",VLOOKUP($B767,Lists!$B$4:$K$12,10,FALSE))</f>
        <v/>
      </c>
    </row>
    <row r="768" spans="1:9" x14ac:dyDescent="0.25">
      <c r="A768" s="12"/>
      <c r="B768" s="17" t="s">
        <v>754</v>
      </c>
      <c r="C768" s="12" t="str">
        <f>IF(ISERROR(VLOOKUP($B768,Lists!$B$4:$C$11,2,FALSE)),"",VLOOKUP($B768,Lists!$B$4:$C$11,2,FALSE))</f>
        <v/>
      </c>
      <c r="D768" s="77"/>
      <c r="E768" s="23" t="s">
        <v>945</v>
      </c>
      <c r="F768" s="78" t="str">
        <f>IF(ISERROR(VLOOKUP($B768&amp;" "&amp;$G768,Lists!$N$4:$O$14,2,FALSE)),"",VLOOKUP($B768&amp;" "&amp;$G768,Lists!$N$4:$O$14,2,FALSE))</f>
        <v/>
      </c>
      <c r="G768" s="78" t="str">
        <f>IF(ISERROR(VLOOKUP($E768,Lists!$L$4:$M$7,2,FALSE)),"",VLOOKUP($E768,Lists!$L$4:$M$7,2,FALSE))</f>
        <v/>
      </c>
      <c r="H768" s="77" t="str">
        <f t="shared" si="12"/>
        <v/>
      </c>
      <c r="I768" s="23" t="str">
        <f>IF(ISERROR(VLOOKUP($B768,Lists!$B$4:$K$12,10,FALSE)),"",VLOOKUP($B768,Lists!$B$4:$K$12,10,FALSE))</f>
        <v/>
      </c>
    </row>
    <row r="769" spans="1:9" x14ac:dyDescent="0.25">
      <c r="A769" s="12"/>
      <c r="B769" s="17" t="s">
        <v>754</v>
      </c>
      <c r="C769" s="12" t="str">
        <f>IF(ISERROR(VLOOKUP($B769,Lists!$B$4:$C$11,2,FALSE)),"",VLOOKUP($B769,Lists!$B$4:$C$11,2,FALSE))</f>
        <v/>
      </c>
      <c r="D769" s="77"/>
      <c r="E769" s="23" t="s">
        <v>945</v>
      </c>
      <c r="F769" s="78" t="str">
        <f>IF(ISERROR(VLOOKUP($B769&amp;" "&amp;$G769,Lists!$N$4:$O$14,2,FALSE)),"",VLOOKUP($B769&amp;" "&amp;$G769,Lists!$N$4:$O$14,2,FALSE))</f>
        <v/>
      </c>
      <c r="G769" s="78" t="str">
        <f>IF(ISERROR(VLOOKUP($E769,Lists!$L$4:$M$7,2,FALSE)),"",VLOOKUP($E769,Lists!$L$4:$M$7,2,FALSE))</f>
        <v/>
      </c>
      <c r="H769" s="77" t="str">
        <f t="shared" si="12"/>
        <v/>
      </c>
      <c r="I769" s="23" t="str">
        <f>IF(ISERROR(VLOOKUP($B769,Lists!$B$4:$K$12,10,FALSE)),"",VLOOKUP($B769,Lists!$B$4:$K$12,10,FALSE))</f>
        <v/>
      </c>
    </row>
    <row r="770" spans="1:9" x14ac:dyDescent="0.25">
      <c r="A770" s="12"/>
      <c r="B770" s="17" t="s">
        <v>754</v>
      </c>
      <c r="C770" s="12" t="str">
        <f>IF(ISERROR(VLOOKUP($B770,Lists!$B$4:$C$11,2,FALSE)),"",VLOOKUP($B770,Lists!$B$4:$C$11,2,FALSE))</f>
        <v/>
      </c>
      <c r="D770" s="77"/>
      <c r="E770" s="23" t="s">
        <v>945</v>
      </c>
      <c r="F770" s="78" t="str">
        <f>IF(ISERROR(VLOOKUP($B770&amp;" "&amp;$G770,Lists!$N$4:$O$14,2,FALSE)),"",VLOOKUP($B770&amp;" "&amp;$G770,Lists!$N$4:$O$14,2,FALSE))</f>
        <v/>
      </c>
      <c r="G770" s="78" t="str">
        <f>IF(ISERROR(VLOOKUP($E770,Lists!$L$4:$M$7,2,FALSE)),"",VLOOKUP($E770,Lists!$L$4:$M$7,2,FALSE))</f>
        <v/>
      </c>
      <c r="H770" s="77" t="str">
        <f t="shared" si="12"/>
        <v/>
      </c>
      <c r="I770" s="23" t="str">
        <f>IF(ISERROR(VLOOKUP($B770,Lists!$B$4:$K$12,10,FALSE)),"",VLOOKUP($B770,Lists!$B$4:$K$12,10,FALSE))</f>
        <v/>
      </c>
    </row>
    <row r="771" spans="1:9" x14ac:dyDescent="0.25">
      <c r="A771" s="12"/>
      <c r="B771" s="17" t="s">
        <v>754</v>
      </c>
      <c r="C771" s="12" t="str">
        <f>IF(ISERROR(VLOOKUP($B771,Lists!$B$4:$C$11,2,FALSE)),"",VLOOKUP($B771,Lists!$B$4:$C$11,2,FALSE))</f>
        <v/>
      </c>
      <c r="D771" s="77"/>
      <c r="E771" s="23" t="s">
        <v>945</v>
      </c>
      <c r="F771" s="78" t="str">
        <f>IF(ISERROR(VLOOKUP($B771&amp;" "&amp;$G771,Lists!$N$4:$O$14,2,FALSE)),"",VLOOKUP($B771&amp;" "&amp;$G771,Lists!$N$4:$O$14,2,FALSE))</f>
        <v/>
      </c>
      <c r="G771" s="78" t="str">
        <f>IF(ISERROR(VLOOKUP($E771,Lists!$L$4:$M$7,2,FALSE)),"",VLOOKUP($E771,Lists!$L$4:$M$7,2,FALSE))</f>
        <v/>
      </c>
      <c r="H771" s="77" t="str">
        <f t="shared" si="12"/>
        <v/>
      </c>
      <c r="I771" s="23" t="str">
        <f>IF(ISERROR(VLOOKUP($B771,Lists!$B$4:$K$12,10,FALSE)),"",VLOOKUP($B771,Lists!$B$4:$K$12,10,FALSE))</f>
        <v/>
      </c>
    </row>
    <row r="772" spans="1:9" x14ac:dyDescent="0.25">
      <c r="A772" s="12"/>
      <c r="B772" s="17" t="s">
        <v>754</v>
      </c>
      <c r="C772" s="12" t="str">
        <f>IF(ISERROR(VLOOKUP($B772,Lists!$B$4:$C$11,2,FALSE)),"",VLOOKUP($B772,Lists!$B$4:$C$11,2,FALSE))</f>
        <v/>
      </c>
      <c r="D772" s="77"/>
      <c r="E772" s="23" t="s">
        <v>945</v>
      </c>
      <c r="F772" s="78" t="str">
        <f>IF(ISERROR(VLOOKUP($B772&amp;" "&amp;$G772,Lists!$N$4:$O$14,2,FALSE)),"",VLOOKUP($B772&amp;" "&amp;$G772,Lists!$N$4:$O$14,2,FALSE))</f>
        <v/>
      </c>
      <c r="G772" s="78" t="str">
        <f>IF(ISERROR(VLOOKUP($E772,Lists!$L$4:$M$7,2,FALSE)),"",VLOOKUP($E772,Lists!$L$4:$M$7,2,FALSE))</f>
        <v/>
      </c>
      <c r="H772" s="77" t="str">
        <f t="shared" si="12"/>
        <v/>
      </c>
      <c r="I772" s="23" t="str">
        <f>IF(ISERROR(VLOOKUP($B772,Lists!$B$4:$K$12,10,FALSE)),"",VLOOKUP($B772,Lists!$B$4:$K$12,10,FALSE))</f>
        <v/>
      </c>
    </row>
    <row r="773" spans="1:9" x14ac:dyDescent="0.25">
      <c r="A773" s="12"/>
      <c r="B773" s="17" t="s">
        <v>754</v>
      </c>
      <c r="C773" s="12" t="str">
        <f>IF(ISERROR(VLOOKUP($B773,Lists!$B$4:$C$11,2,FALSE)),"",VLOOKUP($B773,Lists!$B$4:$C$11,2,FALSE))</f>
        <v/>
      </c>
      <c r="D773" s="77"/>
      <c r="E773" s="23" t="s">
        <v>945</v>
      </c>
      <c r="F773" s="78" t="str">
        <f>IF(ISERROR(VLOOKUP($B773&amp;" "&amp;$G773,Lists!$N$4:$O$14,2,FALSE)),"",VLOOKUP($B773&amp;" "&amp;$G773,Lists!$N$4:$O$14,2,FALSE))</f>
        <v/>
      </c>
      <c r="G773" s="78" t="str">
        <f>IF(ISERROR(VLOOKUP($E773,Lists!$L$4:$M$7,2,FALSE)),"",VLOOKUP($E773,Lists!$L$4:$M$7,2,FALSE))</f>
        <v/>
      </c>
      <c r="H773" s="77" t="str">
        <f t="shared" si="12"/>
        <v/>
      </c>
      <c r="I773" s="23" t="str">
        <f>IF(ISERROR(VLOOKUP($B773,Lists!$B$4:$K$12,10,FALSE)),"",VLOOKUP($B773,Lists!$B$4:$K$12,10,FALSE))</f>
        <v/>
      </c>
    </row>
    <row r="774" spans="1:9" x14ac:dyDescent="0.25">
      <c r="A774" s="12"/>
      <c r="B774" s="17" t="s">
        <v>754</v>
      </c>
      <c r="C774" s="12" t="str">
        <f>IF(ISERROR(VLOOKUP($B774,Lists!$B$4:$C$11,2,FALSE)),"",VLOOKUP($B774,Lists!$B$4:$C$11,2,FALSE))</f>
        <v/>
      </c>
      <c r="D774" s="77"/>
      <c r="E774" s="23" t="s">
        <v>945</v>
      </c>
      <c r="F774" s="78" t="str">
        <f>IF(ISERROR(VLOOKUP($B774&amp;" "&amp;$G774,Lists!$N$4:$O$14,2,FALSE)),"",VLOOKUP($B774&amp;" "&amp;$G774,Lists!$N$4:$O$14,2,FALSE))</f>
        <v/>
      </c>
      <c r="G774" s="78" t="str">
        <f>IF(ISERROR(VLOOKUP($E774,Lists!$L$4:$M$7,2,FALSE)),"",VLOOKUP($E774,Lists!$L$4:$M$7,2,FALSE))</f>
        <v/>
      </c>
      <c r="H774" s="77" t="str">
        <f t="shared" si="12"/>
        <v/>
      </c>
      <c r="I774" s="23" t="str">
        <f>IF(ISERROR(VLOOKUP($B774,Lists!$B$4:$K$12,10,FALSE)),"",VLOOKUP($B774,Lists!$B$4:$K$12,10,FALSE))</f>
        <v/>
      </c>
    </row>
    <row r="775" spans="1:9" x14ac:dyDescent="0.25">
      <c r="A775" s="12"/>
      <c r="B775" s="17" t="s">
        <v>754</v>
      </c>
      <c r="C775" s="12" t="str">
        <f>IF(ISERROR(VLOOKUP($B775,Lists!$B$4:$C$11,2,FALSE)),"",VLOOKUP($B775,Lists!$B$4:$C$11,2,FALSE))</f>
        <v/>
      </c>
      <c r="D775" s="77"/>
      <c r="E775" s="23" t="s">
        <v>945</v>
      </c>
      <c r="F775" s="78" t="str">
        <f>IF(ISERROR(VLOOKUP($B775&amp;" "&amp;$G775,Lists!$N$4:$O$14,2,FALSE)),"",VLOOKUP($B775&amp;" "&amp;$G775,Lists!$N$4:$O$14,2,FALSE))</f>
        <v/>
      </c>
      <c r="G775" s="78" t="str">
        <f>IF(ISERROR(VLOOKUP($E775,Lists!$L$4:$M$7,2,FALSE)),"",VLOOKUP($E775,Lists!$L$4:$M$7,2,FALSE))</f>
        <v/>
      </c>
      <c r="H775" s="77" t="str">
        <f t="shared" si="12"/>
        <v/>
      </c>
      <c r="I775" s="23" t="str">
        <f>IF(ISERROR(VLOOKUP($B775,Lists!$B$4:$K$12,10,FALSE)),"",VLOOKUP($B775,Lists!$B$4:$K$12,10,FALSE))</f>
        <v/>
      </c>
    </row>
    <row r="776" spans="1:9" x14ac:dyDescent="0.25">
      <c r="A776" s="12"/>
      <c r="B776" s="17" t="s">
        <v>754</v>
      </c>
      <c r="C776" s="12" t="str">
        <f>IF(ISERROR(VLOOKUP($B776,Lists!$B$4:$C$11,2,FALSE)),"",VLOOKUP($B776,Lists!$B$4:$C$11,2,FALSE))</f>
        <v/>
      </c>
      <c r="D776" s="77"/>
      <c r="E776" s="23" t="s">
        <v>945</v>
      </c>
      <c r="F776" s="78" t="str">
        <f>IF(ISERROR(VLOOKUP($B776&amp;" "&amp;$G776,Lists!$N$4:$O$14,2,FALSE)),"",VLOOKUP($B776&amp;" "&amp;$G776,Lists!$N$4:$O$14,2,FALSE))</f>
        <v/>
      </c>
      <c r="G776" s="78" t="str">
        <f>IF(ISERROR(VLOOKUP($E776,Lists!$L$4:$M$7,2,FALSE)),"",VLOOKUP($E776,Lists!$L$4:$M$7,2,FALSE))</f>
        <v/>
      </c>
      <c r="H776" s="77" t="str">
        <f t="shared" si="12"/>
        <v/>
      </c>
      <c r="I776" s="23" t="str">
        <f>IF(ISERROR(VLOOKUP($B776,Lists!$B$4:$K$12,10,FALSE)),"",VLOOKUP($B776,Lists!$B$4:$K$12,10,FALSE))</f>
        <v/>
      </c>
    </row>
    <row r="777" spans="1:9" x14ac:dyDescent="0.25">
      <c r="A777" s="12"/>
      <c r="B777" s="17" t="s">
        <v>754</v>
      </c>
      <c r="C777" s="12" t="str">
        <f>IF(ISERROR(VLOOKUP($B777,Lists!$B$4:$C$11,2,FALSE)),"",VLOOKUP($B777,Lists!$B$4:$C$11,2,FALSE))</f>
        <v/>
      </c>
      <c r="D777" s="77"/>
      <c r="E777" s="23" t="s">
        <v>945</v>
      </c>
      <c r="F777" s="78" t="str">
        <f>IF(ISERROR(VLOOKUP($B777&amp;" "&amp;$G777,Lists!$N$4:$O$14,2,FALSE)),"",VLOOKUP($B777&amp;" "&amp;$G777,Lists!$N$4:$O$14,2,FALSE))</f>
        <v/>
      </c>
      <c r="G777" s="78" t="str">
        <f>IF(ISERROR(VLOOKUP($E777,Lists!$L$4:$M$7,2,FALSE)),"",VLOOKUP($E777,Lists!$L$4:$M$7,2,FALSE))</f>
        <v/>
      </c>
      <c r="H777" s="77" t="str">
        <f t="shared" si="12"/>
        <v/>
      </c>
      <c r="I777" s="23" t="str">
        <f>IF(ISERROR(VLOOKUP($B777,Lists!$B$4:$K$12,10,FALSE)),"",VLOOKUP($B777,Lists!$B$4:$K$12,10,FALSE))</f>
        <v/>
      </c>
    </row>
    <row r="778" spans="1:9" x14ac:dyDescent="0.25">
      <c r="A778" s="12"/>
      <c r="B778" s="17" t="s">
        <v>754</v>
      </c>
      <c r="C778" s="12" t="str">
        <f>IF(ISERROR(VLOOKUP($B778,Lists!$B$4:$C$11,2,FALSE)),"",VLOOKUP($B778,Lists!$B$4:$C$11,2,FALSE))</f>
        <v/>
      </c>
      <c r="D778" s="77"/>
      <c r="E778" s="23" t="s">
        <v>945</v>
      </c>
      <c r="F778" s="78" t="str">
        <f>IF(ISERROR(VLOOKUP($B778&amp;" "&amp;$G778,Lists!$N$4:$O$14,2,FALSE)),"",VLOOKUP($B778&amp;" "&amp;$G778,Lists!$N$4:$O$14,2,FALSE))</f>
        <v/>
      </c>
      <c r="G778" s="78" t="str">
        <f>IF(ISERROR(VLOOKUP($E778,Lists!$L$4:$M$7,2,FALSE)),"",VLOOKUP($E778,Lists!$L$4:$M$7,2,FALSE))</f>
        <v/>
      </c>
      <c r="H778" s="77" t="str">
        <f t="shared" si="12"/>
        <v/>
      </c>
      <c r="I778" s="23" t="str">
        <f>IF(ISERROR(VLOOKUP($B778,Lists!$B$4:$K$12,10,FALSE)),"",VLOOKUP($B778,Lists!$B$4:$K$12,10,FALSE))</f>
        <v/>
      </c>
    </row>
    <row r="779" spans="1:9" x14ac:dyDescent="0.25">
      <c r="A779" s="12"/>
      <c r="B779" s="17" t="s">
        <v>754</v>
      </c>
      <c r="C779" s="12" t="str">
        <f>IF(ISERROR(VLOOKUP($B779,Lists!$B$4:$C$11,2,FALSE)),"",VLOOKUP($B779,Lists!$B$4:$C$11,2,FALSE))</f>
        <v/>
      </c>
      <c r="D779" s="77"/>
      <c r="E779" s="23" t="s">
        <v>945</v>
      </c>
      <c r="F779" s="78" t="str">
        <f>IF(ISERROR(VLOOKUP($B779&amp;" "&amp;$G779,Lists!$N$4:$O$14,2,FALSE)),"",VLOOKUP($B779&amp;" "&amp;$G779,Lists!$N$4:$O$14,2,FALSE))</f>
        <v/>
      </c>
      <c r="G779" s="78" t="str">
        <f>IF(ISERROR(VLOOKUP($E779,Lists!$L$4:$M$7,2,FALSE)),"",VLOOKUP($E779,Lists!$L$4:$M$7,2,FALSE))</f>
        <v/>
      </c>
      <c r="H779" s="77" t="str">
        <f t="shared" si="12"/>
        <v/>
      </c>
      <c r="I779" s="23" t="str">
        <f>IF(ISERROR(VLOOKUP($B779,Lists!$B$4:$K$12,10,FALSE)),"",VLOOKUP($B779,Lists!$B$4:$K$12,10,FALSE))</f>
        <v/>
      </c>
    </row>
    <row r="780" spans="1:9" x14ac:dyDescent="0.25">
      <c r="A780" s="12"/>
      <c r="B780" s="17" t="s">
        <v>754</v>
      </c>
      <c r="C780" s="12" t="str">
        <f>IF(ISERROR(VLOOKUP($B780,Lists!$B$4:$C$11,2,FALSE)),"",VLOOKUP($B780,Lists!$B$4:$C$11,2,FALSE))</f>
        <v/>
      </c>
      <c r="D780" s="77"/>
      <c r="E780" s="23" t="s">
        <v>945</v>
      </c>
      <c r="F780" s="78" t="str">
        <f>IF(ISERROR(VLOOKUP($B780&amp;" "&amp;$G780,Lists!$N$4:$O$14,2,FALSE)),"",VLOOKUP($B780&amp;" "&amp;$G780,Lists!$N$4:$O$14,2,FALSE))</f>
        <v/>
      </c>
      <c r="G780" s="78" t="str">
        <f>IF(ISERROR(VLOOKUP($E780,Lists!$L$4:$M$7,2,FALSE)),"",VLOOKUP($E780,Lists!$L$4:$M$7,2,FALSE))</f>
        <v/>
      </c>
      <c r="H780" s="77" t="str">
        <f t="shared" si="12"/>
        <v/>
      </c>
      <c r="I780" s="23" t="str">
        <f>IF(ISERROR(VLOOKUP($B780,Lists!$B$4:$K$12,10,FALSE)),"",VLOOKUP($B780,Lists!$B$4:$K$12,10,FALSE))</f>
        <v/>
      </c>
    </row>
    <row r="781" spans="1:9" x14ac:dyDescent="0.25">
      <c r="A781" s="12"/>
      <c r="B781" s="17" t="s">
        <v>754</v>
      </c>
      <c r="C781" s="12" t="str">
        <f>IF(ISERROR(VLOOKUP($B781,Lists!$B$4:$C$11,2,FALSE)),"",VLOOKUP($B781,Lists!$B$4:$C$11,2,FALSE))</f>
        <v/>
      </c>
      <c r="D781" s="77"/>
      <c r="E781" s="23" t="s">
        <v>945</v>
      </c>
      <c r="F781" s="78" t="str">
        <f>IF(ISERROR(VLOOKUP($B781&amp;" "&amp;$G781,Lists!$N$4:$O$14,2,FALSE)),"",VLOOKUP($B781&amp;" "&amp;$G781,Lists!$N$4:$O$14,2,FALSE))</f>
        <v/>
      </c>
      <c r="G781" s="78" t="str">
        <f>IF(ISERROR(VLOOKUP($E781,Lists!$L$4:$M$7,2,FALSE)),"",VLOOKUP($E781,Lists!$L$4:$M$7,2,FALSE))</f>
        <v/>
      </c>
      <c r="H781" s="77" t="str">
        <f t="shared" si="12"/>
        <v/>
      </c>
      <c r="I781" s="23" t="str">
        <f>IF(ISERROR(VLOOKUP($B781,Lists!$B$4:$K$12,10,FALSE)),"",VLOOKUP($B781,Lists!$B$4:$K$12,10,FALSE))</f>
        <v/>
      </c>
    </row>
    <row r="782" spans="1:9" x14ac:dyDescent="0.25">
      <c r="A782" s="12"/>
      <c r="B782" s="17" t="s">
        <v>754</v>
      </c>
      <c r="C782" s="12" t="str">
        <f>IF(ISERROR(VLOOKUP($B782,Lists!$B$4:$C$11,2,FALSE)),"",VLOOKUP($B782,Lists!$B$4:$C$11,2,FALSE))</f>
        <v/>
      </c>
      <c r="D782" s="77"/>
      <c r="E782" s="23" t="s">
        <v>945</v>
      </c>
      <c r="F782" s="78" t="str">
        <f>IF(ISERROR(VLOOKUP($B782&amp;" "&amp;$G782,Lists!$N$4:$O$14,2,FALSE)),"",VLOOKUP($B782&amp;" "&amp;$G782,Lists!$N$4:$O$14,2,FALSE))</f>
        <v/>
      </c>
      <c r="G782" s="78" t="str">
        <f>IF(ISERROR(VLOOKUP($E782,Lists!$L$4:$M$7,2,FALSE)),"",VLOOKUP($E782,Lists!$L$4:$M$7,2,FALSE))</f>
        <v/>
      </c>
      <c r="H782" s="77" t="str">
        <f t="shared" si="12"/>
        <v/>
      </c>
      <c r="I782" s="23" t="str">
        <f>IF(ISERROR(VLOOKUP($B782,Lists!$B$4:$K$12,10,FALSE)),"",VLOOKUP($B782,Lists!$B$4:$K$12,10,FALSE))</f>
        <v/>
      </c>
    </row>
    <row r="783" spans="1:9" x14ac:dyDescent="0.25">
      <c r="A783" s="12"/>
      <c r="B783" s="17" t="s">
        <v>754</v>
      </c>
      <c r="C783" s="12" t="str">
        <f>IF(ISERROR(VLOOKUP($B783,Lists!$B$4:$C$11,2,FALSE)),"",VLOOKUP($B783,Lists!$B$4:$C$11,2,FALSE))</f>
        <v/>
      </c>
      <c r="D783" s="77"/>
      <c r="E783" s="23" t="s">
        <v>945</v>
      </c>
      <c r="F783" s="78" t="str">
        <f>IF(ISERROR(VLOOKUP($B783&amp;" "&amp;$G783,Lists!$N$4:$O$14,2,FALSE)),"",VLOOKUP($B783&amp;" "&amp;$G783,Lists!$N$4:$O$14,2,FALSE))</f>
        <v/>
      </c>
      <c r="G783" s="78" t="str">
        <f>IF(ISERROR(VLOOKUP($E783,Lists!$L$4:$M$7,2,FALSE)),"",VLOOKUP($E783,Lists!$L$4:$M$7,2,FALSE))</f>
        <v/>
      </c>
      <c r="H783" s="77" t="str">
        <f t="shared" si="12"/>
        <v/>
      </c>
      <c r="I783" s="23" t="str">
        <f>IF(ISERROR(VLOOKUP($B783,Lists!$B$4:$K$12,10,FALSE)),"",VLOOKUP($B783,Lists!$B$4:$K$12,10,FALSE))</f>
        <v/>
      </c>
    </row>
    <row r="784" spans="1:9" x14ac:dyDescent="0.25">
      <c r="A784" s="12"/>
      <c r="B784" s="17" t="s">
        <v>754</v>
      </c>
      <c r="C784" s="12" t="str">
        <f>IF(ISERROR(VLOOKUP($B784,Lists!$B$4:$C$11,2,FALSE)),"",VLOOKUP($B784,Lists!$B$4:$C$11,2,FALSE))</f>
        <v/>
      </c>
      <c r="D784" s="77"/>
      <c r="E784" s="23" t="s">
        <v>945</v>
      </c>
      <c r="F784" s="78" t="str">
        <f>IF(ISERROR(VLOOKUP($B784&amp;" "&amp;$G784,Lists!$N$4:$O$14,2,FALSE)),"",VLOOKUP($B784&amp;" "&amp;$G784,Lists!$N$4:$O$14,2,FALSE))</f>
        <v/>
      </c>
      <c r="G784" s="78" t="str">
        <f>IF(ISERROR(VLOOKUP($E784,Lists!$L$4:$M$7,2,FALSE)),"",VLOOKUP($E784,Lists!$L$4:$M$7,2,FALSE))</f>
        <v/>
      </c>
      <c r="H784" s="77" t="str">
        <f t="shared" si="12"/>
        <v/>
      </c>
      <c r="I784" s="23" t="str">
        <f>IF(ISERROR(VLOOKUP($B784,Lists!$B$4:$K$12,10,FALSE)),"",VLOOKUP($B784,Lists!$B$4:$K$12,10,FALSE))</f>
        <v/>
      </c>
    </row>
    <row r="785" spans="1:9" x14ac:dyDescent="0.25">
      <c r="A785" s="12"/>
      <c r="B785" s="17" t="s">
        <v>754</v>
      </c>
      <c r="C785" s="12" t="str">
        <f>IF(ISERROR(VLOOKUP($B785,Lists!$B$4:$C$11,2,FALSE)),"",VLOOKUP($B785,Lists!$B$4:$C$11,2,FALSE))</f>
        <v/>
      </c>
      <c r="D785" s="77"/>
      <c r="E785" s="23" t="s">
        <v>945</v>
      </c>
      <c r="F785" s="78" t="str">
        <f>IF(ISERROR(VLOOKUP($B785&amp;" "&amp;$G785,Lists!$N$4:$O$14,2,FALSE)),"",VLOOKUP($B785&amp;" "&amp;$G785,Lists!$N$4:$O$14,2,FALSE))</f>
        <v/>
      </c>
      <c r="G785" s="78" t="str">
        <f>IF(ISERROR(VLOOKUP($E785,Lists!$L$4:$M$7,2,FALSE)),"",VLOOKUP($E785,Lists!$L$4:$M$7,2,FALSE))</f>
        <v/>
      </c>
      <c r="H785" s="77" t="str">
        <f t="shared" si="12"/>
        <v/>
      </c>
      <c r="I785" s="23" t="str">
        <f>IF(ISERROR(VLOOKUP($B785,Lists!$B$4:$K$12,10,FALSE)),"",VLOOKUP($B785,Lists!$B$4:$K$12,10,FALSE))</f>
        <v/>
      </c>
    </row>
    <row r="786" spans="1:9" x14ac:dyDescent="0.25">
      <c r="A786" s="12"/>
      <c r="B786" s="17" t="s">
        <v>754</v>
      </c>
      <c r="C786" s="12" t="str">
        <f>IF(ISERROR(VLOOKUP($B786,Lists!$B$4:$C$11,2,FALSE)),"",VLOOKUP($B786,Lists!$B$4:$C$11,2,FALSE))</f>
        <v/>
      </c>
      <c r="D786" s="77"/>
      <c r="E786" s="23" t="s">
        <v>945</v>
      </c>
      <c r="F786" s="78" t="str">
        <f>IF(ISERROR(VLOOKUP($B786&amp;" "&amp;$G786,Lists!$N$4:$O$14,2,FALSE)),"",VLOOKUP($B786&amp;" "&amp;$G786,Lists!$N$4:$O$14,2,FALSE))</f>
        <v/>
      </c>
      <c r="G786" s="78" t="str">
        <f>IF(ISERROR(VLOOKUP($E786,Lists!$L$4:$M$7,2,FALSE)),"",VLOOKUP($E786,Lists!$L$4:$M$7,2,FALSE))</f>
        <v/>
      </c>
      <c r="H786" s="77" t="str">
        <f t="shared" si="12"/>
        <v/>
      </c>
      <c r="I786" s="23" t="str">
        <f>IF(ISERROR(VLOOKUP($B786,Lists!$B$4:$K$12,10,FALSE)),"",VLOOKUP($B786,Lists!$B$4:$K$12,10,FALSE))</f>
        <v/>
      </c>
    </row>
    <row r="787" spans="1:9" x14ac:dyDescent="0.25">
      <c r="A787" s="12"/>
      <c r="B787" s="17" t="s">
        <v>754</v>
      </c>
      <c r="C787" s="12" t="str">
        <f>IF(ISERROR(VLOOKUP($B787,Lists!$B$4:$C$11,2,FALSE)),"",VLOOKUP($B787,Lists!$B$4:$C$11,2,FALSE))</f>
        <v/>
      </c>
      <c r="D787" s="77"/>
      <c r="E787" s="23" t="s">
        <v>945</v>
      </c>
      <c r="F787" s="78" t="str">
        <f>IF(ISERROR(VLOOKUP($B787&amp;" "&amp;$G787,Lists!$N$4:$O$14,2,FALSE)),"",VLOOKUP($B787&amp;" "&amp;$G787,Lists!$N$4:$O$14,2,FALSE))</f>
        <v/>
      </c>
      <c r="G787" s="78" t="str">
        <f>IF(ISERROR(VLOOKUP($E787,Lists!$L$4:$M$7,2,FALSE)),"",VLOOKUP($E787,Lists!$L$4:$M$7,2,FALSE))</f>
        <v/>
      </c>
      <c r="H787" s="77" t="str">
        <f t="shared" si="12"/>
        <v/>
      </c>
      <c r="I787" s="23" t="str">
        <f>IF(ISERROR(VLOOKUP($B787,Lists!$B$4:$K$12,10,FALSE)),"",VLOOKUP($B787,Lists!$B$4:$K$12,10,FALSE))</f>
        <v/>
      </c>
    </row>
    <row r="788" spans="1:9" x14ac:dyDescent="0.25">
      <c r="A788" s="12"/>
      <c r="B788" s="17" t="s">
        <v>754</v>
      </c>
      <c r="C788" s="12" t="str">
        <f>IF(ISERROR(VLOOKUP($B788,Lists!$B$4:$C$11,2,FALSE)),"",VLOOKUP($B788,Lists!$B$4:$C$11,2,FALSE))</f>
        <v/>
      </c>
      <c r="D788" s="77"/>
      <c r="E788" s="23" t="s">
        <v>945</v>
      </c>
      <c r="F788" s="78" t="str">
        <f>IF(ISERROR(VLOOKUP($B788&amp;" "&amp;$G788,Lists!$N$4:$O$14,2,FALSE)),"",VLOOKUP($B788&amp;" "&amp;$G788,Lists!$N$4:$O$14,2,FALSE))</f>
        <v/>
      </c>
      <c r="G788" s="78" t="str">
        <f>IF(ISERROR(VLOOKUP($E788,Lists!$L$4:$M$7,2,FALSE)),"",VLOOKUP($E788,Lists!$L$4:$M$7,2,FALSE))</f>
        <v/>
      </c>
      <c r="H788" s="77" t="str">
        <f t="shared" ref="H788:H851" si="13">IF(ISERROR(D788*F788),"",D788*F788)</f>
        <v/>
      </c>
      <c r="I788" s="23" t="str">
        <f>IF(ISERROR(VLOOKUP($B788,Lists!$B$4:$K$12,10,FALSE)),"",VLOOKUP($B788,Lists!$B$4:$K$12,10,FALSE))</f>
        <v/>
      </c>
    </row>
    <row r="789" spans="1:9" x14ac:dyDescent="0.25">
      <c r="A789" s="12"/>
      <c r="B789" s="17" t="s">
        <v>754</v>
      </c>
      <c r="C789" s="12" t="str">
        <f>IF(ISERROR(VLOOKUP($B789,Lists!$B$4:$C$11,2,FALSE)),"",VLOOKUP($B789,Lists!$B$4:$C$11,2,FALSE))</f>
        <v/>
      </c>
      <c r="D789" s="77"/>
      <c r="E789" s="23" t="s">
        <v>945</v>
      </c>
      <c r="F789" s="78" t="str">
        <f>IF(ISERROR(VLOOKUP($B789&amp;" "&amp;$G789,Lists!$N$4:$O$14,2,FALSE)),"",VLOOKUP($B789&amp;" "&amp;$G789,Lists!$N$4:$O$14,2,FALSE))</f>
        <v/>
      </c>
      <c r="G789" s="78" t="str">
        <f>IF(ISERROR(VLOOKUP($E789,Lists!$L$4:$M$7,2,FALSE)),"",VLOOKUP($E789,Lists!$L$4:$M$7,2,FALSE))</f>
        <v/>
      </c>
      <c r="H789" s="77" t="str">
        <f t="shared" si="13"/>
        <v/>
      </c>
      <c r="I789" s="23" t="str">
        <f>IF(ISERROR(VLOOKUP($B789,Lists!$B$4:$K$12,10,FALSE)),"",VLOOKUP($B789,Lists!$B$4:$K$12,10,FALSE))</f>
        <v/>
      </c>
    </row>
    <row r="790" spans="1:9" x14ac:dyDescent="0.25">
      <c r="A790" s="12"/>
      <c r="B790" s="17" t="s">
        <v>754</v>
      </c>
      <c r="C790" s="12" t="str">
        <f>IF(ISERROR(VLOOKUP($B790,Lists!$B$4:$C$11,2,FALSE)),"",VLOOKUP($B790,Lists!$B$4:$C$11,2,FALSE))</f>
        <v/>
      </c>
      <c r="D790" s="77"/>
      <c r="E790" s="23" t="s">
        <v>945</v>
      </c>
      <c r="F790" s="78" t="str">
        <f>IF(ISERROR(VLOOKUP($B790&amp;" "&amp;$G790,Lists!$N$4:$O$14,2,FALSE)),"",VLOOKUP($B790&amp;" "&amp;$G790,Lists!$N$4:$O$14,2,FALSE))</f>
        <v/>
      </c>
      <c r="G790" s="78" t="str">
        <f>IF(ISERROR(VLOOKUP($E790,Lists!$L$4:$M$7,2,FALSE)),"",VLOOKUP($E790,Lists!$L$4:$M$7,2,FALSE))</f>
        <v/>
      </c>
      <c r="H790" s="77" t="str">
        <f t="shared" si="13"/>
        <v/>
      </c>
      <c r="I790" s="23" t="str">
        <f>IF(ISERROR(VLOOKUP($B790,Lists!$B$4:$K$12,10,FALSE)),"",VLOOKUP($B790,Lists!$B$4:$K$12,10,FALSE))</f>
        <v/>
      </c>
    </row>
    <row r="791" spans="1:9" x14ac:dyDescent="0.25">
      <c r="A791" s="12"/>
      <c r="B791" s="17" t="s">
        <v>754</v>
      </c>
      <c r="C791" s="12" t="str">
        <f>IF(ISERROR(VLOOKUP($B791,Lists!$B$4:$C$11,2,FALSE)),"",VLOOKUP($B791,Lists!$B$4:$C$11,2,FALSE))</f>
        <v/>
      </c>
      <c r="D791" s="77"/>
      <c r="E791" s="23" t="s">
        <v>945</v>
      </c>
      <c r="F791" s="78" t="str">
        <f>IF(ISERROR(VLOOKUP($B791&amp;" "&amp;$G791,Lists!$N$4:$O$14,2,FALSE)),"",VLOOKUP($B791&amp;" "&amp;$G791,Lists!$N$4:$O$14,2,FALSE))</f>
        <v/>
      </c>
      <c r="G791" s="78" t="str">
        <f>IF(ISERROR(VLOOKUP($E791,Lists!$L$4:$M$7,2,FALSE)),"",VLOOKUP($E791,Lists!$L$4:$M$7,2,FALSE))</f>
        <v/>
      </c>
      <c r="H791" s="77" t="str">
        <f t="shared" si="13"/>
        <v/>
      </c>
      <c r="I791" s="23" t="str">
        <f>IF(ISERROR(VLOOKUP($B791,Lists!$B$4:$K$12,10,FALSE)),"",VLOOKUP($B791,Lists!$B$4:$K$12,10,FALSE))</f>
        <v/>
      </c>
    </row>
    <row r="792" spans="1:9" x14ac:dyDescent="0.25">
      <c r="A792" s="12"/>
      <c r="B792" s="17" t="s">
        <v>754</v>
      </c>
      <c r="C792" s="12" t="str">
        <f>IF(ISERROR(VLOOKUP($B792,Lists!$B$4:$C$11,2,FALSE)),"",VLOOKUP($B792,Lists!$B$4:$C$11,2,FALSE))</f>
        <v/>
      </c>
      <c r="D792" s="77"/>
      <c r="E792" s="23" t="s">
        <v>945</v>
      </c>
      <c r="F792" s="78" t="str">
        <f>IF(ISERROR(VLOOKUP($B792&amp;" "&amp;$G792,Lists!$N$4:$O$14,2,FALSE)),"",VLOOKUP($B792&amp;" "&amp;$G792,Lists!$N$4:$O$14,2,FALSE))</f>
        <v/>
      </c>
      <c r="G792" s="78" t="str">
        <f>IF(ISERROR(VLOOKUP($E792,Lists!$L$4:$M$7,2,FALSE)),"",VLOOKUP($E792,Lists!$L$4:$M$7,2,FALSE))</f>
        <v/>
      </c>
      <c r="H792" s="77" t="str">
        <f t="shared" si="13"/>
        <v/>
      </c>
      <c r="I792" s="23" t="str">
        <f>IF(ISERROR(VLOOKUP($B792,Lists!$B$4:$K$12,10,FALSE)),"",VLOOKUP($B792,Lists!$B$4:$K$12,10,FALSE))</f>
        <v/>
      </c>
    </row>
    <row r="793" spans="1:9" x14ac:dyDescent="0.25">
      <c r="A793" s="12"/>
      <c r="B793" s="17" t="s">
        <v>754</v>
      </c>
      <c r="C793" s="12" t="str">
        <f>IF(ISERROR(VLOOKUP($B793,Lists!$B$4:$C$11,2,FALSE)),"",VLOOKUP($B793,Lists!$B$4:$C$11,2,FALSE))</f>
        <v/>
      </c>
      <c r="D793" s="77"/>
      <c r="E793" s="23" t="s">
        <v>945</v>
      </c>
      <c r="F793" s="78" t="str">
        <f>IF(ISERROR(VLOOKUP($B793&amp;" "&amp;$G793,Lists!$N$4:$O$14,2,FALSE)),"",VLOOKUP($B793&amp;" "&amp;$G793,Lists!$N$4:$O$14,2,FALSE))</f>
        <v/>
      </c>
      <c r="G793" s="78" t="str">
        <f>IF(ISERROR(VLOOKUP($E793,Lists!$L$4:$M$7,2,FALSE)),"",VLOOKUP($E793,Lists!$L$4:$M$7,2,FALSE))</f>
        <v/>
      </c>
      <c r="H793" s="77" t="str">
        <f t="shared" si="13"/>
        <v/>
      </c>
      <c r="I793" s="23" t="str">
        <f>IF(ISERROR(VLOOKUP($B793,Lists!$B$4:$K$12,10,FALSE)),"",VLOOKUP($B793,Lists!$B$4:$K$12,10,FALSE))</f>
        <v/>
      </c>
    </row>
    <row r="794" spans="1:9" x14ac:dyDescent="0.25">
      <c r="A794" s="12"/>
      <c r="B794" s="17" t="s">
        <v>754</v>
      </c>
      <c r="C794" s="12" t="str">
        <f>IF(ISERROR(VLOOKUP($B794,Lists!$B$4:$C$11,2,FALSE)),"",VLOOKUP($B794,Lists!$B$4:$C$11,2,FALSE))</f>
        <v/>
      </c>
      <c r="D794" s="77"/>
      <c r="E794" s="23" t="s">
        <v>945</v>
      </c>
      <c r="F794" s="78" t="str">
        <f>IF(ISERROR(VLOOKUP($B794&amp;" "&amp;$G794,Lists!$N$4:$O$14,2,FALSE)),"",VLOOKUP($B794&amp;" "&amp;$G794,Lists!$N$4:$O$14,2,FALSE))</f>
        <v/>
      </c>
      <c r="G794" s="78" t="str">
        <f>IF(ISERROR(VLOOKUP($E794,Lists!$L$4:$M$7,2,FALSE)),"",VLOOKUP($E794,Lists!$L$4:$M$7,2,FALSE))</f>
        <v/>
      </c>
      <c r="H794" s="77" t="str">
        <f t="shared" si="13"/>
        <v/>
      </c>
      <c r="I794" s="23" t="str">
        <f>IF(ISERROR(VLOOKUP($B794,Lists!$B$4:$K$12,10,FALSE)),"",VLOOKUP($B794,Lists!$B$4:$K$12,10,FALSE))</f>
        <v/>
      </c>
    </row>
    <row r="795" spans="1:9" x14ac:dyDescent="0.25">
      <c r="A795" s="12"/>
      <c r="B795" s="17" t="s">
        <v>754</v>
      </c>
      <c r="C795" s="12" t="str">
        <f>IF(ISERROR(VLOOKUP($B795,Lists!$B$4:$C$11,2,FALSE)),"",VLOOKUP($B795,Lists!$B$4:$C$11,2,FALSE))</f>
        <v/>
      </c>
      <c r="D795" s="77"/>
      <c r="E795" s="23" t="s">
        <v>945</v>
      </c>
      <c r="F795" s="78" t="str">
        <f>IF(ISERROR(VLOOKUP($B795&amp;" "&amp;$G795,Lists!$N$4:$O$14,2,FALSE)),"",VLOOKUP($B795&amp;" "&amp;$G795,Lists!$N$4:$O$14,2,FALSE))</f>
        <v/>
      </c>
      <c r="G795" s="78" t="str">
        <f>IF(ISERROR(VLOOKUP($E795,Lists!$L$4:$M$7,2,FALSE)),"",VLOOKUP($E795,Lists!$L$4:$M$7,2,FALSE))</f>
        <v/>
      </c>
      <c r="H795" s="77" t="str">
        <f t="shared" si="13"/>
        <v/>
      </c>
      <c r="I795" s="23" t="str">
        <f>IF(ISERROR(VLOOKUP($B795,Lists!$B$4:$K$12,10,FALSE)),"",VLOOKUP($B795,Lists!$B$4:$K$12,10,FALSE))</f>
        <v/>
      </c>
    </row>
    <row r="796" spans="1:9" x14ac:dyDescent="0.25">
      <c r="A796" s="12"/>
      <c r="B796" s="17" t="s">
        <v>754</v>
      </c>
      <c r="C796" s="12" t="str">
        <f>IF(ISERROR(VLOOKUP($B796,Lists!$B$4:$C$11,2,FALSE)),"",VLOOKUP($B796,Lists!$B$4:$C$11,2,FALSE))</f>
        <v/>
      </c>
      <c r="D796" s="77"/>
      <c r="E796" s="23" t="s">
        <v>945</v>
      </c>
      <c r="F796" s="78" t="str">
        <f>IF(ISERROR(VLOOKUP($B796&amp;" "&amp;$G796,Lists!$N$4:$O$14,2,FALSE)),"",VLOOKUP($B796&amp;" "&amp;$G796,Lists!$N$4:$O$14,2,FALSE))</f>
        <v/>
      </c>
      <c r="G796" s="78" t="str">
        <f>IF(ISERROR(VLOOKUP($E796,Lists!$L$4:$M$7,2,FALSE)),"",VLOOKUP($E796,Lists!$L$4:$M$7,2,FALSE))</f>
        <v/>
      </c>
      <c r="H796" s="77" t="str">
        <f t="shared" si="13"/>
        <v/>
      </c>
      <c r="I796" s="23" t="str">
        <f>IF(ISERROR(VLOOKUP($B796,Lists!$B$4:$K$12,10,FALSE)),"",VLOOKUP($B796,Lists!$B$4:$K$12,10,FALSE))</f>
        <v/>
      </c>
    </row>
    <row r="797" spans="1:9" x14ac:dyDescent="0.25">
      <c r="A797" s="12"/>
      <c r="B797" s="17" t="s">
        <v>754</v>
      </c>
      <c r="C797" s="12" t="str">
        <f>IF(ISERROR(VLOOKUP($B797,Lists!$B$4:$C$11,2,FALSE)),"",VLOOKUP($B797,Lists!$B$4:$C$11,2,FALSE))</f>
        <v/>
      </c>
      <c r="D797" s="77"/>
      <c r="E797" s="23" t="s">
        <v>945</v>
      </c>
      <c r="F797" s="78" t="str">
        <f>IF(ISERROR(VLOOKUP($B797&amp;" "&amp;$G797,Lists!$N$4:$O$14,2,FALSE)),"",VLOOKUP($B797&amp;" "&amp;$G797,Lists!$N$4:$O$14,2,FALSE))</f>
        <v/>
      </c>
      <c r="G797" s="78" t="str">
        <f>IF(ISERROR(VLOOKUP($E797,Lists!$L$4:$M$7,2,FALSE)),"",VLOOKUP($E797,Lists!$L$4:$M$7,2,FALSE))</f>
        <v/>
      </c>
      <c r="H797" s="77" t="str">
        <f t="shared" si="13"/>
        <v/>
      </c>
      <c r="I797" s="23" t="str">
        <f>IF(ISERROR(VLOOKUP($B797,Lists!$B$4:$K$12,10,FALSE)),"",VLOOKUP($B797,Lists!$B$4:$K$12,10,FALSE))</f>
        <v/>
      </c>
    </row>
    <row r="798" spans="1:9" x14ac:dyDescent="0.25">
      <c r="A798" s="12"/>
      <c r="B798" s="17" t="s">
        <v>754</v>
      </c>
      <c r="C798" s="12" t="str">
        <f>IF(ISERROR(VLOOKUP($B798,Lists!$B$4:$C$11,2,FALSE)),"",VLOOKUP($B798,Lists!$B$4:$C$11,2,FALSE))</f>
        <v/>
      </c>
      <c r="D798" s="77"/>
      <c r="E798" s="23" t="s">
        <v>945</v>
      </c>
      <c r="F798" s="78" t="str">
        <f>IF(ISERROR(VLOOKUP($B798&amp;" "&amp;$G798,Lists!$N$4:$O$14,2,FALSE)),"",VLOOKUP($B798&amp;" "&amp;$G798,Lists!$N$4:$O$14,2,FALSE))</f>
        <v/>
      </c>
      <c r="G798" s="78" t="str">
        <f>IF(ISERROR(VLOOKUP($E798,Lists!$L$4:$M$7,2,FALSE)),"",VLOOKUP($E798,Lists!$L$4:$M$7,2,FALSE))</f>
        <v/>
      </c>
      <c r="H798" s="77" t="str">
        <f t="shared" si="13"/>
        <v/>
      </c>
      <c r="I798" s="23" t="str">
        <f>IF(ISERROR(VLOOKUP($B798,Lists!$B$4:$K$12,10,FALSE)),"",VLOOKUP($B798,Lists!$B$4:$K$12,10,FALSE))</f>
        <v/>
      </c>
    </row>
    <row r="799" spans="1:9" x14ac:dyDescent="0.25">
      <c r="A799" s="12"/>
      <c r="B799" s="17" t="s">
        <v>754</v>
      </c>
      <c r="C799" s="12" t="str">
        <f>IF(ISERROR(VLOOKUP($B799,Lists!$B$4:$C$11,2,FALSE)),"",VLOOKUP($B799,Lists!$B$4:$C$11,2,FALSE))</f>
        <v/>
      </c>
      <c r="D799" s="77"/>
      <c r="E799" s="23" t="s">
        <v>945</v>
      </c>
      <c r="F799" s="78" t="str">
        <f>IF(ISERROR(VLOOKUP($B799&amp;" "&amp;$G799,Lists!$N$4:$O$14,2,FALSE)),"",VLOOKUP($B799&amp;" "&amp;$G799,Lists!$N$4:$O$14,2,FALSE))</f>
        <v/>
      </c>
      <c r="G799" s="78" t="str">
        <f>IF(ISERROR(VLOOKUP($E799,Lists!$L$4:$M$7,2,FALSE)),"",VLOOKUP($E799,Lists!$L$4:$M$7,2,FALSE))</f>
        <v/>
      </c>
      <c r="H799" s="77" t="str">
        <f t="shared" si="13"/>
        <v/>
      </c>
      <c r="I799" s="23" t="str">
        <f>IF(ISERROR(VLOOKUP($B799,Lists!$B$4:$K$12,10,FALSE)),"",VLOOKUP($B799,Lists!$B$4:$K$12,10,FALSE))</f>
        <v/>
      </c>
    </row>
    <row r="800" spans="1:9" x14ac:dyDescent="0.25">
      <c r="A800" s="12"/>
      <c r="B800" s="17" t="s">
        <v>754</v>
      </c>
      <c r="C800" s="12" t="str">
        <f>IF(ISERROR(VLOOKUP($B800,Lists!$B$4:$C$11,2,FALSE)),"",VLOOKUP($B800,Lists!$B$4:$C$11,2,FALSE))</f>
        <v/>
      </c>
      <c r="D800" s="77"/>
      <c r="E800" s="23" t="s">
        <v>945</v>
      </c>
      <c r="F800" s="78" t="str">
        <f>IF(ISERROR(VLOOKUP($B800&amp;" "&amp;$G800,Lists!$N$4:$O$14,2,FALSE)),"",VLOOKUP($B800&amp;" "&amp;$G800,Lists!$N$4:$O$14,2,FALSE))</f>
        <v/>
      </c>
      <c r="G800" s="78" t="str">
        <f>IF(ISERROR(VLOOKUP($E800,Lists!$L$4:$M$7,2,FALSE)),"",VLOOKUP($E800,Lists!$L$4:$M$7,2,FALSE))</f>
        <v/>
      </c>
      <c r="H800" s="77" t="str">
        <f t="shared" si="13"/>
        <v/>
      </c>
      <c r="I800" s="23" t="str">
        <f>IF(ISERROR(VLOOKUP($B800,Lists!$B$4:$K$12,10,FALSE)),"",VLOOKUP($B800,Lists!$B$4:$K$12,10,FALSE))</f>
        <v/>
      </c>
    </row>
    <row r="801" spans="1:9" x14ac:dyDescent="0.25">
      <c r="A801" s="12"/>
      <c r="B801" s="17" t="s">
        <v>754</v>
      </c>
      <c r="C801" s="12" t="str">
        <f>IF(ISERROR(VLOOKUP($B801,Lists!$B$4:$C$11,2,FALSE)),"",VLOOKUP($B801,Lists!$B$4:$C$11,2,FALSE))</f>
        <v/>
      </c>
      <c r="D801" s="77"/>
      <c r="E801" s="23" t="s">
        <v>945</v>
      </c>
      <c r="F801" s="78" t="str">
        <f>IF(ISERROR(VLOOKUP($B801&amp;" "&amp;$G801,Lists!$N$4:$O$14,2,FALSE)),"",VLOOKUP($B801&amp;" "&amp;$G801,Lists!$N$4:$O$14,2,FALSE))</f>
        <v/>
      </c>
      <c r="G801" s="78" t="str">
        <f>IF(ISERROR(VLOOKUP($E801,Lists!$L$4:$M$7,2,FALSE)),"",VLOOKUP($E801,Lists!$L$4:$M$7,2,FALSE))</f>
        <v/>
      </c>
      <c r="H801" s="77" t="str">
        <f t="shared" si="13"/>
        <v/>
      </c>
      <c r="I801" s="23" t="str">
        <f>IF(ISERROR(VLOOKUP($B801,Lists!$B$4:$K$12,10,FALSE)),"",VLOOKUP($B801,Lists!$B$4:$K$12,10,FALSE))</f>
        <v/>
      </c>
    </row>
    <row r="802" spans="1:9" x14ac:dyDescent="0.25">
      <c r="A802" s="12"/>
      <c r="B802" s="17" t="s">
        <v>754</v>
      </c>
      <c r="C802" s="12" t="str">
        <f>IF(ISERROR(VLOOKUP($B802,Lists!$B$4:$C$11,2,FALSE)),"",VLOOKUP($B802,Lists!$B$4:$C$11,2,FALSE))</f>
        <v/>
      </c>
      <c r="D802" s="77"/>
      <c r="E802" s="23" t="s">
        <v>945</v>
      </c>
      <c r="F802" s="78" t="str">
        <f>IF(ISERROR(VLOOKUP($B802&amp;" "&amp;$G802,Lists!$N$4:$O$14,2,FALSE)),"",VLOOKUP($B802&amp;" "&amp;$G802,Lists!$N$4:$O$14,2,FALSE))</f>
        <v/>
      </c>
      <c r="G802" s="78" t="str">
        <f>IF(ISERROR(VLOOKUP($E802,Lists!$L$4:$M$7,2,FALSE)),"",VLOOKUP($E802,Lists!$L$4:$M$7,2,FALSE))</f>
        <v/>
      </c>
      <c r="H802" s="77" t="str">
        <f t="shared" si="13"/>
        <v/>
      </c>
      <c r="I802" s="23" t="str">
        <f>IF(ISERROR(VLOOKUP($B802,Lists!$B$4:$K$12,10,FALSE)),"",VLOOKUP($B802,Lists!$B$4:$K$12,10,FALSE))</f>
        <v/>
      </c>
    </row>
    <row r="803" spans="1:9" x14ac:dyDescent="0.25">
      <c r="A803" s="12"/>
      <c r="B803" s="17" t="s">
        <v>754</v>
      </c>
      <c r="C803" s="12" t="str">
        <f>IF(ISERROR(VLOOKUP($B803,Lists!$B$4:$C$11,2,FALSE)),"",VLOOKUP($B803,Lists!$B$4:$C$11,2,FALSE))</f>
        <v/>
      </c>
      <c r="D803" s="77"/>
      <c r="E803" s="23" t="s">
        <v>945</v>
      </c>
      <c r="F803" s="78" t="str">
        <f>IF(ISERROR(VLOOKUP($B803&amp;" "&amp;$G803,Lists!$N$4:$O$14,2,FALSE)),"",VLOOKUP($B803&amp;" "&amp;$G803,Lists!$N$4:$O$14,2,FALSE))</f>
        <v/>
      </c>
      <c r="G803" s="78" t="str">
        <f>IF(ISERROR(VLOOKUP($E803,Lists!$L$4:$M$7,2,FALSE)),"",VLOOKUP($E803,Lists!$L$4:$M$7,2,FALSE))</f>
        <v/>
      </c>
      <c r="H803" s="77" t="str">
        <f t="shared" si="13"/>
        <v/>
      </c>
      <c r="I803" s="23" t="str">
        <f>IF(ISERROR(VLOOKUP($B803,Lists!$B$4:$K$12,10,FALSE)),"",VLOOKUP($B803,Lists!$B$4:$K$12,10,FALSE))</f>
        <v/>
      </c>
    </row>
    <row r="804" spans="1:9" x14ac:dyDescent="0.25">
      <c r="A804" s="12"/>
      <c r="B804" s="17" t="s">
        <v>754</v>
      </c>
      <c r="C804" s="12" t="str">
        <f>IF(ISERROR(VLOOKUP($B804,Lists!$B$4:$C$11,2,FALSE)),"",VLOOKUP($B804,Lists!$B$4:$C$11,2,FALSE))</f>
        <v/>
      </c>
      <c r="D804" s="77"/>
      <c r="E804" s="23" t="s">
        <v>945</v>
      </c>
      <c r="F804" s="78" t="str">
        <f>IF(ISERROR(VLOOKUP($B804&amp;" "&amp;$G804,Lists!$N$4:$O$14,2,FALSE)),"",VLOOKUP($B804&amp;" "&amp;$G804,Lists!$N$4:$O$14,2,FALSE))</f>
        <v/>
      </c>
      <c r="G804" s="78" t="str">
        <f>IF(ISERROR(VLOOKUP($E804,Lists!$L$4:$M$7,2,FALSE)),"",VLOOKUP($E804,Lists!$L$4:$M$7,2,FALSE))</f>
        <v/>
      </c>
      <c r="H804" s="77" t="str">
        <f t="shared" si="13"/>
        <v/>
      </c>
      <c r="I804" s="23" t="str">
        <f>IF(ISERROR(VLOOKUP($B804,Lists!$B$4:$K$12,10,FALSE)),"",VLOOKUP($B804,Lists!$B$4:$K$12,10,FALSE))</f>
        <v/>
      </c>
    </row>
    <row r="805" spans="1:9" x14ac:dyDescent="0.25">
      <c r="A805" s="12"/>
      <c r="B805" s="17" t="s">
        <v>754</v>
      </c>
      <c r="C805" s="12" t="str">
        <f>IF(ISERROR(VLOOKUP($B805,Lists!$B$4:$C$11,2,FALSE)),"",VLOOKUP($B805,Lists!$B$4:$C$11,2,FALSE))</f>
        <v/>
      </c>
      <c r="D805" s="77"/>
      <c r="E805" s="23" t="s">
        <v>945</v>
      </c>
      <c r="F805" s="78" t="str">
        <f>IF(ISERROR(VLOOKUP($B805&amp;" "&amp;$G805,Lists!$N$4:$O$14,2,FALSE)),"",VLOOKUP($B805&amp;" "&amp;$G805,Lists!$N$4:$O$14,2,FALSE))</f>
        <v/>
      </c>
      <c r="G805" s="78" t="str">
        <f>IF(ISERROR(VLOOKUP($E805,Lists!$L$4:$M$7,2,FALSE)),"",VLOOKUP($E805,Lists!$L$4:$M$7,2,FALSE))</f>
        <v/>
      </c>
      <c r="H805" s="77" t="str">
        <f t="shared" si="13"/>
        <v/>
      </c>
      <c r="I805" s="23" t="str">
        <f>IF(ISERROR(VLOOKUP($B805,Lists!$B$4:$K$12,10,FALSE)),"",VLOOKUP($B805,Lists!$B$4:$K$12,10,FALSE))</f>
        <v/>
      </c>
    </row>
    <row r="806" spans="1:9" x14ac:dyDescent="0.25">
      <c r="A806" s="12"/>
      <c r="B806" s="17" t="s">
        <v>754</v>
      </c>
      <c r="C806" s="12" t="str">
        <f>IF(ISERROR(VLOOKUP($B806,Lists!$B$4:$C$11,2,FALSE)),"",VLOOKUP($B806,Lists!$B$4:$C$11,2,FALSE))</f>
        <v/>
      </c>
      <c r="D806" s="77"/>
      <c r="E806" s="23" t="s">
        <v>945</v>
      </c>
      <c r="F806" s="78" t="str">
        <f>IF(ISERROR(VLOOKUP($B806&amp;" "&amp;$G806,Lists!$N$4:$O$14,2,FALSE)),"",VLOOKUP($B806&amp;" "&amp;$G806,Lists!$N$4:$O$14,2,FALSE))</f>
        <v/>
      </c>
      <c r="G806" s="78" t="str">
        <f>IF(ISERROR(VLOOKUP($E806,Lists!$L$4:$M$7,2,FALSE)),"",VLOOKUP($E806,Lists!$L$4:$M$7,2,FALSE))</f>
        <v/>
      </c>
      <c r="H806" s="77" t="str">
        <f t="shared" si="13"/>
        <v/>
      </c>
      <c r="I806" s="23" t="str">
        <f>IF(ISERROR(VLOOKUP($B806,Lists!$B$4:$K$12,10,FALSE)),"",VLOOKUP($B806,Lists!$B$4:$K$12,10,FALSE))</f>
        <v/>
      </c>
    </row>
    <row r="807" spans="1:9" x14ac:dyDescent="0.25">
      <c r="A807" s="12"/>
      <c r="B807" s="17" t="s">
        <v>754</v>
      </c>
      <c r="C807" s="12" t="str">
        <f>IF(ISERROR(VLOOKUP($B807,Lists!$B$4:$C$11,2,FALSE)),"",VLOOKUP($B807,Lists!$B$4:$C$11,2,FALSE))</f>
        <v/>
      </c>
      <c r="D807" s="77"/>
      <c r="E807" s="23" t="s">
        <v>945</v>
      </c>
      <c r="F807" s="78" t="str">
        <f>IF(ISERROR(VLOOKUP($B807&amp;" "&amp;$G807,Lists!$N$4:$O$14,2,FALSE)),"",VLOOKUP($B807&amp;" "&amp;$G807,Lists!$N$4:$O$14,2,FALSE))</f>
        <v/>
      </c>
      <c r="G807" s="78" t="str">
        <f>IF(ISERROR(VLOOKUP($E807,Lists!$L$4:$M$7,2,FALSE)),"",VLOOKUP($E807,Lists!$L$4:$M$7,2,FALSE))</f>
        <v/>
      </c>
      <c r="H807" s="77" t="str">
        <f t="shared" si="13"/>
        <v/>
      </c>
      <c r="I807" s="23" t="str">
        <f>IF(ISERROR(VLOOKUP($B807,Lists!$B$4:$K$12,10,FALSE)),"",VLOOKUP($B807,Lists!$B$4:$K$12,10,FALSE))</f>
        <v/>
      </c>
    </row>
    <row r="808" spans="1:9" x14ac:dyDescent="0.25">
      <c r="A808" s="12"/>
      <c r="B808" s="17" t="s">
        <v>754</v>
      </c>
      <c r="C808" s="12" t="str">
        <f>IF(ISERROR(VLOOKUP($B808,Lists!$B$4:$C$11,2,FALSE)),"",VLOOKUP($B808,Lists!$B$4:$C$11,2,FALSE))</f>
        <v/>
      </c>
      <c r="D808" s="77"/>
      <c r="E808" s="23" t="s">
        <v>945</v>
      </c>
      <c r="F808" s="78" t="str">
        <f>IF(ISERROR(VLOOKUP($B808&amp;" "&amp;$G808,Lists!$N$4:$O$14,2,FALSE)),"",VLOOKUP($B808&amp;" "&amp;$G808,Lists!$N$4:$O$14,2,FALSE))</f>
        <v/>
      </c>
      <c r="G808" s="78" t="str">
        <f>IF(ISERROR(VLOOKUP($E808,Lists!$L$4:$M$7,2,FALSE)),"",VLOOKUP($E808,Lists!$L$4:$M$7,2,FALSE))</f>
        <v/>
      </c>
      <c r="H808" s="77" t="str">
        <f t="shared" si="13"/>
        <v/>
      </c>
      <c r="I808" s="23" t="str">
        <f>IF(ISERROR(VLOOKUP($B808,Lists!$B$4:$K$12,10,FALSE)),"",VLOOKUP($B808,Lists!$B$4:$K$12,10,FALSE))</f>
        <v/>
      </c>
    </row>
    <row r="809" spans="1:9" x14ac:dyDescent="0.25">
      <c r="A809" s="12"/>
      <c r="B809" s="17" t="s">
        <v>754</v>
      </c>
      <c r="C809" s="12" t="str">
        <f>IF(ISERROR(VLOOKUP($B809,Lists!$B$4:$C$11,2,FALSE)),"",VLOOKUP($B809,Lists!$B$4:$C$11,2,FALSE))</f>
        <v/>
      </c>
      <c r="D809" s="77"/>
      <c r="E809" s="23" t="s">
        <v>945</v>
      </c>
      <c r="F809" s="78" t="str">
        <f>IF(ISERROR(VLOOKUP($B809&amp;" "&amp;$G809,Lists!$N$4:$O$14,2,FALSE)),"",VLOOKUP($B809&amp;" "&amp;$G809,Lists!$N$4:$O$14,2,FALSE))</f>
        <v/>
      </c>
      <c r="G809" s="78" t="str">
        <f>IF(ISERROR(VLOOKUP($E809,Lists!$L$4:$M$7,2,FALSE)),"",VLOOKUP($E809,Lists!$L$4:$M$7,2,FALSE))</f>
        <v/>
      </c>
      <c r="H809" s="77" t="str">
        <f t="shared" si="13"/>
        <v/>
      </c>
      <c r="I809" s="23" t="str">
        <f>IF(ISERROR(VLOOKUP($B809,Lists!$B$4:$K$12,10,FALSE)),"",VLOOKUP($B809,Lists!$B$4:$K$12,10,FALSE))</f>
        <v/>
      </c>
    </row>
    <row r="810" spans="1:9" x14ac:dyDescent="0.25">
      <c r="A810" s="12"/>
      <c r="B810" s="17" t="s">
        <v>754</v>
      </c>
      <c r="C810" s="12" t="str">
        <f>IF(ISERROR(VLOOKUP($B810,Lists!$B$4:$C$11,2,FALSE)),"",VLOOKUP($B810,Lists!$B$4:$C$11,2,FALSE))</f>
        <v/>
      </c>
      <c r="D810" s="77"/>
      <c r="E810" s="23" t="s">
        <v>945</v>
      </c>
      <c r="F810" s="78" t="str">
        <f>IF(ISERROR(VLOOKUP($B810&amp;" "&amp;$G810,Lists!$N$4:$O$14,2,FALSE)),"",VLOOKUP($B810&amp;" "&amp;$G810,Lists!$N$4:$O$14,2,FALSE))</f>
        <v/>
      </c>
      <c r="G810" s="78" t="str">
        <f>IF(ISERROR(VLOOKUP($E810,Lists!$L$4:$M$7,2,FALSE)),"",VLOOKUP($E810,Lists!$L$4:$M$7,2,FALSE))</f>
        <v/>
      </c>
      <c r="H810" s="77" t="str">
        <f t="shared" si="13"/>
        <v/>
      </c>
      <c r="I810" s="23" t="str">
        <f>IF(ISERROR(VLOOKUP($B810,Lists!$B$4:$K$12,10,FALSE)),"",VLOOKUP($B810,Lists!$B$4:$K$12,10,FALSE))</f>
        <v/>
      </c>
    </row>
    <row r="811" spans="1:9" x14ac:dyDescent="0.25">
      <c r="A811" s="12"/>
      <c r="B811" s="17" t="s">
        <v>754</v>
      </c>
      <c r="C811" s="12" t="str">
        <f>IF(ISERROR(VLOOKUP($B811,Lists!$B$4:$C$11,2,FALSE)),"",VLOOKUP($B811,Lists!$B$4:$C$11,2,FALSE))</f>
        <v/>
      </c>
      <c r="D811" s="77"/>
      <c r="E811" s="23" t="s">
        <v>945</v>
      </c>
      <c r="F811" s="78" t="str">
        <f>IF(ISERROR(VLOOKUP($B811&amp;" "&amp;$G811,Lists!$N$4:$O$14,2,FALSE)),"",VLOOKUP($B811&amp;" "&amp;$G811,Lists!$N$4:$O$14,2,FALSE))</f>
        <v/>
      </c>
      <c r="G811" s="78" t="str">
        <f>IF(ISERROR(VLOOKUP($E811,Lists!$L$4:$M$7,2,FALSE)),"",VLOOKUP($E811,Lists!$L$4:$M$7,2,FALSE))</f>
        <v/>
      </c>
      <c r="H811" s="77" t="str">
        <f t="shared" si="13"/>
        <v/>
      </c>
      <c r="I811" s="23" t="str">
        <f>IF(ISERROR(VLOOKUP($B811,Lists!$B$4:$K$12,10,FALSE)),"",VLOOKUP($B811,Lists!$B$4:$K$12,10,FALSE))</f>
        <v/>
      </c>
    </row>
    <row r="812" spans="1:9" x14ac:dyDescent="0.25">
      <c r="A812" s="12"/>
      <c r="B812" s="17" t="s">
        <v>754</v>
      </c>
      <c r="C812" s="12" t="str">
        <f>IF(ISERROR(VLOOKUP($B812,Lists!$B$4:$C$11,2,FALSE)),"",VLOOKUP($B812,Lists!$B$4:$C$11,2,FALSE))</f>
        <v/>
      </c>
      <c r="D812" s="77"/>
      <c r="E812" s="23" t="s">
        <v>945</v>
      </c>
      <c r="F812" s="78" t="str">
        <f>IF(ISERROR(VLOOKUP($B812&amp;" "&amp;$G812,Lists!$N$4:$O$14,2,FALSE)),"",VLOOKUP($B812&amp;" "&amp;$G812,Lists!$N$4:$O$14,2,FALSE))</f>
        <v/>
      </c>
      <c r="G812" s="78" t="str">
        <f>IF(ISERROR(VLOOKUP($E812,Lists!$L$4:$M$7,2,FALSE)),"",VLOOKUP($E812,Lists!$L$4:$M$7,2,FALSE))</f>
        <v/>
      </c>
      <c r="H812" s="77" t="str">
        <f t="shared" si="13"/>
        <v/>
      </c>
      <c r="I812" s="23" t="str">
        <f>IF(ISERROR(VLOOKUP($B812,Lists!$B$4:$K$12,10,FALSE)),"",VLOOKUP($B812,Lists!$B$4:$K$12,10,FALSE))</f>
        <v/>
      </c>
    </row>
    <row r="813" spans="1:9" x14ac:dyDescent="0.25">
      <c r="A813" s="12"/>
      <c r="B813" s="17" t="s">
        <v>754</v>
      </c>
      <c r="C813" s="12" t="str">
        <f>IF(ISERROR(VLOOKUP($B813,Lists!$B$4:$C$11,2,FALSE)),"",VLOOKUP($B813,Lists!$B$4:$C$11,2,FALSE))</f>
        <v/>
      </c>
      <c r="D813" s="77"/>
      <c r="E813" s="23" t="s">
        <v>945</v>
      </c>
      <c r="F813" s="78" t="str">
        <f>IF(ISERROR(VLOOKUP($B813&amp;" "&amp;$G813,Lists!$N$4:$O$14,2,FALSE)),"",VLOOKUP($B813&amp;" "&amp;$G813,Lists!$N$4:$O$14,2,FALSE))</f>
        <v/>
      </c>
      <c r="G813" s="78" t="str">
        <f>IF(ISERROR(VLOOKUP($E813,Lists!$L$4:$M$7,2,FALSE)),"",VLOOKUP($E813,Lists!$L$4:$M$7,2,FALSE))</f>
        <v/>
      </c>
      <c r="H813" s="77" t="str">
        <f t="shared" si="13"/>
        <v/>
      </c>
      <c r="I813" s="23" t="str">
        <f>IF(ISERROR(VLOOKUP($B813,Lists!$B$4:$K$12,10,FALSE)),"",VLOOKUP($B813,Lists!$B$4:$K$12,10,FALSE))</f>
        <v/>
      </c>
    </row>
    <row r="814" spans="1:9" x14ac:dyDescent="0.25">
      <c r="A814" s="12"/>
      <c r="B814" s="17" t="s">
        <v>754</v>
      </c>
      <c r="C814" s="12" t="str">
        <f>IF(ISERROR(VLOOKUP($B814,Lists!$B$4:$C$11,2,FALSE)),"",VLOOKUP($B814,Lists!$B$4:$C$11,2,FALSE))</f>
        <v/>
      </c>
      <c r="D814" s="77"/>
      <c r="E814" s="23" t="s">
        <v>945</v>
      </c>
      <c r="F814" s="78" t="str">
        <f>IF(ISERROR(VLOOKUP($B814&amp;" "&amp;$G814,Lists!$N$4:$O$14,2,FALSE)),"",VLOOKUP($B814&amp;" "&amp;$G814,Lists!$N$4:$O$14,2,FALSE))</f>
        <v/>
      </c>
      <c r="G814" s="78" t="str">
        <f>IF(ISERROR(VLOOKUP($E814,Lists!$L$4:$M$7,2,FALSE)),"",VLOOKUP($E814,Lists!$L$4:$M$7,2,FALSE))</f>
        <v/>
      </c>
      <c r="H814" s="77" t="str">
        <f t="shared" si="13"/>
        <v/>
      </c>
      <c r="I814" s="23" t="str">
        <f>IF(ISERROR(VLOOKUP($B814,Lists!$B$4:$K$12,10,FALSE)),"",VLOOKUP($B814,Lists!$B$4:$K$12,10,FALSE))</f>
        <v/>
      </c>
    </row>
    <row r="815" spans="1:9" x14ac:dyDescent="0.25">
      <c r="A815" s="12"/>
      <c r="B815" s="17" t="s">
        <v>754</v>
      </c>
      <c r="C815" s="12" t="str">
        <f>IF(ISERROR(VLOOKUP($B815,Lists!$B$4:$C$11,2,FALSE)),"",VLOOKUP($B815,Lists!$B$4:$C$11,2,FALSE))</f>
        <v/>
      </c>
      <c r="D815" s="77"/>
      <c r="E815" s="23" t="s">
        <v>945</v>
      </c>
      <c r="F815" s="78" t="str">
        <f>IF(ISERROR(VLOOKUP($B815&amp;" "&amp;$G815,Lists!$N$4:$O$14,2,FALSE)),"",VLOOKUP($B815&amp;" "&amp;$G815,Lists!$N$4:$O$14,2,FALSE))</f>
        <v/>
      </c>
      <c r="G815" s="78" t="str">
        <f>IF(ISERROR(VLOOKUP($E815,Lists!$L$4:$M$7,2,FALSE)),"",VLOOKUP($E815,Lists!$L$4:$M$7,2,FALSE))</f>
        <v/>
      </c>
      <c r="H815" s="77" t="str">
        <f t="shared" si="13"/>
        <v/>
      </c>
      <c r="I815" s="23" t="str">
        <f>IF(ISERROR(VLOOKUP($B815,Lists!$B$4:$K$12,10,FALSE)),"",VLOOKUP($B815,Lists!$B$4:$K$12,10,FALSE))</f>
        <v/>
      </c>
    </row>
    <row r="816" spans="1:9" x14ac:dyDescent="0.25">
      <c r="A816" s="12"/>
      <c r="B816" s="17" t="s">
        <v>754</v>
      </c>
      <c r="C816" s="12" t="str">
        <f>IF(ISERROR(VLOOKUP($B816,Lists!$B$4:$C$11,2,FALSE)),"",VLOOKUP($B816,Lists!$B$4:$C$11,2,FALSE))</f>
        <v/>
      </c>
      <c r="D816" s="77"/>
      <c r="E816" s="23" t="s">
        <v>945</v>
      </c>
      <c r="F816" s="78" t="str">
        <f>IF(ISERROR(VLOOKUP($B816&amp;" "&amp;$G816,Lists!$N$4:$O$14,2,FALSE)),"",VLOOKUP($B816&amp;" "&amp;$G816,Lists!$N$4:$O$14,2,FALSE))</f>
        <v/>
      </c>
      <c r="G816" s="78" t="str">
        <f>IF(ISERROR(VLOOKUP($E816,Lists!$L$4:$M$7,2,FALSE)),"",VLOOKUP($E816,Lists!$L$4:$M$7,2,FALSE))</f>
        <v/>
      </c>
      <c r="H816" s="77" t="str">
        <f t="shared" si="13"/>
        <v/>
      </c>
      <c r="I816" s="23" t="str">
        <f>IF(ISERROR(VLOOKUP($B816,Lists!$B$4:$K$12,10,FALSE)),"",VLOOKUP($B816,Lists!$B$4:$K$12,10,FALSE))</f>
        <v/>
      </c>
    </row>
    <row r="817" spans="1:9" x14ac:dyDescent="0.25">
      <c r="A817" s="12"/>
      <c r="B817" s="17" t="s">
        <v>754</v>
      </c>
      <c r="C817" s="12" t="str">
        <f>IF(ISERROR(VLOOKUP($B817,Lists!$B$4:$C$11,2,FALSE)),"",VLOOKUP($B817,Lists!$B$4:$C$11,2,FALSE))</f>
        <v/>
      </c>
      <c r="D817" s="77"/>
      <c r="E817" s="23" t="s">
        <v>945</v>
      </c>
      <c r="F817" s="78" t="str">
        <f>IF(ISERROR(VLOOKUP($B817&amp;" "&amp;$G817,Lists!$N$4:$O$14,2,FALSE)),"",VLOOKUP($B817&amp;" "&amp;$G817,Lists!$N$4:$O$14,2,FALSE))</f>
        <v/>
      </c>
      <c r="G817" s="78" t="str">
        <f>IF(ISERROR(VLOOKUP($E817,Lists!$L$4:$M$7,2,FALSE)),"",VLOOKUP($E817,Lists!$L$4:$M$7,2,FALSE))</f>
        <v/>
      </c>
      <c r="H817" s="77" t="str">
        <f t="shared" si="13"/>
        <v/>
      </c>
      <c r="I817" s="23" t="str">
        <f>IF(ISERROR(VLOOKUP($B817,Lists!$B$4:$K$12,10,FALSE)),"",VLOOKUP($B817,Lists!$B$4:$K$12,10,FALSE))</f>
        <v/>
      </c>
    </row>
    <row r="818" spans="1:9" x14ac:dyDescent="0.25">
      <c r="A818" s="12"/>
      <c r="B818" s="17" t="s">
        <v>754</v>
      </c>
      <c r="C818" s="12" t="str">
        <f>IF(ISERROR(VLOOKUP($B818,Lists!$B$4:$C$11,2,FALSE)),"",VLOOKUP($B818,Lists!$B$4:$C$11,2,FALSE))</f>
        <v/>
      </c>
      <c r="D818" s="77"/>
      <c r="E818" s="23" t="s">
        <v>945</v>
      </c>
      <c r="F818" s="78" t="str">
        <f>IF(ISERROR(VLOOKUP($B818&amp;" "&amp;$G818,Lists!$N$4:$O$14,2,FALSE)),"",VLOOKUP($B818&amp;" "&amp;$G818,Lists!$N$4:$O$14,2,FALSE))</f>
        <v/>
      </c>
      <c r="G818" s="78" t="str">
        <f>IF(ISERROR(VLOOKUP($E818,Lists!$L$4:$M$7,2,FALSE)),"",VLOOKUP($E818,Lists!$L$4:$M$7,2,FALSE))</f>
        <v/>
      </c>
      <c r="H818" s="77" t="str">
        <f t="shared" si="13"/>
        <v/>
      </c>
      <c r="I818" s="23" t="str">
        <f>IF(ISERROR(VLOOKUP($B818,Lists!$B$4:$K$12,10,FALSE)),"",VLOOKUP($B818,Lists!$B$4:$K$12,10,FALSE))</f>
        <v/>
      </c>
    </row>
    <row r="819" spans="1:9" x14ac:dyDescent="0.25">
      <c r="A819" s="12"/>
      <c r="B819" s="17" t="s">
        <v>754</v>
      </c>
      <c r="C819" s="12" t="str">
        <f>IF(ISERROR(VLOOKUP($B819,Lists!$B$4:$C$11,2,FALSE)),"",VLOOKUP($B819,Lists!$B$4:$C$11,2,FALSE))</f>
        <v/>
      </c>
      <c r="D819" s="77"/>
      <c r="E819" s="23" t="s">
        <v>945</v>
      </c>
      <c r="F819" s="78" t="str">
        <f>IF(ISERROR(VLOOKUP($B819&amp;" "&amp;$G819,Lists!$N$4:$O$14,2,FALSE)),"",VLOOKUP($B819&amp;" "&amp;$G819,Lists!$N$4:$O$14,2,FALSE))</f>
        <v/>
      </c>
      <c r="G819" s="78" t="str">
        <f>IF(ISERROR(VLOOKUP($E819,Lists!$L$4:$M$7,2,FALSE)),"",VLOOKUP($E819,Lists!$L$4:$M$7,2,FALSE))</f>
        <v/>
      </c>
      <c r="H819" s="77" t="str">
        <f t="shared" si="13"/>
        <v/>
      </c>
      <c r="I819" s="23" t="str">
        <f>IF(ISERROR(VLOOKUP($B819,Lists!$B$4:$K$12,10,FALSE)),"",VLOOKUP($B819,Lists!$B$4:$K$12,10,FALSE))</f>
        <v/>
      </c>
    </row>
    <row r="820" spans="1:9" x14ac:dyDescent="0.25">
      <c r="A820" s="12"/>
      <c r="B820" s="17" t="s">
        <v>754</v>
      </c>
      <c r="C820" s="12" t="str">
        <f>IF(ISERROR(VLOOKUP($B820,Lists!$B$4:$C$11,2,FALSE)),"",VLOOKUP($B820,Lists!$B$4:$C$11,2,FALSE))</f>
        <v/>
      </c>
      <c r="D820" s="77"/>
      <c r="E820" s="23" t="s">
        <v>945</v>
      </c>
      <c r="F820" s="78" t="str">
        <f>IF(ISERROR(VLOOKUP($B820&amp;" "&amp;$G820,Lists!$N$4:$O$14,2,FALSE)),"",VLOOKUP($B820&amp;" "&amp;$G820,Lists!$N$4:$O$14,2,FALSE))</f>
        <v/>
      </c>
      <c r="G820" s="78" t="str">
        <f>IF(ISERROR(VLOOKUP($E820,Lists!$L$4:$M$7,2,FALSE)),"",VLOOKUP($E820,Lists!$L$4:$M$7,2,FALSE))</f>
        <v/>
      </c>
      <c r="H820" s="77" t="str">
        <f t="shared" si="13"/>
        <v/>
      </c>
      <c r="I820" s="23" t="str">
        <f>IF(ISERROR(VLOOKUP($B820,Lists!$B$4:$K$12,10,FALSE)),"",VLOOKUP($B820,Lists!$B$4:$K$12,10,FALSE))</f>
        <v/>
      </c>
    </row>
    <row r="821" spans="1:9" x14ac:dyDescent="0.25">
      <c r="A821" s="12"/>
      <c r="B821" s="17" t="s">
        <v>754</v>
      </c>
      <c r="C821" s="12" t="str">
        <f>IF(ISERROR(VLOOKUP($B821,Lists!$B$4:$C$11,2,FALSE)),"",VLOOKUP($B821,Lists!$B$4:$C$11,2,FALSE))</f>
        <v/>
      </c>
      <c r="D821" s="77"/>
      <c r="E821" s="23" t="s">
        <v>945</v>
      </c>
      <c r="F821" s="78" t="str">
        <f>IF(ISERROR(VLOOKUP($B821&amp;" "&amp;$G821,Lists!$N$4:$O$14,2,FALSE)),"",VLOOKUP($B821&amp;" "&amp;$G821,Lists!$N$4:$O$14,2,FALSE))</f>
        <v/>
      </c>
      <c r="G821" s="78" t="str">
        <f>IF(ISERROR(VLOOKUP($E821,Lists!$L$4:$M$7,2,FALSE)),"",VLOOKUP($E821,Lists!$L$4:$M$7,2,FALSE))</f>
        <v/>
      </c>
      <c r="H821" s="77" t="str">
        <f t="shared" si="13"/>
        <v/>
      </c>
      <c r="I821" s="23" t="str">
        <f>IF(ISERROR(VLOOKUP($B821,Lists!$B$4:$K$12,10,FALSE)),"",VLOOKUP($B821,Lists!$B$4:$K$12,10,FALSE))</f>
        <v/>
      </c>
    </row>
    <row r="822" spans="1:9" x14ac:dyDescent="0.25">
      <c r="A822" s="12"/>
      <c r="B822" s="17" t="s">
        <v>754</v>
      </c>
      <c r="C822" s="12" t="str">
        <f>IF(ISERROR(VLOOKUP($B822,Lists!$B$4:$C$11,2,FALSE)),"",VLOOKUP($B822,Lists!$B$4:$C$11,2,FALSE))</f>
        <v/>
      </c>
      <c r="D822" s="77"/>
      <c r="E822" s="23" t="s">
        <v>945</v>
      </c>
      <c r="F822" s="78" t="str">
        <f>IF(ISERROR(VLOOKUP($B822&amp;" "&amp;$G822,Lists!$N$4:$O$14,2,FALSE)),"",VLOOKUP($B822&amp;" "&amp;$G822,Lists!$N$4:$O$14,2,FALSE))</f>
        <v/>
      </c>
      <c r="G822" s="78" t="str">
        <f>IF(ISERROR(VLOOKUP($E822,Lists!$L$4:$M$7,2,FALSE)),"",VLOOKUP($E822,Lists!$L$4:$M$7,2,FALSE))</f>
        <v/>
      </c>
      <c r="H822" s="77" t="str">
        <f t="shared" si="13"/>
        <v/>
      </c>
      <c r="I822" s="23" t="str">
        <f>IF(ISERROR(VLOOKUP($B822,Lists!$B$4:$K$12,10,FALSE)),"",VLOOKUP($B822,Lists!$B$4:$K$12,10,FALSE))</f>
        <v/>
      </c>
    </row>
    <row r="823" spans="1:9" x14ac:dyDescent="0.25">
      <c r="A823" s="12"/>
      <c r="B823" s="17" t="s">
        <v>754</v>
      </c>
      <c r="C823" s="12" t="str">
        <f>IF(ISERROR(VLOOKUP($B823,Lists!$B$4:$C$11,2,FALSE)),"",VLOOKUP($B823,Lists!$B$4:$C$11,2,FALSE))</f>
        <v/>
      </c>
      <c r="D823" s="77"/>
      <c r="E823" s="23" t="s">
        <v>945</v>
      </c>
      <c r="F823" s="78" t="str">
        <f>IF(ISERROR(VLOOKUP($B823&amp;" "&amp;$G823,Lists!$N$4:$O$14,2,FALSE)),"",VLOOKUP($B823&amp;" "&amp;$G823,Lists!$N$4:$O$14,2,FALSE))</f>
        <v/>
      </c>
      <c r="G823" s="78" t="str">
        <f>IF(ISERROR(VLOOKUP($E823,Lists!$L$4:$M$7,2,FALSE)),"",VLOOKUP($E823,Lists!$L$4:$M$7,2,FALSE))</f>
        <v/>
      </c>
      <c r="H823" s="77" t="str">
        <f t="shared" si="13"/>
        <v/>
      </c>
      <c r="I823" s="23" t="str">
        <f>IF(ISERROR(VLOOKUP($B823,Lists!$B$4:$K$12,10,FALSE)),"",VLOOKUP($B823,Lists!$B$4:$K$12,10,FALSE))</f>
        <v/>
      </c>
    </row>
    <row r="824" spans="1:9" x14ac:dyDescent="0.25">
      <c r="A824" s="12"/>
      <c r="B824" s="17" t="s">
        <v>754</v>
      </c>
      <c r="C824" s="12" t="str">
        <f>IF(ISERROR(VLOOKUP($B824,Lists!$B$4:$C$11,2,FALSE)),"",VLOOKUP($B824,Lists!$B$4:$C$11,2,FALSE))</f>
        <v/>
      </c>
      <c r="D824" s="77"/>
      <c r="E824" s="23" t="s">
        <v>945</v>
      </c>
      <c r="F824" s="78" t="str">
        <f>IF(ISERROR(VLOOKUP($B824&amp;" "&amp;$G824,Lists!$N$4:$O$14,2,FALSE)),"",VLOOKUP($B824&amp;" "&amp;$G824,Lists!$N$4:$O$14,2,FALSE))</f>
        <v/>
      </c>
      <c r="G824" s="78" t="str">
        <f>IF(ISERROR(VLOOKUP($E824,Lists!$L$4:$M$7,2,FALSE)),"",VLOOKUP($E824,Lists!$L$4:$M$7,2,FALSE))</f>
        <v/>
      </c>
      <c r="H824" s="77" t="str">
        <f t="shared" si="13"/>
        <v/>
      </c>
      <c r="I824" s="23" t="str">
        <f>IF(ISERROR(VLOOKUP($B824,Lists!$B$4:$K$12,10,FALSE)),"",VLOOKUP($B824,Lists!$B$4:$K$12,10,FALSE))</f>
        <v/>
      </c>
    </row>
    <row r="825" spans="1:9" x14ac:dyDescent="0.25">
      <c r="A825" s="12"/>
      <c r="B825" s="17" t="s">
        <v>754</v>
      </c>
      <c r="C825" s="12" t="str">
        <f>IF(ISERROR(VLOOKUP($B825,Lists!$B$4:$C$11,2,FALSE)),"",VLOOKUP($B825,Lists!$B$4:$C$11,2,FALSE))</f>
        <v/>
      </c>
      <c r="D825" s="77"/>
      <c r="E825" s="23" t="s">
        <v>945</v>
      </c>
      <c r="F825" s="78" t="str">
        <f>IF(ISERROR(VLOOKUP($B825&amp;" "&amp;$G825,Lists!$N$4:$O$14,2,FALSE)),"",VLOOKUP($B825&amp;" "&amp;$G825,Lists!$N$4:$O$14,2,FALSE))</f>
        <v/>
      </c>
      <c r="G825" s="78" t="str">
        <f>IF(ISERROR(VLOOKUP($E825,Lists!$L$4:$M$7,2,FALSE)),"",VLOOKUP($E825,Lists!$L$4:$M$7,2,FALSE))</f>
        <v/>
      </c>
      <c r="H825" s="77" t="str">
        <f t="shared" si="13"/>
        <v/>
      </c>
      <c r="I825" s="23" t="str">
        <f>IF(ISERROR(VLOOKUP($B825,Lists!$B$4:$K$12,10,FALSE)),"",VLOOKUP($B825,Lists!$B$4:$K$12,10,FALSE))</f>
        <v/>
      </c>
    </row>
    <row r="826" spans="1:9" x14ac:dyDescent="0.25">
      <c r="A826" s="12"/>
      <c r="B826" s="17" t="s">
        <v>754</v>
      </c>
      <c r="C826" s="12" t="str">
        <f>IF(ISERROR(VLOOKUP($B826,Lists!$B$4:$C$11,2,FALSE)),"",VLOOKUP($B826,Lists!$B$4:$C$11,2,FALSE))</f>
        <v/>
      </c>
      <c r="D826" s="77"/>
      <c r="E826" s="23" t="s">
        <v>945</v>
      </c>
      <c r="F826" s="78" t="str">
        <f>IF(ISERROR(VLOOKUP($B826&amp;" "&amp;$G826,Lists!$N$4:$O$14,2,FALSE)),"",VLOOKUP($B826&amp;" "&amp;$G826,Lists!$N$4:$O$14,2,FALSE))</f>
        <v/>
      </c>
      <c r="G826" s="78" t="str">
        <f>IF(ISERROR(VLOOKUP($E826,Lists!$L$4:$M$7,2,FALSE)),"",VLOOKUP($E826,Lists!$L$4:$M$7,2,FALSE))</f>
        <v/>
      </c>
      <c r="H826" s="77" t="str">
        <f t="shared" si="13"/>
        <v/>
      </c>
      <c r="I826" s="23" t="str">
        <f>IF(ISERROR(VLOOKUP($B826,Lists!$B$4:$K$12,10,FALSE)),"",VLOOKUP($B826,Lists!$B$4:$K$12,10,FALSE))</f>
        <v/>
      </c>
    </row>
    <row r="827" spans="1:9" x14ac:dyDescent="0.25">
      <c r="A827" s="12"/>
      <c r="B827" s="17" t="s">
        <v>754</v>
      </c>
      <c r="C827" s="12" t="str">
        <f>IF(ISERROR(VLOOKUP($B827,Lists!$B$4:$C$11,2,FALSE)),"",VLOOKUP($B827,Lists!$B$4:$C$11,2,FALSE))</f>
        <v/>
      </c>
      <c r="D827" s="77"/>
      <c r="E827" s="23" t="s">
        <v>945</v>
      </c>
      <c r="F827" s="78" t="str">
        <f>IF(ISERROR(VLOOKUP($B827&amp;" "&amp;$G827,Lists!$N$4:$O$14,2,FALSE)),"",VLOOKUP($B827&amp;" "&amp;$G827,Lists!$N$4:$O$14,2,FALSE))</f>
        <v/>
      </c>
      <c r="G827" s="78" t="str">
        <f>IF(ISERROR(VLOOKUP($E827,Lists!$L$4:$M$7,2,FALSE)),"",VLOOKUP($E827,Lists!$L$4:$M$7,2,FALSE))</f>
        <v/>
      </c>
      <c r="H827" s="77" t="str">
        <f t="shared" si="13"/>
        <v/>
      </c>
      <c r="I827" s="23" t="str">
        <f>IF(ISERROR(VLOOKUP($B827,Lists!$B$4:$K$12,10,FALSE)),"",VLOOKUP($B827,Lists!$B$4:$K$12,10,FALSE))</f>
        <v/>
      </c>
    </row>
    <row r="828" spans="1:9" x14ac:dyDescent="0.25">
      <c r="A828" s="12"/>
      <c r="B828" s="17" t="s">
        <v>754</v>
      </c>
      <c r="C828" s="12" t="str">
        <f>IF(ISERROR(VLOOKUP($B828,Lists!$B$4:$C$11,2,FALSE)),"",VLOOKUP($B828,Lists!$B$4:$C$11,2,FALSE))</f>
        <v/>
      </c>
      <c r="D828" s="77"/>
      <c r="E828" s="23" t="s">
        <v>945</v>
      </c>
      <c r="F828" s="78" t="str">
        <f>IF(ISERROR(VLOOKUP($B828&amp;" "&amp;$G828,Lists!$N$4:$O$14,2,FALSE)),"",VLOOKUP($B828&amp;" "&amp;$G828,Lists!$N$4:$O$14,2,FALSE))</f>
        <v/>
      </c>
      <c r="G828" s="78" t="str">
        <f>IF(ISERROR(VLOOKUP($E828,Lists!$L$4:$M$7,2,FALSE)),"",VLOOKUP($E828,Lists!$L$4:$M$7,2,FALSE))</f>
        <v/>
      </c>
      <c r="H828" s="77" t="str">
        <f t="shared" si="13"/>
        <v/>
      </c>
      <c r="I828" s="23" t="str">
        <f>IF(ISERROR(VLOOKUP($B828,Lists!$B$4:$K$12,10,FALSE)),"",VLOOKUP($B828,Lists!$B$4:$K$12,10,FALSE))</f>
        <v/>
      </c>
    </row>
    <row r="829" spans="1:9" x14ac:dyDescent="0.25">
      <c r="A829" s="12"/>
      <c r="B829" s="17" t="s">
        <v>754</v>
      </c>
      <c r="C829" s="12" t="str">
        <f>IF(ISERROR(VLOOKUP($B829,Lists!$B$4:$C$11,2,FALSE)),"",VLOOKUP($B829,Lists!$B$4:$C$11,2,FALSE))</f>
        <v/>
      </c>
      <c r="D829" s="77"/>
      <c r="E829" s="23" t="s">
        <v>945</v>
      </c>
      <c r="F829" s="78" t="str">
        <f>IF(ISERROR(VLOOKUP($B829&amp;" "&amp;$G829,Lists!$N$4:$O$14,2,FALSE)),"",VLOOKUP($B829&amp;" "&amp;$G829,Lists!$N$4:$O$14,2,FALSE))</f>
        <v/>
      </c>
      <c r="G829" s="78" t="str">
        <f>IF(ISERROR(VLOOKUP($E829,Lists!$L$4:$M$7,2,FALSE)),"",VLOOKUP($E829,Lists!$L$4:$M$7,2,FALSE))</f>
        <v/>
      </c>
      <c r="H829" s="77" t="str">
        <f t="shared" si="13"/>
        <v/>
      </c>
      <c r="I829" s="23" t="str">
        <f>IF(ISERROR(VLOOKUP($B829,Lists!$B$4:$K$12,10,FALSE)),"",VLOOKUP($B829,Lists!$B$4:$K$12,10,FALSE))</f>
        <v/>
      </c>
    </row>
    <row r="830" spans="1:9" x14ac:dyDescent="0.25">
      <c r="A830" s="12"/>
      <c r="B830" s="17" t="s">
        <v>754</v>
      </c>
      <c r="C830" s="12" t="str">
        <f>IF(ISERROR(VLOOKUP($B830,Lists!$B$4:$C$11,2,FALSE)),"",VLOOKUP($B830,Lists!$B$4:$C$11,2,FALSE))</f>
        <v/>
      </c>
      <c r="D830" s="77"/>
      <c r="E830" s="23" t="s">
        <v>945</v>
      </c>
      <c r="F830" s="78" t="str">
        <f>IF(ISERROR(VLOOKUP($B830&amp;" "&amp;$G830,Lists!$N$4:$O$14,2,FALSE)),"",VLOOKUP($B830&amp;" "&amp;$G830,Lists!$N$4:$O$14,2,FALSE))</f>
        <v/>
      </c>
      <c r="G830" s="78" t="str">
        <f>IF(ISERROR(VLOOKUP($E830,Lists!$L$4:$M$7,2,FALSE)),"",VLOOKUP($E830,Lists!$L$4:$M$7,2,FALSE))</f>
        <v/>
      </c>
      <c r="H830" s="77" t="str">
        <f t="shared" si="13"/>
        <v/>
      </c>
      <c r="I830" s="23" t="str">
        <f>IF(ISERROR(VLOOKUP($B830,Lists!$B$4:$K$12,10,FALSE)),"",VLOOKUP($B830,Lists!$B$4:$K$12,10,FALSE))</f>
        <v/>
      </c>
    </row>
    <row r="831" spans="1:9" x14ac:dyDescent="0.25">
      <c r="A831" s="12"/>
      <c r="B831" s="17" t="s">
        <v>754</v>
      </c>
      <c r="C831" s="12" t="str">
        <f>IF(ISERROR(VLOOKUP($B831,Lists!$B$4:$C$11,2,FALSE)),"",VLOOKUP($B831,Lists!$B$4:$C$11,2,FALSE))</f>
        <v/>
      </c>
      <c r="D831" s="77"/>
      <c r="E831" s="23" t="s">
        <v>945</v>
      </c>
      <c r="F831" s="78" t="str">
        <f>IF(ISERROR(VLOOKUP($B831&amp;" "&amp;$G831,Lists!$N$4:$O$14,2,FALSE)),"",VLOOKUP($B831&amp;" "&amp;$G831,Lists!$N$4:$O$14,2,FALSE))</f>
        <v/>
      </c>
      <c r="G831" s="78" t="str">
        <f>IF(ISERROR(VLOOKUP($E831,Lists!$L$4:$M$7,2,FALSE)),"",VLOOKUP($E831,Lists!$L$4:$M$7,2,FALSE))</f>
        <v/>
      </c>
      <c r="H831" s="77" t="str">
        <f t="shared" si="13"/>
        <v/>
      </c>
      <c r="I831" s="23" t="str">
        <f>IF(ISERROR(VLOOKUP($B831,Lists!$B$4:$K$12,10,FALSE)),"",VLOOKUP($B831,Lists!$B$4:$K$12,10,FALSE))</f>
        <v/>
      </c>
    </row>
    <row r="832" spans="1:9" x14ac:dyDescent="0.25">
      <c r="A832" s="12"/>
      <c r="B832" s="17" t="s">
        <v>754</v>
      </c>
      <c r="C832" s="12" t="str">
        <f>IF(ISERROR(VLOOKUP($B832,Lists!$B$4:$C$11,2,FALSE)),"",VLOOKUP($B832,Lists!$B$4:$C$11,2,FALSE))</f>
        <v/>
      </c>
      <c r="D832" s="77"/>
      <c r="E832" s="23" t="s">
        <v>945</v>
      </c>
      <c r="F832" s="78" t="str">
        <f>IF(ISERROR(VLOOKUP($B832&amp;" "&amp;$G832,Lists!$N$4:$O$14,2,FALSE)),"",VLOOKUP($B832&amp;" "&amp;$G832,Lists!$N$4:$O$14,2,FALSE))</f>
        <v/>
      </c>
      <c r="G832" s="78" t="str">
        <f>IF(ISERROR(VLOOKUP($E832,Lists!$L$4:$M$7,2,FALSE)),"",VLOOKUP($E832,Lists!$L$4:$M$7,2,FALSE))</f>
        <v/>
      </c>
      <c r="H832" s="77" t="str">
        <f t="shared" si="13"/>
        <v/>
      </c>
      <c r="I832" s="23" t="str">
        <f>IF(ISERROR(VLOOKUP($B832,Lists!$B$4:$K$12,10,FALSE)),"",VLOOKUP($B832,Lists!$B$4:$K$12,10,FALSE))</f>
        <v/>
      </c>
    </row>
    <row r="833" spans="1:9" x14ac:dyDescent="0.25">
      <c r="A833" s="12"/>
      <c r="B833" s="17" t="s">
        <v>754</v>
      </c>
      <c r="C833" s="12" t="str">
        <f>IF(ISERROR(VLOOKUP($B833,Lists!$B$4:$C$11,2,FALSE)),"",VLOOKUP($B833,Lists!$B$4:$C$11,2,FALSE))</f>
        <v/>
      </c>
      <c r="D833" s="77"/>
      <c r="E833" s="23" t="s">
        <v>945</v>
      </c>
      <c r="F833" s="78" t="str">
        <f>IF(ISERROR(VLOOKUP($B833&amp;" "&amp;$G833,Lists!$N$4:$O$14,2,FALSE)),"",VLOOKUP($B833&amp;" "&amp;$G833,Lists!$N$4:$O$14,2,FALSE))</f>
        <v/>
      </c>
      <c r="G833" s="78" t="str">
        <f>IF(ISERROR(VLOOKUP($E833,Lists!$L$4:$M$7,2,FALSE)),"",VLOOKUP($E833,Lists!$L$4:$M$7,2,FALSE))</f>
        <v/>
      </c>
      <c r="H833" s="77" t="str">
        <f t="shared" si="13"/>
        <v/>
      </c>
      <c r="I833" s="23" t="str">
        <f>IF(ISERROR(VLOOKUP($B833,Lists!$B$4:$K$12,10,FALSE)),"",VLOOKUP($B833,Lists!$B$4:$K$12,10,FALSE))</f>
        <v/>
      </c>
    </row>
    <row r="834" spans="1:9" x14ac:dyDescent="0.25">
      <c r="A834" s="12"/>
      <c r="B834" s="17" t="s">
        <v>754</v>
      </c>
      <c r="C834" s="12" t="str">
        <f>IF(ISERROR(VLOOKUP($B834,Lists!$B$4:$C$11,2,FALSE)),"",VLOOKUP($B834,Lists!$B$4:$C$11,2,FALSE))</f>
        <v/>
      </c>
      <c r="D834" s="77"/>
      <c r="E834" s="23" t="s">
        <v>945</v>
      </c>
      <c r="F834" s="78" t="str">
        <f>IF(ISERROR(VLOOKUP($B834&amp;" "&amp;$G834,Lists!$N$4:$O$14,2,FALSE)),"",VLOOKUP($B834&amp;" "&amp;$G834,Lists!$N$4:$O$14,2,FALSE))</f>
        <v/>
      </c>
      <c r="G834" s="78" t="str">
        <f>IF(ISERROR(VLOOKUP($E834,Lists!$L$4:$M$7,2,FALSE)),"",VLOOKUP($E834,Lists!$L$4:$M$7,2,FALSE))</f>
        <v/>
      </c>
      <c r="H834" s="77" t="str">
        <f t="shared" si="13"/>
        <v/>
      </c>
      <c r="I834" s="23" t="str">
        <f>IF(ISERROR(VLOOKUP($B834,Lists!$B$4:$K$12,10,FALSE)),"",VLOOKUP($B834,Lists!$B$4:$K$12,10,FALSE))</f>
        <v/>
      </c>
    </row>
    <row r="835" spans="1:9" x14ac:dyDescent="0.25">
      <c r="A835" s="12"/>
      <c r="B835" s="17" t="s">
        <v>754</v>
      </c>
      <c r="C835" s="12" t="str">
        <f>IF(ISERROR(VLOOKUP($B835,Lists!$B$4:$C$11,2,FALSE)),"",VLOOKUP($B835,Lists!$B$4:$C$11,2,FALSE))</f>
        <v/>
      </c>
      <c r="D835" s="77"/>
      <c r="E835" s="23" t="s">
        <v>945</v>
      </c>
      <c r="F835" s="78" t="str">
        <f>IF(ISERROR(VLOOKUP($B835&amp;" "&amp;$G835,Lists!$N$4:$O$14,2,FALSE)),"",VLOOKUP($B835&amp;" "&amp;$G835,Lists!$N$4:$O$14,2,FALSE))</f>
        <v/>
      </c>
      <c r="G835" s="78" t="str">
        <f>IF(ISERROR(VLOOKUP($E835,Lists!$L$4:$M$7,2,FALSE)),"",VLOOKUP($E835,Lists!$L$4:$M$7,2,FALSE))</f>
        <v/>
      </c>
      <c r="H835" s="77" t="str">
        <f t="shared" si="13"/>
        <v/>
      </c>
      <c r="I835" s="23" t="str">
        <f>IF(ISERROR(VLOOKUP($B835,Lists!$B$4:$K$12,10,FALSE)),"",VLOOKUP($B835,Lists!$B$4:$K$12,10,FALSE))</f>
        <v/>
      </c>
    </row>
    <row r="836" spans="1:9" x14ac:dyDescent="0.25">
      <c r="A836" s="12"/>
      <c r="B836" s="17" t="s">
        <v>754</v>
      </c>
      <c r="C836" s="12" t="str">
        <f>IF(ISERROR(VLOOKUP($B836,Lists!$B$4:$C$11,2,FALSE)),"",VLOOKUP($B836,Lists!$B$4:$C$11,2,FALSE))</f>
        <v/>
      </c>
      <c r="D836" s="77"/>
      <c r="E836" s="23" t="s">
        <v>945</v>
      </c>
      <c r="F836" s="78" t="str">
        <f>IF(ISERROR(VLOOKUP($B836&amp;" "&amp;$G836,Lists!$N$4:$O$14,2,FALSE)),"",VLOOKUP($B836&amp;" "&amp;$G836,Lists!$N$4:$O$14,2,FALSE))</f>
        <v/>
      </c>
      <c r="G836" s="78" t="str">
        <f>IF(ISERROR(VLOOKUP($E836,Lists!$L$4:$M$7,2,FALSE)),"",VLOOKUP($E836,Lists!$L$4:$M$7,2,FALSE))</f>
        <v/>
      </c>
      <c r="H836" s="77" t="str">
        <f t="shared" si="13"/>
        <v/>
      </c>
      <c r="I836" s="23" t="str">
        <f>IF(ISERROR(VLOOKUP($B836,Lists!$B$4:$K$12,10,FALSE)),"",VLOOKUP($B836,Lists!$B$4:$K$12,10,FALSE))</f>
        <v/>
      </c>
    </row>
    <row r="837" spans="1:9" x14ac:dyDescent="0.25">
      <c r="A837" s="12"/>
      <c r="B837" s="17" t="s">
        <v>754</v>
      </c>
      <c r="C837" s="12" t="str">
        <f>IF(ISERROR(VLOOKUP($B837,Lists!$B$4:$C$11,2,FALSE)),"",VLOOKUP($B837,Lists!$B$4:$C$11,2,FALSE))</f>
        <v/>
      </c>
      <c r="D837" s="77"/>
      <c r="E837" s="23" t="s">
        <v>945</v>
      </c>
      <c r="F837" s="78" t="str">
        <f>IF(ISERROR(VLOOKUP($B837&amp;" "&amp;$G837,Lists!$N$4:$O$14,2,FALSE)),"",VLOOKUP($B837&amp;" "&amp;$G837,Lists!$N$4:$O$14,2,FALSE))</f>
        <v/>
      </c>
      <c r="G837" s="78" t="str">
        <f>IF(ISERROR(VLOOKUP($E837,Lists!$L$4:$M$7,2,FALSE)),"",VLOOKUP($E837,Lists!$L$4:$M$7,2,FALSE))</f>
        <v/>
      </c>
      <c r="H837" s="77" t="str">
        <f t="shared" si="13"/>
        <v/>
      </c>
      <c r="I837" s="23" t="str">
        <f>IF(ISERROR(VLOOKUP($B837,Lists!$B$4:$K$12,10,FALSE)),"",VLOOKUP($B837,Lists!$B$4:$K$12,10,FALSE))</f>
        <v/>
      </c>
    </row>
    <row r="838" spans="1:9" x14ac:dyDescent="0.25">
      <c r="A838" s="12"/>
      <c r="B838" s="17" t="s">
        <v>754</v>
      </c>
      <c r="C838" s="12" t="str">
        <f>IF(ISERROR(VLOOKUP($B838,Lists!$B$4:$C$11,2,FALSE)),"",VLOOKUP($B838,Lists!$B$4:$C$11,2,FALSE))</f>
        <v/>
      </c>
      <c r="D838" s="77"/>
      <c r="E838" s="23" t="s">
        <v>945</v>
      </c>
      <c r="F838" s="78" t="str">
        <f>IF(ISERROR(VLOOKUP($B838&amp;" "&amp;$G838,Lists!$N$4:$O$14,2,FALSE)),"",VLOOKUP($B838&amp;" "&amp;$G838,Lists!$N$4:$O$14,2,FALSE))</f>
        <v/>
      </c>
      <c r="G838" s="78" t="str">
        <f>IF(ISERROR(VLOOKUP($E838,Lists!$L$4:$M$7,2,FALSE)),"",VLOOKUP($E838,Lists!$L$4:$M$7,2,FALSE))</f>
        <v/>
      </c>
      <c r="H838" s="77" t="str">
        <f t="shared" si="13"/>
        <v/>
      </c>
      <c r="I838" s="23" t="str">
        <f>IF(ISERROR(VLOOKUP($B838,Lists!$B$4:$K$12,10,FALSE)),"",VLOOKUP($B838,Lists!$B$4:$K$12,10,FALSE))</f>
        <v/>
      </c>
    </row>
    <row r="839" spans="1:9" x14ac:dyDescent="0.25">
      <c r="A839" s="12"/>
      <c r="B839" s="17" t="s">
        <v>754</v>
      </c>
      <c r="C839" s="12" t="str">
        <f>IF(ISERROR(VLOOKUP($B839,Lists!$B$4:$C$11,2,FALSE)),"",VLOOKUP($B839,Lists!$B$4:$C$11,2,FALSE))</f>
        <v/>
      </c>
      <c r="D839" s="77"/>
      <c r="E839" s="23" t="s">
        <v>945</v>
      </c>
      <c r="F839" s="78" t="str">
        <f>IF(ISERROR(VLOOKUP($B839&amp;" "&amp;$G839,Lists!$N$4:$O$14,2,FALSE)),"",VLOOKUP($B839&amp;" "&amp;$G839,Lists!$N$4:$O$14,2,FALSE))</f>
        <v/>
      </c>
      <c r="G839" s="78" t="str">
        <f>IF(ISERROR(VLOOKUP($E839,Lists!$L$4:$M$7,2,FALSE)),"",VLOOKUP($E839,Lists!$L$4:$M$7,2,FALSE))</f>
        <v/>
      </c>
      <c r="H839" s="77" t="str">
        <f t="shared" si="13"/>
        <v/>
      </c>
      <c r="I839" s="23" t="str">
        <f>IF(ISERROR(VLOOKUP($B839,Lists!$B$4:$K$12,10,FALSE)),"",VLOOKUP($B839,Lists!$B$4:$K$12,10,FALSE))</f>
        <v/>
      </c>
    </row>
    <row r="840" spans="1:9" x14ac:dyDescent="0.25">
      <c r="A840" s="12"/>
      <c r="B840" s="17" t="s">
        <v>754</v>
      </c>
      <c r="C840" s="12" t="str">
        <f>IF(ISERROR(VLOOKUP($B840,Lists!$B$4:$C$11,2,FALSE)),"",VLOOKUP($B840,Lists!$B$4:$C$11,2,FALSE))</f>
        <v/>
      </c>
      <c r="D840" s="77"/>
      <c r="E840" s="23" t="s">
        <v>945</v>
      </c>
      <c r="F840" s="78" t="str">
        <f>IF(ISERROR(VLOOKUP($B840&amp;" "&amp;$G840,Lists!$N$4:$O$14,2,FALSE)),"",VLOOKUP($B840&amp;" "&amp;$G840,Lists!$N$4:$O$14,2,FALSE))</f>
        <v/>
      </c>
      <c r="G840" s="78" t="str">
        <f>IF(ISERROR(VLOOKUP($E840,Lists!$L$4:$M$7,2,FALSE)),"",VLOOKUP($E840,Lists!$L$4:$M$7,2,FALSE))</f>
        <v/>
      </c>
      <c r="H840" s="77" t="str">
        <f t="shared" si="13"/>
        <v/>
      </c>
      <c r="I840" s="23" t="str">
        <f>IF(ISERROR(VLOOKUP($B840,Lists!$B$4:$K$12,10,FALSE)),"",VLOOKUP($B840,Lists!$B$4:$K$12,10,FALSE))</f>
        <v/>
      </c>
    </row>
    <row r="841" spans="1:9" x14ac:dyDescent="0.25">
      <c r="A841" s="12"/>
      <c r="B841" s="17" t="s">
        <v>754</v>
      </c>
      <c r="C841" s="12" t="str">
        <f>IF(ISERROR(VLOOKUP($B841,Lists!$B$4:$C$11,2,FALSE)),"",VLOOKUP($B841,Lists!$B$4:$C$11,2,FALSE))</f>
        <v/>
      </c>
      <c r="D841" s="77"/>
      <c r="E841" s="23" t="s">
        <v>945</v>
      </c>
      <c r="F841" s="78" t="str">
        <f>IF(ISERROR(VLOOKUP($B841&amp;" "&amp;$G841,Lists!$N$4:$O$14,2,FALSE)),"",VLOOKUP($B841&amp;" "&amp;$G841,Lists!$N$4:$O$14,2,FALSE))</f>
        <v/>
      </c>
      <c r="G841" s="78" t="str">
        <f>IF(ISERROR(VLOOKUP($E841,Lists!$L$4:$M$7,2,FALSE)),"",VLOOKUP($E841,Lists!$L$4:$M$7,2,FALSE))</f>
        <v/>
      </c>
      <c r="H841" s="77" t="str">
        <f t="shared" si="13"/>
        <v/>
      </c>
      <c r="I841" s="23" t="str">
        <f>IF(ISERROR(VLOOKUP($B841,Lists!$B$4:$K$12,10,FALSE)),"",VLOOKUP($B841,Lists!$B$4:$K$12,10,FALSE))</f>
        <v/>
      </c>
    </row>
    <row r="842" spans="1:9" x14ac:dyDescent="0.25">
      <c r="A842" s="12"/>
      <c r="B842" s="17" t="s">
        <v>754</v>
      </c>
      <c r="C842" s="12" t="str">
        <f>IF(ISERROR(VLOOKUP($B842,Lists!$B$4:$C$11,2,FALSE)),"",VLOOKUP($B842,Lists!$B$4:$C$11,2,FALSE))</f>
        <v/>
      </c>
      <c r="D842" s="77"/>
      <c r="E842" s="23" t="s">
        <v>945</v>
      </c>
      <c r="F842" s="78" t="str">
        <f>IF(ISERROR(VLOOKUP($B842&amp;" "&amp;$G842,Lists!$N$4:$O$14,2,FALSE)),"",VLOOKUP($B842&amp;" "&amp;$G842,Lists!$N$4:$O$14,2,FALSE))</f>
        <v/>
      </c>
      <c r="G842" s="78" t="str">
        <f>IF(ISERROR(VLOOKUP($E842,Lists!$L$4:$M$7,2,FALSE)),"",VLOOKUP($E842,Lists!$L$4:$M$7,2,FALSE))</f>
        <v/>
      </c>
      <c r="H842" s="77" t="str">
        <f t="shared" si="13"/>
        <v/>
      </c>
      <c r="I842" s="23" t="str">
        <f>IF(ISERROR(VLOOKUP($B842,Lists!$B$4:$K$12,10,FALSE)),"",VLOOKUP($B842,Lists!$B$4:$K$12,10,FALSE))</f>
        <v/>
      </c>
    </row>
    <row r="843" spans="1:9" x14ac:dyDescent="0.25">
      <c r="A843" s="12"/>
      <c r="B843" s="17" t="s">
        <v>754</v>
      </c>
      <c r="C843" s="12" t="str">
        <f>IF(ISERROR(VLOOKUP($B843,Lists!$B$4:$C$11,2,FALSE)),"",VLOOKUP($B843,Lists!$B$4:$C$11,2,FALSE))</f>
        <v/>
      </c>
      <c r="D843" s="77"/>
      <c r="E843" s="23" t="s">
        <v>945</v>
      </c>
      <c r="F843" s="78" t="str">
        <f>IF(ISERROR(VLOOKUP($B843&amp;" "&amp;$G843,Lists!$N$4:$O$14,2,FALSE)),"",VLOOKUP($B843&amp;" "&amp;$G843,Lists!$N$4:$O$14,2,FALSE))</f>
        <v/>
      </c>
      <c r="G843" s="78" t="str">
        <f>IF(ISERROR(VLOOKUP($E843,Lists!$L$4:$M$7,2,FALSE)),"",VLOOKUP($E843,Lists!$L$4:$M$7,2,FALSE))</f>
        <v/>
      </c>
      <c r="H843" s="77" t="str">
        <f t="shared" si="13"/>
        <v/>
      </c>
      <c r="I843" s="23" t="str">
        <f>IF(ISERROR(VLOOKUP($B843,Lists!$B$4:$K$12,10,FALSE)),"",VLOOKUP($B843,Lists!$B$4:$K$12,10,FALSE))</f>
        <v/>
      </c>
    </row>
    <row r="844" spans="1:9" x14ac:dyDescent="0.25">
      <c r="A844" s="12"/>
      <c r="B844" s="17" t="s">
        <v>754</v>
      </c>
      <c r="C844" s="12" t="str">
        <f>IF(ISERROR(VLOOKUP($B844,Lists!$B$4:$C$11,2,FALSE)),"",VLOOKUP($B844,Lists!$B$4:$C$11,2,FALSE))</f>
        <v/>
      </c>
      <c r="D844" s="77"/>
      <c r="E844" s="23" t="s">
        <v>945</v>
      </c>
      <c r="F844" s="78" t="str">
        <f>IF(ISERROR(VLOOKUP($B844&amp;" "&amp;$G844,Lists!$N$4:$O$14,2,FALSE)),"",VLOOKUP($B844&amp;" "&amp;$G844,Lists!$N$4:$O$14,2,FALSE))</f>
        <v/>
      </c>
      <c r="G844" s="78" t="str">
        <f>IF(ISERROR(VLOOKUP($E844,Lists!$L$4:$M$7,2,FALSE)),"",VLOOKUP($E844,Lists!$L$4:$M$7,2,FALSE))</f>
        <v/>
      </c>
      <c r="H844" s="77" t="str">
        <f t="shared" si="13"/>
        <v/>
      </c>
      <c r="I844" s="23" t="str">
        <f>IF(ISERROR(VLOOKUP($B844,Lists!$B$4:$K$12,10,FALSE)),"",VLOOKUP($B844,Lists!$B$4:$K$12,10,FALSE))</f>
        <v/>
      </c>
    </row>
    <row r="845" spans="1:9" x14ac:dyDescent="0.25">
      <c r="A845" s="12"/>
      <c r="B845" s="17" t="s">
        <v>754</v>
      </c>
      <c r="C845" s="12" t="str">
        <f>IF(ISERROR(VLOOKUP($B845,Lists!$B$4:$C$11,2,FALSE)),"",VLOOKUP($B845,Lists!$B$4:$C$11,2,FALSE))</f>
        <v/>
      </c>
      <c r="D845" s="77"/>
      <c r="E845" s="23" t="s">
        <v>945</v>
      </c>
      <c r="F845" s="78" t="str">
        <f>IF(ISERROR(VLOOKUP($B845&amp;" "&amp;$G845,Lists!$N$4:$O$14,2,FALSE)),"",VLOOKUP($B845&amp;" "&amp;$G845,Lists!$N$4:$O$14,2,FALSE))</f>
        <v/>
      </c>
      <c r="G845" s="78" t="str">
        <f>IF(ISERROR(VLOOKUP($E845,Lists!$L$4:$M$7,2,FALSE)),"",VLOOKUP($E845,Lists!$L$4:$M$7,2,FALSE))</f>
        <v/>
      </c>
      <c r="H845" s="77" t="str">
        <f t="shared" si="13"/>
        <v/>
      </c>
      <c r="I845" s="23" t="str">
        <f>IF(ISERROR(VLOOKUP($B845,Lists!$B$4:$K$12,10,FALSE)),"",VLOOKUP($B845,Lists!$B$4:$K$12,10,FALSE))</f>
        <v/>
      </c>
    </row>
    <row r="846" spans="1:9" x14ac:dyDescent="0.25">
      <c r="A846" s="12"/>
      <c r="B846" s="17" t="s">
        <v>754</v>
      </c>
      <c r="C846" s="12" t="str">
        <f>IF(ISERROR(VLOOKUP($B846,Lists!$B$4:$C$11,2,FALSE)),"",VLOOKUP($B846,Lists!$B$4:$C$11,2,FALSE))</f>
        <v/>
      </c>
      <c r="D846" s="77"/>
      <c r="E846" s="23" t="s">
        <v>945</v>
      </c>
      <c r="F846" s="78" t="str">
        <f>IF(ISERROR(VLOOKUP($B846&amp;" "&amp;$G846,Lists!$N$4:$O$14,2,FALSE)),"",VLOOKUP($B846&amp;" "&amp;$G846,Lists!$N$4:$O$14,2,FALSE))</f>
        <v/>
      </c>
      <c r="G846" s="78" t="str">
        <f>IF(ISERROR(VLOOKUP($E846,Lists!$L$4:$M$7,2,FALSE)),"",VLOOKUP($E846,Lists!$L$4:$M$7,2,FALSE))</f>
        <v/>
      </c>
      <c r="H846" s="77" t="str">
        <f t="shared" si="13"/>
        <v/>
      </c>
      <c r="I846" s="23" t="str">
        <f>IF(ISERROR(VLOOKUP($B846,Lists!$B$4:$K$12,10,FALSE)),"",VLOOKUP($B846,Lists!$B$4:$K$12,10,FALSE))</f>
        <v/>
      </c>
    </row>
    <row r="847" spans="1:9" x14ac:dyDescent="0.25">
      <c r="A847" s="12"/>
      <c r="B847" s="17" t="s">
        <v>754</v>
      </c>
      <c r="C847" s="12" t="str">
        <f>IF(ISERROR(VLOOKUP($B847,Lists!$B$4:$C$11,2,FALSE)),"",VLOOKUP($B847,Lists!$B$4:$C$11,2,FALSE))</f>
        <v/>
      </c>
      <c r="D847" s="77"/>
      <c r="E847" s="23" t="s">
        <v>945</v>
      </c>
      <c r="F847" s="78" t="str">
        <f>IF(ISERROR(VLOOKUP($B847&amp;" "&amp;$G847,Lists!$N$4:$O$14,2,FALSE)),"",VLOOKUP($B847&amp;" "&amp;$G847,Lists!$N$4:$O$14,2,FALSE))</f>
        <v/>
      </c>
      <c r="G847" s="78" t="str">
        <f>IF(ISERROR(VLOOKUP($E847,Lists!$L$4:$M$7,2,FALSE)),"",VLOOKUP($E847,Lists!$L$4:$M$7,2,FALSE))</f>
        <v/>
      </c>
      <c r="H847" s="77" t="str">
        <f t="shared" si="13"/>
        <v/>
      </c>
      <c r="I847" s="23" t="str">
        <f>IF(ISERROR(VLOOKUP($B847,Lists!$B$4:$K$12,10,FALSE)),"",VLOOKUP($B847,Lists!$B$4:$K$12,10,FALSE))</f>
        <v/>
      </c>
    </row>
    <row r="848" spans="1:9" x14ac:dyDescent="0.25">
      <c r="A848" s="12"/>
      <c r="B848" s="17" t="s">
        <v>754</v>
      </c>
      <c r="C848" s="12" t="str">
        <f>IF(ISERROR(VLOOKUP($B848,Lists!$B$4:$C$11,2,FALSE)),"",VLOOKUP($B848,Lists!$B$4:$C$11,2,FALSE))</f>
        <v/>
      </c>
      <c r="D848" s="77"/>
      <c r="E848" s="23" t="s">
        <v>945</v>
      </c>
      <c r="F848" s="78" t="str">
        <f>IF(ISERROR(VLOOKUP($B848&amp;" "&amp;$G848,Lists!$N$4:$O$14,2,FALSE)),"",VLOOKUP($B848&amp;" "&amp;$G848,Lists!$N$4:$O$14,2,FALSE))</f>
        <v/>
      </c>
      <c r="G848" s="78" t="str">
        <f>IF(ISERROR(VLOOKUP($E848,Lists!$L$4:$M$7,2,FALSE)),"",VLOOKUP($E848,Lists!$L$4:$M$7,2,FALSE))</f>
        <v/>
      </c>
      <c r="H848" s="77" t="str">
        <f t="shared" si="13"/>
        <v/>
      </c>
      <c r="I848" s="23" t="str">
        <f>IF(ISERROR(VLOOKUP($B848,Lists!$B$4:$K$12,10,FALSE)),"",VLOOKUP($B848,Lists!$B$4:$K$12,10,FALSE))</f>
        <v/>
      </c>
    </row>
    <row r="849" spans="1:9" x14ac:dyDescent="0.25">
      <c r="A849" s="12"/>
      <c r="B849" s="17" t="s">
        <v>754</v>
      </c>
      <c r="C849" s="12" t="str">
        <f>IF(ISERROR(VLOOKUP($B849,Lists!$B$4:$C$11,2,FALSE)),"",VLOOKUP($B849,Lists!$B$4:$C$11,2,FALSE))</f>
        <v/>
      </c>
      <c r="D849" s="77"/>
      <c r="E849" s="23" t="s">
        <v>945</v>
      </c>
      <c r="F849" s="78" t="str">
        <f>IF(ISERROR(VLOOKUP($B849&amp;" "&amp;$G849,Lists!$N$4:$O$14,2,FALSE)),"",VLOOKUP($B849&amp;" "&amp;$G849,Lists!$N$4:$O$14,2,FALSE))</f>
        <v/>
      </c>
      <c r="G849" s="78" t="str">
        <f>IF(ISERROR(VLOOKUP($E849,Lists!$L$4:$M$7,2,FALSE)),"",VLOOKUP($E849,Lists!$L$4:$M$7,2,FALSE))</f>
        <v/>
      </c>
      <c r="H849" s="77" t="str">
        <f t="shared" si="13"/>
        <v/>
      </c>
      <c r="I849" s="23" t="str">
        <f>IF(ISERROR(VLOOKUP($B849,Lists!$B$4:$K$12,10,FALSE)),"",VLOOKUP($B849,Lists!$B$4:$K$12,10,FALSE))</f>
        <v/>
      </c>
    </row>
    <row r="850" spans="1:9" x14ac:dyDescent="0.25">
      <c r="A850" s="12"/>
      <c r="B850" s="17" t="s">
        <v>754</v>
      </c>
      <c r="C850" s="12" t="str">
        <f>IF(ISERROR(VLOOKUP($B850,Lists!$B$4:$C$11,2,FALSE)),"",VLOOKUP($B850,Lists!$B$4:$C$11,2,FALSE))</f>
        <v/>
      </c>
      <c r="D850" s="77"/>
      <c r="E850" s="23" t="s">
        <v>945</v>
      </c>
      <c r="F850" s="78" t="str">
        <f>IF(ISERROR(VLOOKUP($B850&amp;" "&amp;$G850,Lists!$N$4:$O$14,2,FALSE)),"",VLOOKUP($B850&amp;" "&amp;$G850,Lists!$N$4:$O$14,2,FALSE))</f>
        <v/>
      </c>
      <c r="G850" s="78" t="str">
        <f>IF(ISERROR(VLOOKUP($E850,Lists!$L$4:$M$7,2,FALSE)),"",VLOOKUP($E850,Lists!$L$4:$M$7,2,FALSE))</f>
        <v/>
      </c>
      <c r="H850" s="77" t="str">
        <f t="shared" si="13"/>
        <v/>
      </c>
      <c r="I850" s="23" t="str">
        <f>IF(ISERROR(VLOOKUP($B850,Lists!$B$4:$K$12,10,FALSE)),"",VLOOKUP($B850,Lists!$B$4:$K$12,10,FALSE))</f>
        <v/>
      </c>
    </row>
    <row r="851" spans="1:9" x14ac:dyDescent="0.25">
      <c r="A851" s="12"/>
      <c r="B851" s="17" t="s">
        <v>754</v>
      </c>
      <c r="C851" s="12" t="str">
        <f>IF(ISERROR(VLOOKUP($B851,Lists!$B$4:$C$11,2,FALSE)),"",VLOOKUP($B851,Lists!$B$4:$C$11,2,FALSE))</f>
        <v/>
      </c>
      <c r="D851" s="77"/>
      <c r="E851" s="23" t="s">
        <v>945</v>
      </c>
      <c r="F851" s="78" t="str">
        <f>IF(ISERROR(VLOOKUP($B851&amp;" "&amp;$G851,Lists!$N$4:$O$14,2,FALSE)),"",VLOOKUP($B851&amp;" "&amp;$G851,Lists!$N$4:$O$14,2,FALSE))</f>
        <v/>
      </c>
      <c r="G851" s="78" t="str">
        <f>IF(ISERROR(VLOOKUP($E851,Lists!$L$4:$M$7,2,FALSE)),"",VLOOKUP($E851,Lists!$L$4:$M$7,2,FALSE))</f>
        <v/>
      </c>
      <c r="H851" s="77" t="str">
        <f t="shared" si="13"/>
        <v/>
      </c>
      <c r="I851" s="23" t="str">
        <f>IF(ISERROR(VLOOKUP($B851,Lists!$B$4:$K$12,10,FALSE)),"",VLOOKUP($B851,Lists!$B$4:$K$12,10,FALSE))</f>
        <v/>
      </c>
    </row>
    <row r="852" spans="1:9" x14ac:dyDescent="0.25">
      <c r="A852" s="12"/>
      <c r="B852" s="17" t="s">
        <v>754</v>
      </c>
      <c r="C852" s="12" t="str">
        <f>IF(ISERROR(VLOOKUP($B852,Lists!$B$4:$C$11,2,FALSE)),"",VLOOKUP($B852,Lists!$B$4:$C$11,2,FALSE))</f>
        <v/>
      </c>
      <c r="D852" s="77"/>
      <c r="E852" s="23" t="s">
        <v>945</v>
      </c>
      <c r="F852" s="78" t="str">
        <f>IF(ISERROR(VLOOKUP($B852&amp;" "&amp;$G852,Lists!$N$4:$O$14,2,FALSE)),"",VLOOKUP($B852&amp;" "&amp;$G852,Lists!$N$4:$O$14,2,FALSE))</f>
        <v/>
      </c>
      <c r="G852" s="78" t="str">
        <f>IF(ISERROR(VLOOKUP($E852,Lists!$L$4:$M$7,2,FALSE)),"",VLOOKUP($E852,Lists!$L$4:$M$7,2,FALSE))</f>
        <v/>
      </c>
      <c r="H852" s="77" t="str">
        <f t="shared" ref="H852:H915" si="14">IF(ISERROR(D852*F852),"",D852*F852)</f>
        <v/>
      </c>
      <c r="I852" s="23" t="str">
        <f>IF(ISERROR(VLOOKUP($B852,Lists!$B$4:$K$12,10,FALSE)),"",VLOOKUP($B852,Lists!$B$4:$K$12,10,FALSE))</f>
        <v/>
      </c>
    </row>
    <row r="853" spans="1:9" x14ac:dyDescent="0.25">
      <c r="A853" s="12"/>
      <c r="B853" s="17" t="s">
        <v>754</v>
      </c>
      <c r="C853" s="12" t="str">
        <f>IF(ISERROR(VLOOKUP($B853,Lists!$B$4:$C$11,2,FALSE)),"",VLOOKUP($B853,Lists!$B$4:$C$11,2,FALSE))</f>
        <v/>
      </c>
      <c r="D853" s="77"/>
      <c r="E853" s="23" t="s">
        <v>945</v>
      </c>
      <c r="F853" s="78" t="str">
        <f>IF(ISERROR(VLOOKUP($B853&amp;" "&amp;$G853,Lists!$N$4:$O$14,2,FALSE)),"",VLOOKUP($B853&amp;" "&amp;$G853,Lists!$N$4:$O$14,2,FALSE))</f>
        <v/>
      </c>
      <c r="G853" s="78" t="str">
        <f>IF(ISERROR(VLOOKUP($E853,Lists!$L$4:$M$7,2,FALSE)),"",VLOOKUP($E853,Lists!$L$4:$M$7,2,FALSE))</f>
        <v/>
      </c>
      <c r="H853" s="77" t="str">
        <f t="shared" si="14"/>
        <v/>
      </c>
      <c r="I853" s="23" t="str">
        <f>IF(ISERROR(VLOOKUP($B853,Lists!$B$4:$K$12,10,FALSE)),"",VLOOKUP($B853,Lists!$B$4:$K$12,10,FALSE))</f>
        <v/>
      </c>
    </row>
    <row r="854" spans="1:9" x14ac:dyDescent="0.25">
      <c r="A854" s="12"/>
      <c r="B854" s="17" t="s">
        <v>754</v>
      </c>
      <c r="C854" s="12" t="str">
        <f>IF(ISERROR(VLOOKUP($B854,Lists!$B$4:$C$11,2,FALSE)),"",VLOOKUP($B854,Lists!$B$4:$C$11,2,FALSE))</f>
        <v/>
      </c>
      <c r="D854" s="77"/>
      <c r="E854" s="23" t="s">
        <v>945</v>
      </c>
      <c r="F854" s="78" t="str">
        <f>IF(ISERROR(VLOOKUP($B854&amp;" "&amp;$G854,Lists!$N$4:$O$14,2,FALSE)),"",VLOOKUP($B854&amp;" "&amp;$G854,Lists!$N$4:$O$14,2,FALSE))</f>
        <v/>
      </c>
      <c r="G854" s="78" t="str">
        <f>IF(ISERROR(VLOOKUP($E854,Lists!$L$4:$M$7,2,FALSE)),"",VLOOKUP($E854,Lists!$L$4:$M$7,2,FALSE))</f>
        <v/>
      </c>
      <c r="H854" s="77" t="str">
        <f t="shared" si="14"/>
        <v/>
      </c>
      <c r="I854" s="23" t="str">
        <f>IF(ISERROR(VLOOKUP($B854,Lists!$B$4:$K$12,10,FALSE)),"",VLOOKUP($B854,Lists!$B$4:$K$12,10,FALSE))</f>
        <v/>
      </c>
    </row>
    <row r="855" spans="1:9" x14ac:dyDescent="0.25">
      <c r="A855" s="12"/>
      <c r="B855" s="17" t="s">
        <v>754</v>
      </c>
      <c r="C855" s="12" t="str">
        <f>IF(ISERROR(VLOOKUP($B855,Lists!$B$4:$C$11,2,FALSE)),"",VLOOKUP($B855,Lists!$B$4:$C$11,2,FALSE))</f>
        <v/>
      </c>
      <c r="D855" s="77"/>
      <c r="E855" s="23" t="s">
        <v>945</v>
      </c>
      <c r="F855" s="78" t="str">
        <f>IF(ISERROR(VLOOKUP($B855&amp;" "&amp;$G855,Lists!$N$4:$O$14,2,FALSE)),"",VLOOKUP($B855&amp;" "&amp;$G855,Lists!$N$4:$O$14,2,FALSE))</f>
        <v/>
      </c>
      <c r="G855" s="78" t="str">
        <f>IF(ISERROR(VLOOKUP($E855,Lists!$L$4:$M$7,2,FALSE)),"",VLOOKUP($E855,Lists!$L$4:$M$7,2,FALSE))</f>
        <v/>
      </c>
      <c r="H855" s="77" t="str">
        <f t="shared" si="14"/>
        <v/>
      </c>
      <c r="I855" s="23" t="str">
        <f>IF(ISERROR(VLOOKUP($B855,Lists!$B$4:$K$12,10,FALSE)),"",VLOOKUP($B855,Lists!$B$4:$K$12,10,FALSE))</f>
        <v/>
      </c>
    </row>
    <row r="856" spans="1:9" x14ac:dyDescent="0.25">
      <c r="A856" s="12"/>
      <c r="B856" s="17" t="s">
        <v>754</v>
      </c>
      <c r="C856" s="12" t="str">
        <f>IF(ISERROR(VLOOKUP($B856,Lists!$B$4:$C$11,2,FALSE)),"",VLOOKUP($B856,Lists!$B$4:$C$11,2,FALSE))</f>
        <v/>
      </c>
      <c r="D856" s="77"/>
      <c r="E856" s="23" t="s">
        <v>945</v>
      </c>
      <c r="F856" s="78" t="str">
        <f>IF(ISERROR(VLOOKUP($B856&amp;" "&amp;$G856,Lists!$N$4:$O$14,2,FALSE)),"",VLOOKUP($B856&amp;" "&amp;$G856,Lists!$N$4:$O$14,2,FALSE))</f>
        <v/>
      </c>
      <c r="G856" s="78" t="str">
        <f>IF(ISERROR(VLOOKUP($E856,Lists!$L$4:$M$7,2,FALSE)),"",VLOOKUP($E856,Lists!$L$4:$M$7,2,FALSE))</f>
        <v/>
      </c>
      <c r="H856" s="77" t="str">
        <f t="shared" si="14"/>
        <v/>
      </c>
      <c r="I856" s="23" t="str">
        <f>IF(ISERROR(VLOOKUP($B856,Lists!$B$4:$K$12,10,FALSE)),"",VLOOKUP($B856,Lists!$B$4:$K$12,10,FALSE))</f>
        <v/>
      </c>
    </row>
    <row r="857" spans="1:9" x14ac:dyDescent="0.25">
      <c r="A857" s="12"/>
      <c r="B857" s="17" t="s">
        <v>754</v>
      </c>
      <c r="C857" s="12" t="str">
        <f>IF(ISERROR(VLOOKUP($B857,Lists!$B$4:$C$11,2,FALSE)),"",VLOOKUP($B857,Lists!$B$4:$C$11,2,FALSE))</f>
        <v/>
      </c>
      <c r="D857" s="77"/>
      <c r="E857" s="23" t="s">
        <v>945</v>
      </c>
      <c r="F857" s="78" t="str">
        <f>IF(ISERROR(VLOOKUP($B857&amp;" "&amp;$G857,Lists!$N$4:$O$14,2,FALSE)),"",VLOOKUP($B857&amp;" "&amp;$G857,Lists!$N$4:$O$14,2,FALSE))</f>
        <v/>
      </c>
      <c r="G857" s="78" t="str">
        <f>IF(ISERROR(VLOOKUP($E857,Lists!$L$4:$M$7,2,FALSE)),"",VLOOKUP($E857,Lists!$L$4:$M$7,2,FALSE))</f>
        <v/>
      </c>
      <c r="H857" s="77" t="str">
        <f t="shared" si="14"/>
        <v/>
      </c>
      <c r="I857" s="23" t="str">
        <f>IF(ISERROR(VLOOKUP($B857,Lists!$B$4:$K$12,10,FALSE)),"",VLOOKUP($B857,Lists!$B$4:$K$12,10,FALSE))</f>
        <v/>
      </c>
    </row>
    <row r="858" spans="1:9" x14ac:dyDescent="0.25">
      <c r="A858" s="12"/>
      <c r="B858" s="17" t="s">
        <v>754</v>
      </c>
      <c r="C858" s="12" t="str">
        <f>IF(ISERROR(VLOOKUP($B858,Lists!$B$4:$C$11,2,FALSE)),"",VLOOKUP($B858,Lists!$B$4:$C$11,2,FALSE))</f>
        <v/>
      </c>
      <c r="D858" s="77"/>
      <c r="E858" s="23" t="s">
        <v>945</v>
      </c>
      <c r="F858" s="78" t="str">
        <f>IF(ISERROR(VLOOKUP($B858&amp;" "&amp;$G858,Lists!$N$4:$O$14,2,FALSE)),"",VLOOKUP($B858&amp;" "&amp;$G858,Lists!$N$4:$O$14,2,FALSE))</f>
        <v/>
      </c>
      <c r="G858" s="78" t="str">
        <f>IF(ISERROR(VLOOKUP($E858,Lists!$L$4:$M$7,2,FALSE)),"",VLOOKUP($E858,Lists!$L$4:$M$7,2,FALSE))</f>
        <v/>
      </c>
      <c r="H858" s="77" t="str">
        <f t="shared" si="14"/>
        <v/>
      </c>
      <c r="I858" s="23" t="str">
        <f>IF(ISERROR(VLOOKUP($B858,Lists!$B$4:$K$12,10,FALSE)),"",VLOOKUP($B858,Lists!$B$4:$K$12,10,FALSE))</f>
        <v/>
      </c>
    </row>
    <row r="859" spans="1:9" x14ac:dyDescent="0.25">
      <c r="A859" s="12"/>
      <c r="B859" s="17" t="s">
        <v>754</v>
      </c>
      <c r="C859" s="12" t="str">
        <f>IF(ISERROR(VLOOKUP($B859,Lists!$B$4:$C$11,2,FALSE)),"",VLOOKUP($B859,Lists!$B$4:$C$11,2,FALSE))</f>
        <v/>
      </c>
      <c r="D859" s="77"/>
      <c r="E859" s="23" t="s">
        <v>945</v>
      </c>
      <c r="F859" s="78" t="str">
        <f>IF(ISERROR(VLOOKUP($B859&amp;" "&amp;$G859,Lists!$N$4:$O$14,2,FALSE)),"",VLOOKUP($B859&amp;" "&amp;$G859,Lists!$N$4:$O$14,2,FALSE))</f>
        <v/>
      </c>
      <c r="G859" s="78" t="str">
        <f>IF(ISERROR(VLOOKUP($E859,Lists!$L$4:$M$7,2,FALSE)),"",VLOOKUP($E859,Lists!$L$4:$M$7,2,FALSE))</f>
        <v/>
      </c>
      <c r="H859" s="77" t="str">
        <f t="shared" si="14"/>
        <v/>
      </c>
      <c r="I859" s="23" t="str">
        <f>IF(ISERROR(VLOOKUP($B859,Lists!$B$4:$K$12,10,FALSE)),"",VLOOKUP($B859,Lists!$B$4:$K$12,10,FALSE))</f>
        <v/>
      </c>
    </row>
    <row r="860" spans="1:9" x14ac:dyDescent="0.25">
      <c r="A860" s="12"/>
      <c r="B860" s="17" t="s">
        <v>754</v>
      </c>
      <c r="C860" s="12" t="str">
        <f>IF(ISERROR(VLOOKUP($B860,Lists!$B$4:$C$11,2,FALSE)),"",VLOOKUP($B860,Lists!$B$4:$C$11,2,FALSE))</f>
        <v/>
      </c>
      <c r="D860" s="77"/>
      <c r="E860" s="23" t="s">
        <v>945</v>
      </c>
      <c r="F860" s="78" t="str">
        <f>IF(ISERROR(VLOOKUP($B860&amp;" "&amp;$G860,Lists!$N$4:$O$14,2,FALSE)),"",VLOOKUP($B860&amp;" "&amp;$G860,Lists!$N$4:$O$14,2,FALSE))</f>
        <v/>
      </c>
      <c r="G860" s="78" t="str">
        <f>IF(ISERROR(VLOOKUP($E860,Lists!$L$4:$M$7,2,FALSE)),"",VLOOKUP($E860,Lists!$L$4:$M$7,2,FALSE))</f>
        <v/>
      </c>
      <c r="H860" s="77" t="str">
        <f t="shared" si="14"/>
        <v/>
      </c>
      <c r="I860" s="23" t="str">
        <f>IF(ISERROR(VLOOKUP($B860,Lists!$B$4:$K$12,10,FALSE)),"",VLOOKUP($B860,Lists!$B$4:$K$12,10,FALSE))</f>
        <v/>
      </c>
    </row>
    <row r="861" spans="1:9" x14ac:dyDescent="0.25">
      <c r="A861" s="12"/>
      <c r="B861" s="17" t="s">
        <v>754</v>
      </c>
      <c r="C861" s="12" t="str">
        <f>IF(ISERROR(VLOOKUP($B861,Lists!$B$4:$C$11,2,FALSE)),"",VLOOKUP($B861,Lists!$B$4:$C$11,2,FALSE))</f>
        <v/>
      </c>
      <c r="D861" s="77"/>
      <c r="E861" s="23" t="s">
        <v>945</v>
      </c>
      <c r="F861" s="78" t="str">
        <f>IF(ISERROR(VLOOKUP($B861&amp;" "&amp;$G861,Lists!$N$4:$O$14,2,FALSE)),"",VLOOKUP($B861&amp;" "&amp;$G861,Lists!$N$4:$O$14,2,FALSE))</f>
        <v/>
      </c>
      <c r="G861" s="78" t="str">
        <f>IF(ISERROR(VLOOKUP($E861,Lists!$L$4:$M$7,2,FALSE)),"",VLOOKUP($E861,Lists!$L$4:$M$7,2,FALSE))</f>
        <v/>
      </c>
      <c r="H861" s="77" t="str">
        <f t="shared" si="14"/>
        <v/>
      </c>
      <c r="I861" s="23" t="str">
        <f>IF(ISERROR(VLOOKUP($B861,Lists!$B$4:$K$12,10,FALSE)),"",VLOOKUP($B861,Lists!$B$4:$K$12,10,FALSE))</f>
        <v/>
      </c>
    </row>
    <row r="862" spans="1:9" x14ac:dyDescent="0.25">
      <c r="A862" s="12"/>
      <c r="B862" s="17" t="s">
        <v>754</v>
      </c>
      <c r="C862" s="12" t="str">
        <f>IF(ISERROR(VLOOKUP($B862,Lists!$B$4:$C$11,2,FALSE)),"",VLOOKUP($B862,Lists!$B$4:$C$11,2,FALSE))</f>
        <v/>
      </c>
      <c r="D862" s="77"/>
      <c r="E862" s="23" t="s">
        <v>945</v>
      </c>
      <c r="F862" s="78" t="str">
        <f>IF(ISERROR(VLOOKUP($B862&amp;" "&amp;$G862,Lists!$N$4:$O$14,2,FALSE)),"",VLOOKUP($B862&amp;" "&amp;$G862,Lists!$N$4:$O$14,2,FALSE))</f>
        <v/>
      </c>
      <c r="G862" s="78" t="str">
        <f>IF(ISERROR(VLOOKUP($E862,Lists!$L$4:$M$7,2,FALSE)),"",VLOOKUP($E862,Lists!$L$4:$M$7,2,FALSE))</f>
        <v/>
      </c>
      <c r="H862" s="77" t="str">
        <f t="shared" si="14"/>
        <v/>
      </c>
      <c r="I862" s="23" t="str">
        <f>IF(ISERROR(VLOOKUP($B862,Lists!$B$4:$K$12,10,FALSE)),"",VLOOKUP($B862,Lists!$B$4:$K$12,10,FALSE))</f>
        <v/>
      </c>
    </row>
    <row r="863" spans="1:9" x14ac:dyDescent="0.25">
      <c r="A863" s="12"/>
      <c r="B863" s="17" t="s">
        <v>754</v>
      </c>
      <c r="C863" s="12" t="str">
        <f>IF(ISERROR(VLOOKUP($B863,Lists!$B$4:$C$11,2,FALSE)),"",VLOOKUP($B863,Lists!$B$4:$C$11,2,FALSE))</f>
        <v/>
      </c>
      <c r="D863" s="77"/>
      <c r="E863" s="23" t="s">
        <v>945</v>
      </c>
      <c r="F863" s="78" t="str">
        <f>IF(ISERROR(VLOOKUP($B863&amp;" "&amp;$G863,Lists!$N$4:$O$14,2,FALSE)),"",VLOOKUP($B863&amp;" "&amp;$G863,Lists!$N$4:$O$14,2,FALSE))</f>
        <v/>
      </c>
      <c r="G863" s="78" t="str">
        <f>IF(ISERROR(VLOOKUP($E863,Lists!$L$4:$M$7,2,FALSE)),"",VLOOKUP($E863,Lists!$L$4:$M$7,2,FALSE))</f>
        <v/>
      </c>
      <c r="H863" s="77" t="str">
        <f t="shared" si="14"/>
        <v/>
      </c>
      <c r="I863" s="23" t="str">
        <f>IF(ISERROR(VLOOKUP($B863,Lists!$B$4:$K$12,10,FALSE)),"",VLOOKUP($B863,Lists!$B$4:$K$12,10,FALSE))</f>
        <v/>
      </c>
    </row>
    <row r="864" spans="1:9" x14ac:dyDescent="0.25">
      <c r="A864" s="12"/>
      <c r="B864" s="17" t="s">
        <v>754</v>
      </c>
      <c r="C864" s="12" t="str">
        <f>IF(ISERROR(VLOOKUP($B864,Lists!$B$4:$C$11,2,FALSE)),"",VLOOKUP($B864,Lists!$B$4:$C$11,2,FALSE))</f>
        <v/>
      </c>
      <c r="D864" s="77"/>
      <c r="E864" s="23" t="s">
        <v>945</v>
      </c>
      <c r="F864" s="78" t="str">
        <f>IF(ISERROR(VLOOKUP($B864&amp;" "&amp;$G864,Lists!$N$4:$O$14,2,FALSE)),"",VLOOKUP($B864&amp;" "&amp;$G864,Lists!$N$4:$O$14,2,FALSE))</f>
        <v/>
      </c>
      <c r="G864" s="78" t="str">
        <f>IF(ISERROR(VLOOKUP($E864,Lists!$L$4:$M$7,2,FALSE)),"",VLOOKUP($E864,Lists!$L$4:$M$7,2,FALSE))</f>
        <v/>
      </c>
      <c r="H864" s="77" t="str">
        <f t="shared" si="14"/>
        <v/>
      </c>
      <c r="I864" s="23" t="str">
        <f>IF(ISERROR(VLOOKUP($B864,Lists!$B$4:$K$12,10,FALSE)),"",VLOOKUP($B864,Lists!$B$4:$K$12,10,FALSE))</f>
        <v/>
      </c>
    </row>
    <row r="865" spans="1:9" x14ac:dyDescent="0.25">
      <c r="A865" s="12"/>
      <c r="B865" s="17" t="s">
        <v>754</v>
      </c>
      <c r="C865" s="12" t="str">
        <f>IF(ISERROR(VLOOKUP($B865,Lists!$B$4:$C$11,2,FALSE)),"",VLOOKUP($B865,Lists!$B$4:$C$11,2,FALSE))</f>
        <v/>
      </c>
      <c r="D865" s="77"/>
      <c r="E865" s="23" t="s">
        <v>945</v>
      </c>
      <c r="F865" s="78" t="str">
        <f>IF(ISERROR(VLOOKUP($B865&amp;" "&amp;$G865,Lists!$N$4:$O$14,2,FALSE)),"",VLOOKUP($B865&amp;" "&amp;$G865,Lists!$N$4:$O$14,2,FALSE))</f>
        <v/>
      </c>
      <c r="G865" s="78" t="str">
        <f>IF(ISERROR(VLOOKUP($E865,Lists!$L$4:$M$7,2,FALSE)),"",VLOOKUP($E865,Lists!$L$4:$M$7,2,FALSE))</f>
        <v/>
      </c>
      <c r="H865" s="77" t="str">
        <f t="shared" si="14"/>
        <v/>
      </c>
      <c r="I865" s="23" t="str">
        <f>IF(ISERROR(VLOOKUP($B865,Lists!$B$4:$K$12,10,FALSE)),"",VLOOKUP($B865,Lists!$B$4:$K$12,10,FALSE))</f>
        <v/>
      </c>
    </row>
    <row r="866" spans="1:9" x14ac:dyDescent="0.25">
      <c r="A866" s="12"/>
      <c r="B866" s="17" t="s">
        <v>754</v>
      </c>
      <c r="C866" s="12" t="str">
        <f>IF(ISERROR(VLOOKUP($B866,Lists!$B$4:$C$11,2,FALSE)),"",VLOOKUP($B866,Lists!$B$4:$C$11,2,FALSE))</f>
        <v/>
      </c>
      <c r="D866" s="77"/>
      <c r="E866" s="23" t="s">
        <v>945</v>
      </c>
      <c r="F866" s="78" t="str">
        <f>IF(ISERROR(VLOOKUP($B866&amp;" "&amp;$G866,Lists!$N$4:$O$14,2,FALSE)),"",VLOOKUP($B866&amp;" "&amp;$G866,Lists!$N$4:$O$14,2,FALSE))</f>
        <v/>
      </c>
      <c r="G866" s="78" t="str">
        <f>IF(ISERROR(VLOOKUP($E866,Lists!$L$4:$M$7,2,FALSE)),"",VLOOKUP($E866,Lists!$L$4:$M$7,2,FALSE))</f>
        <v/>
      </c>
      <c r="H866" s="77" t="str">
        <f t="shared" si="14"/>
        <v/>
      </c>
      <c r="I866" s="23" t="str">
        <f>IF(ISERROR(VLOOKUP($B866,Lists!$B$4:$K$12,10,FALSE)),"",VLOOKUP($B866,Lists!$B$4:$K$12,10,FALSE))</f>
        <v/>
      </c>
    </row>
    <row r="867" spans="1:9" x14ac:dyDescent="0.25">
      <c r="A867" s="12"/>
      <c r="B867" s="17" t="s">
        <v>754</v>
      </c>
      <c r="C867" s="12" t="str">
        <f>IF(ISERROR(VLOOKUP($B867,Lists!$B$4:$C$11,2,FALSE)),"",VLOOKUP($B867,Lists!$B$4:$C$11,2,FALSE))</f>
        <v/>
      </c>
      <c r="D867" s="77"/>
      <c r="E867" s="23" t="s">
        <v>945</v>
      </c>
      <c r="F867" s="78" t="str">
        <f>IF(ISERROR(VLOOKUP($B867&amp;" "&amp;$G867,Lists!$N$4:$O$14,2,FALSE)),"",VLOOKUP($B867&amp;" "&amp;$G867,Lists!$N$4:$O$14,2,FALSE))</f>
        <v/>
      </c>
      <c r="G867" s="78" t="str">
        <f>IF(ISERROR(VLOOKUP($E867,Lists!$L$4:$M$7,2,FALSE)),"",VLOOKUP($E867,Lists!$L$4:$M$7,2,FALSE))</f>
        <v/>
      </c>
      <c r="H867" s="77" t="str">
        <f t="shared" si="14"/>
        <v/>
      </c>
      <c r="I867" s="23" t="str">
        <f>IF(ISERROR(VLOOKUP($B867,Lists!$B$4:$K$12,10,FALSE)),"",VLOOKUP($B867,Lists!$B$4:$K$12,10,FALSE))</f>
        <v/>
      </c>
    </row>
    <row r="868" spans="1:9" x14ac:dyDescent="0.25">
      <c r="A868" s="12"/>
      <c r="B868" s="17" t="s">
        <v>754</v>
      </c>
      <c r="C868" s="12" t="str">
        <f>IF(ISERROR(VLOOKUP($B868,Lists!$B$4:$C$11,2,FALSE)),"",VLOOKUP($B868,Lists!$B$4:$C$11,2,FALSE))</f>
        <v/>
      </c>
      <c r="D868" s="77"/>
      <c r="E868" s="23" t="s">
        <v>945</v>
      </c>
      <c r="F868" s="78" t="str">
        <f>IF(ISERROR(VLOOKUP($B868&amp;" "&amp;$G868,Lists!$N$4:$O$14,2,FALSE)),"",VLOOKUP($B868&amp;" "&amp;$G868,Lists!$N$4:$O$14,2,FALSE))</f>
        <v/>
      </c>
      <c r="G868" s="78" t="str">
        <f>IF(ISERROR(VLOOKUP($E868,Lists!$L$4:$M$7,2,FALSE)),"",VLOOKUP($E868,Lists!$L$4:$M$7,2,FALSE))</f>
        <v/>
      </c>
      <c r="H868" s="77" t="str">
        <f t="shared" si="14"/>
        <v/>
      </c>
      <c r="I868" s="23" t="str">
        <f>IF(ISERROR(VLOOKUP($B868,Lists!$B$4:$K$12,10,FALSE)),"",VLOOKUP($B868,Lists!$B$4:$K$12,10,FALSE))</f>
        <v/>
      </c>
    </row>
    <row r="869" spans="1:9" x14ac:dyDescent="0.25">
      <c r="A869" s="12"/>
      <c r="B869" s="17" t="s">
        <v>754</v>
      </c>
      <c r="C869" s="12" t="str">
        <f>IF(ISERROR(VLOOKUP($B869,Lists!$B$4:$C$11,2,FALSE)),"",VLOOKUP($B869,Lists!$B$4:$C$11,2,FALSE))</f>
        <v/>
      </c>
      <c r="D869" s="77"/>
      <c r="E869" s="23" t="s">
        <v>945</v>
      </c>
      <c r="F869" s="78" t="str">
        <f>IF(ISERROR(VLOOKUP($B869&amp;" "&amp;$G869,Lists!$N$4:$O$14,2,FALSE)),"",VLOOKUP($B869&amp;" "&amp;$G869,Lists!$N$4:$O$14,2,FALSE))</f>
        <v/>
      </c>
      <c r="G869" s="78" t="str">
        <f>IF(ISERROR(VLOOKUP($E869,Lists!$L$4:$M$7,2,FALSE)),"",VLOOKUP($E869,Lists!$L$4:$M$7,2,FALSE))</f>
        <v/>
      </c>
      <c r="H869" s="77" t="str">
        <f t="shared" si="14"/>
        <v/>
      </c>
      <c r="I869" s="23" t="str">
        <f>IF(ISERROR(VLOOKUP($B869,Lists!$B$4:$K$12,10,FALSE)),"",VLOOKUP($B869,Lists!$B$4:$K$12,10,FALSE))</f>
        <v/>
      </c>
    </row>
    <row r="870" spans="1:9" x14ac:dyDescent="0.25">
      <c r="A870" s="12"/>
      <c r="B870" s="17" t="s">
        <v>754</v>
      </c>
      <c r="C870" s="12" t="str">
        <f>IF(ISERROR(VLOOKUP($B870,Lists!$B$4:$C$11,2,FALSE)),"",VLOOKUP($B870,Lists!$B$4:$C$11,2,FALSE))</f>
        <v/>
      </c>
      <c r="D870" s="77"/>
      <c r="E870" s="23" t="s">
        <v>945</v>
      </c>
      <c r="F870" s="78" t="str">
        <f>IF(ISERROR(VLOOKUP($B870&amp;" "&amp;$G870,Lists!$N$4:$O$14,2,FALSE)),"",VLOOKUP($B870&amp;" "&amp;$G870,Lists!$N$4:$O$14,2,FALSE))</f>
        <v/>
      </c>
      <c r="G870" s="78" t="str">
        <f>IF(ISERROR(VLOOKUP($E870,Lists!$L$4:$M$7,2,FALSE)),"",VLOOKUP($E870,Lists!$L$4:$M$7,2,FALSE))</f>
        <v/>
      </c>
      <c r="H870" s="77" t="str">
        <f t="shared" si="14"/>
        <v/>
      </c>
      <c r="I870" s="23" t="str">
        <f>IF(ISERROR(VLOOKUP($B870,Lists!$B$4:$K$12,10,FALSE)),"",VLOOKUP($B870,Lists!$B$4:$K$12,10,FALSE))</f>
        <v/>
      </c>
    </row>
    <row r="871" spans="1:9" x14ac:dyDescent="0.25">
      <c r="A871" s="12"/>
      <c r="B871" s="17" t="s">
        <v>754</v>
      </c>
      <c r="C871" s="12" t="str">
        <f>IF(ISERROR(VLOOKUP($B871,Lists!$B$4:$C$11,2,FALSE)),"",VLOOKUP($B871,Lists!$B$4:$C$11,2,FALSE))</f>
        <v/>
      </c>
      <c r="D871" s="77"/>
      <c r="E871" s="23" t="s">
        <v>945</v>
      </c>
      <c r="F871" s="78" t="str">
        <f>IF(ISERROR(VLOOKUP($B871&amp;" "&amp;$G871,Lists!$N$4:$O$14,2,FALSE)),"",VLOOKUP($B871&amp;" "&amp;$G871,Lists!$N$4:$O$14,2,FALSE))</f>
        <v/>
      </c>
      <c r="G871" s="78" t="str">
        <f>IF(ISERROR(VLOOKUP($E871,Lists!$L$4:$M$7,2,FALSE)),"",VLOOKUP($E871,Lists!$L$4:$M$7,2,FALSE))</f>
        <v/>
      </c>
      <c r="H871" s="77" t="str">
        <f t="shared" si="14"/>
        <v/>
      </c>
      <c r="I871" s="23" t="str">
        <f>IF(ISERROR(VLOOKUP($B871,Lists!$B$4:$K$12,10,FALSE)),"",VLOOKUP($B871,Lists!$B$4:$K$12,10,FALSE))</f>
        <v/>
      </c>
    </row>
    <row r="872" spans="1:9" x14ac:dyDescent="0.25">
      <c r="A872" s="12"/>
      <c r="B872" s="17" t="s">
        <v>754</v>
      </c>
      <c r="C872" s="12" t="str">
        <f>IF(ISERROR(VLOOKUP($B872,Lists!$B$4:$C$11,2,FALSE)),"",VLOOKUP($B872,Lists!$B$4:$C$11,2,FALSE))</f>
        <v/>
      </c>
      <c r="D872" s="77"/>
      <c r="E872" s="23" t="s">
        <v>945</v>
      </c>
      <c r="F872" s="78" t="str">
        <f>IF(ISERROR(VLOOKUP($B872&amp;" "&amp;$G872,Lists!$N$4:$O$14,2,FALSE)),"",VLOOKUP($B872&amp;" "&amp;$G872,Lists!$N$4:$O$14,2,FALSE))</f>
        <v/>
      </c>
      <c r="G872" s="78" t="str">
        <f>IF(ISERROR(VLOOKUP($E872,Lists!$L$4:$M$7,2,FALSE)),"",VLOOKUP($E872,Lists!$L$4:$M$7,2,FALSE))</f>
        <v/>
      </c>
      <c r="H872" s="77" t="str">
        <f t="shared" si="14"/>
        <v/>
      </c>
      <c r="I872" s="23" t="str">
        <f>IF(ISERROR(VLOOKUP($B872,Lists!$B$4:$K$12,10,FALSE)),"",VLOOKUP($B872,Lists!$B$4:$K$12,10,FALSE))</f>
        <v/>
      </c>
    </row>
    <row r="873" spans="1:9" x14ac:dyDescent="0.25">
      <c r="A873" s="12"/>
      <c r="B873" s="17" t="s">
        <v>754</v>
      </c>
      <c r="C873" s="12" t="str">
        <f>IF(ISERROR(VLOOKUP($B873,Lists!$B$4:$C$11,2,FALSE)),"",VLOOKUP($B873,Lists!$B$4:$C$11,2,FALSE))</f>
        <v/>
      </c>
      <c r="D873" s="77"/>
      <c r="E873" s="23" t="s">
        <v>945</v>
      </c>
      <c r="F873" s="78" t="str">
        <f>IF(ISERROR(VLOOKUP($B873&amp;" "&amp;$G873,Lists!$N$4:$O$14,2,FALSE)),"",VLOOKUP($B873&amp;" "&amp;$G873,Lists!$N$4:$O$14,2,FALSE))</f>
        <v/>
      </c>
      <c r="G873" s="78" t="str">
        <f>IF(ISERROR(VLOOKUP($E873,Lists!$L$4:$M$7,2,FALSE)),"",VLOOKUP($E873,Lists!$L$4:$M$7,2,FALSE))</f>
        <v/>
      </c>
      <c r="H873" s="77" t="str">
        <f t="shared" si="14"/>
        <v/>
      </c>
      <c r="I873" s="23" t="str">
        <f>IF(ISERROR(VLOOKUP($B873,Lists!$B$4:$K$12,10,FALSE)),"",VLOOKUP($B873,Lists!$B$4:$K$12,10,FALSE))</f>
        <v/>
      </c>
    </row>
    <row r="874" spans="1:9" x14ac:dyDescent="0.25">
      <c r="A874" s="12"/>
      <c r="B874" s="17" t="s">
        <v>754</v>
      </c>
      <c r="C874" s="12" t="str">
        <f>IF(ISERROR(VLOOKUP($B874,Lists!$B$4:$C$11,2,FALSE)),"",VLOOKUP($B874,Lists!$B$4:$C$11,2,FALSE))</f>
        <v/>
      </c>
      <c r="D874" s="77"/>
      <c r="E874" s="23" t="s">
        <v>945</v>
      </c>
      <c r="F874" s="78" t="str">
        <f>IF(ISERROR(VLOOKUP($B874&amp;" "&amp;$G874,Lists!$N$4:$O$14,2,FALSE)),"",VLOOKUP($B874&amp;" "&amp;$G874,Lists!$N$4:$O$14,2,FALSE))</f>
        <v/>
      </c>
      <c r="G874" s="78" t="str">
        <f>IF(ISERROR(VLOOKUP($E874,Lists!$L$4:$M$7,2,FALSE)),"",VLOOKUP($E874,Lists!$L$4:$M$7,2,FALSE))</f>
        <v/>
      </c>
      <c r="H874" s="77" t="str">
        <f t="shared" si="14"/>
        <v/>
      </c>
      <c r="I874" s="23" t="str">
        <f>IF(ISERROR(VLOOKUP($B874,Lists!$B$4:$K$12,10,FALSE)),"",VLOOKUP($B874,Lists!$B$4:$K$12,10,FALSE))</f>
        <v/>
      </c>
    </row>
    <row r="875" spans="1:9" x14ac:dyDescent="0.25">
      <c r="A875" s="12"/>
      <c r="B875" s="17" t="s">
        <v>754</v>
      </c>
      <c r="C875" s="12" t="str">
        <f>IF(ISERROR(VLOOKUP($B875,Lists!$B$4:$C$11,2,FALSE)),"",VLOOKUP($B875,Lists!$B$4:$C$11,2,FALSE))</f>
        <v/>
      </c>
      <c r="D875" s="77"/>
      <c r="E875" s="23" t="s">
        <v>945</v>
      </c>
      <c r="F875" s="78" t="str">
        <f>IF(ISERROR(VLOOKUP($B875&amp;" "&amp;$G875,Lists!$N$4:$O$14,2,FALSE)),"",VLOOKUP($B875&amp;" "&amp;$G875,Lists!$N$4:$O$14,2,FALSE))</f>
        <v/>
      </c>
      <c r="G875" s="78" t="str">
        <f>IF(ISERROR(VLOOKUP($E875,Lists!$L$4:$M$7,2,FALSE)),"",VLOOKUP($E875,Lists!$L$4:$M$7,2,FALSE))</f>
        <v/>
      </c>
      <c r="H875" s="77" t="str">
        <f t="shared" si="14"/>
        <v/>
      </c>
      <c r="I875" s="23" t="str">
        <f>IF(ISERROR(VLOOKUP($B875,Lists!$B$4:$K$12,10,FALSE)),"",VLOOKUP($B875,Lists!$B$4:$K$12,10,FALSE))</f>
        <v/>
      </c>
    </row>
    <row r="876" spans="1:9" x14ac:dyDescent="0.25">
      <c r="A876" s="12"/>
      <c r="B876" s="17" t="s">
        <v>754</v>
      </c>
      <c r="C876" s="12" t="str">
        <f>IF(ISERROR(VLOOKUP($B876,Lists!$B$4:$C$11,2,FALSE)),"",VLOOKUP($B876,Lists!$B$4:$C$11,2,FALSE))</f>
        <v/>
      </c>
      <c r="D876" s="77"/>
      <c r="E876" s="23" t="s">
        <v>945</v>
      </c>
      <c r="F876" s="78" t="str">
        <f>IF(ISERROR(VLOOKUP($B876&amp;" "&amp;$G876,Lists!$N$4:$O$14,2,FALSE)),"",VLOOKUP($B876&amp;" "&amp;$G876,Lists!$N$4:$O$14,2,FALSE))</f>
        <v/>
      </c>
      <c r="G876" s="78" t="str">
        <f>IF(ISERROR(VLOOKUP($E876,Lists!$L$4:$M$7,2,FALSE)),"",VLOOKUP($E876,Lists!$L$4:$M$7,2,FALSE))</f>
        <v/>
      </c>
      <c r="H876" s="77" t="str">
        <f t="shared" si="14"/>
        <v/>
      </c>
      <c r="I876" s="23" t="str">
        <f>IF(ISERROR(VLOOKUP($B876,Lists!$B$4:$K$12,10,FALSE)),"",VLOOKUP($B876,Lists!$B$4:$K$12,10,FALSE))</f>
        <v/>
      </c>
    </row>
    <row r="877" spans="1:9" x14ac:dyDescent="0.25">
      <c r="A877" s="12"/>
      <c r="B877" s="17" t="s">
        <v>754</v>
      </c>
      <c r="C877" s="12" t="str">
        <f>IF(ISERROR(VLOOKUP($B877,Lists!$B$4:$C$11,2,FALSE)),"",VLOOKUP($B877,Lists!$B$4:$C$11,2,FALSE))</f>
        <v/>
      </c>
      <c r="D877" s="77"/>
      <c r="E877" s="23" t="s">
        <v>945</v>
      </c>
      <c r="F877" s="78" t="str">
        <f>IF(ISERROR(VLOOKUP($B877&amp;" "&amp;$G877,Lists!$N$4:$O$14,2,FALSE)),"",VLOOKUP($B877&amp;" "&amp;$G877,Lists!$N$4:$O$14,2,FALSE))</f>
        <v/>
      </c>
      <c r="G877" s="78" t="str">
        <f>IF(ISERROR(VLOOKUP($E877,Lists!$L$4:$M$7,2,FALSE)),"",VLOOKUP($E877,Lists!$L$4:$M$7,2,FALSE))</f>
        <v/>
      </c>
      <c r="H877" s="77" t="str">
        <f t="shared" si="14"/>
        <v/>
      </c>
      <c r="I877" s="23" t="str">
        <f>IF(ISERROR(VLOOKUP($B877,Lists!$B$4:$K$12,10,FALSE)),"",VLOOKUP($B877,Lists!$B$4:$K$12,10,FALSE))</f>
        <v/>
      </c>
    </row>
    <row r="878" spans="1:9" x14ac:dyDescent="0.25">
      <c r="A878" s="12"/>
      <c r="B878" s="17" t="s">
        <v>754</v>
      </c>
      <c r="C878" s="12" t="str">
        <f>IF(ISERROR(VLOOKUP($B878,Lists!$B$4:$C$11,2,FALSE)),"",VLOOKUP($B878,Lists!$B$4:$C$11,2,FALSE))</f>
        <v/>
      </c>
      <c r="D878" s="77"/>
      <c r="E878" s="23" t="s">
        <v>945</v>
      </c>
      <c r="F878" s="78" t="str">
        <f>IF(ISERROR(VLOOKUP($B878&amp;" "&amp;$G878,Lists!$N$4:$O$14,2,FALSE)),"",VLOOKUP($B878&amp;" "&amp;$G878,Lists!$N$4:$O$14,2,FALSE))</f>
        <v/>
      </c>
      <c r="G878" s="78" t="str">
        <f>IF(ISERROR(VLOOKUP($E878,Lists!$L$4:$M$7,2,FALSE)),"",VLOOKUP($E878,Lists!$L$4:$M$7,2,FALSE))</f>
        <v/>
      </c>
      <c r="H878" s="77" t="str">
        <f t="shared" si="14"/>
        <v/>
      </c>
      <c r="I878" s="23" t="str">
        <f>IF(ISERROR(VLOOKUP($B878,Lists!$B$4:$K$12,10,FALSE)),"",VLOOKUP($B878,Lists!$B$4:$K$12,10,FALSE))</f>
        <v/>
      </c>
    </row>
    <row r="879" spans="1:9" x14ac:dyDescent="0.25">
      <c r="A879" s="12"/>
      <c r="B879" s="17" t="s">
        <v>754</v>
      </c>
      <c r="C879" s="12" t="str">
        <f>IF(ISERROR(VLOOKUP($B879,Lists!$B$4:$C$11,2,FALSE)),"",VLOOKUP($B879,Lists!$B$4:$C$11,2,FALSE))</f>
        <v/>
      </c>
      <c r="D879" s="77"/>
      <c r="E879" s="23" t="s">
        <v>945</v>
      </c>
      <c r="F879" s="78" t="str">
        <f>IF(ISERROR(VLOOKUP($B879&amp;" "&amp;$G879,Lists!$N$4:$O$14,2,FALSE)),"",VLOOKUP($B879&amp;" "&amp;$G879,Lists!$N$4:$O$14,2,FALSE))</f>
        <v/>
      </c>
      <c r="G879" s="78" t="str">
        <f>IF(ISERROR(VLOOKUP($E879,Lists!$L$4:$M$7,2,FALSE)),"",VLOOKUP($E879,Lists!$L$4:$M$7,2,FALSE))</f>
        <v/>
      </c>
      <c r="H879" s="77" t="str">
        <f t="shared" si="14"/>
        <v/>
      </c>
      <c r="I879" s="23" t="str">
        <f>IF(ISERROR(VLOOKUP($B879,Lists!$B$4:$K$12,10,FALSE)),"",VLOOKUP($B879,Lists!$B$4:$K$12,10,FALSE))</f>
        <v/>
      </c>
    </row>
    <row r="880" spans="1:9" x14ac:dyDescent="0.25">
      <c r="A880" s="12"/>
      <c r="B880" s="17" t="s">
        <v>754</v>
      </c>
      <c r="C880" s="12" t="str">
        <f>IF(ISERROR(VLOOKUP($B880,Lists!$B$4:$C$11,2,FALSE)),"",VLOOKUP($B880,Lists!$B$4:$C$11,2,FALSE))</f>
        <v/>
      </c>
      <c r="D880" s="77"/>
      <c r="E880" s="23" t="s">
        <v>945</v>
      </c>
      <c r="F880" s="78" t="str">
        <f>IF(ISERROR(VLOOKUP($B880&amp;" "&amp;$G880,Lists!$N$4:$O$14,2,FALSE)),"",VLOOKUP($B880&amp;" "&amp;$G880,Lists!$N$4:$O$14,2,FALSE))</f>
        <v/>
      </c>
      <c r="G880" s="78" t="str">
        <f>IF(ISERROR(VLOOKUP($E880,Lists!$L$4:$M$7,2,FALSE)),"",VLOOKUP($E880,Lists!$L$4:$M$7,2,FALSE))</f>
        <v/>
      </c>
      <c r="H880" s="77" t="str">
        <f t="shared" si="14"/>
        <v/>
      </c>
      <c r="I880" s="23" t="str">
        <f>IF(ISERROR(VLOOKUP($B880,Lists!$B$4:$K$12,10,FALSE)),"",VLOOKUP($B880,Lists!$B$4:$K$12,10,FALSE))</f>
        <v/>
      </c>
    </row>
    <row r="881" spans="1:9" x14ac:dyDescent="0.25">
      <c r="A881" s="12"/>
      <c r="B881" s="17" t="s">
        <v>754</v>
      </c>
      <c r="C881" s="12" t="str">
        <f>IF(ISERROR(VLOOKUP($B881,Lists!$B$4:$C$11,2,FALSE)),"",VLOOKUP($B881,Lists!$B$4:$C$11,2,FALSE))</f>
        <v/>
      </c>
      <c r="D881" s="77"/>
      <c r="E881" s="23" t="s">
        <v>945</v>
      </c>
      <c r="F881" s="78" t="str">
        <f>IF(ISERROR(VLOOKUP($B881&amp;" "&amp;$G881,Lists!$N$4:$O$14,2,FALSE)),"",VLOOKUP($B881&amp;" "&amp;$G881,Lists!$N$4:$O$14,2,FALSE))</f>
        <v/>
      </c>
      <c r="G881" s="78" t="str">
        <f>IF(ISERROR(VLOOKUP($E881,Lists!$L$4:$M$7,2,FALSE)),"",VLOOKUP($E881,Lists!$L$4:$M$7,2,FALSE))</f>
        <v/>
      </c>
      <c r="H881" s="77" t="str">
        <f t="shared" si="14"/>
        <v/>
      </c>
      <c r="I881" s="23" t="str">
        <f>IF(ISERROR(VLOOKUP($B881,Lists!$B$4:$K$12,10,FALSE)),"",VLOOKUP($B881,Lists!$B$4:$K$12,10,FALSE))</f>
        <v/>
      </c>
    </row>
    <row r="882" spans="1:9" x14ac:dyDescent="0.25">
      <c r="A882" s="12"/>
      <c r="B882" s="17" t="s">
        <v>754</v>
      </c>
      <c r="C882" s="12" t="str">
        <f>IF(ISERROR(VLOOKUP($B882,Lists!$B$4:$C$11,2,FALSE)),"",VLOOKUP($B882,Lists!$B$4:$C$11,2,FALSE))</f>
        <v/>
      </c>
      <c r="D882" s="77"/>
      <c r="E882" s="23" t="s">
        <v>945</v>
      </c>
      <c r="F882" s="78" t="str">
        <f>IF(ISERROR(VLOOKUP($B882&amp;" "&amp;$G882,Lists!$N$4:$O$14,2,FALSE)),"",VLOOKUP($B882&amp;" "&amp;$G882,Lists!$N$4:$O$14,2,FALSE))</f>
        <v/>
      </c>
      <c r="G882" s="78" t="str">
        <f>IF(ISERROR(VLOOKUP($E882,Lists!$L$4:$M$7,2,FALSE)),"",VLOOKUP($E882,Lists!$L$4:$M$7,2,FALSE))</f>
        <v/>
      </c>
      <c r="H882" s="77" t="str">
        <f t="shared" si="14"/>
        <v/>
      </c>
      <c r="I882" s="23" t="str">
        <f>IF(ISERROR(VLOOKUP($B882,Lists!$B$4:$K$12,10,FALSE)),"",VLOOKUP($B882,Lists!$B$4:$K$12,10,FALSE))</f>
        <v/>
      </c>
    </row>
    <row r="883" spans="1:9" x14ac:dyDescent="0.25">
      <c r="A883" s="12"/>
      <c r="B883" s="17" t="s">
        <v>754</v>
      </c>
      <c r="C883" s="12" t="str">
        <f>IF(ISERROR(VLOOKUP($B883,Lists!$B$4:$C$11,2,FALSE)),"",VLOOKUP($B883,Lists!$B$4:$C$11,2,FALSE))</f>
        <v/>
      </c>
      <c r="D883" s="77"/>
      <c r="E883" s="23" t="s">
        <v>945</v>
      </c>
      <c r="F883" s="78" t="str">
        <f>IF(ISERROR(VLOOKUP($B883&amp;" "&amp;$G883,Lists!$N$4:$O$14,2,FALSE)),"",VLOOKUP($B883&amp;" "&amp;$G883,Lists!$N$4:$O$14,2,FALSE))</f>
        <v/>
      </c>
      <c r="G883" s="78" t="str">
        <f>IF(ISERROR(VLOOKUP($E883,Lists!$L$4:$M$7,2,FALSE)),"",VLOOKUP($E883,Lists!$L$4:$M$7,2,FALSE))</f>
        <v/>
      </c>
      <c r="H883" s="77" t="str">
        <f t="shared" si="14"/>
        <v/>
      </c>
      <c r="I883" s="23" t="str">
        <f>IF(ISERROR(VLOOKUP($B883,Lists!$B$4:$K$12,10,FALSE)),"",VLOOKUP($B883,Lists!$B$4:$K$12,10,FALSE))</f>
        <v/>
      </c>
    </row>
    <row r="884" spans="1:9" x14ac:dyDescent="0.25">
      <c r="A884" s="12"/>
      <c r="B884" s="17" t="s">
        <v>754</v>
      </c>
      <c r="C884" s="12" t="str">
        <f>IF(ISERROR(VLOOKUP($B884,Lists!$B$4:$C$11,2,FALSE)),"",VLOOKUP($B884,Lists!$B$4:$C$11,2,FALSE))</f>
        <v/>
      </c>
      <c r="D884" s="77"/>
      <c r="E884" s="23" t="s">
        <v>945</v>
      </c>
      <c r="F884" s="78" t="str">
        <f>IF(ISERROR(VLOOKUP($B884&amp;" "&amp;$G884,Lists!$N$4:$O$14,2,FALSE)),"",VLOOKUP($B884&amp;" "&amp;$G884,Lists!$N$4:$O$14,2,FALSE))</f>
        <v/>
      </c>
      <c r="G884" s="78" t="str">
        <f>IF(ISERROR(VLOOKUP($E884,Lists!$L$4:$M$7,2,FALSE)),"",VLOOKUP($E884,Lists!$L$4:$M$7,2,FALSE))</f>
        <v/>
      </c>
      <c r="H884" s="77" t="str">
        <f t="shared" si="14"/>
        <v/>
      </c>
      <c r="I884" s="23" t="str">
        <f>IF(ISERROR(VLOOKUP($B884,Lists!$B$4:$K$12,10,FALSE)),"",VLOOKUP($B884,Lists!$B$4:$K$12,10,FALSE))</f>
        <v/>
      </c>
    </row>
    <row r="885" spans="1:9" x14ac:dyDescent="0.25">
      <c r="A885" s="12"/>
      <c r="B885" s="17" t="s">
        <v>754</v>
      </c>
      <c r="C885" s="12" t="str">
        <f>IF(ISERROR(VLOOKUP($B885,Lists!$B$4:$C$11,2,FALSE)),"",VLOOKUP($B885,Lists!$B$4:$C$11,2,FALSE))</f>
        <v/>
      </c>
      <c r="D885" s="77"/>
      <c r="E885" s="23" t="s">
        <v>945</v>
      </c>
      <c r="F885" s="78" t="str">
        <f>IF(ISERROR(VLOOKUP($B885&amp;" "&amp;$G885,Lists!$N$4:$O$14,2,FALSE)),"",VLOOKUP($B885&amp;" "&amp;$G885,Lists!$N$4:$O$14,2,FALSE))</f>
        <v/>
      </c>
      <c r="G885" s="78" t="str">
        <f>IF(ISERROR(VLOOKUP($E885,Lists!$L$4:$M$7,2,FALSE)),"",VLOOKUP($E885,Lists!$L$4:$M$7,2,FALSE))</f>
        <v/>
      </c>
      <c r="H885" s="77" t="str">
        <f t="shared" si="14"/>
        <v/>
      </c>
      <c r="I885" s="23" t="str">
        <f>IF(ISERROR(VLOOKUP($B885,Lists!$B$4:$K$12,10,FALSE)),"",VLOOKUP($B885,Lists!$B$4:$K$12,10,FALSE))</f>
        <v/>
      </c>
    </row>
    <row r="886" spans="1:9" x14ac:dyDescent="0.25">
      <c r="A886" s="12"/>
      <c r="B886" s="17" t="s">
        <v>754</v>
      </c>
      <c r="C886" s="12" t="str">
        <f>IF(ISERROR(VLOOKUP($B886,Lists!$B$4:$C$11,2,FALSE)),"",VLOOKUP($B886,Lists!$B$4:$C$11,2,FALSE))</f>
        <v/>
      </c>
      <c r="D886" s="77"/>
      <c r="E886" s="23" t="s">
        <v>945</v>
      </c>
      <c r="F886" s="78" t="str">
        <f>IF(ISERROR(VLOOKUP($B886&amp;" "&amp;$G886,Lists!$N$4:$O$14,2,FALSE)),"",VLOOKUP($B886&amp;" "&amp;$G886,Lists!$N$4:$O$14,2,FALSE))</f>
        <v/>
      </c>
      <c r="G886" s="78" t="str">
        <f>IF(ISERROR(VLOOKUP($E886,Lists!$L$4:$M$7,2,FALSE)),"",VLOOKUP($E886,Lists!$L$4:$M$7,2,FALSE))</f>
        <v/>
      </c>
      <c r="H886" s="77" t="str">
        <f t="shared" si="14"/>
        <v/>
      </c>
      <c r="I886" s="23" t="str">
        <f>IF(ISERROR(VLOOKUP($B886,Lists!$B$4:$K$12,10,FALSE)),"",VLOOKUP($B886,Lists!$B$4:$K$12,10,FALSE))</f>
        <v/>
      </c>
    </row>
    <row r="887" spans="1:9" x14ac:dyDescent="0.25">
      <c r="A887" s="12"/>
      <c r="B887" s="17" t="s">
        <v>754</v>
      </c>
      <c r="C887" s="12" t="str">
        <f>IF(ISERROR(VLOOKUP($B887,Lists!$B$4:$C$11,2,FALSE)),"",VLOOKUP($B887,Lists!$B$4:$C$11,2,FALSE))</f>
        <v/>
      </c>
      <c r="D887" s="77"/>
      <c r="E887" s="23" t="s">
        <v>945</v>
      </c>
      <c r="F887" s="78" t="str">
        <f>IF(ISERROR(VLOOKUP($B887&amp;" "&amp;$G887,Lists!$N$4:$O$14,2,FALSE)),"",VLOOKUP($B887&amp;" "&amp;$G887,Lists!$N$4:$O$14,2,FALSE))</f>
        <v/>
      </c>
      <c r="G887" s="78" t="str">
        <f>IF(ISERROR(VLOOKUP($E887,Lists!$L$4:$M$7,2,FALSE)),"",VLOOKUP($E887,Lists!$L$4:$M$7,2,FALSE))</f>
        <v/>
      </c>
      <c r="H887" s="77" t="str">
        <f t="shared" si="14"/>
        <v/>
      </c>
      <c r="I887" s="23" t="str">
        <f>IF(ISERROR(VLOOKUP($B887,Lists!$B$4:$K$12,10,FALSE)),"",VLOOKUP($B887,Lists!$B$4:$K$12,10,FALSE))</f>
        <v/>
      </c>
    </row>
    <row r="888" spans="1:9" x14ac:dyDescent="0.25">
      <c r="A888" s="12"/>
      <c r="B888" s="17" t="s">
        <v>754</v>
      </c>
      <c r="C888" s="12" t="str">
        <f>IF(ISERROR(VLOOKUP($B888,Lists!$B$4:$C$11,2,FALSE)),"",VLOOKUP($B888,Lists!$B$4:$C$11,2,FALSE))</f>
        <v/>
      </c>
      <c r="D888" s="77"/>
      <c r="E888" s="23" t="s">
        <v>945</v>
      </c>
      <c r="F888" s="78" t="str">
        <f>IF(ISERROR(VLOOKUP($B888&amp;" "&amp;$G888,Lists!$N$4:$O$14,2,FALSE)),"",VLOOKUP($B888&amp;" "&amp;$G888,Lists!$N$4:$O$14,2,FALSE))</f>
        <v/>
      </c>
      <c r="G888" s="78" t="str">
        <f>IF(ISERROR(VLOOKUP($E888,Lists!$L$4:$M$7,2,FALSE)),"",VLOOKUP($E888,Lists!$L$4:$M$7,2,FALSE))</f>
        <v/>
      </c>
      <c r="H888" s="77" t="str">
        <f t="shared" si="14"/>
        <v/>
      </c>
      <c r="I888" s="23" t="str">
        <f>IF(ISERROR(VLOOKUP($B888,Lists!$B$4:$K$12,10,FALSE)),"",VLOOKUP($B888,Lists!$B$4:$K$12,10,FALSE))</f>
        <v/>
      </c>
    </row>
    <row r="889" spans="1:9" x14ac:dyDescent="0.25">
      <c r="A889" s="12"/>
      <c r="B889" s="17" t="s">
        <v>754</v>
      </c>
      <c r="C889" s="12" t="str">
        <f>IF(ISERROR(VLOOKUP($B889,Lists!$B$4:$C$11,2,FALSE)),"",VLOOKUP($B889,Lists!$B$4:$C$11,2,FALSE))</f>
        <v/>
      </c>
      <c r="D889" s="77"/>
      <c r="E889" s="23" t="s">
        <v>945</v>
      </c>
      <c r="F889" s="78" t="str">
        <f>IF(ISERROR(VLOOKUP($B889&amp;" "&amp;$G889,Lists!$N$4:$O$14,2,FALSE)),"",VLOOKUP($B889&amp;" "&amp;$G889,Lists!$N$4:$O$14,2,FALSE))</f>
        <v/>
      </c>
      <c r="G889" s="78" t="str">
        <f>IF(ISERROR(VLOOKUP($E889,Lists!$L$4:$M$7,2,FALSE)),"",VLOOKUP($E889,Lists!$L$4:$M$7,2,FALSE))</f>
        <v/>
      </c>
      <c r="H889" s="77" t="str">
        <f t="shared" si="14"/>
        <v/>
      </c>
      <c r="I889" s="23" t="str">
        <f>IF(ISERROR(VLOOKUP($B889,Lists!$B$4:$K$12,10,FALSE)),"",VLOOKUP($B889,Lists!$B$4:$K$12,10,FALSE))</f>
        <v/>
      </c>
    </row>
    <row r="890" spans="1:9" x14ac:dyDescent="0.25">
      <c r="A890" s="12"/>
      <c r="B890" s="17" t="s">
        <v>754</v>
      </c>
      <c r="C890" s="12" t="str">
        <f>IF(ISERROR(VLOOKUP($B890,Lists!$B$4:$C$11,2,FALSE)),"",VLOOKUP($B890,Lists!$B$4:$C$11,2,FALSE))</f>
        <v/>
      </c>
      <c r="D890" s="77"/>
      <c r="E890" s="23" t="s">
        <v>945</v>
      </c>
      <c r="F890" s="78" t="str">
        <f>IF(ISERROR(VLOOKUP($B890&amp;" "&amp;$G890,Lists!$N$4:$O$14,2,FALSE)),"",VLOOKUP($B890&amp;" "&amp;$G890,Lists!$N$4:$O$14,2,FALSE))</f>
        <v/>
      </c>
      <c r="G890" s="78" t="str">
        <f>IF(ISERROR(VLOOKUP($E890,Lists!$L$4:$M$7,2,FALSE)),"",VLOOKUP($E890,Lists!$L$4:$M$7,2,FALSE))</f>
        <v/>
      </c>
      <c r="H890" s="77" t="str">
        <f t="shared" si="14"/>
        <v/>
      </c>
      <c r="I890" s="23" t="str">
        <f>IF(ISERROR(VLOOKUP($B890,Lists!$B$4:$K$12,10,FALSE)),"",VLOOKUP($B890,Lists!$B$4:$K$12,10,FALSE))</f>
        <v/>
      </c>
    </row>
    <row r="891" spans="1:9" x14ac:dyDescent="0.25">
      <c r="A891" s="12"/>
      <c r="B891" s="17" t="s">
        <v>754</v>
      </c>
      <c r="C891" s="12" t="str">
        <f>IF(ISERROR(VLOOKUP($B891,Lists!$B$4:$C$11,2,FALSE)),"",VLOOKUP($B891,Lists!$B$4:$C$11,2,FALSE))</f>
        <v/>
      </c>
      <c r="D891" s="77"/>
      <c r="E891" s="23" t="s">
        <v>945</v>
      </c>
      <c r="F891" s="78" t="str">
        <f>IF(ISERROR(VLOOKUP($B891&amp;" "&amp;$G891,Lists!$N$4:$O$14,2,FALSE)),"",VLOOKUP($B891&amp;" "&amp;$G891,Lists!$N$4:$O$14,2,FALSE))</f>
        <v/>
      </c>
      <c r="G891" s="78" t="str">
        <f>IF(ISERROR(VLOOKUP($E891,Lists!$L$4:$M$7,2,FALSE)),"",VLOOKUP($E891,Lists!$L$4:$M$7,2,FALSE))</f>
        <v/>
      </c>
      <c r="H891" s="77" t="str">
        <f t="shared" si="14"/>
        <v/>
      </c>
      <c r="I891" s="23" t="str">
        <f>IF(ISERROR(VLOOKUP($B891,Lists!$B$4:$K$12,10,FALSE)),"",VLOOKUP($B891,Lists!$B$4:$K$12,10,FALSE))</f>
        <v/>
      </c>
    </row>
    <row r="892" spans="1:9" x14ac:dyDescent="0.25">
      <c r="A892" s="12"/>
      <c r="B892" s="17" t="s">
        <v>754</v>
      </c>
      <c r="C892" s="12" t="str">
        <f>IF(ISERROR(VLOOKUP($B892,Lists!$B$4:$C$11,2,FALSE)),"",VLOOKUP($B892,Lists!$B$4:$C$11,2,FALSE))</f>
        <v/>
      </c>
      <c r="D892" s="77"/>
      <c r="E892" s="23" t="s">
        <v>945</v>
      </c>
      <c r="F892" s="78" t="str">
        <f>IF(ISERROR(VLOOKUP($B892&amp;" "&amp;$G892,Lists!$N$4:$O$14,2,FALSE)),"",VLOOKUP($B892&amp;" "&amp;$G892,Lists!$N$4:$O$14,2,FALSE))</f>
        <v/>
      </c>
      <c r="G892" s="78" t="str">
        <f>IF(ISERROR(VLOOKUP($E892,Lists!$L$4:$M$7,2,FALSE)),"",VLOOKUP($E892,Lists!$L$4:$M$7,2,FALSE))</f>
        <v/>
      </c>
      <c r="H892" s="77" t="str">
        <f t="shared" si="14"/>
        <v/>
      </c>
      <c r="I892" s="23" t="str">
        <f>IF(ISERROR(VLOOKUP($B892,Lists!$B$4:$K$12,10,FALSE)),"",VLOOKUP($B892,Lists!$B$4:$K$12,10,FALSE))</f>
        <v/>
      </c>
    </row>
    <row r="893" spans="1:9" x14ac:dyDescent="0.25">
      <c r="A893" s="12"/>
      <c r="B893" s="17" t="s">
        <v>754</v>
      </c>
      <c r="C893" s="12" t="str">
        <f>IF(ISERROR(VLOOKUP($B893,Lists!$B$4:$C$11,2,FALSE)),"",VLOOKUP($B893,Lists!$B$4:$C$11,2,FALSE))</f>
        <v/>
      </c>
      <c r="D893" s="77"/>
      <c r="E893" s="23" t="s">
        <v>945</v>
      </c>
      <c r="F893" s="78" t="str">
        <f>IF(ISERROR(VLOOKUP($B893&amp;" "&amp;$G893,Lists!$N$4:$O$14,2,FALSE)),"",VLOOKUP($B893&amp;" "&amp;$G893,Lists!$N$4:$O$14,2,FALSE))</f>
        <v/>
      </c>
      <c r="G893" s="78" t="str">
        <f>IF(ISERROR(VLOOKUP($E893,Lists!$L$4:$M$7,2,FALSE)),"",VLOOKUP($E893,Lists!$L$4:$M$7,2,FALSE))</f>
        <v/>
      </c>
      <c r="H893" s="77" t="str">
        <f t="shared" si="14"/>
        <v/>
      </c>
      <c r="I893" s="23" t="str">
        <f>IF(ISERROR(VLOOKUP($B893,Lists!$B$4:$K$12,10,FALSE)),"",VLOOKUP($B893,Lists!$B$4:$K$12,10,FALSE))</f>
        <v/>
      </c>
    </row>
    <row r="894" spans="1:9" x14ac:dyDescent="0.25">
      <c r="A894" s="12"/>
      <c r="B894" s="17" t="s">
        <v>754</v>
      </c>
      <c r="C894" s="12" t="str">
        <f>IF(ISERROR(VLOOKUP($B894,Lists!$B$4:$C$11,2,FALSE)),"",VLOOKUP($B894,Lists!$B$4:$C$11,2,FALSE))</f>
        <v/>
      </c>
      <c r="D894" s="77"/>
      <c r="E894" s="23" t="s">
        <v>945</v>
      </c>
      <c r="F894" s="78" t="str">
        <f>IF(ISERROR(VLOOKUP($B894&amp;" "&amp;$G894,Lists!$N$4:$O$14,2,FALSE)),"",VLOOKUP($B894&amp;" "&amp;$G894,Lists!$N$4:$O$14,2,FALSE))</f>
        <v/>
      </c>
      <c r="G894" s="78" t="str">
        <f>IF(ISERROR(VLOOKUP($E894,Lists!$L$4:$M$7,2,FALSE)),"",VLOOKUP($E894,Lists!$L$4:$M$7,2,FALSE))</f>
        <v/>
      </c>
      <c r="H894" s="77" t="str">
        <f t="shared" si="14"/>
        <v/>
      </c>
      <c r="I894" s="23" t="str">
        <f>IF(ISERROR(VLOOKUP($B894,Lists!$B$4:$K$12,10,FALSE)),"",VLOOKUP($B894,Lists!$B$4:$K$12,10,FALSE))</f>
        <v/>
      </c>
    </row>
    <row r="895" spans="1:9" x14ac:dyDescent="0.25">
      <c r="A895" s="12"/>
      <c r="B895" s="17" t="s">
        <v>754</v>
      </c>
      <c r="C895" s="12" t="str">
        <f>IF(ISERROR(VLOOKUP($B895,Lists!$B$4:$C$11,2,FALSE)),"",VLOOKUP($B895,Lists!$B$4:$C$11,2,FALSE))</f>
        <v/>
      </c>
      <c r="D895" s="77"/>
      <c r="E895" s="23" t="s">
        <v>945</v>
      </c>
      <c r="F895" s="78" t="str">
        <f>IF(ISERROR(VLOOKUP($B895&amp;" "&amp;$G895,Lists!$N$4:$O$14,2,FALSE)),"",VLOOKUP($B895&amp;" "&amp;$G895,Lists!$N$4:$O$14,2,FALSE))</f>
        <v/>
      </c>
      <c r="G895" s="78" t="str">
        <f>IF(ISERROR(VLOOKUP($E895,Lists!$L$4:$M$7,2,FALSE)),"",VLOOKUP($E895,Lists!$L$4:$M$7,2,FALSE))</f>
        <v/>
      </c>
      <c r="H895" s="77" t="str">
        <f t="shared" si="14"/>
        <v/>
      </c>
      <c r="I895" s="23" t="str">
        <f>IF(ISERROR(VLOOKUP($B895,Lists!$B$4:$K$12,10,FALSE)),"",VLOOKUP($B895,Lists!$B$4:$K$12,10,FALSE))</f>
        <v/>
      </c>
    </row>
    <row r="896" spans="1:9" x14ac:dyDescent="0.25">
      <c r="A896" s="12"/>
      <c r="B896" s="17" t="s">
        <v>754</v>
      </c>
      <c r="C896" s="12" t="str">
        <f>IF(ISERROR(VLOOKUP($B896,Lists!$B$4:$C$11,2,FALSE)),"",VLOOKUP($B896,Lists!$B$4:$C$11,2,FALSE))</f>
        <v/>
      </c>
      <c r="D896" s="77"/>
      <c r="E896" s="23" t="s">
        <v>945</v>
      </c>
      <c r="F896" s="78" t="str">
        <f>IF(ISERROR(VLOOKUP($B896&amp;" "&amp;$G896,Lists!$N$4:$O$14,2,FALSE)),"",VLOOKUP($B896&amp;" "&amp;$G896,Lists!$N$4:$O$14,2,FALSE))</f>
        <v/>
      </c>
      <c r="G896" s="78" t="str">
        <f>IF(ISERROR(VLOOKUP($E896,Lists!$L$4:$M$7,2,FALSE)),"",VLOOKUP($E896,Lists!$L$4:$M$7,2,FALSE))</f>
        <v/>
      </c>
      <c r="H896" s="77" t="str">
        <f t="shared" si="14"/>
        <v/>
      </c>
      <c r="I896" s="23" t="str">
        <f>IF(ISERROR(VLOOKUP($B896,Lists!$B$4:$K$12,10,FALSE)),"",VLOOKUP($B896,Lists!$B$4:$K$12,10,FALSE))</f>
        <v/>
      </c>
    </row>
    <row r="897" spans="1:9" x14ac:dyDescent="0.25">
      <c r="A897" s="12"/>
      <c r="B897" s="17" t="s">
        <v>754</v>
      </c>
      <c r="C897" s="12" t="str">
        <f>IF(ISERROR(VLOOKUP($B897,Lists!$B$4:$C$11,2,FALSE)),"",VLOOKUP($B897,Lists!$B$4:$C$11,2,FALSE))</f>
        <v/>
      </c>
      <c r="D897" s="77"/>
      <c r="E897" s="23" t="s">
        <v>945</v>
      </c>
      <c r="F897" s="78" t="str">
        <f>IF(ISERROR(VLOOKUP($B897&amp;" "&amp;$G897,Lists!$N$4:$O$14,2,FALSE)),"",VLOOKUP($B897&amp;" "&amp;$G897,Lists!$N$4:$O$14,2,FALSE))</f>
        <v/>
      </c>
      <c r="G897" s="78" t="str">
        <f>IF(ISERROR(VLOOKUP($E897,Lists!$L$4:$M$7,2,FALSE)),"",VLOOKUP($E897,Lists!$L$4:$M$7,2,FALSE))</f>
        <v/>
      </c>
      <c r="H897" s="77" t="str">
        <f t="shared" si="14"/>
        <v/>
      </c>
      <c r="I897" s="23" t="str">
        <f>IF(ISERROR(VLOOKUP($B897,Lists!$B$4:$K$12,10,FALSE)),"",VLOOKUP($B897,Lists!$B$4:$K$12,10,FALSE))</f>
        <v/>
      </c>
    </row>
    <row r="898" spans="1:9" x14ac:dyDescent="0.25">
      <c r="A898" s="12"/>
      <c r="B898" s="17" t="s">
        <v>754</v>
      </c>
      <c r="C898" s="12" t="str">
        <f>IF(ISERROR(VLOOKUP($B898,Lists!$B$4:$C$11,2,FALSE)),"",VLOOKUP($B898,Lists!$B$4:$C$11,2,FALSE))</f>
        <v/>
      </c>
      <c r="D898" s="77"/>
      <c r="E898" s="23" t="s">
        <v>945</v>
      </c>
      <c r="F898" s="78" t="str">
        <f>IF(ISERROR(VLOOKUP($B898&amp;" "&amp;$G898,Lists!$N$4:$O$14,2,FALSE)),"",VLOOKUP($B898&amp;" "&amp;$G898,Lists!$N$4:$O$14,2,FALSE))</f>
        <v/>
      </c>
      <c r="G898" s="78" t="str">
        <f>IF(ISERROR(VLOOKUP($E898,Lists!$L$4:$M$7,2,FALSE)),"",VLOOKUP($E898,Lists!$L$4:$M$7,2,FALSE))</f>
        <v/>
      </c>
      <c r="H898" s="77" t="str">
        <f t="shared" si="14"/>
        <v/>
      </c>
      <c r="I898" s="23" t="str">
        <f>IF(ISERROR(VLOOKUP($B898,Lists!$B$4:$K$12,10,FALSE)),"",VLOOKUP($B898,Lists!$B$4:$K$12,10,FALSE))</f>
        <v/>
      </c>
    </row>
    <row r="899" spans="1:9" x14ac:dyDescent="0.25">
      <c r="A899" s="12"/>
      <c r="B899" s="17" t="s">
        <v>754</v>
      </c>
      <c r="C899" s="12" t="str">
        <f>IF(ISERROR(VLOOKUP($B899,Lists!$B$4:$C$11,2,FALSE)),"",VLOOKUP($B899,Lists!$B$4:$C$11,2,FALSE))</f>
        <v/>
      </c>
      <c r="D899" s="77"/>
      <c r="E899" s="23" t="s">
        <v>945</v>
      </c>
      <c r="F899" s="78" t="str">
        <f>IF(ISERROR(VLOOKUP($B899&amp;" "&amp;$G899,Lists!$N$4:$O$14,2,FALSE)),"",VLOOKUP($B899&amp;" "&amp;$G899,Lists!$N$4:$O$14,2,FALSE))</f>
        <v/>
      </c>
      <c r="G899" s="78" t="str">
        <f>IF(ISERROR(VLOOKUP($E899,Lists!$L$4:$M$7,2,FALSE)),"",VLOOKUP($E899,Lists!$L$4:$M$7,2,FALSE))</f>
        <v/>
      </c>
      <c r="H899" s="77" t="str">
        <f t="shared" si="14"/>
        <v/>
      </c>
      <c r="I899" s="23" t="str">
        <f>IF(ISERROR(VLOOKUP($B899,Lists!$B$4:$K$12,10,FALSE)),"",VLOOKUP($B899,Lists!$B$4:$K$12,10,FALSE))</f>
        <v/>
      </c>
    </row>
    <row r="900" spans="1:9" x14ac:dyDescent="0.25">
      <c r="A900" s="12"/>
      <c r="B900" s="17" t="s">
        <v>754</v>
      </c>
      <c r="C900" s="12" t="str">
        <f>IF(ISERROR(VLOOKUP($B900,Lists!$B$4:$C$11,2,FALSE)),"",VLOOKUP($B900,Lists!$B$4:$C$11,2,FALSE))</f>
        <v/>
      </c>
      <c r="D900" s="77"/>
      <c r="E900" s="23" t="s">
        <v>945</v>
      </c>
      <c r="F900" s="78" t="str">
        <f>IF(ISERROR(VLOOKUP($B900&amp;" "&amp;$G900,Lists!$N$4:$O$14,2,FALSE)),"",VLOOKUP($B900&amp;" "&amp;$G900,Lists!$N$4:$O$14,2,FALSE))</f>
        <v/>
      </c>
      <c r="G900" s="78" t="str">
        <f>IF(ISERROR(VLOOKUP($E900,Lists!$L$4:$M$7,2,FALSE)),"",VLOOKUP($E900,Lists!$L$4:$M$7,2,FALSE))</f>
        <v/>
      </c>
      <c r="H900" s="77" t="str">
        <f t="shared" si="14"/>
        <v/>
      </c>
      <c r="I900" s="23" t="str">
        <f>IF(ISERROR(VLOOKUP($B900,Lists!$B$4:$K$12,10,FALSE)),"",VLOOKUP($B900,Lists!$B$4:$K$12,10,FALSE))</f>
        <v/>
      </c>
    </row>
    <row r="901" spans="1:9" x14ac:dyDescent="0.25">
      <c r="A901" s="12"/>
      <c r="B901" s="17" t="s">
        <v>754</v>
      </c>
      <c r="C901" s="12" t="str">
        <f>IF(ISERROR(VLOOKUP($B901,Lists!$B$4:$C$11,2,FALSE)),"",VLOOKUP($B901,Lists!$B$4:$C$11,2,FALSE))</f>
        <v/>
      </c>
      <c r="D901" s="77"/>
      <c r="E901" s="23" t="s">
        <v>945</v>
      </c>
      <c r="F901" s="78" t="str">
        <f>IF(ISERROR(VLOOKUP($B901&amp;" "&amp;$G901,Lists!$N$4:$O$14,2,FALSE)),"",VLOOKUP($B901&amp;" "&amp;$G901,Lists!$N$4:$O$14,2,FALSE))</f>
        <v/>
      </c>
      <c r="G901" s="78" t="str">
        <f>IF(ISERROR(VLOOKUP($E901,Lists!$L$4:$M$7,2,FALSE)),"",VLOOKUP($E901,Lists!$L$4:$M$7,2,FALSE))</f>
        <v/>
      </c>
      <c r="H901" s="77" t="str">
        <f t="shared" si="14"/>
        <v/>
      </c>
      <c r="I901" s="23" t="str">
        <f>IF(ISERROR(VLOOKUP($B901,Lists!$B$4:$K$12,10,FALSE)),"",VLOOKUP($B901,Lists!$B$4:$K$12,10,FALSE))</f>
        <v/>
      </c>
    </row>
    <row r="902" spans="1:9" x14ac:dyDescent="0.25">
      <c r="A902" s="12"/>
      <c r="B902" s="17" t="s">
        <v>754</v>
      </c>
      <c r="C902" s="12" t="str">
        <f>IF(ISERROR(VLOOKUP($B902,Lists!$B$4:$C$11,2,FALSE)),"",VLOOKUP($B902,Lists!$B$4:$C$11,2,FALSE))</f>
        <v/>
      </c>
      <c r="D902" s="77"/>
      <c r="E902" s="23" t="s">
        <v>945</v>
      </c>
      <c r="F902" s="78" t="str">
        <f>IF(ISERROR(VLOOKUP($B902&amp;" "&amp;$G902,Lists!$N$4:$O$14,2,FALSE)),"",VLOOKUP($B902&amp;" "&amp;$G902,Lists!$N$4:$O$14,2,FALSE))</f>
        <v/>
      </c>
      <c r="G902" s="78" t="str">
        <f>IF(ISERROR(VLOOKUP($E902,Lists!$L$4:$M$7,2,FALSE)),"",VLOOKUP($E902,Lists!$L$4:$M$7,2,FALSE))</f>
        <v/>
      </c>
      <c r="H902" s="77" t="str">
        <f t="shared" si="14"/>
        <v/>
      </c>
      <c r="I902" s="23" t="str">
        <f>IF(ISERROR(VLOOKUP($B902,Lists!$B$4:$K$12,10,FALSE)),"",VLOOKUP($B902,Lists!$B$4:$K$12,10,FALSE))</f>
        <v/>
      </c>
    </row>
    <row r="903" spans="1:9" x14ac:dyDescent="0.25">
      <c r="A903" s="12"/>
      <c r="B903" s="17" t="s">
        <v>754</v>
      </c>
      <c r="C903" s="12" t="str">
        <f>IF(ISERROR(VLOOKUP($B903,Lists!$B$4:$C$11,2,FALSE)),"",VLOOKUP($B903,Lists!$B$4:$C$11,2,FALSE))</f>
        <v/>
      </c>
      <c r="D903" s="77"/>
      <c r="E903" s="23" t="s">
        <v>945</v>
      </c>
      <c r="F903" s="78" t="str">
        <f>IF(ISERROR(VLOOKUP($B903&amp;" "&amp;$G903,Lists!$N$4:$O$14,2,FALSE)),"",VLOOKUP($B903&amp;" "&amp;$G903,Lists!$N$4:$O$14,2,FALSE))</f>
        <v/>
      </c>
      <c r="G903" s="78" t="str">
        <f>IF(ISERROR(VLOOKUP($E903,Lists!$L$4:$M$7,2,FALSE)),"",VLOOKUP($E903,Lists!$L$4:$M$7,2,FALSE))</f>
        <v/>
      </c>
      <c r="H903" s="77" t="str">
        <f t="shared" si="14"/>
        <v/>
      </c>
      <c r="I903" s="23" t="str">
        <f>IF(ISERROR(VLOOKUP($B903,Lists!$B$4:$K$12,10,FALSE)),"",VLOOKUP($B903,Lists!$B$4:$K$12,10,FALSE))</f>
        <v/>
      </c>
    </row>
    <row r="904" spans="1:9" x14ac:dyDescent="0.25">
      <c r="A904" s="12"/>
      <c r="B904" s="17" t="s">
        <v>754</v>
      </c>
      <c r="C904" s="12" t="str">
        <f>IF(ISERROR(VLOOKUP($B904,Lists!$B$4:$C$11,2,FALSE)),"",VLOOKUP($B904,Lists!$B$4:$C$11,2,FALSE))</f>
        <v/>
      </c>
      <c r="D904" s="77"/>
      <c r="E904" s="23" t="s">
        <v>945</v>
      </c>
      <c r="F904" s="78" t="str">
        <f>IF(ISERROR(VLOOKUP($B904&amp;" "&amp;$G904,Lists!$N$4:$O$14,2,FALSE)),"",VLOOKUP($B904&amp;" "&amp;$G904,Lists!$N$4:$O$14,2,FALSE))</f>
        <v/>
      </c>
      <c r="G904" s="78" t="str">
        <f>IF(ISERROR(VLOOKUP($E904,Lists!$L$4:$M$7,2,FALSE)),"",VLOOKUP($E904,Lists!$L$4:$M$7,2,FALSE))</f>
        <v/>
      </c>
      <c r="H904" s="77" t="str">
        <f t="shared" si="14"/>
        <v/>
      </c>
      <c r="I904" s="23" t="str">
        <f>IF(ISERROR(VLOOKUP($B904,Lists!$B$4:$K$12,10,FALSE)),"",VLOOKUP($B904,Lists!$B$4:$K$12,10,FALSE))</f>
        <v/>
      </c>
    </row>
    <row r="905" spans="1:9" x14ac:dyDescent="0.25">
      <c r="A905" s="12"/>
      <c r="B905" s="17" t="s">
        <v>754</v>
      </c>
      <c r="C905" s="12" t="str">
        <f>IF(ISERROR(VLOOKUP($B905,Lists!$B$4:$C$11,2,FALSE)),"",VLOOKUP($B905,Lists!$B$4:$C$11,2,FALSE))</f>
        <v/>
      </c>
      <c r="D905" s="77"/>
      <c r="E905" s="23" t="s">
        <v>945</v>
      </c>
      <c r="F905" s="78" t="str">
        <f>IF(ISERROR(VLOOKUP($B905&amp;" "&amp;$G905,Lists!$N$4:$O$14,2,FALSE)),"",VLOOKUP($B905&amp;" "&amp;$G905,Lists!$N$4:$O$14,2,FALSE))</f>
        <v/>
      </c>
      <c r="G905" s="78" t="str">
        <f>IF(ISERROR(VLOOKUP($E905,Lists!$L$4:$M$7,2,FALSE)),"",VLOOKUP($E905,Lists!$L$4:$M$7,2,FALSE))</f>
        <v/>
      </c>
      <c r="H905" s="77" t="str">
        <f t="shared" si="14"/>
        <v/>
      </c>
      <c r="I905" s="23" t="str">
        <f>IF(ISERROR(VLOOKUP($B905,Lists!$B$4:$K$12,10,FALSE)),"",VLOOKUP($B905,Lists!$B$4:$K$12,10,FALSE))</f>
        <v/>
      </c>
    </row>
    <row r="906" spans="1:9" x14ac:dyDescent="0.25">
      <c r="A906" s="12"/>
      <c r="B906" s="17" t="s">
        <v>754</v>
      </c>
      <c r="C906" s="12" t="str">
        <f>IF(ISERROR(VLOOKUP($B906,Lists!$B$4:$C$11,2,FALSE)),"",VLOOKUP($B906,Lists!$B$4:$C$11,2,FALSE))</f>
        <v/>
      </c>
      <c r="D906" s="77"/>
      <c r="E906" s="23" t="s">
        <v>945</v>
      </c>
      <c r="F906" s="78" t="str">
        <f>IF(ISERROR(VLOOKUP($B906&amp;" "&amp;$G906,Lists!$N$4:$O$14,2,FALSE)),"",VLOOKUP($B906&amp;" "&amp;$G906,Lists!$N$4:$O$14,2,FALSE))</f>
        <v/>
      </c>
      <c r="G906" s="78" t="str">
        <f>IF(ISERROR(VLOOKUP($E906,Lists!$L$4:$M$7,2,FALSE)),"",VLOOKUP($E906,Lists!$L$4:$M$7,2,FALSE))</f>
        <v/>
      </c>
      <c r="H906" s="77" t="str">
        <f t="shared" si="14"/>
        <v/>
      </c>
      <c r="I906" s="23" t="str">
        <f>IF(ISERROR(VLOOKUP($B906,Lists!$B$4:$K$12,10,FALSE)),"",VLOOKUP($B906,Lists!$B$4:$K$12,10,FALSE))</f>
        <v/>
      </c>
    </row>
    <row r="907" spans="1:9" x14ac:dyDescent="0.25">
      <c r="A907" s="12"/>
      <c r="B907" s="17" t="s">
        <v>754</v>
      </c>
      <c r="C907" s="12" t="str">
        <f>IF(ISERROR(VLOOKUP($B907,Lists!$B$4:$C$11,2,FALSE)),"",VLOOKUP($B907,Lists!$B$4:$C$11,2,FALSE))</f>
        <v/>
      </c>
      <c r="D907" s="77"/>
      <c r="E907" s="23" t="s">
        <v>945</v>
      </c>
      <c r="F907" s="78" t="str">
        <f>IF(ISERROR(VLOOKUP($B907&amp;" "&amp;$G907,Lists!$N$4:$O$14,2,FALSE)),"",VLOOKUP($B907&amp;" "&amp;$G907,Lists!$N$4:$O$14,2,FALSE))</f>
        <v/>
      </c>
      <c r="G907" s="78" t="str">
        <f>IF(ISERROR(VLOOKUP($E907,Lists!$L$4:$M$7,2,FALSE)),"",VLOOKUP($E907,Lists!$L$4:$M$7,2,FALSE))</f>
        <v/>
      </c>
      <c r="H907" s="77" t="str">
        <f t="shared" si="14"/>
        <v/>
      </c>
      <c r="I907" s="23" t="str">
        <f>IF(ISERROR(VLOOKUP($B907,Lists!$B$4:$K$12,10,FALSE)),"",VLOOKUP($B907,Lists!$B$4:$K$12,10,FALSE))</f>
        <v/>
      </c>
    </row>
    <row r="908" spans="1:9" x14ac:dyDescent="0.25">
      <c r="A908" s="12"/>
      <c r="B908" s="17" t="s">
        <v>754</v>
      </c>
      <c r="C908" s="12" t="str">
        <f>IF(ISERROR(VLOOKUP($B908,Lists!$B$4:$C$11,2,FALSE)),"",VLOOKUP($B908,Lists!$B$4:$C$11,2,FALSE))</f>
        <v/>
      </c>
      <c r="D908" s="77"/>
      <c r="E908" s="23" t="s">
        <v>945</v>
      </c>
      <c r="F908" s="78" t="str">
        <f>IF(ISERROR(VLOOKUP($B908&amp;" "&amp;$G908,Lists!$N$4:$O$14,2,FALSE)),"",VLOOKUP($B908&amp;" "&amp;$G908,Lists!$N$4:$O$14,2,FALSE))</f>
        <v/>
      </c>
      <c r="G908" s="78" t="str">
        <f>IF(ISERROR(VLOOKUP($E908,Lists!$L$4:$M$7,2,FALSE)),"",VLOOKUP($E908,Lists!$L$4:$M$7,2,FALSE))</f>
        <v/>
      </c>
      <c r="H908" s="77" t="str">
        <f t="shared" si="14"/>
        <v/>
      </c>
      <c r="I908" s="23" t="str">
        <f>IF(ISERROR(VLOOKUP($B908,Lists!$B$4:$K$12,10,FALSE)),"",VLOOKUP($B908,Lists!$B$4:$K$12,10,FALSE))</f>
        <v/>
      </c>
    </row>
    <row r="909" spans="1:9" x14ac:dyDescent="0.25">
      <c r="A909" s="12"/>
      <c r="B909" s="17" t="s">
        <v>754</v>
      </c>
      <c r="C909" s="12" t="str">
        <f>IF(ISERROR(VLOOKUP($B909,Lists!$B$4:$C$11,2,FALSE)),"",VLOOKUP($B909,Lists!$B$4:$C$11,2,FALSE))</f>
        <v/>
      </c>
      <c r="D909" s="77"/>
      <c r="E909" s="23" t="s">
        <v>945</v>
      </c>
      <c r="F909" s="78" t="str">
        <f>IF(ISERROR(VLOOKUP($B909&amp;" "&amp;$G909,Lists!$N$4:$O$14,2,FALSE)),"",VLOOKUP($B909&amp;" "&amp;$G909,Lists!$N$4:$O$14,2,FALSE))</f>
        <v/>
      </c>
      <c r="G909" s="78" t="str">
        <f>IF(ISERROR(VLOOKUP($E909,Lists!$L$4:$M$7,2,FALSE)),"",VLOOKUP($E909,Lists!$L$4:$M$7,2,FALSE))</f>
        <v/>
      </c>
      <c r="H909" s="77" t="str">
        <f t="shared" si="14"/>
        <v/>
      </c>
      <c r="I909" s="23" t="str">
        <f>IF(ISERROR(VLOOKUP($B909,Lists!$B$4:$K$12,10,FALSE)),"",VLOOKUP($B909,Lists!$B$4:$K$12,10,FALSE))</f>
        <v/>
      </c>
    </row>
    <row r="910" spans="1:9" x14ac:dyDescent="0.25">
      <c r="A910" s="12"/>
      <c r="B910" s="17" t="s">
        <v>754</v>
      </c>
      <c r="C910" s="12" t="str">
        <f>IF(ISERROR(VLOOKUP($B910,Lists!$B$4:$C$11,2,FALSE)),"",VLOOKUP($B910,Lists!$B$4:$C$11,2,FALSE))</f>
        <v/>
      </c>
      <c r="D910" s="77"/>
      <c r="E910" s="23" t="s">
        <v>945</v>
      </c>
      <c r="F910" s="78" t="str">
        <f>IF(ISERROR(VLOOKUP($B910&amp;" "&amp;$G910,Lists!$N$4:$O$14,2,FALSE)),"",VLOOKUP($B910&amp;" "&amp;$G910,Lists!$N$4:$O$14,2,FALSE))</f>
        <v/>
      </c>
      <c r="G910" s="78" t="str">
        <f>IF(ISERROR(VLOOKUP($E910,Lists!$L$4:$M$7,2,FALSE)),"",VLOOKUP($E910,Lists!$L$4:$M$7,2,FALSE))</f>
        <v/>
      </c>
      <c r="H910" s="77" t="str">
        <f t="shared" si="14"/>
        <v/>
      </c>
      <c r="I910" s="23" t="str">
        <f>IF(ISERROR(VLOOKUP($B910,Lists!$B$4:$K$12,10,FALSE)),"",VLOOKUP($B910,Lists!$B$4:$K$12,10,FALSE))</f>
        <v/>
      </c>
    </row>
    <row r="911" spans="1:9" x14ac:dyDescent="0.25">
      <c r="A911" s="12"/>
      <c r="B911" s="17" t="s">
        <v>754</v>
      </c>
      <c r="C911" s="12" t="str">
        <f>IF(ISERROR(VLOOKUP($B911,Lists!$B$4:$C$11,2,FALSE)),"",VLOOKUP($B911,Lists!$B$4:$C$11,2,FALSE))</f>
        <v/>
      </c>
      <c r="D911" s="77"/>
      <c r="E911" s="23" t="s">
        <v>945</v>
      </c>
      <c r="F911" s="78" t="str">
        <f>IF(ISERROR(VLOOKUP($B911&amp;" "&amp;$G911,Lists!$N$4:$O$14,2,FALSE)),"",VLOOKUP($B911&amp;" "&amp;$G911,Lists!$N$4:$O$14,2,FALSE))</f>
        <v/>
      </c>
      <c r="G911" s="78" t="str">
        <f>IF(ISERROR(VLOOKUP($E911,Lists!$L$4:$M$7,2,FALSE)),"",VLOOKUP($E911,Lists!$L$4:$M$7,2,FALSE))</f>
        <v/>
      </c>
      <c r="H911" s="77" t="str">
        <f t="shared" si="14"/>
        <v/>
      </c>
      <c r="I911" s="23" t="str">
        <f>IF(ISERROR(VLOOKUP($B911,Lists!$B$4:$K$12,10,FALSE)),"",VLOOKUP($B911,Lists!$B$4:$K$12,10,FALSE))</f>
        <v/>
      </c>
    </row>
    <row r="912" spans="1:9" x14ac:dyDescent="0.25">
      <c r="A912" s="12"/>
      <c r="B912" s="17" t="s">
        <v>754</v>
      </c>
      <c r="C912" s="12" t="str">
        <f>IF(ISERROR(VLOOKUP($B912,Lists!$B$4:$C$11,2,FALSE)),"",VLOOKUP($B912,Lists!$B$4:$C$11,2,FALSE))</f>
        <v/>
      </c>
      <c r="D912" s="77"/>
      <c r="E912" s="23" t="s">
        <v>945</v>
      </c>
      <c r="F912" s="78" t="str">
        <f>IF(ISERROR(VLOOKUP($B912&amp;" "&amp;$G912,Lists!$N$4:$O$14,2,FALSE)),"",VLOOKUP($B912&amp;" "&amp;$G912,Lists!$N$4:$O$14,2,FALSE))</f>
        <v/>
      </c>
      <c r="G912" s="78" t="str">
        <f>IF(ISERROR(VLOOKUP($E912,Lists!$L$4:$M$7,2,FALSE)),"",VLOOKUP($E912,Lists!$L$4:$M$7,2,FALSE))</f>
        <v/>
      </c>
      <c r="H912" s="77" t="str">
        <f t="shared" si="14"/>
        <v/>
      </c>
      <c r="I912" s="23" t="str">
        <f>IF(ISERROR(VLOOKUP($B912,Lists!$B$4:$K$12,10,FALSE)),"",VLOOKUP($B912,Lists!$B$4:$K$12,10,FALSE))</f>
        <v/>
      </c>
    </row>
    <row r="913" spans="1:9" x14ac:dyDescent="0.25">
      <c r="A913" s="12"/>
      <c r="B913" s="17" t="s">
        <v>754</v>
      </c>
      <c r="C913" s="12" t="str">
        <f>IF(ISERROR(VLOOKUP($B913,Lists!$B$4:$C$11,2,FALSE)),"",VLOOKUP($B913,Lists!$B$4:$C$11,2,FALSE))</f>
        <v/>
      </c>
      <c r="D913" s="77"/>
      <c r="E913" s="23" t="s">
        <v>945</v>
      </c>
      <c r="F913" s="78" t="str">
        <f>IF(ISERROR(VLOOKUP($B913&amp;" "&amp;$G913,Lists!$N$4:$O$14,2,FALSE)),"",VLOOKUP($B913&amp;" "&amp;$G913,Lists!$N$4:$O$14,2,FALSE))</f>
        <v/>
      </c>
      <c r="G913" s="78" t="str">
        <f>IF(ISERROR(VLOOKUP($E913,Lists!$L$4:$M$7,2,FALSE)),"",VLOOKUP($E913,Lists!$L$4:$M$7,2,FALSE))</f>
        <v/>
      </c>
      <c r="H913" s="77" t="str">
        <f t="shared" si="14"/>
        <v/>
      </c>
      <c r="I913" s="23" t="str">
        <f>IF(ISERROR(VLOOKUP($B913,Lists!$B$4:$K$12,10,FALSE)),"",VLOOKUP($B913,Lists!$B$4:$K$12,10,FALSE))</f>
        <v/>
      </c>
    </row>
    <row r="914" spans="1:9" x14ac:dyDescent="0.25">
      <c r="A914" s="12"/>
      <c r="B914" s="17" t="s">
        <v>754</v>
      </c>
      <c r="C914" s="12" t="str">
        <f>IF(ISERROR(VLOOKUP($B914,Lists!$B$4:$C$11,2,FALSE)),"",VLOOKUP($B914,Lists!$B$4:$C$11,2,FALSE))</f>
        <v/>
      </c>
      <c r="D914" s="77"/>
      <c r="E914" s="23" t="s">
        <v>945</v>
      </c>
      <c r="F914" s="78" t="str">
        <f>IF(ISERROR(VLOOKUP($B914&amp;" "&amp;$G914,Lists!$N$4:$O$14,2,FALSE)),"",VLOOKUP($B914&amp;" "&amp;$G914,Lists!$N$4:$O$14,2,FALSE))</f>
        <v/>
      </c>
      <c r="G914" s="78" t="str">
        <f>IF(ISERROR(VLOOKUP($E914,Lists!$L$4:$M$7,2,FALSE)),"",VLOOKUP($E914,Lists!$L$4:$M$7,2,FALSE))</f>
        <v/>
      </c>
      <c r="H914" s="77" t="str">
        <f t="shared" si="14"/>
        <v/>
      </c>
      <c r="I914" s="23" t="str">
        <f>IF(ISERROR(VLOOKUP($B914,Lists!$B$4:$K$12,10,FALSE)),"",VLOOKUP($B914,Lists!$B$4:$K$12,10,FALSE))</f>
        <v/>
      </c>
    </row>
    <row r="915" spans="1:9" x14ac:dyDescent="0.25">
      <c r="A915" s="12"/>
      <c r="B915" s="17" t="s">
        <v>754</v>
      </c>
      <c r="C915" s="12" t="str">
        <f>IF(ISERROR(VLOOKUP($B915,Lists!$B$4:$C$11,2,FALSE)),"",VLOOKUP($B915,Lists!$B$4:$C$11,2,FALSE))</f>
        <v/>
      </c>
      <c r="D915" s="77"/>
      <c r="E915" s="23" t="s">
        <v>945</v>
      </c>
      <c r="F915" s="78" t="str">
        <f>IF(ISERROR(VLOOKUP($B915&amp;" "&amp;$G915,Lists!$N$4:$O$14,2,FALSE)),"",VLOOKUP($B915&amp;" "&amp;$G915,Lists!$N$4:$O$14,2,FALSE))</f>
        <v/>
      </c>
      <c r="G915" s="78" t="str">
        <f>IF(ISERROR(VLOOKUP($E915,Lists!$L$4:$M$7,2,FALSE)),"",VLOOKUP($E915,Lists!$L$4:$M$7,2,FALSE))</f>
        <v/>
      </c>
      <c r="H915" s="77" t="str">
        <f t="shared" si="14"/>
        <v/>
      </c>
      <c r="I915" s="23" t="str">
        <f>IF(ISERROR(VLOOKUP($B915,Lists!$B$4:$K$12,10,FALSE)),"",VLOOKUP($B915,Lists!$B$4:$K$12,10,FALSE))</f>
        <v/>
      </c>
    </row>
    <row r="916" spans="1:9" x14ac:dyDescent="0.25">
      <c r="A916" s="12"/>
      <c r="B916" s="17" t="s">
        <v>754</v>
      </c>
      <c r="C916" s="12" t="str">
        <f>IF(ISERROR(VLOOKUP($B916,Lists!$B$4:$C$11,2,FALSE)),"",VLOOKUP($B916,Lists!$B$4:$C$11,2,FALSE))</f>
        <v/>
      </c>
      <c r="D916" s="77"/>
      <c r="E916" s="23" t="s">
        <v>945</v>
      </c>
      <c r="F916" s="78" t="str">
        <f>IF(ISERROR(VLOOKUP($B916&amp;" "&amp;$G916,Lists!$N$4:$O$14,2,FALSE)),"",VLOOKUP($B916&amp;" "&amp;$G916,Lists!$N$4:$O$14,2,FALSE))</f>
        <v/>
      </c>
      <c r="G916" s="78" t="str">
        <f>IF(ISERROR(VLOOKUP($E916,Lists!$L$4:$M$7,2,FALSE)),"",VLOOKUP($E916,Lists!$L$4:$M$7,2,FALSE))</f>
        <v/>
      </c>
      <c r="H916" s="77" t="str">
        <f t="shared" ref="H916:H979" si="15">IF(ISERROR(D916*F916),"",D916*F916)</f>
        <v/>
      </c>
      <c r="I916" s="23" t="str">
        <f>IF(ISERROR(VLOOKUP($B916,Lists!$B$4:$K$12,10,FALSE)),"",VLOOKUP($B916,Lists!$B$4:$K$12,10,FALSE))</f>
        <v/>
      </c>
    </row>
    <row r="917" spans="1:9" x14ac:dyDescent="0.25">
      <c r="A917" s="12"/>
      <c r="B917" s="17" t="s">
        <v>754</v>
      </c>
      <c r="C917" s="12" t="str">
        <f>IF(ISERROR(VLOOKUP($B917,Lists!$B$4:$C$11,2,FALSE)),"",VLOOKUP($B917,Lists!$B$4:$C$11,2,FALSE))</f>
        <v/>
      </c>
      <c r="D917" s="77"/>
      <c r="E917" s="23" t="s">
        <v>945</v>
      </c>
      <c r="F917" s="78" t="str">
        <f>IF(ISERROR(VLOOKUP($B917&amp;" "&amp;$G917,Lists!$N$4:$O$14,2,FALSE)),"",VLOOKUP($B917&amp;" "&amp;$G917,Lists!$N$4:$O$14,2,FALSE))</f>
        <v/>
      </c>
      <c r="G917" s="78" t="str">
        <f>IF(ISERROR(VLOOKUP($E917,Lists!$L$4:$M$7,2,FALSE)),"",VLOOKUP($E917,Lists!$L$4:$M$7,2,FALSE))</f>
        <v/>
      </c>
      <c r="H917" s="77" t="str">
        <f t="shared" si="15"/>
        <v/>
      </c>
      <c r="I917" s="23" t="str">
        <f>IF(ISERROR(VLOOKUP($B917,Lists!$B$4:$K$12,10,FALSE)),"",VLOOKUP($B917,Lists!$B$4:$K$12,10,FALSE))</f>
        <v/>
      </c>
    </row>
    <row r="918" spans="1:9" x14ac:dyDescent="0.25">
      <c r="A918" s="12"/>
      <c r="B918" s="17" t="s">
        <v>754</v>
      </c>
      <c r="C918" s="12" t="str">
        <f>IF(ISERROR(VLOOKUP($B918,Lists!$B$4:$C$11,2,FALSE)),"",VLOOKUP($B918,Lists!$B$4:$C$11,2,FALSE))</f>
        <v/>
      </c>
      <c r="D918" s="77"/>
      <c r="E918" s="23" t="s">
        <v>945</v>
      </c>
      <c r="F918" s="78" t="str">
        <f>IF(ISERROR(VLOOKUP($B918&amp;" "&amp;$G918,Lists!$N$4:$O$14,2,FALSE)),"",VLOOKUP($B918&amp;" "&amp;$G918,Lists!$N$4:$O$14,2,FALSE))</f>
        <v/>
      </c>
      <c r="G918" s="78" t="str">
        <f>IF(ISERROR(VLOOKUP($E918,Lists!$L$4:$M$7,2,FALSE)),"",VLOOKUP($E918,Lists!$L$4:$M$7,2,FALSE))</f>
        <v/>
      </c>
      <c r="H918" s="77" t="str">
        <f t="shared" si="15"/>
        <v/>
      </c>
      <c r="I918" s="23" t="str">
        <f>IF(ISERROR(VLOOKUP($B918,Lists!$B$4:$K$12,10,FALSE)),"",VLOOKUP($B918,Lists!$B$4:$K$12,10,FALSE))</f>
        <v/>
      </c>
    </row>
    <row r="919" spans="1:9" x14ac:dyDescent="0.25">
      <c r="A919" s="12"/>
      <c r="B919" s="17" t="s">
        <v>754</v>
      </c>
      <c r="C919" s="12" t="str">
        <f>IF(ISERROR(VLOOKUP($B919,Lists!$B$4:$C$11,2,FALSE)),"",VLOOKUP($B919,Lists!$B$4:$C$11,2,FALSE))</f>
        <v/>
      </c>
      <c r="D919" s="77"/>
      <c r="E919" s="23" t="s">
        <v>945</v>
      </c>
      <c r="F919" s="78" t="str">
        <f>IF(ISERROR(VLOOKUP($B919&amp;" "&amp;$G919,Lists!$N$4:$O$14,2,FALSE)),"",VLOOKUP($B919&amp;" "&amp;$G919,Lists!$N$4:$O$14,2,FALSE))</f>
        <v/>
      </c>
      <c r="G919" s="78" t="str">
        <f>IF(ISERROR(VLOOKUP($E919,Lists!$L$4:$M$7,2,FALSE)),"",VLOOKUP($E919,Lists!$L$4:$M$7,2,FALSE))</f>
        <v/>
      </c>
      <c r="H919" s="77" t="str">
        <f t="shared" si="15"/>
        <v/>
      </c>
      <c r="I919" s="23" t="str">
        <f>IF(ISERROR(VLOOKUP($B919,Lists!$B$4:$K$12,10,FALSE)),"",VLOOKUP($B919,Lists!$B$4:$K$12,10,FALSE))</f>
        <v/>
      </c>
    </row>
    <row r="920" spans="1:9" x14ac:dyDescent="0.25">
      <c r="A920" s="12"/>
      <c r="B920" s="17" t="s">
        <v>754</v>
      </c>
      <c r="C920" s="12" t="str">
        <f>IF(ISERROR(VLOOKUP($B920,Lists!$B$4:$C$11,2,FALSE)),"",VLOOKUP($B920,Lists!$B$4:$C$11,2,FALSE))</f>
        <v/>
      </c>
      <c r="D920" s="77"/>
      <c r="E920" s="23" t="s">
        <v>945</v>
      </c>
      <c r="F920" s="78" t="str">
        <f>IF(ISERROR(VLOOKUP($B920&amp;" "&amp;$G920,Lists!$N$4:$O$14,2,FALSE)),"",VLOOKUP($B920&amp;" "&amp;$G920,Lists!$N$4:$O$14,2,FALSE))</f>
        <v/>
      </c>
      <c r="G920" s="78" t="str">
        <f>IF(ISERROR(VLOOKUP($E920,Lists!$L$4:$M$7,2,FALSE)),"",VLOOKUP($E920,Lists!$L$4:$M$7,2,FALSE))</f>
        <v/>
      </c>
      <c r="H920" s="77" t="str">
        <f t="shared" si="15"/>
        <v/>
      </c>
      <c r="I920" s="23" t="str">
        <f>IF(ISERROR(VLOOKUP($B920,Lists!$B$4:$K$12,10,FALSE)),"",VLOOKUP($B920,Lists!$B$4:$K$12,10,FALSE))</f>
        <v/>
      </c>
    </row>
    <row r="921" spans="1:9" x14ac:dyDescent="0.25">
      <c r="A921" s="12"/>
      <c r="B921" s="17" t="s">
        <v>754</v>
      </c>
      <c r="C921" s="12" t="str">
        <f>IF(ISERROR(VLOOKUP($B921,Lists!$B$4:$C$11,2,FALSE)),"",VLOOKUP($B921,Lists!$B$4:$C$11,2,FALSE))</f>
        <v/>
      </c>
      <c r="D921" s="77"/>
      <c r="E921" s="23" t="s">
        <v>945</v>
      </c>
      <c r="F921" s="78" t="str">
        <f>IF(ISERROR(VLOOKUP($B921&amp;" "&amp;$G921,Lists!$N$4:$O$14,2,FALSE)),"",VLOOKUP($B921&amp;" "&amp;$G921,Lists!$N$4:$O$14,2,FALSE))</f>
        <v/>
      </c>
      <c r="G921" s="78" t="str">
        <f>IF(ISERROR(VLOOKUP($E921,Lists!$L$4:$M$7,2,FALSE)),"",VLOOKUP($E921,Lists!$L$4:$M$7,2,FALSE))</f>
        <v/>
      </c>
      <c r="H921" s="77" t="str">
        <f t="shared" si="15"/>
        <v/>
      </c>
      <c r="I921" s="23" t="str">
        <f>IF(ISERROR(VLOOKUP($B921,Lists!$B$4:$K$12,10,FALSE)),"",VLOOKUP($B921,Lists!$B$4:$K$12,10,FALSE))</f>
        <v/>
      </c>
    </row>
    <row r="922" spans="1:9" x14ac:dyDescent="0.25">
      <c r="A922" s="12"/>
      <c r="B922" s="17" t="s">
        <v>754</v>
      </c>
      <c r="C922" s="12" t="str">
        <f>IF(ISERROR(VLOOKUP($B922,Lists!$B$4:$C$11,2,FALSE)),"",VLOOKUP($B922,Lists!$B$4:$C$11,2,FALSE))</f>
        <v/>
      </c>
      <c r="D922" s="77"/>
      <c r="E922" s="23" t="s">
        <v>945</v>
      </c>
      <c r="F922" s="78" t="str">
        <f>IF(ISERROR(VLOOKUP($B922&amp;" "&amp;$G922,Lists!$N$4:$O$14,2,FALSE)),"",VLOOKUP($B922&amp;" "&amp;$G922,Lists!$N$4:$O$14,2,FALSE))</f>
        <v/>
      </c>
      <c r="G922" s="78" t="str">
        <f>IF(ISERROR(VLOOKUP($E922,Lists!$L$4:$M$7,2,FALSE)),"",VLOOKUP($E922,Lists!$L$4:$M$7,2,FALSE))</f>
        <v/>
      </c>
      <c r="H922" s="77" t="str">
        <f t="shared" si="15"/>
        <v/>
      </c>
      <c r="I922" s="23" t="str">
        <f>IF(ISERROR(VLOOKUP($B922,Lists!$B$4:$K$12,10,FALSE)),"",VLOOKUP($B922,Lists!$B$4:$K$12,10,FALSE))</f>
        <v/>
      </c>
    </row>
    <row r="923" spans="1:9" x14ac:dyDescent="0.25">
      <c r="A923" s="12"/>
      <c r="B923" s="17" t="s">
        <v>754</v>
      </c>
      <c r="C923" s="12" t="str">
        <f>IF(ISERROR(VLOOKUP($B923,Lists!$B$4:$C$11,2,FALSE)),"",VLOOKUP($B923,Lists!$B$4:$C$11,2,FALSE))</f>
        <v/>
      </c>
      <c r="D923" s="77"/>
      <c r="E923" s="23" t="s">
        <v>945</v>
      </c>
      <c r="F923" s="78" t="str">
        <f>IF(ISERROR(VLOOKUP($B923&amp;" "&amp;$G923,Lists!$N$4:$O$14,2,FALSE)),"",VLOOKUP($B923&amp;" "&amp;$G923,Lists!$N$4:$O$14,2,FALSE))</f>
        <v/>
      </c>
      <c r="G923" s="78" t="str">
        <f>IF(ISERROR(VLOOKUP($E923,Lists!$L$4:$M$7,2,FALSE)),"",VLOOKUP($E923,Lists!$L$4:$M$7,2,FALSE))</f>
        <v/>
      </c>
      <c r="H923" s="77" t="str">
        <f t="shared" si="15"/>
        <v/>
      </c>
      <c r="I923" s="23" t="str">
        <f>IF(ISERROR(VLOOKUP($B923,Lists!$B$4:$K$12,10,FALSE)),"",VLOOKUP($B923,Lists!$B$4:$K$12,10,FALSE))</f>
        <v/>
      </c>
    </row>
    <row r="924" spans="1:9" x14ac:dyDescent="0.25">
      <c r="A924" s="12"/>
      <c r="B924" s="17" t="s">
        <v>754</v>
      </c>
      <c r="C924" s="12" t="str">
        <f>IF(ISERROR(VLOOKUP($B924,Lists!$B$4:$C$11,2,FALSE)),"",VLOOKUP($B924,Lists!$B$4:$C$11,2,FALSE))</f>
        <v/>
      </c>
      <c r="D924" s="77"/>
      <c r="E924" s="23" t="s">
        <v>945</v>
      </c>
      <c r="F924" s="78" t="str">
        <f>IF(ISERROR(VLOOKUP($B924&amp;" "&amp;$G924,Lists!$N$4:$O$14,2,FALSE)),"",VLOOKUP($B924&amp;" "&amp;$G924,Lists!$N$4:$O$14,2,FALSE))</f>
        <v/>
      </c>
      <c r="G924" s="78" t="str">
        <f>IF(ISERROR(VLOOKUP($E924,Lists!$L$4:$M$7,2,FALSE)),"",VLOOKUP($E924,Lists!$L$4:$M$7,2,FALSE))</f>
        <v/>
      </c>
      <c r="H924" s="77" t="str">
        <f t="shared" si="15"/>
        <v/>
      </c>
      <c r="I924" s="23" t="str">
        <f>IF(ISERROR(VLOOKUP($B924,Lists!$B$4:$K$12,10,FALSE)),"",VLOOKUP($B924,Lists!$B$4:$K$12,10,FALSE))</f>
        <v/>
      </c>
    </row>
    <row r="925" spans="1:9" x14ac:dyDescent="0.25">
      <c r="A925" s="12"/>
      <c r="B925" s="17" t="s">
        <v>754</v>
      </c>
      <c r="C925" s="12" t="str">
        <f>IF(ISERROR(VLOOKUP($B925,Lists!$B$4:$C$11,2,FALSE)),"",VLOOKUP($B925,Lists!$B$4:$C$11,2,FALSE))</f>
        <v/>
      </c>
      <c r="D925" s="77"/>
      <c r="E925" s="23" t="s">
        <v>945</v>
      </c>
      <c r="F925" s="78" t="str">
        <f>IF(ISERROR(VLOOKUP($B925&amp;" "&amp;$G925,Lists!$N$4:$O$14,2,FALSE)),"",VLOOKUP($B925&amp;" "&amp;$G925,Lists!$N$4:$O$14,2,FALSE))</f>
        <v/>
      </c>
      <c r="G925" s="78" t="str">
        <f>IF(ISERROR(VLOOKUP($E925,Lists!$L$4:$M$7,2,FALSE)),"",VLOOKUP($E925,Lists!$L$4:$M$7,2,FALSE))</f>
        <v/>
      </c>
      <c r="H925" s="77" t="str">
        <f t="shared" si="15"/>
        <v/>
      </c>
      <c r="I925" s="23" t="str">
        <f>IF(ISERROR(VLOOKUP($B925,Lists!$B$4:$K$12,10,FALSE)),"",VLOOKUP($B925,Lists!$B$4:$K$12,10,FALSE))</f>
        <v/>
      </c>
    </row>
    <row r="926" spans="1:9" x14ac:dyDescent="0.25">
      <c r="A926" s="12"/>
      <c r="B926" s="17" t="s">
        <v>754</v>
      </c>
      <c r="C926" s="12" t="str">
        <f>IF(ISERROR(VLOOKUP($B926,Lists!$B$4:$C$11,2,FALSE)),"",VLOOKUP($B926,Lists!$B$4:$C$11,2,FALSE))</f>
        <v/>
      </c>
      <c r="D926" s="77"/>
      <c r="E926" s="23" t="s">
        <v>945</v>
      </c>
      <c r="F926" s="78" t="str">
        <f>IF(ISERROR(VLOOKUP($B926&amp;" "&amp;$G926,Lists!$N$4:$O$14,2,FALSE)),"",VLOOKUP($B926&amp;" "&amp;$G926,Lists!$N$4:$O$14,2,FALSE))</f>
        <v/>
      </c>
      <c r="G926" s="78" t="str">
        <f>IF(ISERROR(VLOOKUP($E926,Lists!$L$4:$M$7,2,FALSE)),"",VLOOKUP($E926,Lists!$L$4:$M$7,2,FALSE))</f>
        <v/>
      </c>
      <c r="H926" s="77" t="str">
        <f t="shared" si="15"/>
        <v/>
      </c>
      <c r="I926" s="23" t="str">
        <f>IF(ISERROR(VLOOKUP($B926,Lists!$B$4:$K$12,10,FALSE)),"",VLOOKUP($B926,Lists!$B$4:$K$12,10,FALSE))</f>
        <v/>
      </c>
    </row>
    <row r="927" spans="1:9" x14ac:dyDescent="0.25">
      <c r="A927" s="12"/>
      <c r="B927" s="17" t="s">
        <v>754</v>
      </c>
      <c r="C927" s="12" t="str">
        <f>IF(ISERROR(VLOOKUP($B927,Lists!$B$4:$C$11,2,FALSE)),"",VLOOKUP($B927,Lists!$B$4:$C$11,2,FALSE))</f>
        <v/>
      </c>
      <c r="D927" s="77"/>
      <c r="E927" s="23" t="s">
        <v>945</v>
      </c>
      <c r="F927" s="78" t="str">
        <f>IF(ISERROR(VLOOKUP($B927&amp;" "&amp;$G927,Lists!$N$4:$O$14,2,FALSE)),"",VLOOKUP($B927&amp;" "&amp;$G927,Lists!$N$4:$O$14,2,FALSE))</f>
        <v/>
      </c>
      <c r="G927" s="78" t="str">
        <f>IF(ISERROR(VLOOKUP($E927,Lists!$L$4:$M$7,2,FALSE)),"",VLOOKUP($E927,Lists!$L$4:$M$7,2,FALSE))</f>
        <v/>
      </c>
      <c r="H927" s="77" t="str">
        <f t="shared" si="15"/>
        <v/>
      </c>
      <c r="I927" s="23" t="str">
        <f>IF(ISERROR(VLOOKUP($B927,Lists!$B$4:$K$12,10,FALSE)),"",VLOOKUP($B927,Lists!$B$4:$K$12,10,FALSE))</f>
        <v/>
      </c>
    </row>
    <row r="928" spans="1:9" x14ac:dyDescent="0.25">
      <c r="A928" s="12"/>
      <c r="B928" s="17" t="s">
        <v>754</v>
      </c>
      <c r="C928" s="12" t="str">
        <f>IF(ISERROR(VLOOKUP($B928,Lists!$B$4:$C$11,2,FALSE)),"",VLOOKUP($B928,Lists!$B$4:$C$11,2,FALSE))</f>
        <v/>
      </c>
      <c r="D928" s="77"/>
      <c r="E928" s="23" t="s">
        <v>945</v>
      </c>
      <c r="F928" s="78" t="str">
        <f>IF(ISERROR(VLOOKUP($B928&amp;" "&amp;$G928,Lists!$N$4:$O$14,2,FALSE)),"",VLOOKUP($B928&amp;" "&amp;$G928,Lists!$N$4:$O$14,2,FALSE))</f>
        <v/>
      </c>
      <c r="G928" s="78" t="str">
        <f>IF(ISERROR(VLOOKUP($E928,Lists!$L$4:$M$7,2,FALSE)),"",VLOOKUP($E928,Lists!$L$4:$M$7,2,FALSE))</f>
        <v/>
      </c>
      <c r="H928" s="77" t="str">
        <f t="shared" si="15"/>
        <v/>
      </c>
      <c r="I928" s="23" t="str">
        <f>IF(ISERROR(VLOOKUP($B928,Lists!$B$4:$K$12,10,FALSE)),"",VLOOKUP($B928,Lists!$B$4:$K$12,10,FALSE))</f>
        <v/>
      </c>
    </row>
    <row r="929" spans="1:9" x14ac:dyDescent="0.25">
      <c r="A929" s="12"/>
      <c r="B929" s="17" t="s">
        <v>754</v>
      </c>
      <c r="C929" s="12" t="str">
        <f>IF(ISERROR(VLOOKUP($B929,Lists!$B$4:$C$11,2,FALSE)),"",VLOOKUP($B929,Lists!$B$4:$C$11,2,FALSE))</f>
        <v/>
      </c>
      <c r="D929" s="77"/>
      <c r="E929" s="23" t="s">
        <v>945</v>
      </c>
      <c r="F929" s="78" t="str">
        <f>IF(ISERROR(VLOOKUP($B929&amp;" "&amp;$G929,Lists!$N$4:$O$14,2,FALSE)),"",VLOOKUP($B929&amp;" "&amp;$G929,Lists!$N$4:$O$14,2,FALSE))</f>
        <v/>
      </c>
      <c r="G929" s="78" t="str">
        <f>IF(ISERROR(VLOOKUP($E929,Lists!$L$4:$M$7,2,FALSE)),"",VLOOKUP($E929,Lists!$L$4:$M$7,2,FALSE))</f>
        <v/>
      </c>
      <c r="H929" s="77" t="str">
        <f t="shared" si="15"/>
        <v/>
      </c>
      <c r="I929" s="23" t="str">
        <f>IF(ISERROR(VLOOKUP($B929,Lists!$B$4:$K$12,10,FALSE)),"",VLOOKUP($B929,Lists!$B$4:$K$12,10,FALSE))</f>
        <v/>
      </c>
    </row>
    <row r="930" spans="1:9" x14ac:dyDescent="0.25">
      <c r="A930" s="12"/>
      <c r="B930" s="17" t="s">
        <v>754</v>
      </c>
      <c r="C930" s="12" t="str">
        <f>IF(ISERROR(VLOOKUP($B930,Lists!$B$4:$C$11,2,FALSE)),"",VLOOKUP($B930,Lists!$B$4:$C$11,2,FALSE))</f>
        <v/>
      </c>
      <c r="D930" s="77"/>
      <c r="E930" s="23" t="s">
        <v>945</v>
      </c>
      <c r="F930" s="78" t="str">
        <f>IF(ISERROR(VLOOKUP($B930&amp;" "&amp;$G930,Lists!$N$4:$O$14,2,FALSE)),"",VLOOKUP($B930&amp;" "&amp;$G930,Lists!$N$4:$O$14,2,FALSE))</f>
        <v/>
      </c>
      <c r="G930" s="78" t="str">
        <f>IF(ISERROR(VLOOKUP($E930,Lists!$L$4:$M$7,2,FALSE)),"",VLOOKUP($E930,Lists!$L$4:$M$7,2,FALSE))</f>
        <v/>
      </c>
      <c r="H930" s="77" t="str">
        <f t="shared" si="15"/>
        <v/>
      </c>
      <c r="I930" s="23" t="str">
        <f>IF(ISERROR(VLOOKUP($B930,Lists!$B$4:$K$12,10,FALSE)),"",VLOOKUP($B930,Lists!$B$4:$K$12,10,FALSE))</f>
        <v/>
      </c>
    </row>
    <row r="931" spans="1:9" x14ac:dyDescent="0.25">
      <c r="A931" s="12"/>
      <c r="B931" s="17" t="s">
        <v>754</v>
      </c>
      <c r="C931" s="12" t="str">
        <f>IF(ISERROR(VLOOKUP($B931,Lists!$B$4:$C$11,2,FALSE)),"",VLOOKUP($B931,Lists!$B$4:$C$11,2,FALSE))</f>
        <v/>
      </c>
      <c r="D931" s="77"/>
      <c r="E931" s="23" t="s">
        <v>945</v>
      </c>
      <c r="F931" s="78" t="str">
        <f>IF(ISERROR(VLOOKUP($B931&amp;" "&amp;$G931,Lists!$N$4:$O$14,2,FALSE)),"",VLOOKUP($B931&amp;" "&amp;$G931,Lists!$N$4:$O$14,2,FALSE))</f>
        <v/>
      </c>
      <c r="G931" s="78" t="str">
        <f>IF(ISERROR(VLOOKUP($E931,Lists!$L$4:$M$7,2,FALSE)),"",VLOOKUP($E931,Lists!$L$4:$M$7,2,FALSE))</f>
        <v/>
      </c>
      <c r="H931" s="77" t="str">
        <f t="shared" si="15"/>
        <v/>
      </c>
      <c r="I931" s="23" t="str">
        <f>IF(ISERROR(VLOOKUP($B931,Lists!$B$4:$K$12,10,FALSE)),"",VLOOKUP($B931,Lists!$B$4:$K$12,10,FALSE))</f>
        <v/>
      </c>
    </row>
    <row r="932" spans="1:9" x14ac:dyDescent="0.25">
      <c r="A932" s="12"/>
      <c r="B932" s="17" t="s">
        <v>754</v>
      </c>
      <c r="C932" s="12" t="str">
        <f>IF(ISERROR(VLOOKUP($B932,Lists!$B$4:$C$11,2,FALSE)),"",VLOOKUP($B932,Lists!$B$4:$C$11,2,FALSE))</f>
        <v/>
      </c>
      <c r="D932" s="77"/>
      <c r="E932" s="23" t="s">
        <v>945</v>
      </c>
      <c r="F932" s="78" t="str">
        <f>IF(ISERROR(VLOOKUP($B932&amp;" "&amp;$G932,Lists!$N$4:$O$14,2,FALSE)),"",VLOOKUP($B932&amp;" "&amp;$G932,Lists!$N$4:$O$14,2,FALSE))</f>
        <v/>
      </c>
      <c r="G932" s="78" t="str">
        <f>IF(ISERROR(VLOOKUP($E932,Lists!$L$4:$M$7,2,FALSE)),"",VLOOKUP($E932,Lists!$L$4:$M$7,2,FALSE))</f>
        <v/>
      </c>
      <c r="H932" s="77" t="str">
        <f t="shared" si="15"/>
        <v/>
      </c>
      <c r="I932" s="23" t="str">
        <f>IF(ISERROR(VLOOKUP($B932,Lists!$B$4:$K$12,10,FALSE)),"",VLOOKUP($B932,Lists!$B$4:$K$12,10,FALSE))</f>
        <v/>
      </c>
    </row>
    <row r="933" spans="1:9" x14ac:dyDescent="0.25">
      <c r="A933" s="12"/>
      <c r="B933" s="17" t="s">
        <v>754</v>
      </c>
      <c r="C933" s="12" t="str">
        <f>IF(ISERROR(VLOOKUP($B933,Lists!$B$4:$C$11,2,FALSE)),"",VLOOKUP($B933,Lists!$B$4:$C$11,2,FALSE))</f>
        <v/>
      </c>
      <c r="D933" s="77"/>
      <c r="E933" s="23" t="s">
        <v>945</v>
      </c>
      <c r="F933" s="78" t="str">
        <f>IF(ISERROR(VLOOKUP($B933&amp;" "&amp;$G933,Lists!$N$4:$O$14,2,FALSE)),"",VLOOKUP($B933&amp;" "&amp;$G933,Lists!$N$4:$O$14,2,FALSE))</f>
        <v/>
      </c>
      <c r="G933" s="78" t="str">
        <f>IF(ISERROR(VLOOKUP($E933,Lists!$L$4:$M$7,2,FALSE)),"",VLOOKUP($E933,Lists!$L$4:$M$7,2,FALSE))</f>
        <v/>
      </c>
      <c r="H933" s="77" t="str">
        <f t="shared" si="15"/>
        <v/>
      </c>
      <c r="I933" s="23" t="str">
        <f>IF(ISERROR(VLOOKUP($B933,Lists!$B$4:$K$12,10,FALSE)),"",VLOOKUP($B933,Lists!$B$4:$K$12,10,FALSE))</f>
        <v/>
      </c>
    </row>
    <row r="934" spans="1:9" x14ac:dyDescent="0.25">
      <c r="A934" s="12"/>
      <c r="B934" s="17" t="s">
        <v>754</v>
      </c>
      <c r="C934" s="12" t="str">
        <f>IF(ISERROR(VLOOKUP($B934,Lists!$B$4:$C$11,2,FALSE)),"",VLOOKUP($B934,Lists!$B$4:$C$11,2,FALSE))</f>
        <v/>
      </c>
      <c r="D934" s="77"/>
      <c r="E934" s="23" t="s">
        <v>945</v>
      </c>
      <c r="F934" s="78" t="str">
        <f>IF(ISERROR(VLOOKUP($B934&amp;" "&amp;$G934,Lists!$N$4:$O$14,2,FALSE)),"",VLOOKUP($B934&amp;" "&amp;$G934,Lists!$N$4:$O$14,2,FALSE))</f>
        <v/>
      </c>
      <c r="G934" s="78" t="str">
        <f>IF(ISERROR(VLOOKUP($E934,Lists!$L$4:$M$7,2,FALSE)),"",VLOOKUP($E934,Lists!$L$4:$M$7,2,FALSE))</f>
        <v/>
      </c>
      <c r="H934" s="77" t="str">
        <f t="shared" si="15"/>
        <v/>
      </c>
      <c r="I934" s="23" t="str">
        <f>IF(ISERROR(VLOOKUP($B934,Lists!$B$4:$K$12,10,FALSE)),"",VLOOKUP($B934,Lists!$B$4:$K$12,10,FALSE))</f>
        <v/>
      </c>
    </row>
    <row r="935" spans="1:9" x14ac:dyDescent="0.25">
      <c r="A935" s="12"/>
      <c r="B935" s="17" t="s">
        <v>754</v>
      </c>
      <c r="C935" s="12" t="str">
        <f>IF(ISERROR(VLOOKUP($B935,Lists!$B$4:$C$11,2,FALSE)),"",VLOOKUP($B935,Lists!$B$4:$C$11,2,FALSE))</f>
        <v/>
      </c>
      <c r="D935" s="77"/>
      <c r="E935" s="23" t="s">
        <v>945</v>
      </c>
      <c r="F935" s="78" t="str">
        <f>IF(ISERROR(VLOOKUP($B935&amp;" "&amp;$G935,Lists!$N$4:$O$14,2,FALSE)),"",VLOOKUP($B935&amp;" "&amp;$G935,Lists!$N$4:$O$14,2,FALSE))</f>
        <v/>
      </c>
      <c r="G935" s="78" t="str">
        <f>IF(ISERROR(VLOOKUP($E935,Lists!$L$4:$M$7,2,FALSE)),"",VLOOKUP($E935,Lists!$L$4:$M$7,2,FALSE))</f>
        <v/>
      </c>
      <c r="H935" s="77" t="str">
        <f t="shared" si="15"/>
        <v/>
      </c>
      <c r="I935" s="23" t="str">
        <f>IF(ISERROR(VLOOKUP($B935,Lists!$B$4:$K$12,10,FALSE)),"",VLOOKUP($B935,Lists!$B$4:$K$12,10,FALSE))</f>
        <v/>
      </c>
    </row>
    <row r="936" spans="1:9" x14ac:dyDescent="0.25">
      <c r="A936" s="12"/>
      <c r="B936" s="17" t="s">
        <v>754</v>
      </c>
      <c r="C936" s="12" t="str">
        <f>IF(ISERROR(VLOOKUP($B936,Lists!$B$4:$C$11,2,FALSE)),"",VLOOKUP($B936,Lists!$B$4:$C$11,2,FALSE))</f>
        <v/>
      </c>
      <c r="D936" s="77"/>
      <c r="E936" s="23" t="s">
        <v>945</v>
      </c>
      <c r="F936" s="78" t="str">
        <f>IF(ISERROR(VLOOKUP($B936&amp;" "&amp;$G936,Lists!$N$4:$O$14,2,FALSE)),"",VLOOKUP($B936&amp;" "&amp;$G936,Lists!$N$4:$O$14,2,FALSE))</f>
        <v/>
      </c>
      <c r="G936" s="78" t="str">
        <f>IF(ISERROR(VLOOKUP($E936,Lists!$L$4:$M$7,2,FALSE)),"",VLOOKUP($E936,Lists!$L$4:$M$7,2,FALSE))</f>
        <v/>
      </c>
      <c r="H936" s="77" t="str">
        <f t="shared" si="15"/>
        <v/>
      </c>
      <c r="I936" s="23" t="str">
        <f>IF(ISERROR(VLOOKUP($B936,Lists!$B$4:$K$12,10,FALSE)),"",VLOOKUP($B936,Lists!$B$4:$K$12,10,FALSE))</f>
        <v/>
      </c>
    </row>
    <row r="937" spans="1:9" x14ac:dyDescent="0.25">
      <c r="A937" s="12"/>
      <c r="B937" s="17" t="s">
        <v>754</v>
      </c>
      <c r="C937" s="12" t="str">
        <f>IF(ISERROR(VLOOKUP($B937,Lists!$B$4:$C$11,2,FALSE)),"",VLOOKUP($B937,Lists!$B$4:$C$11,2,FALSE))</f>
        <v/>
      </c>
      <c r="D937" s="77"/>
      <c r="E937" s="23" t="s">
        <v>945</v>
      </c>
      <c r="F937" s="78" t="str">
        <f>IF(ISERROR(VLOOKUP($B937&amp;" "&amp;$G937,Lists!$N$4:$O$14,2,FALSE)),"",VLOOKUP($B937&amp;" "&amp;$G937,Lists!$N$4:$O$14,2,FALSE))</f>
        <v/>
      </c>
      <c r="G937" s="78" t="str">
        <f>IF(ISERROR(VLOOKUP($E937,Lists!$L$4:$M$7,2,FALSE)),"",VLOOKUP($E937,Lists!$L$4:$M$7,2,FALSE))</f>
        <v/>
      </c>
      <c r="H937" s="77" t="str">
        <f t="shared" si="15"/>
        <v/>
      </c>
      <c r="I937" s="23" t="str">
        <f>IF(ISERROR(VLOOKUP($B937,Lists!$B$4:$K$12,10,FALSE)),"",VLOOKUP($B937,Lists!$B$4:$K$12,10,FALSE))</f>
        <v/>
      </c>
    </row>
    <row r="938" spans="1:9" x14ac:dyDescent="0.25">
      <c r="A938" s="12"/>
      <c r="B938" s="17" t="s">
        <v>754</v>
      </c>
      <c r="C938" s="12" t="str">
        <f>IF(ISERROR(VLOOKUP($B938,Lists!$B$4:$C$11,2,FALSE)),"",VLOOKUP($B938,Lists!$B$4:$C$11,2,FALSE))</f>
        <v/>
      </c>
      <c r="D938" s="77"/>
      <c r="E938" s="23" t="s">
        <v>945</v>
      </c>
      <c r="F938" s="78" t="str">
        <f>IF(ISERROR(VLOOKUP($B938&amp;" "&amp;$G938,Lists!$N$4:$O$14,2,FALSE)),"",VLOOKUP($B938&amp;" "&amp;$G938,Lists!$N$4:$O$14,2,FALSE))</f>
        <v/>
      </c>
      <c r="G938" s="78" t="str">
        <f>IF(ISERROR(VLOOKUP($E938,Lists!$L$4:$M$7,2,FALSE)),"",VLOOKUP($E938,Lists!$L$4:$M$7,2,FALSE))</f>
        <v/>
      </c>
      <c r="H938" s="77" t="str">
        <f t="shared" si="15"/>
        <v/>
      </c>
      <c r="I938" s="23" t="str">
        <f>IF(ISERROR(VLOOKUP($B938,Lists!$B$4:$K$12,10,FALSE)),"",VLOOKUP($B938,Lists!$B$4:$K$12,10,FALSE))</f>
        <v/>
      </c>
    </row>
    <row r="939" spans="1:9" x14ac:dyDescent="0.25">
      <c r="A939" s="12"/>
      <c r="B939" s="17" t="s">
        <v>754</v>
      </c>
      <c r="C939" s="12" t="str">
        <f>IF(ISERROR(VLOOKUP($B939,Lists!$B$4:$C$11,2,FALSE)),"",VLOOKUP($B939,Lists!$B$4:$C$11,2,FALSE))</f>
        <v/>
      </c>
      <c r="D939" s="77"/>
      <c r="E939" s="23" t="s">
        <v>945</v>
      </c>
      <c r="F939" s="78" t="str">
        <f>IF(ISERROR(VLOOKUP($B939&amp;" "&amp;$G939,Lists!$N$4:$O$14,2,FALSE)),"",VLOOKUP($B939&amp;" "&amp;$G939,Lists!$N$4:$O$14,2,FALSE))</f>
        <v/>
      </c>
      <c r="G939" s="78" t="str">
        <f>IF(ISERROR(VLOOKUP($E939,Lists!$L$4:$M$7,2,FALSE)),"",VLOOKUP($E939,Lists!$L$4:$M$7,2,FALSE))</f>
        <v/>
      </c>
      <c r="H939" s="77" t="str">
        <f t="shared" si="15"/>
        <v/>
      </c>
      <c r="I939" s="23" t="str">
        <f>IF(ISERROR(VLOOKUP($B939,Lists!$B$4:$K$12,10,FALSE)),"",VLOOKUP($B939,Lists!$B$4:$K$12,10,FALSE))</f>
        <v/>
      </c>
    </row>
    <row r="940" spans="1:9" x14ac:dyDescent="0.25">
      <c r="A940" s="12"/>
      <c r="B940" s="17" t="s">
        <v>754</v>
      </c>
      <c r="C940" s="12" t="str">
        <f>IF(ISERROR(VLOOKUP($B940,Lists!$B$4:$C$11,2,FALSE)),"",VLOOKUP($B940,Lists!$B$4:$C$11,2,FALSE))</f>
        <v/>
      </c>
      <c r="D940" s="77"/>
      <c r="E940" s="23" t="s">
        <v>945</v>
      </c>
      <c r="F940" s="78" t="str">
        <f>IF(ISERROR(VLOOKUP($B940&amp;" "&amp;$G940,Lists!$N$4:$O$14,2,FALSE)),"",VLOOKUP($B940&amp;" "&amp;$G940,Lists!$N$4:$O$14,2,FALSE))</f>
        <v/>
      </c>
      <c r="G940" s="78" t="str">
        <f>IF(ISERROR(VLOOKUP($E940,Lists!$L$4:$M$7,2,FALSE)),"",VLOOKUP($E940,Lists!$L$4:$M$7,2,FALSE))</f>
        <v/>
      </c>
      <c r="H940" s="77" t="str">
        <f t="shared" si="15"/>
        <v/>
      </c>
      <c r="I940" s="23" t="str">
        <f>IF(ISERROR(VLOOKUP($B940,Lists!$B$4:$K$12,10,FALSE)),"",VLOOKUP($B940,Lists!$B$4:$K$12,10,FALSE))</f>
        <v/>
      </c>
    </row>
    <row r="941" spans="1:9" x14ac:dyDescent="0.25">
      <c r="A941" s="12"/>
      <c r="B941" s="17" t="s">
        <v>754</v>
      </c>
      <c r="C941" s="12" t="str">
        <f>IF(ISERROR(VLOOKUP($B941,Lists!$B$4:$C$11,2,FALSE)),"",VLOOKUP($B941,Lists!$B$4:$C$11,2,FALSE))</f>
        <v/>
      </c>
      <c r="D941" s="77"/>
      <c r="E941" s="23" t="s">
        <v>945</v>
      </c>
      <c r="F941" s="78" t="str">
        <f>IF(ISERROR(VLOOKUP($B941&amp;" "&amp;$G941,Lists!$N$4:$O$14,2,FALSE)),"",VLOOKUP($B941&amp;" "&amp;$G941,Lists!$N$4:$O$14,2,FALSE))</f>
        <v/>
      </c>
      <c r="G941" s="78" t="str">
        <f>IF(ISERROR(VLOOKUP($E941,Lists!$L$4:$M$7,2,FALSE)),"",VLOOKUP($E941,Lists!$L$4:$M$7,2,FALSE))</f>
        <v/>
      </c>
      <c r="H941" s="77" t="str">
        <f t="shared" si="15"/>
        <v/>
      </c>
      <c r="I941" s="23" t="str">
        <f>IF(ISERROR(VLOOKUP($B941,Lists!$B$4:$K$12,10,FALSE)),"",VLOOKUP($B941,Lists!$B$4:$K$12,10,FALSE))</f>
        <v/>
      </c>
    </row>
    <row r="942" spans="1:9" x14ac:dyDescent="0.25">
      <c r="A942" s="12"/>
      <c r="B942" s="17" t="s">
        <v>754</v>
      </c>
      <c r="C942" s="12" t="str">
        <f>IF(ISERROR(VLOOKUP($B942,Lists!$B$4:$C$11,2,FALSE)),"",VLOOKUP($B942,Lists!$B$4:$C$11,2,FALSE))</f>
        <v/>
      </c>
      <c r="D942" s="77"/>
      <c r="E942" s="23" t="s">
        <v>945</v>
      </c>
      <c r="F942" s="78" t="str">
        <f>IF(ISERROR(VLOOKUP($B942&amp;" "&amp;$G942,Lists!$N$4:$O$14,2,FALSE)),"",VLOOKUP($B942&amp;" "&amp;$G942,Lists!$N$4:$O$14,2,FALSE))</f>
        <v/>
      </c>
      <c r="G942" s="78" t="str">
        <f>IF(ISERROR(VLOOKUP($E942,Lists!$L$4:$M$7,2,FALSE)),"",VLOOKUP($E942,Lists!$L$4:$M$7,2,FALSE))</f>
        <v/>
      </c>
      <c r="H942" s="77" t="str">
        <f t="shared" si="15"/>
        <v/>
      </c>
      <c r="I942" s="23" t="str">
        <f>IF(ISERROR(VLOOKUP($B942,Lists!$B$4:$K$12,10,FALSE)),"",VLOOKUP($B942,Lists!$B$4:$K$12,10,FALSE))</f>
        <v/>
      </c>
    </row>
    <row r="943" spans="1:9" x14ac:dyDescent="0.25">
      <c r="A943" s="12"/>
      <c r="B943" s="17" t="s">
        <v>754</v>
      </c>
      <c r="C943" s="12" t="str">
        <f>IF(ISERROR(VLOOKUP($B943,Lists!$B$4:$C$11,2,FALSE)),"",VLOOKUP($B943,Lists!$B$4:$C$11,2,FALSE))</f>
        <v/>
      </c>
      <c r="D943" s="77"/>
      <c r="E943" s="23" t="s">
        <v>945</v>
      </c>
      <c r="F943" s="78" t="str">
        <f>IF(ISERROR(VLOOKUP($B943&amp;" "&amp;$G943,Lists!$N$4:$O$14,2,FALSE)),"",VLOOKUP($B943&amp;" "&amp;$G943,Lists!$N$4:$O$14,2,FALSE))</f>
        <v/>
      </c>
      <c r="G943" s="78" t="str">
        <f>IF(ISERROR(VLOOKUP($E943,Lists!$L$4:$M$7,2,FALSE)),"",VLOOKUP($E943,Lists!$L$4:$M$7,2,FALSE))</f>
        <v/>
      </c>
      <c r="H943" s="77" t="str">
        <f t="shared" si="15"/>
        <v/>
      </c>
      <c r="I943" s="23" t="str">
        <f>IF(ISERROR(VLOOKUP($B943,Lists!$B$4:$K$12,10,FALSE)),"",VLOOKUP($B943,Lists!$B$4:$K$12,10,FALSE))</f>
        <v/>
      </c>
    </row>
    <row r="944" spans="1:9" x14ac:dyDescent="0.25">
      <c r="A944" s="12"/>
      <c r="B944" s="17" t="s">
        <v>754</v>
      </c>
      <c r="C944" s="12" t="str">
        <f>IF(ISERROR(VLOOKUP($B944,Lists!$B$4:$C$11,2,FALSE)),"",VLOOKUP($B944,Lists!$B$4:$C$11,2,FALSE))</f>
        <v/>
      </c>
      <c r="D944" s="77"/>
      <c r="E944" s="23" t="s">
        <v>945</v>
      </c>
      <c r="F944" s="78" t="str">
        <f>IF(ISERROR(VLOOKUP($B944&amp;" "&amp;$G944,Lists!$N$4:$O$14,2,FALSE)),"",VLOOKUP($B944&amp;" "&amp;$G944,Lists!$N$4:$O$14,2,FALSE))</f>
        <v/>
      </c>
      <c r="G944" s="78" t="str">
        <f>IF(ISERROR(VLOOKUP($E944,Lists!$L$4:$M$7,2,FALSE)),"",VLOOKUP($E944,Lists!$L$4:$M$7,2,FALSE))</f>
        <v/>
      </c>
      <c r="H944" s="77" t="str">
        <f t="shared" si="15"/>
        <v/>
      </c>
      <c r="I944" s="23" t="str">
        <f>IF(ISERROR(VLOOKUP($B944,Lists!$B$4:$K$12,10,FALSE)),"",VLOOKUP($B944,Lists!$B$4:$K$12,10,FALSE))</f>
        <v/>
      </c>
    </row>
    <row r="945" spans="1:9" x14ac:dyDescent="0.25">
      <c r="A945" s="12"/>
      <c r="B945" s="17" t="s">
        <v>754</v>
      </c>
      <c r="C945" s="12" t="str">
        <f>IF(ISERROR(VLOOKUP($B945,Lists!$B$4:$C$11,2,FALSE)),"",VLOOKUP($B945,Lists!$B$4:$C$11,2,FALSE))</f>
        <v/>
      </c>
      <c r="D945" s="77"/>
      <c r="E945" s="23" t="s">
        <v>945</v>
      </c>
      <c r="F945" s="78" t="str">
        <f>IF(ISERROR(VLOOKUP($B945&amp;" "&amp;$G945,Lists!$N$4:$O$14,2,FALSE)),"",VLOOKUP($B945&amp;" "&amp;$G945,Lists!$N$4:$O$14,2,FALSE))</f>
        <v/>
      </c>
      <c r="G945" s="78" t="str">
        <f>IF(ISERROR(VLOOKUP($E945,Lists!$L$4:$M$7,2,FALSE)),"",VLOOKUP($E945,Lists!$L$4:$M$7,2,FALSE))</f>
        <v/>
      </c>
      <c r="H945" s="77" t="str">
        <f t="shared" si="15"/>
        <v/>
      </c>
      <c r="I945" s="23" t="str">
        <f>IF(ISERROR(VLOOKUP($B945,Lists!$B$4:$K$12,10,FALSE)),"",VLOOKUP($B945,Lists!$B$4:$K$12,10,FALSE))</f>
        <v/>
      </c>
    </row>
    <row r="946" spans="1:9" x14ac:dyDescent="0.25">
      <c r="A946" s="12"/>
      <c r="B946" s="17" t="s">
        <v>754</v>
      </c>
      <c r="C946" s="12" t="str">
        <f>IF(ISERROR(VLOOKUP($B946,Lists!$B$4:$C$11,2,FALSE)),"",VLOOKUP($B946,Lists!$B$4:$C$11,2,FALSE))</f>
        <v/>
      </c>
      <c r="D946" s="77"/>
      <c r="E946" s="23" t="s">
        <v>945</v>
      </c>
      <c r="F946" s="78" t="str">
        <f>IF(ISERROR(VLOOKUP($B946&amp;" "&amp;$G946,Lists!$N$4:$O$14,2,FALSE)),"",VLOOKUP($B946&amp;" "&amp;$G946,Lists!$N$4:$O$14,2,FALSE))</f>
        <v/>
      </c>
      <c r="G946" s="78" t="str">
        <f>IF(ISERROR(VLOOKUP($E946,Lists!$L$4:$M$7,2,FALSE)),"",VLOOKUP($E946,Lists!$L$4:$M$7,2,FALSE))</f>
        <v/>
      </c>
      <c r="H946" s="77" t="str">
        <f t="shared" si="15"/>
        <v/>
      </c>
      <c r="I946" s="23" t="str">
        <f>IF(ISERROR(VLOOKUP($B946,Lists!$B$4:$K$12,10,FALSE)),"",VLOOKUP($B946,Lists!$B$4:$K$12,10,FALSE))</f>
        <v/>
      </c>
    </row>
    <row r="947" spans="1:9" x14ac:dyDescent="0.25">
      <c r="A947" s="12"/>
      <c r="B947" s="17" t="s">
        <v>754</v>
      </c>
      <c r="C947" s="12" t="str">
        <f>IF(ISERROR(VLOOKUP($B947,Lists!$B$4:$C$11,2,FALSE)),"",VLOOKUP($B947,Lists!$B$4:$C$11,2,FALSE))</f>
        <v/>
      </c>
      <c r="D947" s="77"/>
      <c r="E947" s="23" t="s">
        <v>945</v>
      </c>
      <c r="F947" s="78" t="str">
        <f>IF(ISERROR(VLOOKUP($B947&amp;" "&amp;$G947,Lists!$N$4:$O$14,2,FALSE)),"",VLOOKUP($B947&amp;" "&amp;$G947,Lists!$N$4:$O$14,2,FALSE))</f>
        <v/>
      </c>
      <c r="G947" s="78" t="str">
        <f>IF(ISERROR(VLOOKUP($E947,Lists!$L$4:$M$7,2,FALSE)),"",VLOOKUP($E947,Lists!$L$4:$M$7,2,FALSE))</f>
        <v/>
      </c>
      <c r="H947" s="77" t="str">
        <f t="shared" si="15"/>
        <v/>
      </c>
      <c r="I947" s="23" t="str">
        <f>IF(ISERROR(VLOOKUP($B947,Lists!$B$4:$K$12,10,FALSE)),"",VLOOKUP($B947,Lists!$B$4:$K$12,10,FALSE))</f>
        <v/>
      </c>
    </row>
    <row r="948" spans="1:9" x14ac:dyDescent="0.25">
      <c r="A948" s="12"/>
      <c r="B948" s="17" t="s">
        <v>754</v>
      </c>
      <c r="C948" s="12" t="str">
        <f>IF(ISERROR(VLOOKUP($B948,Lists!$B$4:$C$11,2,FALSE)),"",VLOOKUP($B948,Lists!$B$4:$C$11,2,FALSE))</f>
        <v/>
      </c>
      <c r="D948" s="77"/>
      <c r="E948" s="23" t="s">
        <v>945</v>
      </c>
      <c r="F948" s="78" t="str">
        <f>IF(ISERROR(VLOOKUP($B948&amp;" "&amp;$G948,Lists!$N$4:$O$14,2,FALSE)),"",VLOOKUP($B948&amp;" "&amp;$G948,Lists!$N$4:$O$14,2,FALSE))</f>
        <v/>
      </c>
      <c r="G948" s="78" t="str">
        <f>IF(ISERROR(VLOOKUP($E948,Lists!$L$4:$M$7,2,FALSE)),"",VLOOKUP($E948,Lists!$L$4:$M$7,2,FALSE))</f>
        <v/>
      </c>
      <c r="H948" s="77" t="str">
        <f t="shared" si="15"/>
        <v/>
      </c>
      <c r="I948" s="23" t="str">
        <f>IF(ISERROR(VLOOKUP($B948,Lists!$B$4:$K$12,10,FALSE)),"",VLOOKUP($B948,Lists!$B$4:$K$12,10,FALSE))</f>
        <v/>
      </c>
    </row>
    <row r="949" spans="1:9" x14ac:dyDescent="0.25">
      <c r="A949" s="12"/>
      <c r="B949" s="17" t="s">
        <v>754</v>
      </c>
      <c r="C949" s="12" t="str">
        <f>IF(ISERROR(VLOOKUP($B949,Lists!$B$4:$C$11,2,FALSE)),"",VLOOKUP($B949,Lists!$B$4:$C$11,2,FALSE))</f>
        <v/>
      </c>
      <c r="D949" s="77"/>
      <c r="E949" s="23" t="s">
        <v>945</v>
      </c>
      <c r="F949" s="78" t="str">
        <f>IF(ISERROR(VLOOKUP($B949&amp;" "&amp;$G949,Lists!$N$4:$O$14,2,FALSE)),"",VLOOKUP($B949&amp;" "&amp;$G949,Lists!$N$4:$O$14,2,FALSE))</f>
        <v/>
      </c>
      <c r="G949" s="78" t="str">
        <f>IF(ISERROR(VLOOKUP($E949,Lists!$L$4:$M$7,2,FALSE)),"",VLOOKUP($E949,Lists!$L$4:$M$7,2,FALSE))</f>
        <v/>
      </c>
      <c r="H949" s="77" t="str">
        <f t="shared" si="15"/>
        <v/>
      </c>
      <c r="I949" s="23" t="str">
        <f>IF(ISERROR(VLOOKUP($B949,Lists!$B$4:$K$12,10,FALSE)),"",VLOOKUP($B949,Lists!$B$4:$K$12,10,FALSE))</f>
        <v/>
      </c>
    </row>
    <row r="950" spans="1:9" x14ac:dyDescent="0.25">
      <c r="A950" s="12"/>
      <c r="B950" s="17" t="s">
        <v>754</v>
      </c>
      <c r="C950" s="12" t="str">
        <f>IF(ISERROR(VLOOKUP($B950,Lists!$B$4:$C$11,2,FALSE)),"",VLOOKUP($B950,Lists!$B$4:$C$11,2,FALSE))</f>
        <v/>
      </c>
      <c r="D950" s="77"/>
      <c r="E950" s="23" t="s">
        <v>945</v>
      </c>
      <c r="F950" s="78" t="str">
        <f>IF(ISERROR(VLOOKUP($B950&amp;" "&amp;$G950,Lists!$N$4:$O$14,2,FALSE)),"",VLOOKUP($B950&amp;" "&amp;$G950,Lists!$N$4:$O$14,2,FALSE))</f>
        <v/>
      </c>
      <c r="G950" s="78" t="str">
        <f>IF(ISERROR(VLOOKUP($E950,Lists!$L$4:$M$7,2,FALSE)),"",VLOOKUP($E950,Lists!$L$4:$M$7,2,FALSE))</f>
        <v/>
      </c>
      <c r="H950" s="77" t="str">
        <f t="shared" si="15"/>
        <v/>
      </c>
      <c r="I950" s="23" t="str">
        <f>IF(ISERROR(VLOOKUP($B950,Lists!$B$4:$K$12,10,FALSE)),"",VLOOKUP($B950,Lists!$B$4:$K$12,10,FALSE))</f>
        <v/>
      </c>
    </row>
    <row r="951" spans="1:9" x14ac:dyDescent="0.25">
      <c r="A951" s="12"/>
      <c r="B951" s="17" t="s">
        <v>754</v>
      </c>
      <c r="C951" s="12" t="str">
        <f>IF(ISERROR(VLOOKUP($B951,Lists!$B$4:$C$11,2,FALSE)),"",VLOOKUP($B951,Lists!$B$4:$C$11,2,FALSE))</f>
        <v/>
      </c>
      <c r="D951" s="77"/>
      <c r="E951" s="23" t="s">
        <v>945</v>
      </c>
      <c r="F951" s="78" t="str">
        <f>IF(ISERROR(VLOOKUP($B951&amp;" "&amp;$G951,Lists!$N$4:$O$14,2,FALSE)),"",VLOOKUP($B951&amp;" "&amp;$G951,Lists!$N$4:$O$14,2,FALSE))</f>
        <v/>
      </c>
      <c r="G951" s="78" t="str">
        <f>IF(ISERROR(VLOOKUP($E951,Lists!$L$4:$M$7,2,FALSE)),"",VLOOKUP($E951,Lists!$L$4:$M$7,2,FALSE))</f>
        <v/>
      </c>
      <c r="H951" s="77" t="str">
        <f t="shared" si="15"/>
        <v/>
      </c>
      <c r="I951" s="23" t="str">
        <f>IF(ISERROR(VLOOKUP($B951,Lists!$B$4:$K$12,10,FALSE)),"",VLOOKUP($B951,Lists!$B$4:$K$12,10,FALSE))</f>
        <v/>
      </c>
    </row>
    <row r="952" spans="1:9" x14ac:dyDescent="0.25">
      <c r="A952" s="12"/>
      <c r="B952" s="17" t="s">
        <v>754</v>
      </c>
      <c r="C952" s="12" t="str">
        <f>IF(ISERROR(VLOOKUP($B952,Lists!$B$4:$C$11,2,FALSE)),"",VLOOKUP($B952,Lists!$B$4:$C$11,2,FALSE))</f>
        <v/>
      </c>
      <c r="D952" s="77"/>
      <c r="E952" s="23" t="s">
        <v>945</v>
      </c>
      <c r="F952" s="78" t="str">
        <f>IF(ISERROR(VLOOKUP($B952&amp;" "&amp;$G952,Lists!$N$4:$O$14,2,FALSE)),"",VLOOKUP($B952&amp;" "&amp;$G952,Lists!$N$4:$O$14,2,FALSE))</f>
        <v/>
      </c>
      <c r="G952" s="78" t="str">
        <f>IF(ISERROR(VLOOKUP($E952,Lists!$L$4:$M$7,2,FALSE)),"",VLOOKUP($E952,Lists!$L$4:$M$7,2,FALSE))</f>
        <v/>
      </c>
      <c r="H952" s="77" t="str">
        <f t="shared" si="15"/>
        <v/>
      </c>
      <c r="I952" s="23" t="str">
        <f>IF(ISERROR(VLOOKUP($B952,Lists!$B$4:$K$12,10,FALSE)),"",VLOOKUP($B952,Lists!$B$4:$K$12,10,FALSE))</f>
        <v/>
      </c>
    </row>
    <row r="953" spans="1:9" x14ac:dyDescent="0.25">
      <c r="A953" s="12"/>
      <c r="B953" s="17" t="s">
        <v>754</v>
      </c>
      <c r="C953" s="12" t="str">
        <f>IF(ISERROR(VLOOKUP($B953,Lists!$B$4:$C$11,2,FALSE)),"",VLOOKUP($B953,Lists!$B$4:$C$11,2,FALSE))</f>
        <v/>
      </c>
      <c r="D953" s="77"/>
      <c r="E953" s="23" t="s">
        <v>945</v>
      </c>
      <c r="F953" s="78" t="str">
        <f>IF(ISERROR(VLOOKUP($B953&amp;" "&amp;$G953,Lists!$N$4:$O$14,2,FALSE)),"",VLOOKUP($B953&amp;" "&amp;$G953,Lists!$N$4:$O$14,2,FALSE))</f>
        <v/>
      </c>
      <c r="G953" s="78" t="str">
        <f>IF(ISERROR(VLOOKUP($E953,Lists!$L$4:$M$7,2,FALSE)),"",VLOOKUP($E953,Lists!$L$4:$M$7,2,FALSE))</f>
        <v/>
      </c>
      <c r="H953" s="77" t="str">
        <f t="shared" si="15"/>
        <v/>
      </c>
      <c r="I953" s="23" t="str">
        <f>IF(ISERROR(VLOOKUP($B953,Lists!$B$4:$K$12,10,FALSE)),"",VLOOKUP($B953,Lists!$B$4:$K$12,10,FALSE))</f>
        <v/>
      </c>
    </row>
    <row r="954" spans="1:9" x14ac:dyDescent="0.25">
      <c r="A954" s="12"/>
      <c r="B954" s="17" t="s">
        <v>754</v>
      </c>
      <c r="C954" s="12" t="str">
        <f>IF(ISERROR(VLOOKUP($B954,Lists!$B$4:$C$11,2,FALSE)),"",VLOOKUP($B954,Lists!$B$4:$C$11,2,FALSE))</f>
        <v/>
      </c>
      <c r="D954" s="77"/>
      <c r="E954" s="23" t="s">
        <v>945</v>
      </c>
      <c r="F954" s="78" t="str">
        <f>IF(ISERROR(VLOOKUP($B954&amp;" "&amp;$G954,Lists!$N$4:$O$14,2,FALSE)),"",VLOOKUP($B954&amp;" "&amp;$G954,Lists!$N$4:$O$14,2,FALSE))</f>
        <v/>
      </c>
      <c r="G954" s="78" t="str">
        <f>IF(ISERROR(VLOOKUP($E954,Lists!$L$4:$M$7,2,FALSE)),"",VLOOKUP($E954,Lists!$L$4:$M$7,2,FALSE))</f>
        <v/>
      </c>
      <c r="H954" s="77" t="str">
        <f t="shared" si="15"/>
        <v/>
      </c>
      <c r="I954" s="23" t="str">
        <f>IF(ISERROR(VLOOKUP($B954,Lists!$B$4:$K$12,10,FALSE)),"",VLOOKUP($B954,Lists!$B$4:$K$12,10,FALSE))</f>
        <v/>
      </c>
    </row>
    <row r="955" spans="1:9" x14ac:dyDescent="0.25">
      <c r="A955" s="12"/>
      <c r="B955" s="17" t="s">
        <v>754</v>
      </c>
      <c r="C955" s="12" t="str">
        <f>IF(ISERROR(VLOOKUP($B955,Lists!$B$4:$C$11,2,FALSE)),"",VLOOKUP($B955,Lists!$B$4:$C$11,2,FALSE))</f>
        <v/>
      </c>
      <c r="D955" s="77"/>
      <c r="E955" s="23" t="s">
        <v>945</v>
      </c>
      <c r="F955" s="78" t="str">
        <f>IF(ISERROR(VLOOKUP($B955&amp;" "&amp;$G955,Lists!$N$4:$O$14,2,FALSE)),"",VLOOKUP($B955&amp;" "&amp;$G955,Lists!$N$4:$O$14,2,FALSE))</f>
        <v/>
      </c>
      <c r="G955" s="78" t="str">
        <f>IF(ISERROR(VLOOKUP($E955,Lists!$L$4:$M$7,2,FALSE)),"",VLOOKUP($E955,Lists!$L$4:$M$7,2,FALSE))</f>
        <v/>
      </c>
      <c r="H955" s="77" t="str">
        <f t="shared" si="15"/>
        <v/>
      </c>
      <c r="I955" s="23" t="str">
        <f>IF(ISERROR(VLOOKUP($B955,Lists!$B$4:$K$12,10,FALSE)),"",VLOOKUP($B955,Lists!$B$4:$K$12,10,FALSE))</f>
        <v/>
      </c>
    </row>
    <row r="956" spans="1:9" x14ac:dyDescent="0.25">
      <c r="A956" s="12"/>
      <c r="B956" s="17" t="s">
        <v>754</v>
      </c>
      <c r="C956" s="12" t="str">
        <f>IF(ISERROR(VLOOKUP($B956,Lists!$B$4:$C$11,2,FALSE)),"",VLOOKUP($B956,Lists!$B$4:$C$11,2,FALSE))</f>
        <v/>
      </c>
      <c r="D956" s="77"/>
      <c r="E956" s="23" t="s">
        <v>945</v>
      </c>
      <c r="F956" s="78" t="str">
        <f>IF(ISERROR(VLOOKUP($B956&amp;" "&amp;$G956,Lists!$N$4:$O$14,2,FALSE)),"",VLOOKUP($B956&amp;" "&amp;$G956,Lists!$N$4:$O$14,2,FALSE))</f>
        <v/>
      </c>
      <c r="G956" s="78" t="str">
        <f>IF(ISERROR(VLOOKUP($E956,Lists!$L$4:$M$7,2,FALSE)),"",VLOOKUP($E956,Lists!$L$4:$M$7,2,FALSE))</f>
        <v/>
      </c>
      <c r="H956" s="77" t="str">
        <f t="shared" si="15"/>
        <v/>
      </c>
      <c r="I956" s="23" t="str">
        <f>IF(ISERROR(VLOOKUP($B956,Lists!$B$4:$K$12,10,FALSE)),"",VLOOKUP($B956,Lists!$B$4:$K$12,10,FALSE))</f>
        <v/>
      </c>
    </row>
    <row r="957" spans="1:9" x14ac:dyDescent="0.25">
      <c r="A957" s="12"/>
      <c r="B957" s="17" t="s">
        <v>754</v>
      </c>
      <c r="C957" s="12" t="str">
        <f>IF(ISERROR(VLOOKUP($B957,Lists!$B$4:$C$11,2,FALSE)),"",VLOOKUP($B957,Lists!$B$4:$C$11,2,FALSE))</f>
        <v/>
      </c>
      <c r="D957" s="77"/>
      <c r="E957" s="23" t="s">
        <v>945</v>
      </c>
      <c r="F957" s="78" t="str">
        <f>IF(ISERROR(VLOOKUP($B957&amp;" "&amp;$G957,Lists!$N$4:$O$14,2,FALSE)),"",VLOOKUP($B957&amp;" "&amp;$G957,Lists!$N$4:$O$14,2,FALSE))</f>
        <v/>
      </c>
      <c r="G957" s="78" t="str">
        <f>IF(ISERROR(VLOOKUP($E957,Lists!$L$4:$M$7,2,FALSE)),"",VLOOKUP($E957,Lists!$L$4:$M$7,2,FALSE))</f>
        <v/>
      </c>
      <c r="H957" s="77" t="str">
        <f t="shared" si="15"/>
        <v/>
      </c>
      <c r="I957" s="23" t="str">
        <f>IF(ISERROR(VLOOKUP($B957,Lists!$B$4:$K$12,10,FALSE)),"",VLOOKUP($B957,Lists!$B$4:$K$12,10,FALSE))</f>
        <v/>
      </c>
    </row>
    <row r="958" spans="1:9" x14ac:dyDescent="0.25">
      <c r="A958" s="12"/>
      <c r="B958" s="17" t="s">
        <v>754</v>
      </c>
      <c r="C958" s="12" t="str">
        <f>IF(ISERROR(VLOOKUP($B958,Lists!$B$4:$C$11,2,FALSE)),"",VLOOKUP($B958,Lists!$B$4:$C$11,2,FALSE))</f>
        <v/>
      </c>
      <c r="D958" s="77"/>
      <c r="E958" s="23" t="s">
        <v>945</v>
      </c>
      <c r="F958" s="78" t="str">
        <f>IF(ISERROR(VLOOKUP($B958&amp;" "&amp;$G958,Lists!$N$4:$O$14,2,FALSE)),"",VLOOKUP($B958&amp;" "&amp;$G958,Lists!$N$4:$O$14,2,FALSE))</f>
        <v/>
      </c>
      <c r="G958" s="78" t="str">
        <f>IF(ISERROR(VLOOKUP($E958,Lists!$L$4:$M$7,2,FALSE)),"",VLOOKUP($E958,Lists!$L$4:$M$7,2,FALSE))</f>
        <v/>
      </c>
      <c r="H958" s="77" t="str">
        <f t="shared" si="15"/>
        <v/>
      </c>
      <c r="I958" s="23" t="str">
        <f>IF(ISERROR(VLOOKUP($B958,Lists!$B$4:$K$12,10,FALSE)),"",VLOOKUP($B958,Lists!$B$4:$K$12,10,FALSE))</f>
        <v/>
      </c>
    </row>
    <row r="959" spans="1:9" x14ac:dyDescent="0.25">
      <c r="A959" s="12"/>
      <c r="B959" s="17" t="s">
        <v>754</v>
      </c>
      <c r="C959" s="12" t="str">
        <f>IF(ISERROR(VLOOKUP($B959,Lists!$B$4:$C$11,2,FALSE)),"",VLOOKUP($B959,Lists!$B$4:$C$11,2,FALSE))</f>
        <v/>
      </c>
      <c r="D959" s="77"/>
      <c r="E959" s="23" t="s">
        <v>945</v>
      </c>
      <c r="F959" s="78" t="str">
        <f>IF(ISERROR(VLOOKUP($B959&amp;" "&amp;$G959,Lists!$N$4:$O$14,2,FALSE)),"",VLOOKUP($B959&amp;" "&amp;$G959,Lists!$N$4:$O$14,2,FALSE))</f>
        <v/>
      </c>
      <c r="G959" s="78" t="str">
        <f>IF(ISERROR(VLOOKUP($E959,Lists!$L$4:$M$7,2,FALSE)),"",VLOOKUP($E959,Lists!$L$4:$M$7,2,FALSE))</f>
        <v/>
      </c>
      <c r="H959" s="77" t="str">
        <f t="shared" si="15"/>
        <v/>
      </c>
      <c r="I959" s="23" t="str">
        <f>IF(ISERROR(VLOOKUP($B959,Lists!$B$4:$K$12,10,FALSE)),"",VLOOKUP($B959,Lists!$B$4:$K$12,10,FALSE))</f>
        <v/>
      </c>
    </row>
    <row r="960" spans="1:9" x14ac:dyDescent="0.25">
      <c r="A960" s="12"/>
      <c r="B960" s="17" t="s">
        <v>754</v>
      </c>
      <c r="C960" s="12" t="str">
        <f>IF(ISERROR(VLOOKUP($B960,Lists!$B$4:$C$11,2,FALSE)),"",VLOOKUP($B960,Lists!$B$4:$C$11,2,FALSE))</f>
        <v/>
      </c>
      <c r="D960" s="77"/>
      <c r="E960" s="23" t="s">
        <v>945</v>
      </c>
      <c r="F960" s="78" t="str">
        <f>IF(ISERROR(VLOOKUP($B960&amp;" "&amp;$G960,Lists!$N$4:$O$14,2,FALSE)),"",VLOOKUP($B960&amp;" "&amp;$G960,Lists!$N$4:$O$14,2,FALSE))</f>
        <v/>
      </c>
      <c r="G960" s="78" t="str">
        <f>IF(ISERROR(VLOOKUP($E960,Lists!$L$4:$M$7,2,FALSE)),"",VLOOKUP($E960,Lists!$L$4:$M$7,2,FALSE))</f>
        <v/>
      </c>
      <c r="H960" s="77" t="str">
        <f t="shared" si="15"/>
        <v/>
      </c>
      <c r="I960" s="23" t="str">
        <f>IF(ISERROR(VLOOKUP($B960,Lists!$B$4:$K$12,10,FALSE)),"",VLOOKUP($B960,Lists!$B$4:$K$12,10,FALSE))</f>
        <v/>
      </c>
    </row>
    <row r="961" spans="1:9" x14ac:dyDescent="0.25">
      <c r="A961" s="12"/>
      <c r="B961" s="17" t="s">
        <v>754</v>
      </c>
      <c r="C961" s="12" t="str">
        <f>IF(ISERROR(VLOOKUP($B961,Lists!$B$4:$C$11,2,FALSE)),"",VLOOKUP($B961,Lists!$B$4:$C$11,2,FALSE))</f>
        <v/>
      </c>
      <c r="D961" s="77"/>
      <c r="E961" s="23" t="s">
        <v>945</v>
      </c>
      <c r="F961" s="78" t="str">
        <f>IF(ISERROR(VLOOKUP($B961&amp;" "&amp;$G961,Lists!$N$4:$O$14,2,FALSE)),"",VLOOKUP($B961&amp;" "&amp;$G961,Lists!$N$4:$O$14,2,FALSE))</f>
        <v/>
      </c>
      <c r="G961" s="78" t="str">
        <f>IF(ISERROR(VLOOKUP($E961,Lists!$L$4:$M$7,2,FALSE)),"",VLOOKUP($E961,Lists!$L$4:$M$7,2,FALSE))</f>
        <v/>
      </c>
      <c r="H961" s="77" t="str">
        <f t="shared" si="15"/>
        <v/>
      </c>
      <c r="I961" s="23" t="str">
        <f>IF(ISERROR(VLOOKUP($B961,Lists!$B$4:$K$12,10,FALSE)),"",VLOOKUP($B961,Lists!$B$4:$K$12,10,FALSE))</f>
        <v/>
      </c>
    </row>
    <row r="962" spans="1:9" x14ac:dyDescent="0.25">
      <c r="A962" s="12"/>
      <c r="B962" s="17" t="s">
        <v>754</v>
      </c>
      <c r="C962" s="12" t="str">
        <f>IF(ISERROR(VLOOKUP($B962,Lists!$B$4:$C$11,2,FALSE)),"",VLOOKUP($B962,Lists!$B$4:$C$11,2,FALSE))</f>
        <v/>
      </c>
      <c r="D962" s="77"/>
      <c r="E962" s="23" t="s">
        <v>945</v>
      </c>
      <c r="F962" s="78" t="str">
        <f>IF(ISERROR(VLOOKUP($B962&amp;" "&amp;$G962,Lists!$N$4:$O$14,2,FALSE)),"",VLOOKUP($B962&amp;" "&amp;$G962,Lists!$N$4:$O$14,2,FALSE))</f>
        <v/>
      </c>
      <c r="G962" s="78" t="str">
        <f>IF(ISERROR(VLOOKUP($E962,Lists!$L$4:$M$7,2,FALSE)),"",VLOOKUP($E962,Lists!$L$4:$M$7,2,FALSE))</f>
        <v/>
      </c>
      <c r="H962" s="77" t="str">
        <f t="shared" si="15"/>
        <v/>
      </c>
      <c r="I962" s="23" t="str">
        <f>IF(ISERROR(VLOOKUP($B962,Lists!$B$4:$K$12,10,FALSE)),"",VLOOKUP($B962,Lists!$B$4:$K$12,10,FALSE))</f>
        <v/>
      </c>
    </row>
    <row r="963" spans="1:9" x14ac:dyDescent="0.25">
      <c r="A963" s="12"/>
      <c r="B963" s="17" t="s">
        <v>754</v>
      </c>
      <c r="C963" s="12" t="str">
        <f>IF(ISERROR(VLOOKUP($B963,Lists!$B$4:$C$11,2,FALSE)),"",VLOOKUP($B963,Lists!$B$4:$C$11,2,FALSE))</f>
        <v/>
      </c>
      <c r="D963" s="77"/>
      <c r="E963" s="23" t="s">
        <v>945</v>
      </c>
      <c r="F963" s="78" t="str">
        <f>IF(ISERROR(VLOOKUP($B963&amp;" "&amp;$G963,Lists!$N$4:$O$14,2,FALSE)),"",VLOOKUP($B963&amp;" "&amp;$G963,Lists!$N$4:$O$14,2,FALSE))</f>
        <v/>
      </c>
      <c r="G963" s="78" t="str">
        <f>IF(ISERROR(VLOOKUP($E963,Lists!$L$4:$M$7,2,FALSE)),"",VLOOKUP($E963,Lists!$L$4:$M$7,2,FALSE))</f>
        <v/>
      </c>
      <c r="H963" s="77" t="str">
        <f t="shared" si="15"/>
        <v/>
      </c>
      <c r="I963" s="23" t="str">
        <f>IF(ISERROR(VLOOKUP($B963,Lists!$B$4:$K$12,10,FALSE)),"",VLOOKUP($B963,Lists!$B$4:$K$12,10,FALSE))</f>
        <v/>
      </c>
    </row>
    <row r="964" spans="1:9" x14ac:dyDescent="0.25">
      <c r="A964" s="12"/>
      <c r="B964" s="17" t="s">
        <v>754</v>
      </c>
      <c r="C964" s="12" t="str">
        <f>IF(ISERROR(VLOOKUP($B964,Lists!$B$4:$C$11,2,FALSE)),"",VLOOKUP($B964,Lists!$B$4:$C$11,2,FALSE))</f>
        <v/>
      </c>
      <c r="D964" s="77"/>
      <c r="E964" s="23" t="s">
        <v>945</v>
      </c>
      <c r="F964" s="78" t="str">
        <f>IF(ISERROR(VLOOKUP($B964&amp;" "&amp;$G964,Lists!$N$4:$O$14,2,FALSE)),"",VLOOKUP($B964&amp;" "&amp;$G964,Lists!$N$4:$O$14,2,FALSE))</f>
        <v/>
      </c>
      <c r="G964" s="78" t="str">
        <f>IF(ISERROR(VLOOKUP($E964,Lists!$L$4:$M$7,2,FALSE)),"",VLOOKUP($E964,Lists!$L$4:$M$7,2,FALSE))</f>
        <v/>
      </c>
      <c r="H964" s="77" t="str">
        <f t="shared" si="15"/>
        <v/>
      </c>
      <c r="I964" s="23" t="str">
        <f>IF(ISERROR(VLOOKUP($B964,Lists!$B$4:$K$12,10,FALSE)),"",VLOOKUP($B964,Lists!$B$4:$K$12,10,FALSE))</f>
        <v/>
      </c>
    </row>
    <row r="965" spans="1:9" x14ac:dyDescent="0.25">
      <c r="A965" s="12"/>
      <c r="B965" s="17" t="s">
        <v>754</v>
      </c>
      <c r="C965" s="12" t="str">
        <f>IF(ISERROR(VLOOKUP($B965,Lists!$B$4:$C$11,2,FALSE)),"",VLOOKUP($B965,Lists!$B$4:$C$11,2,FALSE))</f>
        <v/>
      </c>
      <c r="D965" s="77"/>
      <c r="E965" s="23" t="s">
        <v>945</v>
      </c>
      <c r="F965" s="78" t="str">
        <f>IF(ISERROR(VLOOKUP($B965&amp;" "&amp;$G965,Lists!$N$4:$O$14,2,FALSE)),"",VLOOKUP($B965&amp;" "&amp;$G965,Lists!$N$4:$O$14,2,FALSE))</f>
        <v/>
      </c>
      <c r="G965" s="78" t="str">
        <f>IF(ISERROR(VLOOKUP($E965,Lists!$L$4:$M$7,2,FALSE)),"",VLOOKUP($E965,Lists!$L$4:$M$7,2,FALSE))</f>
        <v/>
      </c>
      <c r="H965" s="77" t="str">
        <f t="shared" si="15"/>
        <v/>
      </c>
      <c r="I965" s="23" t="str">
        <f>IF(ISERROR(VLOOKUP($B965,Lists!$B$4:$K$12,10,FALSE)),"",VLOOKUP($B965,Lists!$B$4:$K$12,10,FALSE))</f>
        <v/>
      </c>
    </row>
    <row r="966" spans="1:9" x14ac:dyDescent="0.25">
      <c r="A966" s="12"/>
      <c r="B966" s="17" t="s">
        <v>754</v>
      </c>
      <c r="C966" s="12" t="str">
        <f>IF(ISERROR(VLOOKUP($B966,Lists!$B$4:$C$11,2,FALSE)),"",VLOOKUP($B966,Lists!$B$4:$C$11,2,FALSE))</f>
        <v/>
      </c>
      <c r="D966" s="77"/>
      <c r="E966" s="23" t="s">
        <v>945</v>
      </c>
      <c r="F966" s="78" t="str">
        <f>IF(ISERROR(VLOOKUP($B966&amp;" "&amp;$G966,Lists!$N$4:$O$14,2,FALSE)),"",VLOOKUP($B966&amp;" "&amp;$G966,Lists!$N$4:$O$14,2,FALSE))</f>
        <v/>
      </c>
      <c r="G966" s="78" t="str">
        <f>IF(ISERROR(VLOOKUP($E966,Lists!$L$4:$M$7,2,FALSE)),"",VLOOKUP($E966,Lists!$L$4:$M$7,2,FALSE))</f>
        <v/>
      </c>
      <c r="H966" s="77" t="str">
        <f t="shared" si="15"/>
        <v/>
      </c>
      <c r="I966" s="23" t="str">
        <f>IF(ISERROR(VLOOKUP($B966,Lists!$B$4:$K$12,10,FALSE)),"",VLOOKUP($B966,Lists!$B$4:$K$12,10,FALSE))</f>
        <v/>
      </c>
    </row>
    <row r="967" spans="1:9" x14ac:dyDescent="0.25">
      <c r="A967" s="12"/>
      <c r="B967" s="17" t="s">
        <v>754</v>
      </c>
      <c r="C967" s="12" t="str">
        <f>IF(ISERROR(VLOOKUP($B967,Lists!$B$4:$C$11,2,FALSE)),"",VLOOKUP($B967,Lists!$B$4:$C$11,2,FALSE))</f>
        <v/>
      </c>
      <c r="D967" s="77"/>
      <c r="E967" s="23" t="s">
        <v>945</v>
      </c>
      <c r="F967" s="78" t="str">
        <f>IF(ISERROR(VLOOKUP($B967&amp;" "&amp;$G967,Lists!$N$4:$O$14,2,FALSE)),"",VLOOKUP($B967&amp;" "&amp;$G967,Lists!$N$4:$O$14,2,FALSE))</f>
        <v/>
      </c>
      <c r="G967" s="78" t="str">
        <f>IF(ISERROR(VLOOKUP($E967,Lists!$L$4:$M$7,2,FALSE)),"",VLOOKUP($E967,Lists!$L$4:$M$7,2,FALSE))</f>
        <v/>
      </c>
      <c r="H967" s="77" t="str">
        <f t="shared" si="15"/>
        <v/>
      </c>
      <c r="I967" s="23" t="str">
        <f>IF(ISERROR(VLOOKUP($B967,Lists!$B$4:$K$12,10,FALSE)),"",VLOOKUP($B967,Lists!$B$4:$K$12,10,FALSE))</f>
        <v/>
      </c>
    </row>
    <row r="968" spans="1:9" x14ac:dyDescent="0.25">
      <c r="A968" s="12"/>
      <c r="B968" s="17" t="s">
        <v>754</v>
      </c>
      <c r="C968" s="12" t="str">
        <f>IF(ISERROR(VLOOKUP($B968,Lists!$B$4:$C$11,2,FALSE)),"",VLOOKUP($B968,Lists!$B$4:$C$11,2,FALSE))</f>
        <v/>
      </c>
      <c r="D968" s="77"/>
      <c r="E968" s="23" t="s">
        <v>945</v>
      </c>
      <c r="F968" s="78" t="str">
        <f>IF(ISERROR(VLOOKUP($B968&amp;" "&amp;$G968,Lists!$N$4:$O$14,2,FALSE)),"",VLOOKUP($B968&amp;" "&amp;$G968,Lists!$N$4:$O$14,2,FALSE))</f>
        <v/>
      </c>
      <c r="G968" s="78" t="str">
        <f>IF(ISERROR(VLOOKUP($E968,Lists!$L$4:$M$7,2,FALSE)),"",VLOOKUP($E968,Lists!$L$4:$M$7,2,FALSE))</f>
        <v/>
      </c>
      <c r="H968" s="77" t="str">
        <f t="shared" si="15"/>
        <v/>
      </c>
      <c r="I968" s="23" t="str">
        <f>IF(ISERROR(VLOOKUP($B968,Lists!$B$4:$K$12,10,FALSE)),"",VLOOKUP($B968,Lists!$B$4:$K$12,10,FALSE))</f>
        <v/>
      </c>
    </row>
    <row r="969" spans="1:9" x14ac:dyDescent="0.25">
      <c r="A969" s="12"/>
      <c r="B969" s="17" t="s">
        <v>754</v>
      </c>
      <c r="C969" s="12" t="str">
        <f>IF(ISERROR(VLOOKUP($B969,Lists!$B$4:$C$11,2,FALSE)),"",VLOOKUP($B969,Lists!$B$4:$C$11,2,FALSE))</f>
        <v/>
      </c>
      <c r="D969" s="77"/>
      <c r="E969" s="23" t="s">
        <v>945</v>
      </c>
      <c r="F969" s="78" t="str">
        <f>IF(ISERROR(VLOOKUP($B969&amp;" "&amp;$G969,Lists!$N$4:$O$14,2,FALSE)),"",VLOOKUP($B969&amp;" "&amp;$G969,Lists!$N$4:$O$14,2,FALSE))</f>
        <v/>
      </c>
      <c r="G969" s="78" t="str">
        <f>IF(ISERROR(VLOOKUP($E969,Lists!$L$4:$M$7,2,FALSE)),"",VLOOKUP($E969,Lists!$L$4:$M$7,2,FALSE))</f>
        <v/>
      </c>
      <c r="H969" s="77" t="str">
        <f t="shared" si="15"/>
        <v/>
      </c>
      <c r="I969" s="23" t="str">
        <f>IF(ISERROR(VLOOKUP($B969,Lists!$B$4:$K$12,10,FALSE)),"",VLOOKUP($B969,Lists!$B$4:$K$12,10,FALSE))</f>
        <v/>
      </c>
    </row>
    <row r="970" spans="1:9" x14ac:dyDescent="0.25">
      <c r="A970" s="12"/>
      <c r="B970" s="17" t="s">
        <v>754</v>
      </c>
      <c r="C970" s="12" t="str">
        <f>IF(ISERROR(VLOOKUP($B970,Lists!$B$4:$C$11,2,FALSE)),"",VLOOKUP($B970,Lists!$B$4:$C$11,2,FALSE))</f>
        <v/>
      </c>
      <c r="D970" s="77"/>
      <c r="E970" s="23" t="s">
        <v>945</v>
      </c>
      <c r="F970" s="78" t="str">
        <f>IF(ISERROR(VLOOKUP($B970&amp;" "&amp;$G970,Lists!$N$4:$O$14,2,FALSE)),"",VLOOKUP($B970&amp;" "&amp;$G970,Lists!$N$4:$O$14,2,FALSE))</f>
        <v/>
      </c>
      <c r="G970" s="78" t="str">
        <f>IF(ISERROR(VLOOKUP($E970,Lists!$L$4:$M$7,2,FALSE)),"",VLOOKUP($E970,Lists!$L$4:$M$7,2,FALSE))</f>
        <v/>
      </c>
      <c r="H970" s="77" t="str">
        <f t="shared" si="15"/>
        <v/>
      </c>
      <c r="I970" s="23" t="str">
        <f>IF(ISERROR(VLOOKUP($B970,Lists!$B$4:$K$12,10,FALSE)),"",VLOOKUP($B970,Lists!$B$4:$K$12,10,FALSE))</f>
        <v/>
      </c>
    </row>
    <row r="971" spans="1:9" x14ac:dyDescent="0.25">
      <c r="A971" s="12"/>
      <c r="B971" s="17" t="s">
        <v>754</v>
      </c>
      <c r="C971" s="12" t="str">
        <f>IF(ISERROR(VLOOKUP($B971,Lists!$B$4:$C$11,2,FALSE)),"",VLOOKUP($B971,Lists!$B$4:$C$11,2,FALSE))</f>
        <v/>
      </c>
      <c r="D971" s="77"/>
      <c r="E971" s="23" t="s">
        <v>945</v>
      </c>
      <c r="F971" s="78" t="str">
        <f>IF(ISERROR(VLOOKUP($B971&amp;" "&amp;$G971,Lists!$N$4:$O$14,2,FALSE)),"",VLOOKUP($B971&amp;" "&amp;$G971,Lists!$N$4:$O$14,2,FALSE))</f>
        <v/>
      </c>
      <c r="G971" s="78" t="str">
        <f>IF(ISERROR(VLOOKUP($E971,Lists!$L$4:$M$7,2,FALSE)),"",VLOOKUP($E971,Lists!$L$4:$M$7,2,FALSE))</f>
        <v/>
      </c>
      <c r="H971" s="77" t="str">
        <f t="shared" si="15"/>
        <v/>
      </c>
      <c r="I971" s="23" t="str">
        <f>IF(ISERROR(VLOOKUP($B971,Lists!$B$4:$K$12,10,FALSE)),"",VLOOKUP($B971,Lists!$B$4:$K$12,10,FALSE))</f>
        <v/>
      </c>
    </row>
    <row r="972" spans="1:9" x14ac:dyDescent="0.25">
      <c r="A972" s="12"/>
      <c r="B972" s="17" t="s">
        <v>754</v>
      </c>
      <c r="C972" s="12" t="str">
        <f>IF(ISERROR(VLOOKUP($B972,Lists!$B$4:$C$11,2,FALSE)),"",VLOOKUP($B972,Lists!$B$4:$C$11,2,FALSE))</f>
        <v/>
      </c>
      <c r="D972" s="77"/>
      <c r="E972" s="23" t="s">
        <v>945</v>
      </c>
      <c r="F972" s="78" t="str">
        <f>IF(ISERROR(VLOOKUP($B972&amp;" "&amp;$G972,Lists!$N$4:$O$14,2,FALSE)),"",VLOOKUP($B972&amp;" "&amp;$G972,Lists!$N$4:$O$14,2,FALSE))</f>
        <v/>
      </c>
      <c r="G972" s="78" t="str">
        <f>IF(ISERROR(VLOOKUP($E972,Lists!$L$4:$M$7,2,FALSE)),"",VLOOKUP($E972,Lists!$L$4:$M$7,2,FALSE))</f>
        <v/>
      </c>
      <c r="H972" s="77" t="str">
        <f t="shared" si="15"/>
        <v/>
      </c>
      <c r="I972" s="23" t="str">
        <f>IF(ISERROR(VLOOKUP($B972,Lists!$B$4:$K$12,10,FALSE)),"",VLOOKUP($B972,Lists!$B$4:$K$12,10,FALSE))</f>
        <v/>
      </c>
    </row>
    <row r="973" spans="1:9" x14ac:dyDescent="0.25">
      <c r="A973" s="12"/>
      <c r="B973" s="17" t="s">
        <v>754</v>
      </c>
      <c r="C973" s="12" t="str">
        <f>IF(ISERROR(VLOOKUP($B973,Lists!$B$4:$C$11,2,FALSE)),"",VLOOKUP($B973,Lists!$B$4:$C$11,2,FALSE))</f>
        <v/>
      </c>
      <c r="D973" s="77"/>
      <c r="E973" s="23" t="s">
        <v>945</v>
      </c>
      <c r="F973" s="78" t="str">
        <f>IF(ISERROR(VLOOKUP($B973&amp;" "&amp;$G973,Lists!$N$4:$O$14,2,FALSE)),"",VLOOKUP($B973&amp;" "&amp;$G973,Lists!$N$4:$O$14,2,FALSE))</f>
        <v/>
      </c>
      <c r="G973" s="78" t="str">
        <f>IF(ISERROR(VLOOKUP($E973,Lists!$L$4:$M$7,2,FALSE)),"",VLOOKUP($E973,Lists!$L$4:$M$7,2,FALSE))</f>
        <v/>
      </c>
      <c r="H973" s="77" t="str">
        <f t="shared" si="15"/>
        <v/>
      </c>
      <c r="I973" s="23" t="str">
        <f>IF(ISERROR(VLOOKUP($B973,Lists!$B$4:$K$12,10,FALSE)),"",VLOOKUP($B973,Lists!$B$4:$K$12,10,FALSE))</f>
        <v/>
      </c>
    </row>
    <row r="974" spans="1:9" x14ac:dyDescent="0.25">
      <c r="A974" s="12"/>
      <c r="B974" s="17" t="s">
        <v>754</v>
      </c>
      <c r="C974" s="12" t="str">
        <f>IF(ISERROR(VLOOKUP($B974,Lists!$B$4:$C$11,2,FALSE)),"",VLOOKUP($B974,Lists!$B$4:$C$11,2,FALSE))</f>
        <v/>
      </c>
      <c r="D974" s="77"/>
      <c r="E974" s="23" t="s">
        <v>945</v>
      </c>
      <c r="F974" s="78" t="str">
        <f>IF(ISERROR(VLOOKUP($B974&amp;" "&amp;$G974,Lists!$N$4:$O$14,2,FALSE)),"",VLOOKUP($B974&amp;" "&amp;$G974,Lists!$N$4:$O$14,2,FALSE))</f>
        <v/>
      </c>
      <c r="G974" s="78" t="str">
        <f>IF(ISERROR(VLOOKUP($E974,Lists!$L$4:$M$7,2,FALSE)),"",VLOOKUP($E974,Lists!$L$4:$M$7,2,FALSE))</f>
        <v/>
      </c>
      <c r="H974" s="77" t="str">
        <f t="shared" si="15"/>
        <v/>
      </c>
      <c r="I974" s="23" t="str">
        <f>IF(ISERROR(VLOOKUP($B974,Lists!$B$4:$K$12,10,FALSE)),"",VLOOKUP($B974,Lists!$B$4:$K$12,10,FALSE))</f>
        <v/>
      </c>
    </row>
    <row r="975" spans="1:9" x14ac:dyDescent="0.25">
      <c r="A975" s="12"/>
      <c r="B975" s="17" t="s">
        <v>754</v>
      </c>
      <c r="C975" s="12" t="str">
        <f>IF(ISERROR(VLOOKUP($B975,Lists!$B$4:$C$11,2,FALSE)),"",VLOOKUP($B975,Lists!$B$4:$C$11,2,FALSE))</f>
        <v/>
      </c>
      <c r="D975" s="77"/>
      <c r="E975" s="23" t="s">
        <v>945</v>
      </c>
      <c r="F975" s="78" t="str">
        <f>IF(ISERROR(VLOOKUP($B975&amp;" "&amp;$G975,Lists!$N$4:$O$14,2,FALSE)),"",VLOOKUP($B975&amp;" "&amp;$G975,Lists!$N$4:$O$14,2,FALSE))</f>
        <v/>
      </c>
      <c r="G975" s="78" t="str">
        <f>IF(ISERROR(VLOOKUP($E975,Lists!$L$4:$M$7,2,FALSE)),"",VLOOKUP($E975,Lists!$L$4:$M$7,2,FALSE))</f>
        <v/>
      </c>
      <c r="H975" s="77" t="str">
        <f t="shared" si="15"/>
        <v/>
      </c>
      <c r="I975" s="23" t="str">
        <f>IF(ISERROR(VLOOKUP($B975,Lists!$B$4:$K$12,10,FALSE)),"",VLOOKUP($B975,Lists!$B$4:$K$12,10,FALSE))</f>
        <v/>
      </c>
    </row>
    <row r="976" spans="1:9" x14ac:dyDescent="0.25">
      <c r="A976" s="12"/>
      <c r="B976" s="17" t="s">
        <v>754</v>
      </c>
      <c r="C976" s="12" t="str">
        <f>IF(ISERROR(VLOOKUP($B976,Lists!$B$4:$C$11,2,FALSE)),"",VLOOKUP($B976,Lists!$B$4:$C$11,2,FALSE))</f>
        <v/>
      </c>
      <c r="D976" s="77"/>
      <c r="E976" s="23" t="s">
        <v>945</v>
      </c>
      <c r="F976" s="78" t="str">
        <f>IF(ISERROR(VLOOKUP($B976&amp;" "&amp;$G976,Lists!$N$4:$O$14,2,FALSE)),"",VLOOKUP($B976&amp;" "&amp;$G976,Lists!$N$4:$O$14,2,FALSE))</f>
        <v/>
      </c>
      <c r="G976" s="78" t="str">
        <f>IF(ISERROR(VLOOKUP($E976,Lists!$L$4:$M$7,2,FALSE)),"",VLOOKUP($E976,Lists!$L$4:$M$7,2,FALSE))</f>
        <v/>
      </c>
      <c r="H976" s="77" t="str">
        <f t="shared" si="15"/>
        <v/>
      </c>
      <c r="I976" s="23" t="str">
        <f>IF(ISERROR(VLOOKUP($B976,Lists!$B$4:$K$12,10,FALSE)),"",VLOOKUP($B976,Lists!$B$4:$K$12,10,FALSE))</f>
        <v/>
      </c>
    </row>
    <row r="977" spans="1:9" x14ac:dyDescent="0.25">
      <c r="A977" s="12"/>
      <c r="B977" s="17" t="s">
        <v>754</v>
      </c>
      <c r="C977" s="12" t="str">
        <f>IF(ISERROR(VLOOKUP($B977,Lists!$B$4:$C$11,2,FALSE)),"",VLOOKUP($B977,Lists!$B$4:$C$11,2,FALSE))</f>
        <v/>
      </c>
      <c r="D977" s="77"/>
      <c r="E977" s="23" t="s">
        <v>945</v>
      </c>
      <c r="F977" s="78" t="str">
        <f>IF(ISERROR(VLOOKUP($B977&amp;" "&amp;$G977,Lists!$N$4:$O$14,2,FALSE)),"",VLOOKUP($B977&amp;" "&amp;$G977,Lists!$N$4:$O$14,2,FALSE))</f>
        <v/>
      </c>
      <c r="G977" s="78" t="str">
        <f>IF(ISERROR(VLOOKUP($E977,Lists!$L$4:$M$7,2,FALSE)),"",VLOOKUP($E977,Lists!$L$4:$M$7,2,FALSE))</f>
        <v/>
      </c>
      <c r="H977" s="77" t="str">
        <f t="shared" si="15"/>
        <v/>
      </c>
      <c r="I977" s="23" t="str">
        <f>IF(ISERROR(VLOOKUP($B977,Lists!$B$4:$K$12,10,FALSE)),"",VLOOKUP($B977,Lists!$B$4:$K$12,10,FALSE))</f>
        <v/>
      </c>
    </row>
    <row r="978" spans="1:9" x14ac:dyDescent="0.25">
      <c r="A978" s="12"/>
      <c r="B978" s="17" t="s">
        <v>754</v>
      </c>
      <c r="C978" s="12" t="str">
        <f>IF(ISERROR(VLOOKUP($B978,Lists!$B$4:$C$11,2,FALSE)),"",VLOOKUP($B978,Lists!$B$4:$C$11,2,FALSE))</f>
        <v/>
      </c>
      <c r="D978" s="77"/>
      <c r="E978" s="23" t="s">
        <v>945</v>
      </c>
      <c r="F978" s="78" t="str">
        <f>IF(ISERROR(VLOOKUP($B978&amp;" "&amp;$G978,Lists!$N$4:$O$14,2,FALSE)),"",VLOOKUP($B978&amp;" "&amp;$G978,Lists!$N$4:$O$14,2,FALSE))</f>
        <v/>
      </c>
      <c r="G978" s="78" t="str">
        <f>IF(ISERROR(VLOOKUP($E978,Lists!$L$4:$M$7,2,FALSE)),"",VLOOKUP($E978,Lists!$L$4:$M$7,2,FALSE))</f>
        <v/>
      </c>
      <c r="H978" s="77" t="str">
        <f t="shared" si="15"/>
        <v/>
      </c>
      <c r="I978" s="23" t="str">
        <f>IF(ISERROR(VLOOKUP($B978,Lists!$B$4:$K$12,10,FALSE)),"",VLOOKUP($B978,Lists!$B$4:$K$12,10,FALSE))</f>
        <v/>
      </c>
    </row>
    <row r="979" spans="1:9" x14ac:dyDescent="0.25">
      <c r="A979" s="12"/>
      <c r="B979" s="17" t="s">
        <v>754</v>
      </c>
      <c r="C979" s="12" t="str">
        <f>IF(ISERROR(VLOOKUP($B979,Lists!$B$4:$C$11,2,FALSE)),"",VLOOKUP($B979,Lists!$B$4:$C$11,2,FALSE))</f>
        <v/>
      </c>
      <c r="D979" s="77"/>
      <c r="E979" s="23" t="s">
        <v>945</v>
      </c>
      <c r="F979" s="78" t="str">
        <f>IF(ISERROR(VLOOKUP($B979&amp;" "&amp;$G979,Lists!$N$4:$O$14,2,FALSE)),"",VLOOKUP($B979&amp;" "&amp;$G979,Lists!$N$4:$O$14,2,FALSE))</f>
        <v/>
      </c>
      <c r="G979" s="78" t="str">
        <f>IF(ISERROR(VLOOKUP($E979,Lists!$L$4:$M$7,2,FALSE)),"",VLOOKUP($E979,Lists!$L$4:$M$7,2,FALSE))</f>
        <v/>
      </c>
      <c r="H979" s="77" t="str">
        <f t="shared" si="15"/>
        <v/>
      </c>
      <c r="I979" s="23" t="str">
        <f>IF(ISERROR(VLOOKUP($B979,Lists!$B$4:$K$12,10,FALSE)),"",VLOOKUP($B979,Lists!$B$4:$K$12,10,FALSE))</f>
        <v/>
      </c>
    </row>
    <row r="980" spans="1:9" x14ac:dyDescent="0.25">
      <c r="A980" s="12"/>
      <c r="B980" s="17" t="s">
        <v>754</v>
      </c>
      <c r="C980" s="12" t="str">
        <f>IF(ISERROR(VLOOKUP($B980,Lists!$B$4:$C$11,2,FALSE)),"",VLOOKUP($B980,Lists!$B$4:$C$11,2,FALSE))</f>
        <v/>
      </c>
      <c r="D980" s="77"/>
      <c r="E980" s="23" t="s">
        <v>945</v>
      </c>
      <c r="F980" s="78" t="str">
        <f>IF(ISERROR(VLOOKUP($B980&amp;" "&amp;$G980,Lists!$N$4:$O$14,2,FALSE)),"",VLOOKUP($B980&amp;" "&amp;$G980,Lists!$N$4:$O$14,2,FALSE))</f>
        <v/>
      </c>
      <c r="G980" s="78" t="str">
        <f>IF(ISERROR(VLOOKUP($E980,Lists!$L$4:$M$7,2,FALSE)),"",VLOOKUP($E980,Lists!$L$4:$M$7,2,FALSE))</f>
        <v/>
      </c>
      <c r="H980" s="77" t="str">
        <f t="shared" ref="H980:H1000" si="16">IF(ISERROR(D980*F980),"",D980*F980)</f>
        <v/>
      </c>
      <c r="I980" s="23" t="str">
        <f>IF(ISERROR(VLOOKUP($B980,Lists!$B$4:$K$12,10,FALSE)),"",VLOOKUP($B980,Lists!$B$4:$K$12,10,FALSE))</f>
        <v/>
      </c>
    </row>
    <row r="981" spans="1:9" x14ac:dyDescent="0.25">
      <c r="A981" s="12"/>
      <c r="B981" s="17" t="s">
        <v>754</v>
      </c>
      <c r="C981" s="12" t="str">
        <f>IF(ISERROR(VLOOKUP($B981,Lists!$B$4:$C$11,2,FALSE)),"",VLOOKUP($B981,Lists!$B$4:$C$11,2,FALSE))</f>
        <v/>
      </c>
      <c r="D981" s="77"/>
      <c r="E981" s="23" t="s">
        <v>945</v>
      </c>
      <c r="F981" s="78" t="str">
        <f>IF(ISERROR(VLOOKUP($B981&amp;" "&amp;$G981,Lists!$N$4:$O$14,2,FALSE)),"",VLOOKUP($B981&amp;" "&amp;$G981,Lists!$N$4:$O$14,2,FALSE))</f>
        <v/>
      </c>
      <c r="G981" s="78" t="str">
        <f>IF(ISERROR(VLOOKUP($E981,Lists!$L$4:$M$7,2,FALSE)),"",VLOOKUP($E981,Lists!$L$4:$M$7,2,FALSE))</f>
        <v/>
      </c>
      <c r="H981" s="77" t="str">
        <f t="shared" si="16"/>
        <v/>
      </c>
      <c r="I981" s="23" t="str">
        <f>IF(ISERROR(VLOOKUP($B981,Lists!$B$4:$K$12,10,FALSE)),"",VLOOKUP($B981,Lists!$B$4:$K$12,10,FALSE))</f>
        <v/>
      </c>
    </row>
    <row r="982" spans="1:9" x14ac:dyDescent="0.25">
      <c r="A982" s="12"/>
      <c r="B982" s="17" t="s">
        <v>754</v>
      </c>
      <c r="C982" s="12" t="str">
        <f>IF(ISERROR(VLOOKUP($B982,Lists!$B$4:$C$11,2,FALSE)),"",VLOOKUP($B982,Lists!$B$4:$C$11,2,FALSE))</f>
        <v/>
      </c>
      <c r="D982" s="77"/>
      <c r="E982" s="23" t="s">
        <v>945</v>
      </c>
      <c r="F982" s="78" t="str">
        <f>IF(ISERROR(VLOOKUP($B982&amp;" "&amp;$G982,Lists!$N$4:$O$14,2,FALSE)),"",VLOOKUP($B982&amp;" "&amp;$G982,Lists!$N$4:$O$14,2,FALSE))</f>
        <v/>
      </c>
      <c r="G982" s="78" t="str">
        <f>IF(ISERROR(VLOOKUP($E982,Lists!$L$4:$M$7,2,FALSE)),"",VLOOKUP($E982,Lists!$L$4:$M$7,2,FALSE))</f>
        <v/>
      </c>
      <c r="H982" s="77" t="str">
        <f t="shared" si="16"/>
        <v/>
      </c>
      <c r="I982" s="23" t="str">
        <f>IF(ISERROR(VLOOKUP($B982,Lists!$B$4:$K$12,10,FALSE)),"",VLOOKUP($B982,Lists!$B$4:$K$12,10,FALSE))</f>
        <v/>
      </c>
    </row>
    <row r="983" spans="1:9" x14ac:dyDescent="0.25">
      <c r="A983" s="12"/>
      <c r="B983" s="17" t="s">
        <v>754</v>
      </c>
      <c r="C983" s="12" t="str">
        <f>IF(ISERROR(VLOOKUP($B983,Lists!$B$4:$C$11,2,FALSE)),"",VLOOKUP($B983,Lists!$B$4:$C$11,2,FALSE))</f>
        <v/>
      </c>
      <c r="D983" s="77"/>
      <c r="E983" s="23" t="s">
        <v>945</v>
      </c>
      <c r="F983" s="78" t="str">
        <f>IF(ISERROR(VLOOKUP($B983&amp;" "&amp;$G983,Lists!$N$4:$O$14,2,FALSE)),"",VLOOKUP($B983&amp;" "&amp;$G983,Lists!$N$4:$O$14,2,FALSE))</f>
        <v/>
      </c>
      <c r="G983" s="78" t="str">
        <f>IF(ISERROR(VLOOKUP($E983,Lists!$L$4:$M$7,2,FALSE)),"",VLOOKUP($E983,Lists!$L$4:$M$7,2,FALSE))</f>
        <v/>
      </c>
      <c r="H983" s="77" t="str">
        <f t="shared" si="16"/>
        <v/>
      </c>
      <c r="I983" s="23" t="str">
        <f>IF(ISERROR(VLOOKUP($B983,Lists!$B$4:$K$12,10,FALSE)),"",VLOOKUP($B983,Lists!$B$4:$K$12,10,FALSE))</f>
        <v/>
      </c>
    </row>
    <row r="984" spans="1:9" x14ac:dyDescent="0.25">
      <c r="A984" s="12"/>
      <c r="B984" s="17" t="s">
        <v>754</v>
      </c>
      <c r="C984" s="12" t="str">
        <f>IF(ISERROR(VLOOKUP($B984,Lists!$B$4:$C$11,2,FALSE)),"",VLOOKUP($B984,Lists!$B$4:$C$11,2,FALSE))</f>
        <v/>
      </c>
      <c r="D984" s="77"/>
      <c r="E984" s="23" t="s">
        <v>945</v>
      </c>
      <c r="F984" s="78" t="str">
        <f>IF(ISERROR(VLOOKUP($B984&amp;" "&amp;$G984,Lists!$N$4:$O$14,2,FALSE)),"",VLOOKUP($B984&amp;" "&amp;$G984,Lists!$N$4:$O$14,2,FALSE))</f>
        <v/>
      </c>
      <c r="G984" s="78" t="str">
        <f>IF(ISERROR(VLOOKUP($E984,Lists!$L$4:$M$7,2,FALSE)),"",VLOOKUP($E984,Lists!$L$4:$M$7,2,FALSE))</f>
        <v/>
      </c>
      <c r="H984" s="77" t="str">
        <f t="shared" si="16"/>
        <v/>
      </c>
      <c r="I984" s="23" t="str">
        <f>IF(ISERROR(VLOOKUP($B984,Lists!$B$4:$K$12,10,FALSE)),"",VLOOKUP($B984,Lists!$B$4:$K$12,10,FALSE))</f>
        <v/>
      </c>
    </row>
    <row r="985" spans="1:9" x14ac:dyDescent="0.25">
      <c r="A985" s="12"/>
      <c r="B985" s="17" t="s">
        <v>754</v>
      </c>
      <c r="C985" s="12" t="str">
        <f>IF(ISERROR(VLOOKUP($B985,Lists!$B$4:$C$11,2,FALSE)),"",VLOOKUP($B985,Lists!$B$4:$C$11,2,FALSE))</f>
        <v/>
      </c>
      <c r="D985" s="77"/>
      <c r="E985" s="23" t="s">
        <v>945</v>
      </c>
      <c r="F985" s="78" t="str">
        <f>IF(ISERROR(VLOOKUP($B985&amp;" "&amp;$G985,Lists!$N$4:$O$14,2,FALSE)),"",VLOOKUP($B985&amp;" "&amp;$G985,Lists!$N$4:$O$14,2,FALSE))</f>
        <v/>
      </c>
      <c r="G985" s="78" t="str">
        <f>IF(ISERROR(VLOOKUP($E985,Lists!$L$4:$M$7,2,FALSE)),"",VLOOKUP($E985,Lists!$L$4:$M$7,2,FALSE))</f>
        <v/>
      </c>
      <c r="H985" s="77" t="str">
        <f t="shared" si="16"/>
        <v/>
      </c>
      <c r="I985" s="23" t="str">
        <f>IF(ISERROR(VLOOKUP($B985,Lists!$B$4:$K$12,10,FALSE)),"",VLOOKUP($B985,Lists!$B$4:$K$12,10,FALSE))</f>
        <v/>
      </c>
    </row>
    <row r="986" spans="1:9" x14ac:dyDescent="0.25">
      <c r="A986" s="12"/>
      <c r="B986" s="17" t="s">
        <v>754</v>
      </c>
      <c r="C986" s="12" t="str">
        <f>IF(ISERROR(VLOOKUP($B986,Lists!$B$4:$C$11,2,FALSE)),"",VLOOKUP($B986,Lists!$B$4:$C$11,2,FALSE))</f>
        <v/>
      </c>
      <c r="D986" s="77"/>
      <c r="E986" s="23" t="s">
        <v>945</v>
      </c>
      <c r="F986" s="78" t="str">
        <f>IF(ISERROR(VLOOKUP($B986&amp;" "&amp;$G986,Lists!$N$4:$O$14,2,FALSE)),"",VLOOKUP($B986&amp;" "&amp;$G986,Lists!$N$4:$O$14,2,FALSE))</f>
        <v/>
      </c>
      <c r="G986" s="78" t="str">
        <f>IF(ISERROR(VLOOKUP($E986,Lists!$L$4:$M$7,2,FALSE)),"",VLOOKUP($E986,Lists!$L$4:$M$7,2,FALSE))</f>
        <v/>
      </c>
      <c r="H986" s="77" t="str">
        <f t="shared" si="16"/>
        <v/>
      </c>
      <c r="I986" s="23" t="str">
        <f>IF(ISERROR(VLOOKUP($B986,Lists!$B$4:$K$12,10,FALSE)),"",VLOOKUP($B986,Lists!$B$4:$K$12,10,FALSE))</f>
        <v/>
      </c>
    </row>
    <row r="987" spans="1:9" x14ac:dyDescent="0.25">
      <c r="A987" s="12"/>
      <c r="B987" s="17" t="s">
        <v>754</v>
      </c>
      <c r="C987" s="12" t="str">
        <f>IF(ISERROR(VLOOKUP($B987,Lists!$B$4:$C$11,2,FALSE)),"",VLOOKUP($B987,Lists!$B$4:$C$11,2,FALSE))</f>
        <v/>
      </c>
      <c r="D987" s="77"/>
      <c r="E987" s="23" t="s">
        <v>945</v>
      </c>
      <c r="F987" s="78" t="str">
        <f>IF(ISERROR(VLOOKUP($B987&amp;" "&amp;$G987,Lists!$N$4:$O$14,2,FALSE)),"",VLOOKUP($B987&amp;" "&amp;$G987,Lists!$N$4:$O$14,2,FALSE))</f>
        <v/>
      </c>
      <c r="G987" s="78" t="str">
        <f>IF(ISERROR(VLOOKUP($E987,Lists!$L$4:$M$7,2,FALSE)),"",VLOOKUP($E987,Lists!$L$4:$M$7,2,FALSE))</f>
        <v/>
      </c>
      <c r="H987" s="77" t="str">
        <f t="shared" si="16"/>
        <v/>
      </c>
      <c r="I987" s="23" t="str">
        <f>IF(ISERROR(VLOOKUP($B987,Lists!$B$4:$K$12,10,FALSE)),"",VLOOKUP($B987,Lists!$B$4:$K$12,10,FALSE))</f>
        <v/>
      </c>
    </row>
    <row r="988" spans="1:9" x14ac:dyDescent="0.25">
      <c r="A988" s="12"/>
      <c r="B988" s="17" t="s">
        <v>754</v>
      </c>
      <c r="C988" s="12" t="str">
        <f>IF(ISERROR(VLOOKUP($B988,Lists!$B$4:$C$11,2,FALSE)),"",VLOOKUP($B988,Lists!$B$4:$C$11,2,FALSE))</f>
        <v/>
      </c>
      <c r="D988" s="77"/>
      <c r="E988" s="23" t="s">
        <v>945</v>
      </c>
      <c r="F988" s="78" t="str">
        <f>IF(ISERROR(VLOOKUP($B988&amp;" "&amp;$G988,Lists!$N$4:$O$14,2,FALSE)),"",VLOOKUP($B988&amp;" "&amp;$G988,Lists!$N$4:$O$14,2,FALSE))</f>
        <v/>
      </c>
      <c r="G988" s="78" t="str">
        <f>IF(ISERROR(VLOOKUP($E988,Lists!$L$4:$M$7,2,FALSE)),"",VLOOKUP($E988,Lists!$L$4:$M$7,2,FALSE))</f>
        <v/>
      </c>
      <c r="H988" s="77" t="str">
        <f t="shared" si="16"/>
        <v/>
      </c>
      <c r="I988" s="23" t="str">
        <f>IF(ISERROR(VLOOKUP($B988,Lists!$B$4:$K$12,10,FALSE)),"",VLOOKUP($B988,Lists!$B$4:$K$12,10,FALSE))</f>
        <v/>
      </c>
    </row>
    <row r="989" spans="1:9" x14ac:dyDescent="0.25">
      <c r="A989" s="12"/>
      <c r="B989" s="17" t="s">
        <v>754</v>
      </c>
      <c r="C989" s="12" t="str">
        <f>IF(ISERROR(VLOOKUP($B989,Lists!$B$4:$C$11,2,FALSE)),"",VLOOKUP($B989,Lists!$B$4:$C$11,2,FALSE))</f>
        <v/>
      </c>
      <c r="D989" s="77"/>
      <c r="E989" s="23" t="s">
        <v>945</v>
      </c>
      <c r="F989" s="78" t="str">
        <f>IF(ISERROR(VLOOKUP($B989&amp;" "&amp;$G989,Lists!$N$4:$O$14,2,FALSE)),"",VLOOKUP($B989&amp;" "&amp;$G989,Lists!$N$4:$O$14,2,FALSE))</f>
        <v/>
      </c>
      <c r="G989" s="78" t="str">
        <f>IF(ISERROR(VLOOKUP($E989,Lists!$L$4:$M$7,2,FALSE)),"",VLOOKUP($E989,Lists!$L$4:$M$7,2,FALSE))</f>
        <v/>
      </c>
      <c r="H989" s="77" t="str">
        <f t="shared" si="16"/>
        <v/>
      </c>
      <c r="I989" s="23" t="str">
        <f>IF(ISERROR(VLOOKUP($B989,Lists!$B$4:$K$12,10,FALSE)),"",VLOOKUP($B989,Lists!$B$4:$K$12,10,FALSE))</f>
        <v/>
      </c>
    </row>
    <row r="990" spans="1:9" x14ac:dyDescent="0.25">
      <c r="A990" s="12"/>
      <c r="B990" s="17" t="s">
        <v>754</v>
      </c>
      <c r="C990" s="12" t="str">
        <f>IF(ISERROR(VLOOKUP($B990,Lists!$B$4:$C$11,2,FALSE)),"",VLOOKUP($B990,Lists!$B$4:$C$11,2,FALSE))</f>
        <v/>
      </c>
      <c r="D990" s="77"/>
      <c r="E990" s="23" t="s">
        <v>945</v>
      </c>
      <c r="F990" s="78" t="str">
        <f>IF(ISERROR(VLOOKUP($B990&amp;" "&amp;$G990,Lists!$N$4:$O$14,2,FALSE)),"",VLOOKUP($B990&amp;" "&amp;$G990,Lists!$N$4:$O$14,2,FALSE))</f>
        <v/>
      </c>
      <c r="G990" s="78" t="str">
        <f>IF(ISERROR(VLOOKUP($E990,Lists!$L$4:$M$7,2,FALSE)),"",VLOOKUP($E990,Lists!$L$4:$M$7,2,FALSE))</f>
        <v/>
      </c>
      <c r="H990" s="77" t="str">
        <f t="shared" si="16"/>
        <v/>
      </c>
      <c r="I990" s="23" t="str">
        <f>IF(ISERROR(VLOOKUP($B990,Lists!$B$4:$K$12,10,FALSE)),"",VLOOKUP($B990,Lists!$B$4:$K$12,10,FALSE))</f>
        <v/>
      </c>
    </row>
    <row r="991" spans="1:9" x14ac:dyDescent="0.25">
      <c r="A991" s="12"/>
      <c r="B991" s="17" t="s">
        <v>754</v>
      </c>
      <c r="C991" s="12" t="str">
        <f>IF(ISERROR(VLOOKUP($B991,Lists!$B$4:$C$11,2,FALSE)),"",VLOOKUP($B991,Lists!$B$4:$C$11,2,FALSE))</f>
        <v/>
      </c>
      <c r="D991" s="77"/>
      <c r="E991" s="23" t="s">
        <v>945</v>
      </c>
      <c r="F991" s="78" t="str">
        <f>IF(ISERROR(VLOOKUP($B991&amp;" "&amp;$G991,Lists!$N$4:$O$14,2,FALSE)),"",VLOOKUP($B991&amp;" "&amp;$G991,Lists!$N$4:$O$14,2,FALSE))</f>
        <v/>
      </c>
      <c r="G991" s="78" t="str">
        <f>IF(ISERROR(VLOOKUP($E991,Lists!$L$4:$M$7,2,FALSE)),"",VLOOKUP($E991,Lists!$L$4:$M$7,2,FALSE))</f>
        <v/>
      </c>
      <c r="H991" s="77" t="str">
        <f t="shared" si="16"/>
        <v/>
      </c>
      <c r="I991" s="23" t="str">
        <f>IF(ISERROR(VLOOKUP($B991,Lists!$B$4:$K$12,10,FALSE)),"",VLOOKUP($B991,Lists!$B$4:$K$12,10,FALSE))</f>
        <v/>
      </c>
    </row>
    <row r="992" spans="1:9" x14ac:dyDescent="0.25">
      <c r="A992" s="12"/>
      <c r="B992" s="17" t="s">
        <v>754</v>
      </c>
      <c r="C992" s="12" t="str">
        <f>IF(ISERROR(VLOOKUP($B992,Lists!$B$4:$C$11,2,FALSE)),"",VLOOKUP($B992,Lists!$B$4:$C$11,2,FALSE))</f>
        <v/>
      </c>
      <c r="D992" s="77"/>
      <c r="E992" s="23" t="s">
        <v>945</v>
      </c>
      <c r="F992" s="78" t="str">
        <f>IF(ISERROR(VLOOKUP($B992&amp;" "&amp;$G992,Lists!$N$4:$O$14,2,FALSE)),"",VLOOKUP($B992&amp;" "&amp;$G992,Lists!$N$4:$O$14,2,FALSE))</f>
        <v/>
      </c>
      <c r="G992" s="78" t="str">
        <f>IF(ISERROR(VLOOKUP($E992,Lists!$L$4:$M$7,2,FALSE)),"",VLOOKUP($E992,Lists!$L$4:$M$7,2,FALSE))</f>
        <v/>
      </c>
      <c r="H992" s="77" t="str">
        <f t="shared" si="16"/>
        <v/>
      </c>
      <c r="I992" s="23" t="str">
        <f>IF(ISERROR(VLOOKUP($B992,Lists!$B$4:$K$12,10,FALSE)),"",VLOOKUP($B992,Lists!$B$4:$K$12,10,FALSE))</f>
        <v/>
      </c>
    </row>
    <row r="993" spans="1:9" x14ac:dyDescent="0.25">
      <c r="A993" s="12"/>
      <c r="B993" s="17" t="s">
        <v>754</v>
      </c>
      <c r="C993" s="12" t="str">
        <f>IF(ISERROR(VLOOKUP($B993,Lists!$B$4:$C$11,2,FALSE)),"",VLOOKUP($B993,Lists!$B$4:$C$11,2,FALSE))</f>
        <v/>
      </c>
      <c r="D993" s="77"/>
      <c r="E993" s="23" t="s">
        <v>945</v>
      </c>
      <c r="F993" s="78" t="str">
        <f>IF(ISERROR(VLOOKUP($B993&amp;" "&amp;$G993,Lists!$N$4:$O$14,2,FALSE)),"",VLOOKUP($B993&amp;" "&amp;$G993,Lists!$N$4:$O$14,2,FALSE))</f>
        <v/>
      </c>
      <c r="G993" s="78" t="str">
        <f>IF(ISERROR(VLOOKUP($E993,Lists!$L$4:$M$7,2,FALSE)),"",VLOOKUP($E993,Lists!$L$4:$M$7,2,FALSE))</f>
        <v/>
      </c>
      <c r="H993" s="77" t="str">
        <f t="shared" si="16"/>
        <v/>
      </c>
      <c r="I993" s="23" t="str">
        <f>IF(ISERROR(VLOOKUP($B993,Lists!$B$4:$K$12,10,FALSE)),"",VLOOKUP($B993,Lists!$B$4:$K$12,10,FALSE))</f>
        <v/>
      </c>
    </row>
    <row r="994" spans="1:9" x14ac:dyDescent="0.25">
      <c r="A994" s="12"/>
      <c r="B994" s="17" t="s">
        <v>754</v>
      </c>
      <c r="C994" s="12" t="str">
        <f>IF(ISERROR(VLOOKUP($B994,Lists!$B$4:$C$11,2,FALSE)),"",VLOOKUP($B994,Lists!$B$4:$C$11,2,FALSE))</f>
        <v/>
      </c>
      <c r="D994" s="77"/>
      <c r="E994" s="23" t="s">
        <v>945</v>
      </c>
      <c r="F994" s="78" t="str">
        <f>IF(ISERROR(VLOOKUP($B994&amp;" "&amp;$G994,Lists!$N$4:$O$14,2,FALSE)),"",VLOOKUP($B994&amp;" "&amp;$G994,Lists!$N$4:$O$14,2,FALSE))</f>
        <v/>
      </c>
      <c r="G994" s="78" t="str">
        <f>IF(ISERROR(VLOOKUP($E994,Lists!$L$4:$M$7,2,FALSE)),"",VLOOKUP($E994,Lists!$L$4:$M$7,2,FALSE))</f>
        <v/>
      </c>
      <c r="H994" s="77" t="str">
        <f t="shared" si="16"/>
        <v/>
      </c>
      <c r="I994" s="23" t="str">
        <f>IF(ISERROR(VLOOKUP($B994,Lists!$B$4:$K$12,10,FALSE)),"",VLOOKUP($B994,Lists!$B$4:$K$12,10,FALSE))</f>
        <v/>
      </c>
    </row>
    <row r="995" spans="1:9" x14ac:dyDescent="0.25">
      <c r="A995" s="12"/>
      <c r="B995" s="17" t="s">
        <v>754</v>
      </c>
      <c r="C995" s="12" t="str">
        <f>IF(ISERROR(VLOOKUP($B995,Lists!$B$4:$C$11,2,FALSE)),"",VLOOKUP($B995,Lists!$B$4:$C$11,2,FALSE))</f>
        <v/>
      </c>
      <c r="D995" s="77"/>
      <c r="E995" s="23" t="s">
        <v>945</v>
      </c>
      <c r="F995" s="78" t="str">
        <f>IF(ISERROR(VLOOKUP($B995&amp;" "&amp;$G995,Lists!$N$4:$O$14,2,FALSE)),"",VLOOKUP($B995&amp;" "&amp;$G995,Lists!$N$4:$O$14,2,FALSE))</f>
        <v/>
      </c>
      <c r="G995" s="78" t="str">
        <f>IF(ISERROR(VLOOKUP($E995,Lists!$L$4:$M$7,2,FALSE)),"",VLOOKUP($E995,Lists!$L$4:$M$7,2,FALSE))</f>
        <v/>
      </c>
      <c r="H995" s="77" t="str">
        <f t="shared" si="16"/>
        <v/>
      </c>
      <c r="I995" s="23" t="str">
        <f>IF(ISERROR(VLOOKUP($B995,Lists!$B$4:$K$12,10,FALSE)),"",VLOOKUP($B995,Lists!$B$4:$K$12,10,FALSE))</f>
        <v/>
      </c>
    </row>
    <row r="996" spans="1:9" x14ac:dyDescent="0.25">
      <c r="A996" s="12"/>
      <c r="B996" s="17" t="s">
        <v>754</v>
      </c>
      <c r="C996" s="12" t="str">
        <f>IF(ISERROR(VLOOKUP($B996,Lists!$B$4:$C$11,2,FALSE)),"",VLOOKUP($B996,Lists!$B$4:$C$11,2,FALSE))</f>
        <v/>
      </c>
      <c r="D996" s="77"/>
      <c r="E996" s="23" t="s">
        <v>945</v>
      </c>
      <c r="F996" s="78" t="str">
        <f>IF(ISERROR(VLOOKUP($B996&amp;" "&amp;$G996,Lists!$N$4:$O$14,2,FALSE)),"",VLOOKUP($B996&amp;" "&amp;$G996,Lists!$N$4:$O$14,2,FALSE))</f>
        <v/>
      </c>
      <c r="G996" s="78" t="str">
        <f>IF(ISERROR(VLOOKUP($E996,Lists!$L$4:$M$7,2,FALSE)),"",VLOOKUP($E996,Lists!$L$4:$M$7,2,FALSE))</f>
        <v/>
      </c>
      <c r="H996" s="77" t="str">
        <f t="shared" si="16"/>
        <v/>
      </c>
      <c r="I996" s="23" t="str">
        <f>IF(ISERROR(VLOOKUP($B996,Lists!$B$4:$K$12,10,FALSE)),"",VLOOKUP($B996,Lists!$B$4:$K$12,10,FALSE))</f>
        <v/>
      </c>
    </row>
    <row r="997" spans="1:9" x14ac:dyDescent="0.25">
      <c r="A997" s="12"/>
      <c r="B997" s="17" t="s">
        <v>754</v>
      </c>
      <c r="C997" s="12" t="str">
        <f>IF(ISERROR(VLOOKUP($B997,Lists!$B$4:$C$11,2,FALSE)),"",VLOOKUP($B997,Lists!$B$4:$C$11,2,FALSE))</f>
        <v/>
      </c>
      <c r="D997" s="77"/>
      <c r="E997" s="23" t="s">
        <v>945</v>
      </c>
      <c r="F997" s="78" t="str">
        <f>IF(ISERROR(VLOOKUP($B997&amp;" "&amp;$G997,Lists!$N$4:$O$14,2,FALSE)),"",VLOOKUP($B997&amp;" "&amp;$G997,Lists!$N$4:$O$14,2,FALSE))</f>
        <v/>
      </c>
      <c r="G997" s="78" t="str">
        <f>IF(ISERROR(VLOOKUP($E997,Lists!$L$4:$M$7,2,FALSE)),"",VLOOKUP($E997,Lists!$L$4:$M$7,2,FALSE))</f>
        <v/>
      </c>
      <c r="H997" s="77" t="str">
        <f t="shared" si="16"/>
        <v/>
      </c>
      <c r="I997" s="23" t="str">
        <f>IF(ISERROR(VLOOKUP($B997,Lists!$B$4:$K$12,10,FALSE)),"",VLOOKUP($B997,Lists!$B$4:$K$12,10,FALSE))</f>
        <v/>
      </c>
    </row>
    <row r="998" spans="1:9" x14ac:dyDescent="0.25">
      <c r="A998" s="12"/>
      <c r="B998" s="17" t="s">
        <v>754</v>
      </c>
      <c r="C998" s="12" t="str">
        <f>IF(ISERROR(VLOOKUP($B998,Lists!$B$4:$C$11,2,FALSE)),"",VLOOKUP($B998,Lists!$B$4:$C$11,2,FALSE))</f>
        <v/>
      </c>
      <c r="D998" s="77"/>
      <c r="E998" s="23" t="s">
        <v>945</v>
      </c>
      <c r="F998" s="78" t="str">
        <f>IF(ISERROR(VLOOKUP($B998&amp;" "&amp;$G998,Lists!$N$4:$O$14,2,FALSE)),"",VLOOKUP($B998&amp;" "&amp;$G998,Lists!$N$4:$O$14,2,FALSE))</f>
        <v/>
      </c>
      <c r="G998" s="78" t="str">
        <f>IF(ISERROR(VLOOKUP($E998,Lists!$L$4:$M$7,2,FALSE)),"",VLOOKUP($E998,Lists!$L$4:$M$7,2,FALSE))</f>
        <v/>
      </c>
      <c r="H998" s="77" t="str">
        <f t="shared" si="16"/>
        <v/>
      </c>
      <c r="I998" s="23" t="str">
        <f>IF(ISERROR(VLOOKUP($B998,Lists!$B$4:$K$12,10,FALSE)),"",VLOOKUP($B998,Lists!$B$4:$K$12,10,FALSE))</f>
        <v/>
      </c>
    </row>
    <row r="999" spans="1:9" x14ac:dyDescent="0.25">
      <c r="A999" s="12"/>
      <c r="B999" s="17" t="s">
        <v>754</v>
      </c>
      <c r="C999" s="12" t="str">
        <f>IF(ISERROR(VLOOKUP($B999,Lists!$B$4:$C$11,2,FALSE)),"",VLOOKUP($B999,Lists!$B$4:$C$11,2,FALSE))</f>
        <v/>
      </c>
      <c r="D999" s="77"/>
      <c r="E999" s="23" t="s">
        <v>945</v>
      </c>
      <c r="F999" s="78" t="str">
        <f>IF(ISERROR(VLOOKUP($B999&amp;" "&amp;$G999,Lists!$N$4:$O$14,2,FALSE)),"",VLOOKUP($B999&amp;" "&amp;$G999,Lists!$N$4:$O$14,2,FALSE))</f>
        <v/>
      </c>
      <c r="G999" s="78" t="str">
        <f>IF(ISERROR(VLOOKUP($E999,Lists!$L$4:$M$7,2,FALSE)),"",VLOOKUP($E999,Lists!$L$4:$M$7,2,FALSE))</f>
        <v/>
      </c>
      <c r="H999" s="77" t="str">
        <f t="shared" si="16"/>
        <v/>
      </c>
      <c r="I999" s="23" t="str">
        <f>IF(ISERROR(VLOOKUP($B999,Lists!$B$4:$K$12,10,FALSE)),"",VLOOKUP($B999,Lists!$B$4:$K$12,10,FALSE))</f>
        <v/>
      </c>
    </row>
    <row r="1000" spans="1:9" x14ac:dyDescent="0.25">
      <c r="A1000" s="12"/>
      <c r="B1000" s="17" t="s">
        <v>754</v>
      </c>
      <c r="C1000" s="12" t="str">
        <f>IF(ISERROR(VLOOKUP($B1000,Lists!$B$4:$C$11,2,FALSE)),"",VLOOKUP($B1000,Lists!$B$4:$C$11,2,FALSE))</f>
        <v/>
      </c>
      <c r="D1000" s="77"/>
      <c r="E1000" s="23" t="s">
        <v>945</v>
      </c>
      <c r="F1000" s="78" t="str">
        <f>IF(ISERROR(VLOOKUP($B1000&amp;" "&amp;$G1000,Lists!$N$4:$O$14,2,FALSE)),"",VLOOKUP($B1000&amp;" "&amp;$G1000,Lists!$N$4:$O$14,2,FALSE))</f>
        <v/>
      </c>
      <c r="G1000" s="78" t="str">
        <f>IF(ISERROR(VLOOKUP($E1000,Lists!$L$4:$M$7,2,FALSE)),"",VLOOKUP($E1000,Lists!$L$4:$M$7,2,FALSE))</f>
        <v/>
      </c>
      <c r="H1000" s="77" t="str">
        <f t="shared" si="16"/>
        <v/>
      </c>
      <c r="I1000" s="23" t="str">
        <f>IF(ISERROR(VLOOKUP($B1000,Lists!$B$4:$K$12,10,FALSE)),"",VLOOKUP($B1000,Lists!$B$4:$K$12,10,FALSE))</f>
        <v/>
      </c>
    </row>
  </sheetData>
  <protectedRanges>
    <protectedRange sqref="A7:B1000" name="Område1"/>
    <protectedRange sqref="D7:E1000" name="Område2"/>
  </protectedRanges>
  <dataConsolidate/>
  <mergeCells count="1">
    <mergeCell ref="A3:C3"/>
  </mergeCells>
  <pageMargins left="0" right="0" top="0.15748031496062992" bottom="0.15748031496062992" header="0.31496062992125984" footer="0.31496062992125984"/>
  <pageSetup paperSize="9" scale="10" orientation="landscape" cellComments="asDisplayed"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Lists!$B$3:$B$11</xm:f>
          </x14:formula1>
          <xm:sqref>B8:B1000</xm:sqref>
        </x14:dataValidation>
        <x14:dataValidation type="list" allowBlank="1" showInputMessage="1">
          <x14:formula1>
            <xm:f>Lists!$L$3:$L$7</xm:f>
          </x14:formula1>
          <xm:sqref>E7:E1000</xm:sqref>
        </x14:dataValidation>
        <x14:dataValidation type="list" allowBlank="1" showInputMessage="1" showErrorMessage="1">
          <x14:formula1>
            <xm:f>Lists!$B$3:$B$12</xm:f>
          </x14:formula1>
          <xm:sqref>B7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92D050"/>
    <pageSetUpPr fitToPage="1"/>
  </sheetPr>
  <dimension ref="A1:AB1000"/>
  <sheetViews>
    <sheetView topLeftCell="C1" zoomScale="80" zoomScaleNormal="80" workbookViewId="0">
      <selection activeCell="O5" sqref="O5"/>
    </sheetView>
  </sheetViews>
  <sheetFormatPr defaultColWidth="9.140625" defaultRowHeight="15" x14ac:dyDescent="0.25"/>
  <cols>
    <col min="1" max="1" width="41.7109375" style="92" customWidth="1"/>
    <col min="2" max="2" width="19.28515625" style="92" customWidth="1"/>
    <col min="3" max="3" width="20.85546875" style="92" customWidth="1"/>
    <col min="4" max="4" width="19.7109375" style="92" customWidth="1"/>
    <col min="5" max="5" width="27" style="92" customWidth="1"/>
    <col min="6" max="6" width="21.85546875" style="92" customWidth="1"/>
    <col min="7" max="7" width="32.140625" style="92" customWidth="1"/>
    <col min="8" max="8" width="10.28515625" style="92" customWidth="1"/>
    <col min="9" max="9" width="19.28515625" style="92" customWidth="1"/>
    <col min="10" max="10" width="31.42578125" style="92" customWidth="1"/>
    <col min="11" max="11" width="19" style="92" customWidth="1"/>
    <col min="12" max="12" width="20" style="92" customWidth="1"/>
    <col min="13" max="13" width="16.85546875" style="92" customWidth="1"/>
    <col min="14" max="14" width="20.5703125" style="92" customWidth="1"/>
    <col min="15" max="15" width="24.42578125" style="92" customWidth="1"/>
    <col min="16" max="16" width="15.42578125" style="126" customWidth="1"/>
    <col min="17" max="17" width="13.140625" style="92" customWidth="1"/>
    <col min="18" max="18" width="17.5703125" style="92" customWidth="1"/>
    <col min="19" max="19" width="18.140625" style="92" customWidth="1"/>
    <col min="20" max="23" width="16.42578125" style="92" customWidth="1"/>
    <col min="24" max="24" width="16.5703125" style="92" customWidth="1"/>
    <col min="25" max="25" width="8.7109375" customWidth="1"/>
    <col min="26" max="16384" width="9.140625" style="92"/>
  </cols>
  <sheetData>
    <row r="1" spans="1:28" x14ac:dyDescent="0.25">
      <c r="B1" s="138"/>
      <c r="D1" s="138"/>
      <c r="L1" s="138"/>
      <c r="P1" s="92"/>
    </row>
    <row r="2" spans="1:28" ht="21" x14ac:dyDescent="0.35">
      <c r="A2" s="21" t="s">
        <v>864</v>
      </c>
      <c r="B2"/>
      <c r="C2"/>
      <c r="D2"/>
      <c r="E2" s="105"/>
      <c r="P2" s="92"/>
    </row>
    <row r="3" spans="1:28" x14ac:dyDescent="0.25">
      <c r="A3" s="161" t="s">
        <v>960</v>
      </c>
      <c r="B3" s="161"/>
      <c r="C3" s="161"/>
      <c r="D3" s="161"/>
      <c r="P3" s="92"/>
    </row>
    <row r="4" spans="1:28" x14ac:dyDescent="0.25">
      <c r="A4" s="93"/>
      <c r="B4" s="93"/>
      <c r="C4" s="93"/>
      <c r="D4" s="93"/>
      <c r="E4" s="93"/>
      <c r="F4" s="93"/>
      <c r="G4" s="93"/>
      <c r="H4" s="93"/>
      <c r="I4" s="93"/>
      <c r="J4" s="93"/>
      <c r="K4" s="93"/>
      <c r="L4" s="94"/>
      <c r="M4" s="94"/>
      <c r="N4" s="93"/>
      <c r="O4" s="93"/>
      <c r="P4" s="93"/>
      <c r="Q4" s="93"/>
      <c r="R4" s="93"/>
      <c r="S4" s="93"/>
    </row>
    <row r="5" spans="1:28" ht="156" customHeight="1" x14ac:dyDescent="0.25">
      <c r="A5" s="79" t="s">
        <v>1012</v>
      </c>
      <c r="B5" s="79" t="s">
        <v>869</v>
      </c>
      <c r="C5" s="79" t="s">
        <v>944</v>
      </c>
      <c r="D5" s="79" t="s">
        <v>958</v>
      </c>
      <c r="E5" s="79" t="s">
        <v>1037</v>
      </c>
      <c r="F5" s="80" t="s">
        <v>1051</v>
      </c>
      <c r="G5" s="80" t="s">
        <v>914</v>
      </c>
      <c r="H5" s="79" t="s">
        <v>1030</v>
      </c>
      <c r="I5" s="79" t="s">
        <v>915</v>
      </c>
      <c r="J5" s="79" t="s">
        <v>1003</v>
      </c>
      <c r="K5" s="79" t="s">
        <v>1003</v>
      </c>
      <c r="L5" s="81" t="s">
        <v>1184</v>
      </c>
      <c r="M5" s="81" t="s">
        <v>980</v>
      </c>
      <c r="N5" s="79" t="s">
        <v>941</v>
      </c>
      <c r="O5" s="79" t="s">
        <v>1036</v>
      </c>
      <c r="P5" s="82" t="s">
        <v>1071</v>
      </c>
      <c r="Q5" s="82" t="s">
        <v>1035</v>
      </c>
      <c r="R5" s="79" t="s">
        <v>963</v>
      </c>
      <c r="S5" s="80" t="s">
        <v>961</v>
      </c>
      <c r="T5" s="83" t="s">
        <v>1191</v>
      </c>
      <c r="U5" s="83" t="s">
        <v>1192</v>
      </c>
      <c r="V5" s="83" t="s">
        <v>1193</v>
      </c>
      <c r="W5" s="83" t="s">
        <v>1049</v>
      </c>
      <c r="X5" s="83" t="s">
        <v>1018</v>
      </c>
    </row>
    <row r="6" spans="1:28" s="95" customFormat="1" ht="47.25" customHeight="1" x14ac:dyDescent="0.25">
      <c r="A6" s="84" t="s">
        <v>791</v>
      </c>
      <c r="B6" s="84" t="s">
        <v>868</v>
      </c>
      <c r="C6" s="84" t="s">
        <v>899</v>
      </c>
      <c r="D6" s="84" t="s">
        <v>913</v>
      </c>
      <c r="E6" s="84" t="s">
        <v>1053</v>
      </c>
      <c r="F6" s="85" t="s">
        <v>1052</v>
      </c>
      <c r="G6" s="85" t="s">
        <v>794</v>
      </c>
      <c r="H6" s="84" t="s">
        <v>1029</v>
      </c>
      <c r="I6" s="84" t="s">
        <v>795</v>
      </c>
      <c r="J6" s="84" t="s">
        <v>1004</v>
      </c>
      <c r="K6" s="84" t="s">
        <v>1002</v>
      </c>
      <c r="L6" s="84" t="s">
        <v>968</v>
      </c>
      <c r="M6" s="84" t="s">
        <v>969</v>
      </c>
      <c r="N6" s="84" t="s">
        <v>937</v>
      </c>
      <c r="O6" s="84" t="s">
        <v>939</v>
      </c>
      <c r="P6" s="84" t="s">
        <v>1025</v>
      </c>
      <c r="Q6" s="84"/>
      <c r="R6" s="86" t="s">
        <v>940</v>
      </c>
      <c r="S6" s="85" t="s">
        <v>764</v>
      </c>
      <c r="T6" s="87" t="s">
        <v>1047</v>
      </c>
      <c r="U6" s="87" t="s">
        <v>1047</v>
      </c>
      <c r="V6" s="87" t="s">
        <v>1047</v>
      </c>
      <c r="W6" s="87" t="s">
        <v>1048</v>
      </c>
      <c r="X6" s="88" t="s">
        <v>725</v>
      </c>
    </row>
    <row r="7" spans="1:28" x14ac:dyDescent="0.25">
      <c r="A7" s="91">
        <v>1</v>
      </c>
      <c r="B7" s="76" t="s">
        <v>781</v>
      </c>
      <c r="C7" s="89" t="s">
        <v>898</v>
      </c>
      <c r="D7" s="139" t="str">
        <f>IF(ISERROR(VLOOKUP($B7,Lists!$R$4:$S$17,2,FALSE)),"",VLOOKUP($B7,Lists!$R$4:$S$17,2,FALSE))</f>
        <v/>
      </c>
      <c r="E7" s="90" t="s">
        <v>799</v>
      </c>
      <c r="F7" s="96"/>
      <c r="G7" s="96" t="s">
        <v>836</v>
      </c>
      <c r="H7" s="91" t="s">
        <v>1016</v>
      </c>
      <c r="I7" s="91" t="s">
        <v>926</v>
      </c>
      <c r="J7" s="97"/>
      <c r="K7" s="78" t="s">
        <v>945</v>
      </c>
      <c r="L7" s="140" t="str">
        <f>IF(ISERROR(VLOOKUP($B7&amp;" "&amp;$M7,Lists!$AC$4:$AD$17,2,FALSE)),"",VLOOKUP($B7&amp;" "&amp;$M7,Lists!$AC$4:$AD$17,2,FALSE))</f>
        <v/>
      </c>
      <c r="M7" s="78" t="str">
        <f>IF(ISERROR(VLOOKUP($K7,Lists!$L$4:$M$7,2,FALSE)),"",VLOOKUP($K7,Lists!$L$4:$M$7,2,FALSE))</f>
        <v/>
      </c>
      <c r="N7" s="98" t="str">
        <f>IF(ISERROR(J7*L7),"",J7*L7)</f>
        <v/>
      </c>
      <c r="O7" s="99" t="str">
        <f>IF(C7="no",VLOOKUP(B7,Lists!$R$4:$AB$17,10, FALSE),"Please enter details here")</f>
        <v>Please enter details here</v>
      </c>
      <c r="P7" s="125"/>
      <c r="Q7" s="99" t="s">
        <v>1016</v>
      </c>
      <c r="R7" s="100" t="str">
        <f>IF(ISERROR(VLOOKUP($E7,Lists!$T$4:$AA$49,6,FALSE)),"",VLOOKUP($E7,Lists!$T$4:$AA$49,6,FALSE))</f>
        <v/>
      </c>
      <c r="S7" s="101" t="str">
        <f>IF(ISERROR(VLOOKUP($E7,Lists!$T$4:$AA$49,7,FALSE)),"",VLOOKUP($E7,Lists!$T$4:$AA$49,7,FALSE))</f>
        <v/>
      </c>
      <c r="T7" s="102"/>
      <c r="U7" s="102"/>
      <c r="V7" s="102"/>
      <c r="W7" s="102"/>
      <c r="X7" s="102" t="str">
        <f>IF(ISERROR(VLOOKUP($E7,Lists!$T$4:$AF$49,13,FALSE))," ",VLOOKUP($E7,Lists!$T$4:$AF$49,13,FALSE))</f>
        <v xml:space="preserve"> </v>
      </c>
      <c r="AB7" s="92" t="s">
        <v>1034</v>
      </c>
    </row>
    <row r="8" spans="1:28" x14ac:dyDescent="0.25">
      <c r="A8" s="91">
        <v>2</v>
      </c>
      <c r="B8" s="76" t="s">
        <v>781</v>
      </c>
      <c r="C8" s="89" t="s">
        <v>898</v>
      </c>
      <c r="D8" s="139" t="str">
        <f>IF(ISERROR(VLOOKUP($B8,Lists!$R$4:$S$17,2,FALSE)),"",VLOOKUP($B8,Lists!$R$4:$S$17,2,FALSE))</f>
        <v/>
      </c>
      <c r="E8" s="90" t="s">
        <v>799</v>
      </c>
      <c r="F8" s="96"/>
      <c r="G8" s="96" t="s">
        <v>836</v>
      </c>
      <c r="H8" s="91" t="s">
        <v>1016</v>
      </c>
      <c r="I8" s="91" t="s">
        <v>926</v>
      </c>
      <c r="J8" s="97"/>
      <c r="K8" s="78" t="s">
        <v>945</v>
      </c>
      <c r="L8" s="140" t="str">
        <f>IF(ISERROR(VLOOKUP($B8&amp;" "&amp;$M8,Lists!$AC$4:$AD$17,2,FALSE)),"",VLOOKUP($B8&amp;" "&amp;$M8,Lists!$AC$4:$AD$17,2,FALSE))</f>
        <v/>
      </c>
      <c r="M8" s="78" t="str">
        <f>IF(ISERROR(VLOOKUP($K8,Lists!$L$4:$M$7,2,FALSE)),"",VLOOKUP($K8,Lists!$L$4:$M$7,2,FALSE))</f>
        <v/>
      </c>
      <c r="N8" s="98" t="str">
        <f t="shared" ref="N8:N71" si="0">IF(ISERROR(J8*L8),"",J8*L8)</f>
        <v/>
      </c>
      <c r="O8" s="99" t="str">
        <f>IF(C8="no",VLOOKUP(B8,Lists!$R$4:$AB$17,10, FALSE),"Please enter details here")</f>
        <v>Please enter details here</v>
      </c>
      <c r="P8" s="124"/>
      <c r="Q8" s="99" t="str">
        <f>IF(Lists!$BA$4="","No","")</f>
        <v>No</v>
      </c>
      <c r="R8" s="100" t="str">
        <f>IF(ISERROR(VLOOKUP($E8,Lists!$T$4:$AA$49,6,FALSE)),"",VLOOKUP($E8,Lists!$T$4:$AA$49,6,FALSE))</f>
        <v/>
      </c>
      <c r="S8" s="101" t="str">
        <f>IF(ISERROR(VLOOKUP($E8,Lists!$T$4:$AA$49,7,FALSE)),"",VLOOKUP($E8,Lists!$T$4:$AA$49,7,FALSE))</f>
        <v/>
      </c>
      <c r="T8" s="102"/>
      <c r="U8" s="102"/>
      <c r="V8" s="102"/>
      <c r="W8" s="102"/>
      <c r="X8" s="102" t="str">
        <f>IF(ISERROR(VLOOKUP($E8,Lists!$T$4:$AF$49,13,FALSE))," ",VLOOKUP($E8,Lists!$T$4:$AF$49,13,FALSE))</f>
        <v xml:space="preserve"> </v>
      </c>
    </row>
    <row r="9" spans="1:28" x14ac:dyDescent="0.25">
      <c r="A9" s="91">
        <v>3</v>
      </c>
      <c r="B9" s="76" t="s">
        <v>781</v>
      </c>
      <c r="C9" s="89" t="s">
        <v>898</v>
      </c>
      <c r="D9" s="139" t="str">
        <f>IF(ISERROR(VLOOKUP($B9,Lists!$R$4:$S$17,2,FALSE)),"",VLOOKUP($B9,Lists!$R$4:$S$17,2,FALSE))</f>
        <v/>
      </c>
      <c r="E9" s="90" t="s">
        <v>799</v>
      </c>
      <c r="F9" s="96"/>
      <c r="G9" s="96" t="s">
        <v>836</v>
      </c>
      <c r="H9" s="91" t="s">
        <v>1016</v>
      </c>
      <c r="I9" s="91" t="s">
        <v>926</v>
      </c>
      <c r="J9" s="97"/>
      <c r="K9" s="78" t="s">
        <v>945</v>
      </c>
      <c r="L9" s="140" t="str">
        <f>IF(ISERROR(VLOOKUP($B9&amp;" "&amp;$M9,Lists!$AC$4:$AD$17,2,FALSE)),"",VLOOKUP($B9&amp;" "&amp;$M9,Lists!$AC$4:$AD$17,2,FALSE))</f>
        <v/>
      </c>
      <c r="M9" s="78" t="str">
        <f>IF(ISERROR(VLOOKUP($K9,Lists!$L$4:$M$7,2,FALSE)),"",VLOOKUP($K9,Lists!$L$4:$M$7,2,FALSE))</f>
        <v/>
      </c>
      <c r="N9" s="98" t="str">
        <f t="shared" si="0"/>
        <v/>
      </c>
      <c r="O9" s="99" t="str">
        <f>IF(C9="no",VLOOKUP(B9,Lists!$R$4:$AB$17,10, FALSE),"Please enter details here")</f>
        <v>Please enter details here</v>
      </c>
      <c r="P9" s="124"/>
      <c r="Q9" s="99" t="str">
        <f>IF(Lists!$BA$4="","No","")</f>
        <v>No</v>
      </c>
      <c r="R9" s="100" t="str">
        <f>IF(ISERROR(VLOOKUP($E9,Lists!$T$4:$AA$49,6,FALSE)),"",VLOOKUP($E9,Lists!$T$4:$AA$49,6,FALSE))</f>
        <v/>
      </c>
      <c r="S9" s="101" t="str">
        <f>IF(ISERROR(VLOOKUP($E9,Lists!$T$4:$AA$49,7,FALSE)),"",VLOOKUP($E9,Lists!$T$4:$AA$49,7,FALSE))</f>
        <v/>
      </c>
      <c r="T9" s="102"/>
      <c r="U9" s="102"/>
      <c r="V9" s="102"/>
      <c r="W9" s="102"/>
      <c r="X9" s="102" t="str">
        <f>IF(ISERROR(VLOOKUP($E9,Lists!$T$4:$AF$49,13,FALSE))," ",VLOOKUP($E9,Lists!$T$4:$AF$49,13,FALSE))</f>
        <v xml:space="preserve"> </v>
      </c>
    </row>
    <row r="10" spans="1:28" x14ac:dyDescent="0.25">
      <c r="A10" s="91"/>
      <c r="B10" s="76" t="s">
        <v>781</v>
      </c>
      <c r="C10" s="89" t="s">
        <v>898</v>
      </c>
      <c r="D10" s="139" t="str">
        <f>IF(ISERROR(VLOOKUP($B10,Lists!$R$4:$S$17,2,FALSE)),"",VLOOKUP($B10,Lists!$R$4:$S$17,2,FALSE))</f>
        <v/>
      </c>
      <c r="E10" s="90" t="s">
        <v>799</v>
      </c>
      <c r="F10" s="96"/>
      <c r="G10" s="96" t="s">
        <v>836</v>
      </c>
      <c r="H10" s="91" t="s">
        <v>1016</v>
      </c>
      <c r="I10" s="91" t="s">
        <v>926</v>
      </c>
      <c r="J10" s="97"/>
      <c r="K10" s="78" t="s">
        <v>945</v>
      </c>
      <c r="L10" s="140" t="str">
        <f>IF(ISERROR(VLOOKUP($B10&amp;" "&amp;$M10,Lists!$AC$4:$AD$17,2,FALSE)),"",VLOOKUP($B10&amp;" "&amp;$M10,Lists!$AC$4:$AD$17,2,FALSE))</f>
        <v/>
      </c>
      <c r="M10" s="78" t="str">
        <f>IF(ISERROR(VLOOKUP($K10,Lists!$L$4:$M$7,2,FALSE)),"",VLOOKUP($K10,Lists!$L$4:$M$7,2,FALSE))</f>
        <v/>
      </c>
      <c r="N10" s="98" t="str">
        <f t="shared" si="0"/>
        <v/>
      </c>
      <c r="O10" s="99" t="str">
        <f>IF(C10="no",VLOOKUP(B10,Lists!$R$4:$AB$17,10, FALSE),"Please enter details here")</f>
        <v>Please enter details here</v>
      </c>
      <c r="P10" s="124"/>
      <c r="Q10" s="99" t="str">
        <f>IF(Lists!$BA$4="","No","")</f>
        <v>No</v>
      </c>
      <c r="R10" s="100" t="str">
        <f>IF(ISERROR(VLOOKUP($E10,Lists!$T$4:$AA$49,6,FALSE)),"",VLOOKUP($E10,Lists!$T$4:$AA$49,6,FALSE))</f>
        <v/>
      </c>
      <c r="S10" s="101" t="str">
        <f>IF(ISERROR(VLOOKUP($E10,Lists!$T$4:$AA$49,7,FALSE)),"",VLOOKUP($E10,Lists!$T$4:$AA$49,7,FALSE))</f>
        <v/>
      </c>
      <c r="T10" s="102"/>
      <c r="U10" s="102"/>
      <c r="V10" s="102"/>
      <c r="W10" s="102"/>
      <c r="X10" s="102" t="str">
        <f>IF(ISERROR(VLOOKUP($E10,Lists!$T$4:$AF$49,13,FALSE))," ",VLOOKUP($E10,Lists!$T$4:$AF$49,13,FALSE))</f>
        <v xml:space="preserve"> </v>
      </c>
    </row>
    <row r="11" spans="1:28" x14ac:dyDescent="0.25">
      <c r="A11" s="91"/>
      <c r="B11" s="76" t="s">
        <v>781</v>
      </c>
      <c r="C11" s="89" t="s">
        <v>898</v>
      </c>
      <c r="D11" s="139" t="str">
        <f>IF(ISERROR(VLOOKUP($B11,Lists!$R$4:$S$17,2,FALSE)),"",VLOOKUP($B11,Lists!$R$4:$S$17,2,FALSE))</f>
        <v/>
      </c>
      <c r="E11" s="90" t="s">
        <v>799</v>
      </c>
      <c r="F11" s="96"/>
      <c r="G11" s="96" t="s">
        <v>836</v>
      </c>
      <c r="H11" s="91" t="s">
        <v>1016</v>
      </c>
      <c r="I11" s="91" t="s">
        <v>926</v>
      </c>
      <c r="J11" s="97"/>
      <c r="K11" s="78" t="s">
        <v>945</v>
      </c>
      <c r="L11" s="140" t="str">
        <f>IF(ISERROR(VLOOKUP($B11&amp;" "&amp;$M11,Lists!$AC$4:$AD$17,2,FALSE)),"",VLOOKUP($B11&amp;" "&amp;$M11,Lists!$AC$4:$AD$17,2,FALSE))</f>
        <v/>
      </c>
      <c r="M11" s="78" t="str">
        <f>IF(ISERROR(VLOOKUP($K11,Lists!$L$4:$M$7,2,FALSE)),"",VLOOKUP($K11,Lists!$L$4:$M$7,2,FALSE))</f>
        <v/>
      </c>
      <c r="N11" s="98" t="str">
        <f t="shared" si="0"/>
        <v/>
      </c>
      <c r="O11" s="99" t="str">
        <f>IF(C11="no",VLOOKUP(B11,Lists!$R$4:$AB$17,10, FALSE),"Please enter details here")</f>
        <v>Please enter details here</v>
      </c>
      <c r="P11" s="124"/>
      <c r="Q11" s="99" t="str">
        <f>IF(Lists!$BA$4="","No","")</f>
        <v>No</v>
      </c>
      <c r="R11" s="100" t="str">
        <f>IF(ISERROR(VLOOKUP($E11,Lists!$T$4:$AA$49,6,FALSE)),"",VLOOKUP($E11,Lists!$T$4:$AA$49,6,FALSE))</f>
        <v/>
      </c>
      <c r="S11" s="101" t="str">
        <f>IF(ISERROR(VLOOKUP($E11,Lists!$T$4:$AA$49,7,FALSE)),"",VLOOKUP($E11,Lists!$T$4:$AA$49,7,FALSE))</f>
        <v/>
      </c>
      <c r="T11" s="102"/>
      <c r="U11" s="102"/>
      <c r="V11" s="102"/>
      <c r="W11" s="102"/>
      <c r="X11" s="102" t="str">
        <f>IF(ISERROR(VLOOKUP($E11,Lists!$T$4:$AF$49,13,FALSE))," ",VLOOKUP($E11,Lists!$T$4:$AF$49,13,FALSE))</f>
        <v xml:space="preserve"> </v>
      </c>
    </row>
    <row r="12" spans="1:28" x14ac:dyDescent="0.25">
      <c r="A12" s="91"/>
      <c r="B12" s="76" t="s">
        <v>781</v>
      </c>
      <c r="C12" s="89" t="s">
        <v>898</v>
      </c>
      <c r="D12" s="139" t="str">
        <f>IF(ISERROR(VLOOKUP($B12,Lists!$R$4:$S$17,2,FALSE)),"",VLOOKUP($B12,Lists!$R$4:$S$17,2,FALSE))</f>
        <v/>
      </c>
      <c r="E12" s="90" t="s">
        <v>799</v>
      </c>
      <c r="F12" s="96"/>
      <c r="G12" s="96" t="s">
        <v>836</v>
      </c>
      <c r="H12" s="91" t="s">
        <v>1016</v>
      </c>
      <c r="I12" s="91" t="s">
        <v>926</v>
      </c>
      <c r="J12" s="97"/>
      <c r="K12" s="78" t="s">
        <v>945</v>
      </c>
      <c r="L12" s="140" t="str">
        <f>IF(ISERROR(VLOOKUP($B12&amp;" "&amp;$M12,Lists!$AC$4:$AD$17,2,FALSE)),"",VLOOKUP($B12&amp;" "&amp;$M12,Lists!$AC$4:$AD$17,2,FALSE))</f>
        <v/>
      </c>
      <c r="M12" s="78" t="str">
        <f>IF(ISERROR(VLOOKUP($K12,Lists!$L$4:$M$7,2,FALSE)),"",VLOOKUP($K12,Lists!$L$4:$M$7,2,FALSE))</f>
        <v/>
      </c>
      <c r="N12" s="98" t="str">
        <f t="shared" si="0"/>
        <v/>
      </c>
      <c r="O12" s="99" t="str">
        <f>IF(C12="no",VLOOKUP(B12,Lists!$R$4:$AB$17,10, FALSE),"Please enter details here")</f>
        <v>Please enter details here</v>
      </c>
      <c r="P12" s="124"/>
      <c r="Q12" s="99" t="str">
        <f>IF(Lists!$BA$4="","No","")</f>
        <v>No</v>
      </c>
      <c r="R12" s="100" t="str">
        <f>IF(ISERROR(VLOOKUP($E12,Lists!$T$4:$AA$49,6,FALSE)),"",VLOOKUP($E12,Lists!$T$4:$AA$49,6,FALSE))</f>
        <v/>
      </c>
      <c r="S12" s="101" t="str">
        <f>IF(ISERROR(VLOOKUP($E12,Lists!$T$4:$AA$49,7,FALSE)),"",VLOOKUP($E12,Lists!$T$4:$AA$49,7,FALSE))</f>
        <v/>
      </c>
      <c r="T12" s="102"/>
      <c r="U12" s="102"/>
      <c r="V12" s="102"/>
      <c r="W12" s="102"/>
      <c r="X12" s="102" t="str">
        <f>IF(ISERROR(VLOOKUP($E12,Lists!$T$4:$AF$49,13,FALSE))," ",VLOOKUP($E12,Lists!$T$4:$AF$49,13,FALSE))</f>
        <v xml:space="preserve"> </v>
      </c>
    </row>
    <row r="13" spans="1:28" x14ac:dyDescent="0.25">
      <c r="A13" s="91"/>
      <c r="B13" s="76" t="s">
        <v>781</v>
      </c>
      <c r="C13" s="89" t="s">
        <v>898</v>
      </c>
      <c r="D13" s="139" t="str">
        <f>IF(ISERROR(VLOOKUP($B13,Lists!$R$4:$S$17,2,FALSE)),"",VLOOKUP($B13,Lists!$R$4:$S$17,2,FALSE))</f>
        <v/>
      </c>
      <c r="E13" s="90" t="s">
        <v>799</v>
      </c>
      <c r="F13" s="96"/>
      <c r="G13" s="96" t="s">
        <v>836</v>
      </c>
      <c r="H13" s="91" t="s">
        <v>1016</v>
      </c>
      <c r="I13" s="91" t="s">
        <v>926</v>
      </c>
      <c r="J13" s="97"/>
      <c r="K13" s="78" t="s">
        <v>945</v>
      </c>
      <c r="L13" s="140" t="str">
        <f>IF(ISERROR(VLOOKUP($B13&amp;" "&amp;$M13,Lists!$AC$4:$AD$17,2,FALSE)),"",VLOOKUP($B13&amp;" "&amp;$M13,Lists!$AC$4:$AD$17,2,FALSE))</f>
        <v/>
      </c>
      <c r="M13" s="78" t="str">
        <f>IF(ISERROR(VLOOKUP($K13,Lists!$L$4:$M$7,2,FALSE)),"",VLOOKUP($K13,Lists!$L$4:$M$7,2,FALSE))</f>
        <v/>
      </c>
      <c r="N13" s="98" t="str">
        <f t="shared" si="0"/>
        <v/>
      </c>
      <c r="O13" s="99" t="str">
        <f>IF(C13="no",VLOOKUP(B13,Lists!$R$4:$AB$17,10, FALSE),"Please enter details here")</f>
        <v>Please enter details here</v>
      </c>
      <c r="P13" s="124"/>
      <c r="Q13" s="99" t="str">
        <f>IF(Lists!$BA$4="","No","")</f>
        <v>No</v>
      </c>
      <c r="R13" s="100" t="str">
        <f>IF(ISERROR(VLOOKUP($E13,Lists!$T$4:$AA$49,6,FALSE)),"",VLOOKUP($E13,Lists!$T$4:$AA$49,6,FALSE))</f>
        <v/>
      </c>
      <c r="S13" s="101" t="str">
        <f>IF(ISERROR(VLOOKUP($E13,Lists!$T$4:$AA$49,7,FALSE)),"",VLOOKUP($E13,Lists!$T$4:$AA$49,7,FALSE))</f>
        <v/>
      </c>
      <c r="T13" s="102"/>
      <c r="U13" s="102"/>
      <c r="V13" s="102"/>
      <c r="W13" s="102"/>
      <c r="X13" s="102" t="str">
        <f>IF(ISERROR(VLOOKUP($E13,Lists!$T$4:$AF$49,13,FALSE))," ",VLOOKUP($E13,Lists!$T$4:$AF$49,13,FALSE))</f>
        <v xml:space="preserve"> </v>
      </c>
    </row>
    <row r="14" spans="1:28" x14ac:dyDescent="0.25">
      <c r="A14" s="91"/>
      <c r="B14" s="76" t="s">
        <v>781</v>
      </c>
      <c r="C14" s="89" t="s">
        <v>898</v>
      </c>
      <c r="D14" s="139" t="str">
        <f>IF(ISERROR(VLOOKUP($B14,Lists!$R$4:$S$17,2,FALSE)),"",VLOOKUP($B14,Lists!$R$4:$S$17,2,FALSE))</f>
        <v/>
      </c>
      <c r="E14" s="90" t="s">
        <v>799</v>
      </c>
      <c r="F14" s="96"/>
      <c r="G14" s="96" t="s">
        <v>836</v>
      </c>
      <c r="H14" s="91" t="s">
        <v>1016</v>
      </c>
      <c r="I14" s="91" t="s">
        <v>926</v>
      </c>
      <c r="J14" s="97"/>
      <c r="K14" s="78" t="s">
        <v>945</v>
      </c>
      <c r="L14" s="140" t="str">
        <f>IF(ISERROR(VLOOKUP($B14&amp;" "&amp;$M14,Lists!$AC$4:$AD$17,2,FALSE)),"",VLOOKUP($B14&amp;" "&amp;$M14,Lists!$AC$4:$AD$17,2,FALSE))</f>
        <v/>
      </c>
      <c r="M14" s="78" t="str">
        <f>IF(ISERROR(VLOOKUP($K14,Lists!$L$4:$M$7,2,FALSE)),"",VLOOKUP($K14,Lists!$L$4:$M$7,2,FALSE))</f>
        <v/>
      </c>
      <c r="N14" s="98" t="str">
        <f t="shared" si="0"/>
        <v/>
      </c>
      <c r="O14" s="99" t="str">
        <f>IF(C14="no",VLOOKUP(B14,Lists!$R$4:$AB$17,10, FALSE),"Please enter details here")</f>
        <v>Please enter details here</v>
      </c>
      <c r="P14" s="124"/>
      <c r="Q14" s="99" t="str">
        <f>IF(Lists!$BA$4="","No","")</f>
        <v>No</v>
      </c>
      <c r="R14" s="100" t="str">
        <f>IF(ISERROR(VLOOKUP($E14,Lists!$T$4:$AA$49,6,FALSE)),"",VLOOKUP($E14,Lists!$T$4:$AA$49,6,FALSE))</f>
        <v/>
      </c>
      <c r="S14" s="101" t="str">
        <f>IF(ISERROR(VLOOKUP($E14,Lists!$T$4:$AA$49,7,FALSE)),"",VLOOKUP($E14,Lists!$T$4:$AA$49,7,FALSE))</f>
        <v/>
      </c>
      <c r="T14" s="102"/>
      <c r="U14" s="102"/>
      <c r="V14" s="102"/>
      <c r="W14" s="102"/>
      <c r="X14" s="102" t="str">
        <f>IF(ISERROR(VLOOKUP($E14,Lists!$T$4:$AF$49,13,FALSE))," ",VLOOKUP($E14,Lists!$T$4:$AF$49,13,FALSE))</f>
        <v xml:space="preserve"> </v>
      </c>
    </row>
    <row r="15" spans="1:28" x14ac:dyDescent="0.25">
      <c r="A15" s="91"/>
      <c r="B15" s="76" t="s">
        <v>781</v>
      </c>
      <c r="C15" s="89" t="s">
        <v>898</v>
      </c>
      <c r="D15" s="139" t="str">
        <f>IF(ISERROR(VLOOKUP($B15,Lists!$R$4:$S$17,2,FALSE)),"",VLOOKUP($B15,Lists!$R$4:$S$17,2,FALSE))</f>
        <v/>
      </c>
      <c r="E15" s="90" t="s">
        <v>799</v>
      </c>
      <c r="F15" s="96"/>
      <c r="G15" s="96" t="s">
        <v>836</v>
      </c>
      <c r="H15" s="91" t="s">
        <v>1016</v>
      </c>
      <c r="I15" s="91" t="s">
        <v>926</v>
      </c>
      <c r="J15" s="97"/>
      <c r="K15" s="78" t="s">
        <v>945</v>
      </c>
      <c r="L15" s="140" t="str">
        <f>IF(ISERROR(VLOOKUP($B15&amp;" "&amp;$M15,Lists!$AC$4:$AD$17,2,FALSE)),"",VLOOKUP($B15&amp;" "&amp;$M15,Lists!$AC$4:$AD$17,2,FALSE))</f>
        <v/>
      </c>
      <c r="M15" s="78" t="str">
        <f>IF(ISERROR(VLOOKUP($K15,Lists!$L$4:$M$7,2,FALSE)),"",VLOOKUP($K15,Lists!$L$4:$M$7,2,FALSE))</f>
        <v/>
      </c>
      <c r="N15" s="98" t="str">
        <f t="shared" si="0"/>
        <v/>
      </c>
      <c r="O15" s="99" t="str">
        <f>IF(C15="no",VLOOKUP(B15,Lists!$R$4:$AB$17,10, FALSE),"Please enter details here")</f>
        <v>Please enter details here</v>
      </c>
      <c r="P15" s="124"/>
      <c r="Q15" s="99" t="str">
        <f>IF(Lists!$BA$4="","No","")</f>
        <v>No</v>
      </c>
      <c r="R15" s="100" t="str">
        <f>IF(ISERROR(VLOOKUP($E15,Lists!$T$4:$AA$49,6,FALSE)),"",VLOOKUP($E15,Lists!$T$4:$AA$49,6,FALSE))</f>
        <v/>
      </c>
      <c r="S15" s="101" t="str">
        <f>IF(ISERROR(VLOOKUP($E15,Lists!$T$4:$AA$49,7,FALSE)),"",VLOOKUP($E15,Lists!$T$4:$AA$49,7,FALSE))</f>
        <v/>
      </c>
      <c r="T15" s="102"/>
      <c r="U15" s="102"/>
      <c r="V15" s="102"/>
      <c r="W15" s="102"/>
      <c r="X15" s="102" t="str">
        <f>IF(ISERROR(VLOOKUP($E15,Lists!$T$4:$AF$49,13,FALSE))," ",VLOOKUP($E15,Lists!$T$4:$AF$49,13,FALSE))</f>
        <v xml:space="preserve"> </v>
      </c>
    </row>
    <row r="16" spans="1:28" x14ac:dyDescent="0.25">
      <c r="A16" s="91"/>
      <c r="B16" s="76" t="s">
        <v>781</v>
      </c>
      <c r="C16" s="89" t="s">
        <v>898</v>
      </c>
      <c r="D16" s="139" t="str">
        <f>IF(ISERROR(VLOOKUP($B16,Lists!$R$4:$S$17,2,FALSE)),"",VLOOKUP($B16,Lists!$R$4:$S$17,2,FALSE))</f>
        <v/>
      </c>
      <c r="E16" s="90" t="s">
        <v>799</v>
      </c>
      <c r="F16" s="96"/>
      <c r="G16" s="96" t="s">
        <v>836</v>
      </c>
      <c r="H16" s="91" t="s">
        <v>1016</v>
      </c>
      <c r="I16" s="91" t="s">
        <v>926</v>
      </c>
      <c r="J16" s="97"/>
      <c r="K16" s="78" t="s">
        <v>945</v>
      </c>
      <c r="L16" s="140" t="str">
        <f>IF(ISERROR(VLOOKUP($B16&amp;" "&amp;$M16,Lists!$AC$4:$AD$17,2,FALSE)),"",VLOOKUP($B16&amp;" "&amp;$M16,Lists!$AC$4:$AD$17,2,FALSE))</f>
        <v/>
      </c>
      <c r="M16" s="78" t="str">
        <f>IF(ISERROR(VLOOKUP($K16,Lists!$L$4:$M$7,2,FALSE)),"",VLOOKUP($K16,Lists!$L$4:$M$7,2,FALSE))</f>
        <v/>
      </c>
      <c r="N16" s="98" t="str">
        <f t="shared" si="0"/>
        <v/>
      </c>
      <c r="O16" s="99" t="str">
        <f>IF(C16="no",VLOOKUP(B16,Lists!$R$4:$AB$17,10, FALSE),"Please enter details here")</f>
        <v>Please enter details here</v>
      </c>
      <c r="P16" s="124"/>
      <c r="Q16" s="99" t="str">
        <f>IF(Lists!$BA$4="","No","")</f>
        <v>No</v>
      </c>
      <c r="R16" s="100" t="str">
        <f>IF(ISERROR(VLOOKUP($E16,Lists!$T$4:$AA$49,6,FALSE)),"",VLOOKUP($E16,Lists!$T$4:$AA$49,6,FALSE))</f>
        <v/>
      </c>
      <c r="S16" s="101" t="str">
        <f>IF(ISERROR(VLOOKUP($E16,Lists!$T$4:$AA$49,7,FALSE)),"",VLOOKUP($E16,Lists!$T$4:$AA$49,7,FALSE))</f>
        <v/>
      </c>
      <c r="T16" s="102"/>
      <c r="U16" s="102"/>
      <c r="V16" s="102"/>
      <c r="W16" s="102"/>
      <c r="X16" s="102" t="str">
        <f>IF(ISERROR(VLOOKUP($E16,Lists!$T$4:$AF$49,13,FALSE))," ",VLOOKUP($E16,Lists!$T$4:$AF$49,13,FALSE))</f>
        <v xml:space="preserve"> </v>
      </c>
    </row>
    <row r="17" spans="1:24" x14ac:dyDescent="0.25">
      <c r="A17" s="91"/>
      <c r="B17" s="76" t="s">
        <v>781</v>
      </c>
      <c r="C17" s="89" t="s">
        <v>898</v>
      </c>
      <c r="D17" s="139" t="str">
        <f>IF(ISERROR(VLOOKUP($B17,Lists!$R$4:$S$17,2,FALSE)),"",VLOOKUP($B17,Lists!$R$4:$S$17,2,FALSE))</f>
        <v/>
      </c>
      <c r="E17" s="90" t="s">
        <v>799</v>
      </c>
      <c r="F17" s="96"/>
      <c r="G17" s="96" t="s">
        <v>836</v>
      </c>
      <c r="H17" s="91" t="s">
        <v>1016</v>
      </c>
      <c r="I17" s="91" t="s">
        <v>926</v>
      </c>
      <c r="J17" s="97"/>
      <c r="K17" s="78" t="s">
        <v>945</v>
      </c>
      <c r="L17" s="140" t="str">
        <f>IF(ISERROR(VLOOKUP($B17&amp;" "&amp;$M17,Lists!$AC$4:$AD$17,2,FALSE)),"",VLOOKUP($B17&amp;" "&amp;$M17,Lists!$AC$4:$AD$17,2,FALSE))</f>
        <v/>
      </c>
      <c r="M17" s="78" t="str">
        <f>IF(ISERROR(VLOOKUP($K17,Lists!$L$4:$M$7,2,FALSE)),"",VLOOKUP($K17,Lists!$L$4:$M$7,2,FALSE))</f>
        <v/>
      </c>
      <c r="N17" s="98" t="str">
        <f t="shared" si="0"/>
        <v/>
      </c>
      <c r="O17" s="99" t="str">
        <f>IF(C17="no",VLOOKUP(B17,Lists!$R$4:$AB$17,10, FALSE),"Please enter details here")</f>
        <v>Please enter details here</v>
      </c>
      <c r="P17" s="124"/>
      <c r="Q17" s="99" t="str">
        <f>IF(Lists!$BA$4="","No","")</f>
        <v>No</v>
      </c>
      <c r="R17" s="100" t="str">
        <f>IF(ISERROR(VLOOKUP($E17,Lists!$T$4:$AA$49,6,FALSE)),"",VLOOKUP($E17,Lists!$T$4:$AA$49,6,FALSE))</f>
        <v/>
      </c>
      <c r="S17" s="101" t="str">
        <f>IF(ISERROR(VLOOKUP($E17,Lists!$T$4:$AA$49,7,FALSE)),"",VLOOKUP($E17,Lists!$T$4:$AA$49,7,FALSE))</f>
        <v/>
      </c>
      <c r="T17" s="102"/>
      <c r="U17" s="102"/>
      <c r="V17" s="102"/>
      <c r="W17" s="102"/>
      <c r="X17" s="102" t="str">
        <f>IF(ISERROR(VLOOKUP($E17,Lists!$T$4:$AF$49,13,FALSE))," ",VLOOKUP($E17,Lists!$T$4:$AF$49,13,FALSE))</f>
        <v xml:space="preserve"> </v>
      </c>
    </row>
    <row r="18" spans="1:24" x14ac:dyDescent="0.25">
      <c r="A18" s="91"/>
      <c r="B18" s="76" t="s">
        <v>781</v>
      </c>
      <c r="C18" s="89" t="s">
        <v>898</v>
      </c>
      <c r="D18" s="139" t="str">
        <f>IF(ISERROR(VLOOKUP($B18,Lists!$R$4:$S$17,2,FALSE)),"",VLOOKUP($B18,Lists!$R$4:$S$17,2,FALSE))</f>
        <v/>
      </c>
      <c r="E18" s="90" t="s">
        <v>799</v>
      </c>
      <c r="F18" s="96"/>
      <c r="G18" s="96" t="s">
        <v>836</v>
      </c>
      <c r="H18" s="91" t="s">
        <v>1016</v>
      </c>
      <c r="I18" s="91" t="s">
        <v>926</v>
      </c>
      <c r="J18" s="97"/>
      <c r="K18" s="78" t="s">
        <v>945</v>
      </c>
      <c r="L18" s="140" t="str">
        <f>IF(ISERROR(VLOOKUP($B18&amp;" "&amp;$M18,Lists!$AC$4:$AD$17,2,FALSE)),"",VLOOKUP($B18&amp;" "&amp;$M18,Lists!$AC$4:$AD$17,2,FALSE))</f>
        <v/>
      </c>
      <c r="M18" s="78" t="str">
        <f>IF(ISERROR(VLOOKUP($K18,Lists!$L$4:$M$7,2,FALSE)),"",VLOOKUP($K18,Lists!$L$4:$M$7,2,FALSE))</f>
        <v/>
      </c>
      <c r="N18" s="98" t="str">
        <f t="shared" si="0"/>
        <v/>
      </c>
      <c r="O18" s="99" t="str">
        <f>IF(C18="no",VLOOKUP(B18,Lists!$R$4:$AB$17,10, FALSE),"Please enter details here")</f>
        <v>Please enter details here</v>
      </c>
      <c r="P18" s="124"/>
      <c r="Q18" s="99" t="str">
        <f>IF(Lists!$BA$4="","No","")</f>
        <v>No</v>
      </c>
      <c r="R18" s="100" t="str">
        <f>IF(ISERROR(VLOOKUP($E18,Lists!$T$4:$AA$49,6,FALSE)),"",VLOOKUP($E18,Lists!$T$4:$AA$49,6,FALSE))</f>
        <v/>
      </c>
      <c r="S18" s="101" t="str">
        <f>IF(ISERROR(VLOOKUP($E18,Lists!$T$4:$AA$49,7,FALSE)),"",VLOOKUP($E18,Lists!$T$4:$AA$49,7,FALSE))</f>
        <v/>
      </c>
      <c r="T18" s="102"/>
      <c r="U18" s="102"/>
      <c r="V18" s="102"/>
      <c r="W18" s="102"/>
      <c r="X18" s="102" t="str">
        <f>IF(ISERROR(VLOOKUP($E18,Lists!$T$4:$AF$49,13,FALSE))," ",VLOOKUP($E18,Lists!$T$4:$AF$49,13,FALSE))</f>
        <v xml:space="preserve"> </v>
      </c>
    </row>
    <row r="19" spans="1:24" x14ac:dyDescent="0.25">
      <c r="A19" s="91"/>
      <c r="B19" s="76" t="s">
        <v>781</v>
      </c>
      <c r="C19" s="89" t="s">
        <v>898</v>
      </c>
      <c r="D19" s="139" t="str">
        <f>IF(ISERROR(VLOOKUP($B19,Lists!$R$4:$S$17,2,FALSE)),"",VLOOKUP($B19,Lists!$R$4:$S$17,2,FALSE))</f>
        <v/>
      </c>
      <c r="E19" s="90" t="s">
        <v>799</v>
      </c>
      <c r="F19" s="96"/>
      <c r="G19" s="96" t="s">
        <v>836</v>
      </c>
      <c r="H19" s="91" t="s">
        <v>1016</v>
      </c>
      <c r="I19" s="91" t="s">
        <v>926</v>
      </c>
      <c r="J19" s="97"/>
      <c r="K19" s="78" t="s">
        <v>945</v>
      </c>
      <c r="L19" s="140" t="str">
        <f>IF(ISERROR(VLOOKUP($B19&amp;" "&amp;$M19,Lists!$AC$4:$AD$17,2,FALSE)),"",VLOOKUP($B19&amp;" "&amp;$M19,Lists!$AC$4:$AD$17,2,FALSE))</f>
        <v/>
      </c>
      <c r="M19" s="78" t="str">
        <f>IF(ISERROR(VLOOKUP($K19,Lists!$L$4:$M$7,2,FALSE)),"",VLOOKUP($K19,Lists!$L$4:$M$7,2,FALSE))</f>
        <v/>
      </c>
      <c r="N19" s="98" t="str">
        <f t="shared" si="0"/>
        <v/>
      </c>
      <c r="O19" s="99" t="str">
        <f>IF(C19="no",VLOOKUP(B19,Lists!$R$4:$AB$17,10, FALSE),"Please enter details here")</f>
        <v>Please enter details here</v>
      </c>
      <c r="P19" s="124"/>
      <c r="Q19" s="99" t="str">
        <f>IF(Lists!$BA$4="","No","")</f>
        <v>No</v>
      </c>
      <c r="R19" s="100" t="str">
        <f>IF(ISERROR(VLOOKUP($E19,Lists!$T$4:$AA$49,6,FALSE)),"",VLOOKUP($E19,Lists!$T$4:$AA$49,6,FALSE))</f>
        <v/>
      </c>
      <c r="S19" s="101" t="str">
        <f>IF(ISERROR(VLOOKUP($E19,Lists!$T$4:$AA$49,7,FALSE)),"",VLOOKUP($E19,Lists!$T$4:$AA$49,7,FALSE))</f>
        <v/>
      </c>
      <c r="T19" s="102"/>
      <c r="U19" s="102"/>
      <c r="V19" s="102"/>
      <c r="W19" s="102"/>
      <c r="X19" s="102" t="str">
        <f>IF(ISERROR(VLOOKUP($E19,Lists!$T$4:$AF$49,13,FALSE))," ",VLOOKUP($E19,Lists!$T$4:$AF$49,13,FALSE))</f>
        <v xml:space="preserve"> </v>
      </c>
    </row>
    <row r="20" spans="1:24" x14ac:dyDescent="0.25">
      <c r="A20" s="91"/>
      <c r="B20" s="76" t="s">
        <v>781</v>
      </c>
      <c r="C20" s="89" t="s">
        <v>898</v>
      </c>
      <c r="D20" s="139" t="str">
        <f>IF(ISERROR(VLOOKUP($B20,Lists!$R$4:$S$17,2,FALSE)),"",VLOOKUP($B20,Lists!$R$4:$S$17,2,FALSE))</f>
        <v/>
      </c>
      <c r="E20" s="90" t="s">
        <v>799</v>
      </c>
      <c r="F20" s="96"/>
      <c r="G20" s="96" t="s">
        <v>836</v>
      </c>
      <c r="H20" s="91" t="s">
        <v>1016</v>
      </c>
      <c r="I20" s="91" t="s">
        <v>926</v>
      </c>
      <c r="J20" s="97"/>
      <c r="K20" s="78" t="s">
        <v>945</v>
      </c>
      <c r="L20" s="140" t="str">
        <f>IF(ISERROR(VLOOKUP($B20&amp;" "&amp;$M20,Lists!$AC$4:$AD$17,2,FALSE)),"",VLOOKUP($B20&amp;" "&amp;$M20,Lists!$AC$4:$AD$17,2,FALSE))</f>
        <v/>
      </c>
      <c r="M20" s="78" t="str">
        <f>IF(ISERROR(VLOOKUP($K20,Lists!$L$4:$M$7,2,FALSE)),"",VLOOKUP($K20,Lists!$L$4:$M$7,2,FALSE))</f>
        <v/>
      </c>
      <c r="N20" s="98" t="str">
        <f t="shared" si="0"/>
        <v/>
      </c>
      <c r="O20" s="99" t="str">
        <f>IF(C20="no",VLOOKUP(B20,Lists!$R$4:$AB$17,10, FALSE),"Please enter details here")</f>
        <v>Please enter details here</v>
      </c>
      <c r="P20" s="124"/>
      <c r="Q20" s="99" t="str">
        <f>IF(Lists!$BA$4="","No","")</f>
        <v>No</v>
      </c>
      <c r="R20" s="100" t="str">
        <f>IF(ISERROR(VLOOKUP($E20,Lists!$T$4:$AA$49,6,FALSE)),"",VLOOKUP($E20,Lists!$T$4:$AA$49,6,FALSE))</f>
        <v/>
      </c>
      <c r="S20" s="101" t="str">
        <f>IF(ISERROR(VLOOKUP($E20,Lists!$T$4:$AA$49,7,FALSE)),"",VLOOKUP($E20,Lists!$T$4:$AA$49,7,FALSE))</f>
        <v/>
      </c>
      <c r="T20" s="102"/>
      <c r="U20" s="102"/>
      <c r="V20" s="102"/>
      <c r="W20" s="102"/>
      <c r="X20" s="102" t="str">
        <f>IF(ISERROR(VLOOKUP($E20,Lists!$T$4:$AF$49,13,FALSE))," ",VLOOKUP($E20,Lists!$T$4:$AF$49,13,FALSE))</f>
        <v xml:space="preserve"> </v>
      </c>
    </row>
    <row r="21" spans="1:24" x14ac:dyDescent="0.25">
      <c r="A21" s="91"/>
      <c r="B21" s="76" t="s">
        <v>781</v>
      </c>
      <c r="C21" s="89" t="s">
        <v>898</v>
      </c>
      <c r="D21" s="139" t="str">
        <f>IF(ISERROR(VLOOKUP($B21,Lists!$R$4:$S$17,2,FALSE)),"",VLOOKUP($B21,Lists!$R$4:$S$17,2,FALSE))</f>
        <v/>
      </c>
      <c r="E21" s="90" t="s">
        <v>799</v>
      </c>
      <c r="F21" s="96"/>
      <c r="G21" s="96" t="s">
        <v>836</v>
      </c>
      <c r="H21" s="91" t="s">
        <v>1016</v>
      </c>
      <c r="I21" s="91" t="s">
        <v>926</v>
      </c>
      <c r="J21" s="97"/>
      <c r="K21" s="78" t="s">
        <v>945</v>
      </c>
      <c r="L21" s="140" t="str">
        <f>IF(ISERROR(VLOOKUP($B21&amp;" "&amp;$M21,Lists!$AC$4:$AD$17,2,FALSE)),"",VLOOKUP($B21&amp;" "&amp;$M21,Lists!$AC$4:$AD$17,2,FALSE))</f>
        <v/>
      </c>
      <c r="M21" s="78" t="str">
        <f>IF(ISERROR(VLOOKUP($K21,Lists!$L$4:$M$7,2,FALSE)),"",VLOOKUP($K21,Lists!$L$4:$M$7,2,FALSE))</f>
        <v/>
      </c>
      <c r="N21" s="98" t="str">
        <f t="shared" si="0"/>
        <v/>
      </c>
      <c r="O21" s="99" t="str">
        <f>IF(C21="no",VLOOKUP(B21,Lists!$R$4:$AB$17,10, FALSE),"Please enter details here")</f>
        <v>Please enter details here</v>
      </c>
      <c r="P21" s="124"/>
      <c r="Q21" s="99" t="str">
        <f>IF(Lists!$BA$4="","No","")</f>
        <v>No</v>
      </c>
      <c r="R21" s="100" t="str">
        <f>IF(ISERROR(VLOOKUP($E21,Lists!$T$4:$AA$49,6,FALSE)),"",VLOOKUP($E21,Lists!$T$4:$AA$49,6,FALSE))</f>
        <v/>
      </c>
      <c r="S21" s="101" t="str">
        <f>IF(ISERROR(VLOOKUP($E21,Lists!$T$4:$AA$49,7,FALSE)),"",VLOOKUP($E21,Lists!$T$4:$AA$49,7,FALSE))</f>
        <v/>
      </c>
      <c r="T21" s="102"/>
      <c r="U21" s="102"/>
      <c r="V21" s="102"/>
      <c r="W21" s="102"/>
      <c r="X21" s="102" t="str">
        <f>IF(ISERROR(VLOOKUP($E21,Lists!$T$4:$AF$49,13,FALSE))," ",VLOOKUP($E21,Lists!$T$4:$AF$49,13,FALSE))</f>
        <v xml:space="preserve"> </v>
      </c>
    </row>
    <row r="22" spans="1:24" x14ac:dyDescent="0.25">
      <c r="A22" s="91"/>
      <c r="B22" s="76" t="s">
        <v>781</v>
      </c>
      <c r="C22" s="89" t="s">
        <v>898</v>
      </c>
      <c r="D22" s="139" t="str">
        <f>IF(ISERROR(VLOOKUP($B22,Lists!$R$4:$S$17,2,FALSE)),"",VLOOKUP($B22,Lists!$R$4:$S$17,2,FALSE))</f>
        <v/>
      </c>
      <c r="E22" s="90" t="s">
        <v>799</v>
      </c>
      <c r="F22" s="96"/>
      <c r="G22" s="96" t="s">
        <v>836</v>
      </c>
      <c r="H22" s="91" t="s">
        <v>1016</v>
      </c>
      <c r="I22" s="91" t="s">
        <v>926</v>
      </c>
      <c r="J22" s="97"/>
      <c r="K22" s="78" t="s">
        <v>945</v>
      </c>
      <c r="L22" s="140" t="str">
        <f>IF(ISERROR(VLOOKUP($B22&amp;" "&amp;$M22,Lists!$AC$4:$AD$17,2,FALSE)),"",VLOOKUP($B22&amp;" "&amp;$M22,Lists!$AC$4:$AD$17,2,FALSE))</f>
        <v/>
      </c>
      <c r="M22" s="78" t="str">
        <f>IF(ISERROR(VLOOKUP($K22,Lists!$L$4:$M$7,2,FALSE)),"",VLOOKUP($K22,Lists!$L$4:$M$7,2,FALSE))</f>
        <v/>
      </c>
      <c r="N22" s="98" t="str">
        <f t="shared" si="0"/>
        <v/>
      </c>
      <c r="O22" s="99" t="str">
        <f>IF(C22="no",VLOOKUP(B22,Lists!$R$4:$AB$17,10, FALSE),"Please enter details here")</f>
        <v>Please enter details here</v>
      </c>
      <c r="P22" s="124"/>
      <c r="Q22" s="99" t="str">
        <f>IF(Lists!$BA$4="","No","")</f>
        <v>No</v>
      </c>
      <c r="R22" s="100" t="str">
        <f>IF(ISERROR(VLOOKUP($E22,Lists!$T$4:$AA$49,6,FALSE)),"",VLOOKUP($E22,Lists!$T$4:$AA$49,6,FALSE))</f>
        <v/>
      </c>
      <c r="S22" s="101" t="str">
        <f>IF(ISERROR(VLOOKUP($E22,Lists!$T$4:$AA$49,7,FALSE)),"",VLOOKUP($E22,Lists!$T$4:$AA$49,7,FALSE))</f>
        <v/>
      </c>
      <c r="T22" s="102"/>
      <c r="U22" s="102"/>
      <c r="V22" s="102"/>
      <c r="W22" s="102"/>
      <c r="X22" s="102" t="str">
        <f>IF(ISERROR(VLOOKUP($E22,Lists!$T$4:$AF$49,13,FALSE))," ",VLOOKUP($E22,Lists!$T$4:$AF$49,13,FALSE))</f>
        <v xml:space="preserve"> </v>
      </c>
    </row>
    <row r="23" spans="1:24" x14ac:dyDescent="0.25">
      <c r="A23" s="91"/>
      <c r="B23" s="76" t="s">
        <v>781</v>
      </c>
      <c r="C23" s="89" t="s">
        <v>898</v>
      </c>
      <c r="D23" s="139" t="str">
        <f>IF(ISERROR(VLOOKUP($B23,Lists!$R$4:$S$17,2,FALSE)),"",VLOOKUP($B23,Lists!$R$4:$S$17,2,FALSE))</f>
        <v/>
      </c>
      <c r="E23" s="90" t="s">
        <v>799</v>
      </c>
      <c r="F23" s="96"/>
      <c r="G23" s="96" t="s">
        <v>836</v>
      </c>
      <c r="H23" s="91" t="s">
        <v>1016</v>
      </c>
      <c r="I23" s="91" t="s">
        <v>926</v>
      </c>
      <c r="J23" s="97"/>
      <c r="K23" s="78" t="s">
        <v>945</v>
      </c>
      <c r="L23" s="140" t="str">
        <f>IF(ISERROR(VLOOKUP($B23&amp;" "&amp;$M23,Lists!$AC$4:$AD$17,2,FALSE)),"",VLOOKUP($B23&amp;" "&amp;$M23,Lists!$AC$4:$AD$17,2,FALSE))</f>
        <v/>
      </c>
      <c r="M23" s="78" t="str">
        <f>IF(ISERROR(VLOOKUP($K23,Lists!$L$4:$M$7,2,FALSE)),"",VLOOKUP($K23,Lists!$L$4:$M$7,2,FALSE))</f>
        <v/>
      </c>
      <c r="N23" s="98" t="str">
        <f t="shared" si="0"/>
        <v/>
      </c>
      <c r="O23" s="99" t="str">
        <f>IF(C23="no",VLOOKUP(B23,Lists!$R$4:$AB$17,10, FALSE),"Please enter details here")</f>
        <v>Please enter details here</v>
      </c>
      <c r="P23" s="124"/>
      <c r="Q23" s="99" t="str">
        <f>IF(Lists!$BA$4="","No","")</f>
        <v>No</v>
      </c>
      <c r="R23" s="100" t="str">
        <f>IF(ISERROR(VLOOKUP($E23,Lists!$T$4:$AA$49,6,FALSE)),"",VLOOKUP($E23,Lists!$T$4:$AA$49,6,FALSE))</f>
        <v/>
      </c>
      <c r="S23" s="101" t="str">
        <f>IF(ISERROR(VLOOKUP($E23,Lists!$T$4:$AA$49,7,FALSE)),"",VLOOKUP($E23,Lists!$T$4:$AA$49,7,FALSE))</f>
        <v/>
      </c>
      <c r="T23" s="102"/>
      <c r="U23" s="102"/>
      <c r="V23" s="102"/>
      <c r="W23" s="102"/>
      <c r="X23" s="102" t="str">
        <f>IF(ISERROR(VLOOKUP($E23,Lists!$T$4:$AF$49,13,FALSE))," ",VLOOKUP($E23,Lists!$T$4:$AF$49,13,FALSE))</f>
        <v xml:space="preserve"> </v>
      </c>
    </row>
    <row r="24" spans="1:24" x14ac:dyDescent="0.25">
      <c r="A24" s="91"/>
      <c r="B24" s="76" t="s">
        <v>781</v>
      </c>
      <c r="C24" s="89" t="s">
        <v>898</v>
      </c>
      <c r="D24" s="139" t="str">
        <f>IF(ISERROR(VLOOKUP($B24,Lists!$R$4:$S$17,2,FALSE)),"",VLOOKUP($B24,Lists!$R$4:$S$17,2,FALSE))</f>
        <v/>
      </c>
      <c r="E24" s="90" t="s">
        <v>799</v>
      </c>
      <c r="F24" s="96"/>
      <c r="G24" s="96" t="s">
        <v>836</v>
      </c>
      <c r="H24" s="91" t="s">
        <v>1016</v>
      </c>
      <c r="I24" s="91" t="s">
        <v>926</v>
      </c>
      <c r="J24" s="97"/>
      <c r="K24" s="78" t="s">
        <v>945</v>
      </c>
      <c r="L24" s="140" t="str">
        <f>IF(ISERROR(VLOOKUP($B24&amp;" "&amp;$M24,Lists!$AC$4:$AD$17,2,FALSE)),"",VLOOKUP($B24&amp;" "&amp;$M24,Lists!$AC$4:$AD$17,2,FALSE))</f>
        <v/>
      </c>
      <c r="M24" s="78" t="str">
        <f>IF(ISERROR(VLOOKUP($K24,Lists!$L$4:$M$7,2,FALSE)),"",VLOOKUP($K24,Lists!$L$4:$M$7,2,FALSE))</f>
        <v/>
      </c>
      <c r="N24" s="98" t="str">
        <f t="shared" si="0"/>
        <v/>
      </c>
      <c r="O24" s="99" t="str">
        <f>IF(C24="no",VLOOKUP(B24,Lists!$R$4:$AB$17,10, FALSE),"Please enter details here")</f>
        <v>Please enter details here</v>
      </c>
      <c r="P24" s="124"/>
      <c r="Q24" s="99" t="str">
        <f>IF(Lists!$BA$4="","No","")</f>
        <v>No</v>
      </c>
      <c r="R24" s="100" t="str">
        <f>IF(ISERROR(VLOOKUP($E24,Lists!$T$4:$AA$49,6,FALSE)),"",VLOOKUP($E24,Lists!$T$4:$AA$49,6,FALSE))</f>
        <v/>
      </c>
      <c r="S24" s="101" t="str">
        <f>IF(ISERROR(VLOOKUP($E24,Lists!$T$4:$AA$49,7,FALSE)),"",VLOOKUP($E24,Lists!$T$4:$AA$49,7,FALSE))</f>
        <v/>
      </c>
      <c r="T24" s="102"/>
      <c r="U24" s="102"/>
      <c r="V24" s="102"/>
      <c r="W24" s="102"/>
      <c r="X24" s="102" t="str">
        <f>IF(ISERROR(VLOOKUP($E24,Lists!$T$4:$AF$49,13,FALSE))," ",VLOOKUP($E24,Lists!$T$4:$AF$49,13,FALSE))</f>
        <v xml:space="preserve"> </v>
      </c>
    </row>
    <row r="25" spans="1:24" x14ac:dyDescent="0.25">
      <c r="A25" s="91"/>
      <c r="B25" s="76" t="s">
        <v>781</v>
      </c>
      <c r="C25" s="89" t="s">
        <v>898</v>
      </c>
      <c r="D25" s="139" t="str">
        <f>IF(ISERROR(VLOOKUP($B25,Lists!$R$4:$S$17,2,FALSE)),"",VLOOKUP($B25,Lists!$R$4:$S$17,2,FALSE))</f>
        <v/>
      </c>
      <c r="E25" s="90" t="s">
        <v>799</v>
      </c>
      <c r="F25" s="96"/>
      <c r="G25" s="96" t="s">
        <v>836</v>
      </c>
      <c r="H25" s="91" t="s">
        <v>1016</v>
      </c>
      <c r="I25" s="91" t="s">
        <v>926</v>
      </c>
      <c r="J25" s="97"/>
      <c r="K25" s="78" t="s">
        <v>945</v>
      </c>
      <c r="L25" s="140" t="str">
        <f>IF(ISERROR(VLOOKUP($B25&amp;" "&amp;$M25,Lists!$AC$4:$AD$17,2,FALSE)),"",VLOOKUP($B25&amp;" "&amp;$M25,Lists!$AC$4:$AD$17,2,FALSE))</f>
        <v/>
      </c>
      <c r="M25" s="78" t="str">
        <f>IF(ISERROR(VLOOKUP($K25,Lists!$L$4:$M$7,2,FALSE)),"",VLOOKUP($K25,Lists!$L$4:$M$7,2,FALSE))</f>
        <v/>
      </c>
      <c r="N25" s="98" t="str">
        <f t="shared" si="0"/>
        <v/>
      </c>
      <c r="O25" s="99" t="str">
        <f>IF(C25="no",VLOOKUP(B25,Lists!$R$4:$AB$17,10, FALSE),"Please enter details here")</f>
        <v>Please enter details here</v>
      </c>
      <c r="P25" s="124"/>
      <c r="Q25" s="99" t="str">
        <f>IF(Lists!$BA$4="","No","")</f>
        <v>No</v>
      </c>
      <c r="R25" s="100" t="str">
        <f>IF(ISERROR(VLOOKUP($E25,Lists!$T$4:$AA$49,6,FALSE)),"",VLOOKUP($E25,Lists!$T$4:$AA$49,6,FALSE))</f>
        <v/>
      </c>
      <c r="S25" s="101" t="str">
        <f>IF(ISERROR(VLOOKUP($E25,Lists!$T$4:$AA$49,7,FALSE)),"",VLOOKUP($E25,Lists!$T$4:$AA$49,7,FALSE))</f>
        <v/>
      </c>
      <c r="T25" s="102"/>
      <c r="U25" s="102"/>
      <c r="V25" s="102"/>
      <c r="W25" s="102"/>
      <c r="X25" s="102" t="str">
        <f>IF(ISERROR(VLOOKUP($E25,Lists!$T$4:$AF$49,13,FALSE))," ",VLOOKUP($E25,Lists!$T$4:$AF$49,13,FALSE))</f>
        <v xml:space="preserve"> </v>
      </c>
    </row>
    <row r="26" spans="1:24" x14ac:dyDescent="0.25">
      <c r="A26" s="91"/>
      <c r="B26" s="76" t="s">
        <v>781</v>
      </c>
      <c r="C26" s="89" t="s">
        <v>898</v>
      </c>
      <c r="D26" s="139" t="str">
        <f>IF(ISERROR(VLOOKUP($B26,Lists!$R$4:$S$17,2,FALSE)),"",VLOOKUP($B26,Lists!$R$4:$S$17,2,FALSE))</f>
        <v/>
      </c>
      <c r="E26" s="90" t="s">
        <v>799</v>
      </c>
      <c r="F26" s="96"/>
      <c r="G26" s="96" t="s">
        <v>836</v>
      </c>
      <c r="H26" s="91" t="s">
        <v>1016</v>
      </c>
      <c r="I26" s="91" t="s">
        <v>926</v>
      </c>
      <c r="J26" s="97"/>
      <c r="K26" s="78" t="s">
        <v>945</v>
      </c>
      <c r="L26" s="140" t="str">
        <f>IF(ISERROR(VLOOKUP($B26&amp;" "&amp;$M26,Lists!$AC$4:$AD$17,2,FALSE)),"",VLOOKUP($B26&amp;" "&amp;$M26,Lists!$AC$4:$AD$17,2,FALSE))</f>
        <v/>
      </c>
      <c r="M26" s="78" t="str">
        <f>IF(ISERROR(VLOOKUP($K26,Lists!$L$4:$M$7,2,FALSE)),"",VLOOKUP($K26,Lists!$L$4:$M$7,2,FALSE))</f>
        <v/>
      </c>
      <c r="N26" s="98" t="str">
        <f t="shared" si="0"/>
        <v/>
      </c>
      <c r="O26" s="99" t="str">
        <f>IF(C26="no",VLOOKUP(B26,Lists!$R$4:$AB$17,10, FALSE),"Please enter details here")</f>
        <v>Please enter details here</v>
      </c>
      <c r="P26" s="124"/>
      <c r="Q26" s="99" t="str">
        <f>IF(Lists!$BA$4="","No","")</f>
        <v>No</v>
      </c>
      <c r="R26" s="100" t="str">
        <f>IF(ISERROR(VLOOKUP($E26,Lists!$T$4:$AA$49,6,FALSE)),"",VLOOKUP($E26,Lists!$T$4:$AA$49,6,FALSE))</f>
        <v/>
      </c>
      <c r="S26" s="101" t="str">
        <f>IF(ISERROR(VLOOKUP($E26,Lists!$T$4:$AA$49,7,FALSE)),"",VLOOKUP($E26,Lists!$T$4:$AA$49,7,FALSE))</f>
        <v/>
      </c>
      <c r="T26" s="102"/>
      <c r="U26" s="102"/>
      <c r="V26" s="102"/>
      <c r="W26" s="102"/>
      <c r="X26" s="102" t="str">
        <f>IF(ISERROR(VLOOKUP($E26,Lists!$T$4:$AF$49,13,FALSE))," ",VLOOKUP($E26,Lists!$T$4:$AF$49,13,FALSE))</f>
        <v xml:space="preserve"> </v>
      </c>
    </row>
    <row r="27" spans="1:24" x14ac:dyDescent="0.25">
      <c r="A27" s="91"/>
      <c r="B27" s="76" t="s">
        <v>781</v>
      </c>
      <c r="C27" s="89" t="s">
        <v>898</v>
      </c>
      <c r="D27" s="139" t="str">
        <f>IF(ISERROR(VLOOKUP($B27,Lists!$R$4:$S$17,2,FALSE)),"",VLOOKUP($B27,Lists!$R$4:$S$17,2,FALSE))</f>
        <v/>
      </c>
      <c r="E27" s="90" t="s">
        <v>799</v>
      </c>
      <c r="F27" s="96"/>
      <c r="G27" s="96" t="s">
        <v>836</v>
      </c>
      <c r="H27" s="91" t="s">
        <v>1016</v>
      </c>
      <c r="I27" s="91" t="s">
        <v>926</v>
      </c>
      <c r="J27" s="97"/>
      <c r="K27" s="78" t="s">
        <v>945</v>
      </c>
      <c r="L27" s="140" t="str">
        <f>IF(ISERROR(VLOOKUP($B27&amp;" "&amp;$M27,Lists!$AC$4:$AD$17,2,FALSE)),"",VLOOKUP($B27&amp;" "&amp;$M27,Lists!$AC$4:$AD$17,2,FALSE))</f>
        <v/>
      </c>
      <c r="M27" s="78" t="str">
        <f>IF(ISERROR(VLOOKUP($K27,Lists!$L$4:$M$7,2,FALSE)),"",VLOOKUP($K27,Lists!$L$4:$M$7,2,FALSE))</f>
        <v/>
      </c>
      <c r="N27" s="98" t="str">
        <f t="shared" si="0"/>
        <v/>
      </c>
      <c r="O27" s="99" t="str">
        <f>IF(C27="no",VLOOKUP(B27,Lists!$R$4:$AB$17,10, FALSE),"Please enter details here")</f>
        <v>Please enter details here</v>
      </c>
      <c r="P27" s="124"/>
      <c r="Q27" s="99" t="str">
        <f>IF(Lists!$BA$4="","No","")</f>
        <v>No</v>
      </c>
      <c r="R27" s="100" t="str">
        <f>IF(ISERROR(VLOOKUP($E27,Lists!$T$4:$AA$49,6,FALSE)),"",VLOOKUP($E27,Lists!$T$4:$AA$49,6,FALSE))</f>
        <v/>
      </c>
      <c r="S27" s="101" t="str">
        <f>IF(ISERROR(VLOOKUP($E27,Lists!$T$4:$AA$49,7,FALSE)),"",VLOOKUP($E27,Lists!$T$4:$AA$49,7,FALSE))</f>
        <v/>
      </c>
      <c r="T27" s="102"/>
      <c r="U27" s="102"/>
      <c r="V27" s="102"/>
      <c r="W27" s="102"/>
      <c r="X27" s="102" t="str">
        <f>IF(ISERROR(VLOOKUP($E27,Lists!$T$4:$AF$49,13,FALSE))," ",VLOOKUP($E27,Lists!$T$4:$AF$49,13,FALSE))</f>
        <v xml:space="preserve"> </v>
      </c>
    </row>
    <row r="28" spans="1:24" x14ac:dyDescent="0.25">
      <c r="A28" s="91"/>
      <c r="B28" s="76" t="s">
        <v>781</v>
      </c>
      <c r="C28" s="89" t="s">
        <v>898</v>
      </c>
      <c r="D28" s="139" t="str">
        <f>IF(ISERROR(VLOOKUP($B28,Lists!$R$4:$S$17,2,FALSE)),"",VLOOKUP($B28,Lists!$R$4:$S$17,2,FALSE))</f>
        <v/>
      </c>
      <c r="E28" s="90" t="s">
        <v>799</v>
      </c>
      <c r="F28" s="96"/>
      <c r="G28" s="96" t="s">
        <v>836</v>
      </c>
      <c r="H28" s="91" t="s">
        <v>1016</v>
      </c>
      <c r="I28" s="91" t="s">
        <v>926</v>
      </c>
      <c r="J28" s="97"/>
      <c r="K28" s="78" t="s">
        <v>945</v>
      </c>
      <c r="L28" s="140" t="str">
        <f>IF(ISERROR(VLOOKUP($B28&amp;" "&amp;$M28,Lists!$AC$4:$AD$17,2,FALSE)),"",VLOOKUP($B28&amp;" "&amp;$M28,Lists!$AC$4:$AD$17,2,FALSE))</f>
        <v/>
      </c>
      <c r="M28" s="78" t="str">
        <f>IF(ISERROR(VLOOKUP($K28,Lists!$L$4:$M$7,2,FALSE)),"",VLOOKUP($K28,Lists!$L$4:$M$7,2,FALSE))</f>
        <v/>
      </c>
      <c r="N28" s="98" t="str">
        <f t="shared" si="0"/>
        <v/>
      </c>
      <c r="O28" s="99" t="str">
        <f>IF(C28="no",VLOOKUP(B28,Lists!$R$4:$AB$17,10, FALSE),"Please enter details here")</f>
        <v>Please enter details here</v>
      </c>
      <c r="P28" s="124"/>
      <c r="Q28" s="99" t="str">
        <f>IF(Lists!$BA$4="","No","")</f>
        <v>No</v>
      </c>
      <c r="R28" s="100" t="str">
        <f>IF(ISERROR(VLOOKUP($E28,Lists!$T$4:$AA$49,6,FALSE)),"",VLOOKUP($E28,Lists!$T$4:$AA$49,6,FALSE))</f>
        <v/>
      </c>
      <c r="S28" s="101" t="str">
        <f>IF(ISERROR(VLOOKUP($E28,Lists!$T$4:$AA$49,7,FALSE)),"",VLOOKUP($E28,Lists!$T$4:$AA$49,7,FALSE))</f>
        <v/>
      </c>
      <c r="T28" s="102"/>
      <c r="U28" s="102"/>
      <c r="V28" s="102"/>
      <c r="W28" s="102"/>
      <c r="X28" s="102" t="str">
        <f>IF(ISERROR(VLOOKUP($E28,Lists!$T$4:$AF$49,13,FALSE))," ",VLOOKUP($E28,Lists!$T$4:$AF$49,13,FALSE))</f>
        <v xml:space="preserve"> </v>
      </c>
    </row>
    <row r="29" spans="1:24" x14ac:dyDescent="0.25">
      <c r="A29" s="91"/>
      <c r="B29" s="76" t="s">
        <v>781</v>
      </c>
      <c r="C29" s="89" t="s">
        <v>898</v>
      </c>
      <c r="D29" s="139" t="str">
        <f>IF(ISERROR(VLOOKUP($B29,Lists!$R$4:$S$17,2,FALSE)),"",VLOOKUP($B29,Lists!$R$4:$S$17,2,FALSE))</f>
        <v/>
      </c>
      <c r="E29" s="90" t="s">
        <v>799</v>
      </c>
      <c r="F29" s="96"/>
      <c r="G29" s="96" t="s">
        <v>836</v>
      </c>
      <c r="H29" s="91" t="s">
        <v>1016</v>
      </c>
      <c r="I29" s="91" t="s">
        <v>926</v>
      </c>
      <c r="J29" s="97"/>
      <c r="K29" s="78" t="s">
        <v>945</v>
      </c>
      <c r="L29" s="140" t="str">
        <f>IF(ISERROR(VLOOKUP($B29&amp;" "&amp;$M29,Lists!$AC$4:$AD$17,2,FALSE)),"",VLOOKUP($B29&amp;" "&amp;$M29,Lists!$AC$4:$AD$17,2,FALSE))</f>
        <v/>
      </c>
      <c r="M29" s="78" t="str">
        <f>IF(ISERROR(VLOOKUP($K29,Lists!$L$4:$M$7,2,FALSE)),"",VLOOKUP($K29,Lists!$L$4:$M$7,2,FALSE))</f>
        <v/>
      </c>
      <c r="N29" s="98" t="str">
        <f t="shared" si="0"/>
        <v/>
      </c>
      <c r="O29" s="99" t="str">
        <f>IF(C29="no",VLOOKUP(B29,Lists!$R$4:$AB$17,10, FALSE),"Please enter details here")</f>
        <v>Please enter details here</v>
      </c>
      <c r="P29" s="124"/>
      <c r="Q29" s="99" t="str">
        <f>IF(Lists!$BA$4="","No","")</f>
        <v>No</v>
      </c>
      <c r="R29" s="100" t="str">
        <f>IF(ISERROR(VLOOKUP($E29,Lists!$T$4:$AA$49,6,FALSE)),"",VLOOKUP($E29,Lists!$T$4:$AA$49,6,FALSE))</f>
        <v/>
      </c>
      <c r="S29" s="101" t="str">
        <f>IF(ISERROR(VLOOKUP($E29,Lists!$T$4:$AA$49,7,FALSE)),"",VLOOKUP($E29,Lists!$T$4:$AA$49,7,FALSE))</f>
        <v/>
      </c>
      <c r="T29" s="102"/>
      <c r="U29" s="102"/>
      <c r="V29" s="102"/>
      <c r="W29" s="102"/>
      <c r="X29" s="102" t="str">
        <f>IF(ISERROR(VLOOKUP($E29,Lists!$T$4:$AF$49,13,FALSE))," ",VLOOKUP($E29,Lists!$T$4:$AF$49,13,FALSE))</f>
        <v xml:space="preserve"> </v>
      </c>
    </row>
    <row r="30" spans="1:24" x14ac:dyDescent="0.25">
      <c r="A30" s="91"/>
      <c r="B30" s="76" t="s">
        <v>781</v>
      </c>
      <c r="C30" s="89" t="s">
        <v>898</v>
      </c>
      <c r="D30" s="139" t="str">
        <f>IF(ISERROR(VLOOKUP($B30,Lists!$R$4:$S$17,2,FALSE)),"",VLOOKUP($B30,Lists!$R$4:$S$17,2,FALSE))</f>
        <v/>
      </c>
      <c r="E30" s="90" t="s">
        <v>799</v>
      </c>
      <c r="F30" s="96"/>
      <c r="G30" s="96" t="s">
        <v>836</v>
      </c>
      <c r="H30" s="91" t="s">
        <v>1016</v>
      </c>
      <c r="I30" s="91" t="s">
        <v>926</v>
      </c>
      <c r="J30" s="97"/>
      <c r="K30" s="78" t="s">
        <v>945</v>
      </c>
      <c r="L30" s="140" t="str">
        <f>IF(ISERROR(VLOOKUP($B30&amp;" "&amp;$M30,Lists!$AC$4:$AD$17,2,FALSE)),"",VLOOKUP($B30&amp;" "&amp;$M30,Lists!$AC$4:$AD$17,2,FALSE))</f>
        <v/>
      </c>
      <c r="M30" s="78" t="str">
        <f>IF(ISERROR(VLOOKUP($K30,Lists!$L$4:$M$7,2,FALSE)),"",VLOOKUP($K30,Lists!$L$4:$M$7,2,FALSE))</f>
        <v/>
      </c>
      <c r="N30" s="98" t="str">
        <f t="shared" si="0"/>
        <v/>
      </c>
      <c r="O30" s="99" t="str">
        <f>IF(C30="no",VLOOKUP(B30,Lists!$R$4:$AB$17,10, FALSE),"Please enter details here")</f>
        <v>Please enter details here</v>
      </c>
      <c r="P30" s="124"/>
      <c r="Q30" s="99" t="str">
        <f>IF(Lists!$BA$4="","No","")</f>
        <v>No</v>
      </c>
      <c r="R30" s="100" t="str">
        <f>IF(ISERROR(VLOOKUP($E30,Lists!$T$4:$AA$49,6,FALSE)),"",VLOOKUP($E30,Lists!$T$4:$AA$49,6,FALSE))</f>
        <v/>
      </c>
      <c r="S30" s="101" t="str">
        <f>IF(ISERROR(VLOOKUP($E30,Lists!$T$4:$AA$49,7,FALSE)),"",VLOOKUP($E30,Lists!$T$4:$AA$49,7,FALSE))</f>
        <v/>
      </c>
      <c r="T30" s="102"/>
      <c r="U30" s="102"/>
      <c r="V30" s="102"/>
      <c r="W30" s="102"/>
      <c r="X30" s="102" t="str">
        <f>IF(ISERROR(VLOOKUP($E30,Lists!$T$4:$AF$49,13,FALSE))," ",VLOOKUP($E30,Lists!$T$4:$AF$49,13,FALSE))</f>
        <v xml:space="preserve"> </v>
      </c>
    </row>
    <row r="31" spans="1:24" x14ac:dyDescent="0.25">
      <c r="A31" s="91"/>
      <c r="B31" s="76" t="s">
        <v>781</v>
      </c>
      <c r="C31" s="89" t="s">
        <v>898</v>
      </c>
      <c r="D31" s="139" t="str">
        <f>IF(ISERROR(VLOOKUP($B31,Lists!$R$4:$S$17,2,FALSE)),"",VLOOKUP($B31,Lists!$R$4:$S$17,2,FALSE))</f>
        <v/>
      </c>
      <c r="E31" s="90" t="s">
        <v>799</v>
      </c>
      <c r="F31" s="96"/>
      <c r="G31" s="96" t="s">
        <v>836</v>
      </c>
      <c r="H31" s="91" t="s">
        <v>1016</v>
      </c>
      <c r="I31" s="91" t="s">
        <v>926</v>
      </c>
      <c r="J31" s="97"/>
      <c r="K31" s="78" t="s">
        <v>945</v>
      </c>
      <c r="L31" s="140" t="str">
        <f>IF(ISERROR(VLOOKUP($B31&amp;" "&amp;$M31,Lists!$AC$4:$AD$17,2,FALSE)),"",VLOOKUP($B31&amp;" "&amp;$M31,Lists!$AC$4:$AD$17,2,FALSE))</f>
        <v/>
      </c>
      <c r="M31" s="78" t="str">
        <f>IF(ISERROR(VLOOKUP($K31,Lists!$L$4:$M$7,2,FALSE)),"",VLOOKUP($K31,Lists!$L$4:$M$7,2,FALSE))</f>
        <v/>
      </c>
      <c r="N31" s="98" t="str">
        <f t="shared" si="0"/>
        <v/>
      </c>
      <c r="O31" s="99" t="str">
        <f>IF(C31="no",VLOOKUP(B31,Lists!$R$4:$AB$17,10, FALSE),"Please enter details here")</f>
        <v>Please enter details here</v>
      </c>
      <c r="P31" s="124"/>
      <c r="Q31" s="99" t="str">
        <f>IF(Lists!$BA$4="","No","")</f>
        <v>No</v>
      </c>
      <c r="R31" s="100" t="str">
        <f>IF(ISERROR(VLOOKUP($E31,Lists!$T$4:$AA$49,6,FALSE)),"",VLOOKUP($E31,Lists!$T$4:$AA$49,6,FALSE))</f>
        <v/>
      </c>
      <c r="S31" s="101" t="str">
        <f>IF(ISERROR(VLOOKUP($E31,Lists!$T$4:$AA$49,7,FALSE)),"",VLOOKUP($E31,Lists!$T$4:$AA$49,7,FALSE))</f>
        <v/>
      </c>
      <c r="T31" s="102"/>
      <c r="U31" s="102"/>
      <c r="V31" s="102"/>
      <c r="W31" s="102"/>
      <c r="X31" s="102" t="str">
        <f>IF(ISERROR(VLOOKUP($E31,Lists!$T$4:$AF$49,13,FALSE))," ",VLOOKUP($E31,Lists!$T$4:$AF$49,13,FALSE))</f>
        <v xml:space="preserve"> </v>
      </c>
    </row>
    <row r="32" spans="1:24" x14ac:dyDescent="0.25">
      <c r="A32" s="91"/>
      <c r="B32" s="76" t="s">
        <v>781</v>
      </c>
      <c r="C32" s="89" t="s">
        <v>898</v>
      </c>
      <c r="D32" s="139" t="str">
        <f>IF(ISERROR(VLOOKUP($B32,Lists!$R$4:$S$17,2,FALSE)),"",VLOOKUP($B32,Lists!$R$4:$S$17,2,FALSE))</f>
        <v/>
      </c>
      <c r="E32" s="90" t="s">
        <v>799</v>
      </c>
      <c r="F32" s="96"/>
      <c r="G32" s="96" t="s">
        <v>836</v>
      </c>
      <c r="H32" s="91" t="s">
        <v>1016</v>
      </c>
      <c r="I32" s="91" t="s">
        <v>926</v>
      </c>
      <c r="J32" s="97"/>
      <c r="K32" s="78" t="s">
        <v>945</v>
      </c>
      <c r="L32" s="140" t="str">
        <f>IF(ISERROR(VLOOKUP($B32&amp;" "&amp;$M32,Lists!$AC$4:$AD$17,2,FALSE)),"",VLOOKUP($B32&amp;" "&amp;$M32,Lists!$AC$4:$AD$17,2,FALSE))</f>
        <v/>
      </c>
      <c r="M32" s="78" t="str">
        <f>IF(ISERROR(VLOOKUP($K32,Lists!$L$4:$M$7,2,FALSE)),"",VLOOKUP($K32,Lists!$L$4:$M$7,2,FALSE))</f>
        <v/>
      </c>
      <c r="N32" s="98" t="str">
        <f t="shared" si="0"/>
        <v/>
      </c>
      <c r="O32" s="99" t="str">
        <f>IF(C32="no",VLOOKUP(B32,Lists!$R$4:$AB$17,10, FALSE),"Please enter details here")</f>
        <v>Please enter details here</v>
      </c>
      <c r="P32" s="124"/>
      <c r="Q32" s="99" t="str">
        <f>IF(Lists!$BA$4="","No","")</f>
        <v>No</v>
      </c>
      <c r="R32" s="100" t="str">
        <f>IF(ISERROR(VLOOKUP($E32,Lists!$T$4:$AA$49,6,FALSE)),"",VLOOKUP($E32,Lists!$T$4:$AA$49,6,FALSE))</f>
        <v/>
      </c>
      <c r="S32" s="101" t="str">
        <f>IF(ISERROR(VLOOKUP($E32,Lists!$T$4:$AA$49,7,FALSE)),"",VLOOKUP($E32,Lists!$T$4:$AA$49,7,FALSE))</f>
        <v/>
      </c>
      <c r="T32" s="102"/>
      <c r="U32" s="102"/>
      <c r="V32" s="102"/>
      <c r="W32" s="102"/>
      <c r="X32" s="102" t="str">
        <f>IF(ISERROR(VLOOKUP($E32,Lists!$T$4:$AF$49,13,FALSE))," ",VLOOKUP($E32,Lists!$T$4:$AF$49,13,FALSE))</f>
        <v xml:space="preserve"> </v>
      </c>
    </row>
    <row r="33" spans="1:24" x14ac:dyDescent="0.25">
      <c r="A33" s="91"/>
      <c r="B33" s="76" t="s">
        <v>781</v>
      </c>
      <c r="C33" s="89" t="s">
        <v>898</v>
      </c>
      <c r="D33" s="139" t="str">
        <f>IF(ISERROR(VLOOKUP($B33,Lists!$R$4:$S$17,2,FALSE)),"",VLOOKUP($B33,Lists!$R$4:$S$17,2,FALSE))</f>
        <v/>
      </c>
      <c r="E33" s="90" t="s">
        <v>799</v>
      </c>
      <c r="F33" s="96"/>
      <c r="G33" s="96" t="s">
        <v>836</v>
      </c>
      <c r="H33" s="91" t="s">
        <v>1016</v>
      </c>
      <c r="I33" s="91" t="s">
        <v>926</v>
      </c>
      <c r="J33" s="97"/>
      <c r="K33" s="78" t="s">
        <v>945</v>
      </c>
      <c r="L33" s="140" t="str">
        <f>IF(ISERROR(VLOOKUP($B33&amp;" "&amp;$M33,Lists!$AC$4:$AD$17,2,FALSE)),"",VLOOKUP($B33&amp;" "&amp;$M33,Lists!$AC$4:$AD$17,2,FALSE))</f>
        <v/>
      </c>
      <c r="M33" s="78" t="str">
        <f>IF(ISERROR(VLOOKUP($K33,Lists!$L$4:$M$7,2,FALSE)),"",VLOOKUP($K33,Lists!$L$4:$M$7,2,FALSE))</f>
        <v/>
      </c>
      <c r="N33" s="98" t="str">
        <f t="shared" si="0"/>
        <v/>
      </c>
      <c r="O33" s="99" t="str">
        <f>IF(C33="no",VLOOKUP(B33,Lists!$R$4:$AB$17,10, FALSE),"Please enter details here")</f>
        <v>Please enter details here</v>
      </c>
      <c r="P33" s="124"/>
      <c r="Q33" s="99" t="str">
        <f>IF(Lists!$BA$4="","No","")</f>
        <v>No</v>
      </c>
      <c r="R33" s="100" t="str">
        <f>IF(ISERROR(VLOOKUP($E33,Lists!$T$4:$AA$49,6,FALSE)),"",VLOOKUP($E33,Lists!$T$4:$AA$49,6,FALSE))</f>
        <v/>
      </c>
      <c r="S33" s="101" t="str">
        <f>IF(ISERROR(VLOOKUP($E33,Lists!$T$4:$AA$49,7,FALSE)),"",VLOOKUP($E33,Lists!$T$4:$AA$49,7,FALSE))</f>
        <v/>
      </c>
      <c r="T33" s="102"/>
      <c r="U33" s="102"/>
      <c r="V33" s="102"/>
      <c r="W33" s="102"/>
      <c r="X33" s="102" t="str">
        <f>IF(ISERROR(VLOOKUP($E33,Lists!$T$4:$AF$49,13,FALSE))," ",VLOOKUP($E33,Lists!$T$4:$AF$49,13,FALSE))</f>
        <v xml:space="preserve"> </v>
      </c>
    </row>
    <row r="34" spans="1:24" x14ac:dyDescent="0.25">
      <c r="A34" s="91"/>
      <c r="B34" s="76" t="s">
        <v>781</v>
      </c>
      <c r="C34" s="89" t="s">
        <v>898</v>
      </c>
      <c r="D34" s="139" t="str">
        <f>IF(ISERROR(VLOOKUP($B34,Lists!$R$4:$S$17,2,FALSE)),"",VLOOKUP($B34,Lists!$R$4:$S$17,2,FALSE))</f>
        <v/>
      </c>
      <c r="E34" s="90" t="s">
        <v>799</v>
      </c>
      <c r="F34" s="96"/>
      <c r="G34" s="96" t="s">
        <v>836</v>
      </c>
      <c r="H34" s="91" t="s">
        <v>1016</v>
      </c>
      <c r="I34" s="91" t="s">
        <v>926</v>
      </c>
      <c r="J34" s="97"/>
      <c r="K34" s="78" t="s">
        <v>945</v>
      </c>
      <c r="L34" s="140" t="str">
        <f>IF(ISERROR(VLOOKUP($B34&amp;" "&amp;$M34,Lists!$AC$4:$AD$17,2,FALSE)),"",VLOOKUP($B34&amp;" "&amp;$M34,Lists!$AC$4:$AD$17,2,FALSE))</f>
        <v/>
      </c>
      <c r="M34" s="78" t="str">
        <f>IF(ISERROR(VLOOKUP($K34,Lists!$L$4:$M$7,2,FALSE)),"",VLOOKUP($K34,Lists!$L$4:$M$7,2,FALSE))</f>
        <v/>
      </c>
      <c r="N34" s="98" t="str">
        <f t="shared" si="0"/>
        <v/>
      </c>
      <c r="O34" s="99" t="str">
        <f>IF(C34="no",VLOOKUP(B34,Lists!$R$4:$AB$17,10, FALSE),"Please enter details here")</f>
        <v>Please enter details here</v>
      </c>
      <c r="P34" s="124"/>
      <c r="Q34" s="99" t="str">
        <f>IF(Lists!$BA$4="","No","")</f>
        <v>No</v>
      </c>
      <c r="R34" s="100" t="str">
        <f>IF(ISERROR(VLOOKUP($E34,Lists!$T$4:$AA$49,6,FALSE)),"",VLOOKUP($E34,Lists!$T$4:$AA$49,6,FALSE))</f>
        <v/>
      </c>
      <c r="S34" s="101" t="str">
        <f>IF(ISERROR(VLOOKUP($E34,Lists!$T$4:$AA$49,7,FALSE)),"",VLOOKUP($E34,Lists!$T$4:$AA$49,7,FALSE))</f>
        <v/>
      </c>
      <c r="T34" s="102"/>
      <c r="U34" s="102"/>
      <c r="V34" s="102"/>
      <c r="W34" s="102"/>
      <c r="X34" s="102" t="str">
        <f>IF(ISERROR(VLOOKUP($E34,Lists!$T$4:$AF$49,13,FALSE))," ",VLOOKUP($E34,Lists!$T$4:$AF$49,13,FALSE))</f>
        <v xml:space="preserve"> </v>
      </c>
    </row>
    <row r="35" spans="1:24" x14ac:dyDescent="0.25">
      <c r="A35" s="91"/>
      <c r="B35" s="76" t="s">
        <v>781</v>
      </c>
      <c r="C35" s="89" t="s">
        <v>898</v>
      </c>
      <c r="D35" s="139" t="str">
        <f>IF(ISERROR(VLOOKUP($B35,Lists!$R$4:$S$17,2,FALSE)),"",VLOOKUP($B35,Lists!$R$4:$S$17,2,FALSE))</f>
        <v/>
      </c>
      <c r="E35" s="90" t="s">
        <v>799</v>
      </c>
      <c r="F35" s="96"/>
      <c r="G35" s="96" t="s">
        <v>836</v>
      </c>
      <c r="H35" s="91" t="s">
        <v>1016</v>
      </c>
      <c r="I35" s="91" t="s">
        <v>926</v>
      </c>
      <c r="J35" s="97"/>
      <c r="K35" s="78" t="s">
        <v>945</v>
      </c>
      <c r="L35" s="140" t="str">
        <f>IF(ISERROR(VLOOKUP($B35&amp;" "&amp;$M35,Lists!$AC$4:$AD$17,2,FALSE)),"",VLOOKUP($B35&amp;" "&amp;$M35,Lists!$AC$4:$AD$17,2,FALSE))</f>
        <v/>
      </c>
      <c r="M35" s="78" t="str">
        <f>IF(ISERROR(VLOOKUP($K35,Lists!$L$4:$M$7,2,FALSE)),"",VLOOKUP($K35,Lists!$L$4:$M$7,2,FALSE))</f>
        <v/>
      </c>
      <c r="N35" s="98" t="str">
        <f t="shared" si="0"/>
        <v/>
      </c>
      <c r="O35" s="99" t="str">
        <f>IF(C35="no",VLOOKUP(B35,Lists!$R$4:$AB$17,10, FALSE),"Please enter details here")</f>
        <v>Please enter details here</v>
      </c>
      <c r="P35" s="124"/>
      <c r="Q35" s="99" t="str">
        <f>IF(Lists!$BA$4="","No","")</f>
        <v>No</v>
      </c>
      <c r="R35" s="100" t="str">
        <f>IF(ISERROR(VLOOKUP($E35,Lists!$T$4:$AA$49,6,FALSE)),"",VLOOKUP($E35,Lists!$T$4:$AA$49,6,FALSE))</f>
        <v/>
      </c>
      <c r="S35" s="101" t="str">
        <f>IF(ISERROR(VLOOKUP($E35,Lists!$T$4:$AA$49,7,FALSE)),"",VLOOKUP($E35,Lists!$T$4:$AA$49,7,FALSE))</f>
        <v/>
      </c>
      <c r="T35" s="102"/>
      <c r="U35" s="102"/>
      <c r="V35" s="102"/>
      <c r="W35" s="102"/>
      <c r="X35" s="102" t="str">
        <f>IF(ISERROR(VLOOKUP($E35,Lists!$T$4:$AF$49,13,FALSE))," ",VLOOKUP($E35,Lists!$T$4:$AF$49,13,FALSE))</f>
        <v xml:space="preserve"> </v>
      </c>
    </row>
    <row r="36" spans="1:24" x14ac:dyDescent="0.25">
      <c r="A36" s="91"/>
      <c r="B36" s="76" t="s">
        <v>781</v>
      </c>
      <c r="C36" s="89" t="s">
        <v>898</v>
      </c>
      <c r="D36" s="139" t="str">
        <f>IF(ISERROR(VLOOKUP($B36,Lists!$R$4:$S$17,2,FALSE)),"",VLOOKUP($B36,Lists!$R$4:$S$17,2,FALSE))</f>
        <v/>
      </c>
      <c r="E36" s="90" t="s">
        <v>799</v>
      </c>
      <c r="F36" s="96"/>
      <c r="G36" s="96" t="s">
        <v>836</v>
      </c>
      <c r="H36" s="91" t="s">
        <v>1016</v>
      </c>
      <c r="I36" s="91" t="s">
        <v>926</v>
      </c>
      <c r="J36" s="97"/>
      <c r="K36" s="78" t="s">
        <v>945</v>
      </c>
      <c r="L36" s="140" t="str">
        <f>IF(ISERROR(VLOOKUP($B36&amp;" "&amp;$M36,Lists!$AC$4:$AD$17,2,FALSE)),"",VLOOKUP($B36&amp;" "&amp;$M36,Lists!$AC$4:$AD$17,2,FALSE))</f>
        <v/>
      </c>
      <c r="M36" s="78" t="str">
        <f>IF(ISERROR(VLOOKUP($K36,Lists!$L$4:$M$7,2,FALSE)),"",VLOOKUP($K36,Lists!$L$4:$M$7,2,FALSE))</f>
        <v/>
      </c>
      <c r="N36" s="98" t="str">
        <f t="shared" si="0"/>
        <v/>
      </c>
      <c r="O36" s="99" t="str">
        <f>IF(C36="no",VLOOKUP(B36,Lists!$R$4:$AB$17,10, FALSE),"Please enter details here")</f>
        <v>Please enter details here</v>
      </c>
      <c r="P36" s="124"/>
      <c r="Q36" s="99" t="str">
        <f>IF(Lists!$BA$4="","No","")</f>
        <v>No</v>
      </c>
      <c r="R36" s="100" t="str">
        <f>IF(ISERROR(VLOOKUP($E36,Lists!$T$4:$AA$49,6,FALSE)),"",VLOOKUP($E36,Lists!$T$4:$AA$49,6,FALSE))</f>
        <v/>
      </c>
      <c r="S36" s="101" t="str">
        <f>IF(ISERROR(VLOOKUP($E36,Lists!$T$4:$AA$49,7,FALSE)),"",VLOOKUP($E36,Lists!$T$4:$AA$49,7,FALSE))</f>
        <v/>
      </c>
      <c r="T36" s="102"/>
      <c r="U36" s="102"/>
      <c r="V36" s="102"/>
      <c r="W36" s="102"/>
      <c r="X36" s="102" t="str">
        <f>IF(ISERROR(VLOOKUP($E36,Lists!$T$4:$AF$49,13,FALSE))," ",VLOOKUP($E36,Lists!$T$4:$AF$49,13,FALSE))</f>
        <v xml:space="preserve"> </v>
      </c>
    </row>
    <row r="37" spans="1:24" x14ac:dyDescent="0.25">
      <c r="A37" s="91"/>
      <c r="B37" s="76" t="s">
        <v>781</v>
      </c>
      <c r="C37" s="89" t="s">
        <v>898</v>
      </c>
      <c r="D37" s="139" t="str">
        <f>IF(ISERROR(VLOOKUP($B37,Lists!$R$4:$S$17,2,FALSE)),"",VLOOKUP($B37,Lists!$R$4:$S$17,2,FALSE))</f>
        <v/>
      </c>
      <c r="E37" s="90" t="s">
        <v>799</v>
      </c>
      <c r="F37" s="96"/>
      <c r="G37" s="96" t="s">
        <v>836</v>
      </c>
      <c r="H37" s="91" t="s">
        <v>1016</v>
      </c>
      <c r="I37" s="91" t="s">
        <v>926</v>
      </c>
      <c r="J37" s="97"/>
      <c r="K37" s="78" t="s">
        <v>945</v>
      </c>
      <c r="L37" s="140" t="str">
        <f>IF(ISERROR(VLOOKUP($B37&amp;" "&amp;$M37,Lists!$AC$4:$AD$17,2,FALSE)),"",VLOOKUP($B37&amp;" "&amp;$M37,Lists!$AC$4:$AD$17,2,FALSE))</f>
        <v/>
      </c>
      <c r="M37" s="78" t="str">
        <f>IF(ISERROR(VLOOKUP($K37,Lists!$L$4:$M$7,2,FALSE)),"",VLOOKUP($K37,Lists!$L$4:$M$7,2,FALSE))</f>
        <v/>
      </c>
      <c r="N37" s="98" t="str">
        <f t="shared" si="0"/>
        <v/>
      </c>
      <c r="O37" s="99" t="str">
        <f>IF(C37="no",VLOOKUP(B37,Lists!$R$4:$AB$17,10, FALSE),"Please enter details here")</f>
        <v>Please enter details here</v>
      </c>
      <c r="P37" s="124"/>
      <c r="Q37" s="99" t="str">
        <f>IF(Lists!$BA$4="","No","")</f>
        <v>No</v>
      </c>
      <c r="R37" s="100" t="str">
        <f>IF(ISERROR(VLOOKUP($E37,Lists!$T$4:$AA$49,6,FALSE)),"",VLOOKUP($E37,Lists!$T$4:$AA$49,6,FALSE))</f>
        <v/>
      </c>
      <c r="S37" s="101" t="str">
        <f>IF(ISERROR(VLOOKUP($E37,Lists!$T$4:$AA$49,7,FALSE)),"",VLOOKUP($E37,Lists!$T$4:$AA$49,7,FALSE))</f>
        <v/>
      </c>
      <c r="T37" s="102"/>
      <c r="U37" s="102"/>
      <c r="V37" s="102"/>
      <c r="W37" s="102"/>
      <c r="X37" s="102" t="str">
        <f>IF(ISERROR(VLOOKUP($E37,Lists!$T$4:$AF$49,13,FALSE))," ",VLOOKUP($E37,Lists!$T$4:$AF$49,13,FALSE))</f>
        <v xml:space="preserve"> </v>
      </c>
    </row>
    <row r="38" spans="1:24" x14ac:dyDescent="0.25">
      <c r="A38" s="91"/>
      <c r="B38" s="76" t="s">
        <v>781</v>
      </c>
      <c r="C38" s="89" t="s">
        <v>898</v>
      </c>
      <c r="D38" s="139" t="str">
        <f>IF(ISERROR(VLOOKUP($B38,Lists!$R$4:$S$17,2,FALSE)),"",VLOOKUP($B38,Lists!$R$4:$S$17,2,FALSE))</f>
        <v/>
      </c>
      <c r="E38" s="90" t="s">
        <v>799</v>
      </c>
      <c r="F38" s="96"/>
      <c r="G38" s="96" t="s">
        <v>836</v>
      </c>
      <c r="H38" s="91" t="s">
        <v>1016</v>
      </c>
      <c r="I38" s="91" t="s">
        <v>926</v>
      </c>
      <c r="J38" s="97"/>
      <c r="K38" s="78" t="s">
        <v>945</v>
      </c>
      <c r="L38" s="140" t="str">
        <f>IF(ISERROR(VLOOKUP($B38&amp;" "&amp;$M38,Lists!$AC$4:$AD$17,2,FALSE)),"",VLOOKUP($B38&amp;" "&amp;$M38,Lists!$AC$4:$AD$17,2,FALSE))</f>
        <v/>
      </c>
      <c r="M38" s="78" t="str">
        <f>IF(ISERROR(VLOOKUP($K38,Lists!$L$4:$M$7,2,FALSE)),"",VLOOKUP($K38,Lists!$L$4:$M$7,2,FALSE))</f>
        <v/>
      </c>
      <c r="N38" s="98" t="str">
        <f t="shared" si="0"/>
        <v/>
      </c>
      <c r="O38" s="99" t="str">
        <f>IF(C38="no",VLOOKUP(B38,Lists!$R$4:$AB$17,10, FALSE),"Please enter details here")</f>
        <v>Please enter details here</v>
      </c>
      <c r="P38" s="124"/>
      <c r="Q38" s="99" t="str">
        <f>IF(Lists!$BA$4="","No","")</f>
        <v>No</v>
      </c>
      <c r="R38" s="100" t="str">
        <f>IF(ISERROR(VLOOKUP($E38,Lists!$T$4:$AA$49,6,FALSE)),"",VLOOKUP($E38,Lists!$T$4:$AA$49,6,FALSE))</f>
        <v/>
      </c>
      <c r="S38" s="101" t="str">
        <f>IF(ISERROR(VLOOKUP($E38,Lists!$T$4:$AA$49,7,FALSE)),"",VLOOKUP($E38,Lists!$T$4:$AA$49,7,FALSE))</f>
        <v/>
      </c>
      <c r="T38" s="102"/>
      <c r="U38" s="102"/>
      <c r="V38" s="102"/>
      <c r="W38" s="102"/>
      <c r="X38" s="102" t="str">
        <f>IF(ISERROR(VLOOKUP($E38,Lists!$T$4:$AF$49,13,FALSE))," ",VLOOKUP($E38,Lists!$T$4:$AF$49,13,FALSE))</f>
        <v xml:space="preserve"> </v>
      </c>
    </row>
    <row r="39" spans="1:24" x14ac:dyDescent="0.25">
      <c r="A39" s="91"/>
      <c r="B39" s="76" t="s">
        <v>781</v>
      </c>
      <c r="C39" s="89" t="s">
        <v>898</v>
      </c>
      <c r="D39" s="139" t="str">
        <f>IF(ISERROR(VLOOKUP($B39,Lists!$R$4:$S$17,2,FALSE)),"",VLOOKUP($B39,Lists!$R$4:$S$17,2,FALSE))</f>
        <v/>
      </c>
      <c r="E39" s="90" t="s">
        <v>799</v>
      </c>
      <c r="F39" s="96"/>
      <c r="G39" s="96" t="s">
        <v>836</v>
      </c>
      <c r="H39" s="91" t="s">
        <v>1016</v>
      </c>
      <c r="I39" s="91" t="s">
        <v>926</v>
      </c>
      <c r="J39" s="97"/>
      <c r="K39" s="78" t="s">
        <v>945</v>
      </c>
      <c r="L39" s="140" t="str">
        <f>IF(ISERROR(VLOOKUP($B39&amp;" "&amp;$M39,Lists!$AC$4:$AD$17,2,FALSE)),"",VLOOKUP($B39&amp;" "&amp;$M39,Lists!$AC$4:$AD$17,2,FALSE))</f>
        <v/>
      </c>
      <c r="M39" s="78" t="str">
        <f>IF(ISERROR(VLOOKUP($K39,Lists!$L$4:$M$7,2,FALSE)),"",VLOOKUP($K39,Lists!$L$4:$M$7,2,FALSE))</f>
        <v/>
      </c>
      <c r="N39" s="98" t="str">
        <f t="shared" si="0"/>
        <v/>
      </c>
      <c r="O39" s="99" t="str">
        <f>IF(C39="no",VLOOKUP(B39,Lists!$R$4:$AB$17,10, FALSE),"Please enter details here")</f>
        <v>Please enter details here</v>
      </c>
      <c r="P39" s="124"/>
      <c r="Q39" s="99" t="str">
        <f>IF(Lists!$BA$4="","No","")</f>
        <v>No</v>
      </c>
      <c r="R39" s="100" t="str">
        <f>IF(ISERROR(VLOOKUP($E39,Lists!$T$4:$AA$49,6,FALSE)),"",VLOOKUP($E39,Lists!$T$4:$AA$49,6,FALSE))</f>
        <v/>
      </c>
      <c r="S39" s="101" t="str">
        <f>IF(ISERROR(VLOOKUP($E39,Lists!$T$4:$AA$49,7,FALSE)),"",VLOOKUP($E39,Lists!$T$4:$AA$49,7,FALSE))</f>
        <v/>
      </c>
      <c r="T39" s="102"/>
      <c r="U39" s="102"/>
      <c r="V39" s="102"/>
      <c r="W39" s="102"/>
      <c r="X39" s="102" t="str">
        <f>IF(ISERROR(VLOOKUP($E39,Lists!$T$4:$AF$49,13,FALSE))," ",VLOOKUP($E39,Lists!$T$4:$AF$49,13,FALSE))</f>
        <v xml:space="preserve"> </v>
      </c>
    </row>
    <row r="40" spans="1:24" x14ac:dyDescent="0.25">
      <c r="A40" s="91"/>
      <c r="B40" s="76" t="s">
        <v>781</v>
      </c>
      <c r="C40" s="89" t="s">
        <v>898</v>
      </c>
      <c r="D40" s="139" t="str">
        <f>IF(ISERROR(VLOOKUP($B40,Lists!$R$4:$S$17,2,FALSE)),"",VLOOKUP($B40,Lists!$R$4:$S$17,2,FALSE))</f>
        <v/>
      </c>
      <c r="E40" s="90" t="s">
        <v>799</v>
      </c>
      <c r="F40" s="96"/>
      <c r="G40" s="96" t="s">
        <v>836</v>
      </c>
      <c r="H40" s="91" t="s">
        <v>1016</v>
      </c>
      <c r="I40" s="91" t="s">
        <v>926</v>
      </c>
      <c r="J40" s="97"/>
      <c r="K40" s="78" t="s">
        <v>945</v>
      </c>
      <c r="L40" s="140" t="str">
        <f>IF(ISERROR(VLOOKUP($B40&amp;" "&amp;$M40,Lists!$AC$4:$AD$17,2,FALSE)),"",VLOOKUP($B40&amp;" "&amp;$M40,Lists!$AC$4:$AD$17,2,FALSE))</f>
        <v/>
      </c>
      <c r="M40" s="78" t="str">
        <f>IF(ISERROR(VLOOKUP($K40,Lists!$L$4:$M$7,2,FALSE)),"",VLOOKUP($K40,Lists!$L$4:$M$7,2,FALSE))</f>
        <v/>
      </c>
      <c r="N40" s="98" t="str">
        <f t="shared" si="0"/>
        <v/>
      </c>
      <c r="O40" s="99" t="str">
        <f>IF(C40="no",VLOOKUP(B40,Lists!$R$4:$AB$17,10, FALSE),"Please enter details here")</f>
        <v>Please enter details here</v>
      </c>
      <c r="P40" s="124"/>
      <c r="Q40" s="99" t="str">
        <f>IF(Lists!$BA$4="","No","")</f>
        <v>No</v>
      </c>
      <c r="R40" s="100" t="str">
        <f>IF(ISERROR(VLOOKUP($E40,Lists!$T$4:$AA$49,6,FALSE)),"",VLOOKUP($E40,Lists!$T$4:$AA$49,6,FALSE))</f>
        <v/>
      </c>
      <c r="S40" s="101" t="str">
        <f>IF(ISERROR(VLOOKUP($E40,Lists!$T$4:$AA$49,7,FALSE)),"",VLOOKUP($E40,Lists!$T$4:$AA$49,7,FALSE))</f>
        <v/>
      </c>
      <c r="T40" s="102"/>
      <c r="U40" s="102"/>
      <c r="V40" s="102"/>
      <c r="W40" s="102"/>
      <c r="X40" s="102" t="str">
        <f>IF(ISERROR(VLOOKUP($E40,Lists!$T$4:$AF$49,13,FALSE))," ",VLOOKUP($E40,Lists!$T$4:$AF$49,13,FALSE))</f>
        <v xml:space="preserve"> </v>
      </c>
    </row>
    <row r="41" spans="1:24" x14ac:dyDescent="0.25">
      <c r="A41" s="91"/>
      <c r="B41" s="76" t="s">
        <v>781</v>
      </c>
      <c r="C41" s="89" t="s">
        <v>898</v>
      </c>
      <c r="D41" s="139" t="str">
        <f>IF(ISERROR(VLOOKUP($B41,Lists!$R$4:$S$17,2,FALSE)),"",VLOOKUP($B41,Lists!$R$4:$S$17,2,FALSE))</f>
        <v/>
      </c>
      <c r="E41" s="90" t="s">
        <v>799</v>
      </c>
      <c r="F41" s="96"/>
      <c r="G41" s="96" t="s">
        <v>836</v>
      </c>
      <c r="H41" s="91" t="s">
        <v>1016</v>
      </c>
      <c r="I41" s="91" t="s">
        <v>926</v>
      </c>
      <c r="J41" s="97"/>
      <c r="K41" s="78" t="s">
        <v>945</v>
      </c>
      <c r="L41" s="140" t="str">
        <f>IF(ISERROR(VLOOKUP($B41&amp;" "&amp;$M41,Lists!$AC$4:$AD$17,2,FALSE)),"",VLOOKUP($B41&amp;" "&amp;$M41,Lists!$AC$4:$AD$17,2,FALSE))</f>
        <v/>
      </c>
      <c r="M41" s="78" t="str">
        <f>IF(ISERROR(VLOOKUP($K41,Lists!$L$4:$M$7,2,FALSE)),"",VLOOKUP($K41,Lists!$L$4:$M$7,2,FALSE))</f>
        <v/>
      </c>
      <c r="N41" s="98" t="str">
        <f t="shared" si="0"/>
        <v/>
      </c>
      <c r="O41" s="99" t="str">
        <f>IF(C41="no",VLOOKUP(B41,Lists!$R$4:$AB$17,10, FALSE),"Please enter details here")</f>
        <v>Please enter details here</v>
      </c>
      <c r="P41" s="124"/>
      <c r="Q41" s="99" t="str">
        <f>IF(Lists!$BA$4="","No","")</f>
        <v>No</v>
      </c>
      <c r="R41" s="100" t="str">
        <f>IF(ISERROR(VLOOKUP($E41,Lists!$T$4:$AA$49,6,FALSE)),"",VLOOKUP($E41,Lists!$T$4:$AA$49,6,FALSE))</f>
        <v/>
      </c>
      <c r="S41" s="101" t="str">
        <f>IF(ISERROR(VLOOKUP($E41,Lists!$T$4:$AA$49,7,FALSE)),"",VLOOKUP($E41,Lists!$T$4:$AA$49,7,FALSE))</f>
        <v/>
      </c>
      <c r="T41" s="102"/>
      <c r="U41" s="102"/>
      <c r="V41" s="102"/>
      <c r="W41" s="102"/>
      <c r="X41" s="102" t="str">
        <f>IF(ISERROR(VLOOKUP($E41,Lists!$T$4:$AF$49,13,FALSE))," ",VLOOKUP($E41,Lists!$T$4:$AF$49,13,FALSE))</f>
        <v xml:space="preserve"> </v>
      </c>
    </row>
    <row r="42" spans="1:24" x14ac:dyDescent="0.25">
      <c r="A42" s="91"/>
      <c r="B42" s="76" t="s">
        <v>781</v>
      </c>
      <c r="C42" s="89" t="s">
        <v>898</v>
      </c>
      <c r="D42" s="139" t="str">
        <f>IF(ISERROR(VLOOKUP($B42,Lists!$R$4:$S$17,2,FALSE)),"",VLOOKUP($B42,Lists!$R$4:$S$17,2,FALSE))</f>
        <v/>
      </c>
      <c r="E42" s="90" t="s">
        <v>799</v>
      </c>
      <c r="F42" s="96"/>
      <c r="G42" s="96" t="s">
        <v>836</v>
      </c>
      <c r="H42" s="91" t="s">
        <v>1016</v>
      </c>
      <c r="I42" s="91" t="s">
        <v>926</v>
      </c>
      <c r="J42" s="97"/>
      <c r="K42" s="78" t="s">
        <v>945</v>
      </c>
      <c r="L42" s="140" t="str">
        <f>IF(ISERROR(VLOOKUP($B42&amp;" "&amp;$M42,Lists!$AC$4:$AD$17,2,FALSE)),"",VLOOKUP($B42&amp;" "&amp;$M42,Lists!$AC$4:$AD$17,2,FALSE))</f>
        <v/>
      </c>
      <c r="M42" s="78" t="str">
        <f>IF(ISERROR(VLOOKUP($K42,Lists!$L$4:$M$7,2,FALSE)),"",VLOOKUP($K42,Lists!$L$4:$M$7,2,FALSE))</f>
        <v/>
      </c>
      <c r="N42" s="98" t="str">
        <f t="shared" si="0"/>
        <v/>
      </c>
      <c r="O42" s="99" t="str">
        <f>IF(C42="no",VLOOKUP(B42,Lists!$R$4:$AB$17,10, FALSE),"Please enter details here")</f>
        <v>Please enter details here</v>
      </c>
      <c r="P42" s="124"/>
      <c r="Q42" s="99" t="str">
        <f>IF(Lists!$BA$4="","No","")</f>
        <v>No</v>
      </c>
      <c r="R42" s="100" t="str">
        <f>IF(ISERROR(VLOOKUP($E42,Lists!$T$4:$AA$49,6,FALSE)),"",VLOOKUP($E42,Lists!$T$4:$AA$49,6,FALSE))</f>
        <v/>
      </c>
      <c r="S42" s="101" t="str">
        <f>IF(ISERROR(VLOOKUP($E42,Lists!$T$4:$AA$49,7,FALSE)),"",VLOOKUP($E42,Lists!$T$4:$AA$49,7,FALSE))</f>
        <v/>
      </c>
      <c r="T42" s="102"/>
      <c r="U42" s="102"/>
      <c r="V42" s="102"/>
      <c r="W42" s="102"/>
      <c r="X42" s="102" t="str">
        <f>IF(ISERROR(VLOOKUP($E42,Lists!$T$4:$AF$49,13,FALSE))," ",VLOOKUP($E42,Lists!$T$4:$AF$49,13,FALSE))</f>
        <v xml:space="preserve"> </v>
      </c>
    </row>
    <row r="43" spans="1:24" x14ac:dyDescent="0.25">
      <c r="A43" s="91"/>
      <c r="B43" s="76" t="s">
        <v>781</v>
      </c>
      <c r="C43" s="89" t="s">
        <v>898</v>
      </c>
      <c r="D43" s="139" t="str">
        <f>IF(ISERROR(VLOOKUP($B43,Lists!$R$4:$S$17,2,FALSE)),"",VLOOKUP($B43,Lists!$R$4:$S$17,2,FALSE))</f>
        <v/>
      </c>
      <c r="E43" s="90" t="s">
        <v>799</v>
      </c>
      <c r="F43" s="96"/>
      <c r="G43" s="96" t="s">
        <v>836</v>
      </c>
      <c r="H43" s="91" t="s">
        <v>1016</v>
      </c>
      <c r="I43" s="91" t="s">
        <v>926</v>
      </c>
      <c r="J43" s="97"/>
      <c r="K43" s="78" t="s">
        <v>945</v>
      </c>
      <c r="L43" s="140" t="str">
        <f>IF(ISERROR(VLOOKUP($B43&amp;" "&amp;$M43,Lists!$AC$4:$AD$17,2,FALSE)),"",VLOOKUP($B43&amp;" "&amp;$M43,Lists!$AC$4:$AD$17,2,FALSE))</f>
        <v/>
      </c>
      <c r="M43" s="78" t="str">
        <f>IF(ISERROR(VLOOKUP($K43,Lists!$L$4:$M$7,2,FALSE)),"",VLOOKUP($K43,Lists!$L$4:$M$7,2,FALSE))</f>
        <v/>
      </c>
      <c r="N43" s="98" t="str">
        <f t="shared" si="0"/>
        <v/>
      </c>
      <c r="O43" s="99" t="str">
        <f>IF(C43="no",VLOOKUP(B43,Lists!$R$4:$AB$17,10, FALSE),"Please enter details here")</f>
        <v>Please enter details here</v>
      </c>
      <c r="P43" s="124"/>
      <c r="Q43" s="99" t="str">
        <f>IF(Lists!$BA$4="","No","")</f>
        <v>No</v>
      </c>
      <c r="R43" s="100" t="str">
        <f>IF(ISERROR(VLOOKUP($E43,Lists!$T$4:$AA$49,6,FALSE)),"",VLOOKUP($E43,Lists!$T$4:$AA$49,6,FALSE))</f>
        <v/>
      </c>
      <c r="S43" s="101" t="str">
        <f>IF(ISERROR(VLOOKUP($E43,Lists!$T$4:$AA$49,7,FALSE)),"",VLOOKUP($E43,Lists!$T$4:$AA$49,7,FALSE))</f>
        <v/>
      </c>
      <c r="T43" s="102"/>
      <c r="U43" s="102"/>
      <c r="V43" s="102"/>
      <c r="W43" s="102"/>
      <c r="X43" s="102" t="str">
        <f>IF(ISERROR(VLOOKUP($E43,Lists!$T$4:$AF$49,13,FALSE))," ",VLOOKUP($E43,Lists!$T$4:$AF$49,13,FALSE))</f>
        <v xml:space="preserve"> </v>
      </c>
    </row>
    <row r="44" spans="1:24" x14ac:dyDescent="0.25">
      <c r="A44" s="91"/>
      <c r="B44" s="76" t="s">
        <v>781</v>
      </c>
      <c r="C44" s="89" t="s">
        <v>898</v>
      </c>
      <c r="D44" s="139" t="str">
        <f>IF(ISERROR(VLOOKUP($B44,Lists!$R$4:$S$17,2,FALSE)),"",VLOOKUP($B44,Lists!$R$4:$S$17,2,FALSE))</f>
        <v/>
      </c>
      <c r="E44" s="90" t="s">
        <v>799</v>
      </c>
      <c r="F44" s="96"/>
      <c r="G44" s="96" t="s">
        <v>836</v>
      </c>
      <c r="H44" s="91" t="s">
        <v>1016</v>
      </c>
      <c r="I44" s="91" t="s">
        <v>926</v>
      </c>
      <c r="J44" s="97"/>
      <c r="K44" s="78" t="s">
        <v>945</v>
      </c>
      <c r="L44" s="140" t="str">
        <f>IF(ISERROR(VLOOKUP($B44&amp;" "&amp;$M44,Lists!$AC$4:$AD$17,2,FALSE)),"",VLOOKUP($B44&amp;" "&amp;$M44,Lists!$AC$4:$AD$17,2,FALSE))</f>
        <v/>
      </c>
      <c r="M44" s="78" t="str">
        <f>IF(ISERROR(VLOOKUP($K44,Lists!$L$4:$M$7,2,FALSE)),"",VLOOKUP($K44,Lists!$L$4:$M$7,2,FALSE))</f>
        <v/>
      </c>
      <c r="N44" s="98" t="str">
        <f t="shared" si="0"/>
        <v/>
      </c>
      <c r="O44" s="99" t="str">
        <f>IF(C44="no",VLOOKUP(B44,Lists!$R$4:$AB$17,10, FALSE),"Please enter details here")</f>
        <v>Please enter details here</v>
      </c>
      <c r="P44" s="124"/>
      <c r="Q44" s="99" t="str">
        <f>IF(Lists!$BA$4="","No","")</f>
        <v>No</v>
      </c>
      <c r="R44" s="100" t="str">
        <f>IF(ISERROR(VLOOKUP($E44,Lists!$T$4:$AA$49,6,FALSE)),"",VLOOKUP($E44,Lists!$T$4:$AA$49,6,FALSE))</f>
        <v/>
      </c>
      <c r="S44" s="101" t="str">
        <f>IF(ISERROR(VLOOKUP($E44,Lists!$T$4:$AA$49,7,FALSE)),"",VLOOKUP($E44,Lists!$T$4:$AA$49,7,FALSE))</f>
        <v/>
      </c>
      <c r="T44" s="102"/>
      <c r="U44" s="102"/>
      <c r="V44" s="102"/>
      <c r="W44" s="102"/>
      <c r="X44" s="102" t="str">
        <f>IF(ISERROR(VLOOKUP($E44,Lists!$T$4:$AF$49,13,FALSE))," ",VLOOKUP($E44,Lists!$T$4:$AF$49,13,FALSE))</f>
        <v xml:space="preserve"> </v>
      </c>
    </row>
    <row r="45" spans="1:24" x14ac:dyDescent="0.25">
      <c r="A45" s="91"/>
      <c r="B45" s="76" t="s">
        <v>781</v>
      </c>
      <c r="C45" s="89" t="s">
        <v>898</v>
      </c>
      <c r="D45" s="139" t="str">
        <f>IF(ISERROR(VLOOKUP($B45,Lists!$R$4:$S$17,2,FALSE)),"",VLOOKUP($B45,Lists!$R$4:$S$17,2,FALSE))</f>
        <v/>
      </c>
      <c r="E45" s="90" t="s">
        <v>799</v>
      </c>
      <c r="F45" s="96"/>
      <c r="G45" s="96" t="s">
        <v>836</v>
      </c>
      <c r="H45" s="91" t="s">
        <v>1016</v>
      </c>
      <c r="I45" s="91" t="s">
        <v>926</v>
      </c>
      <c r="J45" s="97"/>
      <c r="K45" s="78" t="s">
        <v>945</v>
      </c>
      <c r="L45" s="140" t="str">
        <f>IF(ISERROR(VLOOKUP($B45&amp;" "&amp;$M45,Lists!$AC$4:$AD$17,2,FALSE)),"",VLOOKUP($B45&amp;" "&amp;$M45,Lists!$AC$4:$AD$17,2,FALSE))</f>
        <v/>
      </c>
      <c r="M45" s="78" t="str">
        <f>IF(ISERROR(VLOOKUP($K45,Lists!$L$4:$M$7,2,FALSE)),"",VLOOKUP($K45,Lists!$L$4:$M$7,2,FALSE))</f>
        <v/>
      </c>
      <c r="N45" s="98" t="str">
        <f t="shared" si="0"/>
        <v/>
      </c>
      <c r="O45" s="99" t="str">
        <f>IF(C45="no",VLOOKUP(B45,Lists!$R$4:$AB$17,10, FALSE),"Please enter details here")</f>
        <v>Please enter details here</v>
      </c>
      <c r="P45" s="124"/>
      <c r="Q45" s="99" t="str">
        <f>IF(Lists!$BA$4="","No","")</f>
        <v>No</v>
      </c>
      <c r="R45" s="100" t="str">
        <f>IF(ISERROR(VLOOKUP($E45,Lists!$T$4:$AA$49,6,FALSE)),"",VLOOKUP($E45,Lists!$T$4:$AA$49,6,FALSE))</f>
        <v/>
      </c>
      <c r="S45" s="101" t="str">
        <f>IF(ISERROR(VLOOKUP($E45,Lists!$T$4:$AA$49,7,FALSE)),"",VLOOKUP($E45,Lists!$T$4:$AA$49,7,FALSE))</f>
        <v/>
      </c>
      <c r="T45" s="102"/>
      <c r="U45" s="102"/>
      <c r="V45" s="102"/>
      <c r="W45" s="102"/>
      <c r="X45" s="102" t="str">
        <f>IF(ISERROR(VLOOKUP($E45,Lists!$T$4:$AF$49,13,FALSE))," ",VLOOKUP($E45,Lists!$T$4:$AF$49,13,FALSE))</f>
        <v xml:space="preserve"> </v>
      </c>
    </row>
    <row r="46" spans="1:24" x14ac:dyDescent="0.25">
      <c r="A46" s="91"/>
      <c r="B46" s="76" t="s">
        <v>781</v>
      </c>
      <c r="C46" s="89" t="s">
        <v>898</v>
      </c>
      <c r="D46" s="139" t="str">
        <f>IF(ISERROR(VLOOKUP($B46,Lists!$R$4:$S$17,2,FALSE)),"",VLOOKUP($B46,Lists!$R$4:$S$17,2,FALSE))</f>
        <v/>
      </c>
      <c r="E46" s="90" t="s">
        <v>799</v>
      </c>
      <c r="F46" s="96"/>
      <c r="G46" s="96" t="s">
        <v>836</v>
      </c>
      <c r="H46" s="91" t="s">
        <v>1016</v>
      </c>
      <c r="I46" s="91" t="s">
        <v>926</v>
      </c>
      <c r="J46" s="97"/>
      <c r="K46" s="78" t="s">
        <v>945</v>
      </c>
      <c r="L46" s="140" t="str">
        <f>IF(ISERROR(VLOOKUP($B46&amp;" "&amp;$M46,Lists!$AC$4:$AD$17,2,FALSE)),"",VLOOKUP($B46&amp;" "&amp;$M46,Lists!$AC$4:$AD$17,2,FALSE))</f>
        <v/>
      </c>
      <c r="M46" s="78" t="str">
        <f>IF(ISERROR(VLOOKUP($K46,Lists!$L$4:$M$7,2,FALSE)),"",VLOOKUP($K46,Lists!$L$4:$M$7,2,FALSE))</f>
        <v/>
      </c>
      <c r="N46" s="98" t="str">
        <f t="shared" si="0"/>
        <v/>
      </c>
      <c r="O46" s="99" t="str">
        <f>IF(C46="no",VLOOKUP(B46,Lists!$R$4:$AB$17,10, FALSE),"Please enter details here")</f>
        <v>Please enter details here</v>
      </c>
      <c r="P46" s="124"/>
      <c r="Q46" s="99" t="str">
        <f>IF(Lists!$BA$4="","No","")</f>
        <v>No</v>
      </c>
      <c r="R46" s="100" t="str">
        <f>IF(ISERROR(VLOOKUP($E46,Lists!$T$4:$AA$49,6,FALSE)),"",VLOOKUP($E46,Lists!$T$4:$AA$49,6,FALSE))</f>
        <v/>
      </c>
      <c r="S46" s="101" t="str">
        <f>IF(ISERROR(VLOOKUP($E46,Lists!$T$4:$AA$49,7,FALSE)),"",VLOOKUP($E46,Lists!$T$4:$AA$49,7,FALSE))</f>
        <v/>
      </c>
      <c r="T46" s="102"/>
      <c r="U46" s="102"/>
      <c r="V46" s="102"/>
      <c r="W46" s="102"/>
      <c r="X46" s="102" t="str">
        <f>IF(ISERROR(VLOOKUP($E46,Lists!$T$4:$AF$49,13,FALSE))," ",VLOOKUP($E46,Lists!$T$4:$AF$49,13,FALSE))</f>
        <v xml:space="preserve"> </v>
      </c>
    </row>
    <row r="47" spans="1:24" x14ac:dyDescent="0.25">
      <c r="A47" s="91"/>
      <c r="B47" s="76" t="s">
        <v>781</v>
      </c>
      <c r="C47" s="89" t="s">
        <v>898</v>
      </c>
      <c r="D47" s="139" t="str">
        <f>IF(ISERROR(VLOOKUP($B47,Lists!$R$4:$S$17,2,FALSE)),"",VLOOKUP($B47,Lists!$R$4:$S$17,2,FALSE))</f>
        <v/>
      </c>
      <c r="E47" s="90" t="s">
        <v>799</v>
      </c>
      <c r="F47" s="96"/>
      <c r="G47" s="96" t="s">
        <v>836</v>
      </c>
      <c r="H47" s="91" t="s">
        <v>1016</v>
      </c>
      <c r="I47" s="91" t="s">
        <v>926</v>
      </c>
      <c r="J47" s="97"/>
      <c r="K47" s="78" t="s">
        <v>945</v>
      </c>
      <c r="L47" s="140" t="str">
        <f>IF(ISERROR(VLOOKUP($B47&amp;" "&amp;$M47,Lists!$AC$4:$AD$17,2,FALSE)),"",VLOOKUP($B47&amp;" "&amp;$M47,Lists!$AC$4:$AD$17,2,FALSE))</f>
        <v/>
      </c>
      <c r="M47" s="78" t="str">
        <f>IF(ISERROR(VLOOKUP($K47,Lists!$L$4:$M$7,2,FALSE)),"",VLOOKUP($K47,Lists!$L$4:$M$7,2,FALSE))</f>
        <v/>
      </c>
      <c r="N47" s="98" t="str">
        <f t="shared" si="0"/>
        <v/>
      </c>
      <c r="O47" s="99" t="str">
        <f>IF(C47="no",VLOOKUP(B47,Lists!$R$4:$AB$17,10, FALSE),"Please enter details here")</f>
        <v>Please enter details here</v>
      </c>
      <c r="P47" s="124"/>
      <c r="Q47" s="99" t="str">
        <f>IF(Lists!$BA$4="","No","")</f>
        <v>No</v>
      </c>
      <c r="R47" s="100" t="str">
        <f>IF(ISERROR(VLOOKUP($E47,Lists!$T$4:$AA$49,6,FALSE)),"",VLOOKUP($E47,Lists!$T$4:$AA$49,6,FALSE))</f>
        <v/>
      </c>
      <c r="S47" s="101" t="str">
        <f>IF(ISERROR(VLOOKUP($E47,Lists!$T$4:$AA$49,7,FALSE)),"",VLOOKUP($E47,Lists!$T$4:$AA$49,7,FALSE))</f>
        <v/>
      </c>
      <c r="T47" s="102"/>
      <c r="U47" s="102"/>
      <c r="V47" s="102"/>
      <c r="W47" s="102"/>
      <c r="X47" s="102" t="str">
        <f>IF(ISERROR(VLOOKUP($E47,Lists!$T$4:$AF$49,13,FALSE))," ",VLOOKUP($E47,Lists!$T$4:$AF$49,13,FALSE))</f>
        <v xml:space="preserve"> </v>
      </c>
    </row>
    <row r="48" spans="1:24" x14ac:dyDescent="0.25">
      <c r="A48" s="91"/>
      <c r="B48" s="76" t="s">
        <v>781</v>
      </c>
      <c r="C48" s="89" t="s">
        <v>898</v>
      </c>
      <c r="D48" s="139" t="str">
        <f>IF(ISERROR(VLOOKUP($B48,Lists!$R$4:$S$17,2,FALSE)),"",VLOOKUP($B48,Lists!$R$4:$S$17,2,FALSE))</f>
        <v/>
      </c>
      <c r="E48" s="90" t="s">
        <v>799</v>
      </c>
      <c r="F48" s="96"/>
      <c r="G48" s="96" t="s">
        <v>836</v>
      </c>
      <c r="H48" s="91" t="s">
        <v>1016</v>
      </c>
      <c r="I48" s="91" t="s">
        <v>926</v>
      </c>
      <c r="J48" s="97"/>
      <c r="K48" s="78" t="s">
        <v>945</v>
      </c>
      <c r="L48" s="140" t="str">
        <f>IF(ISERROR(VLOOKUP($B48&amp;" "&amp;$M48,Lists!$AC$4:$AD$17,2,FALSE)),"",VLOOKUP($B48&amp;" "&amp;$M48,Lists!$AC$4:$AD$17,2,FALSE))</f>
        <v/>
      </c>
      <c r="M48" s="78" t="str">
        <f>IF(ISERROR(VLOOKUP($K48,Lists!$L$4:$M$7,2,FALSE)),"",VLOOKUP($K48,Lists!$L$4:$M$7,2,FALSE))</f>
        <v/>
      </c>
      <c r="N48" s="98" t="str">
        <f t="shared" si="0"/>
        <v/>
      </c>
      <c r="O48" s="99" t="str">
        <f>IF(C48="no",VLOOKUP(B48,Lists!$R$4:$AB$17,10, FALSE),"Please enter details here")</f>
        <v>Please enter details here</v>
      </c>
      <c r="P48" s="124"/>
      <c r="Q48" s="99" t="str">
        <f>IF(Lists!$BA$4="","No","")</f>
        <v>No</v>
      </c>
      <c r="R48" s="100" t="str">
        <f>IF(ISERROR(VLOOKUP($E48,Lists!$T$4:$AA$49,6,FALSE)),"",VLOOKUP($E48,Lists!$T$4:$AA$49,6,FALSE))</f>
        <v/>
      </c>
      <c r="S48" s="101" t="str">
        <f>IF(ISERROR(VLOOKUP($E48,Lists!$T$4:$AA$49,7,FALSE)),"",VLOOKUP($E48,Lists!$T$4:$AA$49,7,FALSE))</f>
        <v/>
      </c>
      <c r="T48" s="102"/>
      <c r="U48" s="102"/>
      <c r="V48" s="102"/>
      <c r="W48" s="102"/>
      <c r="X48" s="102" t="str">
        <f>IF(ISERROR(VLOOKUP($E48,Lists!$T$4:$AF$49,13,FALSE))," ",VLOOKUP($E48,Lists!$T$4:$AF$49,13,FALSE))</f>
        <v xml:space="preserve"> </v>
      </c>
    </row>
    <row r="49" spans="1:24" x14ac:dyDescent="0.25">
      <c r="A49" s="91"/>
      <c r="B49" s="76" t="s">
        <v>781</v>
      </c>
      <c r="C49" s="89" t="s">
        <v>898</v>
      </c>
      <c r="D49" s="139" t="str">
        <f>IF(ISERROR(VLOOKUP($B49,Lists!$R$4:$S$17,2,FALSE)),"",VLOOKUP($B49,Lists!$R$4:$S$17,2,FALSE))</f>
        <v/>
      </c>
      <c r="E49" s="90" t="s">
        <v>799</v>
      </c>
      <c r="F49" s="96"/>
      <c r="G49" s="96" t="s">
        <v>836</v>
      </c>
      <c r="H49" s="91" t="s">
        <v>1016</v>
      </c>
      <c r="I49" s="91" t="s">
        <v>926</v>
      </c>
      <c r="J49" s="97"/>
      <c r="K49" s="78" t="s">
        <v>945</v>
      </c>
      <c r="L49" s="140" t="str">
        <f>IF(ISERROR(VLOOKUP($B49&amp;" "&amp;$M49,Lists!$AC$4:$AD$17,2,FALSE)),"",VLOOKUP($B49&amp;" "&amp;$M49,Lists!$AC$4:$AD$17,2,FALSE))</f>
        <v/>
      </c>
      <c r="M49" s="78" t="str">
        <f>IF(ISERROR(VLOOKUP($K49,Lists!$L$4:$M$7,2,FALSE)),"",VLOOKUP($K49,Lists!$L$4:$M$7,2,FALSE))</f>
        <v/>
      </c>
      <c r="N49" s="98" t="str">
        <f t="shared" si="0"/>
        <v/>
      </c>
      <c r="O49" s="99" t="str">
        <f>IF(C49="no",VLOOKUP(B49,Lists!$R$4:$AB$17,10, FALSE),"Please enter details here")</f>
        <v>Please enter details here</v>
      </c>
      <c r="P49" s="124"/>
      <c r="Q49" s="99" t="str">
        <f>IF(Lists!$BA$4="","No","")</f>
        <v>No</v>
      </c>
      <c r="R49" s="100" t="str">
        <f>IF(ISERROR(VLOOKUP($E49,Lists!$T$4:$AA$49,6,FALSE)),"",VLOOKUP($E49,Lists!$T$4:$AA$49,6,FALSE))</f>
        <v/>
      </c>
      <c r="S49" s="101" t="str">
        <f>IF(ISERROR(VLOOKUP($E49,Lists!$T$4:$AA$49,7,FALSE)),"",VLOOKUP($E49,Lists!$T$4:$AA$49,7,FALSE))</f>
        <v/>
      </c>
      <c r="T49" s="102"/>
      <c r="U49" s="102"/>
      <c r="V49" s="102"/>
      <c r="W49" s="102"/>
      <c r="X49" s="102" t="str">
        <f>IF(ISERROR(VLOOKUP($E49,Lists!$T$4:$AF$49,13,FALSE))," ",VLOOKUP($E49,Lists!$T$4:$AF$49,13,FALSE))</f>
        <v xml:space="preserve"> </v>
      </c>
    </row>
    <row r="50" spans="1:24" x14ac:dyDescent="0.25">
      <c r="A50" s="91"/>
      <c r="B50" s="76" t="s">
        <v>781</v>
      </c>
      <c r="C50" s="89" t="s">
        <v>898</v>
      </c>
      <c r="D50" s="139" t="str">
        <f>IF(ISERROR(VLOOKUP($B50,Lists!$R$4:$S$17,2,FALSE)),"",VLOOKUP($B50,Lists!$R$4:$S$17,2,FALSE))</f>
        <v/>
      </c>
      <c r="E50" s="90" t="s">
        <v>799</v>
      </c>
      <c r="F50" s="96"/>
      <c r="G50" s="96" t="s">
        <v>836</v>
      </c>
      <c r="H50" s="91" t="s">
        <v>1016</v>
      </c>
      <c r="I50" s="91" t="s">
        <v>926</v>
      </c>
      <c r="J50" s="97"/>
      <c r="K50" s="78" t="s">
        <v>945</v>
      </c>
      <c r="L50" s="140" t="str">
        <f>IF(ISERROR(VLOOKUP($B50&amp;" "&amp;$M50,Lists!$AC$4:$AD$17,2,FALSE)),"",VLOOKUP($B50&amp;" "&amp;$M50,Lists!$AC$4:$AD$17,2,FALSE))</f>
        <v/>
      </c>
      <c r="M50" s="78" t="str">
        <f>IF(ISERROR(VLOOKUP($K50,Lists!$L$4:$M$7,2,FALSE)),"",VLOOKUP($K50,Lists!$L$4:$M$7,2,FALSE))</f>
        <v/>
      </c>
      <c r="N50" s="98" t="str">
        <f t="shared" si="0"/>
        <v/>
      </c>
      <c r="O50" s="99" t="str">
        <f>IF(C50="no",VLOOKUP(B50,Lists!$R$4:$AB$17,10, FALSE),"Please enter details here")</f>
        <v>Please enter details here</v>
      </c>
      <c r="P50" s="124"/>
      <c r="Q50" s="99" t="str">
        <f>IF(Lists!$BA$4="","No","")</f>
        <v>No</v>
      </c>
      <c r="R50" s="100" t="str">
        <f>IF(ISERROR(VLOOKUP($E50,Lists!$T$4:$AA$49,6,FALSE)),"",VLOOKUP($E50,Lists!$T$4:$AA$49,6,FALSE))</f>
        <v/>
      </c>
      <c r="S50" s="101" t="str">
        <f>IF(ISERROR(VLOOKUP($E50,Lists!$T$4:$AA$49,7,FALSE)),"",VLOOKUP($E50,Lists!$T$4:$AA$49,7,FALSE))</f>
        <v/>
      </c>
      <c r="T50" s="102"/>
      <c r="U50" s="102"/>
      <c r="V50" s="102"/>
      <c r="W50" s="102"/>
      <c r="X50" s="102" t="str">
        <f>IF(ISERROR(VLOOKUP($E50,Lists!$T$4:$AF$49,13,FALSE))," ",VLOOKUP($E50,Lists!$T$4:$AF$49,13,FALSE))</f>
        <v xml:space="preserve"> </v>
      </c>
    </row>
    <row r="51" spans="1:24" x14ac:dyDescent="0.25">
      <c r="A51" s="91"/>
      <c r="B51" s="76" t="s">
        <v>781</v>
      </c>
      <c r="C51" s="89" t="s">
        <v>898</v>
      </c>
      <c r="D51" s="139" t="str">
        <f>IF(ISERROR(VLOOKUP($B51,Lists!$R$4:$S$17,2,FALSE)),"",VLOOKUP($B51,Lists!$R$4:$S$17,2,FALSE))</f>
        <v/>
      </c>
      <c r="E51" s="90" t="s">
        <v>799</v>
      </c>
      <c r="F51" s="96"/>
      <c r="G51" s="96" t="s">
        <v>836</v>
      </c>
      <c r="H51" s="91" t="s">
        <v>1016</v>
      </c>
      <c r="I51" s="91" t="s">
        <v>926</v>
      </c>
      <c r="J51" s="97"/>
      <c r="K51" s="78" t="s">
        <v>945</v>
      </c>
      <c r="L51" s="140" t="str">
        <f>IF(ISERROR(VLOOKUP($B51&amp;" "&amp;$M51,Lists!$AC$4:$AD$17,2,FALSE)),"",VLOOKUP($B51&amp;" "&amp;$M51,Lists!$AC$4:$AD$17,2,FALSE))</f>
        <v/>
      </c>
      <c r="M51" s="78" t="str">
        <f>IF(ISERROR(VLOOKUP($K51,Lists!$L$4:$M$7,2,FALSE)),"",VLOOKUP($K51,Lists!$L$4:$M$7,2,FALSE))</f>
        <v/>
      </c>
      <c r="N51" s="98" t="str">
        <f t="shared" si="0"/>
        <v/>
      </c>
      <c r="O51" s="99" t="str">
        <f>IF(C51="no",VLOOKUP(B51,Lists!$R$4:$AB$17,10, FALSE),"Please enter details here")</f>
        <v>Please enter details here</v>
      </c>
      <c r="P51" s="124"/>
      <c r="Q51" s="99" t="str">
        <f>IF(Lists!$BA$4="","No","")</f>
        <v>No</v>
      </c>
      <c r="R51" s="100" t="str">
        <f>IF(ISERROR(VLOOKUP($E51,Lists!$T$4:$AA$49,6,FALSE)),"",VLOOKUP($E51,Lists!$T$4:$AA$49,6,FALSE))</f>
        <v/>
      </c>
      <c r="S51" s="101" t="str">
        <f>IF(ISERROR(VLOOKUP($E51,Lists!$T$4:$AA$49,7,FALSE)),"",VLOOKUP($E51,Lists!$T$4:$AA$49,7,FALSE))</f>
        <v/>
      </c>
      <c r="T51" s="102"/>
      <c r="U51" s="102"/>
      <c r="V51" s="102"/>
      <c r="W51" s="102"/>
      <c r="X51" s="102" t="str">
        <f>IF(ISERROR(VLOOKUP($E51,Lists!$T$4:$AF$49,13,FALSE))," ",VLOOKUP($E51,Lists!$T$4:$AF$49,13,FALSE))</f>
        <v xml:space="preserve"> </v>
      </c>
    </row>
    <row r="52" spans="1:24" x14ac:dyDescent="0.25">
      <c r="A52" s="91"/>
      <c r="B52" s="76" t="s">
        <v>781</v>
      </c>
      <c r="C52" s="89" t="s">
        <v>898</v>
      </c>
      <c r="D52" s="139" t="str">
        <f>IF(ISERROR(VLOOKUP($B52,Lists!$R$4:$S$17,2,FALSE)),"",VLOOKUP($B52,Lists!$R$4:$S$17,2,FALSE))</f>
        <v/>
      </c>
      <c r="E52" s="90" t="s">
        <v>799</v>
      </c>
      <c r="F52" s="96"/>
      <c r="G52" s="96" t="s">
        <v>836</v>
      </c>
      <c r="H52" s="91" t="s">
        <v>1016</v>
      </c>
      <c r="I52" s="91" t="s">
        <v>926</v>
      </c>
      <c r="J52" s="97"/>
      <c r="K52" s="78" t="s">
        <v>945</v>
      </c>
      <c r="L52" s="140" t="str">
        <f>IF(ISERROR(VLOOKUP($B52&amp;" "&amp;$M52,Lists!$AC$4:$AD$17,2,FALSE)),"",VLOOKUP($B52&amp;" "&amp;$M52,Lists!$AC$4:$AD$17,2,FALSE))</f>
        <v/>
      </c>
      <c r="M52" s="78" t="str">
        <f>IF(ISERROR(VLOOKUP($K52,Lists!$L$4:$M$7,2,FALSE)),"",VLOOKUP($K52,Lists!$L$4:$M$7,2,FALSE))</f>
        <v/>
      </c>
      <c r="N52" s="98" t="str">
        <f t="shared" si="0"/>
        <v/>
      </c>
      <c r="O52" s="99" t="str">
        <f>IF(C52="no",VLOOKUP(B52,Lists!$R$4:$AB$17,10, FALSE),"Please enter details here")</f>
        <v>Please enter details here</v>
      </c>
      <c r="P52" s="124"/>
      <c r="Q52" s="99" t="str">
        <f>IF(Lists!$BA$4="","No","")</f>
        <v>No</v>
      </c>
      <c r="R52" s="100" t="str">
        <f>IF(ISERROR(VLOOKUP($E52,Lists!$T$4:$AA$49,6,FALSE)),"",VLOOKUP($E52,Lists!$T$4:$AA$49,6,FALSE))</f>
        <v/>
      </c>
      <c r="S52" s="101" t="str">
        <f>IF(ISERROR(VLOOKUP($E52,Lists!$T$4:$AA$49,7,FALSE)),"",VLOOKUP($E52,Lists!$T$4:$AA$49,7,FALSE))</f>
        <v/>
      </c>
      <c r="T52" s="102"/>
      <c r="U52" s="102"/>
      <c r="V52" s="102"/>
      <c r="W52" s="102"/>
      <c r="X52" s="102" t="str">
        <f>IF(ISERROR(VLOOKUP($E52,Lists!$T$4:$AF$49,13,FALSE))," ",VLOOKUP($E52,Lists!$T$4:$AF$49,13,FALSE))</f>
        <v xml:space="preserve"> </v>
      </c>
    </row>
    <row r="53" spans="1:24" x14ac:dyDescent="0.25">
      <c r="A53" s="91"/>
      <c r="B53" s="76" t="s">
        <v>781</v>
      </c>
      <c r="C53" s="89" t="s">
        <v>898</v>
      </c>
      <c r="D53" s="139" t="str">
        <f>IF(ISERROR(VLOOKUP($B53,Lists!$R$4:$S$17,2,FALSE)),"",VLOOKUP($B53,Lists!$R$4:$S$17,2,FALSE))</f>
        <v/>
      </c>
      <c r="E53" s="90" t="s">
        <v>799</v>
      </c>
      <c r="F53" s="96"/>
      <c r="G53" s="96" t="s">
        <v>836</v>
      </c>
      <c r="H53" s="91" t="s">
        <v>1016</v>
      </c>
      <c r="I53" s="91" t="s">
        <v>926</v>
      </c>
      <c r="J53" s="97"/>
      <c r="K53" s="78" t="s">
        <v>945</v>
      </c>
      <c r="L53" s="140" t="str">
        <f>IF(ISERROR(VLOOKUP($B53&amp;" "&amp;$M53,Lists!$AC$4:$AD$17,2,FALSE)),"",VLOOKUP($B53&amp;" "&amp;$M53,Lists!$AC$4:$AD$17,2,FALSE))</f>
        <v/>
      </c>
      <c r="M53" s="78" t="str">
        <f>IF(ISERROR(VLOOKUP($K53,Lists!$L$4:$M$7,2,FALSE)),"",VLOOKUP($K53,Lists!$L$4:$M$7,2,FALSE))</f>
        <v/>
      </c>
      <c r="N53" s="98" t="str">
        <f t="shared" si="0"/>
        <v/>
      </c>
      <c r="O53" s="99" t="str">
        <f>IF(C53="no",VLOOKUP(B53,Lists!$R$4:$AB$17,10, FALSE),"Please enter details here")</f>
        <v>Please enter details here</v>
      </c>
      <c r="P53" s="124"/>
      <c r="Q53" s="99" t="str">
        <f>IF(Lists!$BA$4="","No","")</f>
        <v>No</v>
      </c>
      <c r="R53" s="100" t="str">
        <f>IF(ISERROR(VLOOKUP($E53,Lists!$T$4:$AA$49,6,FALSE)),"",VLOOKUP($E53,Lists!$T$4:$AA$49,6,FALSE))</f>
        <v/>
      </c>
      <c r="S53" s="101" t="str">
        <f>IF(ISERROR(VLOOKUP($E53,Lists!$T$4:$AA$49,7,FALSE)),"",VLOOKUP($E53,Lists!$T$4:$AA$49,7,FALSE))</f>
        <v/>
      </c>
      <c r="T53" s="102"/>
      <c r="U53" s="102"/>
      <c r="V53" s="102"/>
      <c r="W53" s="102"/>
      <c r="X53" s="102" t="str">
        <f>IF(ISERROR(VLOOKUP($E53,Lists!$T$4:$AF$49,13,FALSE))," ",VLOOKUP($E53,Lists!$T$4:$AF$49,13,FALSE))</f>
        <v xml:space="preserve"> </v>
      </c>
    </row>
    <row r="54" spans="1:24" x14ac:dyDescent="0.25">
      <c r="A54" s="91"/>
      <c r="B54" s="76" t="s">
        <v>781</v>
      </c>
      <c r="C54" s="89" t="s">
        <v>898</v>
      </c>
      <c r="D54" s="139" t="str">
        <f>IF(ISERROR(VLOOKUP($B54,Lists!$R$4:$S$17,2,FALSE)),"",VLOOKUP($B54,Lists!$R$4:$S$17,2,FALSE))</f>
        <v/>
      </c>
      <c r="E54" s="90" t="s">
        <v>799</v>
      </c>
      <c r="F54" s="96"/>
      <c r="G54" s="96" t="s">
        <v>836</v>
      </c>
      <c r="H54" s="91" t="s">
        <v>1016</v>
      </c>
      <c r="I54" s="91" t="s">
        <v>926</v>
      </c>
      <c r="J54" s="97"/>
      <c r="K54" s="78" t="s">
        <v>945</v>
      </c>
      <c r="L54" s="140" t="str">
        <f>IF(ISERROR(VLOOKUP($B54&amp;" "&amp;$M54,Lists!$AC$4:$AD$17,2,FALSE)),"",VLOOKUP($B54&amp;" "&amp;$M54,Lists!$AC$4:$AD$17,2,FALSE))</f>
        <v/>
      </c>
      <c r="M54" s="78" t="str">
        <f>IF(ISERROR(VLOOKUP($K54,Lists!$L$4:$M$7,2,FALSE)),"",VLOOKUP($K54,Lists!$L$4:$M$7,2,FALSE))</f>
        <v/>
      </c>
      <c r="N54" s="98" t="str">
        <f t="shared" si="0"/>
        <v/>
      </c>
      <c r="O54" s="99" t="str">
        <f>IF(C54="no",VLOOKUP(B54,Lists!$R$4:$AB$17,10, FALSE),"Please enter details here")</f>
        <v>Please enter details here</v>
      </c>
      <c r="P54" s="124"/>
      <c r="Q54" s="99" t="str">
        <f>IF(Lists!$BA$4="","No","")</f>
        <v>No</v>
      </c>
      <c r="R54" s="100" t="str">
        <f>IF(ISERROR(VLOOKUP($E54,Lists!$T$4:$AA$49,6,FALSE)),"",VLOOKUP($E54,Lists!$T$4:$AA$49,6,FALSE))</f>
        <v/>
      </c>
      <c r="S54" s="101" t="str">
        <f>IF(ISERROR(VLOOKUP($E54,Lists!$T$4:$AA$49,7,FALSE)),"",VLOOKUP($E54,Lists!$T$4:$AA$49,7,FALSE))</f>
        <v/>
      </c>
      <c r="T54" s="102"/>
      <c r="U54" s="102"/>
      <c r="V54" s="102"/>
      <c r="W54" s="102"/>
      <c r="X54" s="102" t="str">
        <f>IF(ISERROR(VLOOKUP($E54,Lists!$T$4:$AF$49,13,FALSE))," ",VLOOKUP($E54,Lists!$T$4:$AF$49,13,FALSE))</f>
        <v xml:space="preserve"> </v>
      </c>
    </row>
    <row r="55" spans="1:24" x14ac:dyDescent="0.25">
      <c r="A55" s="91"/>
      <c r="B55" s="76" t="s">
        <v>781</v>
      </c>
      <c r="C55" s="89" t="s">
        <v>898</v>
      </c>
      <c r="D55" s="139" t="str">
        <f>IF(ISERROR(VLOOKUP($B55,Lists!$R$4:$S$17,2,FALSE)),"",VLOOKUP($B55,Lists!$R$4:$S$17,2,FALSE))</f>
        <v/>
      </c>
      <c r="E55" s="90" t="s">
        <v>799</v>
      </c>
      <c r="F55" s="96"/>
      <c r="G55" s="96" t="s">
        <v>836</v>
      </c>
      <c r="H55" s="91" t="s">
        <v>1016</v>
      </c>
      <c r="I55" s="91" t="s">
        <v>926</v>
      </c>
      <c r="J55" s="97"/>
      <c r="K55" s="78" t="s">
        <v>945</v>
      </c>
      <c r="L55" s="140" t="str">
        <f>IF(ISERROR(VLOOKUP($B55&amp;" "&amp;$M55,Lists!$AC$4:$AD$17,2,FALSE)),"",VLOOKUP($B55&amp;" "&amp;$M55,Lists!$AC$4:$AD$17,2,FALSE))</f>
        <v/>
      </c>
      <c r="M55" s="78" t="str">
        <f>IF(ISERROR(VLOOKUP($K55,Lists!$L$4:$M$7,2,FALSE)),"",VLOOKUP($K55,Lists!$L$4:$M$7,2,FALSE))</f>
        <v/>
      </c>
      <c r="N55" s="98" t="str">
        <f t="shared" si="0"/>
        <v/>
      </c>
      <c r="O55" s="99" t="str">
        <f>IF(C55="no",VLOOKUP(B55,Lists!$R$4:$AB$17,10, FALSE),"Please enter details here")</f>
        <v>Please enter details here</v>
      </c>
      <c r="P55" s="124"/>
      <c r="Q55" s="99" t="str">
        <f>IF(Lists!$BA$4="","No","")</f>
        <v>No</v>
      </c>
      <c r="R55" s="100" t="str">
        <f>IF(ISERROR(VLOOKUP($E55,Lists!$T$4:$AA$49,6,FALSE)),"",VLOOKUP($E55,Lists!$T$4:$AA$49,6,FALSE))</f>
        <v/>
      </c>
      <c r="S55" s="101" t="str">
        <f>IF(ISERROR(VLOOKUP($E55,Lists!$T$4:$AA$49,7,FALSE)),"",VLOOKUP($E55,Lists!$T$4:$AA$49,7,FALSE))</f>
        <v/>
      </c>
      <c r="T55" s="102"/>
      <c r="U55" s="102"/>
      <c r="V55" s="102"/>
      <c r="W55" s="102"/>
      <c r="X55" s="102" t="str">
        <f>IF(ISERROR(VLOOKUP($E55,Lists!$T$4:$AF$49,13,FALSE))," ",VLOOKUP($E55,Lists!$T$4:$AF$49,13,FALSE))</f>
        <v xml:space="preserve"> </v>
      </c>
    </row>
    <row r="56" spans="1:24" x14ac:dyDescent="0.25">
      <c r="A56" s="91"/>
      <c r="B56" s="76" t="s">
        <v>781</v>
      </c>
      <c r="C56" s="89" t="s">
        <v>898</v>
      </c>
      <c r="D56" s="139" t="str">
        <f>IF(ISERROR(VLOOKUP($B56,Lists!$R$4:$S$17,2,FALSE)),"",VLOOKUP($B56,Lists!$R$4:$S$17,2,FALSE))</f>
        <v/>
      </c>
      <c r="E56" s="90" t="s">
        <v>799</v>
      </c>
      <c r="F56" s="96"/>
      <c r="G56" s="96" t="s">
        <v>836</v>
      </c>
      <c r="H56" s="91" t="s">
        <v>1016</v>
      </c>
      <c r="I56" s="91" t="s">
        <v>926</v>
      </c>
      <c r="J56" s="97"/>
      <c r="K56" s="78" t="s">
        <v>945</v>
      </c>
      <c r="L56" s="140" t="str">
        <f>IF(ISERROR(VLOOKUP($B56&amp;" "&amp;$M56,Lists!$AC$4:$AD$17,2,FALSE)),"",VLOOKUP($B56&amp;" "&amp;$M56,Lists!$AC$4:$AD$17,2,FALSE))</f>
        <v/>
      </c>
      <c r="M56" s="78" t="str">
        <f>IF(ISERROR(VLOOKUP($K56,Lists!$L$4:$M$7,2,FALSE)),"",VLOOKUP($K56,Lists!$L$4:$M$7,2,FALSE))</f>
        <v/>
      </c>
      <c r="N56" s="98" t="str">
        <f t="shared" si="0"/>
        <v/>
      </c>
      <c r="O56" s="99" t="str">
        <f>IF(C56="no",VLOOKUP(B56,Lists!$R$4:$AB$17,10, FALSE),"Please enter details here")</f>
        <v>Please enter details here</v>
      </c>
      <c r="P56" s="124"/>
      <c r="Q56" s="99" t="str">
        <f>IF(Lists!$BA$4="","No","")</f>
        <v>No</v>
      </c>
      <c r="R56" s="100" t="str">
        <f>IF(ISERROR(VLOOKUP($E56,Lists!$T$4:$AA$49,6,FALSE)),"",VLOOKUP($E56,Lists!$T$4:$AA$49,6,FALSE))</f>
        <v/>
      </c>
      <c r="S56" s="101" t="str">
        <f>IF(ISERROR(VLOOKUP($E56,Lists!$T$4:$AA$49,7,FALSE)),"",VLOOKUP($E56,Lists!$T$4:$AA$49,7,FALSE))</f>
        <v/>
      </c>
      <c r="T56" s="102"/>
      <c r="U56" s="102"/>
      <c r="V56" s="102"/>
      <c r="W56" s="102"/>
      <c r="X56" s="102" t="str">
        <f>IF(ISERROR(VLOOKUP($E56,Lists!$T$4:$AF$49,13,FALSE))," ",VLOOKUP($E56,Lists!$T$4:$AF$49,13,FALSE))</f>
        <v xml:space="preserve"> </v>
      </c>
    </row>
    <row r="57" spans="1:24" x14ac:dyDescent="0.25">
      <c r="A57" s="91"/>
      <c r="B57" s="76" t="s">
        <v>781</v>
      </c>
      <c r="C57" s="89" t="s">
        <v>898</v>
      </c>
      <c r="D57" s="139" t="str">
        <f>IF(ISERROR(VLOOKUP($B57,Lists!$R$4:$S$17,2,FALSE)),"",VLOOKUP($B57,Lists!$R$4:$S$17,2,FALSE))</f>
        <v/>
      </c>
      <c r="E57" s="90" t="s">
        <v>799</v>
      </c>
      <c r="F57" s="96"/>
      <c r="G57" s="96" t="s">
        <v>836</v>
      </c>
      <c r="H57" s="91" t="s">
        <v>1016</v>
      </c>
      <c r="I57" s="91" t="s">
        <v>926</v>
      </c>
      <c r="J57" s="97"/>
      <c r="K57" s="78" t="s">
        <v>945</v>
      </c>
      <c r="L57" s="140" t="str">
        <f>IF(ISERROR(VLOOKUP($B57&amp;" "&amp;$M57,Lists!$AC$4:$AD$17,2,FALSE)),"",VLOOKUP($B57&amp;" "&amp;$M57,Lists!$AC$4:$AD$17,2,FALSE))</f>
        <v/>
      </c>
      <c r="M57" s="78" t="str">
        <f>IF(ISERROR(VLOOKUP($K57,Lists!$L$4:$M$7,2,FALSE)),"",VLOOKUP($K57,Lists!$L$4:$M$7,2,FALSE))</f>
        <v/>
      </c>
      <c r="N57" s="98" t="str">
        <f t="shared" si="0"/>
        <v/>
      </c>
      <c r="O57" s="99" t="str">
        <f>IF(C57="no",VLOOKUP(B57,Lists!$R$4:$AB$17,10, FALSE),"Please enter details here")</f>
        <v>Please enter details here</v>
      </c>
      <c r="P57" s="124"/>
      <c r="Q57" s="99" t="str">
        <f>IF(Lists!$BA$4="","No","")</f>
        <v>No</v>
      </c>
      <c r="R57" s="100" t="str">
        <f>IF(ISERROR(VLOOKUP($E57,Lists!$T$4:$AA$49,6,FALSE)),"",VLOOKUP($E57,Lists!$T$4:$AA$49,6,FALSE))</f>
        <v/>
      </c>
      <c r="S57" s="101" t="str">
        <f>IF(ISERROR(VLOOKUP($E57,Lists!$T$4:$AA$49,7,FALSE)),"",VLOOKUP($E57,Lists!$T$4:$AA$49,7,FALSE))</f>
        <v/>
      </c>
      <c r="T57" s="102"/>
      <c r="U57" s="102"/>
      <c r="V57" s="102"/>
      <c r="W57" s="102"/>
      <c r="X57" s="102" t="str">
        <f>IF(ISERROR(VLOOKUP($E57,Lists!$T$4:$AF$49,13,FALSE))," ",VLOOKUP($E57,Lists!$T$4:$AF$49,13,FALSE))</f>
        <v xml:space="preserve"> </v>
      </c>
    </row>
    <row r="58" spans="1:24" x14ac:dyDescent="0.25">
      <c r="A58" s="91"/>
      <c r="B58" s="76" t="s">
        <v>781</v>
      </c>
      <c r="C58" s="89" t="s">
        <v>898</v>
      </c>
      <c r="D58" s="139" t="str">
        <f>IF(ISERROR(VLOOKUP($B58,Lists!$R$4:$S$17,2,FALSE)),"",VLOOKUP($B58,Lists!$R$4:$S$17,2,FALSE))</f>
        <v/>
      </c>
      <c r="E58" s="90" t="s">
        <v>799</v>
      </c>
      <c r="F58" s="96"/>
      <c r="G58" s="96" t="s">
        <v>836</v>
      </c>
      <c r="H58" s="91" t="s">
        <v>1016</v>
      </c>
      <c r="I58" s="91" t="s">
        <v>926</v>
      </c>
      <c r="J58" s="97"/>
      <c r="K58" s="78" t="s">
        <v>945</v>
      </c>
      <c r="L58" s="140" t="str">
        <f>IF(ISERROR(VLOOKUP($B58&amp;" "&amp;$M58,Lists!$AC$4:$AD$17,2,FALSE)),"",VLOOKUP($B58&amp;" "&amp;$M58,Lists!$AC$4:$AD$17,2,FALSE))</f>
        <v/>
      </c>
      <c r="M58" s="78" t="str">
        <f>IF(ISERROR(VLOOKUP($K58,Lists!$L$4:$M$7,2,FALSE)),"",VLOOKUP($K58,Lists!$L$4:$M$7,2,FALSE))</f>
        <v/>
      </c>
      <c r="N58" s="98" t="str">
        <f t="shared" si="0"/>
        <v/>
      </c>
      <c r="O58" s="99" t="str">
        <f>IF(C58="no",VLOOKUP(B58,Lists!$R$4:$AB$17,10, FALSE),"Please enter details here")</f>
        <v>Please enter details here</v>
      </c>
      <c r="P58" s="124"/>
      <c r="Q58" s="99" t="str">
        <f>IF(Lists!$BA$4="","No","")</f>
        <v>No</v>
      </c>
      <c r="R58" s="100" t="str">
        <f>IF(ISERROR(VLOOKUP($E58,Lists!$T$4:$AA$49,6,FALSE)),"",VLOOKUP($E58,Lists!$T$4:$AA$49,6,FALSE))</f>
        <v/>
      </c>
      <c r="S58" s="101" t="str">
        <f>IF(ISERROR(VLOOKUP($E58,Lists!$T$4:$AA$49,7,FALSE)),"",VLOOKUP($E58,Lists!$T$4:$AA$49,7,FALSE))</f>
        <v/>
      </c>
      <c r="T58" s="102"/>
      <c r="U58" s="102"/>
      <c r="V58" s="102"/>
      <c r="W58" s="102"/>
      <c r="X58" s="102" t="str">
        <f>IF(ISERROR(VLOOKUP($E58,Lists!$T$4:$AF$49,13,FALSE))," ",VLOOKUP($E58,Lists!$T$4:$AF$49,13,FALSE))</f>
        <v xml:space="preserve"> </v>
      </c>
    </row>
    <row r="59" spans="1:24" x14ac:dyDescent="0.25">
      <c r="A59" s="91"/>
      <c r="B59" s="76" t="s">
        <v>781</v>
      </c>
      <c r="C59" s="89" t="s">
        <v>898</v>
      </c>
      <c r="D59" s="139" t="str">
        <f>IF(ISERROR(VLOOKUP($B59,Lists!$R$4:$S$17,2,FALSE)),"",VLOOKUP($B59,Lists!$R$4:$S$17,2,FALSE))</f>
        <v/>
      </c>
      <c r="E59" s="90" t="s">
        <v>799</v>
      </c>
      <c r="F59" s="96"/>
      <c r="G59" s="96" t="s">
        <v>836</v>
      </c>
      <c r="H59" s="91" t="s">
        <v>1016</v>
      </c>
      <c r="I59" s="91" t="s">
        <v>926</v>
      </c>
      <c r="J59" s="97"/>
      <c r="K59" s="78" t="s">
        <v>945</v>
      </c>
      <c r="L59" s="140" t="str">
        <f>IF(ISERROR(VLOOKUP($B59&amp;" "&amp;$M59,Lists!$AC$4:$AD$17,2,FALSE)),"",VLOOKUP($B59&amp;" "&amp;$M59,Lists!$AC$4:$AD$17,2,FALSE))</f>
        <v/>
      </c>
      <c r="M59" s="78" t="str">
        <f>IF(ISERROR(VLOOKUP($K59,Lists!$L$4:$M$7,2,FALSE)),"",VLOOKUP($K59,Lists!$L$4:$M$7,2,FALSE))</f>
        <v/>
      </c>
      <c r="N59" s="98" t="str">
        <f t="shared" si="0"/>
        <v/>
      </c>
      <c r="O59" s="99" t="str">
        <f>IF(C59="no",VLOOKUP(B59,Lists!$R$4:$AB$17,10, FALSE),"Please enter details here")</f>
        <v>Please enter details here</v>
      </c>
      <c r="P59" s="124"/>
      <c r="Q59" s="99" t="str">
        <f>IF(Lists!$BA$4="","No","")</f>
        <v>No</v>
      </c>
      <c r="R59" s="100" t="str">
        <f>IF(ISERROR(VLOOKUP($E59,Lists!$T$4:$AA$49,6,FALSE)),"",VLOOKUP($E59,Lists!$T$4:$AA$49,6,FALSE))</f>
        <v/>
      </c>
      <c r="S59" s="101" t="str">
        <f>IF(ISERROR(VLOOKUP($E59,Lists!$T$4:$AA$49,7,FALSE)),"",VLOOKUP($E59,Lists!$T$4:$AA$49,7,FALSE))</f>
        <v/>
      </c>
      <c r="T59" s="102"/>
      <c r="U59" s="102"/>
      <c r="V59" s="102"/>
      <c r="W59" s="102"/>
      <c r="X59" s="102" t="str">
        <f>IF(ISERROR(VLOOKUP($E59,Lists!$T$4:$AF$49,13,FALSE))," ",VLOOKUP($E59,Lists!$T$4:$AF$49,13,FALSE))</f>
        <v xml:space="preserve"> </v>
      </c>
    </row>
    <row r="60" spans="1:24" x14ac:dyDescent="0.25">
      <c r="A60" s="91"/>
      <c r="B60" s="76" t="s">
        <v>781</v>
      </c>
      <c r="C60" s="89" t="s">
        <v>898</v>
      </c>
      <c r="D60" s="139" t="str">
        <f>IF(ISERROR(VLOOKUP($B60,Lists!$R$4:$S$17,2,FALSE)),"",VLOOKUP($B60,Lists!$R$4:$S$17,2,FALSE))</f>
        <v/>
      </c>
      <c r="E60" s="90" t="s">
        <v>799</v>
      </c>
      <c r="F60" s="96"/>
      <c r="G60" s="96" t="s">
        <v>836</v>
      </c>
      <c r="H60" s="91" t="s">
        <v>1016</v>
      </c>
      <c r="I60" s="91" t="s">
        <v>926</v>
      </c>
      <c r="J60" s="97"/>
      <c r="K60" s="78" t="s">
        <v>945</v>
      </c>
      <c r="L60" s="140" t="str">
        <f>IF(ISERROR(VLOOKUP($B60&amp;" "&amp;$M60,Lists!$AC$4:$AD$17,2,FALSE)),"",VLOOKUP($B60&amp;" "&amp;$M60,Lists!$AC$4:$AD$17,2,FALSE))</f>
        <v/>
      </c>
      <c r="M60" s="78" t="str">
        <f>IF(ISERROR(VLOOKUP($K60,Lists!$L$4:$M$7,2,FALSE)),"",VLOOKUP($K60,Lists!$L$4:$M$7,2,FALSE))</f>
        <v/>
      </c>
      <c r="N60" s="98" t="str">
        <f t="shared" si="0"/>
        <v/>
      </c>
      <c r="O60" s="99" t="str">
        <f>IF(C60="no",VLOOKUP(B60,Lists!$R$4:$AB$17,10, FALSE),"Please enter details here")</f>
        <v>Please enter details here</v>
      </c>
      <c r="P60" s="124"/>
      <c r="Q60" s="99" t="str">
        <f>IF(Lists!$BA$4="","No","")</f>
        <v>No</v>
      </c>
      <c r="R60" s="100" t="str">
        <f>IF(ISERROR(VLOOKUP($E60,Lists!$T$4:$AA$49,6,FALSE)),"",VLOOKUP($E60,Lists!$T$4:$AA$49,6,FALSE))</f>
        <v/>
      </c>
      <c r="S60" s="101" t="str">
        <f>IF(ISERROR(VLOOKUP($E60,Lists!$T$4:$AA$49,7,FALSE)),"",VLOOKUP($E60,Lists!$T$4:$AA$49,7,FALSE))</f>
        <v/>
      </c>
      <c r="T60" s="102"/>
      <c r="U60" s="102"/>
      <c r="V60" s="102"/>
      <c r="W60" s="102"/>
      <c r="X60" s="102" t="str">
        <f>IF(ISERROR(VLOOKUP($E60,Lists!$T$4:$AF$49,13,FALSE))," ",VLOOKUP($E60,Lists!$T$4:$AF$49,13,FALSE))</f>
        <v xml:space="preserve"> </v>
      </c>
    </row>
    <row r="61" spans="1:24" x14ac:dyDescent="0.25">
      <c r="A61" s="91"/>
      <c r="B61" s="76" t="s">
        <v>781</v>
      </c>
      <c r="C61" s="89" t="s">
        <v>898</v>
      </c>
      <c r="D61" s="139" t="str">
        <f>IF(ISERROR(VLOOKUP($B61,Lists!$R$4:$S$17,2,FALSE)),"",VLOOKUP($B61,Lists!$R$4:$S$17,2,FALSE))</f>
        <v/>
      </c>
      <c r="E61" s="90" t="s">
        <v>799</v>
      </c>
      <c r="F61" s="96"/>
      <c r="G61" s="96" t="s">
        <v>836</v>
      </c>
      <c r="H61" s="91" t="s">
        <v>1016</v>
      </c>
      <c r="I61" s="91" t="s">
        <v>926</v>
      </c>
      <c r="J61" s="97"/>
      <c r="K61" s="78" t="s">
        <v>945</v>
      </c>
      <c r="L61" s="140" t="str">
        <f>IF(ISERROR(VLOOKUP($B61&amp;" "&amp;$M61,Lists!$AC$4:$AD$17,2,FALSE)),"",VLOOKUP($B61&amp;" "&amp;$M61,Lists!$AC$4:$AD$17,2,FALSE))</f>
        <v/>
      </c>
      <c r="M61" s="78" t="str">
        <f>IF(ISERROR(VLOOKUP($K61,Lists!$L$4:$M$7,2,FALSE)),"",VLOOKUP($K61,Lists!$L$4:$M$7,2,FALSE))</f>
        <v/>
      </c>
      <c r="N61" s="98" t="str">
        <f t="shared" si="0"/>
        <v/>
      </c>
      <c r="O61" s="99" t="str">
        <f>IF(C61="no",VLOOKUP(B61,Lists!$R$4:$AB$17,10, FALSE),"Please enter details here")</f>
        <v>Please enter details here</v>
      </c>
      <c r="P61" s="124"/>
      <c r="Q61" s="99" t="str">
        <f>IF(Lists!$BA$4="","No","")</f>
        <v>No</v>
      </c>
      <c r="R61" s="100" t="str">
        <f>IF(ISERROR(VLOOKUP($E61,Lists!$T$4:$AA$49,6,FALSE)),"",VLOOKUP($E61,Lists!$T$4:$AA$49,6,FALSE))</f>
        <v/>
      </c>
      <c r="S61" s="101" t="str">
        <f>IF(ISERROR(VLOOKUP($E61,Lists!$T$4:$AA$49,7,FALSE)),"",VLOOKUP($E61,Lists!$T$4:$AA$49,7,FALSE))</f>
        <v/>
      </c>
      <c r="T61" s="102"/>
      <c r="U61" s="102"/>
      <c r="V61" s="102"/>
      <c r="W61" s="102"/>
      <c r="X61" s="102" t="str">
        <f>IF(ISERROR(VLOOKUP($E61,Lists!$T$4:$AF$49,13,FALSE))," ",VLOOKUP($E61,Lists!$T$4:$AF$49,13,FALSE))</f>
        <v xml:space="preserve"> </v>
      </c>
    </row>
    <row r="62" spans="1:24" x14ac:dyDescent="0.25">
      <c r="A62" s="91"/>
      <c r="B62" s="76" t="s">
        <v>781</v>
      </c>
      <c r="C62" s="89" t="s">
        <v>898</v>
      </c>
      <c r="D62" s="139" t="str">
        <f>IF(ISERROR(VLOOKUP($B62,Lists!$R$4:$S$17,2,FALSE)),"",VLOOKUP($B62,Lists!$R$4:$S$17,2,FALSE))</f>
        <v/>
      </c>
      <c r="E62" s="90" t="s">
        <v>799</v>
      </c>
      <c r="F62" s="96"/>
      <c r="G62" s="96" t="s">
        <v>836</v>
      </c>
      <c r="H62" s="91" t="s">
        <v>1016</v>
      </c>
      <c r="I62" s="91" t="s">
        <v>926</v>
      </c>
      <c r="J62" s="97"/>
      <c r="K62" s="78" t="s">
        <v>945</v>
      </c>
      <c r="L62" s="140" t="str">
        <f>IF(ISERROR(VLOOKUP($B62&amp;" "&amp;$M62,Lists!$AC$4:$AD$17,2,FALSE)),"",VLOOKUP($B62&amp;" "&amp;$M62,Lists!$AC$4:$AD$17,2,FALSE))</f>
        <v/>
      </c>
      <c r="M62" s="78" t="str">
        <f>IF(ISERROR(VLOOKUP($K62,Lists!$L$4:$M$7,2,FALSE)),"",VLOOKUP($K62,Lists!$L$4:$M$7,2,FALSE))</f>
        <v/>
      </c>
      <c r="N62" s="98" t="str">
        <f t="shared" si="0"/>
        <v/>
      </c>
      <c r="O62" s="99" t="str">
        <f>IF(C62="no",VLOOKUP(B62,Lists!$R$4:$AB$17,10, FALSE),"Please enter details here")</f>
        <v>Please enter details here</v>
      </c>
      <c r="P62" s="124"/>
      <c r="Q62" s="99" t="str">
        <f>IF(Lists!$BA$4="","No","")</f>
        <v>No</v>
      </c>
      <c r="R62" s="100" t="str">
        <f>IF(ISERROR(VLOOKUP($E62,Lists!$T$4:$AA$49,6,FALSE)),"",VLOOKUP($E62,Lists!$T$4:$AA$49,6,FALSE))</f>
        <v/>
      </c>
      <c r="S62" s="101" t="str">
        <f>IF(ISERROR(VLOOKUP($E62,Lists!$T$4:$AA$49,7,FALSE)),"",VLOOKUP($E62,Lists!$T$4:$AA$49,7,FALSE))</f>
        <v/>
      </c>
      <c r="T62" s="102"/>
      <c r="U62" s="102"/>
      <c r="V62" s="102"/>
      <c r="W62" s="102"/>
      <c r="X62" s="102" t="str">
        <f>IF(ISERROR(VLOOKUP($E62,Lists!$T$4:$AF$49,13,FALSE))," ",VLOOKUP($E62,Lists!$T$4:$AF$49,13,FALSE))</f>
        <v xml:space="preserve"> </v>
      </c>
    </row>
    <row r="63" spans="1:24" x14ac:dyDescent="0.25">
      <c r="A63" s="91"/>
      <c r="B63" s="76" t="s">
        <v>781</v>
      </c>
      <c r="C63" s="89" t="s">
        <v>898</v>
      </c>
      <c r="D63" s="139" t="str">
        <f>IF(ISERROR(VLOOKUP($B63,Lists!$R$4:$S$17,2,FALSE)),"",VLOOKUP($B63,Lists!$R$4:$S$17,2,FALSE))</f>
        <v/>
      </c>
      <c r="E63" s="90" t="s">
        <v>799</v>
      </c>
      <c r="F63" s="96"/>
      <c r="G63" s="96" t="s">
        <v>836</v>
      </c>
      <c r="H63" s="91" t="s">
        <v>1016</v>
      </c>
      <c r="I63" s="91" t="s">
        <v>926</v>
      </c>
      <c r="J63" s="97"/>
      <c r="K63" s="78" t="s">
        <v>945</v>
      </c>
      <c r="L63" s="140" t="str">
        <f>IF(ISERROR(VLOOKUP($B63&amp;" "&amp;$M63,Lists!$AC$4:$AD$17,2,FALSE)),"",VLOOKUP($B63&amp;" "&amp;$M63,Lists!$AC$4:$AD$17,2,FALSE))</f>
        <v/>
      </c>
      <c r="M63" s="78" t="str">
        <f>IF(ISERROR(VLOOKUP($K63,Lists!$L$4:$M$7,2,FALSE)),"",VLOOKUP($K63,Lists!$L$4:$M$7,2,FALSE))</f>
        <v/>
      </c>
      <c r="N63" s="98" t="str">
        <f t="shared" si="0"/>
        <v/>
      </c>
      <c r="O63" s="99" t="str">
        <f>IF(C63="no",VLOOKUP(B63,Lists!$R$4:$AB$17,10, FALSE),"Please enter details here")</f>
        <v>Please enter details here</v>
      </c>
      <c r="P63" s="124"/>
      <c r="Q63" s="99" t="str">
        <f>IF(Lists!$BA$4="","No","")</f>
        <v>No</v>
      </c>
      <c r="R63" s="100" t="str">
        <f>IF(ISERROR(VLOOKUP($E63,Lists!$T$4:$AA$49,6,FALSE)),"",VLOOKUP($E63,Lists!$T$4:$AA$49,6,FALSE))</f>
        <v/>
      </c>
      <c r="S63" s="101" t="str">
        <f>IF(ISERROR(VLOOKUP($E63,Lists!$T$4:$AA$49,7,FALSE)),"",VLOOKUP($E63,Lists!$T$4:$AA$49,7,FALSE))</f>
        <v/>
      </c>
      <c r="T63" s="102"/>
      <c r="U63" s="102"/>
      <c r="V63" s="102"/>
      <c r="W63" s="102"/>
      <c r="X63" s="102" t="str">
        <f>IF(ISERROR(VLOOKUP($E63,Lists!$T$4:$AF$49,13,FALSE))," ",VLOOKUP($E63,Lists!$T$4:$AF$49,13,FALSE))</f>
        <v xml:space="preserve"> </v>
      </c>
    </row>
    <row r="64" spans="1:24" x14ac:dyDescent="0.25">
      <c r="A64" s="91"/>
      <c r="B64" s="76" t="s">
        <v>781</v>
      </c>
      <c r="C64" s="89" t="s">
        <v>898</v>
      </c>
      <c r="D64" s="139" t="str">
        <f>IF(ISERROR(VLOOKUP($B64,Lists!$R$4:$S$17,2,FALSE)),"",VLOOKUP($B64,Lists!$R$4:$S$17,2,FALSE))</f>
        <v/>
      </c>
      <c r="E64" s="90" t="s">
        <v>799</v>
      </c>
      <c r="F64" s="96"/>
      <c r="G64" s="96" t="s">
        <v>836</v>
      </c>
      <c r="H64" s="91" t="s">
        <v>1016</v>
      </c>
      <c r="I64" s="91" t="s">
        <v>926</v>
      </c>
      <c r="J64" s="97"/>
      <c r="K64" s="78" t="s">
        <v>945</v>
      </c>
      <c r="L64" s="140" t="str">
        <f>IF(ISERROR(VLOOKUP($B64&amp;" "&amp;$M64,Lists!$AC$4:$AD$17,2,FALSE)),"",VLOOKUP($B64&amp;" "&amp;$M64,Lists!$AC$4:$AD$17,2,FALSE))</f>
        <v/>
      </c>
      <c r="M64" s="78" t="str">
        <f>IF(ISERROR(VLOOKUP($K64,Lists!$L$4:$M$7,2,FALSE)),"",VLOOKUP($K64,Lists!$L$4:$M$7,2,FALSE))</f>
        <v/>
      </c>
      <c r="N64" s="98" t="str">
        <f t="shared" si="0"/>
        <v/>
      </c>
      <c r="O64" s="99" t="str">
        <f>IF(C64="no",VLOOKUP(B64,Lists!$R$4:$AB$17,10, FALSE),"Please enter details here")</f>
        <v>Please enter details here</v>
      </c>
      <c r="P64" s="124"/>
      <c r="Q64" s="99" t="str">
        <f>IF(Lists!$BA$4="","No","")</f>
        <v>No</v>
      </c>
      <c r="R64" s="100" t="str">
        <f>IF(ISERROR(VLOOKUP($E64,Lists!$T$4:$AA$49,6,FALSE)),"",VLOOKUP($E64,Lists!$T$4:$AA$49,6,FALSE))</f>
        <v/>
      </c>
      <c r="S64" s="101" t="str">
        <f>IF(ISERROR(VLOOKUP($E64,Lists!$T$4:$AA$49,7,FALSE)),"",VLOOKUP($E64,Lists!$T$4:$AA$49,7,FALSE))</f>
        <v/>
      </c>
      <c r="T64" s="102"/>
      <c r="U64" s="102"/>
      <c r="V64" s="102"/>
      <c r="W64" s="102"/>
      <c r="X64" s="102" t="str">
        <f>IF(ISERROR(VLOOKUP($E64,Lists!$T$4:$AF$49,13,FALSE))," ",VLOOKUP($E64,Lists!$T$4:$AF$49,13,FALSE))</f>
        <v xml:space="preserve"> </v>
      </c>
    </row>
    <row r="65" spans="1:24" x14ac:dyDescent="0.25">
      <c r="A65" s="91"/>
      <c r="B65" s="76" t="s">
        <v>781</v>
      </c>
      <c r="C65" s="89" t="s">
        <v>898</v>
      </c>
      <c r="D65" s="139" t="str">
        <f>IF(ISERROR(VLOOKUP($B65,Lists!$R$4:$S$17,2,FALSE)),"",VLOOKUP($B65,Lists!$R$4:$S$17,2,FALSE))</f>
        <v/>
      </c>
      <c r="E65" s="90" t="s">
        <v>799</v>
      </c>
      <c r="F65" s="96"/>
      <c r="G65" s="96" t="s">
        <v>836</v>
      </c>
      <c r="H65" s="91" t="s">
        <v>1016</v>
      </c>
      <c r="I65" s="91" t="s">
        <v>926</v>
      </c>
      <c r="J65" s="97"/>
      <c r="K65" s="78" t="s">
        <v>945</v>
      </c>
      <c r="L65" s="140" t="str">
        <f>IF(ISERROR(VLOOKUP($B65&amp;" "&amp;$M65,Lists!$AC$4:$AD$17,2,FALSE)),"",VLOOKUP($B65&amp;" "&amp;$M65,Lists!$AC$4:$AD$17,2,FALSE))</f>
        <v/>
      </c>
      <c r="M65" s="78" t="str">
        <f>IF(ISERROR(VLOOKUP($K65,Lists!$L$4:$M$7,2,FALSE)),"",VLOOKUP($K65,Lists!$L$4:$M$7,2,FALSE))</f>
        <v/>
      </c>
      <c r="N65" s="98" t="str">
        <f t="shared" si="0"/>
        <v/>
      </c>
      <c r="O65" s="99" t="str">
        <f>IF(C65="no",VLOOKUP(B65,Lists!$R$4:$AB$17,10, FALSE),"Please enter details here")</f>
        <v>Please enter details here</v>
      </c>
      <c r="P65" s="124"/>
      <c r="Q65" s="99" t="str">
        <f>IF(Lists!$BA$4="","No","")</f>
        <v>No</v>
      </c>
      <c r="R65" s="100" t="str">
        <f>IF(ISERROR(VLOOKUP($E65,Lists!$T$4:$AA$49,6,FALSE)),"",VLOOKUP($E65,Lists!$T$4:$AA$49,6,FALSE))</f>
        <v/>
      </c>
      <c r="S65" s="101" t="str">
        <f>IF(ISERROR(VLOOKUP($E65,Lists!$T$4:$AA$49,7,FALSE)),"",VLOOKUP($E65,Lists!$T$4:$AA$49,7,FALSE))</f>
        <v/>
      </c>
      <c r="T65" s="102"/>
      <c r="U65" s="102"/>
      <c r="V65" s="102"/>
      <c r="W65" s="102"/>
      <c r="X65" s="102" t="str">
        <f>IF(ISERROR(VLOOKUP($E65,Lists!$T$4:$AF$49,13,FALSE))," ",VLOOKUP($E65,Lists!$T$4:$AF$49,13,FALSE))</f>
        <v xml:space="preserve"> </v>
      </c>
    </row>
    <row r="66" spans="1:24" x14ac:dyDescent="0.25">
      <c r="A66" s="91"/>
      <c r="B66" s="76" t="s">
        <v>781</v>
      </c>
      <c r="C66" s="89" t="s">
        <v>898</v>
      </c>
      <c r="D66" s="139" t="str">
        <f>IF(ISERROR(VLOOKUP($B66,Lists!$R$4:$S$17,2,FALSE)),"",VLOOKUP($B66,Lists!$R$4:$S$17,2,FALSE))</f>
        <v/>
      </c>
      <c r="E66" s="90" t="s">
        <v>799</v>
      </c>
      <c r="F66" s="96"/>
      <c r="G66" s="96" t="s">
        <v>836</v>
      </c>
      <c r="H66" s="91" t="s">
        <v>1016</v>
      </c>
      <c r="I66" s="91" t="s">
        <v>926</v>
      </c>
      <c r="J66" s="97"/>
      <c r="K66" s="78" t="s">
        <v>945</v>
      </c>
      <c r="L66" s="140" t="str">
        <f>IF(ISERROR(VLOOKUP($B66&amp;" "&amp;$M66,Lists!$AC$4:$AD$17,2,FALSE)),"",VLOOKUP($B66&amp;" "&amp;$M66,Lists!$AC$4:$AD$17,2,FALSE))</f>
        <v/>
      </c>
      <c r="M66" s="78" t="str">
        <f>IF(ISERROR(VLOOKUP($K66,Lists!$L$4:$M$7,2,FALSE)),"",VLOOKUP($K66,Lists!$L$4:$M$7,2,FALSE))</f>
        <v/>
      </c>
      <c r="N66" s="98" t="str">
        <f t="shared" si="0"/>
        <v/>
      </c>
      <c r="O66" s="99" t="str">
        <f>IF(C66="no",VLOOKUP(B66,Lists!$R$4:$AB$17,10, FALSE),"Please enter details here")</f>
        <v>Please enter details here</v>
      </c>
      <c r="P66" s="124"/>
      <c r="Q66" s="99" t="str">
        <f>IF(Lists!$BA$4="","No","")</f>
        <v>No</v>
      </c>
      <c r="R66" s="100" t="str">
        <f>IF(ISERROR(VLOOKUP($E66,Lists!$T$4:$AA$49,6,FALSE)),"",VLOOKUP($E66,Lists!$T$4:$AA$49,6,FALSE))</f>
        <v/>
      </c>
      <c r="S66" s="101" t="str">
        <f>IF(ISERROR(VLOOKUP($E66,Lists!$T$4:$AA$49,7,FALSE)),"",VLOOKUP($E66,Lists!$T$4:$AA$49,7,FALSE))</f>
        <v/>
      </c>
      <c r="T66" s="102"/>
      <c r="U66" s="102"/>
      <c r="V66" s="102"/>
      <c r="W66" s="102"/>
      <c r="X66" s="102" t="str">
        <f>IF(ISERROR(VLOOKUP($E66,Lists!$T$4:$AF$49,13,FALSE))," ",VLOOKUP($E66,Lists!$T$4:$AF$49,13,FALSE))</f>
        <v xml:space="preserve"> </v>
      </c>
    </row>
    <row r="67" spans="1:24" x14ac:dyDescent="0.25">
      <c r="A67" s="91"/>
      <c r="B67" s="76" t="s">
        <v>781</v>
      </c>
      <c r="C67" s="89" t="s">
        <v>898</v>
      </c>
      <c r="D67" s="139" t="str">
        <f>IF(ISERROR(VLOOKUP($B67,Lists!$R$4:$S$17,2,FALSE)),"",VLOOKUP($B67,Lists!$R$4:$S$17,2,FALSE))</f>
        <v/>
      </c>
      <c r="E67" s="90" t="s">
        <v>799</v>
      </c>
      <c r="F67" s="96"/>
      <c r="G67" s="96" t="s">
        <v>836</v>
      </c>
      <c r="H67" s="91" t="s">
        <v>1016</v>
      </c>
      <c r="I67" s="91" t="s">
        <v>926</v>
      </c>
      <c r="J67" s="97"/>
      <c r="K67" s="78" t="s">
        <v>945</v>
      </c>
      <c r="L67" s="140" t="str">
        <f>IF(ISERROR(VLOOKUP($B67&amp;" "&amp;$M67,Lists!$AC$4:$AD$17,2,FALSE)),"",VLOOKUP($B67&amp;" "&amp;$M67,Lists!$AC$4:$AD$17,2,FALSE))</f>
        <v/>
      </c>
      <c r="M67" s="78" t="str">
        <f>IF(ISERROR(VLOOKUP($K67,Lists!$L$4:$M$7,2,FALSE)),"",VLOOKUP($K67,Lists!$L$4:$M$7,2,FALSE))</f>
        <v/>
      </c>
      <c r="N67" s="98" t="str">
        <f t="shared" si="0"/>
        <v/>
      </c>
      <c r="O67" s="99" t="str">
        <f>IF(C67="no",VLOOKUP(B67,Lists!$R$4:$AB$17,10, FALSE),"Please enter details here")</f>
        <v>Please enter details here</v>
      </c>
      <c r="P67" s="124"/>
      <c r="Q67" s="99" t="str">
        <f>IF(Lists!$BA$4="","No","")</f>
        <v>No</v>
      </c>
      <c r="R67" s="100" t="str">
        <f>IF(ISERROR(VLOOKUP($E67,Lists!$T$4:$AA$49,6,FALSE)),"",VLOOKUP($E67,Lists!$T$4:$AA$49,6,FALSE))</f>
        <v/>
      </c>
      <c r="S67" s="101" t="str">
        <f>IF(ISERROR(VLOOKUP($E67,Lists!$T$4:$AA$49,7,FALSE)),"",VLOOKUP($E67,Lists!$T$4:$AA$49,7,FALSE))</f>
        <v/>
      </c>
      <c r="T67" s="102"/>
      <c r="U67" s="102"/>
      <c r="V67" s="102"/>
      <c r="W67" s="102"/>
      <c r="X67" s="102" t="str">
        <f>IF(ISERROR(VLOOKUP($E67,Lists!$T$4:$AF$49,13,FALSE))," ",VLOOKUP($E67,Lists!$T$4:$AF$49,13,FALSE))</f>
        <v xml:space="preserve"> </v>
      </c>
    </row>
    <row r="68" spans="1:24" x14ac:dyDescent="0.25">
      <c r="A68" s="91"/>
      <c r="B68" s="76" t="s">
        <v>781</v>
      </c>
      <c r="C68" s="89" t="s">
        <v>898</v>
      </c>
      <c r="D68" s="139" t="str">
        <f>IF(ISERROR(VLOOKUP($B68,Lists!$R$4:$S$17,2,FALSE)),"",VLOOKUP($B68,Lists!$R$4:$S$17,2,FALSE))</f>
        <v/>
      </c>
      <c r="E68" s="90" t="s">
        <v>799</v>
      </c>
      <c r="F68" s="96"/>
      <c r="G68" s="96" t="s">
        <v>836</v>
      </c>
      <c r="H68" s="91" t="s">
        <v>1016</v>
      </c>
      <c r="I68" s="91" t="s">
        <v>926</v>
      </c>
      <c r="J68" s="97"/>
      <c r="K68" s="78" t="s">
        <v>945</v>
      </c>
      <c r="L68" s="140" t="str">
        <f>IF(ISERROR(VLOOKUP($B68&amp;" "&amp;$M68,Lists!$AC$4:$AD$17,2,FALSE)),"",VLOOKUP($B68&amp;" "&amp;$M68,Lists!$AC$4:$AD$17,2,FALSE))</f>
        <v/>
      </c>
      <c r="M68" s="78" t="str">
        <f>IF(ISERROR(VLOOKUP($K68,Lists!$L$4:$M$7,2,FALSE)),"",VLOOKUP($K68,Lists!$L$4:$M$7,2,FALSE))</f>
        <v/>
      </c>
      <c r="N68" s="98" t="str">
        <f t="shared" si="0"/>
        <v/>
      </c>
      <c r="O68" s="99" t="str">
        <f>IF(C68="no",VLOOKUP(B68,Lists!$R$4:$AB$17,10, FALSE),"Please enter details here")</f>
        <v>Please enter details here</v>
      </c>
      <c r="P68" s="124"/>
      <c r="Q68" s="99" t="str">
        <f>IF(Lists!$BA$4="","No","")</f>
        <v>No</v>
      </c>
      <c r="R68" s="100" t="str">
        <f>IF(ISERROR(VLOOKUP($E68,Lists!$T$4:$AA$49,6,FALSE)),"",VLOOKUP($E68,Lists!$T$4:$AA$49,6,FALSE))</f>
        <v/>
      </c>
      <c r="S68" s="101" t="str">
        <f>IF(ISERROR(VLOOKUP($E68,Lists!$T$4:$AA$49,7,FALSE)),"",VLOOKUP($E68,Lists!$T$4:$AA$49,7,FALSE))</f>
        <v/>
      </c>
      <c r="T68" s="102"/>
      <c r="U68" s="102"/>
      <c r="V68" s="102"/>
      <c r="W68" s="102"/>
      <c r="X68" s="102" t="str">
        <f>IF(ISERROR(VLOOKUP($E68,Lists!$T$4:$AF$49,13,FALSE))," ",VLOOKUP($E68,Lists!$T$4:$AF$49,13,FALSE))</f>
        <v xml:space="preserve"> </v>
      </c>
    </row>
    <row r="69" spans="1:24" x14ac:dyDescent="0.25">
      <c r="A69" s="91"/>
      <c r="B69" s="76" t="s">
        <v>781</v>
      </c>
      <c r="C69" s="89" t="s">
        <v>898</v>
      </c>
      <c r="D69" s="139" t="str">
        <f>IF(ISERROR(VLOOKUP($B69,Lists!$R$4:$S$17,2,FALSE)),"",VLOOKUP($B69,Lists!$R$4:$S$17,2,FALSE))</f>
        <v/>
      </c>
      <c r="E69" s="90" t="s">
        <v>799</v>
      </c>
      <c r="F69" s="96"/>
      <c r="G69" s="96" t="s">
        <v>836</v>
      </c>
      <c r="H69" s="91" t="s">
        <v>1016</v>
      </c>
      <c r="I69" s="91" t="s">
        <v>926</v>
      </c>
      <c r="J69" s="97"/>
      <c r="K69" s="78" t="s">
        <v>945</v>
      </c>
      <c r="L69" s="140" t="str">
        <f>IF(ISERROR(VLOOKUP($B69&amp;" "&amp;$M69,Lists!$AC$4:$AD$17,2,FALSE)),"",VLOOKUP($B69&amp;" "&amp;$M69,Lists!$AC$4:$AD$17,2,FALSE))</f>
        <v/>
      </c>
      <c r="M69" s="78" t="str">
        <f>IF(ISERROR(VLOOKUP($K69,Lists!$L$4:$M$7,2,FALSE)),"",VLOOKUP($K69,Lists!$L$4:$M$7,2,FALSE))</f>
        <v/>
      </c>
      <c r="N69" s="98" t="str">
        <f t="shared" si="0"/>
        <v/>
      </c>
      <c r="O69" s="99" t="str">
        <f>IF(C69="no",VLOOKUP(B69,Lists!$R$4:$AB$17,10, FALSE),"Please enter details here")</f>
        <v>Please enter details here</v>
      </c>
      <c r="P69" s="124"/>
      <c r="Q69" s="99" t="str">
        <f>IF(Lists!$BA$4="","No","")</f>
        <v>No</v>
      </c>
      <c r="R69" s="100" t="str">
        <f>IF(ISERROR(VLOOKUP($E69,Lists!$T$4:$AA$49,6,FALSE)),"",VLOOKUP($E69,Lists!$T$4:$AA$49,6,FALSE))</f>
        <v/>
      </c>
      <c r="S69" s="101" t="str">
        <f>IF(ISERROR(VLOOKUP($E69,Lists!$T$4:$AA$49,7,FALSE)),"",VLOOKUP($E69,Lists!$T$4:$AA$49,7,FALSE))</f>
        <v/>
      </c>
      <c r="T69" s="102"/>
      <c r="U69" s="102"/>
      <c r="V69" s="102"/>
      <c r="W69" s="102"/>
      <c r="X69" s="102" t="str">
        <f>IF(ISERROR(VLOOKUP($E69,Lists!$T$4:$AF$49,13,FALSE))," ",VLOOKUP($E69,Lists!$T$4:$AF$49,13,FALSE))</f>
        <v xml:space="preserve"> </v>
      </c>
    </row>
    <row r="70" spans="1:24" x14ac:dyDescent="0.25">
      <c r="A70" s="91"/>
      <c r="B70" s="76" t="s">
        <v>781</v>
      </c>
      <c r="C70" s="89" t="s">
        <v>898</v>
      </c>
      <c r="D70" s="139" t="str">
        <f>IF(ISERROR(VLOOKUP($B70,Lists!$R$4:$S$17,2,FALSE)),"",VLOOKUP($B70,Lists!$R$4:$S$17,2,FALSE))</f>
        <v/>
      </c>
      <c r="E70" s="90" t="s">
        <v>799</v>
      </c>
      <c r="F70" s="96"/>
      <c r="G70" s="96" t="s">
        <v>836</v>
      </c>
      <c r="H70" s="91" t="s">
        <v>1016</v>
      </c>
      <c r="I70" s="91" t="s">
        <v>926</v>
      </c>
      <c r="J70" s="97"/>
      <c r="K70" s="78" t="s">
        <v>945</v>
      </c>
      <c r="L70" s="140" t="str">
        <f>IF(ISERROR(VLOOKUP($B70&amp;" "&amp;$M70,Lists!$AC$4:$AD$17,2,FALSE)),"",VLOOKUP($B70&amp;" "&amp;$M70,Lists!$AC$4:$AD$17,2,FALSE))</f>
        <v/>
      </c>
      <c r="M70" s="78" t="str">
        <f>IF(ISERROR(VLOOKUP($K70,Lists!$L$4:$M$7,2,FALSE)),"",VLOOKUP($K70,Lists!$L$4:$M$7,2,FALSE))</f>
        <v/>
      </c>
      <c r="N70" s="98" t="str">
        <f t="shared" si="0"/>
        <v/>
      </c>
      <c r="O70" s="99" t="str">
        <f>IF(C70="no",VLOOKUP(B70,Lists!$R$4:$AB$17,10, FALSE),"Please enter details here")</f>
        <v>Please enter details here</v>
      </c>
      <c r="P70" s="124"/>
      <c r="Q70" s="99" t="str">
        <f>IF(Lists!$BA$4="","No","")</f>
        <v>No</v>
      </c>
      <c r="R70" s="100" t="str">
        <f>IF(ISERROR(VLOOKUP($E70,Lists!$T$4:$AA$49,6,FALSE)),"",VLOOKUP($E70,Lists!$T$4:$AA$49,6,FALSE))</f>
        <v/>
      </c>
      <c r="S70" s="101" t="str">
        <f>IF(ISERROR(VLOOKUP($E70,Lists!$T$4:$AA$49,7,FALSE)),"",VLOOKUP($E70,Lists!$T$4:$AA$49,7,FALSE))</f>
        <v/>
      </c>
      <c r="T70" s="102"/>
      <c r="U70" s="102"/>
      <c r="V70" s="102"/>
      <c r="W70" s="102"/>
      <c r="X70" s="102" t="str">
        <f>IF(ISERROR(VLOOKUP($E70,Lists!$T$4:$AF$49,13,FALSE))," ",VLOOKUP($E70,Lists!$T$4:$AF$49,13,FALSE))</f>
        <v xml:space="preserve"> </v>
      </c>
    </row>
    <row r="71" spans="1:24" x14ac:dyDescent="0.25">
      <c r="A71" s="91"/>
      <c r="B71" s="76" t="s">
        <v>781</v>
      </c>
      <c r="C71" s="89" t="s">
        <v>898</v>
      </c>
      <c r="D71" s="139" t="str">
        <f>IF(ISERROR(VLOOKUP($B71,Lists!$R$4:$S$17,2,FALSE)),"",VLOOKUP($B71,Lists!$R$4:$S$17,2,FALSE))</f>
        <v/>
      </c>
      <c r="E71" s="90" t="s">
        <v>799</v>
      </c>
      <c r="F71" s="96"/>
      <c r="G71" s="96" t="s">
        <v>836</v>
      </c>
      <c r="H71" s="91" t="s">
        <v>1016</v>
      </c>
      <c r="I71" s="91" t="s">
        <v>926</v>
      </c>
      <c r="J71" s="97"/>
      <c r="K71" s="78" t="s">
        <v>945</v>
      </c>
      <c r="L71" s="140" t="str">
        <f>IF(ISERROR(VLOOKUP($B71&amp;" "&amp;$M71,Lists!$AC$4:$AD$17,2,FALSE)),"",VLOOKUP($B71&amp;" "&amp;$M71,Lists!$AC$4:$AD$17,2,FALSE))</f>
        <v/>
      </c>
      <c r="M71" s="78" t="str">
        <f>IF(ISERROR(VLOOKUP($K71,Lists!$L$4:$M$7,2,FALSE)),"",VLOOKUP($K71,Lists!$L$4:$M$7,2,FALSE))</f>
        <v/>
      </c>
      <c r="N71" s="98" t="str">
        <f t="shared" si="0"/>
        <v/>
      </c>
      <c r="O71" s="99" t="str">
        <f>IF(C71="no",VLOOKUP(B71,Lists!$R$4:$AB$17,10, FALSE),"Please enter details here")</f>
        <v>Please enter details here</v>
      </c>
      <c r="P71" s="124"/>
      <c r="Q71" s="99" t="str">
        <f>IF(Lists!$BA$4="","No","")</f>
        <v>No</v>
      </c>
      <c r="R71" s="100" t="str">
        <f>IF(ISERROR(VLOOKUP($E71,Lists!$T$4:$AA$49,6,FALSE)),"",VLOOKUP($E71,Lists!$T$4:$AA$49,6,FALSE))</f>
        <v/>
      </c>
      <c r="S71" s="101" t="str">
        <f>IF(ISERROR(VLOOKUP($E71,Lists!$T$4:$AA$49,7,FALSE)),"",VLOOKUP($E71,Lists!$T$4:$AA$49,7,FALSE))</f>
        <v/>
      </c>
      <c r="T71" s="102"/>
      <c r="U71" s="102"/>
      <c r="V71" s="102"/>
      <c r="W71" s="102"/>
      <c r="X71" s="102" t="str">
        <f>IF(ISERROR(VLOOKUP($E71,Lists!$T$4:$AF$49,13,FALSE))," ",VLOOKUP($E71,Lists!$T$4:$AF$49,13,FALSE))</f>
        <v xml:space="preserve"> </v>
      </c>
    </row>
    <row r="72" spans="1:24" x14ac:dyDescent="0.25">
      <c r="A72" s="91"/>
      <c r="B72" s="76" t="s">
        <v>781</v>
      </c>
      <c r="C72" s="89" t="s">
        <v>898</v>
      </c>
      <c r="D72" s="139" t="str">
        <f>IF(ISERROR(VLOOKUP($B72,Lists!$R$4:$S$17,2,FALSE)),"",VLOOKUP($B72,Lists!$R$4:$S$17,2,FALSE))</f>
        <v/>
      </c>
      <c r="E72" s="90" t="s">
        <v>799</v>
      </c>
      <c r="F72" s="96"/>
      <c r="G72" s="96" t="s">
        <v>836</v>
      </c>
      <c r="H72" s="91" t="s">
        <v>1016</v>
      </c>
      <c r="I72" s="91" t="s">
        <v>926</v>
      </c>
      <c r="J72" s="97"/>
      <c r="K72" s="78" t="s">
        <v>945</v>
      </c>
      <c r="L72" s="140" t="str">
        <f>IF(ISERROR(VLOOKUP($B72&amp;" "&amp;$M72,Lists!$AC$4:$AD$17,2,FALSE)),"",VLOOKUP($B72&amp;" "&amp;$M72,Lists!$AC$4:$AD$17,2,FALSE))</f>
        <v/>
      </c>
      <c r="M72" s="78" t="str">
        <f>IF(ISERROR(VLOOKUP($K72,Lists!$L$4:$M$7,2,FALSE)),"",VLOOKUP($K72,Lists!$L$4:$M$7,2,FALSE))</f>
        <v/>
      </c>
      <c r="N72" s="98" t="str">
        <f t="shared" ref="N72:N135" si="1">IF(ISERROR(J72*L72),"",J72*L72)</f>
        <v/>
      </c>
      <c r="O72" s="99" t="str">
        <f>IF(C72="no",VLOOKUP(B72,Lists!$R$4:$AB$17,10, FALSE),"Please enter details here")</f>
        <v>Please enter details here</v>
      </c>
      <c r="P72" s="124"/>
      <c r="Q72" s="99" t="str">
        <f>IF(Lists!$BA$4="","No","")</f>
        <v>No</v>
      </c>
      <c r="R72" s="100" t="str">
        <f>IF(ISERROR(VLOOKUP($E72,Lists!$T$4:$AA$49,6,FALSE)),"",VLOOKUP($E72,Lists!$T$4:$AA$49,6,FALSE))</f>
        <v/>
      </c>
      <c r="S72" s="101" t="str">
        <f>IF(ISERROR(VLOOKUP($E72,Lists!$T$4:$AA$49,7,FALSE)),"",VLOOKUP($E72,Lists!$T$4:$AA$49,7,FALSE))</f>
        <v/>
      </c>
      <c r="T72" s="102"/>
      <c r="U72" s="102"/>
      <c r="V72" s="102"/>
      <c r="W72" s="102"/>
      <c r="X72" s="102" t="str">
        <f>IF(ISERROR(VLOOKUP($E72,Lists!$T$4:$AF$49,13,FALSE))," ",VLOOKUP($E72,Lists!$T$4:$AF$49,13,FALSE))</f>
        <v xml:space="preserve"> </v>
      </c>
    </row>
    <row r="73" spans="1:24" x14ac:dyDescent="0.25">
      <c r="A73" s="91"/>
      <c r="B73" s="76" t="s">
        <v>781</v>
      </c>
      <c r="C73" s="89" t="s">
        <v>898</v>
      </c>
      <c r="D73" s="139" t="str">
        <f>IF(ISERROR(VLOOKUP($B73,Lists!$R$4:$S$17,2,FALSE)),"",VLOOKUP($B73,Lists!$R$4:$S$17,2,FALSE))</f>
        <v/>
      </c>
      <c r="E73" s="90" t="s">
        <v>799</v>
      </c>
      <c r="F73" s="96"/>
      <c r="G73" s="96" t="s">
        <v>836</v>
      </c>
      <c r="H73" s="91" t="s">
        <v>1016</v>
      </c>
      <c r="I73" s="91" t="s">
        <v>926</v>
      </c>
      <c r="J73" s="97"/>
      <c r="K73" s="78" t="s">
        <v>945</v>
      </c>
      <c r="L73" s="140" t="str">
        <f>IF(ISERROR(VLOOKUP($B73&amp;" "&amp;$M73,Lists!$AC$4:$AD$17,2,FALSE)),"",VLOOKUP($B73&amp;" "&amp;$M73,Lists!$AC$4:$AD$17,2,FALSE))</f>
        <v/>
      </c>
      <c r="M73" s="78" t="str">
        <f>IF(ISERROR(VLOOKUP($K73,Lists!$L$4:$M$7,2,FALSE)),"",VLOOKUP($K73,Lists!$L$4:$M$7,2,FALSE))</f>
        <v/>
      </c>
      <c r="N73" s="98" t="str">
        <f t="shared" si="1"/>
        <v/>
      </c>
      <c r="O73" s="99" t="str">
        <f>IF(C73="no",VLOOKUP(B73,Lists!$R$4:$AB$17,10, FALSE),"Please enter details here")</f>
        <v>Please enter details here</v>
      </c>
      <c r="P73" s="124"/>
      <c r="Q73" s="99" t="str">
        <f>IF(Lists!$BA$4="","No","")</f>
        <v>No</v>
      </c>
      <c r="R73" s="100" t="str">
        <f>IF(ISERROR(VLOOKUP($E73,Lists!$T$4:$AA$49,6,FALSE)),"",VLOOKUP($E73,Lists!$T$4:$AA$49,6,FALSE))</f>
        <v/>
      </c>
      <c r="S73" s="101" t="str">
        <f>IF(ISERROR(VLOOKUP($E73,Lists!$T$4:$AA$49,7,FALSE)),"",VLOOKUP($E73,Lists!$T$4:$AA$49,7,FALSE))</f>
        <v/>
      </c>
      <c r="T73" s="102"/>
      <c r="U73" s="102"/>
      <c r="V73" s="102"/>
      <c r="W73" s="102"/>
      <c r="X73" s="102" t="str">
        <f>IF(ISERROR(VLOOKUP($E73,Lists!$T$4:$AF$49,13,FALSE))," ",VLOOKUP($E73,Lists!$T$4:$AF$49,13,FALSE))</f>
        <v xml:space="preserve"> </v>
      </c>
    </row>
    <row r="74" spans="1:24" x14ac:dyDescent="0.25">
      <c r="A74" s="91"/>
      <c r="B74" s="76" t="s">
        <v>781</v>
      </c>
      <c r="C74" s="89" t="s">
        <v>898</v>
      </c>
      <c r="D74" s="139" t="str">
        <f>IF(ISERROR(VLOOKUP($B74,Lists!$R$4:$S$17,2,FALSE)),"",VLOOKUP($B74,Lists!$R$4:$S$17,2,FALSE))</f>
        <v/>
      </c>
      <c r="E74" s="90" t="s">
        <v>799</v>
      </c>
      <c r="F74" s="96"/>
      <c r="G74" s="96" t="s">
        <v>836</v>
      </c>
      <c r="H74" s="91" t="s">
        <v>1016</v>
      </c>
      <c r="I74" s="91" t="s">
        <v>926</v>
      </c>
      <c r="J74" s="97"/>
      <c r="K74" s="78" t="s">
        <v>945</v>
      </c>
      <c r="L74" s="140" t="str">
        <f>IF(ISERROR(VLOOKUP($B74&amp;" "&amp;$M74,Lists!$AC$4:$AD$17,2,FALSE)),"",VLOOKUP($B74&amp;" "&amp;$M74,Lists!$AC$4:$AD$17,2,FALSE))</f>
        <v/>
      </c>
      <c r="M74" s="78" t="str">
        <f>IF(ISERROR(VLOOKUP($K74,Lists!$L$4:$M$7,2,FALSE)),"",VLOOKUP($K74,Lists!$L$4:$M$7,2,FALSE))</f>
        <v/>
      </c>
      <c r="N74" s="98" t="str">
        <f t="shared" si="1"/>
        <v/>
      </c>
      <c r="O74" s="99" t="str">
        <f>IF(C74="no",VLOOKUP(B74,Lists!$R$4:$AB$17,10, FALSE),"Please enter details here")</f>
        <v>Please enter details here</v>
      </c>
      <c r="P74" s="124"/>
      <c r="Q74" s="99" t="str">
        <f>IF(Lists!$BA$4="","No","")</f>
        <v>No</v>
      </c>
      <c r="R74" s="100" t="str">
        <f>IF(ISERROR(VLOOKUP($E74,Lists!$T$4:$AA$49,6,FALSE)),"",VLOOKUP($E74,Lists!$T$4:$AA$49,6,FALSE))</f>
        <v/>
      </c>
      <c r="S74" s="101" t="str">
        <f>IF(ISERROR(VLOOKUP($E74,Lists!$T$4:$AA$49,7,FALSE)),"",VLOOKUP($E74,Lists!$T$4:$AA$49,7,FALSE))</f>
        <v/>
      </c>
      <c r="T74" s="102"/>
      <c r="U74" s="102"/>
      <c r="V74" s="102"/>
      <c r="W74" s="102"/>
      <c r="X74" s="102" t="str">
        <f>IF(ISERROR(VLOOKUP($E74,Lists!$T$4:$AF$49,13,FALSE))," ",VLOOKUP($E74,Lists!$T$4:$AF$49,13,FALSE))</f>
        <v xml:space="preserve"> </v>
      </c>
    </row>
    <row r="75" spans="1:24" x14ac:dyDescent="0.25">
      <c r="A75" s="91"/>
      <c r="B75" s="76" t="s">
        <v>781</v>
      </c>
      <c r="C75" s="89" t="s">
        <v>898</v>
      </c>
      <c r="D75" s="139" t="str">
        <f>IF(ISERROR(VLOOKUP($B75,Lists!$R$4:$S$17,2,FALSE)),"",VLOOKUP($B75,Lists!$R$4:$S$17,2,FALSE))</f>
        <v/>
      </c>
      <c r="E75" s="90" t="s">
        <v>799</v>
      </c>
      <c r="F75" s="96"/>
      <c r="G75" s="96" t="s">
        <v>836</v>
      </c>
      <c r="H75" s="91" t="s">
        <v>1016</v>
      </c>
      <c r="I75" s="91" t="s">
        <v>926</v>
      </c>
      <c r="J75" s="97"/>
      <c r="K75" s="78" t="s">
        <v>945</v>
      </c>
      <c r="L75" s="140" t="str">
        <f>IF(ISERROR(VLOOKUP($B75&amp;" "&amp;$M75,Lists!$AC$4:$AD$17,2,FALSE)),"",VLOOKUP($B75&amp;" "&amp;$M75,Lists!$AC$4:$AD$17,2,FALSE))</f>
        <v/>
      </c>
      <c r="M75" s="78" t="str">
        <f>IF(ISERROR(VLOOKUP($K75,Lists!$L$4:$M$7,2,FALSE)),"",VLOOKUP($K75,Lists!$L$4:$M$7,2,FALSE))</f>
        <v/>
      </c>
      <c r="N75" s="98" t="str">
        <f t="shared" si="1"/>
        <v/>
      </c>
      <c r="O75" s="99" t="str">
        <f>IF(C75="no",VLOOKUP(B75,Lists!$R$4:$AB$17,10, FALSE),"Please enter details here")</f>
        <v>Please enter details here</v>
      </c>
      <c r="P75" s="124"/>
      <c r="Q75" s="99" t="str">
        <f>IF(Lists!$BA$4="","No","")</f>
        <v>No</v>
      </c>
      <c r="R75" s="100" t="str">
        <f>IF(ISERROR(VLOOKUP($E75,Lists!$T$4:$AA$49,6,FALSE)),"",VLOOKUP($E75,Lists!$T$4:$AA$49,6,FALSE))</f>
        <v/>
      </c>
      <c r="S75" s="101" t="str">
        <f>IF(ISERROR(VLOOKUP($E75,Lists!$T$4:$AA$49,7,FALSE)),"",VLOOKUP($E75,Lists!$T$4:$AA$49,7,FALSE))</f>
        <v/>
      </c>
      <c r="T75" s="102"/>
      <c r="U75" s="102"/>
      <c r="V75" s="102"/>
      <c r="W75" s="102"/>
      <c r="X75" s="102" t="str">
        <f>IF(ISERROR(VLOOKUP($E75,Lists!$T$4:$AF$49,13,FALSE))," ",VLOOKUP($E75,Lists!$T$4:$AF$49,13,FALSE))</f>
        <v xml:space="preserve"> </v>
      </c>
    </row>
    <row r="76" spans="1:24" x14ac:dyDescent="0.25">
      <c r="A76" s="91"/>
      <c r="B76" s="76" t="s">
        <v>781</v>
      </c>
      <c r="C76" s="89" t="s">
        <v>898</v>
      </c>
      <c r="D76" s="139" t="str">
        <f>IF(ISERROR(VLOOKUP($B76,Lists!$R$4:$S$17,2,FALSE)),"",VLOOKUP($B76,Lists!$R$4:$S$17,2,FALSE))</f>
        <v/>
      </c>
      <c r="E76" s="90" t="s">
        <v>799</v>
      </c>
      <c r="F76" s="96"/>
      <c r="G76" s="96" t="s">
        <v>836</v>
      </c>
      <c r="H76" s="91" t="s">
        <v>1016</v>
      </c>
      <c r="I76" s="91" t="s">
        <v>926</v>
      </c>
      <c r="J76" s="97"/>
      <c r="K76" s="78" t="s">
        <v>945</v>
      </c>
      <c r="L76" s="140" t="str">
        <f>IF(ISERROR(VLOOKUP($B76&amp;" "&amp;$M76,Lists!$AC$4:$AD$17,2,FALSE)),"",VLOOKUP($B76&amp;" "&amp;$M76,Lists!$AC$4:$AD$17,2,FALSE))</f>
        <v/>
      </c>
      <c r="M76" s="78" t="str">
        <f>IF(ISERROR(VLOOKUP($K76,Lists!$L$4:$M$7,2,FALSE)),"",VLOOKUP($K76,Lists!$L$4:$M$7,2,FALSE))</f>
        <v/>
      </c>
      <c r="N76" s="98" t="str">
        <f t="shared" si="1"/>
        <v/>
      </c>
      <c r="O76" s="99" t="str">
        <f>IF(C76="no",VLOOKUP(B76,Lists!$R$4:$AB$17,10, FALSE),"Please enter details here")</f>
        <v>Please enter details here</v>
      </c>
      <c r="P76" s="124"/>
      <c r="Q76" s="99" t="str">
        <f>IF(Lists!$BA$4="","No","")</f>
        <v>No</v>
      </c>
      <c r="R76" s="100" t="str">
        <f>IF(ISERROR(VLOOKUP($E76,Lists!$T$4:$AA$49,6,FALSE)),"",VLOOKUP($E76,Lists!$T$4:$AA$49,6,FALSE))</f>
        <v/>
      </c>
      <c r="S76" s="101" t="str">
        <f>IF(ISERROR(VLOOKUP($E76,Lists!$T$4:$AA$49,7,FALSE)),"",VLOOKUP($E76,Lists!$T$4:$AA$49,7,FALSE))</f>
        <v/>
      </c>
      <c r="T76" s="102"/>
      <c r="U76" s="102"/>
      <c r="V76" s="102"/>
      <c r="W76" s="102"/>
      <c r="X76" s="102" t="str">
        <f>IF(ISERROR(VLOOKUP($E76,Lists!$T$4:$AF$49,13,FALSE))," ",VLOOKUP($E76,Lists!$T$4:$AF$49,13,FALSE))</f>
        <v xml:space="preserve"> </v>
      </c>
    </row>
    <row r="77" spans="1:24" x14ac:dyDescent="0.25">
      <c r="A77" s="91"/>
      <c r="B77" s="76" t="s">
        <v>781</v>
      </c>
      <c r="C77" s="89" t="s">
        <v>898</v>
      </c>
      <c r="D77" s="139" t="str">
        <f>IF(ISERROR(VLOOKUP($B77,Lists!$R$4:$S$17,2,FALSE)),"",VLOOKUP($B77,Lists!$R$4:$S$17,2,FALSE))</f>
        <v/>
      </c>
      <c r="E77" s="90" t="s">
        <v>799</v>
      </c>
      <c r="F77" s="96"/>
      <c r="G77" s="96" t="s">
        <v>836</v>
      </c>
      <c r="H77" s="91" t="s">
        <v>1016</v>
      </c>
      <c r="I77" s="91" t="s">
        <v>926</v>
      </c>
      <c r="J77" s="97"/>
      <c r="K77" s="78" t="s">
        <v>945</v>
      </c>
      <c r="L77" s="140" t="str">
        <f>IF(ISERROR(VLOOKUP($B77&amp;" "&amp;$M77,Lists!$AC$4:$AD$17,2,FALSE)),"",VLOOKUP($B77&amp;" "&amp;$M77,Lists!$AC$4:$AD$17,2,FALSE))</f>
        <v/>
      </c>
      <c r="M77" s="78" t="str">
        <f>IF(ISERROR(VLOOKUP($K77,Lists!$L$4:$M$7,2,FALSE)),"",VLOOKUP($K77,Lists!$L$4:$M$7,2,FALSE))</f>
        <v/>
      </c>
      <c r="N77" s="98" t="str">
        <f t="shared" si="1"/>
        <v/>
      </c>
      <c r="O77" s="99" t="str">
        <f>IF(C77="no",VLOOKUP(B77,Lists!$R$4:$AB$17,10, FALSE),"Please enter details here")</f>
        <v>Please enter details here</v>
      </c>
      <c r="P77" s="124"/>
      <c r="Q77" s="99" t="str">
        <f>IF(Lists!$BA$4="","No","")</f>
        <v>No</v>
      </c>
      <c r="R77" s="100" t="str">
        <f>IF(ISERROR(VLOOKUP($E77,Lists!$T$4:$AA$49,6,FALSE)),"",VLOOKUP($E77,Lists!$T$4:$AA$49,6,FALSE))</f>
        <v/>
      </c>
      <c r="S77" s="101" t="str">
        <f>IF(ISERROR(VLOOKUP($E77,Lists!$T$4:$AA$49,7,FALSE)),"",VLOOKUP($E77,Lists!$T$4:$AA$49,7,FALSE))</f>
        <v/>
      </c>
      <c r="T77" s="102"/>
      <c r="U77" s="102"/>
      <c r="V77" s="102"/>
      <c r="W77" s="102"/>
      <c r="X77" s="102" t="str">
        <f>IF(ISERROR(VLOOKUP($E77,Lists!$T$4:$AF$49,13,FALSE))," ",VLOOKUP($E77,Lists!$T$4:$AF$49,13,FALSE))</f>
        <v xml:space="preserve"> </v>
      </c>
    </row>
    <row r="78" spans="1:24" x14ac:dyDescent="0.25">
      <c r="A78" s="91"/>
      <c r="B78" s="76" t="s">
        <v>781</v>
      </c>
      <c r="C78" s="89" t="s">
        <v>898</v>
      </c>
      <c r="D78" s="139" t="str">
        <f>IF(ISERROR(VLOOKUP($B78,Lists!$R$4:$S$17,2,FALSE)),"",VLOOKUP($B78,Lists!$R$4:$S$17,2,FALSE))</f>
        <v/>
      </c>
      <c r="E78" s="90" t="s">
        <v>799</v>
      </c>
      <c r="F78" s="96"/>
      <c r="G78" s="96" t="s">
        <v>836</v>
      </c>
      <c r="H78" s="91" t="s">
        <v>1016</v>
      </c>
      <c r="I78" s="91" t="s">
        <v>926</v>
      </c>
      <c r="J78" s="97"/>
      <c r="K78" s="78" t="s">
        <v>945</v>
      </c>
      <c r="L78" s="140" t="str">
        <f>IF(ISERROR(VLOOKUP($B78&amp;" "&amp;$M78,Lists!$AC$4:$AD$17,2,FALSE)),"",VLOOKUP($B78&amp;" "&amp;$M78,Lists!$AC$4:$AD$17,2,FALSE))</f>
        <v/>
      </c>
      <c r="M78" s="78" t="str">
        <f>IF(ISERROR(VLOOKUP($K78,Lists!$L$4:$M$7,2,FALSE)),"",VLOOKUP($K78,Lists!$L$4:$M$7,2,FALSE))</f>
        <v/>
      </c>
      <c r="N78" s="98" t="str">
        <f t="shared" si="1"/>
        <v/>
      </c>
      <c r="O78" s="99" t="str">
        <f>IF(C78="no",VLOOKUP(B78,Lists!$R$4:$AB$17,10, FALSE),"Please enter details here")</f>
        <v>Please enter details here</v>
      </c>
      <c r="P78" s="124"/>
      <c r="Q78" s="99" t="str">
        <f>IF(Lists!$BA$4="","No","")</f>
        <v>No</v>
      </c>
      <c r="R78" s="100" t="str">
        <f>IF(ISERROR(VLOOKUP($E78,Lists!$T$4:$AA$49,6,FALSE)),"",VLOOKUP($E78,Lists!$T$4:$AA$49,6,FALSE))</f>
        <v/>
      </c>
      <c r="S78" s="101" t="str">
        <f>IF(ISERROR(VLOOKUP($E78,Lists!$T$4:$AA$49,7,FALSE)),"",VLOOKUP($E78,Lists!$T$4:$AA$49,7,FALSE))</f>
        <v/>
      </c>
      <c r="T78" s="102"/>
      <c r="U78" s="102"/>
      <c r="V78" s="102"/>
      <c r="W78" s="102"/>
      <c r="X78" s="102" t="str">
        <f>IF(ISERROR(VLOOKUP($E78,Lists!$T$4:$AF$49,13,FALSE))," ",VLOOKUP($E78,Lists!$T$4:$AF$49,13,FALSE))</f>
        <v xml:space="preserve"> </v>
      </c>
    </row>
    <row r="79" spans="1:24" x14ac:dyDescent="0.25">
      <c r="A79" s="91"/>
      <c r="B79" s="76" t="s">
        <v>781</v>
      </c>
      <c r="C79" s="89" t="s">
        <v>898</v>
      </c>
      <c r="D79" s="139" t="str">
        <f>IF(ISERROR(VLOOKUP($B79,Lists!$R$4:$S$17,2,FALSE)),"",VLOOKUP($B79,Lists!$R$4:$S$17,2,FALSE))</f>
        <v/>
      </c>
      <c r="E79" s="90" t="s">
        <v>799</v>
      </c>
      <c r="F79" s="96"/>
      <c r="G79" s="96" t="s">
        <v>836</v>
      </c>
      <c r="H79" s="91" t="s">
        <v>1016</v>
      </c>
      <c r="I79" s="91" t="s">
        <v>926</v>
      </c>
      <c r="J79" s="97"/>
      <c r="K79" s="78" t="s">
        <v>945</v>
      </c>
      <c r="L79" s="140" t="str">
        <f>IF(ISERROR(VLOOKUP($B79&amp;" "&amp;$M79,Lists!$AC$4:$AD$17,2,FALSE)),"",VLOOKUP($B79&amp;" "&amp;$M79,Lists!$AC$4:$AD$17,2,FALSE))</f>
        <v/>
      </c>
      <c r="M79" s="78" t="str">
        <f>IF(ISERROR(VLOOKUP($K79,Lists!$L$4:$M$7,2,FALSE)),"",VLOOKUP($K79,Lists!$L$4:$M$7,2,FALSE))</f>
        <v/>
      </c>
      <c r="N79" s="98" t="str">
        <f t="shared" si="1"/>
        <v/>
      </c>
      <c r="O79" s="99" t="str">
        <f>IF(C79="no",VLOOKUP(B79,Lists!$R$4:$AB$17,10, FALSE),"Please enter details here")</f>
        <v>Please enter details here</v>
      </c>
      <c r="P79" s="124"/>
      <c r="Q79" s="99" t="str">
        <f>IF(Lists!$BA$4="","No","")</f>
        <v>No</v>
      </c>
      <c r="R79" s="100" t="str">
        <f>IF(ISERROR(VLOOKUP($E79,Lists!$T$4:$AA$49,6,FALSE)),"",VLOOKUP($E79,Lists!$T$4:$AA$49,6,FALSE))</f>
        <v/>
      </c>
      <c r="S79" s="101" t="str">
        <f>IF(ISERROR(VLOOKUP($E79,Lists!$T$4:$AA$49,7,FALSE)),"",VLOOKUP($E79,Lists!$T$4:$AA$49,7,FALSE))</f>
        <v/>
      </c>
      <c r="T79" s="102"/>
      <c r="U79" s="102"/>
      <c r="V79" s="102"/>
      <c r="W79" s="102"/>
      <c r="X79" s="102" t="str">
        <f>IF(ISERROR(VLOOKUP($E79,Lists!$T$4:$AF$49,13,FALSE))," ",VLOOKUP($E79,Lists!$T$4:$AF$49,13,FALSE))</f>
        <v xml:space="preserve"> </v>
      </c>
    </row>
    <row r="80" spans="1:24" x14ac:dyDescent="0.25">
      <c r="A80" s="91"/>
      <c r="B80" s="76" t="s">
        <v>781</v>
      </c>
      <c r="C80" s="89" t="s">
        <v>898</v>
      </c>
      <c r="D80" s="139" t="str">
        <f>IF(ISERROR(VLOOKUP($B80,Lists!$R$4:$S$17,2,FALSE)),"",VLOOKUP($B80,Lists!$R$4:$S$17,2,FALSE))</f>
        <v/>
      </c>
      <c r="E80" s="90" t="s">
        <v>799</v>
      </c>
      <c r="F80" s="96"/>
      <c r="G80" s="96" t="s">
        <v>836</v>
      </c>
      <c r="H80" s="91" t="s">
        <v>1016</v>
      </c>
      <c r="I80" s="91" t="s">
        <v>926</v>
      </c>
      <c r="J80" s="97"/>
      <c r="K80" s="78" t="s">
        <v>945</v>
      </c>
      <c r="L80" s="140" t="str">
        <f>IF(ISERROR(VLOOKUP($B80&amp;" "&amp;$M80,Lists!$AC$4:$AD$17,2,FALSE)),"",VLOOKUP($B80&amp;" "&amp;$M80,Lists!$AC$4:$AD$17,2,FALSE))</f>
        <v/>
      </c>
      <c r="M80" s="78" t="str">
        <f>IF(ISERROR(VLOOKUP($K80,Lists!$L$4:$M$7,2,FALSE)),"",VLOOKUP($K80,Lists!$L$4:$M$7,2,FALSE))</f>
        <v/>
      </c>
      <c r="N80" s="98" t="str">
        <f t="shared" si="1"/>
        <v/>
      </c>
      <c r="O80" s="99" t="str">
        <f>IF(C80="no",VLOOKUP(B80,Lists!$R$4:$AB$17,10, FALSE),"Please enter details here")</f>
        <v>Please enter details here</v>
      </c>
      <c r="P80" s="124"/>
      <c r="Q80" s="99" t="str">
        <f>IF(Lists!$BA$4="","No","")</f>
        <v>No</v>
      </c>
      <c r="R80" s="100" t="str">
        <f>IF(ISERROR(VLOOKUP($E80,Lists!$T$4:$AA$49,6,FALSE)),"",VLOOKUP($E80,Lists!$T$4:$AA$49,6,FALSE))</f>
        <v/>
      </c>
      <c r="S80" s="101" t="str">
        <f>IF(ISERROR(VLOOKUP($E80,Lists!$T$4:$AA$49,7,FALSE)),"",VLOOKUP($E80,Lists!$T$4:$AA$49,7,FALSE))</f>
        <v/>
      </c>
      <c r="T80" s="102"/>
      <c r="U80" s="102"/>
      <c r="V80" s="102"/>
      <c r="W80" s="102"/>
      <c r="X80" s="102" t="str">
        <f>IF(ISERROR(VLOOKUP($E80,Lists!$T$4:$AF$49,13,FALSE))," ",VLOOKUP($E80,Lists!$T$4:$AF$49,13,FALSE))</f>
        <v xml:space="preserve"> </v>
      </c>
    </row>
    <row r="81" spans="1:24" x14ac:dyDescent="0.25">
      <c r="A81" s="91"/>
      <c r="B81" s="76" t="s">
        <v>781</v>
      </c>
      <c r="C81" s="89" t="s">
        <v>898</v>
      </c>
      <c r="D81" s="139" t="str">
        <f>IF(ISERROR(VLOOKUP($B81,Lists!$R$4:$S$17,2,FALSE)),"",VLOOKUP($B81,Lists!$R$4:$S$17,2,FALSE))</f>
        <v/>
      </c>
      <c r="E81" s="90" t="s">
        <v>799</v>
      </c>
      <c r="F81" s="96"/>
      <c r="G81" s="96" t="s">
        <v>836</v>
      </c>
      <c r="H81" s="91" t="s">
        <v>1016</v>
      </c>
      <c r="I81" s="91" t="s">
        <v>926</v>
      </c>
      <c r="J81" s="97"/>
      <c r="K81" s="78" t="s">
        <v>945</v>
      </c>
      <c r="L81" s="140" t="str">
        <f>IF(ISERROR(VLOOKUP($B81&amp;" "&amp;$M81,Lists!$AC$4:$AD$17,2,FALSE)),"",VLOOKUP($B81&amp;" "&amp;$M81,Lists!$AC$4:$AD$17,2,FALSE))</f>
        <v/>
      </c>
      <c r="M81" s="78" t="str">
        <f>IF(ISERROR(VLOOKUP($K81,Lists!$L$4:$M$7,2,FALSE)),"",VLOOKUP($K81,Lists!$L$4:$M$7,2,FALSE))</f>
        <v/>
      </c>
      <c r="N81" s="98" t="str">
        <f t="shared" si="1"/>
        <v/>
      </c>
      <c r="O81" s="99" t="str">
        <f>IF(C81="no",VLOOKUP(B81,Lists!$R$4:$AB$17,10, FALSE),"Please enter details here")</f>
        <v>Please enter details here</v>
      </c>
      <c r="P81" s="124"/>
      <c r="Q81" s="99" t="str">
        <f>IF(Lists!$BA$4="","No","")</f>
        <v>No</v>
      </c>
      <c r="R81" s="100" t="str">
        <f>IF(ISERROR(VLOOKUP($E81,Lists!$T$4:$AA$49,6,FALSE)),"",VLOOKUP($E81,Lists!$T$4:$AA$49,6,FALSE))</f>
        <v/>
      </c>
      <c r="S81" s="101" t="str">
        <f>IF(ISERROR(VLOOKUP($E81,Lists!$T$4:$AA$49,7,FALSE)),"",VLOOKUP($E81,Lists!$T$4:$AA$49,7,FALSE))</f>
        <v/>
      </c>
      <c r="T81" s="102"/>
      <c r="U81" s="102"/>
      <c r="V81" s="102"/>
      <c r="W81" s="102"/>
      <c r="X81" s="102" t="str">
        <f>IF(ISERROR(VLOOKUP($E81,Lists!$T$4:$AF$49,13,FALSE))," ",VLOOKUP($E81,Lists!$T$4:$AF$49,13,FALSE))</f>
        <v xml:space="preserve"> </v>
      </c>
    </row>
    <row r="82" spans="1:24" x14ac:dyDescent="0.25">
      <c r="A82" s="91"/>
      <c r="B82" s="76" t="s">
        <v>781</v>
      </c>
      <c r="C82" s="89" t="s">
        <v>898</v>
      </c>
      <c r="D82" s="139" t="str">
        <f>IF(ISERROR(VLOOKUP($B82,Lists!$R$4:$S$17,2,FALSE)),"",VLOOKUP($B82,Lists!$R$4:$S$17,2,FALSE))</f>
        <v/>
      </c>
      <c r="E82" s="90" t="s">
        <v>799</v>
      </c>
      <c r="F82" s="96"/>
      <c r="G82" s="96" t="s">
        <v>836</v>
      </c>
      <c r="H82" s="91" t="s">
        <v>1016</v>
      </c>
      <c r="I82" s="91" t="s">
        <v>926</v>
      </c>
      <c r="J82" s="97"/>
      <c r="K82" s="78" t="s">
        <v>945</v>
      </c>
      <c r="L82" s="140" t="str">
        <f>IF(ISERROR(VLOOKUP($B82&amp;" "&amp;$M82,Lists!$AC$4:$AD$17,2,FALSE)),"",VLOOKUP($B82&amp;" "&amp;$M82,Lists!$AC$4:$AD$17,2,FALSE))</f>
        <v/>
      </c>
      <c r="M82" s="78" t="str">
        <f>IF(ISERROR(VLOOKUP($K82,Lists!$L$4:$M$7,2,FALSE)),"",VLOOKUP($K82,Lists!$L$4:$M$7,2,FALSE))</f>
        <v/>
      </c>
      <c r="N82" s="98" t="str">
        <f t="shared" si="1"/>
        <v/>
      </c>
      <c r="O82" s="99" t="str">
        <f>IF(C82="no",VLOOKUP(B82,Lists!$R$4:$AB$17,10, FALSE),"Please enter details here")</f>
        <v>Please enter details here</v>
      </c>
      <c r="P82" s="124"/>
      <c r="Q82" s="99" t="str">
        <f>IF(Lists!$BA$4="","No","")</f>
        <v>No</v>
      </c>
      <c r="R82" s="100" t="str">
        <f>IF(ISERROR(VLOOKUP($E82,Lists!$T$4:$AA$49,6,FALSE)),"",VLOOKUP($E82,Lists!$T$4:$AA$49,6,FALSE))</f>
        <v/>
      </c>
      <c r="S82" s="101" t="str">
        <f>IF(ISERROR(VLOOKUP($E82,Lists!$T$4:$AA$49,7,FALSE)),"",VLOOKUP($E82,Lists!$T$4:$AA$49,7,FALSE))</f>
        <v/>
      </c>
      <c r="T82" s="102"/>
      <c r="U82" s="102"/>
      <c r="V82" s="102"/>
      <c r="W82" s="102"/>
      <c r="X82" s="102" t="str">
        <f>IF(ISERROR(VLOOKUP($E82,Lists!$T$4:$AF$49,13,FALSE))," ",VLOOKUP($E82,Lists!$T$4:$AF$49,13,FALSE))</f>
        <v xml:space="preserve"> </v>
      </c>
    </row>
    <row r="83" spans="1:24" x14ac:dyDescent="0.25">
      <c r="A83" s="91"/>
      <c r="B83" s="76" t="s">
        <v>781</v>
      </c>
      <c r="C83" s="89" t="s">
        <v>898</v>
      </c>
      <c r="D83" s="139" t="str">
        <f>IF(ISERROR(VLOOKUP($B83,Lists!$R$4:$S$17,2,FALSE)),"",VLOOKUP($B83,Lists!$R$4:$S$17,2,FALSE))</f>
        <v/>
      </c>
      <c r="E83" s="90" t="s">
        <v>799</v>
      </c>
      <c r="F83" s="96"/>
      <c r="G83" s="96" t="s">
        <v>836</v>
      </c>
      <c r="H83" s="91" t="s">
        <v>1016</v>
      </c>
      <c r="I83" s="91" t="s">
        <v>926</v>
      </c>
      <c r="J83" s="97"/>
      <c r="K83" s="78" t="s">
        <v>945</v>
      </c>
      <c r="L83" s="140" t="str">
        <f>IF(ISERROR(VLOOKUP($B83&amp;" "&amp;$M83,Lists!$AC$4:$AD$17,2,FALSE)),"",VLOOKUP($B83&amp;" "&amp;$M83,Lists!$AC$4:$AD$17,2,FALSE))</f>
        <v/>
      </c>
      <c r="M83" s="78" t="str">
        <f>IF(ISERROR(VLOOKUP($K83,Lists!$L$4:$M$7,2,FALSE)),"",VLOOKUP($K83,Lists!$L$4:$M$7,2,FALSE))</f>
        <v/>
      </c>
      <c r="N83" s="98" t="str">
        <f t="shared" si="1"/>
        <v/>
      </c>
      <c r="O83" s="99" t="str">
        <f>IF(C83="no",VLOOKUP(B83,Lists!$R$4:$AB$17,10, FALSE),"Please enter details here")</f>
        <v>Please enter details here</v>
      </c>
      <c r="P83" s="124"/>
      <c r="Q83" s="99" t="str">
        <f>IF(Lists!$BA$4="","No","")</f>
        <v>No</v>
      </c>
      <c r="R83" s="100" t="str">
        <f>IF(ISERROR(VLOOKUP($E83,Lists!$T$4:$AA$49,6,FALSE)),"",VLOOKUP($E83,Lists!$T$4:$AA$49,6,FALSE))</f>
        <v/>
      </c>
      <c r="S83" s="101" t="str">
        <f>IF(ISERROR(VLOOKUP($E83,Lists!$T$4:$AA$49,7,FALSE)),"",VLOOKUP($E83,Lists!$T$4:$AA$49,7,FALSE))</f>
        <v/>
      </c>
      <c r="T83" s="102"/>
      <c r="U83" s="102"/>
      <c r="V83" s="102"/>
      <c r="W83" s="102"/>
      <c r="X83" s="102" t="str">
        <f>IF(ISERROR(VLOOKUP($E83,Lists!$T$4:$AF$49,13,FALSE))," ",VLOOKUP($E83,Lists!$T$4:$AF$49,13,FALSE))</f>
        <v xml:space="preserve"> </v>
      </c>
    </row>
    <row r="84" spans="1:24" x14ac:dyDescent="0.25">
      <c r="A84" s="91"/>
      <c r="B84" s="76" t="s">
        <v>781</v>
      </c>
      <c r="C84" s="89" t="s">
        <v>898</v>
      </c>
      <c r="D84" s="139" t="str">
        <f>IF(ISERROR(VLOOKUP($B84,Lists!$R$4:$S$17,2,FALSE)),"",VLOOKUP($B84,Lists!$R$4:$S$17,2,FALSE))</f>
        <v/>
      </c>
      <c r="E84" s="90" t="s">
        <v>799</v>
      </c>
      <c r="F84" s="96"/>
      <c r="G84" s="96" t="s">
        <v>836</v>
      </c>
      <c r="H84" s="91" t="s">
        <v>1016</v>
      </c>
      <c r="I84" s="91" t="s">
        <v>926</v>
      </c>
      <c r="J84" s="97"/>
      <c r="K84" s="78" t="s">
        <v>945</v>
      </c>
      <c r="L84" s="140" t="str">
        <f>IF(ISERROR(VLOOKUP($B84&amp;" "&amp;$M84,Lists!$AC$4:$AD$17,2,FALSE)),"",VLOOKUP($B84&amp;" "&amp;$M84,Lists!$AC$4:$AD$17,2,FALSE))</f>
        <v/>
      </c>
      <c r="M84" s="78" t="str">
        <f>IF(ISERROR(VLOOKUP($K84,Lists!$L$4:$M$7,2,FALSE)),"",VLOOKUP($K84,Lists!$L$4:$M$7,2,FALSE))</f>
        <v/>
      </c>
      <c r="N84" s="98" t="str">
        <f t="shared" si="1"/>
        <v/>
      </c>
      <c r="O84" s="99" t="str">
        <f>IF(C84="no",VLOOKUP(B84,Lists!$R$4:$AB$17,10, FALSE),"Please enter details here")</f>
        <v>Please enter details here</v>
      </c>
      <c r="P84" s="124"/>
      <c r="Q84" s="99" t="str">
        <f>IF(Lists!$BA$4="","No","")</f>
        <v>No</v>
      </c>
      <c r="R84" s="100" t="str">
        <f>IF(ISERROR(VLOOKUP($E84,Lists!$T$4:$AA$49,6,FALSE)),"",VLOOKUP($E84,Lists!$T$4:$AA$49,6,FALSE))</f>
        <v/>
      </c>
      <c r="S84" s="101" t="str">
        <f>IF(ISERROR(VLOOKUP($E84,Lists!$T$4:$AA$49,7,FALSE)),"",VLOOKUP($E84,Lists!$T$4:$AA$49,7,FALSE))</f>
        <v/>
      </c>
      <c r="T84" s="102"/>
      <c r="U84" s="102"/>
      <c r="V84" s="102"/>
      <c r="W84" s="102"/>
      <c r="X84" s="102" t="str">
        <f>IF(ISERROR(VLOOKUP($E84,Lists!$T$4:$AF$49,13,FALSE))," ",VLOOKUP($E84,Lists!$T$4:$AF$49,13,FALSE))</f>
        <v xml:space="preserve"> </v>
      </c>
    </row>
    <row r="85" spans="1:24" x14ac:dyDescent="0.25">
      <c r="A85" s="91"/>
      <c r="B85" s="76" t="s">
        <v>781</v>
      </c>
      <c r="C85" s="89" t="s">
        <v>898</v>
      </c>
      <c r="D85" s="139" t="str">
        <f>IF(ISERROR(VLOOKUP($B85,Lists!$R$4:$S$17,2,FALSE)),"",VLOOKUP($B85,Lists!$R$4:$S$17,2,FALSE))</f>
        <v/>
      </c>
      <c r="E85" s="90" t="s">
        <v>799</v>
      </c>
      <c r="F85" s="96"/>
      <c r="G85" s="96" t="s">
        <v>836</v>
      </c>
      <c r="H85" s="91" t="s">
        <v>1016</v>
      </c>
      <c r="I85" s="91" t="s">
        <v>926</v>
      </c>
      <c r="J85" s="97"/>
      <c r="K85" s="78" t="s">
        <v>945</v>
      </c>
      <c r="L85" s="140" t="str">
        <f>IF(ISERROR(VLOOKUP($B85&amp;" "&amp;$M85,Lists!$AC$4:$AD$17,2,FALSE)),"",VLOOKUP($B85&amp;" "&amp;$M85,Lists!$AC$4:$AD$17,2,FALSE))</f>
        <v/>
      </c>
      <c r="M85" s="78" t="str">
        <f>IF(ISERROR(VLOOKUP($K85,Lists!$L$4:$M$7,2,FALSE)),"",VLOOKUP($K85,Lists!$L$4:$M$7,2,FALSE))</f>
        <v/>
      </c>
      <c r="N85" s="98" t="str">
        <f t="shared" si="1"/>
        <v/>
      </c>
      <c r="O85" s="99" t="str">
        <f>IF(C85="no",VLOOKUP(B85,Lists!$R$4:$AB$17,10, FALSE),"Please enter details here")</f>
        <v>Please enter details here</v>
      </c>
      <c r="P85" s="124"/>
      <c r="Q85" s="99" t="str">
        <f>IF(Lists!$BA$4="","No","")</f>
        <v>No</v>
      </c>
      <c r="R85" s="100" t="str">
        <f>IF(ISERROR(VLOOKUP($E85,Lists!$T$4:$AA$49,6,FALSE)),"",VLOOKUP($E85,Lists!$T$4:$AA$49,6,FALSE))</f>
        <v/>
      </c>
      <c r="S85" s="101" t="str">
        <f>IF(ISERROR(VLOOKUP($E85,Lists!$T$4:$AA$49,7,FALSE)),"",VLOOKUP($E85,Lists!$T$4:$AA$49,7,FALSE))</f>
        <v/>
      </c>
      <c r="T85" s="102"/>
      <c r="U85" s="102"/>
      <c r="V85" s="102"/>
      <c r="W85" s="102"/>
      <c r="X85" s="102" t="str">
        <f>IF(ISERROR(VLOOKUP($E85,Lists!$T$4:$AF$49,13,FALSE))," ",VLOOKUP($E85,Lists!$T$4:$AF$49,13,FALSE))</f>
        <v xml:space="preserve"> </v>
      </c>
    </row>
    <row r="86" spans="1:24" x14ac:dyDescent="0.25">
      <c r="A86" s="91"/>
      <c r="B86" s="76" t="s">
        <v>781</v>
      </c>
      <c r="C86" s="89" t="s">
        <v>898</v>
      </c>
      <c r="D86" s="139" t="str">
        <f>IF(ISERROR(VLOOKUP($B86,Lists!$R$4:$S$17,2,FALSE)),"",VLOOKUP($B86,Lists!$R$4:$S$17,2,FALSE))</f>
        <v/>
      </c>
      <c r="E86" s="90" t="s">
        <v>799</v>
      </c>
      <c r="F86" s="96"/>
      <c r="G86" s="96" t="s">
        <v>836</v>
      </c>
      <c r="H86" s="91" t="s">
        <v>1016</v>
      </c>
      <c r="I86" s="91" t="s">
        <v>926</v>
      </c>
      <c r="J86" s="97"/>
      <c r="K86" s="78" t="s">
        <v>945</v>
      </c>
      <c r="L86" s="140" t="str">
        <f>IF(ISERROR(VLOOKUP($B86&amp;" "&amp;$M86,Lists!$AC$4:$AD$17,2,FALSE)),"",VLOOKUP($B86&amp;" "&amp;$M86,Lists!$AC$4:$AD$17,2,FALSE))</f>
        <v/>
      </c>
      <c r="M86" s="78" t="str">
        <f>IF(ISERROR(VLOOKUP($K86,Lists!$L$4:$M$7,2,FALSE)),"",VLOOKUP($K86,Lists!$L$4:$M$7,2,FALSE))</f>
        <v/>
      </c>
      <c r="N86" s="98" t="str">
        <f t="shared" si="1"/>
        <v/>
      </c>
      <c r="O86" s="99" t="str">
        <f>IF(C86="no",VLOOKUP(B86,Lists!$R$4:$AB$17,10, FALSE),"Please enter details here")</f>
        <v>Please enter details here</v>
      </c>
      <c r="P86" s="124"/>
      <c r="Q86" s="99" t="str">
        <f>IF(Lists!$BA$4="","No","")</f>
        <v>No</v>
      </c>
      <c r="R86" s="100" t="str">
        <f>IF(ISERROR(VLOOKUP($E86,Lists!$T$4:$AA$49,6,FALSE)),"",VLOOKUP($E86,Lists!$T$4:$AA$49,6,FALSE))</f>
        <v/>
      </c>
      <c r="S86" s="101" t="str">
        <f>IF(ISERROR(VLOOKUP($E86,Lists!$T$4:$AA$49,7,FALSE)),"",VLOOKUP($E86,Lists!$T$4:$AA$49,7,FALSE))</f>
        <v/>
      </c>
      <c r="T86" s="102"/>
      <c r="U86" s="102"/>
      <c r="V86" s="102"/>
      <c r="W86" s="102"/>
      <c r="X86" s="102" t="str">
        <f>IF(ISERROR(VLOOKUP($E86,Lists!$T$4:$AF$49,13,FALSE))," ",VLOOKUP($E86,Lists!$T$4:$AF$49,13,FALSE))</f>
        <v xml:space="preserve"> </v>
      </c>
    </row>
    <row r="87" spans="1:24" x14ac:dyDescent="0.25">
      <c r="A87" s="91"/>
      <c r="B87" s="76" t="s">
        <v>781</v>
      </c>
      <c r="C87" s="89" t="s">
        <v>898</v>
      </c>
      <c r="D87" s="139" t="str">
        <f>IF(ISERROR(VLOOKUP($B87,Lists!$R$4:$S$17,2,FALSE)),"",VLOOKUP($B87,Lists!$R$4:$S$17,2,FALSE))</f>
        <v/>
      </c>
      <c r="E87" s="90" t="s">
        <v>799</v>
      </c>
      <c r="F87" s="96"/>
      <c r="G87" s="96" t="s">
        <v>836</v>
      </c>
      <c r="H87" s="91" t="s">
        <v>1016</v>
      </c>
      <c r="I87" s="91" t="s">
        <v>926</v>
      </c>
      <c r="J87" s="97"/>
      <c r="K87" s="78" t="s">
        <v>945</v>
      </c>
      <c r="L87" s="140" t="str">
        <f>IF(ISERROR(VLOOKUP($B87&amp;" "&amp;$M87,Lists!$AC$4:$AD$17,2,FALSE)),"",VLOOKUP($B87&amp;" "&amp;$M87,Lists!$AC$4:$AD$17,2,FALSE))</f>
        <v/>
      </c>
      <c r="M87" s="78" t="str">
        <f>IF(ISERROR(VLOOKUP($K87,Lists!$L$4:$M$7,2,FALSE)),"",VLOOKUP($K87,Lists!$L$4:$M$7,2,FALSE))</f>
        <v/>
      </c>
      <c r="N87" s="98" t="str">
        <f t="shared" si="1"/>
        <v/>
      </c>
      <c r="O87" s="99" t="str">
        <f>IF(C87="no",VLOOKUP(B87,Lists!$R$4:$AB$17,10, FALSE),"Please enter details here")</f>
        <v>Please enter details here</v>
      </c>
      <c r="P87" s="124"/>
      <c r="Q87" s="99" t="str">
        <f>IF(Lists!$BA$4="","No","")</f>
        <v>No</v>
      </c>
      <c r="R87" s="100" t="str">
        <f>IF(ISERROR(VLOOKUP($E87,Lists!$T$4:$AA$49,6,FALSE)),"",VLOOKUP($E87,Lists!$T$4:$AA$49,6,FALSE))</f>
        <v/>
      </c>
      <c r="S87" s="101" t="str">
        <f>IF(ISERROR(VLOOKUP($E87,Lists!$T$4:$AA$49,7,FALSE)),"",VLOOKUP($E87,Lists!$T$4:$AA$49,7,FALSE))</f>
        <v/>
      </c>
      <c r="T87" s="102"/>
      <c r="U87" s="102"/>
      <c r="V87" s="102"/>
      <c r="W87" s="102"/>
      <c r="X87" s="102" t="str">
        <f>IF(ISERROR(VLOOKUP($E87,Lists!$T$4:$AF$49,13,FALSE))," ",VLOOKUP($E87,Lists!$T$4:$AF$49,13,FALSE))</f>
        <v xml:space="preserve"> </v>
      </c>
    </row>
    <row r="88" spans="1:24" x14ac:dyDescent="0.25">
      <c r="A88" s="91"/>
      <c r="B88" s="76" t="s">
        <v>781</v>
      </c>
      <c r="C88" s="89" t="s">
        <v>898</v>
      </c>
      <c r="D88" s="139" t="str">
        <f>IF(ISERROR(VLOOKUP($B88,Lists!$R$4:$S$17,2,FALSE)),"",VLOOKUP($B88,Lists!$R$4:$S$17,2,FALSE))</f>
        <v/>
      </c>
      <c r="E88" s="90" t="s">
        <v>799</v>
      </c>
      <c r="F88" s="96"/>
      <c r="G88" s="96" t="s">
        <v>836</v>
      </c>
      <c r="H88" s="91" t="s">
        <v>1016</v>
      </c>
      <c r="I88" s="91" t="s">
        <v>926</v>
      </c>
      <c r="J88" s="97"/>
      <c r="K88" s="78" t="s">
        <v>945</v>
      </c>
      <c r="L88" s="140" t="str">
        <f>IF(ISERROR(VLOOKUP($B88&amp;" "&amp;$M88,Lists!$AC$4:$AD$17,2,FALSE)),"",VLOOKUP($B88&amp;" "&amp;$M88,Lists!$AC$4:$AD$17,2,FALSE))</f>
        <v/>
      </c>
      <c r="M88" s="78" t="str">
        <f>IF(ISERROR(VLOOKUP($K88,Lists!$L$4:$M$7,2,FALSE)),"",VLOOKUP($K88,Lists!$L$4:$M$7,2,FALSE))</f>
        <v/>
      </c>
      <c r="N88" s="98" t="str">
        <f t="shared" si="1"/>
        <v/>
      </c>
      <c r="O88" s="99" t="str">
        <f>IF(C88="no",VLOOKUP(B88,Lists!$R$4:$AB$17,10, FALSE),"Please enter details here")</f>
        <v>Please enter details here</v>
      </c>
      <c r="P88" s="124"/>
      <c r="Q88" s="99" t="str">
        <f>IF(Lists!$BA$4="","No","")</f>
        <v>No</v>
      </c>
      <c r="R88" s="100" t="str">
        <f>IF(ISERROR(VLOOKUP($E88,Lists!$T$4:$AA$49,6,FALSE)),"",VLOOKUP($E88,Lists!$T$4:$AA$49,6,FALSE))</f>
        <v/>
      </c>
      <c r="S88" s="101" t="str">
        <f>IF(ISERROR(VLOOKUP($E88,Lists!$T$4:$AA$49,7,FALSE)),"",VLOOKUP($E88,Lists!$T$4:$AA$49,7,FALSE))</f>
        <v/>
      </c>
      <c r="T88" s="102"/>
      <c r="U88" s="102"/>
      <c r="V88" s="102"/>
      <c r="W88" s="102"/>
      <c r="X88" s="102" t="str">
        <f>IF(ISERROR(VLOOKUP($E88,Lists!$T$4:$AF$49,13,FALSE))," ",VLOOKUP($E88,Lists!$T$4:$AF$49,13,FALSE))</f>
        <v xml:space="preserve"> </v>
      </c>
    </row>
    <row r="89" spans="1:24" x14ac:dyDescent="0.25">
      <c r="A89" s="91"/>
      <c r="B89" s="76" t="s">
        <v>781</v>
      </c>
      <c r="C89" s="89" t="s">
        <v>898</v>
      </c>
      <c r="D89" s="139" t="str">
        <f>IF(ISERROR(VLOOKUP($B89,Lists!$R$4:$S$17,2,FALSE)),"",VLOOKUP($B89,Lists!$R$4:$S$17,2,FALSE))</f>
        <v/>
      </c>
      <c r="E89" s="90" t="s">
        <v>799</v>
      </c>
      <c r="F89" s="96"/>
      <c r="G89" s="96" t="s">
        <v>836</v>
      </c>
      <c r="H89" s="91" t="s">
        <v>1016</v>
      </c>
      <c r="I89" s="91" t="s">
        <v>926</v>
      </c>
      <c r="J89" s="97"/>
      <c r="K89" s="78" t="s">
        <v>945</v>
      </c>
      <c r="L89" s="140" t="str">
        <f>IF(ISERROR(VLOOKUP($B89&amp;" "&amp;$M89,Lists!$AC$4:$AD$17,2,FALSE)),"",VLOOKUP($B89&amp;" "&amp;$M89,Lists!$AC$4:$AD$17,2,FALSE))</f>
        <v/>
      </c>
      <c r="M89" s="78" t="str">
        <f>IF(ISERROR(VLOOKUP($K89,Lists!$L$4:$M$7,2,FALSE)),"",VLOOKUP($K89,Lists!$L$4:$M$7,2,FALSE))</f>
        <v/>
      </c>
      <c r="N89" s="98" t="str">
        <f t="shared" si="1"/>
        <v/>
      </c>
      <c r="O89" s="99" t="str">
        <f>IF(C89="no",VLOOKUP(B89,Lists!$R$4:$AB$17,10, FALSE),"Please enter details here")</f>
        <v>Please enter details here</v>
      </c>
      <c r="P89" s="124"/>
      <c r="Q89" s="99" t="str">
        <f>IF(Lists!$BA$4="","No","")</f>
        <v>No</v>
      </c>
      <c r="R89" s="100" t="str">
        <f>IF(ISERROR(VLOOKUP($E89,Lists!$T$4:$AA$49,6,FALSE)),"",VLOOKUP($E89,Lists!$T$4:$AA$49,6,FALSE))</f>
        <v/>
      </c>
      <c r="S89" s="101" t="str">
        <f>IF(ISERROR(VLOOKUP($E89,Lists!$T$4:$AA$49,7,FALSE)),"",VLOOKUP($E89,Lists!$T$4:$AA$49,7,FALSE))</f>
        <v/>
      </c>
      <c r="T89" s="102"/>
      <c r="U89" s="102"/>
      <c r="V89" s="102"/>
      <c r="W89" s="102"/>
      <c r="X89" s="102" t="str">
        <f>IF(ISERROR(VLOOKUP($E89,Lists!$T$4:$AF$49,13,FALSE))," ",VLOOKUP($E89,Lists!$T$4:$AF$49,13,FALSE))</f>
        <v xml:space="preserve"> </v>
      </c>
    </row>
    <row r="90" spans="1:24" x14ac:dyDescent="0.25">
      <c r="A90" s="91"/>
      <c r="B90" s="76" t="s">
        <v>781</v>
      </c>
      <c r="C90" s="89" t="s">
        <v>898</v>
      </c>
      <c r="D90" s="139" t="str">
        <f>IF(ISERROR(VLOOKUP($B90,Lists!$R$4:$S$17,2,FALSE)),"",VLOOKUP($B90,Lists!$R$4:$S$17,2,FALSE))</f>
        <v/>
      </c>
      <c r="E90" s="90" t="s">
        <v>799</v>
      </c>
      <c r="F90" s="96"/>
      <c r="G90" s="96" t="s">
        <v>836</v>
      </c>
      <c r="H90" s="91" t="s">
        <v>1016</v>
      </c>
      <c r="I90" s="91" t="s">
        <v>926</v>
      </c>
      <c r="J90" s="97"/>
      <c r="K90" s="78" t="s">
        <v>945</v>
      </c>
      <c r="L90" s="140" t="str">
        <f>IF(ISERROR(VLOOKUP($B90&amp;" "&amp;$M90,Lists!$AC$4:$AD$17,2,FALSE)),"",VLOOKUP($B90&amp;" "&amp;$M90,Lists!$AC$4:$AD$17,2,FALSE))</f>
        <v/>
      </c>
      <c r="M90" s="78" t="str">
        <f>IF(ISERROR(VLOOKUP($K90,Lists!$L$4:$M$7,2,FALSE)),"",VLOOKUP($K90,Lists!$L$4:$M$7,2,FALSE))</f>
        <v/>
      </c>
      <c r="N90" s="98" t="str">
        <f t="shared" si="1"/>
        <v/>
      </c>
      <c r="O90" s="99" t="str">
        <f>IF(C90="no",VLOOKUP(B90,Lists!$R$4:$AB$17,10, FALSE),"Please enter details here")</f>
        <v>Please enter details here</v>
      </c>
      <c r="P90" s="124"/>
      <c r="Q90" s="99" t="str">
        <f>IF(Lists!$BA$4="","No","")</f>
        <v>No</v>
      </c>
      <c r="R90" s="100" t="str">
        <f>IF(ISERROR(VLOOKUP($E90,Lists!$T$4:$AA$49,6,FALSE)),"",VLOOKUP($E90,Lists!$T$4:$AA$49,6,FALSE))</f>
        <v/>
      </c>
      <c r="S90" s="101" t="str">
        <f>IF(ISERROR(VLOOKUP($E90,Lists!$T$4:$AA$49,7,FALSE)),"",VLOOKUP($E90,Lists!$T$4:$AA$49,7,FALSE))</f>
        <v/>
      </c>
      <c r="T90" s="102"/>
      <c r="U90" s="102"/>
      <c r="V90" s="102"/>
      <c r="W90" s="102"/>
      <c r="X90" s="102" t="str">
        <f>IF(ISERROR(VLOOKUP($E90,Lists!$T$4:$AF$49,13,FALSE))," ",VLOOKUP($E90,Lists!$T$4:$AF$49,13,FALSE))</f>
        <v xml:space="preserve"> </v>
      </c>
    </row>
    <row r="91" spans="1:24" x14ac:dyDescent="0.25">
      <c r="A91" s="91"/>
      <c r="B91" s="76" t="s">
        <v>781</v>
      </c>
      <c r="C91" s="89" t="s">
        <v>898</v>
      </c>
      <c r="D91" s="139" t="str">
        <f>IF(ISERROR(VLOOKUP($B91,Lists!$R$4:$S$17,2,FALSE)),"",VLOOKUP($B91,Lists!$R$4:$S$17,2,FALSE))</f>
        <v/>
      </c>
      <c r="E91" s="90" t="s">
        <v>799</v>
      </c>
      <c r="F91" s="96"/>
      <c r="G91" s="96" t="s">
        <v>836</v>
      </c>
      <c r="H91" s="91" t="s">
        <v>1016</v>
      </c>
      <c r="I91" s="91" t="s">
        <v>926</v>
      </c>
      <c r="J91" s="97"/>
      <c r="K91" s="78" t="s">
        <v>945</v>
      </c>
      <c r="L91" s="140" t="str">
        <f>IF(ISERROR(VLOOKUP($B91&amp;" "&amp;$M91,Lists!$AC$4:$AD$17,2,FALSE)),"",VLOOKUP($B91&amp;" "&amp;$M91,Lists!$AC$4:$AD$17,2,FALSE))</f>
        <v/>
      </c>
      <c r="M91" s="78" t="str">
        <f>IF(ISERROR(VLOOKUP($K91,Lists!$L$4:$M$7,2,FALSE)),"",VLOOKUP($K91,Lists!$L$4:$M$7,2,FALSE))</f>
        <v/>
      </c>
      <c r="N91" s="98" t="str">
        <f t="shared" si="1"/>
        <v/>
      </c>
      <c r="O91" s="99" t="str">
        <f>IF(C91="no",VLOOKUP(B91,Lists!$R$4:$AB$17,10, FALSE),"Please enter details here")</f>
        <v>Please enter details here</v>
      </c>
      <c r="P91" s="124"/>
      <c r="Q91" s="99" t="str">
        <f>IF(Lists!$BA$4="","No","")</f>
        <v>No</v>
      </c>
      <c r="R91" s="100" t="str">
        <f>IF(ISERROR(VLOOKUP($E91,Lists!$T$4:$AA$49,6,FALSE)),"",VLOOKUP($E91,Lists!$T$4:$AA$49,6,FALSE))</f>
        <v/>
      </c>
      <c r="S91" s="101" t="str">
        <f>IF(ISERROR(VLOOKUP($E91,Lists!$T$4:$AA$49,7,FALSE)),"",VLOOKUP($E91,Lists!$T$4:$AA$49,7,FALSE))</f>
        <v/>
      </c>
      <c r="T91" s="102"/>
      <c r="U91" s="102"/>
      <c r="V91" s="102"/>
      <c r="W91" s="102"/>
      <c r="X91" s="102" t="str">
        <f>IF(ISERROR(VLOOKUP($E91,Lists!$T$4:$AF$49,13,FALSE))," ",VLOOKUP($E91,Lists!$T$4:$AF$49,13,FALSE))</f>
        <v xml:space="preserve"> </v>
      </c>
    </row>
    <row r="92" spans="1:24" x14ac:dyDescent="0.25">
      <c r="A92" s="91"/>
      <c r="B92" s="76" t="s">
        <v>781</v>
      </c>
      <c r="C92" s="89" t="s">
        <v>898</v>
      </c>
      <c r="D92" s="139" t="str">
        <f>IF(ISERROR(VLOOKUP($B92,Lists!$R$4:$S$17,2,FALSE)),"",VLOOKUP($B92,Lists!$R$4:$S$17,2,FALSE))</f>
        <v/>
      </c>
      <c r="E92" s="90" t="s">
        <v>799</v>
      </c>
      <c r="F92" s="96"/>
      <c r="G92" s="96" t="s">
        <v>836</v>
      </c>
      <c r="H92" s="91" t="s">
        <v>1016</v>
      </c>
      <c r="I92" s="91" t="s">
        <v>926</v>
      </c>
      <c r="J92" s="97"/>
      <c r="K92" s="78" t="s">
        <v>945</v>
      </c>
      <c r="L92" s="140" t="str">
        <f>IF(ISERROR(VLOOKUP($B92&amp;" "&amp;$M92,Lists!$AC$4:$AD$17,2,FALSE)),"",VLOOKUP($B92&amp;" "&amp;$M92,Lists!$AC$4:$AD$17,2,FALSE))</f>
        <v/>
      </c>
      <c r="M92" s="78" t="str">
        <f>IF(ISERROR(VLOOKUP($K92,Lists!$L$4:$M$7,2,FALSE)),"",VLOOKUP($K92,Lists!$L$4:$M$7,2,FALSE))</f>
        <v/>
      </c>
      <c r="N92" s="98" t="str">
        <f t="shared" si="1"/>
        <v/>
      </c>
      <c r="O92" s="99" t="str">
        <f>IF(C92="no",VLOOKUP(B92,Lists!$R$4:$AB$17,10, FALSE),"Please enter details here")</f>
        <v>Please enter details here</v>
      </c>
      <c r="P92" s="124"/>
      <c r="Q92" s="99" t="str">
        <f>IF(Lists!$BA$4="","No","")</f>
        <v>No</v>
      </c>
      <c r="R92" s="100" t="str">
        <f>IF(ISERROR(VLOOKUP($E92,Lists!$T$4:$AA$49,6,FALSE)),"",VLOOKUP($E92,Lists!$T$4:$AA$49,6,FALSE))</f>
        <v/>
      </c>
      <c r="S92" s="101" t="str">
        <f>IF(ISERROR(VLOOKUP($E92,Lists!$T$4:$AA$49,7,FALSE)),"",VLOOKUP($E92,Lists!$T$4:$AA$49,7,FALSE))</f>
        <v/>
      </c>
      <c r="T92" s="102"/>
      <c r="U92" s="102"/>
      <c r="V92" s="102"/>
      <c r="W92" s="102"/>
      <c r="X92" s="102" t="str">
        <f>IF(ISERROR(VLOOKUP($E92,Lists!$T$4:$AF$49,13,FALSE))," ",VLOOKUP($E92,Lists!$T$4:$AF$49,13,FALSE))</f>
        <v xml:space="preserve"> </v>
      </c>
    </row>
    <row r="93" spans="1:24" x14ac:dyDescent="0.25">
      <c r="A93" s="91"/>
      <c r="B93" s="76" t="s">
        <v>781</v>
      </c>
      <c r="C93" s="89" t="s">
        <v>898</v>
      </c>
      <c r="D93" s="139" t="str">
        <f>IF(ISERROR(VLOOKUP($B93,Lists!$R$4:$S$17,2,FALSE)),"",VLOOKUP($B93,Lists!$R$4:$S$17,2,FALSE))</f>
        <v/>
      </c>
      <c r="E93" s="90" t="s">
        <v>799</v>
      </c>
      <c r="F93" s="96"/>
      <c r="G93" s="96" t="s">
        <v>836</v>
      </c>
      <c r="H93" s="91" t="s">
        <v>1016</v>
      </c>
      <c r="I93" s="91" t="s">
        <v>926</v>
      </c>
      <c r="J93" s="97"/>
      <c r="K93" s="78" t="s">
        <v>945</v>
      </c>
      <c r="L93" s="140" t="str">
        <f>IF(ISERROR(VLOOKUP($B93&amp;" "&amp;$M93,Lists!$AC$4:$AD$17,2,FALSE)),"",VLOOKUP($B93&amp;" "&amp;$M93,Lists!$AC$4:$AD$17,2,FALSE))</f>
        <v/>
      </c>
      <c r="M93" s="78" t="str">
        <f>IF(ISERROR(VLOOKUP($K93,Lists!$L$4:$M$7,2,FALSE)),"",VLOOKUP($K93,Lists!$L$4:$M$7,2,FALSE))</f>
        <v/>
      </c>
      <c r="N93" s="98" t="str">
        <f t="shared" si="1"/>
        <v/>
      </c>
      <c r="O93" s="99" t="str">
        <f>IF(C93="no",VLOOKUP(B93,Lists!$R$4:$AB$17,10, FALSE),"Please enter details here")</f>
        <v>Please enter details here</v>
      </c>
      <c r="P93" s="124"/>
      <c r="Q93" s="99" t="str">
        <f>IF(Lists!$BA$4="","No","")</f>
        <v>No</v>
      </c>
      <c r="R93" s="100" t="str">
        <f>IF(ISERROR(VLOOKUP($E93,Lists!$T$4:$AA$49,6,FALSE)),"",VLOOKUP($E93,Lists!$T$4:$AA$49,6,FALSE))</f>
        <v/>
      </c>
      <c r="S93" s="101" t="str">
        <f>IF(ISERROR(VLOOKUP($E93,Lists!$T$4:$AA$49,7,FALSE)),"",VLOOKUP($E93,Lists!$T$4:$AA$49,7,FALSE))</f>
        <v/>
      </c>
      <c r="T93" s="102"/>
      <c r="U93" s="102"/>
      <c r="V93" s="102"/>
      <c r="W93" s="102"/>
      <c r="X93" s="102" t="str">
        <f>IF(ISERROR(VLOOKUP($E93,Lists!$T$4:$AF$49,13,FALSE))," ",VLOOKUP($E93,Lists!$T$4:$AF$49,13,FALSE))</f>
        <v xml:space="preserve"> </v>
      </c>
    </row>
    <row r="94" spans="1:24" x14ac:dyDescent="0.25">
      <c r="A94" s="91"/>
      <c r="B94" s="76" t="s">
        <v>781</v>
      </c>
      <c r="C94" s="89" t="s">
        <v>898</v>
      </c>
      <c r="D94" s="139" t="str">
        <f>IF(ISERROR(VLOOKUP($B94,Lists!$R$4:$S$17,2,FALSE)),"",VLOOKUP($B94,Lists!$R$4:$S$17,2,FALSE))</f>
        <v/>
      </c>
      <c r="E94" s="90" t="s">
        <v>799</v>
      </c>
      <c r="F94" s="96"/>
      <c r="G94" s="96" t="s">
        <v>836</v>
      </c>
      <c r="H94" s="91" t="s">
        <v>1016</v>
      </c>
      <c r="I94" s="91" t="s">
        <v>926</v>
      </c>
      <c r="J94" s="97"/>
      <c r="K94" s="78" t="s">
        <v>945</v>
      </c>
      <c r="L94" s="140" t="str">
        <f>IF(ISERROR(VLOOKUP($B94&amp;" "&amp;$M94,Lists!$AC$4:$AD$17,2,FALSE)),"",VLOOKUP($B94&amp;" "&amp;$M94,Lists!$AC$4:$AD$17,2,FALSE))</f>
        <v/>
      </c>
      <c r="M94" s="78" t="str">
        <f>IF(ISERROR(VLOOKUP($K94,Lists!$L$4:$M$7,2,FALSE)),"",VLOOKUP($K94,Lists!$L$4:$M$7,2,FALSE))</f>
        <v/>
      </c>
      <c r="N94" s="98" t="str">
        <f t="shared" si="1"/>
        <v/>
      </c>
      <c r="O94" s="99" t="str">
        <f>IF(C94="no",VLOOKUP(B94,Lists!$R$4:$AB$17,10, FALSE),"Please enter details here")</f>
        <v>Please enter details here</v>
      </c>
      <c r="P94" s="124"/>
      <c r="Q94" s="99" t="str">
        <f>IF(Lists!$BA$4="","No","")</f>
        <v>No</v>
      </c>
      <c r="R94" s="100" t="str">
        <f>IF(ISERROR(VLOOKUP($E94,Lists!$T$4:$AA$49,6,FALSE)),"",VLOOKUP($E94,Lists!$T$4:$AA$49,6,FALSE))</f>
        <v/>
      </c>
      <c r="S94" s="101" t="str">
        <f>IF(ISERROR(VLOOKUP($E94,Lists!$T$4:$AA$49,7,FALSE)),"",VLOOKUP($E94,Lists!$T$4:$AA$49,7,FALSE))</f>
        <v/>
      </c>
      <c r="T94" s="102"/>
      <c r="U94" s="102"/>
      <c r="V94" s="102"/>
      <c r="W94" s="102"/>
      <c r="X94" s="102" t="str">
        <f>IF(ISERROR(VLOOKUP($E94,Lists!$T$4:$AF$49,13,FALSE))," ",VLOOKUP($E94,Lists!$T$4:$AF$49,13,FALSE))</f>
        <v xml:space="preserve"> </v>
      </c>
    </row>
    <row r="95" spans="1:24" x14ac:dyDescent="0.25">
      <c r="A95" s="91"/>
      <c r="B95" s="76" t="s">
        <v>781</v>
      </c>
      <c r="C95" s="89" t="s">
        <v>898</v>
      </c>
      <c r="D95" s="139" t="str">
        <f>IF(ISERROR(VLOOKUP($B95,Lists!$R$4:$S$17,2,FALSE)),"",VLOOKUP($B95,Lists!$R$4:$S$17,2,FALSE))</f>
        <v/>
      </c>
      <c r="E95" s="90" t="s">
        <v>799</v>
      </c>
      <c r="F95" s="96"/>
      <c r="G95" s="96" t="s">
        <v>836</v>
      </c>
      <c r="H95" s="91" t="s">
        <v>1016</v>
      </c>
      <c r="I95" s="91" t="s">
        <v>926</v>
      </c>
      <c r="J95" s="97"/>
      <c r="K95" s="78" t="s">
        <v>945</v>
      </c>
      <c r="L95" s="140" t="str">
        <f>IF(ISERROR(VLOOKUP($B95&amp;" "&amp;$M95,Lists!$AC$4:$AD$17,2,FALSE)),"",VLOOKUP($B95&amp;" "&amp;$M95,Lists!$AC$4:$AD$17,2,FALSE))</f>
        <v/>
      </c>
      <c r="M95" s="78" t="str">
        <f>IF(ISERROR(VLOOKUP($K95,Lists!$L$4:$M$7,2,FALSE)),"",VLOOKUP($K95,Lists!$L$4:$M$7,2,FALSE))</f>
        <v/>
      </c>
      <c r="N95" s="98" t="str">
        <f t="shared" si="1"/>
        <v/>
      </c>
      <c r="O95" s="99" t="str">
        <f>IF(C95="no",VLOOKUP(B95,Lists!$R$4:$AB$17,10, FALSE),"Please enter details here")</f>
        <v>Please enter details here</v>
      </c>
      <c r="P95" s="124"/>
      <c r="Q95" s="99" t="str">
        <f>IF(Lists!$BA$4="","No","")</f>
        <v>No</v>
      </c>
      <c r="R95" s="100" t="str">
        <f>IF(ISERROR(VLOOKUP($E95,Lists!$T$4:$AA$49,6,FALSE)),"",VLOOKUP($E95,Lists!$T$4:$AA$49,6,FALSE))</f>
        <v/>
      </c>
      <c r="S95" s="101" t="str">
        <f>IF(ISERROR(VLOOKUP($E95,Lists!$T$4:$AA$49,7,FALSE)),"",VLOOKUP($E95,Lists!$T$4:$AA$49,7,FALSE))</f>
        <v/>
      </c>
      <c r="T95" s="102"/>
      <c r="U95" s="102"/>
      <c r="V95" s="102"/>
      <c r="W95" s="102"/>
      <c r="X95" s="102" t="str">
        <f>IF(ISERROR(VLOOKUP($E95,Lists!$T$4:$AF$49,13,FALSE))," ",VLOOKUP($E95,Lists!$T$4:$AF$49,13,FALSE))</f>
        <v xml:space="preserve"> </v>
      </c>
    </row>
    <row r="96" spans="1:24" x14ac:dyDescent="0.25">
      <c r="A96" s="91"/>
      <c r="B96" s="76" t="s">
        <v>781</v>
      </c>
      <c r="C96" s="89" t="s">
        <v>898</v>
      </c>
      <c r="D96" s="139" t="str">
        <f>IF(ISERROR(VLOOKUP($B96,Lists!$R$4:$S$17,2,FALSE)),"",VLOOKUP($B96,Lists!$R$4:$S$17,2,FALSE))</f>
        <v/>
      </c>
      <c r="E96" s="90" t="s">
        <v>799</v>
      </c>
      <c r="F96" s="96"/>
      <c r="G96" s="96" t="s">
        <v>836</v>
      </c>
      <c r="H96" s="91" t="s">
        <v>1016</v>
      </c>
      <c r="I96" s="91" t="s">
        <v>926</v>
      </c>
      <c r="J96" s="97"/>
      <c r="K96" s="78" t="s">
        <v>945</v>
      </c>
      <c r="L96" s="140" t="str">
        <f>IF(ISERROR(VLOOKUP($B96&amp;" "&amp;$M96,Lists!$AC$4:$AD$17,2,FALSE)),"",VLOOKUP($B96&amp;" "&amp;$M96,Lists!$AC$4:$AD$17,2,FALSE))</f>
        <v/>
      </c>
      <c r="M96" s="78" t="str">
        <f>IF(ISERROR(VLOOKUP($K96,Lists!$L$4:$M$7,2,FALSE)),"",VLOOKUP($K96,Lists!$L$4:$M$7,2,FALSE))</f>
        <v/>
      </c>
      <c r="N96" s="98" t="str">
        <f t="shared" si="1"/>
        <v/>
      </c>
      <c r="O96" s="99" t="str">
        <f>IF(C96="no",VLOOKUP(B96,Lists!$R$4:$AB$17,10, FALSE),"Please enter details here")</f>
        <v>Please enter details here</v>
      </c>
      <c r="P96" s="124"/>
      <c r="Q96" s="99" t="str">
        <f>IF(Lists!$BA$4="","No","")</f>
        <v>No</v>
      </c>
      <c r="R96" s="100" t="str">
        <f>IF(ISERROR(VLOOKUP($E96,Lists!$T$4:$AA$49,6,FALSE)),"",VLOOKUP($E96,Lists!$T$4:$AA$49,6,FALSE))</f>
        <v/>
      </c>
      <c r="S96" s="101" t="str">
        <f>IF(ISERROR(VLOOKUP($E96,Lists!$T$4:$AA$49,7,FALSE)),"",VLOOKUP($E96,Lists!$T$4:$AA$49,7,FALSE))</f>
        <v/>
      </c>
      <c r="T96" s="102"/>
      <c r="U96" s="102"/>
      <c r="V96" s="102"/>
      <c r="W96" s="102"/>
      <c r="X96" s="102" t="str">
        <f>IF(ISERROR(VLOOKUP($E96,Lists!$T$4:$AF$49,13,FALSE))," ",VLOOKUP($E96,Lists!$T$4:$AF$49,13,FALSE))</f>
        <v xml:space="preserve"> </v>
      </c>
    </row>
    <row r="97" spans="1:24" x14ac:dyDescent="0.25">
      <c r="A97" s="91"/>
      <c r="B97" s="76" t="s">
        <v>781</v>
      </c>
      <c r="C97" s="89" t="s">
        <v>898</v>
      </c>
      <c r="D97" s="139" t="str">
        <f>IF(ISERROR(VLOOKUP($B97,Lists!$R$4:$S$17,2,FALSE)),"",VLOOKUP($B97,Lists!$R$4:$S$17,2,FALSE))</f>
        <v/>
      </c>
      <c r="E97" s="90" t="s">
        <v>799</v>
      </c>
      <c r="F97" s="96"/>
      <c r="G97" s="96" t="s">
        <v>836</v>
      </c>
      <c r="H97" s="91" t="s">
        <v>1016</v>
      </c>
      <c r="I97" s="91" t="s">
        <v>926</v>
      </c>
      <c r="J97" s="97"/>
      <c r="K97" s="78" t="s">
        <v>945</v>
      </c>
      <c r="L97" s="140" t="str">
        <f>IF(ISERROR(VLOOKUP($B97&amp;" "&amp;$M97,Lists!$AC$4:$AD$17,2,FALSE)),"",VLOOKUP($B97&amp;" "&amp;$M97,Lists!$AC$4:$AD$17,2,FALSE))</f>
        <v/>
      </c>
      <c r="M97" s="78" t="str">
        <f>IF(ISERROR(VLOOKUP($K97,Lists!$L$4:$M$7,2,FALSE)),"",VLOOKUP($K97,Lists!$L$4:$M$7,2,FALSE))</f>
        <v/>
      </c>
      <c r="N97" s="98" t="str">
        <f t="shared" si="1"/>
        <v/>
      </c>
      <c r="O97" s="99" t="str">
        <f>IF(C97="no",VLOOKUP(B97,Lists!$R$4:$AB$17,10, FALSE),"Please enter details here")</f>
        <v>Please enter details here</v>
      </c>
      <c r="P97" s="124"/>
      <c r="Q97" s="99" t="str">
        <f>IF(Lists!$BA$4="","No","")</f>
        <v>No</v>
      </c>
      <c r="R97" s="100" t="str">
        <f>IF(ISERROR(VLOOKUP($E97,Lists!$T$4:$AA$49,6,FALSE)),"",VLOOKUP($E97,Lists!$T$4:$AA$49,6,FALSE))</f>
        <v/>
      </c>
      <c r="S97" s="101" t="str">
        <f>IF(ISERROR(VLOOKUP($E97,Lists!$T$4:$AA$49,7,FALSE)),"",VLOOKUP($E97,Lists!$T$4:$AA$49,7,FALSE))</f>
        <v/>
      </c>
      <c r="T97" s="102"/>
      <c r="U97" s="102"/>
      <c r="V97" s="102"/>
      <c r="W97" s="102"/>
      <c r="X97" s="102" t="str">
        <f>IF(ISERROR(VLOOKUP($E97,Lists!$T$4:$AF$49,13,FALSE))," ",VLOOKUP($E97,Lists!$T$4:$AF$49,13,FALSE))</f>
        <v xml:space="preserve"> </v>
      </c>
    </row>
    <row r="98" spans="1:24" x14ac:dyDescent="0.25">
      <c r="A98" s="91"/>
      <c r="B98" s="76" t="s">
        <v>781</v>
      </c>
      <c r="C98" s="89" t="s">
        <v>898</v>
      </c>
      <c r="D98" s="139" t="str">
        <f>IF(ISERROR(VLOOKUP($B98,Lists!$R$4:$S$17,2,FALSE)),"",VLOOKUP($B98,Lists!$R$4:$S$17,2,FALSE))</f>
        <v/>
      </c>
      <c r="E98" s="90" t="s">
        <v>799</v>
      </c>
      <c r="F98" s="96"/>
      <c r="G98" s="96" t="s">
        <v>836</v>
      </c>
      <c r="H98" s="91" t="s">
        <v>1016</v>
      </c>
      <c r="I98" s="91" t="s">
        <v>926</v>
      </c>
      <c r="J98" s="97"/>
      <c r="K98" s="78" t="s">
        <v>945</v>
      </c>
      <c r="L98" s="140" t="str">
        <f>IF(ISERROR(VLOOKUP($B98&amp;" "&amp;$M98,Lists!$AC$4:$AD$17,2,FALSE)),"",VLOOKUP($B98&amp;" "&amp;$M98,Lists!$AC$4:$AD$17,2,FALSE))</f>
        <v/>
      </c>
      <c r="M98" s="78" t="str">
        <f>IF(ISERROR(VLOOKUP($K98,Lists!$L$4:$M$7,2,FALSE)),"",VLOOKUP($K98,Lists!$L$4:$M$7,2,FALSE))</f>
        <v/>
      </c>
      <c r="N98" s="98" t="str">
        <f t="shared" si="1"/>
        <v/>
      </c>
      <c r="O98" s="99" t="str">
        <f>IF(C98="no",VLOOKUP(B98,Lists!$R$4:$AB$17,10, FALSE),"Please enter details here")</f>
        <v>Please enter details here</v>
      </c>
      <c r="P98" s="124"/>
      <c r="Q98" s="99" t="str">
        <f>IF(Lists!$BA$4="","No","")</f>
        <v>No</v>
      </c>
      <c r="R98" s="100" t="str">
        <f>IF(ISERROR(VLOOKUP($E98,Lists!$T$4:$AA$49,6,FALSE)),"",VLOOKUP($E98,Lists!$T$4:$AA$49,6,FALSE))</f>
        <v/>
      </c>
      <c r="S98" s="101" t="str">
        <f>IF(ISERROR(VLOOKUP($E98,Lists!$T$4:$AA$49,7,FALSE)),"",VLOOKUP($E98,Lists!$T$4:$AA$49,7,FALSE))</f>
        <v/>
      </c>
      <c r="T98" s="102"/>
      <c r="U98" s="102"/>
      <c r="V98" s="102"/>
      <c r="W98" s="102"/>
      <c r="X98" s="102" t="str">
        <f>IF(ISERROR(VLOOKUP($E98,Lists!$T$4:$AF$49,13,FALSE))," ",VLOOKUP($E98,Lists!$T$4:$AF$49,13,FALSE))</f>
        <v xml:space="preserve"> </v>
      </c>
    </row>
    <row r="99" spans="1:24" x14ac:dyDescent="0.25">
      <c r="A99" s="91"/>
      <c r="B99" s="76" t="s">
        <v>781</v>
      </c>
      <c r="C99" s="89" t="s">
        <v>898</v>
      </c>
      <c r="D99" s="139" t="str">
        <f>IF(ISERROR(VLOOKUP($B99,Lists!$R$4:$S$17,2,FALSE)),"",VLOOKUP($B99,Lists!$R$4:$S$17,2,FALSE))</f>
        <v/>
      </c>
      <c r="E99" s="90" t="s">
        <v>799</v>
      </c>
      <c r="F99" s="96"/>
      <c r="G99" s="96" t="s">
        <v>836</v>
      </c>
      <c r="H99" s="91" t="s">
        <v>1016</v>
      </c>
      <c r="I99" s="91" t="s">
        <v>926</v>
      </c>
      <c r="J99" s="97"/>
      <c r="K99" s="78" t="s">
        <v>945</v>
      </c>
      <c r="L99" s="140" t="str">
        <f>IF(ISERROR(VLOOKUP($B99&amp;" "&amp;$M99,Lists!$AC$4:$AD$17,2,FALSE)),"",VLOOKUP($B99&amp;" "&amp;$M99,Lists!$AC$4:$AD$17,2,FALSE))</f>
        <v/>
      </c>
      <c r="M99" s="78" t="str">
        <f>IF(ISERROR(VLOOKUP($K99,Lists!$L$4:$M$7,2,FALSE)),"",VLOOKUP($K99,Lists!$L$4:$M$7,2,FALSE))</f>
        <v/>
      </c>
      <c r="N99" s="98" t="str">
        <f t="shared" si="1"/>
        <v/>
      </c>
      <c r="O99" s="99" t="str">
        <f>IF(C99="no",VLOOKUP(B99,Lists!$R$4:$AB$17,10, FALSE),"Please enter details here")</f>
        <v>Please enter details here</v>
      </c>
      <c r="P99" s="124"/>
      <c r="Q99" s="99" t="str">
        <f>IF(Lists!$BA$4="","No","")</f>
        <v>No</v>
      </c>
      <c r="R99" s="100" t="str">
        <f>IF(ISERROR(VLOOKUP($E99,Lists!$T$4:$AA$49,6,FALSE)),"",VLOOKUP($E99,Lists!$T$4:$AA$49,6,FALSE))</f>
        <v/>
      </c>
      <c r="S99" s="101" t="str">
        <f>IF(ISERROR(VLOOKUP($E99,Lists!$T$4:$AA$49,7,FALSE)),"",VLOOKUP($E99,Lists!$T$4:$AA$49,7,FALSE))</f>
        <v/>
      </c>
      <c r="T99" s="102"/>
      <c r="U99" s="102"/>
      <c r="V99" s="102"/>
      <c r="W99" s="102"/>
      <c r="X99" s="102" t="str">
        <f>IF(ISERROR(VLOOKUP($E99,Lists!$T$4:$AF$49,13,FALSE))," ",VLOOKUP($E99,Lists!$T$4:$AF$49,13,FALSE))</f>
        <v xml:space="preserve"> </v>
      </c>
    </row>
    <row r="100" spans="1:24" x14ac:dyDescent="0.25">
      <c r="A100" s="91"/>
      <c r="B100" s="76" t="s">
        <v>781</v>
      </c>
      <c r="C100" s="89" t="s">
        <v>898</v>
      </c>
      <c r="D100" s="139" t="str">
        <f>IF(ISERROR(VLOOKUP($B100,Lists!$R$4:$S$17,2,FALSE)),"",VLOOKUP($B100,Lists!$R$4:$S$17,2,FALSE))</f>
        <v/>
      </c>
      <c r="E100" s="90" t="s">
        <v>799</v>
      </c>
      <c r="F100" s="96"/>
      <c r="G100" s="96" t="s">
        <v>836</v>
      </c>
      <c r="H100" s="91" t="s">
        <v>1016</v>
      </c>
      <c r="I100" s="91" t="s">
        <v>926</v>
      </c>
      <c r="J100" s="97"/>
      <c r="K100" s="78" t="s">
        <v>945</v>
      </c>
      <c r="L100" s="140" t="str">
        <f>IF(ISERROR(VLOOKUP($B100&amp;" "&amp;$M100,Lists!$AC$4:$AD$17,2,FALSE)),"",VLOOKUP($B100&amp;" "&amp;$M100,Lists!$AC$4:$AD$17,2,FALSE))</f>
        <v/>
      </c>
      <c r="M100" s="78" t="str">
        <f>IF(ISERROR(VLOOKUP($K100,Lists!$L$4:$M$7,2,FALSE)),"",VLOOKUP($K100,Lists!$L$4:$M$7,2,FALSE))</f>
        <v/>
      </c>
      <c r="N100" s="98" t="str">
        <f t="shared" si="1"/>
        <v/>
      </c>
      <c r="O100" s="99" t="str">
        <f>IF(C100="no",VLOOKUP(B100,Lists!$R$4:$AB$17,10, FALSE),"Please enter details here")</f>
        <v>Please enter details here</v>
      </c>
      <c r="P100" s="124"/>
      <c r="Q100" s="99" t="str">
        <f>IF(Lists!$BA$4="","No","")</f>
        <v>No</v>
      </c>
      <c r="R100" s="100" t="str">
        <f>IF(ISERROR(VLOOKUP($E100,Lists!$T$4:$AA$49,6,FALSE)),"",VLOOKUP($E100,Lists!$T$4:$AA$49,6,FALSE))</f>
        <v/>
      </c>
      <c r="S100" s="101" t="str">
        <f>IF(ISERROR(VLOOKUP($E100,Lists!$T$4:$AA$49,7,FALSE)),"",VLOOKUP($E100,Lists!$T$4:$AA$49,7,FALSE))</f>
        <v/>
      </c>
      <c r="T100" s="102"/>
      <c r="U100" s="102"/>
      <c r="V100" s="102"/>
      <c r="W100" s="102"/>
      <c r="X100" s="102" t="str">
        <f>IF(ISERROR(VLOOKUP($E100,Lists!$T$4:$AF$49,13,FALSE))," ",VLOOKUP($E100,Lists!$T$4:$AF$49,13,FALSE))</f>
        <v xml:space="preserve"> </v>
      </c>
    </row>
    <row r="101" spans="1:24" x14ac:dyDescent="0.25">
      <c r="A101" s="91"/>
      <c r="B101" s="76" t="s">
        <v>781</v>
      </c>
      <c r="C101" s="89" t="s">
        <v>898</v>
      </c>
      <c r="D101" s="139" t="str">
        <f>IF(ISERROR(VLOOKUP($B101,Lists!$R$4:$S$17,2,FALSE)),"",VLOOKUP($B101,Lists!$R$4:$S$17,2,FALSE))</f>
        <v/>
      </c>
      <c r="E101" s="90" t="s">
        <v>799</v>
      </c>
      <c r="F101" s="96"/>
      <c r="G101" s="96" t="s">
        <v>836</v>
      </c>
      <c r="H101" s="91" t="s">
        <v>1016</v>
      </c>
      <c r="I101" s="91" t="s">
        <v>926</v>
      </c>
      <c r="J101" s="97"/>
      <c r="K101" s="78" t="s">
        <v>945</v>
      </c>
      <c r="L101" s="140" t="str">
        <f>IF(ISERROR(VLOOKUP($B101&amp;" "&amp;$M101,Lists!$AC$4:$AD$17,2,FALSE)),"",VLOOKUP($B101&amp;" "&amp;$M101,Lists!$AC$4:$AD$17,2,FALSE))</f>
        <v/>
      </c>
      <c r="M101" s="78" t="str">
        <f>IF(ISERROR(VLOOKUP($K101,Lists!$L$4:$M$7,2,FALSE)),"",VLOOKUP($K101,Lists!$L$4:$M$7,2,FALSE))</f>
        <v/>
      </c>
      <c r="N101" s="98" t="str">
        <f t="shared" si="1"/>
        <v/>
      </c>
      <c r="O101" s="99" t="str">
        <f>IF(C101="no",VLOOKUP(B101,Lists!$R$4:$AB$17,10, FALSE),"Please enter details here")</f>
        <v>Please enter details here</v>
      </c>
      <c r="P101" s="124"/>
      <c r="Q101" s="99" t="str">
        <f>IF(Lists!$BA$4="","No","")</f>
        <v>No</v>
      </c>
      <c r="R101" s="100" t="str">
        <f>IF(ISERROR(VLOOKUP($E101,Lists!$T$4:$AA$49,6,FALSE)),"",VLOOKUP($E101,Lists!$T$4:$AA$49,6,FALSE))</f>
        <v/>
      </c>
      <c r="S101" s="101" t="str">
        <f>IF(ISERROR(VLOOKUP($E101,Lists!$T$4:$AA$49,7,FALSE)),"",VLOOKUP($E101,Lists!$T$4:$AA$49,7,FALSE))</f>
        <v/>
      </c>
      <c r="T101" s="102"/>
      <c r="U101" s="102"/>
      <c r="V101" s="102"/>
      <c r="W101" s="102"/>
      <c r="X101" s="102" t="str">
        <f>IF(ISERROR(VLOOKUP($E101,Lists!$T$4:$AF$49,13,FALSE))," ",VLOOKUP($E101,Lists!$T$4:$AF$49,13,FALSE))</f>
        <v xml:space="preserve"> </v>
      </c>
    </row>
    <row r="102" spans="1:24" x14ac:dyDescent="0.25">
      <c r="A102" s="91"/>
      <c r="B102" s="76" t="s">
        <v>781</v>
      </c>
      <c r="C102" s="89" t="s">
        <v>898</v>
      </c>
      <c r="D102" s="139" t="str">
        <f>IF(ISERROR(VLOOKUP($B102,Lists!$R$4:$S$17,2,FALSE)),"",VLOOKUP($B102,Lists!$R$4:$S$17,2,FALSE))</f>
        <v/>
      </c>
      <c r="E102" s="90" t="s">
        <v>799</v>
      </c>
      <c r="F102" s="96"/>
      <c r="G102" s="96" t="s">
        <v>836</v>
      </c>
      <c r="H102" s="91" t="s">
        <v>1016</v>
      </c>
      <c r="I102" s="91" t="s">
        <v>926</v>
      </c>
      <c r="J102" s="97"/>
      <c r="K102" s="78" t="s">
        <v>945</v>
      </c>
      <c r="L102" s="140" t="str">
        <f>IF(ISERROR(VLOOKUP($B102&amp;" "&amp;$M102,Lists!$AC$4:$AD$17,2,FALSE)),"",VLOOKUP($B102&amp;" "&amp;$M102,Lists!$AC$4:$AD$17,2,FALSE))</f>
        <v/>
      </c>
      <c r="M102" s="78" t="str">
        <f>IF(ISERROR(VLOOKUP($K102,Lists!$L$4:$M$7,2,FALSE)),"",VLOOKUP($K102,Lists!$L$4:$M$7,2,FALSE))</f>
        <v/>
      </c>
      <c r="N102" s="98" t="str">
        <f t="shared" si="1"/>
        <v/>
      </c>
      <c r="O102" s="99" t="str">
        <f>IF(C102="no",VLOOKUP(B102,Lists!$R$4:$AB$17,10, FALSE),"Please enter details here")</f>
        <v>Please enter details here</v>
      </c>
      <c r="P102" s="124"/>
      <c r="Q102" s="99" t="str">
        <f>IF(Lists!$BA$4="","No","")</f>
        <v>No</v>
      </c>
      <c r="R102" s="100" t="str">
        <f>IF(ISERROR(VLOOKUP($E102,Lists!$T$4:$AA$49,6,FALSE)),"",VLOOKUP($E102,Lists!$T$4:$AA$49,6,FALSE))</f>
        <v/>
      </c>
      <c r="S102" s="101" t="str">
        <f>IF(ISERROR(VLOOKUP($E102,Lists!$T$4:$AA$49,7,FALSE)),"",VLOOKUP($E102,Lists!$T$4:$AA$49,7,FALSE))</f>
        <v/>
      </c>
      <c r="T102" s="102"/>
      <c r="U102" s="102"/>
      <c r="V102" s="102"/>
      <c r="W102" s="102"/>
      <c r="X102" s="102" t="str">
        <f>IF(ISERROR(VLOOKUP($E102,Lists!$T$4:$AF$49,13,FALSE))," ",VLOOKUP($E102,Lists!$T$4:$AF$49,13,FALSE))</f>
        <v xml:space="preserve"> </v>
      </c>
    </row>
    <row r="103" spans="1:24" x14ac:dyDescent="0.25">
      <c r="A103" s="91"/>
      <c r="B103" s="76" t="s">
        <v>781</v>
      </c>
      <c r="C103" s="89" t="s">
        <v>898</v>
      </c>
      <c r="D103" s="139" t="str">
        <f>IF(ISERROR(VLOOKUP($B103,Lists!$R$4:$S$17,2,FALSE)),"",VLOOKUP($B103,Lists!$R$4:$S$17,2,FALSE))</f>
        <v/>
      </c>
      <c r="E103" s="90" t="s">
        <v>799</v>
      </c>
      <c r="F103" s="96"/>
      <c r="G103" s="96" t="s">
        <v>836</v>
      </c>
      <c r="H103" s="91" t="s">
        <v>1016</v>
      </c>
      <c r="I103" s="91" t="s">
        <v>926</v>
      </c>
      <c r="J103" s="97"/>
      <c r="K103" s="78" t="s">
        <v>945</v>
      </c>
      <c r="L103" s="140" t="str">
        <f>IF(ISERROR(VLOOKUP($B103&amp;" "&amp;$M103,Lists!$AC$4:$AD$17,2,FALSE)),"",VLOOKUP($B103&amp;" "&amp;$M103,Lists!$AC$4:$AD$17,2,FALSE))</f>
        <v/>
      </c>
      <c r="M103" s="78" t="str">
        <f>IF(ISERROR(VLOOKUP($K103,Lists!$L$4:$M$7,2,FALSE)),"",VLOOKUP($K103,Lists!$L$4:$M$7,2,FALSE))</f>
        <v/>
      </c>
      <c r="N103" s="98" t="str">
        <f t="shared" si="1"/>
        <v/>
      </c>
      <c r="O103" s="99" t="str">
        <f>IF(C103="no",VLOOKUP(B103,Lists!$R$4:$AB$17,10, FALSE),"Please enter details here")</f>
        <v>Please enter details here</v>
      </c>
      <c r="P103" s="124"/>
      <c r="Q103" s="99" t="str">
        <f>IF(Lists!$BA$4="","No","")</f>
        <v>No</v>
      </c>
      <c r="R103" s="100" t="str">
        <f>IF(ISERROR(VLOOKUP($E103,Lists!$T$4:$AA$49,6,FALSE)),"",VLOOKUP($E103,Lists!$T$4:$AA$49,6,FALSE))</f>
        <v/>
      </c>
      <c r="S103" s="101" t="str">
        <f>IF(ISERROR(VLOOKUP($E103,Lists!$T$4:$AA$49,7,FALSE)),"",VLOOKUP($E103,Lists!$T$4:$AA$49,7,FALSE))</f>
        <v/>
      </c>
      <c r="T103" s="102"/>
      <c r="U103" s="102"/>
      <c r="V103" s="102"/>
      <c r="W103" s="102"/>
      <c r="X103" s="102" t="str">
        <f>IF(ISERROR(VLOOKUP($E103,Lists!$T$4:$AF$49,13,FALSE))," ",VLOOKUP($E103,Lists!$T$4:$AF$49,13,FALSE))</f>
        <v xml:space="preserve"> </v>
      </c>
    </row>
    <row r="104" spans="1:24" x14ac:dyDescent="0.25">
      <c r="A104" s="91"/>
      <c r="B104" s="76" t="s">
        <v>781</v>
      </c>
      <c r="C104" s="89" t="s">
        <v>898</v>
      </c>
      <c r="D104" s="139" t="str">
        <f>IF(ISERROR(VLOOKUP($B104,Lists!$R$4:$S$17,2,FALSE)),"",VLOOKUP($B104,Lists!$R$4:$S$17,2,FALSE))</f>
        <v/>
      </c>
      <c r="E104" s="90" t="s">
        <v>799</v>
      </c>
      <c r="F104" s="96"/>
      <c r="G104" s="96" t="s">
        <v>836</v>
      </c>
      <c r="H104" s="91" t="s">
        <v>1016</v>
      </c>
      <c r="I104" s="91" t="s">
        <v>926</v>
      </c>
      <c r="J104" s="97"/>
      <c r="K104" s="78" t="s">
        <v>945</v>
      </c>
      <c r="L104" s="140" t="str">
        <f>IF(ISERROR(VLOOKUP($B104&amp;" "&amp;$M104,Lists!$AC$4:$AD$17,2,FALSE)),"",VLOOKUP($B104&amp;" "&amp;$M104,Lists!$AC$4:$AD$17,2,FALSE))</f>
        <v/>
      </c>
      <c r="M104" s="78" t="str">
        <f>IF(ISERROR(VLOOKUP($K104,Lists!$L$4:$M$7,2,FALSE)),"",VLOOKUP($K104,Lists!$L$4:$M$7,2,FALSE))</f>
        <v/>
      </c>
      <c r="N104" s="98" t="str">
        <f t="shared" si="1"/>
        <v/>
      </c>
      <c r="O104" s="99" t="str">
        <f>IF(C104="no",VLOOKUP(B104,Lists!$R$4:$AB$17,10, FALSE),"Please enter details here")</f>
        <v>Please enter details here</v>
      </c>
      <c r="P104" s="124"/>
      <c r="Q104" s="99" t="str">
        <f>IF(Lists!$BA$4="","No","")</f>
        <v>No</v>
      </c>
      <c r="R104" s="100" t="str">
        <f>IF(ISERROR(VLOOKUP($E104,Lists!$T$4:$AA$49,6,FALSE)),"",VLOOKUP($E104,Lists!$T$4:$AA$49,6,FALSE))</f>
        <v/>
      </c>
      <c r="S104" s="101" t="str">
        <f>IF(ISERROR(VLOOKUP($E104,Lists!$T$4:$AA$49,7,FALSE)),"",VLOOKUP($E104,Lists!$T$4:$AA$49,7,FALSE))</f>
        <v/>
      </c>
      <c r="T104" s="102"/>
      <c r="U104" s="102"/>
      <c r="V104" s="102"/>
      <c r="W104" s="102"/>
      <c r="X104" s="102" t="str">
        <f>IF(ISERROR(VLOOKUP($E104,Lists!$T$4:$AF$49,13,FALSE))," ",VLOOKUP($E104,Lists!$T$4:$AF$49,13,FALSE))</f>
        <v xml:space="preserve"> </v>
      </c>
    </row>
    <row r="105" spans="1:24" x14ac:dyDescent="0.25">
      <c r="A105" s="91"/>
      <c r="B105" s="76" t="s">
        <v>781</v>
      </c>
      <c r="C105" s="89" t="s">
        <v>898</v>
      </c>
      <c r="D105" s="139" t="str">
        <f>IF(ISERROR(VLOOKUP($B105,Lists!$R$4:$S$17,2,FALSE)),"",VLOOKUP($B105,Lists!$R$4:$S$17,2,FALSE))</f>
        <v/>
      </c>
      <c r="E105" s="90" t="s">
        <v>799</v>
      </c>
      <c r="F105" s="96"/>
      <c r="G105" s="96" t="s">
        <v>836</v>
      </c>
      <c r="H105" s="91" t="s">
        <v>1016</v>
      </c>
      <c r="I105" s="91" t="s">
        <v>926</v>
      </c>
      <c r="J105" s="97"/>
      <c r="K105" s="78" t="s">
        <v>945</v>
      </c>
      <c r="L105" s="140" t="str">
        <f>IF(ISERROR(VLOOKUP($B105&amp;" "&amp;$M105,Lists!$AC$4:$AD$17,2,FALSE)),"",VLOOKUP($B105&amp;" "&amp;$M105,Lists!$AC$4:$AD$17,2,FALSE))</f>
        <v/>
      </c>
      <c r="M105" s="78" t="str">
        <f>IF(ISERROR(VLOOKUP($K105,Lists!$L$4:$M$7,2,FALSE)),"",VLOOKUP($K105,Lists!$L$4:$M$7,2,FALSE))</f>
        <v/>
      </c>
      <c r="N105" s="98" t="str">
        <f t="shared" si="1"/>
        <v/>
      </c>
      <c r="O105" s="99" t="str">
        <f>IF(C105="no",VLOOKUP(B105,Lists!$R$4:$AB$17,10, FALSE),"Please enter details here")</f>
        <v>Please enter details here</v>
      </c>
      <c r="P105" s="124"/>
      <c r="Q105" s="99" t="str">
        <f>IF(Lists!$BA$4="","No","")</f>
        <v>No</v>
      </c>
      <c r="R105" s="100" t="str">
        <f>IF(ISERROR(VLOOKUP($E105,Lists!$T$4:$AA$49,6,FALSE)),"",VLOOKUP($E105,Lists!$T$4:$AA$49,6,FALSE))</f>
        <v/>
      </c>
      <c r="S105" s="101" t="str">
        <f>IF(ISERROR(VLOOKUP($E105,Lists!$T$4:$AA$49,7,FALSE)),"",VLOOKUP($E105,Lists!$T$4:$AA$49,7,FALSE))</f>
        <v/>
      </c>
      <c r="T105" s="102"/>
      <c r="U105" s="102"/>
      <c r="V105" s="102"/>
      <c r="W105" s="102"/>
      <c r="X105" s="102" t="str">
        <f>IF(ISERROR(VLOOKUP($E105,Lists!$T$4:$AF$49,13,FALSE))," ",VLOOKUP($E105,Lists!$T$4:$AF$49,13,FALSE))</f>
        <v xml:space="preserve"> </v>
      </c>
    </row>
    <row r="106" spans="1:24" x14ac:dyDescent="0.25">
      <c r="A106" s="91"/>
      <c r="B106" s="76" t="s">
        <v>781</v>
      </c>
      <c r="C106" s="89" t="s">
        <v>898</v>
      </c>
      <c r="D106" s="139" t="str">
        <f>IF(ISERROR(VLOOKUP($B106,Lists!$R$4:$S$17,2,FALSE)),"",VLOOKUP($B106,Lists!$R$4:$S$17,2,FALSE))</f>
        <v/>
      </c>
      <c r="E106" s="90" t="s">
        <v>799</v>
      </c>
      <c r="F106" s="96"/>
      <c r="G106" s="96" t="s">
        <v>836</v>
      </c>
      <c r="H106" s="91" t="s">
        <v>1016</v>
      </c>
      <c r="I106" s="91" t="s">
        <v>926</v>
      </c>
      <c r="J106" s="97"/>
      <c r="K106" s="78" t="s">
        <v>945</v>
      </c>
      <c r="L106" s="140" t="str">
        <f>IF(ISERROR(VLOOKUP($B106&amp;" "&amp;$M106,Lists!$AC$4:$AD$17,2,FALSE)),"",VLOOKUP($B106&amp;" "&amp;$M106,Lists!$AC$4:$AD$17,2,FALSE))</f>
        <v/>
      </c>
      <c r="M106" s="78" t="str">
        <f>IF(ISERROR(VLOOKUP($K106,Lists!$L$4:$M$7,2,FALSE)),"",VLOOKUP($K106,Lists!$L$4:$M$7,2,FALSE))</f>
        <v/>
      </c>
      <c r="N106" s="98" t="str">
        <f t="shared" si="1"/>
        <v/>
      </c>
      <c r="O106" s="99" t="str">
        <f>IF(C106="no",VLOOKUP(B106,Lists!$R$4:$AB$17,10, FALSE),"Please enter details here")</f>
        <v>Please enter details here</v>
      </c>
      <c r="P106" s="124"/>
      <c r="Q106" s="99" t="str">
        <f>IF(Lists!$BA$4="","No","")</f>
        <v>No</v>
      </c>
      <c r="R106" s="100" t="str">
        <f>IF(ISERROR(VLOOKUP($E106,Lists!$T$4:$AA$49,6,FALSE)),"",VLOOKUP($E106,Lists!$T$4:$AA$49,6,FALSE))</f>
        <v/>
      </c>
      <c r="S106" s="101" t="str">
        <f>IF(ISERROR(VLOOKUP($E106,Lists!$T$4:$AA$49,7,FALSE)),"",VLOOKUP($E106,Lists!$T$4:$AA$49,7,FALSE))</f>
        <v/>
      </c>
      <c r="T106" s="102"/>
      <c r="U106" s="102"/>
      <c r="V106" s="102"/>
      <c r="W106" s="102"/>
      <c r="X106" s="102" t="str">
        <f>IF(ISERROR(VLOOKUP($E106,Lists!$T$4:$AF$49,13,FALSE))," ",VLOOKUP($E106,Lists!$T$4:$AF$49,13,FALSE))</f>
        <v xml:space="preserve"> </v>
      </c>
    </row>
    <row r="107" spans="1:24" x14ac:dyDescent="0.25">
      <c r="A107" s="91"/>
      <c r="B107" s="76" t="s">
        <v>781</v>
      </c>
      <c r="C107" s="89" t="s">
        <v>898</v>
      </c>
      <c r="D107" s="139" t="str">
        <f>IF(ISERROR(VLOOKUP($B107,Lists!$R$4:$S$17,2,FALSE)),"",VLOOKUP($B107,Lists!$R$4:$S$17,2,FALSE))</f>
        <v/>
      </c>
      <c r="E107" s="90" t="s">
        <v>799</v>
      </c>
      <c r="F107" s="96"/>
      <c r="G107" s="96" t="s">
        <v>836</v>
      </c>
      <c r="H107" s="91" t="s">
        <v>1016</v>
      </c>
      <c r="I107" s="91" t="s">
        <v>926</v>
      </c>
      <c r="J107" s="97"/>
      <c r="K107" s="78" t="s">
        <v>945</v>
      </c>
      <c r="L107" s="140" t="str">
        <f>IF(ISERROR(VLOOKUP($B107&amp;" "&amp;$M107,Lists!$AC$4:$AD$17,2,FALSE)),"",VLOOKUP($B107&amp;" "&amp;$M107,Lists!$AC$4:$AD$17,2,FALSE))</f>
        <v/>
      </c>
      <c r="M107" s="78" t="str">
        <f>IF(ISERROR(VLOOKUP($K107,Lists!$L$4:$M$7,2,FALSE)),"",VLOOKUP($K107,Lists!$L$4:$M$7,2,FALSE))</f>
        <v/>
      </c>
      <c r="N107" s="98" t="str">
        <f t="shared" si="1"/>
        <v/>
      </c>
      <c r="O107" s="99" t="str">
        <f>IF(C107="no",VLOOKUP(B107,Lists!$R$4:$AB$17,10, FALSE),"Please enter details here")</f>
        <v>Please enter details here</v>
      </c>
      <c r="P107" s="124"/>
      <c r="Q107" s="99" t="str">
        <f>IF(Lists!$BA$4="","No","")</f>
        <v>No</v>
      </c>
      <c r="R107" s="100" t="str">
        <f>IF(ISERROR(VLOOKUP($E107,Lists!$T$4:$AA$49,6,FALSE)),"",VLOOKUP($E107,Lists!$T$4:$AA$49,6,FALSE))</f>
        <v/>
      </c>
      <c r="S107" s="101" t="str">
        <f>IF(ISERROR(VLOOKUP($E107,Lists!$T$4:$AA$49,7,FALSE)),"",VLOOKUP($E107,Lists!$T$4:$AA$49,7,FALSE))</f>
        <v/>
      </c>
      <c r="T107" s="102"/>
      <c r="U107" s="102"/>
      <c r="V107" s="102"/>
      <c r="W107" s="102"/>
      <c r="X107" s="102" t="str">
        <f>IF(ISERROR(VLOOKUP($E107,Lists!$T$4:$AF$49,13,FALSE))," ",VLOOKUP($E107,Lists!$T$4:$AF$49,13,FALSE))</f>
        <v xml:space="preserve"> </v>
      </c>
    </row>
    <row r="108" spans="1:24" x14ac:dyDescent="0.25">
      <c r="A108" s="91"/>
      <c r="B108" s="76" t="s">
        <v>781</v>
      </c>
      <c r="C108" s="89" t="s">
        <v>898</v>
      </c>
      <c r="D108" s="139" t="str">
        <f>IF(ISERROR(VLOOKUP($B108,Lists!$R$4:$S$17,2,FALSE)),"",VLOOKUP($B108,Lists!$R$4:$S$17,2,FALSE))</f>
        <v/>
      </c>
      <c r="E108" s="90" t="s">
        <v>799</v>
      </c>
      <c r="F108" s="96"/>
      <c r="G108" s="96" t="s">
        <v>836</v>
      </c>
      <c r="H108" s="91" t="s">
        <v>1016</v>
      </c>
      <c r="I108" s="91" t="s">
        <v>926</v>
      </c>
      <c r="J108" s="97"/>
      <c r="K108" s="78" t="s">
        <v>945</v>
      </c>
      <c r="L108" s="140" t="str">
        <f>IF(ISERROR(VLOOKUP($B108&amp;" "&amp;$M108,Lists!$AC$4:$AD$17,2,FALSE)),"",VLOOKUP($B108&amp;" "&amp;$M108,Lists!$AC$4:$AD$17,2,FALSE))</f>
        <v/>
      </c>
      <c r="M108" s="78" t="str">
        <f>IF(ISERROR(VLOOKUP($K108,Lists!$L$4:$M$7,2,FALSE)),"",VLOOKUP($K108,Lists!$L$4:$M$7,2,FALSE))</f>
        <v/>
      </c>
      <c r="N108" s="98" t="str">
        <f t="shared" si="1"/>
        <v/>
      </c>
      <c r="O108" s="99" t="str">
        <f>IF(C108="no",VLOOKUP(B108,Lists!$R$4:$AB$17,10, FALSE),"Please enter details here")</f>
        <v>Please enter details here</v>
      </c>
      <c r="P108" s="124"/>
      <c r="Q108" s="99" t="str">
        <f>IF(Lists!$BA$4="","No","")</f>
        <v>No</v>
      </c>
      <c r="R108" s="100" t="str">
        <f>IF(ISERROR(VLOOKUP($E108,Lists!$T$4:$AA$49,6,FALSE)),"",VLOOKUP($E108,Lists!$T$4:$AA$49,6,FALSE))</f>
        <v/>
      </c>
      <c r="S108" s="101" t="str">
        <f>IF(ISERROR(VLOOKUP($E108,Lists!$T$4:$AA$49,7,FALSE)),"",VLOOKUP($E108,Lists!$T$4:$AA$49,7,FALSE))</f>
        <v/>
      </c>
      <c r="T108" s="102"/>
      <c r="U108" s="102"/>
      <c r="V108" s="102"/>
      <c r="W108" s="102"/>
      <c r="X108" s="102" t="str">
        <f>IF(ISERROR(VLOOKUP($E108,Lists!$T$4:$AF$49,13,FALSE))," ",VLOOKUP($E108,Lists!$T$4:$AF$49,13,FALSE))</f>
        <v xml:space="preserve"> </v>
      </c>
    </row>
    <row r="109" spans="1:24" x14ac:dyDescent="0.25">
      <c r="A109" s="91"/>
      <c r="B109" s="76" t="s">
        <v>781</v>
      </c>
      <c r="C109" s="89" t="s">
        <v>898</v>
      </c>
      <c r="D109" s="139" t="str">
        <f>IF(ISERROR(VLOOKUP($B109,Lists!$R$4:$S$17,2,FALSE)),"",VLOOKUP($B109,Lists!$R$4:$S$17,2,FALSE))</f>
        <v/>
      </c>
      <c r="E109" s="90" t="s">
        <v>799</v>
      </c>
      <c r="F109" s="96"/>
      <c r="G109" s="96" t="s">
        <v>836</v>
      </c>
      <c r="H109" s="91" t="s">
        <v>1016</v>
      </c>
      <c r="I109" s="91" t="s">
        <v>926</v>
      </c>
      <c r="J109" s="97"/>
      <c r="K109" s="78" t="s">
        <v>945</v>
      </c>
      <c r="L109" s="140" t="str">
        <f>IF(ISERROR(VLOOKUP($B109&amp;" "&amp;$M109,Lists!$AC$4:$AD$17,2,FALSE)),"",VLOOKUP($B109&amp;" "&amp;$M109,Lists!$AC$4:$AD$17,2,FALSE))</f>
        <v/>
      </c>
      <c r="M109" s="78" t="str">
        <f>IF(ISERROR(VLOOKUP($K109,Lists!$L$4:$M$7,2,FALSE)),"",VLOOKUP($K109,Lists!$L$4:$M$7,2,FALSE))</f>
        <v/>
      </c>
      <c r="N109" s="98" t="str">
        <f t="shared" si="1"/>
        <v/>
      </c>
      <c r="O109" s="99" t="str">
        <f>IF(C109="no",VLOOKUP(B109,Lists!$R$4:$AB$17,10, FALSE),"Please enter details here")</f>
        <v>Please enter details here</v>
      </c>
      <c r="P109" s="124"/>
      <c r="Q109" s="99" t="str">
        <f>IF(Lists!$BA$4="","No","")</f>
        <v>No</v>
      </c>
      <c r="R109" s="100" t="str">
        <f>IF(ISERROR(VLOOKUP($E109,Lists!$T$4:$AA$49,6,FALSE)),"",VLOOKUP($E109,Lists!$T$4:$AA$49,6,FALSE))</f>
        <v/>
      </c>
      <c r="S109" s="101" t="str">
        <f>IF(ISERROR(VLOOKUP($E109,Lists!$T$4:$AA$49,7,FALSE)),"",VLOOKUP($E109,Lists!$T$4:$AA$49,7,FALSE))</f>
        <v/>
      </c>
      <c r="T109" s="102"/>
      <c r="U109" s="102"/>
      <c r="V109" s="102"/>
      <c r="W109" s="102"/>
      <c r="X109" s="102" t="str">
        <f>IF(ISERROR(VLOOKUP($E109,Lists!$T$4:$AF$49,13,FALSE))," ",VLOOKUP($E109,Lists!$T$4:$AF$49,13,FALSE))</f>
        <v xml:space="preserve"> </v>
      </c>
    </row>
    <row r="110" spans="1:24" x14ac:dyDescent="0.25">
      <c r="A110" s="91"/>
      <c r="B110" s="76" t="s">
        <v>781</v>
      </c>
      <c r="C110" s="89" t="s">
        <v>898</v>
      </c>
      <c r="D110" s="139" t="str">
        <f>IF(ISERROR(VLOOKUP($B110,Lists!$R$4:$S$17,2,FALSE)),"",VLOOKUP($B110,Lists!$R$4:$S$17,2,FALSE))</f>
        <v/>
      </c>
      <c r="E110" s="90" t="s">
        <v>799</v>
      </c>
      <c r="F110" s="96"/>
      <c r="G110" s="96" t="s">
        <v>836</v>
      </c>
      <c r="H110" s="91" t="s">
        <v>1016</v>
      </c>
      <c r="I110" s="91" t="s">
        <v>926</v>
      </c>
      <c r="J110" s="97"/>
      <c r="K110" s="78" t="s">
        <v>945</v>
      </c>
      <c r="L110" s="140" t="str">
        <f>IF(ISERROR(VLOOKUP($B110&amp;" "&amp;$M110,Lists!$AC$4:$AD$17,2,FALSE)),"",VLOOKUP($B110&amp;" "&amp;$M110,Lists!$AC$4:$AD$17,2,FALSE))</f>
        <v/>
      </c>
      <c r="M110" s="78" t="str">
        <f>IF(ISERROR(VLOOKUP($K110,Lists!$L$4:$M$7,2,FALSE)),"",VLOOKUP($K110,Lists!$L$4:$M$7,2,FALSE))</f>
        <v/>
      </c>
      <c r="N110" s="98" t="str">
        <f t="shared" si="1"/>
        <v/>
      </c>
      <c r="O110" s="99" t="str">
        <f>IF(C110="no",VLOOKUP(B110,Lists!$R$4:$AB$17,10, FALSE),"Please enter details here")</f>
        <v>Please enter details here</v>
      </c>
      <c r="P110" s="124"/>
      <c r="Q110" s="99" t="str">
        <f>IF(Lists!$BA$4="","No","")</f>
        <v>No</v>
      </c>
      <c r="R110" s="100" t="str">
        <f>IF(ISERROR(VLOOKUP($E110,Lists!$T$4:$AA$49,6,FALSE)),"",VLOOKUP($E110,Lists!$T$4:$AA$49,6,FALSE))</f>
        <v/>
      </c>
      <c r="S110" s="101" t="str">
        <f>IF(ISERROR(VLOOKUP($E110,Lists!$T$4:$AA$49,7,FALSE)),"",VLOOKUP($E110,Lists!$T$4:$AA$49,7,FALSE))</f>
        <v/>
      </c>
      <c r="T110" s="102"/>
      <c r="U110" s="102"/>
      <c r="V110" s="102"/>
      <c r="W110" s="102"/>
      <c r="X110" s="102" t="str">
        <f>IF(ISERROR(VLOOKUP($E110,Lists!$T$4:$AF$49,13,FALSE))," ",VLOOKUP($E110,Lists!$T$4:$AF$49,13,FALSE))</f>
        <v xml:space="preserve"> </v>
      </c>
    </row>
    <row r="111" spans="1:24" x14ac:dyDescent="0.25">
      <c r="A111" s="91"/>
      <c r="B111" s="76" t="s">
        <v>781</v>
      </c>
      <c r="C111" s="89" t="s">
        <v>898</v>
      </c>
      <c r="D111" s="139" t="str">
        <f>IF(ISERROR(VLOOKUP($B111,Lists!$R$4:$S$17,2,FALSE)),"",VLOOKUP($B111,Lists!$R$4:$S$17,2,FALSE))</f>
        <v/>
      </c>
      <c r="E111" s="90" t="s">
        <v>799</v>
      </c>
      <c r="F111" s="96"/>
      <c r="G111" s="96" t="s">
        <v>836</v>
      </c>
      <c r="H111" s="91" t="s">
        <v>1016</v>
      </c>
      <c r="I111" s="91" t="s">
        <v>926</v>
      </c>
      <c r="J111" s="97"/>
      <c r="K111" s="78" t="s">
        <v>945</v>
      </c>
      <c r="L111" s="140" t="str">
        <f>IF(ISERROR(VLOOKUP($B111&amp;" "&amp;$M111,Lists!$AC$4:$AD$17,2,FALSE)),"",VLOOKUP($B111&amp;" "&amp;$M111,Lists!$AC$4:$AD$17,2,FALSE))</f>
        <v/>
      </c>
      <c r="M111" s="78" t="str">
        <f>IF(ISERROR(VLOOKUP($K111,Lists!$L$4:$M$7,2,FALSE)),"",VLOOKUP($K111,Lists!$L$4:$M$7,2,FALSE))</f>
        <v/>
      </c>
      <c r="N111" s="98" t="str">
        <f t="shared" si="1"/>
        <v/>
      </c>
      <c r="O111" s="99" t="str">
        <f>IF(C111="no",VLOOKUP(B111,Lists!$R$4:$AB$17,10, FALSE),"Please enter details here")</f>
        <v>Please enter details here</v>
      </c>
      <c r="P111" s="124"/>
      <c r="Q111" s="99" t="str">
        <f>IF(Lists!$BA$4="","No","")</f>
        <v>No</v>
      </c>
      <c r="R111" s="100" t="str">
        <f>IF(ISERROR(VLOOKUP($E111,Lists!$T$4:$AA$49,6,FALSE)),"",VLOOKUP($E111,Lists!$T$4:$AA$49,6,FALSE))</f>
        <v/>
      </c>
      <c r="S111" s="101" t="str">
        <f>IF(ISERROR(VLOOKUP($E111,Lists!$T$4:$AA$49,7,FALSE)),"",VLOOKUP($E111,Lists!$T$4:$AA$49,7,FALSE))</f>
        <v/>
      </c>
      <c r="T111" s="102"/>
      <c r="U111" s="102"/>
      <c r="V111" s="102"/>
      <c r="W111" s="102"/>
      <c r="X111" s="102" t="str">
        <f>IF(ISERROR(VLOOKUP($E111,Lists!$T$4:$AF$49,13,FALSE))," ",VLOOKUP($E111,Lists!$T$4:$AF$49,13,FALSE))</f>
        <v xml:space="preserve"> </v>
      </c>
    </row>
    <row r="112" spans="1:24" x14ac:dyDescent="0.25">
      <c r="A112" s="91"/>
      <c r="B112" s="76" t="s">
        <v>781</v>
      </c>
      <c r="C112" s="89" t="s">
        <v>898</v>
      </c>
      <c r="D112" s="139" t="str">
        <f>IF(ISERROR(VLOOKUP($B112,Lists!$R$4:$S$17,2,FALSE)),"",VLOOKUP($B112,Lists!$R$4:$S$17,2,FALSE))</f>
        <v/>
      </c>
      <c r="E112" s="90" t="s">
        <v>799</v>
      </c>
      <c r="F112" s="96"/>
      <c r="G112" s="96" t="s">
        <v>836</v>
      </c>
      <c r="H112" s="91" t="s">
        <v>1016</v>
      </c>
      <c r="I112" s="91" t="s">
        <v>926</v>
      </c>
      <c r="J112" s="97"/>
      <c r="K112" s="78" t="s">
        <v>945</v>
      </c>
      <c r="L112" s="140" t="str">
        <f>IF(ISERROR(VLOOKUP($B112&amp;" "&amp;$M112,Lists!$AC$4:$AD$17,2,FALSE)),"",VLOOKUP($B112&amp;" "&amp;$M112,Lists!$AC$4:$AD$17,2,FALSE))</f>
        <v/>
      </c>
      <c r="M112" s="78" t="str">
        <f>IF(ISERROR(VLOOKUP($K112,Lists!$L$4:$M$7,2,FALSE)),"",VLOOKUP($K112,Lists!$L$4:$M$7,2,FALSE))</f>
        <v/>
      </c>
      <c r="N112" s="98" t="str">
        <f t="shared" si="1"/>
        <v/>
      </c>
      <c r="O112" s="99" t="str">
        <f>IF(C112="no",VLOOKUP(B112,Lists!$R$4:$AB$17,10, FALSE),"Please enter details here")</f>
        <v>Please enter details here</v>
      </c>
      <c r="P112" s="124"/>
      <c r="Q112" s="99" t="str">
        <f>IF(Lists!$BA$4="","No","")</f>
        <v>No</v>
      </c>
      <c r="R112" s="100" t="str">
        <f>IF(ISERROR(VLOOKUP($E112,Lists!$T$4:$AA$49,6,FALSE)),"",VLOOKUP($E112,Lists!$T$4:$AA$49,6,FALSE))</f>
        <v/>
      </c>
      <c r="S112" s="101" t="str">
        <f>IF(ISERROR(VLOOKUP($E112,Lists!$T$4:$AA$49,7,FALSE)),"",VLOOKUP($E112,Lists!$T$4:$AA$49,7,FALSE))</f>
        <v/>
      </c>
      <c r="T112" s="102"/>
      <c r="U112" s="102"/>
      <c r="V112" s="102"/>
      <c r="W112" s="102"/>
      <c r="X112" s="102" t="str">
        <f>IF(ISERROR(VLOOKUP($E112,Lists!$T$4:$AF$49,13,FALSE))," ",VLOOKUP($E112,Lists!$T$4:$AF$49,13,FALSE))</f>
        <v xml:space="preserve"> </v>
      </c>
    </row>
    <row r="113" spans="1:24" x14ac:dyDescent="0.25">
      <c r="A113" s="91"/>
      <c r="B113" s="76" t="s">
        <v>781</v>
      </c>
      <c r="C113" s="89" t="s">
        <v>898</v>
      </c>
      <c r="D113" s="139" t="str">
        <f>IF(ISERROR(VLOOKUP($B113,Lists!$R$4:$S$17,2,FALSE)),"",VLOOKUP($B113,Lists!$R$4:$S$17,2,FALSE))</f>
        <v/>
      </c>
      <c r="E113" s="90" t="s">
        <v>799</v>
      </c>
      <c r="F113" s="96"/>
      <c r="G113" s="96" t="s">
        <v>836</v>
      </c>
      <c r="H113" s="91" t="s">
        <v>1016</v>
      </c>
      <c r="I113" s="91" t="s">
        <v>926</v>
      </c>
      <c r="J113" s="97"/>
      <c r="K113" s="78" t="s">
        <v>945</v>
      </c>
      <c r="L113" s="140" t="str">
        <f>IF(ISERROR(VLOOKUP($B113&amp;" "&amp;$M113,Lists!$AC$4:$AD$17,2,FALSE)),"",VLOOKUP($B113&amp;" "&amp;$M113,Lists!$AC$4:$AD$17,2,FALSE))</f>
        <v/>
      </c>
      <c r="M113" s="78" t="str">
        <f>IF(ISERROR(VLOOKUP($K113,Lists!$L$4:$M$7,2,FALSE)),"",VLOOKUP($K113,Lists!$L$4:$M$7,2,FALSE))</f>
        <v/>
      </c>
      <c r="N113" s="98" t="str">
        <f t="shared" si="1"/>
        <v/>
      </c>
      <c r="O113" s="99" t="str">
        <f>IF(C113="no",VLOOKUP(B113,Lists!$R$4:$AB$17,10, FALSE),"Please enter details here")</f>
        <v>Please enter details here</v>
      </c>
      <c r="P113" s="124"/>
      <c r="Q113" s="99" t="str">
        <f>IF(Lists!$BA$4="","No","")</f>
        <v>No</v>
      </c>
      <c r="R113" s="100" t="str">
        <f>IF(ISERROR(VLOOKUP($E113,Lists!$T$4:$AA$49,6,FALSE)),"",VLOOKUP($E113,Lists!$T$4:$AA$49,6,FALSE))</f>
        <v/>
      </c>
      <c r="S113" s="101" t="str">
        <f>IF(ISERROR(VLOOKUP($E113,Lists!$T$4:$AA$49,7,FALSE)),"",VLOOKUP($E113,Lists!$T$4:$AA$49,7,FALSE))</f>
        <v/>
      </c>
      <c r="T113" s="102"/>
      <c r="U113" s="102"/>
      <c r="V113" s="102"/>
      <c r="W113" s="102"/>
      <c r="X113" s="102" t="str">
        <f>IF(ISERROR(VLOOKUP($E113,Lists!$T$4:$AF$49,13,FALSE))," ",VLOOKUP($E113,Lists!$T$4:$AF$49,13,FALSE))</f>
        <v xml:space="preserve"> </v>
      </c>
    </row>
    <row r="114" spans="1:24" x14ac:dyDescent="0.25">
      <c r="A114" s="91"/>
      <c r="B114" s="76" t="s">
        <v>781</v>
      </c>
      <c r="C114" s="89" t="s">
        <v>898</v>
      </c>
      <c r="D114" s="139" t="str">
        <f>IF(ISERROR(VLOOKUP($B114,Lists!$R$4:$S$17,2,FALSE)),"",VLOOKUP($B114,Lists!$R$4:$S$17,2,FALSE))</f>
        <v/>
      </c>
      <c r="E114" s="90" t="s">
        <v>799</v>
      </c>
      <c r="F114" s="96"/>
      <c r="G114" s="96" t="s">
        <v>836</v>
      </c>
      <c r="H114" s="91" t="s">
        <v>1016</v>
      </c>
      <c r="I114" s="91" t="s">
        <v>926</v>
      </c>
      <c r="J114" s="97"/>
      <c r="K114" s="78" t="s">
        <v>945</v>
      </c>
      <c r="L114" s="140" t="str">
        <f>IF(ISERROR(VLOOKUP($B114&amp;" "&amp;$M114,Lists!$AC$4:$AD$17,2,FALSE)),"",VLOOKUP($B114&amp;" "&amp;$M114,Lists!$AC$4:$AD$17,2,FALSE))</f>
        <v/>
      </c>
      <c r="M114" s="78" t="str">
        <f>IF(ISERROR(VLOOKUP($K114,Lists!$L$4:$M$7,2,FALSE)),"",VLOOKUP($K114,Lists!$L$4:$M$7,2,FALSE))</f>
        <v/>
      </c>
      <c r="N114" s="98" t="str">
        <f t="shared" si="1"/>
        <v/>
      </c>
      <c r="O114" s="99" t="str">
        <f>IF(C114="no",VLOOKUP(B114,Lists!$R$4:$AB$17,10, FALSE),"Please enter details here")</f>
        <v>Please enter details here</v>
      </c>
      <c r="P114" s="124"/>
      <c r="Q114" s="99" t="str">
        <f>IF(Lists!$BA$4="","No","")</f>
        <v>No</v>
      </c>
      <c r="R114" s="100" t="str">
        <f>IF(ISERROR(VLOOKUP($E114,Lists!$T$4:$AA$49,6,FALSE)),"",VLOOKUP($E114,Lists!$T$4:$AA$49,6,FALSE))</f>
        <v/>
      </c>
      <c r="S114" s="101" t="str">
        <f>IF(ISERROR(VLOOKUP($E114,Lists!$T$4:$AA$49,7,FALSE)),"",VLOOKUP($E114,Lists!$T$4:$AA$49,7,FALSE))</f>
        <v/>
      </c>
      <c r="T114" s="102"/>
      <c r="U114" s="102"/>
      <c r="V114" s="102"/>
      <c r="W114" s="102"/>
      <c r="X114" s="102" t="str">
        <f>IF(ISERROR(VLOOKUP($E114,Lists!$T$4:$AF$49,13,FALSE))," ",VLOOKUP($E114,Lists!$T$4:$AF$49,13,FALSE))</f>
        <v xml:space="preserve"> </v>
      </c>
    </row>
    <row r="115" spans="1:24" x14ac:dyDescent="0.25">
      <c r="A115" s="91"/>
      <c r="B115" s="76" t="s">
        <v>781</v>
      </c>
      <c r="C115" s="89" t="s">
        <v>898</v>
      </c>
      <c r="D115" s="139" t="str">
        <f>IF(ISERROR(VLOOKUP($B115,Lists!$R$4:$S$17,2,FALSE)),"",VLOOKUP($B115,Lists!$R$4:$S$17,2,FALSE))</f>
        <v/>
      </c>
      <c r="E115" s="90" t="s">
        <v>799</v>
      </c>
      <c r="F115" s="96"/>
      <c r="G115" s="96" t="s">
        <v>836</v>
      </c>
      <c r="H115" s="91" t="s">
        <v>1016</v>
      </c>
      <c r="I115" s="91" t="s">
        <v>926</v>
      </c>
      <c r="J115" s="97"/>
      <c r="K115" s="78" t="s">
        <v>945</v>
      </c>
      <c r="L115" s="140" t="str">
        <f>IF(ISERROR(VLOOKUP($B115&amp;" "&amp;$M115,Lists!$AC$4:$AD$17,2,FALSE)),"",VLOOKUP($B115&amp;" "&amp;$M115,Lists!$AC$4:$AD$17,2,FALSE))</f>
        <v/>
      </c>
      <c r="M115" s="78" t="str">
        <f>IF(ISERROR(VLOOKUP($K115,Lists!$L$4:$M$7,2,FALSE)),"",VLOOKUP($K115,Lists!$L$4:$M$7,2,FALSE))</f>
        <v/>
      </c>
      <c r="N115" s="98" t="str">
        <f t="shared" si="1"/>
        <v/>
      </c>
      <c r="O115" s="99" t="str">
        <f>IF(C115="no",VLOOKUP(B115,Lists!$R$4:$AB$17,10, FALSE),"Please enter details here")</f>
        <v>Please enter details here</v>
      </c>
      <c r="P115" s="124"/>
      <c r="Q115" s="99" t="str">
        <f>IF(Lists!$BA$4="","No","")</f>
        <v>No</v>
      </c>
      <c r="R115" s="100" t="str">
        <f>IF(ISERROR(VLOOKUP($E115,Lists!$T$4:$AA$49,6,FALSE)),"",VLOOKUP($E115,Lists!$T$4:$AA$49,6,FALSE))</f>
        <v/>
      </c>
      <c r="S115" s="101" t="str">
        <f>IF(ISERROR(VLOOKUP($E115,Lists!$T$4:$AA$49,7,FALSE)),"",VLOOKUP($E115,Lists!$T$4:$AA$49,7,FALSE))</f>
        <v/>
      </c>
      <c r="T115" s="102"/>
      <c r="U115" s="102"/>
      <c r="V115" s="102"/>
      <c r="W115" s="102"/>
      <c r="X115" s="102" t="str">
        <f>IF(ISERROR(VLOOKUP($E115,Lists!$T$4:$AF$49,13,FALSE))," ",VLOOKUP($E115,Lists!$T$4:$AF$49,13,FALSE))</f>
        <v xml:space="preserve"> </v>
      </c>
    </row>
    <row r="116" spans="1:24" x14ac:dyDescent="0.25">
      <c r="A116" s="91"/>
      <c r="B116" s="76" t="s">
        <v>781</v>
      </c>
      <c r="C116" s="89" t="s">
        <v>898</v>
      </c>
      <c r="D116" s="139" t="str">
        <f>IF(ISERROR(VLOOKUP($B116,Lists!$R$4:$S$17,2,FALSE)),"",VLOOKUP($B116,Lists!$R$4:$S$17,2,FALSE))</f>
        <v/>
      </c>
      <c r="E116" s="90" t="s">
        <v>799</v>
      </c>
      <c r="F116" s="96"/>
      <c r="G116" s="96" t="s">
        <v>836</v>
      </c>
      <c r="H116" s="91" t="s">
        <v>1016</v>
      </c>
      <c r="I116" s="91" t="s">
        <v>926</v>
      </c>
      <c r="J116" s="97"/>
      <c r="K116" s="78" t="s">
        <v>945</v>
      </c>
      <c r="L116" s="140" t="str">
        <f>IF(ISERROR(VLOOKUP($B116&amp;" "&amp;$M116,Lists!$AC$4:$AD$17,2,FALSE)),"",VLOOKUP($B116&amp;" "&amp;$M116,Lists!$AC$4:$AD$17,2,FALSE))</f>
        <v/>
      </c>
      <c r="M116" s="78" t="str">
        <f>IF(ISERROR(VLOOKUP($K116,Lists!$L$4:$M$7,2,FALSE)),"",VLOOKUP($K116,Lists!$L$4:$M$7,2,FALSE))</f>
        <v/>
      </c>
      <c r="N116" s="98" t="str">
        <f t="shared" si="1"/>
        <v/>
      </c>
      <c r="O116" s="99" t="str">
        <f>IF(C116="no",VLOOKUP(B116,Lists!$R$4:$AB$17,10, FALSE),"Please enter details here")</f>
        <v>Please enter details here</v>
      </c>
      <c r="P116" s="124"/>
      <c r="Q116" s="99" t="str">
        <f>IF(Lists!$BA$4="","No","")</f>
        <v>No</v>
      </c>
      <c r="R116" s="100" t="str">
        <f>IF(ISERROR(VLOOKUP($E116,Lists!$T$4:$AA$49,6,FALSE)),"",VLOOKUP($E116,Lists!$T$4:$AA$49,6,FALSE))</f>
        <v/>
      </c>
      <c r="S116" s="101" t="str">
        <f>IF(ISERROR(VLOOKUP($E116,Lists!$T$4:$AA$49,7,FALSE)),"",VLOOKUP($E116,Lists!$T$4:$AA$49,7,FALSE))</f>
        <v/>
      </c>
      <c r="T116" s="102"/>
      <c r="U116" s="102"/>
      <c r="V116" s="102"/>
      <c r="W116" s="102"/>
      <c r="X116" s="102" t="str">
        <f>IF(ISERROR(VLOOKUP($E116,Lists!$T$4:$AF$49,13,FALSE))," ",VLOOKUP($E116,Lists!$T$4:$AF$49,13,FALSE))</f>
        <v xml:space="preserve"> </v>
      </c>
    </row>
    <row r="117" spans="1:24" x14ac:dyDescent="0.25">
      <c r="A117" s="91"/>
      <c r="B117" s="76" t="s">
        <v>781</v>
      </c>
      <c r="C117" s="89" t="s">
        <v>898</v>
      </c>
      <c r="D117" s="139" t="str">
        <f>IF(ISERROR(VLOOKUP($B117,Lists!$R$4:$S$17,2,FALSE)),"",VLOOKUP($B117,Lists!$R$4:$S$17,2,FALSE))</f>
        <v/>
      </c>
      <c r="E117" s="90" t="s">
        <v>799</v>
      </c>
      <c r="F117" s="96"/>
      <c r="G117" s="96" t="s">
        <v>836</v>
      </c>
      <c r="H117" s="91" t="s">
        <v>1016</v>
      </c>
      <c r="I117" s="91" t="s">
        <v>926</v>
      </c>
      <c r="J117" s="97"/>
      <c r="K117" s="78" t="s">
        <v>945</v>
      </c>
      <c r="L117" s="140" t="str">
        <f>IF(ISERROR(VLOOKUP($B117&amp;" "&amp;$M117,Lists!$AC$4:$AD$17,2,FALSE)),"",VLOOKUP($B117&amp;" "&amp;$M117,Lists!$AC$4:$AD$17,2,FALSE))</f>
        <v/>
      </c>
      <c r="M117" s="78" t="str">
        <f>IF(ISERROR(VLOOKUP($K117,Lists!$L$4:$M$7,2,FALSE)),"",VLOOKUP($K117,Lists!$L$4:$M$7,2,FALSE))</f>
        <v/>
      </c>
      <c r="N117" s="98" t="str">
        <f t="shared" si="1"/>
        <v/>
      </c>
      <c r="O117" s="99" t="str">
        <f>IF(C117="no",VLOOKUP(B117,Lists!$R$4:$AB$17,10, FALSE),"Please enter details here")</f>
        <v>Please enter details here</v>
      </c>
      <c r="P117" s="124"/>
      <c r="Q117" s="99" t="str">
        <f>IF(Lists!$BA$4="","No","")</f>
        <v>No</v>
      </c>
      <c r="R117" s="100" t="str">
        <f>IF(ISERROR(VLOOKUP($E117,Lists!$T$4:$AA$49,6,FALSE)),"",VLOOKUP($E117,Lists!$T$4:$AA$49,6,FALSE))</f>
        <v/>
      </c>
      <c r="S117" s="101" t="str">
        <f>IF(ISERROR(VLOOKUP($E117,Lists!$T$4:$AA$49,7,FALSE)),"",VLOOKUP($E117,Lists!$T$4:$AA$49,7,FALSE))</f>
        <v/>
      </c>
      <c r="T117" s="102"/>
      <c r="U117" s="102"/>
      <c r="V117" s="102"/>
      <c r="W117" s="102"/>
      <c r="X117" s="102" t="str">
        <f>IF(ISERROR(VLOOKUP($E117,Lists!$T$4:$AF$49,13,FALSE))," ",VLOOKUP($E117,Lists!$T$4:$AF$49,13,FALSE))</f>
        <v xml:space="preserve"> </v>
      </c>
    </row>
    <row r="118" spans="1:24" x14ac:dyDescent="0.25">
      <c r="A118" s="91"/>
      <c r="B118" s="76" t="s">
        <v>781</v>
      </c>
      <c r="C118" s="89" t="s">
        <v>898</v>
      </c>
      <c r="D118" s="139" t="str">
        <f>IF(ISERROR(VLOOKUP($B118,Lists!$R$4:$S$17,2,FALSE)),"",VLOOKUP($B118,Lists!$R$4:$S$17,2,FALSE))</f>
        <v/>
      </c>
      <c r="E118" s="90" t="s">
        <v>799</v>
      </c>
      <c r="F118" s="96"/>
      <c r="G118" s="96" t="s">
        <v>836</v>
      </c>
      <c r="H118" s="91" t="s">
        <v>1016</v>
      </c>
      <c r="I118" s="91" t="s">
        <v>926</v>
      </c>
      <c r="J118" s="97"/>
      <c r="K118" s="78" t="s">
        <v>945</v>
      </c>
      <c r="L118" s="140" t="str">
        <f>IF(ISERROR(VLOOKUP($B118&amp;" "&amp;$M118,Lists!$AC$4:$AD$17,2,FALSE)),"",VLOOKUP($B118&amp;" "&amp;$M118,Lists!$AC$4:$AD$17,2,FALSE))</f>
        <v/>
      </c>
      <c r="M118" s="78" t="str">
        <f>IF(ISERROR(VLOOKUP($K118,Lists!$L$4:$M$7,2,FALSE)),"",VLOOKUP($K118,Lists!$L$4:$M$7,2,FALSE))</f>
        <v/>
      </c>
      <c r="N118" s="98" t="str">
        <f t="shared" si="1"/>
        <v/>
      </c>
      <c r="O118" s="99" t="str">
        <f>IF(C118="no",VLOOKUP(B118,Lists!$R$4:$AB$17,10, FALSE),"Please enter details here")</f>
        <v>Please enter details here</v>
      </c>
      <c r="P118" s="124"/>
      <c r="Q118" s="99" t="str">
        <f>IF(Lists!$BA$4="","No","")</f>
        <v>No</v>
      </c>
      <c r="R118" s="100" t="str">
        <f>IF(ISERROR(VLOOKUP($E118,Lists!$T$4:$AA$49,6,FALSE)),"",VLOOKUP($E118,Lists!$T$4:$AA$49,6,FALSE))</f>
        <v/>
      </c>
      <c r="S118" s="101" t="str">
        <f>IF(ISERROR(VLOOKUP($E118,Lists!$T$4:$AA$49,7,FALSE)),"",VLOOKUP($E118,Lists!$T$4:$AA$49,7,FALSE))</f>
        <v/>
      </c>
      <c r="T118" s="102"/>
      <c r="U118" s="102"/>
      <c r="V118" s="102"/>
      <c r="W118" s="102"/>
      <c r="X118" s="102" t="str">
        <f>IF(ISERROR(VLOOKUP($E118,Lists!$T$4:$AF$49,13,FALSE))," ",VLOOKUP($E118,Lists!$T$4:$AF$49,13,FALSE))</f>
        <v xml:space="preserve"> </v>
      </c>
    </row>
    <row r="119" spans="1:24" x14ac:dyDescent="0.25">
      <c r="A119" s="91"/>
      <c r="B119" s="76" t="s">
        <v>781</v>
      </c>
      <c r="C119" s="89" t="s">
        <v>898</v>
      </c>
      <c r="D119" s="139" t="str">
        <f>IF(ISERROR(VLOOKUP($B119,Lists!$R$4:$S$17,2,FALSE)),"",VLOOKUP($B119,Lists!$R$4:$S$17,2,FALSE))</f>
        <v/>
      </c>
      <c r="E119" s="90" t="s">
        <v>799</v>
      </c>
      <c r="F119" s="96"/>
      <c r="G119" s="96" t="s">
        <v>836</v>
      </c>
      <c r="H119" s="91" t="s">
        <v>1016</v>
      </c>
      <c r="I119" s="91" t="s">
        <v>926</v>
      </c>
      <c r="J119" s="97"/>
      <c r="K119" s="78" t="s">
        <v>945</v>
      </c>
      <c r="L119" s="140" t="str">
        <f>IF(ISERROR(VLOOKUP($B119&amp;" "&amp;$M119,Lists!$AC$4:$AD$17,2,FALSE)),"",VLOOKUP($B119&amp;" "&amp;$M119,Lists!$AC$4:$AD$17,2,FALSE))</f>
        <v/>
      </c>
      <c r="M119" s="78" t="str">
        <f>IF(ISERROR(VLOOKUP($K119,Lists!$L$4:$M$7,2,FALSE)),"",VLOOKUP($K119,Lists!$L$4:$M$7,2,FALSE))</f>
        <v/>
      </c>
      <c r="N119" s="98" t="str">
        <f t="shared" si="1"/>
        <v/>
      </c>
      <c r="O119" s="99" t="str">
        <f>IF(C119="no",VLOOKUP(B119,Lists!$R$4:$AB$17,10, FALSE),"Please enter details here")</f>
        <v>Please enter details here</v>
      </c>
      <c r="P119" s="124"/>
      <c r="Q119" s="99" t="str">
        <f>IF(Lists!$BA$4="","No","")</f>
        <v>No</v>
      </c>
      <c r="R119" s="100" t="str">
        <f>IF(ISERROR(VLOOKUP($E119,Lists!$T$4:$AA$49,6,FALSE)),"",VLOOKUP($E119,Lists!$T$4:$AA$49,6,FALSE))</f>
        <v/>
      </c>
      <c r="S119" s="101" t="str">
        <f>IF(ISERROR(VLOOKUP($E119,Lists!$T$4:$AA$49,7,FALSE)),"",VLOOKUP($E119,Lists!$T$4:$AA$49,7,FALSE))</f>
        <v/>
      </c>
      <c r="T119" s="102"/>
      <c r="U119" s="102"/>
      <c r="V119" s="102"/>
      <c r="W119" s="102"/>
      <c r="X119" s="102" t="str">
        <f>IF(ISERROR(VLOOKUP($E119,Lists!$T$4:$AF$49,13,FALSE))," ",VLOOKUP($E119,Lists!$T$4:$AF$49,13,FALSE))</f>
        <v xml:space="preserve"> </v>
      </c>
    </row>
    <row r="120" spans="1:24" x14ac:dyDescent="0.25">
      <c r="A120" s="91"/>
      <c r="B120" s="76" t="s">
        <v>781</v>
      </c>
      <c r="C120" s="89" t="s">
        <v>898</v>
      </c>
      <c r="D120" s="139" t="str">
        <f>IF(ISERROR(VLOOKUP($B120,Lists!$R$4:$S$17,2,FALSE)),"",VLOOKUP($B120,Lists!$R$4:$S$17,2,FALSE))</f>
        <v/>
      </c>
      <c r="E120" s="90" t="s">
        <v>799</v>
      </c>
      <c r="F120" s="96"/>
      <c r="G120" s="96" t="s">
        <v>836</v>
      </c>
      <c r="H120" s="91" t="s">
        <v>1016</v>
      </c>
      <c r="I120" s="91" t="s">
        <v>926</v>
      </c>
      <c r="J120" s="97"/>
      <c r="K120" s="78" t="s">
        <v>945</v>
      </c>
      <c r="L120" s="140" t="str">
        <f>IF(ISERROR(VLOOKUP($B120&amp;" "&amp;$M120,Lists!$AC$4:$AD$17,2,FALSE)),"",VLOOKUP($B120&amp;" "&amp;$M120,Lists!$AC$4:$AD$17,2,FALSE))</f>
        <v/>
      </c>
      <c r="M120" s="78" t="str">
        <f>IF(ISERROR(VLOOKUP($K120,Lists!$L$4:$M$7,2,FALSE)),"",VLOOKUP($K120,Lists!$L$4:$M$7,2,FALSE))</f>
        <v/>
      </c>
      <c r="N120" s="98" t="str">
        <f t="shared" si="1"/>
        <v/>
      </c>
      <c r="O120" s="99" t="str">
        <f>IF(C120="no",VLOOKUP(B120,Lists!$R$4:$AB$17,10, FALSE),"Please enter details here")</f>
        <v>Please enter details here</v>
      </c>
      <c r="P120" s="124"/>
      <c r="Q120" s="99" t="str">
        <f>IF(Lists!$BA$4="","No","")</f>
        <v>No</v>
      </c>
      <c r="R120" s="100" t="str">
        <f>IF(ISERROR(VLOOKUP($E120,Lists!$T$4:$AA$49,6,FALSE)),"",VLOOKUP($E120,Lists!$T$4:$AA$49,6,FALSE))</f>
        <v/>
      </c>
      <c r="S120" s="101" t="str">
        <f>IF(ISERROR(VLOOKUP($E120,Lists!$T$4:$AA$49,7,FALSE)),"",VLOOKUP($E120,Lists!$T$4:$AA$49,7,FALSE))</f>
        <v/>
      </c>
      <c r="T120" s="102"/>
      <c r="U120" s="102"/>
      <c r="V120" s="102"/>
      <c r="W120" s="102"/>
      <c r="X120" s="102" t="str">
        <f>IF(ISERROR(VLOOKUP($E120,Lists!$T$4:$AF$49,13,FALSE))," ",VLOOKUP($E120,Lists!$T$4:$AF$49,13,FALSE))</f>
        <v xml:space="preserve"> </v>
      </c>
    </row>
    <row r="121" spans="1:24" x14ac:dyDescent="0.25">
      <c r="A121" s="91"/>
      <c r="B121" s="76" t="s">
        <v>781</v>
      </c>
      <c r="C121" s="89" t="s">
        <v>898</v>
      </c>
      <c r="D121" s="139" t="str">
        <f>IF(ISERROR(VLOOKUP($B121,Lists!$R$4:$S$17,2,FALSE)),"",VLOOKUP($B121,Lists!$R$4:$S$17,2,FALSE))</f>
        <v/>
      </c>
      <c r="E121" s="90" t="s">
        <v>799</v>
      </c>
      <c r="F121" s="96"/>
      <c r="G121" s="96" t="s">
        <v>836</v>
      </c>
      <c r="H121" s="91" t="s">
        <v>1016</v>
      </c>
      <c r="I121" s="91" t="s">
        <v>926</v>
      </c>
      <c r="J121" s="97"/>
      <c r="K121" s="78" t="s">
        <v>945</v>
      </c>
      <c r="L121" s="140" t="str">
        <f>IF(ISERROR(VLOOKUP($B121&amp;" "&amp;$M121,Lists!$AC$4:$AD$17,2,FALSE)),"",VLOOKUP($B121&amp;" "&amp;$M121,Lists!$AC$4:$AD$17,2,FALSE))</f>
        <v/>
      </c>
      <c r="M121" s="78" t="str">
        <f>IF(ISERROR(VLOOKUP($K121,Lists!$L$4:$M$7,2,FALSE)),"",VLOOKUP($K121,Lists!$L$4:$M$7,2,FALSE))</f>
        <v/>
      </c>
      <c r="N121" s="98" t="str">
        <f t="shared" si="1"/>
        <v/>
      </c>
      <c r="O121" s="99" t="str">
        <f>IF(C121="no",VLOOKUP(B121,Lists!$R$4:$AB$17,10, FALSE),"Please enter details here")</f>
        <v>Please enter details here</v>
      </c>
      <c r="P121" s="124"/>
      <c r="Q121" s="99" t="str">
        <f>IF(Lists!$BA$4="","No","")</f>
        <v>No</v>
      </c>
      <c r="R121" s="100" t="str">
        <f>IF(ISERROR(VLOOKUP($E121,Lists!$T$4:$AA$49,6,FALSE)),"",VLOOKUP($E121,Lists!$T$4:$AA$49,6,FALSE))</f>
        <v/>
      </c>
      <c r="S121" s="101" t="str">
        <f>IF(ISERROR(VLOOKUP($E121,Lists!$T$4:$AA$49,7,FALSE)),"",VLOOKUP($E121,Lists!$T$4:$AA$49,7,FALSE))</f>
        <v/>
      </c>
      <c r="T121" s="102"/>
      <c r="U121" s="102"/>
      <c r="V121" s="102"/>
      <c r="W121" s="102"/>
      <c r="X121" s="102" t="str">
        <f>IF(ISERROR(VLOOKUP($E121,Lists!$T$4:$AF$49,13,FALSE))," ",VLOOKUP($E121,Lists!$T$4:$AF$49,13,FALSE))</f>
        <v xml:space="preserve"> </v>
      </c>
    </row>
    <row r="122" spans="1:24" x14ac:dyDescent="0.25">
      <c r="A122" s="91"/>
      <c r="B122" s="76" t="s">
        <v>781</v>
      </c>
      <c r="C122" s="89" t="s">
        <v>898</v>
      </c>
      <c r="D122" s="139" t="str">
        <f>IF(ISERROR(VLOOKUP($B122,Lists!$R$4:$S$17,2,FALSE)),"",VLOOKUP($B122,Lists!$R$4:$S$17,2,FALSE))</f>
        <v/>
      </c>
      <c r="E122" s="90" t="s">
        <v>799</v>
      </c>
      <c r="F122" s="96"/>
      <c r="G122" s="96" t="s">
        <v>836</v>
      </c>
      <c r="H122" s="91" t="s">
        <v>1016</v>
      </c>
      <c r="I122" s="91" t="s">
        <v>926</v>
      </c>
      <c r="J122" s="97"/>
      <c r="K122" s="78" t="s">
        <v>945</v>
      </c>
      <c r="L122" s="140" t="str">
        <f>IF(ISERROR(VLOOKUP($B122&amp;" "&amp;$M122,Lists!$AC$4:$AD$17,2,FALSE)),"",VLOOKUP($B122&amp;" "&amp;$M122,Lists!$AC$4:$AD$17,2,FALSE))</f>
        <v/>
      </c>
      <c r="M122" s="78" t="str">
        <f>IF(ISERROR(VLOOKUP($K122,Lists!$L$4:$M$7,2,FALSE)),"",VLOOKUP($K122,Lists!$L$4:$M$7,2,FALSE))</f>
        <v/>
      </c>
      <c r="N122" s="98" t="str">
        <f t="shared" si="1"/>
        <v/>
      </c>
      <c r="O122" s="99" t="str">
        <f>IF(C122="no",VLOOKUP(B122,Lists!$R$4:$AB$17,10, FALSE),"Please enter details here")</f>
        <v>Please enter details here</v>
      </c>
      <c r="P122" s="124"/>
      <c r="Q122" s="99" t="str">
        <f>IF(Lists!$BA$4="","No","")</f>
        <v>No</v>
      </c>
      <c r="R122" s="100" t="str">
        <f>IF(ISERROR(VLOOKUP($E122,Lists!$T$4:$AA$49,6,FALSE)),"",VLOOKUP($E122,Lists!$T$4:$AA$49,6,FALSE))</f>
        <v/>
      </c>
      <c r="S122" s="101" t="str">
        <f>IF(ISERROR(VLOOKUP($E122,Lists!$T$4:$AA$49,7,FALSE)),"",VLOOKUP($E122,Lists!$T$4:$AA$49,7,FALSE))</f>
        <v/>
      </c>
      <c r="T122" s="102"/>
      <c r="U122" s="102"/>
      <c r="V122" s="102"/>
      <c r="W122" s="102"/>
      <c r="X122" s="102" t="str">
        <f>IF(ISERROR(VLOOKUP($E122,Lists!$T$4:$AF$49,13,FALSE))," ",VLOOKUP($E122,Lists!$T$4:$AF$49,13,FALSE))</f>
        <v xml:space="preserve"> </v>
      </c>
    </row>
    <row r="123" spans="1:24" x14ac:dyDescent="0.25">
      <c r="A123" s="91"/>
      <c r="B123" s="76" t="s">
        <v>781</v>
      </c>
      <c r="C123" s="89" t="s">
        <v>898</v>
      </c>
      <c r="D123" s="139" t="str">
        <f>IF(ISERROR(VLOOKUP($B123,Lists!$R$4:$S$17,2,FALSE)),"",VLOOKUP($B123,Lists!$R$4:$S$17,2,FALSE))</f>
        <v/>
      </c>
      <c r="E123" s="90" t="s">
        <v>799</v>
      </c>
      <c r="F123" s="96"/>
      <c r="G123" s="96" t="s">
        <v>836</v>
      </c>
      <c r="H123" s="91" t="s">
        <v>1016</v>
      </c>
      <c r="I123" s="91" t="s">
        <v>926</v>
      </c>
      <c r="J123" s="97"/>
      <c r="K123" s="78" t="s">
        <v>945</v>
      </c>
      <c r="L123" s="140" t="str">
        <f>IF(ISERROR(VLOOKUP($B123&amp;" "&amp;$M123,Lists!$AC$4:$AD$17,2,FALSE)),"",VLOOKUP($B123&amp;" "&amp;$M123,Lists!$AC$4:$AD$17,2,FALSE))</f>
        <v/>
      </c>
      <c r="M123" s="78" t="str">
        <f>IF(ISERROR(VLOOKUP($K123,Lists!$L$4:$M$7,2,FALSE)),"",VLOOKUP($K123,Lists!$L$4:$M$7,2,FALSE))</f>
        <v/>
      </c>
      <c r="N123" s="98" t="str">
        <f t="shared" si="1"/>
        <v/>
      </c>
      <c r="O123" s="99" t="str">
        <f>IF(C123="no",VLOOKUP(B123,Lists!$R$4:$AB$17,10, FALSE),"Please enter details here")</f>
        <v>Please enter details here</v>
      </c>
      <c r="P123" s="124"/>
      <c r="Q123" s="99" t="str">
        <f>IF(Lists!$BA$4="","No","")</f>
        <v>No</v>
      </c>
      <c r="R123" s="100" t="str">
        <f>IF(ISERROR(VLOOKUP($E123,Lists!$T$4:$AA$49,6,FALSE)),"",VLOOKUP($E123,Lists!$T$4:$AA$49,6,FALSE))</f>
        <v/>
      </c>
      <c r="S123" s="101" t="str">
        <f>IF(ISERROR(VLOOKUP($E123,Lists!$T$4:$AA$49,7,FALSE)),"",VLOOKUP($E123,Lists!$T$4:$AA$49,7,FALSE))</f>
        <v/>
      </c>
      <c r="T123" s="102"/>
      <c r="U123" s="102"/>
      <c r="V123" s="102"/>
      <c r="W123" s="102"/>
      <c r="X123" s="102" t="str">
        <f>IF(ISERROR(VLOOKUP($E123,Lists!$T$4:$AF$49,13,FALSE))," ",VLOOKUP($E123,Lists!$T$4:$AF$49,13,FALSE))</f>
        <v xml:space="preserve"> </v>
      </c>
    </row>
    <row r="124" spans="1:24" x14ac:dyDescent="0.25">
      <c r="A124" s="91"/>
      <c r="B124" s="76" t="s">
        <v>781</v>
      </c>
      <c r="C124" s="89" t="s">
        <v>898</v>
      </c>
      <c r="D124" s="139" t="str">
        <f>IF(ISERROR(VLOOKUP($B124,Lists!$R$4:$S$17,2,FALSE)),"",VLOOKUP($B124,Lists!$R$4:$S$17,2,FALSE))</f>
        <v/>
      </c>
      <c r="E124" s="90" t="s">
        <v>799</v>
      </c>
      <c r="F124" s="96"/>
      <c r="G124" s="96" t="s">
        <v>836</v>
      </c>
      <c r="H124" s="91" t="s">
        <v>1016</v>
      </c>
      <c r="I124" s="91" t="s">
        <v>926</v>
      </c>
      <c r="J124" s="97"/>
      <c r="K124" s="78" t="s">
        <v>945</v>
      </c>
      <c r="L124" s="140" t="str">
        <f>IF(ISERROR(VLOOKUP($B124&amp;" "&amp;$M124,Lists!$AC$4:$AD$17,2,FALSE)),"",VLOOKUP($B124&amp;" "&amp;$M124,Lists!$AC$4:$AD$17,2,FALSE))</f>
        <v/>
      </c>
      <c r="M124" s="78" t="str">
        <f>IF(ISERROR(VLOOKUP($K124,Lists!$L$4:$M$7,2,FALSE)),"",VLOOKUP($K124,Lists!$L$4:$M$7,2,FALSE))</f>
        <v/>
      </c>
      <c r="N124" s="98" t="str">
        <f t="shared" si="1"/>
        <v/>
      </c>
      <c r="O124" s="99" t="str">
        <f>IF(C124="no",VLOOKUP(B124,Lists!$R$4:$AB$17,10, FALSE),"Please enter details here")</f>
        <v>Please enter details here</v>
      </c>
      <c r="P124" s="124"/>
      <c r="Q124" s="99" t="str">
        <f>IF(Lists!$BA$4="","No","")</f>
        <v>No</v>
      </c>
      <c r="R124" s="100" t="str">
        <f>IF(ISERROR(VLOOKUP($E124,Lists!$T$4:$AA$49,6,FALSE)),"",VLOOKUP($E124,Lists!$T$4:$AA$49,6,FALSE))</f>
        <v/>
      </c>
      <c r="S124" s="101" t="str">
        <f>IF(ISERROR(VLOOKUP($E124,Lists!$T$4:$AA$49,7,FALSE)),"",VLOOKUP($E124,Lists!$T$4:$AA$49,7,FALSE))</f>
        <v/>
      </c>
      <c r="T124" s="102"/>
      <c r="U124" s="102"/>
      <c r="V124" s="102"/>
      <c r="W124" s="102"/>
      <c r="X124" s="102" t="str">
        <f>IF(ISERROR(VLOOKUP($E124,Lists!$T$4:$AF$49,13,FALSE))," ",VLOOKUP($E124,Lists!$T$4:$AF$49,13,FALSE))</f>
        <v xml:space="preserve"> </v>
      </c>
    </row>
    <row r="125" spans="1:24" x14ac:dyDescent="0.25">
      <c r="A125" s="91"/>
      <c r="B125" s="76" t="s">
        <v>781</v>
      </c>
      <c r="C125" s="89" t="s">
        <v>898</v>
      </c>
      <c r="D125" s="139" t="str">
        <f>IF(ISERROR(VLOOKUP($B125,Lists!$R$4:$S$17,2,FALSE)),"",VLOOKUP($B125,Lists!$R$4:$S$17,2,FALSE))</f>
        <v/>
      </c>
      <c r="E125" s="90" t="s">
        <v>799</v>
      </c>
      <c r="F125" s="96"/>
      <c r="G125" s="96" t="s">
        <v>836</v>
      </c>
      <c r="H125" s="91" t="s">
        <v>1016</v>
      </c>
      <c r="I125" s="91" t="s">
        <v>926</v>
      </c>
      <c r="J125" s="97"/>
      <c r="K125" s="78" t="s">
        <v>945</v>
      </c>
      <c r="L125" s="140" t="str">
        <f>IF(ISERROR(VLOOKUP($B125&amp;" "&amp;$M125,Lists!$AC$4:$AD$17,2,FALSE)),"",VLOOKUP($B125&amp;" "&amp;$M125,Lists!$AC$4:$AD$17,2,FALSE))</f>
        <v/>
      </c>
      <c r="M125" s="78" t="str">
        <f>IF(ISERROR(VLOOKUP($K125,Lists!$L$4:$M$7,2,FALSE)),"",VLOOKUP($K125,Lists!$L$4:$M$7,2,FALSE))</f>
        <v/>
      </c>
      <c r="N125" s="98" t="str">
        <f t="shared" si="1"/>
        <v/>
      </c>
      <c r="O125" s="99" t="str">
        <f>IF(C125="no",VLOOKUP(B125,Lists!$R$4:$AB$17,10, FALSE),"Please enter details here")</f>
        <v>Please enter details here</v>
      </c>
      <c r="P125" s="124"/>
      <c r="Q125" s="99" t="str">
        <f>IF(Lists!$BA$4="","No","")</f>
        <v>No</v>
      </c>
      <c r="R125" s="100" t="str">
        <f>IF(ISERROR(VLOOKUP($E125,Lists!$T$4:$AA$49,6,FALSE)),"",VLOOKUP($E125,Lists!$T$4:$AA$49,6,FALSE))</f>
        <v/>
      </c>
      <c r="S125" s="101" t="str">
        <f>IF(ISERROR(VLOOKUP($E125,Lists!$T$4:$AA$49,7,FALSE)),"",VLOOKUP($E125,Lists!$T$4:$AA$49,7,FALSE))</f>
        <v/>
      </c>
      <c r="T125" s="102"/>
      <c r="U125" s="102"/>
      <c r="V125" s="102"/>
      <c r="W125" s="102"/>
      <c r="X125" s="102" t="str">
        <f>IF(ISERROR(VLOOKUP($E125,Lists!$T$4:$AF$49,13,FALSE))," ",VLOOKUP($E125,Lists!$T$4:$AF$49,13,FALSE))</f>
        <v xml:space="preserve"> </v>
      </c>
    </row>
    <row r="126" spans="1:24" x14ac:dyDescent="0.25">
      <c r="A126" s="91"/>
      <c r="B126" s="76" t="s">
        <v>781</v>
      </c>
      <c r="C126" s="89" t="s">
        <v>898</v>
      </c>
      <c r="D126" s="139" t="str">
        <f>IF(ISERROR(VLOOKUP($B126,Lists!$R$4:$S$17,2,FALSE)),"",VLOOKUP($B126,Lists!$R$4:$S$17,2,FALSE))</f>
        <v/>
      </c>
      <c r="E126" s="90" t="s">
        <v>799</v>
      </c>
      <c r="F126" s="96"/>
      <c r="G126" s="96" t="s">
        <v>836</v>
      </c>
      <c r="H126" s="91" t="s">
        <v>1016</v>
      </c>
      <c r="I126" s="91" t="s">
        <v>926</v>
      </c>
      <c r="J126" s="97"/>
      <c r="K126" s="78" t="s">
        <v>945</v>
      </c>
      <c r="L126" s="140" t="str">
        <f>IF(ISERROR(VLOOKUP($B126&amp;" "&amp;$M126,Lists!$AC$4:$AD$17,2,FALSE)),"",VLOOKUP($B126&amp;" "&amp;$M126,Lists!$AC$4:$AD$17,2,FALSE))</f>
        <v/>
      </c>
      <c r="M126" s="78" t="str">
        <f>IF(ISERROR(VLOOKUP($K126,Lists!$L$4:$M$7,2,FALSE)),"",VLOOKUP($K126,Lists!$L$4:$M$7,2,FALSE))</f>
        <v/>
      </c>
      <c r="N126" s="98" t="str">
        <f t="shared" si="1"/>
        <v/>
      </c>
      <c r="O126" s="99" t="str">
        <f>IF(C126="no",VLOOKUP(B126,Lists!$R$4:$AB$17,10, FALSE),"Please enter details here")</f>
        <v>Please enter details here</v>
      </c>
      <c r="P126" s="124"/>
      <c r="Q126" s="99" t="str">
        <f>IF(Lists!$BA$4="","No","")</f>
        <v>No</v>
      </c>
      <c r="R126" s="100" t="str">
        <f>IF(ISERROR(VLOOKUP($E126,Lists!$T$4:$AA$49,6,FALSE)),"",VLOOKUP($E126,Lists!$T$4:$AA$49,6,FALSE))</f>
        <v/>
      </c>
      <c r="S126" s="101" t="str">
        <f>IF(ISERROR(VLOOKUP($E126,Lists!$T$4:$AA$49,7,FALSE)),"",VLOOKUP($E126,Lists!$T$4:$AA$49,7,FALSE))</f>
        <v/>
      </c>
      <c r="T126" s="102"/>
      <c r="U126" s="102"/>
      <c r="V126" s="102"/>
      <c r="W126" s="102"/>
      <c r="X126" s="102" t="str">
        <f>IF(ISERROR(VLOOKUP($E126,Lists!$T$4:$AF$49,13,FALSE))," ",VLOOKUP($E126,Lists!$T$4:$AF$49,13,FALSE))</f>
        <v xml:space="preserve"> </v>
      </c>
    </row>
    <row r="127" spans="1:24" x14ac:dyDescent="0.25">
      <c r="A127" s="91"/>
      <c r="B127" s="76" t="s">
        <v>781</v>
      </c>
      <c r="C127" s="89" t="s">
        <v>898</v>
      </c>
      <c r="D127" s="139" t="str">
        <f>IF(ISERROR(VLOOKUP($B127,Lists!$R$4:$S$17,2,FALSE)),"",VLOOKUP($B127,Lists!$R$4:$S$17,2,FALSE))</f>
        <v/>
      </c>
      <c r="E127" s="90" t="s">
        <v>799</v>
      </c>
      <c r="F127" s="96"/>
      <c r="G127" s="96" t="s">
        <v>836</v>
      </c>
      <c r="H127" s="91" t="s">
        <v>1016</v>
      </c>
      <c r="I127" s="91" t="s">
        <v>926</v>
      </c>
      <c r="J127" s="97"/>
      <c r="K127" s="78" t="s">
        <v>945</v>
      </c>
      <c r="L127" s="140" t="str">
        <f>IF(ISERROR(VLOOKUP($B127&amp;" "&amp;$M127,Lists!$AC$4:$AD$17,2,FALSE)),"",VLOOKUP($B127&amp;" "&amp;$M127,Lists!$AC$4:$AD$17,2,FALSE))</f>
        <v/>
      </c>
      <c r="M127" s="78" t="str">
        <f>IF(ISERROR(VLOOKUP($K127,Lists!$L$4:$M$7,2,FALSE)),"",VLOOKUP($K127,Lists!$L$4:$M$7,2,FALSE))</f>
        <v/>
      </c>
      <c r="N127" s="98" t="str">
        <f t="shared" si="1"/>
        <v/>
      </c>
      <c r="O127" s="99" t="str">
        <f>IF(C127="no",VLOOKUP(B127,Lists!$R$4:$AB$17,10, FALSE),"Please enter details here")</f>
        <v>Please enter details here</v>
      </c>
      <c r="P127" s="124"/>
      <c r="Q127" s="99" t="str">
        <f>IF(Lists!$BA$4="","No","")</f>
        <v>No</v>
      </c>
      <c r="R127" s="100" t="str">
        <f>IF(ISERROR(VLOOKUP($E127,Lists!$T$4:$AA$49,6,FALSE)),"",VLOOKUP($E127,Lists!$T$4:$AA$49,6,FALSE))</f>
        <v/>
      </c>
      <c r="S127" s="101" t="str">
        <f>IF(ISERROR(VLOOKUP($E127,Lists!$T$4:$AA$49,7,FALSE)),"",VLOOKUP($E127,Lists!$T$4:$AA$49,7,FALSE))</f>
        <v/>
      </c>
      <c r="T127" s="102"/>
      <c r="U127" s="102"/>
      <c r="V127" s="102"/>
      <c r="W127" s="102"/>
      <c r="X127" s="102" t="str">
        <f>IF(ISERROR(VLOOKUP($E127,Lists!$T$4:$AF$49,13,FALSE))," ",VLOOKUP($E127,Lists!$T$4:$AF$49,13,FALSE))</f>
        <v xml:space="preserve"> </v>
      </c>
    </row>
    <row r="128" spans="1:24" x14ac:dyDescent="0.25">
      <c r="A128" s="91"/>
      <c r="B128" s="76" t="s">
        <v>781</v>
      </c>
      <c r="C128" s="89" t="s">
        <v>898</v>
      </c>
      <c r="D128" s="139" t="str">
        <f>IF(ISERROR(VLOOKUP($B128,Lists!$R$4:$S$17,2,FALSE)),"",VLOOKUP($B128,Lists!$R$4:$S$17,2,FALSE))</f>
        <v/>
      </c>
      <c r="E128" s="90" t="s">
        <v>799</v>
      </c>
      <c r="F128" s="96"/>
      <c r="G128" s="96" t="s">
        <v>836</v>
      </c>
      <c r="H128" s="91" t="s">
        <v>1016</v>
      </c>
      <c r="I128" s="91" t="s">
        <v>926</v>
      </c>
      <c r="J128" s="97"/>
      <c r="K128" s="78" t="s">
        <v>945</v>
      </c>
      <c r="L128" s="140" t="str">
        <f>IF(ISERROR(VLOOKUP($B128&amp;" "&amp;$M128,Lists!$AC$4:$AD$17,2,FALSE)),"",VLOOKUP($B128&amp;" "&amp;$M128,Lists!$AC$4:$AD$17,2,FALSE))</f>
        <v/>
      </c>
      <c r="M128" s="78" t="str">
        <f>IF(ISERROR(VLOOKUP($K128,Lists!$L$4:$M$7,2,FALSE)),"",VLOOKUP($K128,Lists!$L$4:$M$7,2,FALSE))</f>
        <v/>
      </c>
      <c r="N128" s="98" t="str">
        <f t="shared" si="1"/>
        <v/>
      </c>
      <c r="O128" s="99" t="str">
        <f>IF(C128="no",VLOOKUP(B128,Lists!$R$4:$AB$17,10, FALSE),"Please enter details here")</f>
        <v>Please enter details here</v>
      </c>
      <c r="P128" s="124"/>
      <c r="Q128" s="99" t="str">
        <f>IF(Lists!$BA$4="","No","")</f>
        <v>No</v>
      </c>
      <c r="R128" s="100" t="str">
        <f>IF(ISERROR(VLOOKUP($E128,Lists!$T$4:$AA$49,6,FALSE)),"",VLOOKUP($E128,Lists!$T$4:$AA$49,6,FALSE))</f>
        <v/>
      </c>
      <c r="S128" s="101" t="str">
        <f>IF(ISERROR(VLOOKUP($E128,Lists!$T$4:$AA$49,7,FALSE)),"",VLOOKUP($E128,Lists!$T$4:$AA$49,7,FALSE))</f>
        <v/>
      </c>
      <c r="T128" s="102"/>
      <c r="U128" s="102"/>
      <c r="V128" s="102"/>
      <c r="W128" s="102"/>
      <c r="X128" s="102" t="str">
        <f>IF(ISERROR(VLOOKUP($E128,Lists!$T$4:$AF$49,13,FALSE))," ",VLOOKUP($E128,Lists!$T$4:$AF$49,13,FALSE))</f>
        <v xml:space="preserve"> </v>
      </c>
    </row>
    <row r="129" spans="1:24" x14ac:dyDescent="0.25">
      <c r="A129" s="91"/>
      <c r="B129" s="76" t="s">
        <v>781</v>
      </c>
      <c r="C129" s="89" t="s">
        <v>898</v>
      </c>
      <c r="D129" s="139" t="str">
        <f>IF(ISERROR(VLOOKUP($B129,Lists!$R$4:$S$17,2,FALSE)),"",VLOOKUP($B129,Lists!$R$4:$S$17,2,FALSE))</f>
        <v/>
      </c>
      <c r="E129" s="90" t="s">
        <v>799</v>
      </c>
      <c r="F129" s="96"/>
      <c r="G129" s="96" t="s">
        <v>836</v>
      </c>
      <c r="H129" s="91" t="s">
        <v>1016</v>
      </c>
      <c r="I129" s="91" t="s">
        <v>926</v>
      </c>
      <c r="J129" s="97"/>
      <c r="K129" s="78" t="s">
        <v>945</v>
      </c>
      <c r="L129" s="140" t="str">
        <f>IF(ISERROR(VLOOKUP($B129&amp;" "&amp;$M129,Lists!$AC$4:$AD$17,2,FALSE)),"",VLOOKUP($B129&amp;" "&amp;$M129,Lists!$AC$4:$AD$17,2,FALSE))</f>
        <v/>
      </c>
      <c r="M129" s="78" t="str">
        <f>IF(ISERROR(VLOOKUP($K129,Lists!$L$4:$M$7,2,FALSE)),"",VLOOKUP($K129,Lists!$L$4:$M$7,2,FALSE))</f>
        <v/>
      </c>
      <c r="N129" s="98" t="str">
        <f t="shared" si="1"/>
        <v/>
      </c>
      <c r="O129" s="99" t="str">
        <f>IF(C129="no",VLOOKUP(B129,Lists!$R$4:$AB$17,10, FALSE),"Please enter details here")</f>
        <v>Please enter details here</v>
      </c>
      <c r="P129" s="124"/>
      <c r="Q129" s="99" t="str">
        <f>IF(Lists!$BA$4="","No","")</f>
        <v>No</v>
      </c>
      <c r="R129" s="100" t="str">
        <f>IF(ISERROR(VLOOKUP($E129,Lists!$T$4:$AA$49,6,FALSE)),"",VLOOKUP($E129,Lists!$T$4:$AA$49,6,FALSE))</f>
        <v/>
      </c>
      <c r="S129" s="101" t="str">
        <f>IF(ISERROR(VLOOKUP($E129,Lists!$T$4:$AA$49,7,FALSE)),"",VLOOKUP($E129,Lists!$T$4:$AA$49,7,FALSE))</f>
        <v/>
      </c>
      <c r="T129" s="102"/>
      <c r="U129" s="102"/>
      <c r="V129" s="102"/>
      <c r="W129" s="102"/>
      <c r="X129" s="102" t="str">
        <f>IF(ISERROR(VLOOKUP($E129,Lists!$T$4:$AF$49,13,FALSE))," ",VLOOKUP($E129,Lists!$T$4:$AF$49,13,FALSE))</f>
        <v xml:space="preserve"> </v>
      </c>
    </row>
    <row r="130" spans="1:24" x14ac:dyDescent="0.25">
      <c r="A130" s="91"/>
      <c r="B130" s="76" t="s">
        <v>781</v>
      </c>
      <c r="C130" s="89" t="s">
        <v>898</v>
      </c>
      <c r="D130" s="139" t="str">
        <f>IF(ISERROR(VLOOKUP($B130,Lists!$R$4:$S$17,2,FALSE)),"",VLOOKUP($B130,Lists!$R$4:$S$17,2,FALSE))</f>
        <v/>
      </c>
      <c r="E130" s="90" t="s">
        <v>799</v>
      </c>
      <c r="F130" s="96"/>
      <c r="G130" s="96" t="s">
        <v>836</v>
      </c>
      <c r="H130" s="91" t="s">
        <v>1016</v>
      </c>
      <c r="I130" s="91" t="s">
        <v>926</v>
      </c>
      <c r="J130" s="97"/>
      <c r="K130" s="78" t="s">
        <v>945</v>
      </c>
      <c r="L130" s="140" t="str">
        <f>IF(ISERROR(VLOOKUP($B130&amp;" "&amp;$M130,Lists!$AC$4:$AD$17,2,FALSE)),"",VLOOKUP($B130&amp;" "&amp;$M130,Lists!$AC$4:$AD$17,2,FALSE))</f>
        <v/>
      </c>
      <c r="M130" s="78" t="str">
        <f>IF(ISERROR(VLOOKUP($K130,Lists!$L$4:$M$7,2,FALSE)),"",VLOOKUP($K130,Lists!$L$4:$M$7,2,FALSE))</f>
        <v/>
      </c>
      <c r="N130" s="98" t="str">
        <f t="shared" si="1"/>
        <v/>
      </c>
      <c r="O130" s="99" t="str">
        <f>IF(C130="no",VLOOKUP(B130,Lists!$R$4:$AB$17,10, FALSE),"Please enter details here")</f>
        <v>Please enter details here</v>
      </c>
      <c r="P130" s="124"/>
      <c r="Q130" s="99" t="str">
        <f>IF(Lists!$BA$4="","No","")</f>
        <v>No</v>
      </c>
      <c r="R130" s="100" t="str">
        <f>IF(ISERROR(VLOOKUP($E130,Lists!$T$4:$AA$49,6,FALSE)),"",VLOOKUP($E130,Lists!$T$4:$AA$49,6,FALSE))</f>
        <v/>
      </c>
      <c r="S130" s="101" t="str">
        <f>IF(ISERROR(VLOOKUP($E130,Lists!$T$4:$AA$49,7,FALSE)),"",VLOOKUP($E130,Lists!$T$4:$AA$49,7,FALSE))</f>
        <v/>
      </c>
      <c r="T130" s="102"/>
      <c r="U130" s="102"/>
      <c r="V130" s="102"/>
      <c r="W130" s="102"/>
      <c r="X130" s="102" t="str">
        <f>IF(ISERROR(VLOOKUP($E130,Lists!$T$4:$AF$49,13,FALSE))," ",VLOOKUP($E130,Lists!$T$4:$AF$49,13,FALSE))</f>
        <v xml:space="preserve"> </v>
      </c>
    </row>
    <row r="131" spans="1:24" x14ac:dyDescent="0.25">
      <c r="A131" s="91"/>
      <c r="B131" s="76" t="s">
        <v>781</v>
      </c>
      <c r="C131" s="89" t="s">
        <v>898</v>
      </c>
      <c r="D131" s="139" t="str">
        <f>IF(ISERROR(VLOOKUP($B131,Lists!$R$4:$S$17,2,FALSE)),"",VLOOKUP($B131,Lists!$R$4:$S$17,2,FALSE))</f>
        <v/>
      </c>
      <c r="E131" s="90" t="s">
        <v>799</v>
      </c>
      <c r="F131" s="96"/>
      <c r="G131" s="96" t="s">
        <v>836</v>
      </c>
      <c r="H131" s="91" t="s">
        <v>1016</v>
      </c>
      <c r="I131" s="91" t="s">
        <v>926</v>
      </c>
      <c r="J131" s="97"/>
      <c r="K131" s="78" t="s">
        <v>945</v>
      </c>
      <c r="L131" s="140" t="str">
        <f>IF(ISERROR(VLOOKUP($B131&amp;" "&amp;$M131,Lists!$AC$4:$AD$17,2,FALSE)),"",VLOOKUP($B131&amp;" "&amp;$M131,Lists!$AC$4:$AD$17,2,FALSE))</f>
        <v/>
      </c>
      <c r="M131" s="78" t="str">
        <f>IF(ISERROR(VLOOKUP($K131,Lists!$L$4:$M$7,2,FALSE)),"",VLOOKUP($K131,Lists!$L$4:$M$7,2,FALSE))</f>
        <v/>
      </c>
      <c r="N131" s="98" t="str">
        <f t="shared" si="1"/>
        <v/>
      </c>
      <c r="O131" s="99" t="str">
        <f>IF(C131="no",VLOOKUP(B131,Lists!$R$4:$AB$17,10, FALSE),"Please enter details here")</f>
        <v>Please enter details here</v>
      </c>
      <c r="P131" s="124"/>
      <c r="Q131" s="99" t="str">
        <f>IF(Lists!$BA$4="","No","")</f>
        <v>No</v>
      </c>
      <c r="R131" s="100" t="str">
        <f>IF(ISERROR(VLOOKUP($E131,Lists!$T$4:$AA$49,6,FALSE)),"",VLOOKUP($E131,Lists!$T$4:$AA$49,6,FALSE))</f>
        <v/>
      </c>
      <c r="S131" s="101" t="str">
        <f>IF(ISERROR(VLOOKUP($E131,Lists!$T$4:$AA$49,7,FALSE)),"",VLOOKUP($E131,Lists!$T$4:$AA$49,7,FALSE))</f>
        <v/>
      </c>
      <c r="T131" s="102"/>
      <c r="U131" s="102"/>
      <c r="V131" s="102"/>
      <c r="W131" s="102"/>
      <c r="X131" s="102" t="str">
        <f>IF(ISERROR(VLOOKUP($E131,Lists!$T$4:$AF$49,13,FALSE))," ",VLOOKUP($E131,Lists!$T$4:$AF$49,13,FALSE))</f>
        <v xml:space="preserve"> </v>
      </c>
    </row>
    <row r="132" spans="1:24" x14ac:dyDescent="0.25">
      <c r="A132" s="91"/>
      <c r="B132" s="76" t="s">
        <v>781</v>
      </c>
      <c r="C132" s="89" t="s">
        <v>898</v>
      </c>
      <c r="D132" s="139" t="str">
        <f>IF(ISERROR(VLOOKUP($B132,Lists!$R$4:$S$17,2,FALSE)),"",VLOOKUP($B132,Lists!$R$4:$S$17,2,FALSE))</f>
        <v/>
      </c>
      <c r="E132" s="90" t="s">
        <v>799</v>
      </c>
      <c r="F132" s="96"/>
      <c r="G132" s="96" t="s">
        <v>836</v>
      </c>
      <c r="H132" s="91" t="s">
        <v>1016</v>
      </c>
      <c r="I132" s="91" t="s">
        <v>926</v>
      </c>
      <c r="J132" s="97"/>
      <c r="K132" s="78" t="s">
        <v>945</v>
      </c>
      <c r="L132" s="140" t="str">
        <f>IF(ISERROR(VLOOKUP($B132&amp;" "&amp;$M132,Lists!$AC$4:$AD$17,2,FALSE)),"",VLOOKUP($B132&amp;" "&amp;$M132,Lists!$AC$4:$AD$17,2,FALSE))</f>
        <v/>
      </c>
      <c r="M132" s="78" t="str">
        <f>IF(ISERROR(VLOOKUP($K132,Lists!$L$4:$M$7,2,FALSE)),"",VLOOKUP($K132,Lists!$L$4:$M$7,2,FALSE))</f>
        <v/>
      </c>
      <c r="N132" s="98" t="str">
        <f t="shared" si="1"/>
        <v/>
      </c>
      <c r="O132" s="99" t="str">
        <f>IF(C132="no",VLOOKUP(B132,Lists!$R$4:$AB$17,10, FALSE),"Please enter details here")</f>
        <v>Please enter details here</v>
      </c>
      <c r="P132" s="124"/>
      <c r="Q132" s="99" t="str">
        <f>IF(Lists!$BA$4="","No","")</f>
        <v>No</v>
      </c>
      <c r="R132" s="100" t="str">
        <f>IF(ISERROR(VLOOKUP($E132,Lists!$T$4:$AA$49,6,FALSE)),"",VLOOKUP($E132,Lists!$T$4:$AA$49,6,FALSE))</f>
        <v/>
      </c>
      <c r="S132" s="101" t="str">
        <f>IF(ISERROR(VLOOKUP($E132,Lists!$T$4:$AA$49,7,FALSE)),"",VLOOKUP($E132,Lists!$T$4:$AA$49,7,FALSE))</f>
        <v/>
      </c>
      <c r="T132" s="102"/>
      <c r="U132" s="102"/>
      <c r="V132" s="102"/>
      <c r="W132" s="102"/>
      <c r="X132" s="102" t="str">
        <f>IF(ISERROR(VLOOKUP($E132,Lists!$T$4:$AF$49,13,FALSE))," ",VLOOKUP($E132,Lists!$T$4:$AF$49,13,FALSE))</f>
        <v xml:space="preserve"> </v>
      </c>
    </row>
    <row r="133" spans="1:24" x14ac:dyDescent="0.25">
      <c r="A133" s="91"/>
      <c r="B133" s="76" t="s">
        <v>781</v>
      </c>
      <c r="C133" s="89" t="s">
        <v>898</v>
      </c>
      <c r="D133" s="139" t="str">
        <f>IF(ISERROR(VLOOKUP($B133,Lists!$R$4:$S$17,2,FALSE)),"",VLOOKUP($B133,Lists!$R$4:$S$17,2,FALSE))</f>
        <v/>
      </c>
      <c r="E133" s="90" t="s">
        <v>799</v>
      </c>
      <c r="F133" s="96"/>
      <c r="G133" s="96" t="s">
        <v>836</v>
      </c>
      <c r="H133" s="91" t="s">
        <v>1016</v>
      </c>
      <c r="I133" s="91" t="s">
        <v>926</v>
      </c>
      <c r="J133" s="97"/>
      <c r="K133" s="78" t="s">
        <v>945</v>
      </c>
      <c r="L133" s="140" t="str">
        <f>IF(ISERROR(VLOOKUP($B133&amp;" "&amp;$M133,Lists!$AC$4:$AD$17,2,FALSE)),"",VLOOKUP($B133&amp;" "&amp;$M133,Lists!$AC$4:$AD$17,2,FALSE))</f>
        <v/>
      </c>
      <c r="M133" s="78" t="str">
        <f>IF(ISERROR(VLOOKUP($K133,Lists!$L$4:$M$7,2,FALSE)),"",VLOOKUP($K133,Lists!$L$4:$M$7,2,FALSE))</f>
        <v/>
      </c>
      <c r="N133" s="98" t="str">
        <f t="shared" si="1"/>
        <v/>
      </c>
      <c r="O133" s="99" t="str">
        <f>IF(C133="no",VLOOKUP(B133,Lists!$R$4:$AB$17,10, FALSE),"Please enter details here")</f>
        <v>Please enter details here</v>
      </c>
      <c r="P133" s="124"/>
      <c r="Q133" s="99" t="str">
        <f>IF(Lists!$BA$4="","No","")</f>
        <v>No</v>
      </c>
      <c r="R133" s="100" t="str">
        <f>IF(ISERROR(VLOOKUP($E133,Lists!$T$4:$AA$49,6,FALSE)),"",VLOOKUP($E133,Lists!$T$4:$AA$49,6,FALSE))</f>
        <v/>
      </c>
      <c r="S133" s="101" t="str">
        <f>IF(ISERROR(VLOOKUP($E133,Lists!$T$4:$AA$49,7,FALSE)),"",VLOOKUP($E133,Lists!$T$4:$AA$49,7,FALSE))</f>
        <v/>
      </c>
      <c r="T133" s="102"/>
      <c r="U133" s="102"/>
      <c r="V133" s="102"/>
      <c r="W133" s="102"/>
      <c r="X133" s="102" t="str">
        <f>IF(ISERROR(VLOOKUP($E133,Lists!$T$4:$AF$49,13,FALSE))," ",VLOOKUP($E133,Lists!$T$4:$AF$49,13,FALSE))</f>
        <v xml:space="preserve"> </v>
      </c>
    </row>
    <row r="134" spans="1:24" x14ac:dyDescent="0.25">
      <c r="A134" s="91"/>
      <c r="B134" s="76" t="s">
        <v>781</v>
      </c>
      <c r="C134" s="89" t="s">
        <v>898</v>
      </c>
      <c r="D134" s="139" t="str">
        <f>IF(ISERROR(VLOOKUP($B134,Lists!$R$4:$S$17,2,FALSE)),"",VLOOKUP($B134,Lists!$R$4:$S$17,2,FALSE))</f>
        <v/>
      </c>
      <c r="E134" s="90" t="s">
        <v>799</v>
      </c>
      <c r="F134" s="96"/>
      <c r="G134" s="96" t="s">
        <v>836</v>
      </c>
      <c r="H134" s="91" t="s">
        <v>1016</v>
      </c>
      <c r="I134" s="91" t="s">
        <v>926</v>
      </c>
      <c r="J134" s="97"/>
      <c r="K134" s="78" t="s">
        <v>945</v>
      </c>
      <c r="L134" s="140" t="str">
        <f>IF(ISERROR(VLOOKUP($B134&amp;" "&amp;$M134,Lists!$AC$4:$AD$17,2,FALSE)),"",VLOOKUP($B134&amp;" "&amp;$M134,Lists!$AC$4:$AD$17,2,FALSE))</f>
        <v/>
      </c>
      <c r="M134" s="78" t="str">
        <f>IF(ISERROR(VLOOKUP($K134,Lists!$L$4:$M$7,2,FALSE)),"",VLOOKUP($K134,Lists!$L$4:$M$7,2,FALSE))</f>
        <v/>
      </c>
      <c r="N134" s="98" t="str">
        <f t="shared" si="1"/>
        <v/>
      </c>
      <c r="O134" s="99" t="str">
        <f>IF(C134="no",VLOOKUP(B134,Lists!$R$4:$AB$17,10, FALSE),"Please enter details here")</f>
        <v>Please enter details here</v>
      </c>
      <c r="P134" s="124"/>
      <c r="Q134" s="99" t="str">
        <f>IF(Lists!$BA$4="","No","")</f>
        <v>No</v>
      </c>
      <c r="R134" s="100" t="str">
        <f>IF(ISERROR(VLOOKUP($E134,Lists!$T$4:$AA$49,6,FALSE)),"",VLOOKUP($E134,Lists!$T$4:$AA$49,6,FALSE))</f>
        <v/>
      </c>
      <c r="S134" s="101" t="str">
        <f>IF(ISERROR(VLOOKUP($E134,Lists!$T$4:$AA$49,7,FALSE)),"",VLOOKUP($E134,Lists!$T$4:$AA$49,7,FALSE))</f>
        <v/>
      </c>
      <c r="T134" s="102"/>
      <c r="U134" s="102"/>
      <c r="V134" s="102"/>
      <c r="W134" s="102"/>
      <c r="X134" s="102" t="str">
        <f>IF(ISERROR(VLOOKUP($E134,Lists!$T$4:$AF$49,13,FALSE))," ",VLOOKUP($E134,Lists!$T$4:$AF$49,13,FALSE))</f>
        <v xml:space="preserve"> </v>
      </c>
    </row>
    <row r="135" spans="1:24" x14ac:dyDescent="0.25">
      <c r="A135" s="91"/>
      <c r="B135" s="76" t="s">
        <v>781</v>
      </c>
      <c r="C135" s="89" t="s">
        <v>898</v>
      </c>
      <c r="D135" s="139" t="str">
        <f>IF(ISERROR(VLOOKUP($B135,Lists!$R$4:$S$17,2,FALSE)),"",VLOOKUP($B135,Lists!$R$4:$S$17,2,FALSE))</f>
        <v/>
      </c>
      <c r="E135" s="90" t="s">
        <v>799</v>
      </c>
      <c r="F135" s="96"/>
      <c r="G135" s="96" t="s">
        <v>836</v>
      </c>
      <c r="H135" s="91" t="s">
        <v>1016</v>
      </c>
      <c r="I135" s="91" t="s">
        <v>926</v>
      </c>
      <c r="J135" s="97"/>
      <c r="K135" s="78" t="s">
        <v>945</v>
      </c>
      <c r="L135" s="140" t="str">
        <f>IF(ISERROR(VLOOKUP($B135&amp;" "&amp;$M135,Lists!$AC$4:$AD$17,2,FALSE)),"",VLOOKUP($B135&amp;" "&amp;$M135,Lists!$AC$4:$AD$17,2,FALSE))</f>
        <v/>
      </c>
      <c r="M135" s="78" t="str">
        <f>IF(ISERROR(VLOOKUP($K135,Lists!$L$4:$M$7,2,FALSE)),"",VLOOKUP($K135,Lists!$L$4:$M$7,2,FALSE))</f>
        <v/>
      </c>
      <c r="N135" s="98" t="str">
        <f t="shared" si="1"/>
        <v/>
      </c>
      <c r="O135" s="99" t="str">
        <f>IF(C135="no",VLOOKUP(B135,Lists!$R$4:$AB$17,10, FALSE),"Please enter details here")</f>
        <v>Please enter details here</v>
      </c>
      <c r="P135" s="124"/>
      <c r="Q135" s="99" t="str">
        <f>IF(Lists!$BA$4="","No","")</f>
        <v>No</v>
      </c>
      <c r="R135" s="100" t="str">
        <f>IF(ISERROR(VLOOKUP($E135,Lists!$T$4:$AA$49,6,FALSE)),"",VLOOKUP($E135,Lists!$T$4:$AA$49,6,FALSE))</f>
        <v/>
      </c>
      <c r="S135" s="101" t="str">
        <f>IF(ISERROR(VLOOKUP($E135,Lists!$T$4:$AA$49,7,FALSE)),"",VLOOKUP($E135,Lists!$T$4:$AA$49,7,FALSE))</f>
        <v/>
      </c>
      <c r="T135" s="102"/>
      <c r="U135" s="102"/>
      <c r="V135" s="102"/>
      <c r="W135" s="102"/>
      <c r="X135" s="102" t="str">
        <f>IF(ISERROR(VLOOKUP($E135,Lists!$T$4:$AF$49,13,FALSE))," ",VLOOKUP($E135,Lists!$T$4:$AF$49,13,FALSE))</f>
        <v xml:space="preserve"> </v>
      </c>
    </row>
    <row r="136" spans="1:24" x14ac:dyDescent="0.25">
      <c r="A136" s="91"/>
      <c r="B136" s="76" t="s">
        <v>781</v>
      </c>
      <c r="C136" s="89" t="s">
        <v>898</v>
      </c>
      <c r="D136" s="139" t="str">
        <f>IF(ISERROR(VLOOKUP($B136,Lists!$R$4:$S$17,2,FALSE)),"",VLOOKUP($B136,Lists!$R$4:$S$17,2,FALSE))</f>
        <v/>
      </c>
      <c r="E136" s="90" t="s">
        <v>799</v>
      </c>
      <c r="F136" s="96"/>
      <c r="G136" s="96" t="s">
        <v>836</v>
      </c>
      <c r="H136" s="91" t="s">
        <v>1016</v>
      </c>
      <c r="I136" s="91" t="s">
        <v>926</v>
      </c>
      <c r="J136" s="97"/>
      <c r="K136" s="78" t="s">
        <v>945</v>
      </c>
      <c r="L136" s="140" t="str">
        <f>IF(ISERROR(VLOOKUP($B136&amp;" "&amp;$M136,Lists!$AC$4:$AD$17,2,FALSE)),"",VLOOKUP($B136&amp;" "&amp;$M136,Lists!$AC$4:$AD$17,2,FALSE))</f>
        <v/>
      </c>
      <c r="M136" s="78" t="str">
        <f>IF(ISERROR(VLOOKUP($K136,Lists!$L$4:$M$7,2,FALSE)),"",VLOOKUP($K136,Lists!$L$4:$M$7,2,FALSE))</f>
        <v/>
      </c>
      <c r="N136" s="98" t="str">
        <f t="shared" ref="N136:N199" si="2">IF(ISERROR(J136*L136),"",J136*L136)</f>
        <v/>
      </c>
      <c r="O136" s="99" t="str">
        <f>IF(C136="no",VLOOKUP(B136,Lists!$R$4:$AB$17,10, FALSE),"Please enter details here")</f>
        <v>Please enter details here</v>
      </c>
      <c r="P136" s="124"/>
      <c r="Q136" s="99" t="str">
        <f>IF(Lists!$BA$4="","No","")</f>
        <v>No</v>
      </c>
      <c r="R136" s="100" t="str">
        <f>IF(ISERROR(VLOOKUP($E136,Lists!$T$4:$AA$49,6,FALSE)),"",VLOOKUP($E136,Lists!$T$4:$AA$49,6,FALSE))</f>
        <v/>
      </c>
      <c r="S136" s="101" t="str">
        <f>IF(ISERROR(VLOOKUP($E136,Lists!$T$4:$AA$49,7,FALSE)),"",VLOOKUP($E136,Lists!$T$4:$AA$49,7,FALSE))</f>
        <v/>
      </c>
      <c r="T136" s="102"/>
      <c r="U136" s="102"/>
      <c r="V136" s="102"/>
      <c r="W136" s="102"/>
      <c r="X136" s="102" t="str">
        <f>IF(ISERROR(VLOOKUP($E136,Lists!$T$4:$AF$49,13,FALSE))," ",VLOOKUP($E136,Lists!$T$4:$AF$49,13,FALSE))</f>
        <v xml:space="preserve"> </v>
      </c>
    </row>
    <row r="137" spans="1:24" x14ac:dyDescent="0.25">
      <c r="A137" s="91"/>
      <c r="B137" s="76" t="s">
        <v>781</v>
      </c>
      <c r="C137" s="89" t="s">
        <v>898</v>
      </c>
      <c r="D137" s="139" t="str">
        <f>IF(ISERROR(VLOOKUP($B137,Lists!$R$4:$S$17,2,FALSE)),"",VLOOKUP($B137,Lists!$R$4:$S$17,2,FALSE))</f>
        <v/>
      </c>
      <c r="E137" s="90" t="s">
        <v>799</v>
      </c>
      <c r="F137" s="96"/>
      <c r="G137" s="96" t="s">
        <v>836</v>
      </c>
      <c r="H137" s="91" t="s">
        <v>1016</v>
      </c>
      <c r="I137" s="91" t="s">
        <v>926</v>
      </c>
      <c r="J137" s="97"/>
      <c r="K137" s="78" t="s">
        <v>945</v>
      </c>
      <c r="L137" s="140" t="str">
        <f>IF(ISERROR(VLOOKUP($B137&amp;" "&amp;$M137,Lists!$AC$4:$AD$17,2,FALSE)),"",VLOOKUP($B137&amp;" "&amp;$M137,Lists!$AC$4:$AD$17,2,FALSE))</f>
        <v/>
      </c>
      <c r="M137" s="78" t="str">
        <f>IF(ISERROR(VLOOKUP($K137,Lists!$L$4:$M$7,2,FALSE)),"",VLOOKUP($K137,Lists!$L$4:$M$7,2,FALSE))</f>
        <v/>
      </c>
      <c r="N137" s="98" t="str">
        <f t="shared" si="2"/>
        <v/>
      </c>
      <c r="O137" s="99" t="str">
        <f>IF(C137="no",VLOOKUP(B137,Lists!$R$4:$AB$17,10, FALSE),"Please enter details here")</f>
        <v>Please enter details here</v>
      </c>
      <c r="P137" s="124"/>
      <c r="Q137" s="99" t="str">
        <f>IF(Lists!$BA$4="","No","")</f>
        <v>No</v>
      </c>
      <c r="R137" s="100" t="str">
        <f>IF(ISERROR(VLOOKUP($E137,Lists!$T$4:$AA$49,6,FALSE)),"",VLOOKUP($E137,Lists!$T$4:$AA$49,6,FALSE))</f>
        <v/>
      </c>
      <c r="S137" s="101" t="str">
        <f>IF(ISERROR(VLOOKUP($E137,Lists!$T$4:$AA$49,7,FALSE)),"",VLOOKUP($E137,Lists!$T$4:$AA$49,7,FALSE))</f>
        <v/>
      </c>
      <c r="T137" s="102"/>
      <c r="U137" s="102"/>
      <c r="V137" s="102"/>
      <c r="W137" s="102"/>
      <c r="X137" s="102" t="str">
        <f>IF(ISERROR(VLOOKUP($E137,Lists!$T$4:$AF$49,13,FALSE))," ",VLOOKUP($E137,Lists!$T$4:$AF$49,13,FALSE))</f>
        <v xml:space="preserve"> </v>
      </c>
    </row>
    <row r="138" spans="1:24" x14ac:dyDescent="0.25">
      <c r="A138" s="91"/>
      <c r="B138" s="76" t="s">
        <v>781</v>
      </c>
      <c r="C138" s="89" t="s">
        <v>898</v>
      </c>
      <c r="D138" s="139" t="str">
        <f>IF(ISERROR(VLOOKUP($B138,Lists!$R$4:$S$17,2,FALSE)),"",VLOOKUP($B138,Lists!$R$4:$S$17,2,FALSE))</f>
        <v/>
      </c>
      <c r="E138" s="90" t="s">
        <v>799</v>
      </c>
      <c r="F138" s="96"/>
      <c r="G138" s="96" t="s">
        <v>836</v>
      </c>
      <c r="H138" s="91" t="s">
        <v>1016</v>
      </c>
      <c r="I138" s="91" t="s">
        <v>926</v>
      </c>
      <c r="J138" s="97"/>
      <c r="K138" s="78" t="s">
        <v>945</v>
      </c>
      <c r="L138" s="140" t="str">
        <f>IF(ISERROR(VLOOKUP($B138&amp;" "&amp;$M138,Lists!$AC$4:$AD$17,2,FALSE)),"",VLOOKUP($B138&amp;" "&amp;$M138,Lists!$AC$4:$AD$17,2,FALSE))</f>
        <v/>
      </c>
      <c r="M138" s="78" t="str">
        <f>IF(ISERROR(VLOOKUP($K138,Lists!$L$4:$M$7,2,FALSE)),"",VLOOKUP($K138,Lists!$L$4:$M$7,2,FALSE))</f>
        <v/>
      </c>
      <c r="N138" s="98" t="str">
        <f t="shared" si="2"/>
        <v/>
      </c>
      <c r="O138" s="99" t="str">
        <f>IF(C138="no",VLOOKUP(B138,Lists!$R$4:$AB$17,10, FALSE),"Please enter details here")</f>
        <v>Please enter details here</v>
      </c>
      <c r="P138" s="124"/>
      <c r="Q138" s="99" t="str">
        <f>IF(Lists!$BA$4="","No","")</f>
        <v>No</v>
      </c>
      <c r="R138" s="100" t="str">
        <f>IF(ISERROR(VLOOKUP($E138,Lists!$T$4:$AA$49,6,FALSE)),"",VLOOKUP($E138,Lists!$T$4:$AA$49,6,FALSE))</f>
        <v/>
      </c>
      <c r="S138" s="101" t="str">
        <f>IF(ISERROR(VLOOKUP($E138,Lists!$T$4:$AA$49,7,FALSE)),"",VLOOKUP($E138,Lists!$T$4:$AA$49,7,FALSE))</f>
        <v/>
      </c>
      <c r="T138" s="102"/>
      <c r="U138" s="102"/>
      <c r="V138" s="102"/>
      <c r="W138" s="102"/>
      <c r="X138" s="102" t="str">
        <f>IF(ISERROR(VLOOKUP($E138,Lists!$T$4:$AF$49,13,FALSE))," ",VLOOKUP($E138,Lists!$T$4:$AF$49,13,FALSE))</f>
        <v xml:space="preserve"> </v>
      </c>
    </row>
    <row r="139" spans="1:24" x14ac:dyDescent="0.25">
      <c r="A139" s="91"/>
      <c r="B139" s="76" t="s">
        <v>781</v>
      </c>
      <c r="C139" s="89" t="s">
        <v>898</v>
      </c>
      <c r="D139" s="139" t="str">
        <f>IF(ISERROR(VLOOKUP($B139,Lists!$R$4:$S$17,2,FALSE)),"",VLOOKUP($B139,Lists!$R$4:$S$17,2,FALSE))</f>
        <v/>
      </c>
      <c r="E139" s="90" t="s">
        <v>799</v>
      </c>
      <c r="F139" s="96"/>
      <c r="G139" s="96" t="s">
        <v>836</v>
      </c>
      <c r="H139" s="91" t="s">
        <v>1016</v>
      </c>
      <c r="I139" s="91" t="s">
        <v>926</v>
      </c>
      <c r="J139" s="97"/>
      <c r="K139" s="78" t="s">
        <v>945</v>
      </c>
      <c r="L139" s="140" t="str">
        <f>IF(ISERROR(VLOOKUP($B139&amp;" "&amp;$M139,Lists!$AC$4:$AD$17,2,FALSE)),"",VLOOKUP($B139&amp;" "&amp;$M139,Lists!$AC$4:$AD$17,2,FALSE))</f>
        <v/>
      </c>
      <c r="M139" s="78" t="str">
        <f>IF(ISERROR(VLOOKUP($K139,Lists!$L$4:$M$7,2,FALSE)),"",VLOOKUP($K139,Lists!$L$4:$M$7,2,FALSE))</f>
        <v/>
      </c>
      <c r="N139" s="98" t="str">
        <f t="shared" si="2"/>
        <v/>
      </c>
      <c r="O139" s="99" t="str">
        <f>IF(C139="no",VLOOKUP(B139,Lists!$R$4:$AB$17,10, FALSE),"Please enter details here")</f>
        <v>Please enter details here</v>
      </c>
      <c r="P139" s="124"/>
      <c r="Q139" s="99" t="str">
        <f>IF(Lists!$BA$4="","No","")</f>
        <v>No</v>
      </c>
      <c r="R139" s="100" t="str">
        <f>IF(ISERROR(VLOOKUP($E139,Lists!$T$4:$AA$49,6,FALSE)),"",VLOOKUP($E139,Lists!$T$4:$AA$49,6,FALSE))</f>
        <v/>
      </c>
      <c r="S139" s="101" t="str">
        <f>IF(ISERROR(VLOOKUP($E139,Lists!$T$4:$AA$49,7,FALSE)),"",VLOOKUP($E139,Lists!$T$4:$AA$49,7,FALSE))</f>
        <v/>
      </c>
      <c r="T139" s="102"/>
      <c r="U139" s="102"/>
      <c r="V139" s="102"/>
      <c r="W139" s="102"/>
      <c r="X139" s="102" t="str">
        <f>IF(ISERROR(VLOOKUP($E139,Lists!$T$4:$AF$49,13,FALSE))," ",VLOOKUP($E139,Lists!$T$4:$AF$49,13,FALSE))</f>
        <v xml:space="preserve"> </v>
      </c>
    </row>
    <row r="140" spans="1:24" x14ac:dyDescent="0.25">
      <c r="A140" s="91"/>
      <c r="B140" s="76" t="s">
        <v>781</v>
      </c>
      <c r="C140" s="89" t="s">
        <v>898</v>
      </c>
      <c r="D140" s="139" t="str">
        <f>IF(ISERROR(VLOOKUP($B140,Lists!$R$4:$S$17,2,FALSE)),"",VLOOKUP($B140,Lists!$R$4:$S$17,2,FALSE))</f>
        <v/>
      </c>
      <c r="E140" s="90" t="s">
        <v>799</v>
      </c>
      <c r="F140" s="96"/>
      <c r="G140" s="96" t="s">
        <v>836</v>
      </c>
      <c r="H140" s="91" t="s">
        <v>1016</v>
      </c>
      <c r="I140" s="91" t="s">
        <v>926</v>
      </c>
      <c r="J140" s="97"/>
      <c r="K140" s="78" t="s">
        <v>945</v>
      </c>
      <c r="L140" s="140" t="str">
        <f>IF(ISERROR(VLOOKUP($B140&amp;" "&amp;$M140,Lists!$AC$4:$AD$17,2,FALSE)),"",VLOOKUP($B140&amp;" "&amp;$M140,Lists!$AC$4:$AD$17,2,FALSE))</f>
        <v/>
      </c>
      <c r="M140" s="78" t="str">
        <f>IF(ISERROR(VLOOKUP($K140,Lists!$L$4:$M$7,2,FALSE)),"",VLOOKUP($K140,Lists!$L$4:$M$7,2,FALSE))</f>
        <v/>
      </c>
      <c r="N140" s="98" t="str">
        <f t="shared" si="2"/>
        <v/>
      </c>
      <c r="O140" s="99" t="str">
        <f>IF(C140="no",VLOOKUP(B140,Lists!$R$4:$AB$17,10, FALSE),"Please enter details here")</f>
        <v>Please enter details here</v>
      </c>
      <c r="P140" s="124"/>
      <c r="Q140" s="99" t="str">
        <f>IF(Lists!$BA$4="","No","")</f>
        <v>No</v>
      </c>
      <c r="R140" s="100" t="str">
        <f>IF(ISERROR(VLOOKUP($E140,Lists!$T$4:$AA$49,6,FALSE)),"",VLOOKUP($E140,Lists!$T$4:$AA$49,6,FALSE))</f>
        <v/>
      </c>
      <c r="S140" s="101" t="str">
        <f>IF(ISERROR(VLOOKUP($E140,Lists!$T$4:$AA$49,7,FALSE)),"",VLOOKUP($E140,Lists!$T$4:$AA$49,7,FALSE))</f>
        <v/>
      </c>
      <c r="T140" s="102"/>
      <c r="U140" s="102"/>
      <c r="V140" s="102"/>
      <c r="W140" s="102"/>
      <c r="X140" s="102" t="str">
        <f>IF(ISERROR(VLOOKUP($E140,Lists!$T$4:$AF$49,13,FALSE))," ",VLOOKUP($E140,Lists!$T$4:$AF$49,13,FALSE))</f>
        <v xml:space="preserve"> </v>
      </c>
    </row>
    <row r="141" spans="1:24" x14ac:dyDescent="0.25">
      <c r="A141" s="91"/>
      <c r="B141" s="76" t="s">
        <v>781</v>
      </c>
      <c r="C141" s="89" t="s">
        <v>898</v>
      </c>
      <c r="D141" s="139" t="str">
        <f>IF(ISERROR(VLOOKUP($B141,Lists!$R$4:$S$17,2,FALSE)),"",VLOOKUP($B141,Lists!$R$4:$S$17,2,FALSE))</f>
        <v/>
      </c>
      <c r="E141" s="90" t="s">
        <v>799</v>
      </c>
      <c r="F141" s="96"/>
      <c r="G141" s="96" t="s">
        <v>836</v>
      </c>
      <c r="H141" s="91" t="s">
        <v>1016</v>
      </c>
      <c r="I141" s="91" t="s">
        <v>926</v>
      </c>
      <c r="J141" s="97"/>
      <c r="K141" s="78" t="s">
        <v>945</v>
      </c>
      <c r="L141" s="140" t="str">
        <f>IF(ISERROR(VLOOKUP($B141&amp;" "&amp;$M141,Lists!$AC$4:$AD$17,2,FALSE)),"",VLOOKUP($B141&amp;" "&amp;$M141,Lists!$AC$4:$AD$17,2,FALSE))</f>
        <v/>
      </c>
      <c r="M141" s="78" t="str">
        <f>IF(ISERROR(VLOOKUP($K141,Lists!$L$4:$M$7,2,FALSE)),"",VLOOKUP($K141,Lists!$L$4:$M$7,2,FALSE))</f>
        <v/>
      </c>
      <c r="N141" s="98" t="str">
        <f t="shared" si="2"/>
        <v/>
      </c>
      <c r="O141" s="99" t="str">
        <f>IF(C141="no",VLOOKUP(B141,Lists!$R$4:$AB$17,10, FALSE),"Please enter details here")</f>
        <v>Please enter details here</v>
      </c>
      <c r="P141" s="124"/>
      <c r="Q141" s="99" t="str">
        <f>IF(Lists!$BA$4="","No","")</f>
        <v>No</v>
      </c>
      <c r="R141" s="100" t="str">
        <f>IF(ISERROR(VLOOKUP($E141,Lists!$T$4:$AA$49,6,FALSE)),"",VLOOKUP($E141,Lists!$T$4:$AA$49,6,FALSE))</f>
        <v/>
      </c>
      <c r="S141" s="101" t="str">
        <f>IF(ISERROR(VLOOKUP($E141,Lists!$T$4:$AA$49,7,FALSE)),"",VLOOKUP($E141,Lists!$T$4:$AA$49,7,FALSE))</f>
        <v/>
      </c>
      <c r="T141" s="102"/>
      <c r="U141" s="102"/>
      <c r="V141" s="102"/>
      <c r="W141" s="102"/>
      <c r="X141" s="102" t="str">
        <f>IF(ISERROR(VLOOKUP($E141,Lists!$T$4:$AF$49,13,FALSE))," ",VLOOKUP($E141,Lists!$T$4:$AF$49,13,FALSE))</f>
        <v xml:space="preserve"> </v>
      </c>
    </row>
    <row r="142" spans="1:24" x14ac:dyDescent="0.25">
      <c r="A142" s="91"/>
      <c r="B142" s="76" t="s">
        <v>781</v>
      </c>
      <c r="C142" s="89" t="s">
        <v>898</v>
      </c>
      <c r="D142" s="139" t="str">
        <f>IF(ISERROR(VLOOKUP($B142,Lists!$R$4:$S$17,2,FALSE)),"",VLOOKUP($B142,Lists!$R$4:$S$17,2,FALSE))</f>
        <v/>
      </c>
      <c r="E142" s="90" t="s">
        <v>799</v>
      </c>
      <c r="F142" s="96"/>
      <c r="G142" s="96" t="s">
        <v>836</v>
      </c>
      <c r="H142" s="91" t="s">
        <v>1016</v>
      </c>
      <c r="I142" s="91" t="s">
        <v>926</v>
      </c>
      <c r="J142" s="97"/>
      <c r="K142" s="78" t="s">
        <v>945</v>
      </c>
      <c r="L142" s="140" t="str">
        <f>IF(ISERROR(VLOOKUP($B142&amp;" "&amp;$M142,Lists!$AC$4:$AD$17,2,FALSE)),"",VLOOKUP($B142&amp;" "&amp;$M142,Lists!$AC$4:$AD$17,2,FALSE))</f>
        <v/>
      </c>
      <c r="M142" s="78" t="str">
        <f>IF(ISERROR(VLOOKUP($K142,Lists!$L$4:$M$7,2,FALSE)),"",VLOOKUP($K142,Lists!$L$4:$M$7,2,FALSE))</f>
        <v/>
      </c>
      <c r="N142" s="98" t="str">
        <f t="shared" si="2"/>
        <v/>
      </c>
      <c r="O142" s="99" t="str">
        <f>IF(C142="no",VLOOKUP(B142,Lists!$R$4:$AB$17,10, FALSE),"Please enter details here")</f>
        <v>Please enter details here</v>
      </c>
      <c r="P142" s="124"/>
      <c r="Q142" s="99" t="str">
        <f>IF(Lists!$BA$4="","No","")</f>
        <v>No</v>
      </c>
      <c r="R142" s="100" t="str">
        <f>IF(ISERROR(VLOOKUP($E142,Lists!$T$4:$AA$49,6,FALSE)),"",VLOOKUP($E142,Lists!$T$4:$AA$49,6,FALSE))</f>
        <v/>
      </c>
      <c r="S142" s="101" t="str">
        <f>IF(ISERROR(VLOOKUP($E142,Lists!$T$4:$AA$49,7,FALSE)),"",VLOOKUP($E142,Lists!$T$4:$AA$49,7,FALSE))</f>
        <v/>
      </c>
      <c r="T142" s="102"/>
      <c r="U142" s="102"/>
      <c r="V142" s="102"/>
      <c r="W142" s="102"/>
      <c r="X142" s="102" t="str">
        <f>IF(ISERROR(VLOOKUP($E142,Lists!$T$4:$AF$49,13,FALSE))," ",VLOOKUP($E142,Lists!$T$4:$AF$49,13,FALSE))</f>
        <v xml:space="preserve"> </v>
      </c>
    </row>
    <row r="143" spans="1:24" x14ac:dyDescent="0.25">
      <c r="A143" s="91"/>
      <c r="B143" s="76" t="s">
        <v>781</v>
      </c>
      <c r="C143" s="89" t="s">
        <v>898</v>
      </c>
      <c r="D143" s="139" t="str">
        <f>IF(ISERROR(VLOOKUP($B143,Lists!$R$4:$S$17,2,FALSE)),"",VLOOKUP($B143,Lists!$R$4:$S$17,2,FALSE))</f>
        <v/>
      </c>
      <c r="E143" s="90" t="s">
        <v>799</v>
      </c>
      <c r="F143" s="96"/>
      <c r="G143" s="96" t="s">
        <v>836</v>
      </c>
      <c r="H143" s="91" t="s">
        <v>1016</v>
      </c>
      <c r="I143" s="91" t="s">
        <v>926</v>
      </c>
      <c r="J143" s="97"/>
      <c r="K143" s="78" t="s">
        <v>945</v>
      </c>
      <c r="L143" s="140" t="str">
        <f>IF(ISERROR(VLOOKUP($B143&amp;" "&amp;$M143,Lists!$AC$4:$AD$17,2,FALSE)),"",VLOOKUP($B143&amp;" "&amp;$M143,Lists!$AC$4:$AD$17,2,FALSE))</f>
        <v/>
      </c>
      <c r="M143" s="78" t="str">
        <f>IF(ISERROR(VLOOKUP($K143,Lists!$L$4:$M$7,2,FALSE)),"",VLOOKUP($K143,Lists!$L$4:$M$7,2,FALSE))</f>
        <v/>
      </c>
      <c r="N143" s="98" t="str">
        <f t="shared" si="2"/>
        <v/>
      </c>
      <c r="O143" s="99" t="str">
        <f>IF(C143="no",VLOOKUP(B143,Lists!$R$4:$AB$17,10, FALSE),"Please enter details here")</f>
        <v>Please enter details here</v>
      </c>
      <c r="P143" s="124"/>
      <c r="Q143" s="99" t="str">
        <f>IF(Lists!$BA$4="","No","")</f>
        <v>No</v>
      </c>
      <c r="R143" s="100" t="str">
        <f>IF(ISERROR(VLOOKUP($E143,Lists!$T$4:$AA$49,6,FALSE)),"",VLOOKUP($E143,Lists!$T$4:$AA$49,6,FALSE))</f>
        <v/>
      </c>
      <c r="S143" s="101" t="str">
        <f>IF(ISERROR(VLOOKUP($E143,Lists!$T$4:$AA$49,7,FALSE)),"",VLOOKUP($E143,Lists!$T$4:$AA$49,7,FALSE))</f>
        <v/>
      </c>
      <c r="T143" s="102"/>
      <c r="U143" s="102"/>
      <c r="V143" s="102"/>
      <c r="W143" s="102"/>
      <c r="X143" s="102" t="str">
        <f>IF(ISERROR(VLOOKUP($E143,Lists!$T$4:$AF$49,13,FALSE))," ",VLOOKUP($E143,Lists!$T$4:$AF$49,13,FALSE))</f>
        <v xml:space="preserve"> </v>
      </c>
    </row>
    <row r="144" spans="1:24" x14ac:dyDescent="0.25">
      <c r="A144" s="91"/>
      <c r="B144" s="76" t="s">
        <v>781</v>
      </c>
      <c r="C144" s="89" t="s">
        <v>898</v>
      </c>
      <c r="D144" s="139" t="str">
        <f>IF(ISERROR(VLOOKUP($B144,Lists!$R$4:$S$17,2,FALSE)),"",VLOOKUP($B144,Lists!$R$4:$S$17,2,FALSE))</f>
        <v/>
      </c>
      <c r="E144" s="90" t="s">
        <v>799</v>
      </c>
      <c r="F144" s="96"/>
      <c r="G144" s="96" t="s">
        <v>836</v>
      </c>
      <c r="H144" s="91" t="s">
        <v>1016</v>
      </c>
      <c r="I144" s="91" t="s">
        <v>926</v>
      </c>
      <c r="J144" s="97"/>
      <c r="K144" s="78" t="s">
        <v>945</v>
      </c>
      <c r="L144" s="140" t="str">
        <f>IF(ISERROR(VLOOKUP($B144&amp;" "&amp;$M144,Lists!$AC$4:$AD$17,2,FALSE)),"",VLOOKUP($B144&amp;" "&amp;$M144,Lists!$AC$4:$AD$17,2,FALSE))</f>
        <v/>
      </c>
      <c r="M144" s="78" t="str">
        <f>IF(ISERROR(VLOOKUP($K144,Lists!$L$4:$M$7,2,FALSE)),"",VLOOKUP($K144,Lists!$L$4:$M$7,2,FALSE))</f>
        <v/>
      </c>
      <c r="N144" s="98" t="str">
        <f t="shared" si="2"/>
        <v/>
      </c>
      <c r="O144" s="99" t="str">
        <f>IF(C144="no",VLOOKUP(B144,Lists!$R$4:$AB$17,10, FALSE),"Please enter details here")</f>
        <v>Please enter details here</v>
      </c>
      <c r="P144" s="124"/>
      <c r="Q144" s="99" t="str">
        <f>IF(Lists!$BA$4="","No","")</f>
        <v>No</v>
      </c>
      <c r="R144" s="100" t="str">
        <f>IF(ISERROR(VLOOKUP($E144,Lists!$T$4:$AA$49,6,FALSE)),"",VLOOKUP($E144,Lists!$T$4:$AA$49,6,FALSE))</f>
        <v/>
      </c>
      <c r="S144" s="101" t="str">
        <f>IF(ISERROR(VLOOKUP($E144,Lists!$T$4:$AA$49,7,FALSE)),"",VLOOKUP($E144,Lists!$T$4:$AA$49,7,FALSE))</f>
        <v/>
      </c>
      <c r="T144" s="102"/>
      <c r="U144" s="102"/>
      <c r="V144" s="102"/>
      <c r="W144" s="102"/>
      <c r="X144" s="102" t="str">
        <f>IF(ISERROR(VLOOKUP($E144,Lists!$T$4:$AF$49,13,FALSE))," ",VLOOKUP($E144,Lists!$T$4:$AF$49,13,FALSE))</f>
        <v xml:space="preserve"> </v>
      </c>
    </row>
    <row r="145" spans="1:24" x14ac:dyDescent="0.25">
      <c r="A145" s="91"/>
      <c r="B145" s="76" t="s">
        <v>781</v>
      </c>
      <c r="C145" s="89" t="s">
        <v>898</v>
      </c>
      <c r="D145" s="139" t="str">
        <f>IF(ISERROR(VLOOKUP($B145,Lists!$R$4:$S$17,2,FALSE)),"",VLOOKUP($B145,Lists!$R$4:$S$17,2,FALSE))</f>
        <v/>
      </c>
      <c r="E145" s="90" t="s">
        <v>799</v>
      </c>
      <c r="F145" s="96"/>
      <c r="G145" s="96" t="s">
        <v>836</v>
      </c>
      <c r="H145" s="91" t="s">
        <v>1016</v>
      </c>
      <c r="I145" s="91" t="s">
        <v>926</v>
      </c>
      <c r="J145" s="97"/>
      <c r="K145" s="78" t="s">
        <v>945</v>
      </c>
      <c r="L145" s="140" t="str">
        <f>IF(ISERROR(VLOOKUP($B145&amp;" "&amp;$M145,Lists!$AC$4:$AD$17,2,FALSE)),"",VLOOKUP($B145&amp;" "&amp;$M145,Lists!$AC$4:$AD$17,2,FALSE))</f>
        <v/>
      </c>
      <c r="M145" s="78" t="str">
        <f>IF(ISERROR(VLOOKUP($K145,Lists!$L$4:$M$7,2,FALSE)),"",VLOOKUP($K145,Lists!$L$4:$M$7,2,FALSE))</f>
        <v/>
      </c>
      <c r="N145" s="98" t="str">
        <f t="shared" si="2"/>
        <v/>
      </c>
      <c r="O145" s="99" t="str">
        <f>IF(C145="no",VLOOKUP(B145,Lists!$R$4:$AB$17,10, FALSE),"Please enter details here")</f>
        <v>Please enter details here</v>
      </c>
      <c r="P145" s="124"/>
      <c r="Q145" s="99" t="str">
        <f>IF(Lists!$BA$4="","No","")</f>
        <v>No</v>
      </c>
      <c r="R145" s="100" t="str">
        <f>IF(ISERROR(VLOOKUP($E145,Lists!$T$4:$AA$49,6,FALSE)),"",VLOOKUP($E145,Lists!$T$4:$AA$49,6,FALSE))</f>
        <v/>
      </c>
      <c r="S145" s="101" t="str">
        <f>IF(ISERROR(VLOOKUP($E145,Lists!$T$4:$AA$49,7,FALSE)),"",VLOOKUP($E145,Lists!$T$4:$AA$49,7,FALSE))</f>
        <v/>
      </c>
      <c r="T145" s="102"/>
      <c r="U145" s="102"/>
      <c r="V145" s="102"/>
      <c r="W145" s="102"/>
      <c r="X145" s="102" t="str">
        <f>IF(ISERROR(VLOOKUP($E145,Lists!$T$4:$AF$49,13,FALSE))," ",VLOOKUP($E145,Lists!$T$4:$AF$49,13,FALSE))</f>
        <v xml:space="preserve"> </v>
      </c>
    </row>
    <row r="146" spans="1:24" x14ac:dyDescent="0.25">
      <c r="A146" s="91"/>
      <c r="B146" s="76" t="s">
        <v>781</v>
      </c>
      <c r="C146" s="89" t="s">
        <v>898</v>
      </c>
      <c r="D146" s="139" t="str">
        <f>IF(ISERROR(VLOOKUP($B146,Lists!$R$4:$S$17,2,FALSE)),"",VLOOKUP($B146,Lists!$R$4:$S$17,2,FALSE))</f>
        <v/>
      </c>
      <c r="E146" s="90" t="s">
        <v>799</v>
      </c>
      <c r="F146" s="96"/>
      <c r="G146" s="96" t="s">
        <v>836</v>
      </c>
      <c r="H146" s="91" t="s">
        <v>1016</v>
      </c>
      <c r="I146" s="91" t="s">
        <v>926</v>
      </c>
      <c r="J146" s="97"/>
      <c r="K146" s="78" t="s">
        <v>945</v>
      </c>
      <c r="L146" s="140" t="str">
        <f>IF(ISERROR(VLOOKUP($B146&amp;" "&amp;$M146,Lists!$AC$4:$AD$17,2,FALSE)),"",VLOOKUP($B146&amp;" "&amp;$M146,Lists!$AC$4:$AD$17,2,FALSE))</f>
        <v/>
      </c>
      <c r="M146" s="78" t="str">
        <f>IF(ISERROR(VLOOKUP($K146,Lists!$L$4:$M$7,2,FALSE)),"",VLOOKUP($K146,Lists!$L$4:$M$7,2,FALSE))</f>
        <v/>
      </c>
      <c r="N146" s="98" t="str">
        <f t="shared" si="2"/>
        <v/>
      </c>
      <c r="O146" s="99" t="str">
        <f>IF(C146="no",VLOOKUP(B146,Lists!$R$4:$AB$17,10, FALSE),"Please enter details here")</f>
        <v>Please enter details here</v>
      </c>
      <c r="P146" s="124"/>
      <c r="Q146" s="99" t="str">
        <f>IF(Lists!$BA$4="","No","")</f>
        <v>No</v>
      </c>
      <c r="R146" s="100" t="str">
        <f>IF(ISERROR(VLOOKUP($E146,Lists!$T$4:$AA$49,6,FALSE)),"",VLOOKUP($E146,Lists!$T$4:$AA$49,6,FALSE))</f>
        <v/>
      </c>
      <c r="S146" s="101" t="str">
        <f>IF(ISERROR(VLOOKUP($E146,Lists!$T$4:$AA$49,7,FALSE)),"",VLOOKUP($E146,Lists!$T$4:$AA$49,7,FALSE))</f>
        <v/>
      </c>
      <c r="T146" s="102"/>
      <c r="U146" s="102"/>
      <c r="V146" s="102"/>
      <c r="W146" s="102"/>
      <c r="X146" s="102" t="str">
        <f>IF(ISERROR(VLOOKUP($E146,Lists!$T$4:$AF$49,13,FALSE))," ",VLOOKUP($E146,Lists!$T$4:$AF$49,13,FALSE))</f>
        <v xml:space="preserve"> </v>
      </c>
    </row>
    <row r="147" spans="1:24" x14ac:dyDescent="0.25">
      <c r="A147" s="91"/>
      <c r="B147" s="76" t="s">
        <v>781</v>
      </c>
      <c r="C147" s="89" t="s">
        <v>898</v>
      </c>
      <c r="D147" s="139" t="str">
        <f>IF(ISERROR(VLOOKUP($B147,Lists!$R$4:$S$17,2,FALSE)),"",VLOOKUP($B147,Lists!$R$4:$S$17,2,FALSE))</f>
        <v/>
      </c>
      <c r="E147" s="90" t="s">
        <v>799</v>
      </c>
      <c r="F147" s="96"/>
      <c r="G147" s="96" t="s">
        <v>836</v>
      </c>
      <c r="H147" s="91" t="s">
        <v>1016</v>
      </c>
      <c r="I147" s="91" t="s">
        <v>926</v>
      </c>
      <c r="J147" s="97"/>
      <c r="K147" s="78" t="s">
        <v>945</v>
      </c>
      <c r="L147" s="140" t="str">
        <f>IF(ISERROR(VLOOKUP($B147&amp;" "&amp;$M147,Lists!$AC$4:$AD$17,2,FALSE)),"",VLOOKUP($B147&amp;" "&amp;$M147,Lists!$AC$4:$AD$17,2,FALSE))</f>
        <v/>
      </c>
      <c r="M147" s="78" t="str">
        <f>IF(ISERROR(VLOOKUP($K147,Lists!$L$4:$M$7,2,FALSE)),"",VLOOKUP($K147,Lists!$L$4:$M$7,2,FALSE))</f>
        <v/>
      </c>
      <c r="N147" s="98" t="str">
        <f t="shared" si="2"/>
        <v/>
      </c>
      <c r="O147" s="99" t="str">
        <f>IF(C147="no",VLOOKUP(B147,Lists!$R$4:$AB$17,10, FALSE),"Please enter details here")</f>
        <v>Please enter details here</v>
      </c>
      <c r="P147" s="124"/>
      <c r="Q147" s="99" t="str">
        <f>IF(Lists!$BA$4="","No","")</f>
        <v>No</v>
      </c>
      <c r="R147" s="100" t="str">
        <f>IF(ISERROR(VLOOKUP($E147,Lists!$T$4:$AA$49,6,FALSE)),"",VLOOKUP($E147,Lists!$T$4:$AA$49,6,FALSE))</f>
        <v/>
      </c>
      <c r="S147" s="101" t="str">
        <f>IF(ISERROR(VLOOKUP($E147,Lists!$T$4:$AA$49,7,FALSE)),"",VLOOKUP($E147,Lists!$T$4:$AA$49,7,FALSE))</f>
        <v/>
      </c>
      <c r="T147" s="102"/>
      <c r="U147" s="102"/>
      <c r="V147" s="102"/>
      <c r="W147" s="102"/>
      <c r="X147" s="102" t="str">
        <f>IF(ISERROR(VLOOKUP($E147,Lists!$T$4:$AF$49,13,FALSE))," ",VLOOKUP($E147,Lists!$T$4:$AF$49,13,FALSE))</f>
        <v xml:space="preserve"> </v>
      </c>
    </row>
    <row r="148" spans="1:24" x14ac:dyDescent="0.25">
      <c r="A148" s="91"/>
      <c r="B148" s="76" t="s">
        <v>781</v>
      </c>
      <c r="C148" s="89" t="s">
        <v>898</v>
      </c>
      <c r="D148" s="139" t="str">
        <f>IF(ISERROR(VLOOKUP($B148,Lists!$R$4:$S$17,2,FALSE)),"",VLOOKUP($B148,Lists!$R$4:$S$17,2,FALSE))</f>
        <v/>
      </c>
      <c r="E148" s="90" t="s">
        <v>799</v>
      </c>
      <c r="F148" s="96"/>
      <c r="G148" s="96" t="s">
        <v>836</v>
      </c>
      <c r="H148" s="91" t="s">
        <v>1016</v>
      </c>
      <c r="I148" s="91" t="s">
        <v>926</v>
      </c>
      <c r="J148" s="97"/>
      <c r="K148" s="78" t="s">
        <v>945</v>
      </c>
      <c r="L148" s="140" t="str">
        <f>IF(ISERROR(VLOOKUP($B148&amp;" "&amp;$M148,Lists!$AC$4:$AD$17,2,FALSE)),"",VLOOKUP($B148&amp;" "&amp;$M148,Lists!$AC$4:$AD$17,2,FALSE))</f>
        <v/>
      </c>
      <c r="M148" s="78" t="str">
        <f>IF(ISERROR(VLOOKUP($K148,Lists!$L$4:$M$7,2,FALSE)),"",VLOOKUP($K148,Lists!$L$4:$M$7,2,FALSE))</f>
        <v/>
      </c>
      <c r="N148" s="98" t="str">
        <f t="shared" si="2"/>
        <v/>
      </c>
      <c r="O148" s="99" t="str">
        <f>IF(C148="no",VLOOKUP(B148,Lists!$R$4:$AB$17,10, FALSE),"Please enter details here")</f>
        <v>Please enter details here</v>
      </c>
      <c r="P148" s="124"/>
      <c r="Q148" s="99" t="str">
        <f>IF(Lists!$BA$4="","No","")</f>
        <v>No</v>
      </c>
      <c r="R148" s="100" t="str">
        <f>IF(ISERROR(VLOOKUP($E148,Lists!$T$4:$AA$49,6,FALSE)),"",VLOOKUP($E148,Lists!$T$4:$AA$49,6,FALSE))</f>
        <v/>
      </c>
      <c r="S148" s="101" t="str">
        <f>IF(ISERROR(VLOOKUP($E148,Lists!$T$4:$AA$49,7,FALSE)),"",VLOOKUP($E148,Lists!$T$4:$AA$49,7,FALSE))</f>
        <v/>
      </c>
      <c r="T148" s="102"/>
      <c r="U148" s="102"/>
      <c r="V148" s="102"/>
      <c r="W148" s="102"/>
      <c r="X148" s="102" t="str">
        <f>IF(ISERROR(VLOOKUP($E148,Lists!$T$4:$AF$49,13,FALSE))," ",VLOOKUP($E148,Lists!$T$4:$AF$49,13,FALSE))</f>
        <v xml:space="preserve"> </v>
      </c>
    </row>
    <row r="149" spans="1:24" x14ac:dyDescent="0.25">
      <c r="A149" s="91"/>
      <c r="B149" s="76" t="s">
        <v>781</v>
      </c>
      <c r="C149" s="89" t="s">
        <v>898</v>
      </c>
      <c r="D149" s="139" t="str">
        <f>IF(ISERROR(VLOOKUP($B149,Lists!$R$4:$S$17,2,FALSE)),"",VLOOKUP($B149,Lists!$R$4:$S$17,2,FALSE))</f>
        <v/>
      </c>
      <c r="E149" s="90" t="s">
        <v>799</v>
      </c>
      <c r="F149" s="96"/>
      <c r="G149" s="96" t="s">
        <v>836</v>
      </c>
      <c r="H149" s="91" t="s">
        <v>1016</v>
      </c>
      <c r="I149" s="91" t="s">
        <v>926</v>
      </c>
      <c r="J149" s="97"/>
      <c r="K149" s="78" t="s">
        <v>945</v>
      </c>
      <c r="L149" s="140" t="str">
        <f>IF(ISERROR(VLOOKUP($B149&amp;" "&amp;$M149,Lists!$AC$4:$AD$17,2,FALSE)),"",VLOOKUP($B149&amp;" "&amp;$M149,Lists!$AC$4:$AD$17,2,FALSE))</f>
        <v/>
      </c>
      <c r="M149" s="78" t="str">
        <f>IF(ISERROR(VLOOKUP($K149,Lists!$L$4:$M$7,2,FALSE)),"",VLOOKUP($K149,Lists!$L$4:$M$7,2,FALSE))</f>
        <v/>
      </c>
      <c r="N149" s="98" t="str">
        <f t="shared" si="2"/>
        <v/>
      </c>
      <c r="O149" s="99" t="str">
        <f>IF(C149="no",VLOOKUP(B149,Lists!$R$4:$AB$17,10, FALSE),"Please enter details here")</f>
        <v>Please enter details here</v>
      </c>
      <c r="P149" s="124"/>
      <c r="Q149" s="99" t="str">
        <f>IF(Lists!$BA$4="","No","")</f>
        <v>No</v>
      </c>
      <c r="R149" s="100" t="str">
        <f>IF(ISERROR(VLOOKUP($E149,Lists!$T$4:$AA$49,6,FALSE)),"",VLOOKUP($E149,Lists!$T$4:$AA$49,6,FALSE))</f>
        <v/>
      </c>
      <c r="S149" s="101" t="str">
        <f>IF(ISERROR(VLOOKUP($E149,Lists!$T$4:$AA$49,7,FALSE)),"",VLOOKUP($E149,Lists!$T$4:$AA$49,7,FALSE))</f>
        <v/>
      </c>
      <c r="T149" s="102"/>
      <c r="U149" s="102"/>
      <c r="V149" s="102"/>
      <c r="W149" s="102"/>
      <c r="X149" s="102" t="str">
        <f>IF(ISERROR(VLOOKUP($E149,Lists!$T$4:$AF$49,13,FALSE))," ",VLOOKUP($E149,Lists!$T$4:$AF$49,13,FALSE))</f>
        <v xml:space="preserve"> </v>
      </c>
    </row>
    <row r="150" spans="1:24" x14ac:dyDescent="0.25">
      <c r="A150" s="91"/>
      <c r="B150" s="76" t="s">
        <v>781</v>
      </c>
      <c r="C150" s="89" t="s">
        <v>898</v>
      </c>
      <c r="D150" s="139" t="str">
        <f>IF(ISERROR(VLOOKUP($B150,Lists!$R$4:$S$17,2,FALSE)),"",VLOOKUP($B150,Lists!$R$4:$S$17,2,FALSE))</f>
        <v/>
      </c>
      <c r="E150" s="90" t="s">
        <v>799</v>
      </c>
      <c r="F150" s="96"/>
      <c r="G150" s="96" t="s">
        <v>836</v>
      </c>
      <c r="H150" s="91" t="s">
        <v>1016</v>
      </c>
      <c r="I150" s="91" t="s">
        <v>926</v>
      </c>
      <c r="J150" s="97"/>
      <c r="K150" s="78" t="s">
        <v>945</v>
      </c>
      <c r="L150" s="140" t="str">
        <f>IF(ISERROR(VLOOKUP($B150&amp;" "&amp;$M150,Lists!$AC$4:$AD$17,2,FALSE)),"",VLOOKUP($B150&amp;" "&amp;$M150,Lists!$AC$4:$AD$17,2,FALSE))</f>
        <v/>
      </c>
      <c r="M150" s="78" t="str">
        <f>IF(ISERROR(VLOOKUP($K150,Lists!$L$4:$M$7,2,FALSE)),"",VLOOKUP($K150,Lists!$L$4:$M$7,2,FALSE))</f>
        <v/>
      </c>
      <c r="N150" s="98" t="str">
        <f t="shared" si="2"/>
        <v/>
      </c>
      <c r="O150" s="99" t="str">
        <f>IF(C150="no",VLOOKUP(B150,Lists!$R$4:$AB$17,10, FALSE),"Please enter details here")</f>
        <v>Please enter details here</v>
      </c>
      <c r="P150" s="124"/>
      <c r="Q150" s="99" t="str">
        <f>IF(Lists!$BA$4="","No","")</f>
        <v>No</v>
      </c>
      <c r="R150" s="100" t="str">
        <f>IF(ISERROR(VLOOKUP($E150,Lists!$T$4:$AA$49,6,FALSE)),"",VLOOKUP($E150,Lists!$T$4:$AA$49,6,FALSE))</f>
        <v/>
      </c>
      <c r="S150" s="101" t="str">
        <f>IF(ISERROR(VLOOKUP($E150,Lists!$T$4:$AA$49,7,FALSE)),"",VLOOKUP($E150,Lists!$T$4:$AA$49,7,FALSE))</f>
        <v/>
      </c>
      <c r="T150" s="102"/>
      <c r="U150" s="102"/>
      <c r="V150" s="102"/>
      <c r="W150" s="102"/>
      <c r="X150" s="102" t="str">
        <f>IF(ISERROR(VLOOKUP($E150,Lists!$T$4:$AF$49,13,FALSE))," ",VLOOKUP($E150,Lists!$T$4:$AF$49,13,FALSE))</f>
        <v xml:space="preserve"> </v>
      </c>
    </row>
    <row r="151" spans="1:24" x14ac:dyDescent="0.25">
      <c r="A151" s="91"/>
      <c r="B151" s="76" t="s">
        <v>781</v>
      </c>
      <c r="C151" s="89" t="s">
        <v>898</v>
      </c>
      <c r="D151" s="139" t="str">
        <f>IF(ISERROR(VLOOKUP($B151,Lists!$R$4:$S$17,2,FALSE)),"",VLOOKUP($B151,Lists!$R$4:$S$17,2,FALSE))</f>
        <v/>
      </c>
      <c r="E151" s="90" t="s">
        <v>799</v>
      </c>
      <c r="F151" s="96"/>
      <c r="G151" s="96" t="s">
        <v>836</v>
      </c>
      <c r="H151" s="91" t="s">
        <v>1016</v>
      </c>
      <c r="I151" s="91" t="s">
        <v>926</v>
      </c>
      <c r="J151" s="97"/>
      <c r="K151" s="78" t="s">
        <v>945</v>
      </c>
      <c r="L151" s="140" t="str">
        <f>IF(ISERROR(VLOOKUP($B151&amp;" "&amp;$M151,Lists!$AC$4:$AD$17,2,FALSE)),"",VLOOKUP($B151&amp;" "&amp;$M151,Lists!$AC$4:$AD$17,2,FALSE))</f>
        <v/>
      </c>
      <c r="M151" s="78" t="str">
        <f>IF(ISERROR(VLOOKUP($K151,Lists!$L$4:$M$7,2,FALSE)),"",VLOOKUP($K151,Lists!$L$4:$M$7,2,FALSE))</f>
        <v/>
      </c>
      <c r="N151" s="98" t="str">
        <f t="shared" si="2"/>
        <v/>
      </c>
      <c r="O151" s="99" t="str">
        <f>IF(C151="no",VLOOKUP(B151,Lists!$R$4:$AB$17,10, FALSE),"Please enter details here")</f>
        <v>Please enter details here</v>
      </c>
      <c r="P151" s="124"/>
      <c r="Q151" s="99" t="str">
        <f>IF(Lists!$BA$4="","No","")</f>
        <v>No</v>
      </c>
      <c r="R151" s="100" t="str">
        <f>IF(ISERROR(VLOOKUP($E151,Lists!$T$4:$AA$49,6,FALSE)),"",VLOOKUP($E151,Lists!$T$4:$AA$49,6,FALSE))</f>
        <v/>
      </c>
      <c r="S151" s="101" t="str">
        <f>IF(ISERROR(VLOOKUP($E151,Lists!$T$4:$AA$49,7,FALSE)),"",VLOOKUP($E151,Lists!$T$4:$AA$49,7,FALSE))</f>
        <v/>
      </c>
      <c r="T151" s="102"/>
      <c r="U151" s="102"/>
      <c r="V151" s="102"/>
      <c r="W151" s="102"/>
      <c r="X151" s="102" t="str">
        <f>IF(ISERROR(VLOOKUP($E151,Lists!$T$4:$AF$49,13,FALSE))," ",VLOOKUP($E151,Lists!$T$4:$AF$49,13,FALSE))</f>
        <v xml:space="preserve"> </v>
      </c>
    </row>
    <row r="152" spans="1:24" x14ac:dyDescent="0.25">
      <c r="A152" s="91"/>
      <c r="B152" s="76" t="s">
        <v>781</v>
      </c>
      <c r="C152" s="89" t="s">
        <v>898</v>
      </c>
      <c r="D152" s="139" t="str">
        <f>IF(ISERROR(VLOOKUP($B152,Lists!$R$4:$S$17,2,FALSE)),"",VLOOKUP($B152,Lists!$R$4:$S$17,2,FALSE))</f>
        <v/>
      </c>
      <c r="E152" s="90" t="s">
        <v>799</v>
      </c>
      <c r="F152" s="96"/>
      <c r="G152" s="96" t="s">
        <v>836</v>
      </c>
      <c r="H152" s="91" t="s">
        <v>1016</v>
      </c>
      <c r="I152" s="91" t="s">
        <v>926</v>
      </c>
      <c r="J152" s="97"/>
      <c r="K152" s="78" t="s">
        <v>945</v>
      </c>
      <c r="L152" s="140" t="str">
        <f>IF(ISERROR(VLOOKUP($B152&amp;" "&amp;$M152,Lists!$AC$4:$AD$17,2,FALSE)),"",VLOOKUP($B152&amp;" "&amp;$M152,Lists!$AC$4:$AD$17,2,FALSE))</f>
        <v/>
      </c>
      <c r="M152" s="78" t="str">
        <f>IF(ISERROR(VLOOKUP($K152,Lists!$L$4:$M$7,2,FALSE)),"",VLOOKUP($K152,Lists!$L$4:$M$7,2,FALSE))</f>
        <v/>
      </c>
      <c r="N152" s="98" t="str">
        <f t="shared" si="2"/>
        <v/>
      </c>
      <c r="O152" s="99" t="str">
        <f>IF(C152="no",VLOOKUP(B152,Lists!$R$4:$AB$17,10, FALSE),"Please enter details here")</f>
        <v>Please enter details here</v>
      </c>
      <c r="P152" s="124"/>
      <c r="Q152" s="99" t="str">
        <f>IF(Lists!$BA$4="","No","")</f>
        <v>No</v>
      </c>
      <c r="R152" s="100" t="str">
        <f>IF(ISERROR(VLOOKUP($E152,Lists!$T$4:$AA$49,6,FALSE)),"",VLOOKUP($E152,Lists!$T$4:$AA$49,6,FALSE))</f>
        <v/>
      </c>
      <c r="S152" s="101" t="str">
        <f>IF(ISERROR(VLOOKUP($E152,Lists!$T$4:$AA$49,7,FALSE)),"",VLOOKUP($E152,Lists!$T$4:$AA$49,7,FALSE))</f>
        <v/>
      </c>
      <c r="T152" s="102"/>
      <c r="U152" s="102"/>
      <c r="V152" s="102"/>
      <c r="W152" s="102"/>
      <c r="X152" s="102" t="str">
        <f>IF(ISERROR(VLOOKUP($E152,Lists!$T$4:$AF$49,13,FALSE))," ",VLOOKUP($E152,Lists!$T$4:$AF$49,13,FALSE))</f>
        <v xml:space="preserve"> </v>
      </c>
    </row>
    <row r="153" spans="1:24" x14ac:dyDescent="0.25">
      <c r="A153" s="91"/>
      <c r="B153" s="76" t="s">
        <v>781</v>
      </c>
      <c r="C153" s="89" t="s">
        <v>898</v>
      </c>
      <c r="D153" s="139" t="str">
        <f>IF(ISERROR(VLOOKUP($B153,Lists!$R$4:$S$17,2,FALSE)),"",VLOOKUP($B153,Lists!$R$4:$S$17,2,FALSE))</f>
        <v/>
      </c>
      <c r="E153" s="90" t="s">
        <v>799</v>
      </c>
      <c r="F153" s="96"/>
      <c r="G153" s="96" t="s">
        <v>836</v>
      </c>
      <c r="H153" s="91" t="s">
        <v>1016</v>
      </c>
      <c r="I153" s="91" t="s">
        <v>926</v>
      </c>
      <c r="J153" s="97"/>
      <c r="K153" s="78" t="s">
        <v>945</v>
      </c>
      <c r="L153" s="140" t="str">
        <f>IF(ISERROR(VLOOKUP($B153&amp;" "&amp;$M153,Lists!$AC$4:$AD$17,2,FALSE)),"",VLOOKUP($B153&amp;" "&amp;$M153,Lists!$AC$4:$AD$17,2,FALSE))</f>
        <v/>
      </c>
      <c r="M153" s="78" t="str">
        <f>IF(ISERROR(VLOOKUP($K153,Lists!$L$4:$M$7,2,FALSE)),"",VLOOKUP($K153,Lists!$L$4:$M$7,2,FALSE))</f>
        <v/>
      </c>
      <c r="N153" s="98" t="str">
        <f t="shared" si="2"/>
        <v/>
      </c>
      <c r="O153" s="99" t="str">
        <f>IF(C153="no",VLOOKUP(B153,Lists!$R$4:$AB$17,10, FALSE),"Please enter details here")</f>
        <v>Please enter details here</v>
      </c>
      <c r="P153" s="124"/>
      <c r="Q153" s="99" t="str">
        <f>IF(Lists!$BA$4="","No","")</f>
        <v>No</v>
      </c>
      <c r="R153" s="100" t="str">
        <f>IF(ISERROR(VLOOKUP($E153,Lists!$T$4:$AA$49,6,FALSE)),"",VLOOKUP($E153,Lists!$T$4:$AA$49,6,FALSE))</f>
        <v/>
      </c>
      <c r="S153" s="101" t="str">
        <f>IF(ISERROR(VLOOKUP($E153,Lists!$T$4:$AA$49,7,FALSE)),"",VLOOKUP($E153,Lists!$T$4:$AA$49,7,FALSE))</f>
        <v/>
      </c>
      <c r="T153" s="102"/>
      <c r="U153" s="102"/>
      <c r="V153" s="102"/>
      <c r="W153" s="102"/>
      <c r="X153" s="102" t="str">
        <f>IF(ISERROR(VLOOKUP($E153,Lists!$T$4:$AF$49,13,FALSE))," ",VLOOKUP($E153,Lists!$T$4:$AF$49,13,FALSE))</f>
        <v xml:space="preserve"> </v>
      </c>
    </row>
    <row r="154" spans="1:24" x14ac:dyDescent="0.25">
      <c r="A154" s="91"/>
      <c r="B154" s="76" t="s">
        <v>781</v>
      </c>
      <c r="C154" s="89" t="s">
        <v>898</v>
      </c>
      <c r="D154" s="139" t="str">
        <f>IF(ISERROR(VLOOKUP($B154,Lists!$R$4:$S$17,2,FALSE)),"",VLOOKUP($B154,Lists!$R$4:$S$17,2,FALSE))</f>
        <v/>
      </c>
      <c r="E154" s="90" t="s">
        <v>799</v>
      </c>
      <c r="F154" s="96"/>
      <c r="G154" s="96" t="s">
        <v>836</v>
      </c>
      <c r="H154" s="91" t="s">
        <v>1016</v>
      </c>
      <c r="I154" s="91" t="s">
        <v>926</v>
      </c>
      <c r="J154" s="97"/>
      <c r="K154" s="78" t="s">
        <v>945</v>
      </c>
      <c r="L154" s="140" t="str">
        <f>IF(ISERROR(VLOOKUP($B154&amp;" "&amp;$M154,Lists!$AC$4:$AD$17,2,FALSE)),"",VLOOKUP($B154&amp;" "&amp;$M154,Lists!$AC$4:$AD$17,2,FALSE))</f>
        <v/>
      </c>
      <c r="M154" s="78" t="str">
        <f>IF(ISERROR(VLOOKUP($K154,Lists!$L$4:$M$7,2,FALSE)),"",VLOOKUP($K154,Lists!$L$4:$M$7,2,FALSE))</f>
        <v/>
      </c>
      <c r="N154" s="98" t="str">
        <f t="shared" si="2"/>
        <v/>
      </c>
      <c r="O154" s="99" t="str">
        <f>IF(C154="no",VLOOKUP(B154,Lists!$R$4:$AB$17,10, FALSE),"Please enter details here")</f>
        <v>Please enter details here</v>
      </c>
      <c r="P154" s="124"/>
      <c r="Q154" s="99" t="str">
        <f>IF(Lists!$BA$4="","No","")</f>
        <v>No</v>
      </c>
      <c r="R154" s="100" t="str">
        <f>IF(ISERROR(VLOOKUP($E154,Lists!$T$4:$AA$49,6,FALSE)),"",VLOOKUP($E154,Lists!$T$4:$AA$49,6,FALSE))</f>
        <v/>
      </c>
      <c r="S154" s="101" t="str">
        <f>IF(ISERROR(VLOOKUP($E154,Lists!$T$4:$AA$49,7,FALSE)),"",VLOOKUP($E154,Lists!$T$4:$AA$49,7,FALSE))</f>
        <v/>
      </c>
      <c r="T154" s="102"/>
      <c r="U154" s="102"/>
      <c r="V154" s="102"/>
      <c r="W154" s="102"/>
      <c r="X154" s="102" t="str">
        <f>IF(ISERROR(VLOOKUP($E154,Lists!$T$4:$AF$49,13,FALSE))," ",VLOOKUP($E154,Lists!$T$4:$AF$49,13,FALSE))</f>
        <v xml:space="preserve"> </v>
      </c>
    </row>
    <row r="155" spans="1:24" x14ac:dyDescent="0.25">
      <c r="A155" s="91"/>
      <c r="B155" s="76" t="s">
        <v>781</v>
      </c>
      <c r="C155" s="89" t="s">
        <v>898</v>
      </c>
      <c r="D155" s="139" t="str">
        <f>IF(ISERROR(VLOOKUP($B155,Lists!$R$4:$S$17,2,FALSE)),"",VLOOKUP($B155,Lists!$R$4:$S$17,2,FALSE))</f>
        <v/>
      </c>
      <c r="E155" s="90" t="s">
        <v>799</v>
      </c>
      <c r="F155" s="96"/>
      <c r="G155" s="96" t="s">
        <v>836</v>
      </c>
      <c r="H155" s="91" t="s">
        <v>1016</v>
      </c>
      <c r="I155" s="91" t="s">
        <v>926</v>
      </c>
      <c r="J155" s="97"/>
      <c r="K155" s="78" t="s">
        <v>945</v>
      </c>
      <c r="L155" s="140" t="str">
        <f>IF(ISERROR(VLOOKUP($B155&amp;" "&amp;$M155,Lists!$AC$4:$AD$17,2,FALSE)),"",VLOOKUP($B155&amp;" "&amp;$M155,Lists!$AC$4:$AD$17,2,FALSE))</f>
        <v/>
      </c>
      <c r="M155" s="78" t="str">
        <f>IF(ISERROR(VLOOKUP($K155,Lists!$L$4:$M$7,2,FALSE)),"",VLOOKUP($K155,Lists!$L$4:$M$7,2,FALSE))</f>
        <v/>
      </c>
      <c r="N155" s="98" t="str">
        <f t="shared" si="2"/>
        <v/>
      </c>
      <c r="O155" s="99" t="str">
        <f>IF(C155="no",VLOOKUP(B155,Lists!$R$4:$AB$17,10, FALSE),"Please enter details here")</f>
        <v>Please enter details here</v>
      </c>
      <c r="P155" s="124"/>
      <c r="Q155" s="99" t="str">
        <f>IF(Lists!$BA$4="","No","")</f>
        <v>No</v>
      </c>
      <c r="R155" s="100" t="str">
        <f>IF(ISERROR(VLOOKUP($E155,Lists!$T$4:$AA$49,6,FALSE)),"",VLOOKUP($E155,Lists!$T$4:$AA$49,6,FALSE))</f>
        <v/>
      </c>
      <c r="S155" s="101" t="str">
        <f>IF(ISERROR(VLOOKUP($E155,Lists!$T$4:$AA$49,7,FALSE)),"",VLOOKUP($E155,Lists!$T$4:$AA$49,7,FALSE))</f>
        <v/>
      </c>
      <c r="T155" s="102"/>
      <c r="U155" s="102"/>
      <c r="V155" s="102"/>
      <c r="W155" s="102"/>
      <c r="X155" s="102" t="str">
        <f>IF(ISERROR(VLOOKUP($E155,Lists!$T$4:$AF$49,13,FALSE))," ",VLOOKUP($E155,Lists!$T$4:$AF$49,13,FALSE))</f>
        <v xml:space="preserve"> </v>
      </c>
    </row>
    <row r="156" spans="1:24" x14ac:dyDescent="0.25">
      <c r="A156" s="91"/>
      <c r="B156" s="76" t="s">
        <v>781</v>
      </c>
      <c r="C156" s="89" t="s">
        <v>898</v>
      </c>
      <c r="D156" s="139" t="str">
        <f>IF(ISERROR(VLOOKUP($B156,Lists!$R$4:$S$17,2,FALSE)),"",VLOOKUP($B156,Lists!$R$4:$S$17,2,FALSE))</f>
        <v/>
      </c>
      <c r="E156" s="90" t="s">
        <v>799</v>
      </c>
      <c r="F156" s="96"/>
      <c r="G156" s="96" t="s">
        <v>836</v>
      </c>
      <c r="H156" s="91" t="s">
        <v>1016</v>
      </c>
      <c r="I156" s="91" t="s">
        <v>926</v>
      </c>
      <c r="J156" s="97"/>
      <c r="K156" s="78" t="s">
        <v>945</v>
      </c>
      <c r="L156" s="140" t="str">
        <f>IF(ISERROR(VLOOKUP($B156&amp;" "&amp;$M156,Lists!$AC$4:$AD$17,2,FALSE)),"",VLOOKUP($B156&amp;" "&amp;$M156,Lists!$AC$4:$AD$17,2,FALSE))</f>
        <v/>
      </c>
      <c r="M156" s="78" t="str">
        <f>IF(ISERROR(VLOOKUP($K156,Lists!$L$4:$M$7,2,FALSE)),"",VLOOKUP($K156,Lists!$L$4:$M$7,2,FALSE))</f>
        <v/>
      </c>
      <c r="N156" s="98" t="str">
        <f t="shared" si="2"/>
        <v/>
      </c>
      <c r="O156" s="99" t="str">
        <f>IF(C156="no",VLOOKUP(B156,Lists!$R$4:$AB$17,10, FALSE),"Please enter details here")</f>
        <v>Please enter details here</v>
      </c>
      <c r="P156" s="124"/>
      <c r="Q156" s="99" t="str">
        <f>IF(Lists!$BA$4="","No","")</f>
        <v>No</v>
      </c>
      <c r="R156" s="100" t="str">
        <f>IF(ISERROR(VLOOKUP($E156,Lists!$T$4:$AA$49,6,FALSE)),"",VLOOKUP($E156,Lists!$T$4:$AA$49,6,FALSE))</f>
        <v/>
      </c>
      <c r="S156" s="101" t="str">
        <f>IF(ISERROR(VLOOKUP($E156,Lists!$T$4:$AA$49,7,FALSE)),"",VLOOKUP($E156,Lists!$T$4:$AA$49,7,FALSE))</f>
        <v/>
      </c>
      <c r="T156" s="102"/>
      <c r="U156" s="102"/>
      <c r="V156" s="102"/>
      <c r="W156" s="102"/>
      <c r="X156" s="102" t="str">
        <f>IF(ISERROR(VLOOKUP($E156,Lists!$T$4:$AF$49,13,FALSE))," ",VLOOKUP($E156,Lists!$T$4:$AF$49,13,FALSE))</f>
        <v xml:space="preserve"> </v>
      </c>
    </row>
    <row r="157" spans="1:24" x14ac:dyDescent="0.25">
      <c r="A157" s="91"/>
      <c r="B157" s="76" t="s">
        <v>781</v>
      </c>
      <c r="C157" s="89" t="s">
        <v>898</v>
      </c>
      <c r="D157" s="139" t="str">
        <f>IF(ISERROR(VLOOKUP($B157,Lists!$R$4:$S$17,2,FALSE)),"",VLOOKUP($B157,Lists!$R$4:$S$17,2,FALSE))</f>
        <v/>
      </c>
      <c r="E157" s="90" t="s">
        <v>799</v>
      </c>
      <c r="F157" s="96"/>
      <c r="G157" s="96" t="s">
        <v>836</v>
      </c>
      <c r="H157" s="91" t="s">
        <v>1016</v>
      </c>
      <c r="I157" s="91" t="s">
        <v>926</v>
      </c>
      <c r="J157" s="97"/>
      <c r="K157" s="78" t="s">
        <v>945</v>
      </c>
      <c r="L157" s="140" t="str">
        <f>IF(ISERROR(VLOOKUP($B157&amp;" "&amp;$M157,Lists!$AC$4:$AD$17,2,FALSE)),"",VLOOKUP($B157&amp;" "&amp;$M157,Lists!$AC$4:$AD$17,2,FALSE))</f>
        <v/>
      </c>
      <c r="M157" s="78" t="str">
        <f>IF(ISERROR(VLOOKUP($K157,Lists!$L$4:$M$7,2,FALSE)),"",VLOOKUP($K157,Lists!$L$4:$M$7,2,FALSE))</f>
        <v/>
      </c>
      <c r="N157" s="98" t="str">
        <f t="shared" si="2"/>
        <v/>
      </c>
      <c r="O157" s="99" t="str">
        <f>IF(C157="no",VLOOKUP(B157,Lists!$R$4:$AB$17,10, FALSE),"Please enter details here")</f>
        <v>Please enter details here</v>
      </c>
      <c r="P157" s="124"/>
      <c r="Q157" s="99" t="str">
        <f>IF(Lists!$BA$4="","No","")</f>
        <v>No</v>
      </c>
      <c r="R157" s="100" t="str">
        <f>IF(ISERROR(VLOOKUP($E157,Lists!$T$4:$AA$49,6,FALSE)),"",VLOOKUP($E157,Lists!$T$4:$AA$49,6,FALSE))</f>
        <v/>
      </c>
      <c r="S157" s="101" t="str">
        <f>IF(ISERROR(VLOOKUP($E157,Lists!$T$4:$AA$49,7,FALSE)),"",VLOOKUP($E157,Lists!$T$4:$AA$49,7,FALSE))</f>
        <v/>
      </c>
      <c r="T157" s="102"/>
      <c r="U157" s="102"/>
      <c r="V157" s="102"/>
      <c r="W157" s="102"/>
      <c r="X157" s="102" t="str">
        <f>IF(ISERROR(VLOOKUP($E157,Lists!$T$4:$AF$49,13,FALSE))," ",VLOOKUP($E157,Lists!$T$4:$AF$49,13,FALSE))</f>
        <v xml:space="preserve"> </v>
      </c>
    </row>
    <row r="158" spans="1:24" x14ac:dyDescent="0.25">
      <c r="A158" s="91"/>
      <c r="B158" s="76" t="s">
        <v>781</v>
      </c>
      <c r="C158" s="89" t="s">
        <v>898</v>
      </c>
      <c r="D158" s="139" t="str">
        <f>IF(ISERROR(VLOOKUP($B158,Lists!$R$4:$S$17,2,FALSE)),"",VLOOKUP($B158,Lists!$R$4:$S$17,2,FALSE))</f>
        <v/>
      </c>
      <c r="E158" s="90" t="s">
        <v>799</v>
      </c>
      <c r="F158" s="96"/>
      <c r="G158" s="96" t="s">
        <v>836</v>
      </c>
      <c r="H158" s="91" t="s">
        <v>1016</v>
      </c>
      <c r="I158" s="91" t="s">
        <v>926</v>
      </c>
      <c r="J158" s="97"/>
      <c r="K158" s="78" t="s">
        <v>945</v>
      </c>
      <c r="L158" s="140" t="str">
        <f>IF(ISERROR(VLOOKUP($B158&amp;" "&amp;$M158,Lists!$AC$4:$AD$17,2,FALSE)),"",VLOOKUP($B158&amp;" "&amp;$M158,Lists!$AC$4:$AD$17,2,FALSE))</f>
        <v/>
      </c>
      <c r="M158" s="78" t="str">
        <f>IF(ISERROR(VLOOKUP($K158,Lists!$L$4:$M$7,2,FALSE)),"",VLOOKUP($K158,Lists!$L$4:$M$7,2,FALSE))</f>
        <v/>
      </c>
      <c r="N158" s="98" t="str">
        <f t="shared" si="2"/>
        <v/>
      </c>
      <c r="O158" s="99" t="str">
        <f>IF(C158="no",VLOOKUP(B158,Lists!$R$4:$AB$17,10, FALSE),"Please enter details here")</f>
        <v>Please enter details here</v>
      </c>
      <c r="P158" s="124"/>
      <c r="Q158" s="99" t="str">
        <f>IF(Lists!$BA$4="","No","")</f>
        <v>No</v>
      </c>
      <c r="R158" s="100" t="str">
        <f>IF(ISERROR(VLOOKUP($E158,Lists!$T$4:$AA$49,6,FALSE)),"",VLOOKUP($E158,Lists!$T$4:$AA$49,6,FALSE))</f>
        <v/>
      </c>
      <c r="S158" s="101" t="str">
        <f>IF(ISERROR(VLOOKUP($E158,Lists!$T$4:$AA$49,7,FALSE)),"",VLOOKUP($E158,Lists!$T$4:$AA$49,7,FALSE))</f>
        <v/>
      </c>
      <c r="T158" s="102"/>
      <c r="U158" s="102"/>
      <c r="V158" s="102"/>
      <c r="W158" s="102"/>
      <c r="X158" s="102" t="str">
        <f>IF(ISERROR(VLOOKUP($E158,Lists!$T$4:$AF$49,13,FALSE))," ",VLOOKUP($E158,Lists!$T$4:$AF$49,13,FALSE))</f>
        <v xml:space="preserve"> </v>
      </c>
    </row>
    <row r="159" spans="1:24" x14ac:dyDescent="0.25">
      <c r="A159" s="91"/>
      <c r="B159" s="76" t="s">
        <v>781</v>
      </c>
      <c r="C159" s="89" t="s">
        <v>898</v>
      </c>
      <c r="D159" s="139" t="str">
        <f>IF(ISERROR(VLOOKUP($B159,Lists!$R$4:$S$17,2,FALSE)),"",VLOOKUP($B159,Lists!$R$4:$S$17,2,FALSE))</f>
        <v/>
      </c>
      <c r="E159" s="90" t="s">
        <v>799</v>
      </c>
      <c r="F159" s="96"/>
      <c r="G159" s="96" t="s">
        <v>836</v>
      </c>
      <c r="H159" s="91" t="s">
        <v>1016</v>
      </c>
      <c r="I159" s="91" t="s">
        <v>926</v>
      </c>
      <c r="J159" s="97"/>
      <c r="K159" s="78" t="s">
        <v>945</v>
      </c>
      <c r="L159" s="140" t="str">
        <f>IF(ISERROR(VLOOKUP($B159&amp;" "&amp;$M159,Lists!$AC$4:$AD$17,2,FALSE)),"",VLOOKUP($B159&amp;" "&amp;$M159,Lists!$AC$4:$AD$17,2,FALSE))</f>
        <v/>
      </c>
      <c r="M159" s="78" t="str">
        <f>IF(ISERROR(VLOOKUP($K159,Lists!$L$4:$M$7,2,FALSE)),"",VLOOKUP($K159,Lists!$L$4:$M$7,2,FALSE))</f>
        <v/>
      </c>
      <c r="N159" s="98" t="str">
        <f t="shared" si="2"/>
        <v/>
      </c>
      <c r="O159" s="99" t="str">
        <f>IF(C159="no",VLOOKUP(B159,Lists!$R$4:$AB$17,10, FALSE),"Please enter details here")</f>
        <v>Please enter details here</v>
      </c>
      <c r="P159" s="124"/>
      <c r="Q159" s="99" t="str">
        <f>IF(Lists!$BA$4="","No","")</f>
        <v>No</v>
      </c>
      <c r="R159" s="100" t="str">
        <f>IF(ISERROR(VLOOKUP($E159,Lists!$T$4:$AA$49,6,FALSE)),"",VLOOKUP($E159,Lists!$T$4:$AA$49,6,FALSE))</f>
        <v/>
      </c>
      <c r="S159" s="101" t="str">
        <f>IF(ISERROR(VLOOKUP($E159,Lists!$T$4:$AA$49,7,FALSE)),"",VLOOKUP($E159,Lists!$T$4:$AA$49,7,FALSE))</f>
        <v/>
      </c>
      <c r="T159" s="102"/>
      <c r="U159" s="102"/>
      <c r="V159" s="102"/>
      <c r="W159" s="102"/>
      <c r="X159" s="102" t="str">
        <f>IF(ISERROR(VLOOKUP($E159,Lists!$T$4:$AF$49,13,FALSE))," ",VLOOKUP($E159,Lists!$T$4:$AF$49,13,FALSE))</f>
        <v xml:space="preserve"> </v>
      </c>
    </row>
    <row r="160" spans="1:24" x14ac:dyDescent="0.25">
      <c r="A160" s="91"/>
      <c r="B160" s="76" t="s">
        <v>781</v>
      </c>
      <c r="C160" s="89" t="s">
        <v>898</v>
      </c>
      <c r="D160" s="139" t="str">
        <f>IF(ISERROR(VLOOKUP($B160,Lists!$R$4:$S$17,2,FALSE)),"",VLOOKUP($B160,Lists!$R$4:$S$17,2,FALSE))</f>
        <v/>
      </c>
      <c r="E160" s="90" t="s">
        <v>799</v>
      </c>
      <c r="F160" s="96"/>
      <c r="G160" s="96" t="s">
        <v>836</v>
      </c>
      <c r="H160" s="91" t="s">
        <v>1016</v>
      </c>
      <c r="I160" s="91" t="s">
        <v>926</v>
      </c>
      <c r="J160" s="97"/>
      <c r="K160" s="78" t="s">
        <v>945</v>
      </c>
      <c r="L160" s="140" t="str">
        <f>IF(ISERROR(VLOOKUP($B160&amp;" "&amp;$M160,Lists!$AC$4:$AD$17,2,FALSE)),"",VLOOKUP($B160&amp;" "&amp;$M160,Lists!$AC$4:$AD$17,2,FALSE))</f>
        <v/>
      </c>
      <c r="M160" s="78" t="str">
        <f>IF(ISERROR(VLOOKUP($K160,Lists!$L$4:$M$7,2,FALSE)),"",VLOOKUP($K160,Lists!$L$4:$M$7,2,FALSE))</f>
        <v/>
      </c>
      <c r="N160" s="98" t="str">
        <f t="shared" si="2"/>
        <v/>
      </c>
      <c r="O160" s="99" t="str">
        <f>IF(C160="no",VLOOKUP(B160,Lists!$R$4:$AB$17,10, FALSE),"Please enter details here")</f>
        <v>Please enter details here</v>
      </c>
      <c r="P160" s="124"/>
      <c r="Q160" s="99" t="str">
        <f>IF(Lists!$BA$4="","No","")</f>
        <v>No</v>
      </c>
      <c r="R160" s="100" t="str">
        <f>IF(ISERROR(VLOOKUP($E160,Lists!$T$4:$AA$49,6,FALSE)),"",VLOOKUP($E160,Lists!$T$4:$AA$49,6,FALSE))</f>
        <v/>
      </c>
      <c r="S160" s="101" t="str">
        <f>IF(ISERROR(VLOOKUP($E160,Lists!$T$4:$AA$49,7,FALSE)),"",VLOOKUP($E160,Lists!$T$4:$AA$49,7,FALSE))</f>
        <v/>
      </c>
      <c r="T160" s="102"/>
      <c r="U160" s="102"/>
      <c r="V160" s="102"/>
      <c r="W160" s="102"/>
      <c r="X160" s="102" t="str">
        <f>IF(ISERROR(VLOOKUP($E160,Lists!$T$4:$AF$49,13,FALSE))," ",VLOOKUP($E160,Lists!$T$4:$AF$49,13,FALSE))</f>
        <v xml:space="preserve"> </v>
      </c>
    </row>
    <row r="161" spans="1:24" x14ac:dyDescent="0.25">
      <c r="A161" s="91"/>
      <c r="B161" s="76" t="s">
        <v>781</v>
      </c>
      <c r="C161" s="89" t="s">
        <v>898</v>
      </c>
      <c r="D161" s="139" t="str">
        <f>IF(ISERROR(VLOOKUP($B161,Lists!$R$4:$S$17,2,FALSE)),"",VLOOKUP($B161,Lists!$R$4:$S$17,2,FALSE))</f>
        <v/>
      </c>
      <c r="E161" s="90" t="s">
        <v>799</v>
      </c>
      <c r="F161" s="96"/>
      <c r="G161" s="96" t="s">
        <v>836</v>
      </c>
      <c r="H161" s="91" t="s">
        <v>1016</v>
      </c>
      <c r="I161" s="91" t="s">
        <v>926</v>
      </c>
      <c r="J161" s="97"/>
      <c r="K161" s="78" t="s">
        <v>945</v>
      </c>
      <c r="L161" s="140" t="str">
        <f>IF(ISERROR(VLOOKUP($B161&amp;" "&amp;$M161,Lists!$AC$4:$AD$17,2,FALSE)),"",VLOOKUP($B161&amp;" "&amp;$M161,Lists!$AC$4:$AD$17,2,FALSE))</f>
        <v/>
      </c>
      <c r="M161" s="78" t="str">
        <f>IF(ISERROR(VLOOKUP($K161,Lists!$L$4:$M$7,2,FALSE)),"",VLOOKUP($K161,Lists!$L$4:$M$7,2,FALSE))</f>
        <v/>
      </c>
      <c r="N161" s="98" t="str">
        <f t="shared" si="2"/>
        <v/>
      </c>
      <c r="O161" s="99" t="str">
        <f>IF(C161="no",VLOOKUP(B161,Lists!$R$4:$AB$17,10, FALSE),"Please enter details here")</f>
        <v>Please enter details here</v>
      </c>
      <c r="P161" s="124"/>
      <c r="Q161" s="99" t="str">
        <f>IF(Lists!$BA$4="","No","")</f>
        <v>No</v>
      </c>
      <c r="R161" s="100" t="str">
        <f>IF(ISERROR(VLOOKUP($E161,Lists!$T$4:$AA$49,6,FALSE)),"",VLOOKUP($E161,Lists!$T$4:$AA$49,6,FALSE))</f>
        <v/>
      </c>
      <c r="S161" s="101" t="str">
        <f>IF(ISERROR(VLOOKUP($E161,Lists!$T$4:$AA$49,7,FALSE)),"",VLOOKUP($E161,Lists!$T$4:$AA$49,7,FALSE))</f>
        <v/>
      </c>
      <c r="T161" s="102"/>
      <c r="U161" s="102"/>
      <c r="V161" s="102"/>
      <c r="W161" s="102"/>
      <c r="X161" s="102" t="str">
        <f>IF(ISERROR(VLOOKUP($E161,Lists!$T$4:$AF$49,13,FALSE))," ",VLOOKUP($E161,Lists!$T$4:$AF$49,13,FALSE))</f>
        <v xml:space="preserve"> </v>
      </c>
    </row>
    <row r="162" spans="1:24" x14ac:dyDescent="0.25">
      <c r="A162" s="91"/>
      <c r="B162" s="76" t="s">
        <v>781</v>
      </c>
      <c r="C162" s="89" t="s">
        <v>898</v>
      </c>
      <c r="D162" s="139" t="str">
        <f>IF(ISERROR(VLOOKUP($B162,Lists!$R$4:$S$17,2,FALSE)),"",VLOOKUP($B162,Lists!$R$4:$S$17,2,FALSE))</f>
        <v/>
      </c>
      <c r="E162" s="90" t="s">
        <v>799</v>
      </c>
      <c r="F162" s="96"/>
      <c r="G162" s="96" t="s">
        <v>836</v>
      </c>
      <c r="H162" s="91" t="s">
        <v>1016</v>
      </c>
      <c r="I162" s="91" t="s">
        <v>926</v>
      </c>
      <c r="J162" s="97"/>
      <c r="K162" s="78" t="s">
        <v>945</v>
      </c>
      <c r="L162" s="140" t="str">
        <f>IF(ISERROR(VLOOKUP($B162&amp;" "&amp;$M162,Lists!$AC$4:$AD$17,2,FALSE)),"",VLOOKUP($B162&amp;" "&amp;$M162,Lists!$AC$4:$AD$17,2,FALSE))</f>
        <v/>
      </c>
      <c r="M162" s="78" t="str">
        <f>IF(ISERROR(VLOOKUP($K162,Lists!$L$4:$M$7,2,FALSE)),"",VLOOKUP($K162,Lists!$L$4:$M$7,2,FALSE))</f>
        <v/>
      </c>
      <c r="N162" s="98" t="str">
        <f t="shared" si="2"/>
        <v/>
      </c>
      <c r="O162" s="99" t="str">
        <f>IF(C162="no",VLOOKUP(B162,Lists!$R$4:$AB$17,10, FALSE),"Please enter details here")</f>
        <v>Please enter details here</v>
      </c>
      <c r="P162" s="124"/>
      <c r="Q162" s="99" t="str">
        <f>IF(Lists!$BA$4="","No","")</f>
        <v>No</v>
      </c>
      <c r="R162" s="100" t="str">
        <f>IF(ISERROR(VLOOKUP($E162,Lists!$T$4:$AA$49,6,FALSE)),"",VLOOKUP($E162,Lists!$T$4:$AA$49,6,FALSE))</f>
        <v/>
      </c>
      <c r="S162" s="101" t="str">
        <f>IF(ISERROR(VLOOKUP($E162,Lists!$T$4:$AA$49,7,FALSE)),"",VLOOKUP($E162,Lists!$T$4:$AA$49,7,FALSE))</f>
        <v/>
      </c>
      <c r="T162" s="102"/>
      <c r="U162" s="102"/>
      <c r="V162" s="102"/>
      <c r="W162" s="102"/>
      <c r="X162" s="102" t="str">
        <f>IF(ISERROR(VLOOKUP($E162,Lists!$T$4:$AF$49,13,FALSE))," ",VLOOKUP($E162,Lists!$T$4:$AF$49,13,FALSE))</f>
        <v xml:space="preserve"> </v>
      </c>
    </row>
    <row r="163" spans="1:24" x14ac:dyDescent="0.25">
      <c r="A163" s="91"/>
      <c r="B163" s="76" t="s">
        <v>781</v>
      </c>
      <c r="C163" s="89" t="s">
        <v>898</v>
      </c>
      <c r="D163" s="139" t="str">
        <f>IF(ISERROR(VLOOKUP($B163,Lists!$R$4:$S$17,2,FALSE)),"",VLOOKUP($B163,Lists!$R$4:$S$17,2,FALSE))</f>
        <v/>
      </c>
      <c r="E163" s="90" t="s">
        <v>799</v>
      </c>
      <c r="F163" s="96"/>
      <c r="G163" s="96" t="s">
        <v>836</v>
      </c>
      <c r="H163" s="91" t="s">
        <v>1016</v>
      </c>
      <c r="I163" s="91" t="s">
        <v>926</v>
      </c>
      <c r="J163" s="97"/>
      <c r="K163" s="78" t="s">
        <v>945</v>
      </c>
      <c r="L163" s="140" t="str">
        <f>IF(ISERROR(VLOOKUP($B163&amp;" "&amp;$M163,Lists!$AC$4:$AD$17,2,FALSE)),"",VLOOKUP($B163&amp;" "&amp;$M163,Lists!$AC$4:$AD$17,2,FALSE))</f>
        <v/>
      </c>
      <c r="M163" s="78" t="str">
        <f>IF(ISERROR(VLOOKUP($K163,Lists!$L$4:$M$7,2,FALSE)),"",VLOOKUP($K163,Lists!$L$4:$M$7,2,FALSE))</f>
        <v/>
      </c>
      <c r="N163" s="98" t="str">
        <f t="shared" si="2"/>
        <v/>
      </c>
      <c r="O163" s="99" t="str">
        <f>IF(C163="no",VLOOKUP(B163,Lists!$R$4:$AB$17,10, FALSE),"Please enter details here")</f>
        <v>Please enter details here</v>
      </c>
      <c r="P163" s="124"/>
      <c r="Q163" s="99" t="str">
        <f>IF(Lists!$BA$4="","No","")</f>
        <v>No</v>
      </c>
      <c r="R163" s="100" t="str">
        <f>IF(ISERROR(VLOOKUP($E163,Lists!$T$4:$AA$49,6,FALSE)),"",VLOOKUP($E163,Lists!$T$4:$AA$49,6,FALSE))</f>
        <v/>
      </c>
      <c r="S163" s="101" t="str">
        <f>IF(ISERROR(VLOOKUP($E163,Lists!$T$4:$AA$49,7,FALSE)),"",VLOOKUP($E163,Lists!$T$4:$AA$49,7,FALSE))</f>
        <v/>
      </c>
      <c r="T163" s="102"/>
      <c r="U163" s="102"/>
      <c r="V163" s="102"/>
      <c r="W163" s="102"/>
      <c r="X163" s="102" t="str">
        <f>IF(ISERROR(VLOOKUP($E163,Lists!$T$4:$AF$49,13,FALSE))," ",VLOOKUP($E163,Lists!$T$4:$AF$49,13,FALSE))</f>
        <v xml:space="preserve"> </v>
      </c>
    </row>
    <row r="164" spans="1:24" x14ac:dyDescent="0.25">
      <c r="A164" s="91"/>
      <c r="B164" s="76" t="s">
        <v>781</v>
      </c>
      <c r="C164" s="89" t="s">
        <v>898</v>
      </c>
      <c r="D164" s="139" t="str">
        <f>IF(ISERROR(VLOOKUP($B164,Lists!$R$4:$S$17,2,FALSE)),"",VLOOKUP($B164,Lists!$R$4:$S$17,2,FALSE))</f>
        <v/>
      </c>
      <c r="E164" s="90" t="s">
        <v>799</v>
      </c>
      <c r="F164" s="96"/>
      <c r="G164" s="96" t="s">
        <v>836</v>
      </c>
      <c r="H164" s="91" t="s">
        <v>1016</v>
      </c>
      <c r="I164" s="91" t="s">
        <v>926</v>
      </c>
      <c r="J164" s="97"/>
      <c r="K164" s="78" t="s">
        <v>945</v>
      </c>
      <c r="L164" s="140" t="str">
        <f>IF(ISERROR(VLOOKUP($B164&amp;" "&amp;$M164,Lists!$AC$4:$AD$17,2,FALSE)),"",VLOOKUP($B164&amp;" "&amp;$M164,Lists!$AC$4:$AD$17,2,FALSE))</f>
        <v/>
      </c>
      <c r="M164" s="78" t="str">
        <f>IF(ISERROR(VLOOKUP($K164,Lists!$L$4:$M$7,2,FALSE)),"",VLOOKUP($K164,Lists!$L$4:$M$7,2,FALSE))</f>
        <v/>
      </c>
      <c r="N164" s="98" t="str">
        <f t="shared" si="2"/>
        <v/>
      </c>
      <c r="O164" s="99" t="str">
        <f>IF(C164="no",VLOOKUP(B164,Lists!$R$4:$AB$17,10, FALSE),"Please enter details here")</f>
        <v>Please enter details here</v>
      </c>
      <c r="P164" s="124"/>
      <c r="Q164" s="99" t="str">
        <f>IF(Lists!$BA$4="","No","")</f>
        <v>No</v>
      </c>
      <c r="R164" s="100" t="str">
        <f>IF(ISERROR(VLOOKUP($E164,Lists!$T$4:$AA$49,6,FALSE)),"",VLOOKUP($E164,Lists!$T$4:$AA$49,6,FALSE))</f>
        <v/>
      </c>
      <c r="S164" s="101" t="str">
        <f>IF(ISERROR(VLOOKUP($E164,Lists!$T$4:$AA$49,7,FALSE)),"",VLOOKUP($E164,Lists!$T$4:$AA$49,7,FALSE))</f>
        <v/>
      </c>
      <c r="T164" s="102"/>
      <c r="U164" s="102"/>
      <c r="V164" s="102"/>
      <c r="W164" s="102"/>
      <c r="X164" s="102" t="str">
        <f>IF(ISERROR(VLOOKUP($E164,Lists!$T$4:$AF$49,13,FALSE))," ",VLOOKUP($E164,Lists!$T$4:$AF$49,13,FALSE))</f>
        <v xml:space="preserve"> </v>
      </c>
    </row>
    <row r="165" spans="1:24" x14ac:dyDescent="0.25">
      <c r="A165" s="91"/>
      <c r="B165" s="76" t="s">
        <v>781</v>
      </c>
      <c r="C165" s="89" t="s">
        <v>898</v>
      </c>
      <c r="D165" s="139" t="str">
        <f>IF(ISERROR(VLOOKUP($B165,Lists!$R$4:$S$17,2,FALSE)),"",VLOOKUP($B165,Lists!$R$4:$S$17,2,FALSE))</f>
        <v/>
      </c>
      <c r="E165" s="90" t="s">
        <v>799</v>
      </c>
      <c r="F165" s="96"/>
      <c r="G165" s="96" t="s">
        <v>836</v>
      </c>
      <c r="H165" s="91" t="s">
        <v>1016</v>
      </c>
      <c r="I165" s="91" t="s">
        <v>926</v>
      </c>
      <c r="J165" s="97"/>
      <c r="K165" s="78" t="s">
        <v>945</v>
      </c>
      <c r="L165" s="140" t="str">
        <f>IF(ISERROR(VLOOKUP($B165&amp;" "&amp;$M165,Lists!$AC$4:$AD$17,2,FALSE)),"",VLOOKUP($B165&amp;" "&amp;$M165,Lists!$AC$4:$AD$17,2,FALSE))</f>
        <v/>
      </c>
      <c r="M165" s="78" t="str">
        <f>IF(ISERROR(VLOOKUP($K165,Lists!$L$4:$M$7,2,FALSE)),"",VLOOKUP($K165,Lists!$L$4:$M$7,2,FALSE))</f>
        <v/>
      </c>
      <c r="N165" s="98" t="str">
        <f t="shared" si="2"/>
        <v/>
      </c>
      <c r="O165" s="99" t="str">
        <f>IF(C165="no",VLOOKUP(B165,Lists!$R$4:$AB$17,10, FALSE),"Please enter details here")</f>
        <v>Please enter details here</v>
      </c>
      <c r="P165" s="124"/>
      <c r="Q165" s="99" t="str">
        <f>IF(Lists!$BA$4="","No","")</f>
        <v>No</v>
      </c>
      <c r="R165" s="100" t="str">
        <f>IF(ISERROR(VLOOKUP($E165,Lists!$T$4:$AA$49,6,FALSE)),"",VLOOKUP($E165,Lists!$T$4:$AA$49,6,FALSE))</f>
        <v/>
      </c>
      <c r="S165" s="101" t="str">
        <f>IF(ISERROR(VLOOKUP($E165,Lists!$T$4:$AA$49,7,FALSE)),"",VLOOKUP($E165,Lists!$T$4:$AA$49,7,FALSE))</f>
        <v/>
      </c>
      <c r="T165" s="102"/>
      <c r="U165" s="102"/>
      <c r="V165" s="102"/>
      <c r="W165" s="102"/>
      <c r="X165" s="102" t="str">
        <f>IF(ISERROR(VLOOKUP($E165,Lists!$T$4:$AF$49,13,FALSE))," ",VLOOKUP($E165,Lists!$T$4:$AF$49,13,FALSE))</f>
        <v xml:space="preserve"> </v>
      </c>
    </row>
    <row r="166" spans="1:24" x14ac:dyDescent="0.25">
      <c r="A166" s="91"/>
      <c r="B166" s="76" t="s">
        <v>781</v>
      </c>
      <c r="C166" s="89" t="s">
        <v>898</v>
      </c>
      <c r="D166" s="139" t="str">
        <f>IF(ISERROR(VLOOKUP($B166,Lists!$R$4:$S$17,2,FALSE)),"",VLOOKUP($B166,Lists!$R$4:$S$17,2,FALSE))</f>
        <v/>
      </c>
      <c r="E166" s="90" t="s">
        <v>799</v>
      </c>
      <c r="F166" s="96"/>
      <c r="G166" s="96" t="s">
        <v>836</v>
      </c>
      <c r="H166" s="91" t="s">
        <v>1016</v>
      </c>
      <c r="I166" s="91" t="s">
        <v>926</v>
      </c>
      <c r="J166" s="97"/>
      <c r="K166" s="78" t="s">
        <v>945</v>
      </c>
      <c r="L166" s="140" t="str">
        <f>IF(ISERROR(VLOOKUP($B166&amp;" "&amp;$M166,Lists!$AC$4:$AD$17,2,FALSE)),"",VLOOKUP($B166&amp;" "&amp;$M166,Lists!$AC$4:$AD$17,2,FALSE))</f>
        <v/>
      </c>
      <c r="M166" s="78" t="str">
        <f>IF(ISERROR(VLOOKUP($K166,Lists!$L$4:$M$7,2,FALSE)),"",VLOOKUP($K166,Lists!$L$4:$M$7,2,FALSE))</f>
        <v/>
      </c>
      <c r="N166" s="98" t="str">
        <f t="shared" si="2"/>
        <v/>
      </c>
      <c r="O166" s="99" t="str">
        <f>IF(C166="no",VLOOKUP(B166,Lists!$R$4:$AB$17,10, FALSE),"Please enter details here")</f>
        <v>Please enter details here</v>
      </c>
      <c r="P166" s="124"/>
      <c r="Q166" s="99" t="str">
        <f>IF(Lists!$BA$4="","No","")</f>
        <v>No</v>
      </c>
      <c r="R166" s="100" t="str">
        <f>IF(ISERROR(VLOOKUP($E166,Lists!$T$4:$AA$49,6,FALSE)),"",VLOOKUP($E166,Lists!$T$4:$AA$49,6,FALSE))</f>
        <v/>
      </c>
      <c r="S166" s="101" t="str">
        <f>IF(ISERROR(VLOOKUP($E166,Lists!$T$4:$AA$49,7,FALSE)),"",VLOOKUP($E166,Lists!$T$4:$AA$49,7,FALSE))</f>
        <v/>
      </c>
      <c r="T166" s="102"/>
      <c r="U166" s="102"/>
      <c r="V166" s="102"/>
      <c r="W166" s="102"/>
      <c r="X166" s="102" t="str">
        <f>IF(ISERROR(VLOOKUP($E166,Lists!$T$4:$AF$49,13,FALSE))," ",VLOOKUP($E166,Lists!$T$4:$AF$49,13,FALSE))</f>
        <v xml:space="preserve"> </v>
      </c>
    </row>
    <row r="167" spans="1:24" x14ac:dyDescent="0.25">
      <c r="A167" s="91"/>
      <c r="B167" s="76" t="s">
        <v>781</v>
      </c>
      <c r="C167" s="89" t="s">
        <v>898</v>
      </c>
      <c r="D167" s="139" t="str">
        <f>IF(ISERROR(VLOOKUP($B167,Lists!$R$4:$S$17,2,FALSE)),"",VLOOKUP($B167,Lists!$R$4:$S$17,2,FALSE))</f>
        <v/>
      </c>
      <c r="E167" s="90" t="s">
        <v>799</v>
      </c>
      <c r="F167" s="96"/>
      <c r="G167" s="96" t="s">
        <v>836</v>
      </c>
      <c r="H167" s="91" t="s">
        <v>1016</v>
      </c>
      <c r="I167" s="91" t="s">
        <v>926</v>
      </c>
      <c r="J167" s="97"/>
      <c r="K167" s="78" t="s">
        <v>945</v>
      </c>
      <c r="L167" s="140" t="str">
        <f>IF(ISERROR(VLOOKUP($B167&amp;" "&amp;$M167,Lists!$AC$4:$AD$17,2,FALSE)),"",VLOOKUP($B167&amp;" "&amp;$M167,Lists!$AC$4:$AD$17,2,FALSE))</f>
        <v/>
      </c>
      <c r="M167" s="78" t="str">
        <f>IF(ISERROR(VLOOKUP($K167,Lists!$L$4:$M$7,2,FALSE)),"",VLOOKUP($K167,Lists!$L$4:$M$7,2,FALSE))</f>
        <v/>
      </c>
      <c r="N167" s="98" t="str">
        <f t="shared" si="2"/>
        <v/>
      </c>
      <c r="O167" s="99" t="str">
        <f>IF(C167="no",VLOOKUP(B167,Lists!$R$4:$AB$17,10, FALSE),"Please enter details here")</f>
        <v>Please enter details here</v>
      </c>
      <c r="P167" s="124"/>
      <c r="Q167" s="99" t="str">
        <f>IF(Lists!$BA$4="","No","")</f>
        <v>No</v>
      </c>
      <c r="R167" s="100" t="str">
        <f>IF(ISERROR(VLOOKUP($E167,Lists!$T$4:$AA$49,6,FALSE)),"",VLOOKUP($E167,Lists!$T$4:$AA$49,6,FALSE))</f>
        <v/>
      </c>
      <c r="S167" s="101" t="str">
        <f>IF(ISERROR(VLOOKUP($E167,Lists!$T$4:$AA$49,7,FALSE)),"",VLOOKUP($E167,Lists!$T$4:$AA$49,7,FALSE))</f>
        <v/>
      </c>
      <c r="T167" s="102"/>
      <c r="U167" s="102"/>
      <c r="V167" s="102"/>
      <c r="W167" s="102"/>
      <c r="X167" s="102" t="str">
        <f>IF(ISERROR(VLOOKUP($E167,Lists!$T$4:$AF$49,13,FALSE))," ",VLOOKUP($E167,Lists!$T$4:$AF$49,13,FALSE))</f>
        <v xml:space="preserve"> </v>
      </c>
    </row>
    <row r="168" spans="1:24" x14ac:dyDescent="0.25">
      <c r="A168" s="91"/>
      <c r="B168" s="76" t="s">
        <v>781</v>
      </c>
      <c r="C168" s="89" t="s">
        <v>898</v>
      </c>
      <c r="D168" s="139" t="str">
        <f>IF(ISERROR(VLOOKUP($B168,Lists!$R$4:$S$17,2,FALSE)),"",VLOOKUP($B168,Lists!$R$4:$S$17,2,FALSE))</f>
        <v/>
      </c>
      <c r="E168" s="90" t="s">
        <v>799</v>
      </c>
      <c r="F168" s="96"/>
      <c r="G168" s="96" t="s">
        <v>836</v>
      </c>
      <c r="H168" s="91" t="s">
        <v>1016</v>
      </c>
      <c r="I168" s="91" t="s">
        <v>926</v>
      </c>
      <c r="J168" s="97"/>
      <c r="K168" s="78" t="s">
        <v>945</v>
      </c>
      <c r="L168" s="140" t="str">
        <f>IF(ISERROR(VLOOKUP($B168&amp;" "&amp;$M168,Lists!$AC$4:$AD$17,2,FALSE)),"",VLOOKUP($B168&amp;" "&amp;$M168,Lists!$AC$4:$AD$17,2,FALSE))</f>
        <v/>
      </c>
      <c r="M168" s="78" t="str">
        <f>IF(ISERROR(VLOOKUP($K168,Lists!$L$4:$M$7,2,FALSE)),"",VLOOKUP($K168,Lists!$L$4:$M$7,2,FALSE))</f>
        <v/>
      </c>
      <c r="N168" s="98" t="str">
        <f t="shared" si="2"/>
        <v/>
      </c>
      <c r="O168" s="99" t="str">
        <f>IF(C168="no",VLOOKUP(B168,Lists!$R$4:$AB$17,10, FALSE),"Please enter details here")</f>
        <v>Please enter details here</v>
      </c>
      <c r="P168" s="124"/>
      <c r="Q168" s="99" t="str">
        <f>IF(Lists!$BA$4="","No","")</f>
        <v>No</v>
      </c>
      <c r="R168" s="100" t="str">
        <f>IF(ISERROR(VLOOKUP($E168,Lists!$T$4:$AA$49,6,FALSE)),"",VLOOKUP($E168,Lists!$T$4:$AA$49,6,FALSE))</f>
        <v/>
      </c>
      <c r="S168" s="101" t="str">
        <f>IF(ISERROR(VLOOKUP($E168,Lists!$T$4:$AA$49,7,FALSE)),"",VLOOKUP($E168,Lists!$T$4:$AA$49,7,FALSE))</f>
        <v/>
      </c>
      <c r="T168" s="102"/>
      <c r="U168" s="102"/>
      <c r="V168" s="102"/>
      <c r="W168" s="102"/>
      <c r="X168" s="102" t="str">
        <f>IF(ISERROR(VLOOKUP($E168,Lists!$T$4:$AF$49,13,FALSE))," ",VLOOKUP($E168,Lists!$T$4:$AF$49,13,FALSE))</f>
        <v xml:space="preserve"> </v>
      </c>
    </row>
    <row r="169" spans="1:24" x14ac:dyDescent="0.25">
      <c r="A169" s="91"/>
      <c r="B169" s="76" t="s">
        <v>781</v>
      </c>
      <c r="C169" s="89" t="s">
        <v>898</v>
      </c>
      <c r="D169" s="139" t="str">
        <f>IF(ISERROR(VLOOKUP($B169,Lists!$R$4:$S$17,2,FALSE)),"",VLOOKUP($B169,Lists!$R$4:$S$17,2,FALSE))</f>
        <v/>
      </c>
      <c r="E169" s="90" t="s">
        <v>799</v>
      </c>
      <c r="F169" s="96"/>
      <c r="G169" s="96" t="s">
        <v>836</v>
      </c>
      <c r="H169" s="91" t="s">
        <v>1016</v>
      </c>
      <c r="I169" s="91" t="s">
        <v>926</v>
      </c>
      <c r="J169" s="97"/>
      <c r="K169" s="78" t="s">
        <v>945</v>
      </c>
      <c r="L169" s="140" t="str">
        <f>IF(ISERROR(VLOOKUP($B169&amp;" "&amp;$M169,Lists!$AC$4:$AD$17,2,FALSE)),"",VLOOKUP($B169&amp;" "&amp;$M169,Lists!$AC$4:$AD$17,2,FALSE))</f>
        <v/>
      </c>
      <c r="M169" s="78" t="str">
        <f>IF(ISERROR(VLOOKUP($K169,Lists!$L$4:$M$7,2,FALSE)),"",VLOOKUP($K169,Lists!$L$4:$M$7,2,FALSE))</f>
        <v/>
      </c>
      <c r="N169" s="98" t="str">
        <f t="shared" si="2"/>
        <v/>
      </c>
      <c r="O169" s="99" t="str">
        <f>IF(C169="no",VLOOKUP(B169,Lists!$R$4:$AB$17,10, FALSE),"Please enter details here")</f>
        <v>Please enter details here</v>
      </c>
      <c r="P169" s="124"/>
      <c r="Q169" s="99" t="str">
        <f>IF(Lists!$BA$4="","No","")</f>
        <v>No</v>
      </c>
      <c r="R169" s="100" t="str">
        <f>IF(ISERROR(VLOOKUP($E169,Lists!$T$4:$AA$49,6,FALSE)),"",VLOOKUP($E169,Lists!$T$4:$AA$49,6,FALSE))</f>
        <v/>
      </c>
      <c r="S169" s="101" t="str">
        <f>IF(ISERROR(VLOOKUP($E169,Lists!$T$4:$AA$49,7,FALSE)),"",VLOOKUP($E169,Lists!$T$4:$AA$49,7,FALSE))</f>
        <v/>
      </c>
      <c r="T169" s="102"/>
      <c r="U169" s="102"/>
      <c r="V169" s="102"/>
      <c r="W169" s="102"/>
      <c r="X169" s="102" t="str">
        <f>IF(ISERROR(VLOOKUP($E169,Lists!$T$4:$AF$49,13,FALSE))," ",VLOOKUP($E169,Lists!$T$4:$AF$49,13,FALSE))</f>
        <v xml:space="preserve"> </v>
      </c>
    </row>
    <row r="170" spans="1:24" x14ac:dyDescent="0.25">
      <c r="A170" s="91"/>
      <c r="B170" s="76" t="s">
        <v>781</v>
      </c>
      <c r="C170" s="89" t="s">
        <v>898</v>
      </c>
      <c r="D170" s="139" t="str">
        <f>IF(ISERROR(VLOOKUP($B170,Lists!$R$4:$S$17,2,FALSE)),"",VLOOKUP($B170,Lists!$R$4:$S$17,2,FALSE))</f>
        <v/>
      </c>
      <c r="E170" s="90" t="s">
        <v>799</v>
      </c>
      <c r="F170" s="96"/>
      <c r="G170" s="96" t="s">
        <v>836</v>
      </c>
      <c r="H170" s="91" t="s">
        <v>1016</v>
      </c>
      <c r="I170" s="91" t="s">
        <v>926</v>
      </c>
      <c r="J170" s="97"/>
      <c r="K170" s="78" t="s">
        <v>945</v>
      </c>
      <c r="L170" s="140" t="str">
        <f>IF(ISERROR(VLOOKUP($B170&amp;" "&amp;$M170,Lists!$AC$4:$AD$17,2,FALSE)),"",VLOOKUP($B170&amp;" "&amp;$M170,Lists!$AC$4:$AD$17,2,FALSE))</f>
        <v/>
      </c>
      <c r="M170" s="78" t="str">
        <f>IF(ISERROR(VLOOKUP($K170,Lists!$L$4:$M$7,2,FALSE)),"",VLOOKUP($K170,Lists!$L$4:$M$7,2,FALSE))</f>
        <v/>
      </c>
      <c r="N170" s="98" t="str">
        <f t="shared" si="2"/>
        <v/>
      </c>
      <c r="O170" s="99" t="str">
        <f>IF(C170="no",VLOOKUP(B170,Lists!$R$4:$AB$17,10, FALSE),"Please enter details here")</f>
        <v>Please enter details here</v>
      </c>
      <c r="P170" s="124"/>
      <c r="Q170" s="99" t="str">
        <f>IF(Lists!$BA$4="","No","")</f>
        <v>No</v>
      </c>
      <c r="R170" s="100" t="str">
        <f>IF(ISERROR(VLOOKUP($E170,Lists!$T$4:$AA$49,6,FALSE)),"",VLOOKUP($E170,Lists!$T$4:$AA$49,6,FALSE))</f>
        <v/>
      </c>
      <c r="S170" s="101" t="str">
        <f>IF(ISERROR(VLOOKUP($E170,Lists!$T$4:$AA$49,7,FALSE)),"",VLOOKUP($E170,Lists!$T$4:$AA$49,7,FALSE))</f>
        <v/>
      </c>
      <c r="T170" s="102"/>
      <c r="U170" s="102"/>
      <c r="V170" s="102"/>
      <c r="W170" s="102"/>
      <c r="X170" s="102" t="str">
        <f>IF(ISERROR(VLOOKUP($E170,Lists!$T$4:$AF$49,13,FALSE))," ",VLOOKUP($E170,Lists!$T$4:$AF$49,13,FALSE))</f>
        <v xml:space="preserve"> </v>
      </c>
    </row>
    <row r="171" spans="1:24" x14ac:dyDescent="0.25">
      <c r="A171" s="91"/>
      <c r="B171" s="76" t="s">
        <v>781</v>
      </c>
      <c r="C171" s="89" t="s">
        <v>898</v>
      </c>
      <c r="D171" s="139" t="str">
        <f>IF(ISERROR(VLOOKUP($B171,Lists!$R$4:$S$17,2,FALSE)),"",VLOOKUP($B171,Lists!$R$4:$S$17,2,FALSE))</f>
        <v/>
      </c>
      <c r="E171" s="90" t="s">
        <v>799</v>
      </c>
      <c r="F171" s="96"/>
      <c r="G171" s="96" t="s">
        <v>836</v>
      </c>
      <c r="H171" s="91" t="s">
        <v>1016</v>
      </c>
      <c r="I171" s="91" t="s">
        <v>926</v>
      </c>
      <c r="J171" s="97"/>
      <c r="K171" s="78" t="s">
        <v>945</v>
      </c>
      <c r="L171" s="140" t="str">
        <f>IF(ISERROR(VLOOKUP($B171&amp;" "&amp;$M171,Lists!$AC$4:$AD$17,2,FALSE)),"",VLOOKUP($B171&amp;" "&amp;$M171,Lists!$AC$4:$AD$17,2,FALSE))</f>
        <v/>
      </c>
      <c r="M171" s="78" t="str">
        <f>IF(ISERROR(VLOOKUP($K171,Lists!$L$4:$M$7,2,FALSE)),"",VLOOKUP($K171,Lists!$L$4:$M$7,2,FALSE))</f>
        <v/>
      </c>
      <c r="N171" s="98" t="str">
        <f t="shared" si="2"/>
        <v/>
      </c>
      <c r="O171" s="99" t="str">
        <f>IF(C171="no",VLOOKUP(B171,Lists!$R$4:$AB$17,10, FALSE),"Please enter details here")</f>
        <v>Please enter details here</v>
      </c>
      <c r="P171" s="124"/>
      <c r="Q171" s="99" t="str">
        <f>IF(Lists!$BA$4="","No","")</f>
        <v>No</v>
      </c>
      <c r="R171" s="100" t="str">
        <f>IF(ISERROR(VLOOKUP($E171,Lists!$T$4:$AA$49,6,FALSE)),"",VLOOKUP($E171,Lists!$T$4:$AA$49,6,FALSE))</f>
        <v/>
      </c>
      <c r="S171" s="101" t="str">
        <f>IF(ISERROR(VLOOKUP($E171,Lists!$T$4:$AA$49,7,FALSE)),"",VLOOKUP($E171,Lists!$T$4:$AA$49,7,FALSE))</f>
        <v/>
      </c>
      <c r="T171" s="102"/>
      <c r="U171" s="102"/>
      <c r="V171" s="102"/>
      <c r="W171" s="102"/>
      <c r="X171" s="102" t="str">
        <f>IF(ISERROR(VLOOKUP($E171,Lists!$T$4:$AF$49,13,FALSE))," ",VLOOKUP($E171,Lists!$T$4:$AF$49,13,FALSE))</f>
        <v xml:space="preserve"> </v>
      </c>
    </row>
    <row r="172" spans="1:24" x14ac:dyDescent="0.25">
      <c r="A172" s="91"/>
      <c r="B172" s="76" t="s">
        <v>781</v>
      </c>
      <c r="C172" s="89" t="s">
        <v>898</v>
      </c>
      <c r="D172" s="139" t="str">
        <f>IF(ISERROR(VLOOKUP($B172,Lists!$R$4:$S$17,2,FALSE)),"",VLOOKUP($B172,Lists!$R$4:$S$17,2,FALSE))</f>
        <v/>
      </c>
      <c r="E172" s="90" t="s">
        <v>799</v>
      </c>
      <c r="F172" s="96"/>
      <c r="G172" s="96" t="s">
        <v>836</v>
      </c>
      <c r="H172" s="91" t="s">
        <v>1016</v>
      </c>
      <c r="I172" s="91" t="s">
        <v>926</v>
      </c>
      <c r="J172" s="97"/>
      <c r="K172" s="78" t="s">
        <v>945</v>
      </c>
      <c r="L172" s="140" t="str">
        <f>IF(ISERROR(VLOOKUP($B172&amp;" "&amp;$M172,Lists!$AC$4:$AD$17,2,FALSE)),"",VLOOKUP($B172&amp;" "&amp;$M172,Lists!$AC$4:$AD$17,2,FALSE))</f>
        <v/>
      </c>
      <c r="M172" s="78" t="str">
        <f>IF(ISERROR(VLOOKUP($K172,Lists!$L$4:$M$7,2,FALSE)),"",VLOOKUP($K172,Lists!$L$4:$M$7,2,FALSE))</f>
        <v/>
      </c>
      <c r="N172" s="98" t="str">
        <f t="shared" si="2"/>
        <v/>
      </c>
      <c r="O172" s="99" t="str">
        <f>IF(C172="no",VLOOKUP(B172,Lists!$R$4:$AB$17,10, FALSE),"Please enter details here")</f>
        <v>Please enter details here</v>
      </c>
      <c r="P172" s="124"/>
      <c r="Q172" s="99" t="str">
        <f>IF(Lists!$BA$4="","No","")</f>
        <v>No</v>
      </c>
      <c r="R172" s="100" t="str">
        <f>IF(ISERROR(VLOOKUP($E172,Lists!$T$4:$AA$49,6,FALSE)),"",VLOOKUP($E172,Lists!$T$4:$AA$49,6,FALSE))</f>
        <v/>
      </c>
      <c r="S172" s="101" t="str">
        <f>IF(ISERROR(VLOOKUP($E172,Lists!$T$4:$AA$49,7,FALSE)),"",VLOOKUP($E172,Lists!$T$4:$AA$49,7,FALSE))</f>
        <v/>
      </c>
      <c r="T172" s="102"/>
      <c r="U172" s="102"/>
      <c r="V172" s="102"/>
      <c r="W172" s="102"/>
      <c r="X172" s="102" t="str">
        <f>IF(ISERROR(VLOOKUP($E172,Lists!$T$4:$AF$49,13,FALSE))," ",VLOOKUP($E172,Lists!$T$4:$AF$49,13,FALSE))</f>
        <v xml:space="preserve"> </v>
      </c>
    </row>
    <row r="173" spans="1:24" x14ac:dyDescent="0.25">
      <c r="A173" s="91"/>
      <c r="B173" s="76" t="s">
        <v>781</v>
      </c>
      <c r="C173" s="89" t="s">
        <v>898</v>
      </c>
      <c r="D173" s="139" t="str">
        <f>IF(ISERROR(VLOOKUP($B173,Lists!$R$4:$S$17,2,FALSE)),"",VLOOKUP($B173,Lists!$R$4:$S$17,2,FALSE))</f>
        <v/>
      </c>
      <c r="E173" s="90" t="s">
        <v>799</v>
      </c>
      <c r="F173" s="96"/>
      <c r="G173" s="96" t="s">
        <v>836</v>
      </c>
      <c r="H173" s="91" t="s">
        <v>1016</v>
      </c>
      <c r="I173" s="91" t="s">
        <v>926</v>
      </c>
      <c r="J173" s="97"/>
      <c r="K173" s="78" t="s">
        <v>945</v>
      </c>
      <c r="L173" s="140" t="str">
        <f>IF(ISERROR(VLOOKUP($B173&amp;" "&amp;$M173,Lists!$AC$4:$AD$17,2,FALSE)),"",VLOOKUP($B173&amp;" "&amp;$M173,Lists!$AC$4:$AD$17,2,FALSE))</f>
        <v/>
      </c>
      <c r="M173" s="78" t="str">
        <f>IF(ISERROR(VLOOKUP($K173,Lists!$L$4:$M$7,2,FALSE)),"",VLOOKUP($K173,Lists!$L$4:$M$7,2,FALSE))</f>
        <v/>
      </c>
      <c r="N173" s="98" t="str">
        <f t="shared" si="2"/>
        <v/>
      </c>
      <c r="O173" s="99" t="str">
        <f>IF(C173="no",VLOOKUP(B173,Lists!$R$4:$AB$17,10, FALSE),"Please enter details here")</f>
        <v>Please enter details here</v>
      </c>
      <c r="P173" s="124"/>
      <c r="Q173" s="99" t="str">
        <f>IF(Lists!$BA$4="","No","")</f>
        <v>No</v>
      </c>
      <c r="R173" s="100" t="str">
        <f>IF(ISERROR(VLOOKUP($E173,Lists!$T$4:$AA$49,6,FALSE)),"",VLOOKUP($E173,Lists!$T$4:$AA$49,6,FALSE))</f>
        <v/>
      </c>
      <c r="S173" s="101" t="str">
        <f>IF(ISERROR(VLOOKUP($E173,Lists!$T$4:$AA$49,7,FALSE)),"",VLOOKUP($E173,Lists!$T$4:$AA$49,7,FALSE))</f>
        <v/>
      </c>
      <c r="T173" s="102"/>
      <c r="U173" s="102"/>
      <c r="V173" s="102"/>
      <c r="W173" s="102"/>
      <c r="X173" s="102" t="str">
        <f>IF(ISERROR(VLOOKUP($E173,Lists!$T$4:$AF$49,13,FALSE))," ",VLOOKUP($E173,Lists!$T$4:$AF$49,13,FALSE))</f>
        <v xml:space="preserve"> </v>
      </c>
    </row>
    <row r="174" spans="1:24" x14ac:dyDescent="0.25">
      <c r="A174" s="91"/>
      <c r="B174" s="76" t="s">
        <v>781</v>
      </c>
      <c r="C174" s="89" t="s">
        <v>898</v>
      </c>
      <c r="D174" s="139" t="str">
        <f>IF(ISERROR(VLOOKUP($B174,Lists!$R$4:$S$17,2,FALSE)),"",VLOOKUP($B174,Lists!$R$4:$S$17,2,FALSE))</f>
        <v/>
      </c>
      <c r="E174" s="90" t="s">
        <v>799</v>
      </c>
      <c r="F174" s="96"/>
      <c r="G174" s="96" t="s">
        <v>836</v>
      </c>
      <c r="H174" s="91" t="s">
        <v>1016</v>
      </c>
      <c r="I174" s="91" t="s">
        <v>926</v>
      </c>
      <c r="J174" s="97"/>
      <c r="K174" s="78" t="s">
        <v>945</v>
      </c>
      <c r="L174" s="140" t="str">
        <f>IF(ISERROR(VLOOKUP($B174&amp;" "&amp;$M174,Lists!$AC$4:$AD$17,2,FALSE)),"",VLOOKUP($B174&amp;" "&amp;$M174,Lists!$AC$4:$AD$17,2,FALSE))</f>
        <v/>
      </c>
      <c r="M174" s="78" t="str">
        <f>IF(ISERROR(VLOOKUP($K174,Lists!$L$4:$M$7,2,FALSE)),"",VLOOKUP($K174,Lists!$L$4:$M$7,2,FALSE))</f>
        <v/>
      </c>
      <c r="N174" s="98" t="str">
        <f t="shared" si="2"/>
        <v/>
      </c>
      <c r="O174" s="99" t="str">
        <f>IF(C174="no",VLOOKUP(B174,Lists!$R$4:$AB$17,10, FALSE),"Please enter details here")</f>
        <v>Please enter details here</v>
      </c>
      <c r="P174" s="124"/>
      <c r="Q174" s="99" t="str">
        <f>IF(Lists!$BA$4="","No","")</f>
        <v>No</v>
      </c>
      <c r="R174" s="100" t="str">
        <f>IF(ISERROR(VLOOKUP($E174,Lists!$T$4:$AA$49,6,FALSE)),"",VLOOKUP($E174,Lists!$T$4:$AA$49,6,FALSE))</f>
        <v/>
      </c>
      <c r="S174" s="101" t="str">
        <f>IF(ISERROR(VLOOKUP($E174,Lists!$T$4:$AA$49,7,FALSE)),"",VLOOKUP($E174,Lists!$T$4:$AA$49,7,FALSE))</f>
        <v/>
      </c>
      <c r="T174" s="102"/>
      <c r="U174" s="102"/>
      <c r="V174" s="102"/>
      <c r="W174" s="102"/>
      <c r="X174" s="102" t="str">
        <f>IF(ISERROR(VLOOKUP($E174,Lists!$T$4:$AF$49,13,FALSE))," ",VLOOKUP($E174,Lists!$T$4:$AF$49,13,FALSE))</f>
        <v xml:space="preserve"> </v>
      </c>
    </row>
    <row r="175" spans="1:24" x14ac:dyDescent="0.25">
      <c r="A175" s="91"/>
      <c r="B175" s="76" t="s">
        <v>781</v>
      </c>
      <c r="C175" s="89" t="s">
        <v>898</v>
      </c>
      <c r="D175" s="139" t="str">
        <f>IF(ISERROR(VLOOKUP($B175,Lists!$R$4:$S$17,2,FALSE)),"",VLOOKUP($B175,Lists!$R$4:$S$17,2,FALSE))</f>
        <v/>
      </c>
      <c r="E175" s="90" t="s">
        <v>799</v>
      </c>
      <c r="F175" s="96"/>
      <c r="G175" s="96" t="s">
        <v>836</v>
      </c>
      <c r="H175" s="91" t="s">
        <v>1016</v>
      </c>
      <c r="I175" s="91" t="s">
        <v>926</v>
      </c>
      <c r="J175" s="97"/>
      <c r="K175" s="78" t="s">
        <v>945</v>
      </c>
      <c r="L175" s="140" t="str">
        <f>IF(ISERROR(VLOOKUP($B175&amp;" "&amp;$M175,Lists!$AC$4:$AD$17,2,FALSE)),"",VLOOKUP($B175&amp;" "&amp;$M175,Lists!$AC$4:$AD$17,2,FALSE))</f>
        <v/>
      </c>
      <c r="M175" s="78" t="str">
        <f>IF(ISERROR(VLOOKUP($K175,Lists!$L$4:$M$7,2,FALSE)),"",VLOOKUP($K175,Lists!$L$4:$M$7,2,FALSE))</f>
        <v/>
      </c>
      <c r="N175" s="98" t="str">
        <f t="shared" si="2"/>
        <v/>
      </c>
      <c r="O175" s="99" t="str">
        <f>IF(C175="no",VLOOKUP(B175,Lists!$R$4:$AB$17,10, FALSE),"Please enter details here")</f>
        <v>Please enter details here</v>
      </c>
      <c r="P175" s="124"/>
      <c r="Q175" s="99" t="str">
        <f>IF(Lists!$BA$4="","No","")</f>
        <v>No</v>
      </c>
      <c r="R175" s="100" t="str">
        <f>IF(ISERROR(VLOOKUP($E175,Lists!$T$4:$AA$49,6,FALSE)),"",VLOOKUP($E175,Lists!$T$4:$AA$49,6,FALSE))</f>
        <v/>
      </c>
      <c r="S175" s="101" t="str">
        <f>IF(ISERROR(VLOOKUP($E175,Lists!$T$4:$AA$49,7,FALSE)),"",VLOOKUP($E175,Lists!$T$4:$AA$49,7,FALSE))</f>
        <v/>
      </c>
      <c r="T175" s="102"/>
      <c r="U175" s="102"/>
      <c r="V175" s="102"/>
      <c r="W175" s="102"/>
      <c r="X175" s="102" t="str">
        <f>IF(ISERROR(VLOOKUP($E175,Lists!$T$4:$AF$49,13,FALSE))," ",VLOOKUP($E175,Lists!$T$4:$AF$49,13,FALSE))</f>
        <v xml:space="preserve"> </v>
      </c>
    </row>
    <row r="176" spans="1:24" x14ac:dyDescent="0.25">
      <c r="A176" s="91"/>
      <c r="B176" s="76" t="s">
        <v>781</v>
      </c>
      <c r="C176" s="89" t="s">
        <v>898</v>
      </c>
      <c r="D176" s="139" t="str">
        <f>IF(ISERROR(VLOOKUP($B176,Lists!$R$4:$S$17,2,FALSE)),"",VLOOKUP($B176,Lists!$R$4:$S$17,2,FALSE))</f>
        <v/>
      </c>
      <c r="E176" s="90" t="s">
        <v>799</v>
      </c>
      <c r="F176" s="96"/>
      <c r="G176" s="96" t="s">
        <v>836</v>
      </c>
      <c r="H176" s="91" t="s">
        <v>1016</v>
      </c>
      <c r="I176" s="91" t="s">
        <v>926</v>
      </c>
      <c r="J176" s="97"/>
      <c r="K176" s="78" t="s">
        <v>945</v>
      </c>
      <c r="L176" s="140" t="str">
        <f>IF(ISERROR(VLOOKUP($B176&amp;" "&amp;$M176,Lists!$AC$4:$AD$17,2,FALSE)),"",VLOOKUP($B176&amp;" "&amp;$M176,Lists!$AC$4:$AD$17,2,FALSE))</f>
        <v/>
      </c>
      <c r="M176" s="78" t="str">
        <f>IF(ISERROR(VLOOKUP($K176,Lists!$L$4:$M$7,2,FALSE)),"",VLOOKUP($K176,Lists!$L$4:$M$7,2,FALSE))</f>
        <v/>
      </c>
      <c r="N176" s="98" t="str">
        <f t="shared" si="2"/>
        <v/>
      </c>
      <c r="O176" s="99" t="str">
        <f>IF(C176="no",VLOOKUP(B176,Lists!$R$4:$AB$17,10, FALSE),"Please enter details here")</f>
        <v>Please enter details here</v>
      </c>
      <c r="P176" s="124"/>
      <c r="Q176" s="99" t="str">
        <f>IF(Lists!$BA$4="","No","")</f>
        <v>No</v>
      </c>
      <c r="R176" s="100" t="str">
        <f>IF(ISERROR(VLOOKUP($E176,Lists!$T$4:$AA$49,6,FALSE)),"",VLOOKUP($E176,Lists!$T$4:$AA$49,6,FALSE))</f>
        <v/>
      </c>
      <c r="S176" s="101" t="str">
        <f>IF(ISERROR(VLOOKUP($E176,Lists!$T$4:$AA$49,7,FALSE)),"",VLOOKUP($E176,Lists!$T$4:$AA$49,7,FALSE))</f>
        <v/>
      </c>
      <c r="T176" s="102"/>
      <c r="U176" s="102"/>
      <c r="V176" s="102"/>
      <c r="W176" s="102"/>
      <c r="X176" s="102" t="str">
        <f>IF(ISERROR(VLOOKUP($E176,Lists!$T$4:$AF$49,13,FALSE))," ",VLOOKUP($E176,Lists!$T$4:$AF$49,13,FALSE))</f>
        <v xml:space="preserve"> </v>
      </c>
    </row>
    <row r="177" spans="1:24" x14ac:dyDescent="0.25">
      <c r="A177" s="91"/>
      <c r="B177" s="76" t="s">
        <v>781</v>
      </c>
      <c r="C177" s="89" t="s">
        <v>898</v>
      </c>
      <c r="D177" s="139" t="str">
        <f>IF(ISERROR(VLOOKUP($B177,Lists!$R$4:$S$17,2,FALSE)),"",VLOOKUP($B177,Lists!$R$4:$S$17,2,FALSE))</f>
        <v/>
      </c>
      <c r="E177" s="90" t="s">
        <v>799</v>
      </c>
      <c r="F177" s="96"/>
      <c r="G177" s="96" t="s">
        <v>836</v>
      </c>
      <c r="H177" s="91" t="s">
        <v>1016</v>
      </c>
      <c r="I177" s="91" t="s">
        <v>926</v>
      </c>
      <c r="J177" s="97"/>
      <c r="K177" s="78" t="s">
        <v>945</v>
      </c>
      <c r="L177" s="140" t="str">
        <f>IF(ISERROR(VLOOKUP($B177&amp;" "&amp;$M177,Lists!$AC$4:$AD$17,2,FALSE)),"",VLOOKUP($B177&amp;" "&amp;$M177,Lists!$AC$4:$AD$17,2,FALSE))</f>
        <v/>
      </c>
      <c r="M177" s="78" t="str">
        <f>IF(ISERROR(VLOOKUP($K177,Lists!$L$4:$M$7,2,FALSE)),"",VLOOKUP($K177,Lists!$L$4:$M$7,2,FALSE))</f>
        <v/>
      </c>
      <c r="N177" s="98" t="str">
        <f t="shared" si="2"/>
        <v/>
      </c>
      <c r="O177" s="99" t="str">
        <f>IF(C177="no",VLOOKUP(B177,Lists!$R$4:$AB$17,10, FALSE),"Please enter details here")</f>
        <v>Please enter details here</v>
      </c>
      <c r="P177" s="124"/>
      <c r="Q177" s="99" t="str">
        <f>IF(Lists!$BA$4="","No","")</f>
        <v>No</v>
      </c>
      <c r="R177" s="100" t="str">
        <f>IF(ISERROR(VLOOKUP($E177,Lists!$T$4:$AA$49,6,FALSE)),"",VLOOKUP($E177,Lists!$T$4:$AA$49,6,FALSE))</f>
        <v/>
      </c>
      <c r="S177" s="101" t="str">
        <f>IF(ISERROR(VLOOKUP($E177,Lists!$T$4:$AA$49,7,FALSE)),"",VLOOKUP($E177,Lists!$T$4:$AA$49,7,FALSE))</f>
        <v/>
      </c>
      <c r="T177" s="102"/>
      <c r="U177" s="102"/>
      <c r="V177" s="102"/>
      <c r="W177" s="102"/>
      <c r="X177" s="102" t="str">
        <f>IF(ISERROR(VLOOKUP($E177,Lists!$T$4:$AF$49,13,FALSE))," ",VLOOKUP($E177,Lists!$T$4:$AF$49,13,FALSE))</f>
        <v xml:space="preserve"> </v>
      </c>
    </row>
    <row r="178" spans="1:24" x14ac:dyDescent="0.25">
      <c r="A178" s="91"/>
      <c r="B178" s="76" t="s">
        <v>781</v>
      </c>
      <c r="C178" s="89" t="s">
        <v>898</v>
      </c>
      <c r="D178" s="139" t="str">
        <f>IF(ISERROR(VLOOKUP($B178,Lists!$R$4:$S$17,2,FALSE)),"",VLOOKUP($B178,Lists!$R$4:$S$17,2,FALSE))</f>
        <v/>
      </c>
      <c r="E178" s="90" t="s">
        <v>799</v>
      </c>
      <c r="F178" s="96"/>
      <c r="G178" s="96" t="s">
        <v>836</v>
      </c>
      <c r="H178" s="91" t="s">
        <v>1016</v>
      </c>
      <c r="I178" s="91" t="s">
        <v>926</v>
      </c>
      <c r="J178" s="97"/>
      <c r="K178" s="78" t="s">
        <v>945</v>
      </c>
      <c r="L178" s="140" t="str">
        <f>IF(ISERROR(VLOOKUP($B178&amp;" "&amp;$M178,Lists!$AC$4:$AD$17,2,FALSE)),"",VLOOKUP($B178&amp;" "&amp;$M178,Lists!$AC$4:$AD$17,2,FALSE))</f>
        <v/>
      </c>
      <c r="M178" s="78" t="str">
        <f>IF(ISERROR(VLOOKUP($K178,Lists!$L$4:$M$7,2,FALSE)),"",VLOOKUP($K178,Lists!$L$4:$M$7,2,FALSE))</f>
        <v/>
      </c>
      <c r="N178" s="98" t="str">
        <f t="shared" si="2"/>
        <v/>
      </c>
      <c r="O178" s="99" t="str">
        <f>IF(C178="no",VLOOKUP(B178,Lists!$R$4:$AB$17,10, FALSE),"Please enter details here")</f>
        <v>Please enter details here</v>
      </c>
      <c r="P178" s="124"/>
      <c r="Q178" s="99" t="str">
        <f>IF(Lists!$BA$4="","No","")</f>
        <v>No</v>
      </c>
      <c r="R178" s="100" t="str">
        <f>IF(ISERROR(VLOOKUP($E178,Lists!$T$4:$AA$49,6,FALSE)),"",VLOOKUP($E178,Lists!$T$4:$AA$49,6,FALSE))</f>
        <v/>
      </c>
      <c r="S178" s="101" t="str">
        <f>IF(ISERROR(VLOOKUP($E178,Lists!$T$4:$AA$49,7,FALSE)),"",VLOOKUP($E178,Lists!$T$4:$AA$49,7,FALSE))</f>
        <v/>
      </c>
      <c r="T178" s="102"/>
      <c r="U178" s="102"/>
      <c r="V178" s="102"/>
      <c r="W178" s="102"/>
      <c r="X178" s="102" t="str">
        <f>IF(ISERROR(VLOOKUP($E178,Lists!$T$4:$AF$49,13,FALSE))," ",VLOOKUP($E178,Lists!$T$4:$AF$49,13,FALSE))</f>
        <v xml:space="preserve"> </v>
      </c>
    </row>
    <row r="179" spans="1:24" x14ac:dyDescent="0.25">
      <c r="A179" s="91"/>
      <c r="B179" s="76" t="s">
        <v>781</v>
      </c>
      <c r="C179" s="89" t="s">
        <v>898</v>
      </c>
      <c r="D179" s="139" t="str">
        <f>IF(ISERROR(VLOOKUP($B179,Lists!$R$4:$S$17,2,FALSE)),"",VLOOKUP($B179,Lists!$R$4:$S$17,2,FALSE))</f>
        <v/>
      </c>
      <c r="E179" s="90" t="s">
        <v>799</v>
      </c>
      <c r="F179" s="96"/>
      <c r="G179" s="96" t="s">
        <v>836</v>
      </c>
      <c r="H179" s="91" t="s">
        <v>1016</v>
      </c>
      <c r="I179" s="91" t="s">
        <v>926</v>
      </c>
      <c r="J179" s="97"/>
      <c r="K179" s="78" t="s">
        <v>945</v>
      </c>
      <c r="L179" s="140" t="str">
        <f>IF(ISERROR(VLOOKUP($B179&amp;" "&amp;$M179,Lists!$AC$4:$AD$17,2,FALSE)),"",VLOOKUP($B179&amp;" "&amp;$M179,Lists!$AC$4:$AD$17,2,FALSE))</f>
        <v/>
      </c>
      <c r="M179" s="78" t="str">
        <f>IF(ISERROR(VLOOKUP($K179,Lists!$L$4:$M$7,2,FALSE)),"",VLOOKUP($K179,Lists!$L$4:$M$7,2,FALSE))</f>
        <v/>
      </c>
      <c r="N179" s="98" t="str">
        <f t="shared" si="2"/>
        <v/>
      </c>
      <c r="O179" s="99" t="str">
        <f>IF(C179="no",VLOOKUP(B179,Lists!$R$4:$AB$17,10, FALSE),"Please enter details here")</f>
        <v>Please enter details here</v>
      </c>
      <c r="P179" s="124"/>
      <c r="Q179" s="99" t="str">
        <f>IF(Lists!$BA$4="","No","")</f>
        <v>No</v>
      </c>
      <c r="R179" s="100" t="str">
        <f>IF(ISERROR(VLOOKUP($E179,Lists!$T$4:$AA$49,6,FALSE)),"",VLOOKUP($E179,Lists!$T$4:$AA$49,6,FALSE))</f>
        <v/>
      </c>
      <c r="S179" s="101" t="str">
        <f>IF(ISERROR(VLOOKUP($E179,Lists!$T$4:$AA$49,7,FALSE)),"",VLOOKUP($E179,Lists!$T$4:$AA$49,7,FALSE))</f>
        <v/>
      </c>
      <c r="T179" s="102"/>
      <c r="U179" s="102"/>
      <c r="V179" s="102"/>
      <c r="W179" s="102"/>
      <c r="X179" s="102" t="str">
        <f>IF(ISERROR(VLOOKUP($E179,Lists!$T$4:$AF$49,13,FALSE))," ",VLOOKUP($E179,Lists!$T$4:$AF$49,13,FALSE))</f>
        <v xml:space="preserve"> </v>
      </c>
    </row>
    <row r="180" spans="1:24" x14ac:dyDescent="0.25">
      <c r="A180" s="91"/>
      <c r="B180" s="76" t="s">
        <v>781</v>
      </c>
      <c r="C180" s="89" t="s">
        <v>898</v>
      </c>
      <c r="D180" s="139" t="str">
        <f>IF(ISERROR(VLOOKUP($B180,Lists!$R$4:$S$17,2,FALSE)),"",VLOOKUP($B180,Lists!$R$4:$S$17,2,FALSE))</f>
        <v/>
      </c>
      <c r="E180" s="90" t="s">
        <v>799</v>
      </c>
      <c r="F180" s="96"/>
      <c r="G180" s="96" t="s">
        <v>836</v>
      </c>
      <c r="H180" s="91" t="s">
        <v>1016</v>
      </c>
      <c r="I180" s="91" t="s">
        <v>926</v>
      </c>
      <c r="J180" s="97"/>
      <c r="K180" s="78" t="s">
        <v>945</v>
      </c>
      <c r="L180" s="140" t="str">
        <f>IF(ISERROR(VLOOKUP($B180&amp;" "&amp;$M180,Lists!$AC$4:$AD$17,2,FALSE)),"",VLOOKUP($B180&amp;" "&amp;$M180,Lists!$AC$4:$AD$17,2,FALSE))</f>
        <v/>
      </c>
      <c r="M180" s="78" t="str">
        <f>IF(ISERROR(VLOOKUP($K180,Lists!$L$4:$M$7,2,FALSE)),"",VLOOKUP($K180,Lists!$L$4:$M$7,2,FALSE))</f>
        <v/>
      </c>
      <c r="N180" s="98" t="str">
        <f t="shared" si="2"/>
        <v/>
      </c>
      <c r="O180" s="99" t="str">
        <f>IF(C180="no",VLOOKUP(B180,Lists!$R$4:$AB$17,10, FALSE),"Please enter details here")</f>
        <v>Please enter details here</v>
      </c>
      <c r="P180" s="124"/>
      <c r="Q180" s="99" t="str">
        <f>IF(Lists!$BA$4="","No","")</f>
        <v>No</v>
      </c>
      <c r="R180" s="100" t="str">
        <f>IF(ISERROR(VLOOKUP($E180,Lists!$T$4:$AA$49,6,FALSE)),"",VLOOKUP($E180,Lists!$T$4:$AA$49,6,FALSE))</f>
        <v/>
      </c>
      <c r="S180" s="101" t="str">
        <f>IF(ISERROR(VLOOKUP($E180,Lists!$T$4:$AA$49,7,FALSE)),"",VLOOKUP($E180,Lists!$T$4:$AA$49,7,FALSE))</f>
        <v/>
      </c>
      <c r="T180" s="102"/>
      <c r="U180" s="102"/>
      <c r="V180" s="102"/>
      <c r="W180" s="102"/>
      <c r="X180" s="102" t="str">
        <f>IF(ISERROR(VLOOKUP($E180,Lists!$T$4:$AF$49,13,FALSE))," ",VLOOKUP($E180,Lists!$T$4:$AF$49,13,FALSE))</f>
        <v xml:space="preserve"> </v>
      </c>
    </row>
    <row r="181" spans="1:24" x14ac:dyDescent="0.25">
      <c r="A181" s="91"/>
      <c r="B181" s="76" t="s">
        <v>781</v>
      </c>
      <c r="C181" s="89" t="s">
        <v>898</v>
      </c>
      <c r="D181" s="139" t="str">
        <f>IF(ISERROR(VLOOKUP($B181,Lists!$R$4:$S$17,2,FALSE)),"",VLOOKUP($B181,Lists!$R$4:$S$17,2,FALSE))</f>
        <v/>
      </c>
      <c r="E181" s="90" t="s">
        <v>799</v>
      </c>
      <c r="F181" s="96"/>
      <c r="G181" s="96" t="s">
        <v>836</v>
      </c>
      <c r="H181" s="91" t="s">
        <v>1016</v>
      </c>
      <c r="I181" s="91" t="s">
        <v>926</v>
      </c>
      <c r="J181" s="97"/>
      <c r="K181" s="78" t="s">
        <v>945</v>
      </c>
      <c r="L181" s="140" t="str">
        <f>IF(ISERROR(VLOOKUP($B181&amp;" "&amp;$M181,Lists!$AC$4:$AD$17,2,FALSE)),"",VLOOKUP($B181&amp;" "&amp;$M181,Lists!$AC$4:$AD$17,2,FALSE))</f>
        <v/>
      </c>
      <c r="M181" s="78" t="str">
        <f>IF(ISERROR(VLOOKUP($K181,Lists!$L$4:$M$7,2,FALSE)),"",VLOOKUP($K181,Lists!$L$4:$M$7,2,FALSE))</f>
        <v/>
      </c>
      <c r="N181" s="98" t="str">
        <f t="shared" si="2"/>
        <v/>
      </c>
      <c r="O181" s="99" t="str">
        <f>IF(C181="no",VLOOKUP(B181,Lists!$R$4:$AB$17,10, FALSE),"Please enter details here")</f>
        <v>Please enter details here</v>
      </c>
      <c r="P181" s="124"/>
      <c r="Q181" s="99" t="str">
        <f>IF(Lists!$BA$4="","No","")</f>
        <v>No</v>
      </c>
      <c r="R181" s="100" t="str">
        <f>IF(ISERROR(VLOOKUP($E181,Lists!$T$4:$AA$49,6,FALSE)),"",VLOOKUP($E181,Lists!$T$4:$AA$49,6,FALSE))</f>
        <v/>
      </c>
      <c r="S181" s="101" t="str">
        <f>IF(ISERROR(VLOOKUP($E181,Lists!$T$4:$AA$49,7,FALSE)),"",VLOOKUP($E181,Lists!$T$4:$AA$49,7,FALSE))</f>
        <v/>
      </c>
      <c r="T181" s="102"/>
      <c r="U181" s="102"/>
      <c r="V181" s="102"/>
      <c r="W181" s="102"/>
      <c r="X181" s="102" t="str">
        <f>IF(ISERROR(VLOOKUP($E181,Lists!$T$4:$AF$49,13,FALSE))," ",VLOOKUP($E181,Lists!$T$4:$AF$49,13,FALSE))</f>
        <v xml:space="preserve"> </v>
      </c>
    </row>
    <row r="182" spans="1:24" x14ac:dyDescent="0.25">
      <c r="A182" s="91"/>
      <c r="B182" s="76" t="s">
        <v>781</v>
      </c>
      <c r="C182" s="89" t="s">
        <v>898</v>
      </c>
      <c r="D182" s="139" t="str">
        <f>IF(ISERROR(VLOOKUP($B182,Lists!$R$4:$S$17,2,FALSE)),"",VLOOKUP($B182,Lists!$R$4:$S$17,2,FALSE))</f>
        <v/>
      </c>
      <c r="E182" s="90" t="s">
        <v>799</v>
      </c>
      <c r="F182" s="96"/>
      <c r="G182" s="96" t="s">
        <v>836</v>
      </c>
      <c r="H182" s="91" t="s">
        <v>1016</v>
      </c>
      <c r="I182" s="91" t="s">
        <v>926</v>
      </c>
      <c r="J182" s="97"/>
      <c r="K182" s="78" t="s">
        <v>945</v>
      </c>
      <c r="L182" s="140" t="str">
        <f>IF(ISERROR(VLOOKUP($B182&amp;" "&amp;$M182,Lists!$AC$4:$AD$17,2,FALSE)),"",VLOOKUP($B182&amp;" "&amp;$M182,Lists!$AC$4:$AD$17,2,FALSE))</f>
        <v/>
      </c>
      <c r="M182" s="78" t="str">
        <f>IF(ISERROR(VLOOKUP($K182,Lists!$L$4:$M$7,2,FALSE)),"",VLOOKUP($K182,Lists!$L$4:$M$7,2,FALSE))</f>
        <v/>
      </c>
      <c r="N182" s="98" t="str">
        <f t="shared" si="2"/>
        <v/>
      </c>
      <c r="O182" s="99" t="str">
        <f>IF(C182="no",VLOOKUP(B182,Lists!$R$4:$AB$17,10, FALSE),"Please enter details here")</f>
        <v>Please enter details here</v>
      </c>
      <c r="P182" s="124"/>
      <c r="Q182" s="99" t="str">
        <f>IF(Lists!$BA$4="","No","")</f>
        <v>No</v>
      </c>
      <c r="R182" s="100" t="str">
        <f>IF(ISERROR(VLOOKUP($E182,Lists!$T$4:$AA$49,6,FALSE)),"",VLOOKUP($E182,Lists!$T$4:$AA$49,6,FALSE))</f>
        <v/>
      </c>
      <c r="S182" s="101" t="str">
        <f>IF(ISERROR(VLOOKUP($E182,Lists!$T$4:$AA$49,7,FALSE)),"",VLOOKUP($E182,Lists!$T$4:$AA$49,7,FALSE))</f>
        <v/>
      </c>
      <c r="T182" s="102"/>
      <c r="U182" s="102"/>
      <c r="V182" s="102"/>
      <c r="W182" s="102"/>
      <c r="X182" s="102" t="str">
        <f>IF(ISERROR(VLOOKUP($E182,Lists!$T$4:$AF$49,13,FALSE))," ",VLOOKUP($E182,Lists!$T$4:$AF$49,13,FALSE))</f>
        <v xml:space="preserve"> </v>
      </c>
    </row>
    <row r="183" spans="1:24" x14ac:dyDescent="0.25">
      <c r="A183" s="91"/>
      <c r="B183" s="76" t="s">
        <v>781</v>
      </c>
      <c r="C183" s="89" t="s">
        <v>898</v>
      </c>
      <c r="D183" s="139" t="str">
        <f>IF(ISERROR(VLOOKUP($B183,Lists!$R$4:$S$17,2,FALSE)),"",VLOOKUP($B183,Lists!$R$4:$S$17,2,FALSE))</f>
        <v/>
      </c>
      <c r="E183" s="90" t="s">
        <v>799</v>
      </c>
      <c r="F183" s="96"/>
      <c r="G183" s="96" t="s">
        <v>836</v>
      </c>
      <c r="H183" s="91" t="s">
        <v>1016</v>
      </c>
      <c r="I183" s="91" t="s">
        <v>926</v>
      </c>
      <c r="J183" s="97"/>
      <c r="K183" s="78" t="s">
        <v>945</v>
      </c>
      <c r="L183" s="140" t="str">
        <f>IF(ISERROR(VLOOKUP($B183&amp;" "&amp;$M183,Lists!$AC$4:$AD$17,2,FALSE)),"",VLOOKUP($B183&amp;" "&amp;$M183,Lists!$AC$4:$AD$17,2,FALSE))</f>
        <v/>
      </c>
      <c r="M183" s="78" t="str">
        <f>IF(ISERROR(VLOOKUP($K183,Lists!$L$4:$M$7,2,FALSE)),"",VLOOKUP($K183,Lists!$L$4:$M$7,2,FALSE))</f>
        <v/>
      </c>
      <c r="N183" s="98" t="str">
        <f t="shared" si="2"/>
        <v/>
      </c>
      <c r="O183" s="99" t="str">
        <f>IF(C183="no",VLOOKUP(B183,Lists!$R$4:$AB$17,10, FALSE),"Please enter details here")</f>
        <v>Please enter details here</v>
      </c>
      <c r="P183" s="124"/>
      <c r="Q183" s="99" t="str">
        <f>IF(Lists!$BA$4="","No","")</f>
        <v>No</v>
      </c>
      <c r="R183" s="100" t="str">
        <f>IF(ISERROR(VLOOKUP($E183,Lists!$T$4:$AA$49,6,FALSE)),"",VLOOKUP($E183,Lists!$T$4:$AA$49,6,FALSE))</f>
        <v/>
      </c>
      <c r="S183" s="101" t="str">
        <f>IF(ISERROR(VLOOKUP($E183,Lists!$T$4:$AA$49,7,FALSE)),"",VLOOKUP($E183,Lists!$T$4:$AA$49,7,FALSE))</f>
        <v/>
      </c>
      <c r="T183" s="102"/>
      <c r="U183" s="102"/>
      <c r="V183" s="102"/>
      <c r="W183" s="102"/>
      <c r="X183" s="102" t="str">
        <f>IF(ISERROR(VLOOKUP($E183,Lists!$T$4:$AF$49,13,FALSE))," ",VLOOKUP($E183,Lists!$T$4:$AF$49,13,FALSE))</f>
        <v xml:space="preserve"> </v>
      </c>
    </row>
    <row r="184" spans="1:24" x14ac:dyDescent="0.25">
      <c r="A184" s="91"/>
      <c r="B184" s="76" t="s">
        <v>781</v>
      </c>
      <c r="C184" s="89" t="s">
        <v>898</v>
      </c>
      <c r="D184" s="139" t="str">
        <f>IF(ISERROR(VLOOKUP($B184,Lists!$R$4:$S$17,2,FALSE)),"",VLOOKUP($B184,Lists!$R$4:$S$17,2,FALSE))</f>
        <v/>
      </c>
      <c r="E184" s="90" t="s">
        <v>799</v>
      </c>
      <c r="F184" s="96"/>
      <c r="G184" s="96" t="s">
        <v>836</v>
      </c>
      <c r="H184" s="91" t="s">
        <v>1016</v>
      </c>
      <c r="I184" s="91" t="s">
        <v>926</v>
      </c>
      <c r="J184" s="97"/>
      <c r="K184" s="78" t="s">
        <v>945</v>
      </c>
      <c r="L184" s="140" t="str">
        <f>IF(ISERROR(VLOOKUP($B184&amp;" "&amp;$M184,Lists!$AC$4:$AD$17,2,FALSE)),"",VLOOKUP($B184&amp;" "&amp;$M184,Lists!$AC$4:$AD$17,2,FALSE))</f>
        <v/>
      </c>
      <c r="M184" s="78" t="str">
        <f>IF(ISERROR(VLOOKUP($K184,Lists!$L$4:$M$7,2,FALSE)),"",VLOOKUP($K184,Lists!$L$4:$M$7,2,FALSE))</f>
        <v/>
      </c>
      <c r="N184" s="98" t="str">
        <f t="shared" si="2"/>
        <v/>
      </c>
      <c r="O184" s="99" t="str">
        <f>IF(C184="no",VLOOKUP(B184,Lists!$R$4:$AB$17,10, FALSE),"Please enter details here")</f>
        <v>Please enter details here</v>
      </c>
      <c r="P184" s="124"/>
      <c r="Q184" s="99" t="str">
        <f>IF(Lists!$BA$4="","No","")</f>
        <v>No</v>
      </c>
      <c r="R184" s="100" t="str">
        <f>IF(ISERROR(VLOOKUP($E184,Lists!$T$4:$AA$49,6,FALSE)),"",VLOOKUP($E184,Lists!$T$4:$AA$49,6,FALSE))</f>
        <v/>
      </c>
      <c r="S184" s="101" t="str">
        <f>IF(ISERROR(VLOOKUP($E184,Lists!$T$4:$AA$49,7,FALSE)),"",VLOOKUP($E184,Lists!$T$4:$AA$49,7,FALSE))</f>
        <v/>
      </c>
      <c r="T184" s="102"/>
      <c r="U184" s="102"/>
      <c r="V184" s="102"/>
      <c r="W184" s="102"/>
      <c r="X184" s="102" t="str">
        <f>IF(ISERROR(VLOOKUP($E184,Lists!$T$4:$AF$49,13,FALSE))," ",VLOOKUP($E184,Lists!$T$4:$AF$49,13,FALSE))</f>
        <v xml:space="preserve"> </v>
      </c>
    </row>
    <row r="185" spans="1:24" x14ac:dyDescent="0.25">
      <c r="A185" s="91"/>
      <c r="B185" s="76" t="s">
        <v>781</v>
      </c>
      <c r="C185" s="89" t="s">
        <v>898</v>
      </c>
      <c r="D185" s="139" t="str">
        <f>IF(ISERROR(VLOOKUP($B185,Lists!$R$4:$S$17,2,FALSE)),"",VLOOKUP($B185,Lists!$R$4:$S$17,2,FALSE))</f>
        <v/>
      </c>
      <c r="E185" s="90" t="s">
        <v>799</v>
      </c>
      <c r="F185" s="96"/>
      <c r="G185" s="96" t="s">
        <v>836</v>
      </c>
      <c r="H185" s="91" t="s">
        <v>1016</v>
      </c>
      <c r="I185" s="91" t="s">
        <v>926</v>
      </c>
      <c r="J185" s="97"/>
      <c r="K185" s="78" t="s">
        <v>945</v>
      </c>
      <c r="L185" s="140" t="str">
        <f>IF(ISERROR(VLOOKUP($B185&amp;" "&amp;$M185,Lists!$AC$4:$AD$17,2,FALSE)),"",VLOOKUP($B185&amp;" "&amp;$M185,Lists!$AC$4:$AD$17,2,FALSE))</f>
        <v/>
      </c>
      <c r="M185" s="78" t="str">
        <f>IF(ISERROR(VLOOKUP($K185,Lists!$L$4:$M$7,2,FALSE)),"",VLOOKUP($K185,Lists!$L$4:$M$7,2,FALSE))</f>
        <v/>
      </c>
      <c r="N185" s="98" t="str">
        <f t="shared" si="2"/>
        <v/>
      </c>
      <c r="O185" s="99" t="str">
        <f>IF(C185="no",VLOOKUP(B185,Lists!$R$4:$AB$17,10, FALSE),"Please enter details here")</f>
        <v>Please enter details here</v>
      </c>
      <c r="P185" s="124"/>
      <c r="Q185" s="99" t="str">
        <f>IF(Lists!$BA$4="","No","")</f>
        <v>No</v>
      </c>
      <c r="R185" s="100" t="str">
        <f>IF(ISERROR(VLOOKUP($E185,Lists!$T$4:$AA$49,6,FALSE)),"",VLOOKUP($E185,Lists!$T$4:$AA$49,6,FALSE))</f>
        <v/>
      </c>
      <c r="S185" s="101" t="str">
        <f>IF(ISERROR(VLOOKUP($E185,Lists!$T$4:$AA$49,7,FALSE)),"",VLOOKUP($E185,Lists!$T$4:$AA$49,7,FALSE))</f>
        <v/>
      </c>
      <c r="T185" s="102"/>
      <c r="U185" s="102"/>
      <c r="V185" s="102"/>
      <c r="W185" s="102"/>
      <c r="X185" s="102" t="str">
        <f>IF(ISERROR(VLOOKUP($E185,Lists!$T$4:$AF$49,13,FALSE))," ",VLOOKUP($E185,Lists!$T$4:$AF$49,13,FALSE))</f>
        <v xml:space="preserve"> </v>
      </c>
    </row>
    <row r="186" spans="1:24" x14ac:dyDescent="0.25">
      <c r="A186" s="91"/>
      <c r="B186" s="76" t="s">
        <v>781</v>
      </c>
      <c r="C186" s="89" t="s">
        <v>898</v>
      </c>
      <c r="D186" s="139" t="str">
        <f>IF(ISERROR(VLOOKUP($B186,Lists!$R$4:$S$17,2,FALSE)),"",VLOOKUP($B186,Lists!$R$4:$S$17,2,FALSE))</f>
        <v/>
      </c>
      <c r="E186" s="90" t="s">
        <v>799</v>
      </c>
      <c r="F186" s="96"/>
      <c r="G186" s="96" t="s">
        <v>836</v>
      </c>
      <c r="H186" s="91" t="s">
        <v>1016</v>
      </c>
      <c r="I186" s="91" t="s">
        <v>926</v>
      </c>
      <c r="J186" s="97"/>
      <c r="K186" s="78" t="s">
        <v>945</v>
      </c>
      <c r="L186" s="140" t="str">
        <f>IF(ISERROR(VLOOKUP($B186&amp;" "&amp;$M186,Lists!$AC$4:$AD$17,2,FALSE)),"",VLOOKUP($B186&amp;" "&amp;$M186,Lists!$AC$4:$AD$17,2,FALSE))</f>
        <v/>
      </c>
      <c r="M186" s="78" t="str">
        <f>IF(ISERROR(VLOOKUP($K186,Lists!$L$4:$M$7,2,FALSE)),"",VLOOKUP($K186,Lists!$L$4:$M$7,2,FALSE))</f>
        <v/>
      </c>
      <c r="N186" s="98" t="str">
        <f t="shared" si="2"/>
        <v/>
      </c>
      <c r="O186" s="99" t="str">
        <f>IF(C186="no",VLOOKUP(B186,Lists!$R$4:$AB$17,10, FALSE),"Please enter details here")</f>
        <v>Please enter details here</v>
      </c>
      <c r="P186" s="124"/>
      <c r="Q186" s="99" t="str">
        <f>IF(Lists!$BA$4="","No","")</f>
        <v>No</v>
      </c>
      <c r="R186" s="100" t="str">
        <f>IF(ISERROR(VLOOKUP($E186,Lists!$T$4:$AA$49,6,FALSE)),"",VLOOKUP($E186,Lists!$T$4:$AA$49,6,FALSE))</f>
        <v/>
      </c>
      <c r="S186" s="101" t="str">
        <f>IF(ISERROR(VLOOKUP($E186,Lists!$T$4:$AA$49,7,FALSE)),"",VLOOKUP($E186,Lists!$T$4:$AA$49,7,FALSE))</f>
        <v/>
      </c>
      <c r="T186" s="102"/>
      <c r="U186" s="102"/>
      <c r="V186" s="102"/>
      <c r="W186" s="102"/>
      <c r="X186" s="102" t="str">
        <f>IF(ISERROR(VLOOKUP($E186,Lists!$T$4:$AF$49,13,FALSE))," ",VLOOKUP($E186,Lists!$T$4:$AF$49,13,FALSE))</f>
        <v xml:space="preserve"> </v>
      </c>
    </row>
    <row r="187" spans="1:24" x14ac:dyDescent="0.25">
      <c r="A187" s="91"/>
      <c r="B187" s="76" t="s">
        <v>781</v>
      </c>
      <c r="C187" s="89" t="s">
        <v>898</v>
      </c>
      <c r="D187" s="139" t="str">
        <f>IF(ISERROR(VLOOKUP($B187,Lists!$R$4:$S$17,2,FALSE)),"",VLOOKUP($B187,Lists!$R$4:$S$17,2,FALSE))</f>
        <v/>
      </c>
      <c r="E187" s="90" t="s">
        <v>799</v>
      </c>
      <c r="F187" s="96"/>
      <c r="G187" s="96" t="s">
        <v>836</v>
      </c>
      <c r="H187" s="91" t="s">
        <v>1016</v>
      </c>
      <c r="I187" s="91" t="s">
        <v>926</v>
      </c>
      <c r="J187" s="97"/>
      <c r="K187" s="78" t="s">
        <v>945</v>
      </c>
      <c r="L187" s="140" t="str">
        <f>IF(ISERROR(VLOOKUP($B187&amp;" "&amp;$M187,Lists!$AC$4:$AD$17,2,FALSE)),"",VLOOKUP($B187&amp;" "&amp;$M187,Lists!$AC$4:$AD$17,2,FALSE))</f>
        <v/>
      </c>
      <c r="M187" s="78" t="str">
        <f>IF(ISERROR(VLOOKUP($K187,Lists!$L$4:$M$7,2,FALSE)),"",VLOOKUP($K187,Lists!$L$4:$M$7,2,FALSE))</f>
        <v/>
      </c>
      <c r="N187" s="98" t="str">
        <f t="shared" si="2"/>
        <v/>
      </c>
      <c r="O187" s="99" t="str">
        <f>IF(C187="no",VLOOKUP(B187,Lists!$R$4:$AB$17,10, FALSE),"Please enter details here")</f>
        <v>Please enter details here</v>
      </c>
      <c r="P187" s="124"/>
      <c r="Q187" s="99" t="str">
        <f>IF(Lists!$BA$4="","No","")</f>
        <v>No</v>
      </c>
      <c r="R187" s="100" t="str">
        <f>IF(ISERROR(VLOOKUP($E187,Lists!$T$4:$AA$49,6,FALSE)),"",VLOOKUP($E187,Lists!$T$4:$AA$49,6,FALSE))</f>
        <v/>
      </c>
      <c r="S187" s="101" t="str">
        <f>IF(ISERROR(VLOOKUP($E187,Lists!$T$4:$AA$49,7,FALSE)),"",VLOOKUP($E187,Lists!$T$4:$AA$49,7,FALSE))</f>
        <v/>
      </c>
      <c r="T187" s="102"/>
      <c r="U187" s="102"/>
      <c r="V187" s="102"/>
      <c r="W187" s="102"/>
      <c r="X187" s="102" t="str">
        <f>IF(ISERROR(VLOOKUP($E187,Lists!$T$4:$AF$49,13,FALSE))," ",VLOOKUP($E187,Lists!$T$4:$AF$49,13,FALSE))</f>
        <v xml:space="preserve"> </v>
      </c>
    </row>
    <row r="188" spans="1:24" x14ac:dyDescent="0.25">
      <c r="A188" s="91"/>
      <c r="B188" s="76" t="s">
        <v>781</v>
      </c>
      <c r="C188" s="89" t="s">
        <v>898</v>
      </c>
      <c r="D188" s="139" t="str">
        <f>IF(ISERROR(VLOOKUP($B188,Lists!$R$4:$S$17,2,FALSE)),"",VLOOKUP($B188,Lists!$R$4:$S$17,2,FALSE))</f>
        <v/>
      </c>
      <c r="E188" s="90" t="s">
        <v>799</v>
      </c>
      <c r="F188" s="96"/>
      <c r="G188" s="96" t="s">
        <v>836</v>
      </c>
      <c r="H188" s="91" t="s">
        <v>1016</v>
      </c>
      <c r="I188" s="91" t="s">
        <v>926</v>
      </c>
      <c r="J188" s="97"/>
      <c r="K188" s="78" t="s">
        <v>945</v>
      </c>
      <c r="L188" s="140" t="str">
        <f>IF(ISERROR(VLOOKUP($B188&amp;" "&amp;$M188,Lists!$AC$4:$AD$17,2,FALSE)),"",VLOOKUP($B188&amp;" "&amp;$M188,Lists!$AC$4:$AD$17,2,FALSE))</f>
        <v/>
      </c>
      <c r="M188" s="78" t="str">
        <f>IF(ISERROR(VLOOKUP($K188,Lists!$L$4:$M$7,2,FALSE)),"",VLOOKUP($K188,Lists!$L$4:$M$7,2,FALSE))</f>
        <v/>
      </c>
      <c r="N188" s="98" t="str">
        <f t="shared" si="2"/>
        <v/>
      </c>
      <c r="O188" s="99" t="str">
        <f>IF(C188="no",VLOOKUP(B188,Lists!$R$4:$AB$17,10, FALSE),"Please enter details here")</f>
        <v>Please enter details here</v>
      </c>
      <c r="P188" s="124"/>
      <c r="Q188" s="99" t="str">
        <f>IF(Lists!$BA$4="","No","")</f>
        <v>No</v>
      </c>
      <c r="R188" s="100" t="str">
        <f>IF(ISERROR(VLOOKUP($E188,Lists!$T$4:$AA$49,6,FALSE)),"",VLOOKUP($E188,Lists!$T$4:$AA$49,6,FALSE))</f>
        <v/>
      </c>
      <c r="S188" s="101" t="str">
        <f>IF(ISERROR(VLOOKUP($E188,Lists!$T$4:$AA$49,7,FALSE)),"",VLOOKUP($E188,Lists!$T$4:$AA$49,7,FALSE))</f>
        <v/>
      </c>
      <c r="T188" s="102"/>
      <c r="U188" s="102"/>
      <c r="V188" s="102"/>
      <c r="W188" s="102"/>
      <c r="X188" s="102" t="str">
        <f>IF(ISERROR(VLOOKUP($E188,Lists!$T$4:$AF$49,13,FALSE))," ",VLOOKUP($E188,Lists!$T$4:$AF$49,13,FALSE))</f>
        <v xml:space="preserve"> </v>
      </c>
    </row>
    <row r="189" spans="1:24" x14ac:dyDescent="0.25">
      <c r="A189" s="91"/>
      <c r="B189" s="76" t="s">
        <v>781</v>
      </c>
      <c r="C189" s="89" t="s">
        <v>898</v>
      </c>
      <c r="D189" s="139" t="str">
        <f>IF(ISERROR(VLOOKUP($B189,Lists!$R$4:$S$17,2,FALSE)),"",VLOOKUP($B189,Lists!$R$4:$S$17,2,FALSE))</f>
        <v/>
      </c>
      <c r="E189" s="90" t="s">
        <v>799</v>
      </c>
      <c r="F189" s="96"/>
      <c r="G189" s="96" t="s">
        <v>836</v>
      </c>
      <c r="H189" s="91" t="s">
        <v>1016</v>
      </c>
      <c r="I189" s="91" t="s">
        <v>926</v>
      </c>
      <c r="J189" s="97"/>
      <c r="K189" s="78" t="s">
        <v>945</v>
      </c>
      <c r="L189" s="140" t="str">
        <f>IF(ISERROR(VLOOKUP($B189&amp;" "&amp;$M189,Lists!$AC$4:$AD$17,2,FALSE)),"",VLOOKUP($B189&amp;" "&amp;$M189,Lists!$AC$4:$AD$17,2,FALSE))</f>
        <v/>
      </c>
      <c r="M189" s="78" t="str">
        <f>IF(ISERROR(VLOOKUP($K189,Lists!$L$4:$M$7,2,FALSE)),"",VLOOKUP($K189,Lists!$L$4:$M$7,2,FALSE))</f>
        <v/>
      </c>
      <c r="N189" s="98" t="str">
        <f t="shared" si="2"/>
        <v/>
      </c>
      <c r="O189" s="99" t="str">
        <f>IF(C189="no",VLOOKUP(B189,Lists!$R$4:$AB$17,10, FALSE),"Please enter details here")</f>
        <v>Please enter details here</v>
      </c>
      <c r="P189" s="124"/>
      <c r="Q189" s="99" t="str">
        <f>IF(Lists!$BA$4="","No","")</f>
        <v>No</v>
      </c>
      <c r="R189" s="100" t="str">
        <f>IF(ISERROR(VLOOKUP($E189,Lists!$T$4:$AA$49,6,FALSE)),"",VLOOKUP($E189,Lists!$T$4:$AA$49,6,FALSE))</f>
        <v/>
      </c>
      <c r="S189" s="101" t="str">
        <f>IF(ISERROR(VLOOKUP($E189,Lists!$T$4:$AA$49,7,FALSE)),"",VLOOKUP($E189,Lists!$T$4:$AA$49,7,FALSE))</f>
        <v/>
      </c>
      <c r="T189" s="102"/>
      <c r="U189" s="102"/>
      <c r="V189" s="102"/>
      <c r="W189" s="102"/>
      <c r="X189" s="102" t="str">
        <f>IF(ISERROR(VLOOKUP($E189,Lists!$T$4:$AF$49,13,FALSE))," ",VLOOKUP($E189,Lists!$T$4:$AF$49,13,FALSE))</f>
        <v xml:space="preserve"> </v>
      </c>
    </row>
    <row r="190" spans="1:24" x14ac:dyDescent="0.25">
      <c r="A190" s="91"/>
      <c r="B190" s="76" t="s">
        <v>781</v>
      </c>
      <c r="C190" s="89" t="s">
        <v>898</v>
      </c>
      <c r="D190" s="139" t="str">
        <f>IF(ISERROR(VLOOKUP($B190,Lists!$R$4:$S$17,2,FALSE)),"",VLOOKUP($B190,Lists!$R$4:$S$17,2,FALSE))</f>
        <v/>
      </c>
      <c r="E190" s="90" t="s">
        <v>799</v>
      </c>
      <c r="F190" s="96"/>
      <c r="G190" s="96" t="s">
        <v>836</v>
      </c>
      <c r="H190" s="91" t="s">
        <v>1016</v>
      </c>
      <c r="I190" s="91" t="s">
        <v>926</v>
      </c>
      <c r="J190" s="97"/>
      <c r="K190" s="78" t="s">
        <v>945</v>
      </c>
      <c r="L190" s="140" t="str">
        <f>IF(ISERROR(VLOOKUP($B190&amp;" "&amp;$M190,Lists!$AC$4:$AD$17,2,FALSE)),"",VLOOKUP($B190&amp;" "&amp;$M190,Lists!$AC$4:$AD$17,2,FALSE))</f>
        <v/>
      </c>
      <c r="M190" s="78" t="str">
        <f>IF(ISERROR(VLOOKUP($K190,Lists!$L$4:$M$7,2,FALSE)),"",VLOOKUP($K190,Lists!$L$4:$M$7,2,FALSE))</f>
        <v/>
      </c>
      <c r="N190" s="98" t="str">
        <f t="shared" si="2"/>
        <v/>
      </c>
      <c r="O190" s="99" t="str">
        <f>IF(C190="no",VLOOKUP(B190,Lists!$R$4:$AB$17,10, FALSE),"Please enter details here")</f>
        <v>Please enter details here</v>
      </c>
      <c r="P190" s="124"/>
      <c r="Q190" s="99" t="str">
        <f>IF(Lists!$BA$4="","No","")</f>
        <v>No</v>
      </c>
      <c r="R190" s="100" t="str">
        <f>IF(ISERROR(VLOOKUP($E190,Lists!$T$4:$AA$49,6,FALSE)),"",VLOOKUP($E190,Lists!$T$4:$AA$49,6,FALSE))</f>
        <v/>
      </c>
      <c r="S190" s="101" t="str">
        <f>IF(ISERROR(VLOOKUP($E190,Lists!$T$4:$AA$49,7,FALSE)),"",VLOOKUP($E190,Lists!$T$4:$AA$49,7,FALSE))</f>
        <v/>
      </c>
      <c r="T190" s="102"/>
      <c r="U190" s="102"/>
      <c r="V190" s="102"/>
      <c r="W190" s="102"/>
      <c r="X190" s="102" t="str">
        <f>IF(ISERROR(VLOOKUP($E190,Lists!$T$4:$AF$49,13,FALSE))," ",VLOOKUP($E190,Lists!$T$4:$AF$49,13,FALSE))</f>
        <v xml:space="preserve"> </v>
      </c>
    </row>
    <row r="191" spans="1:24" x14ac:dyDescent="0.25">
      <c r="A191" s="91"/>
      <c r="B191" s="76" t="s">
        <v>781</v>
      </c>
      <c r="C191" s="89" t="s">
        <v>898</v>
      </c>
      <c r="D191" s="139" t="str">
        <f>IF(ISERROR(VLOOKUP($B191,Lists!$R$4:$S$17,2,FALSE)),"",VLOOKUP($B191,Lists!$R$4:$S$17,2,FALSE))</f>
        <v/>
      </c>
      <c r="E191" s="90" t="s">
        <v>799</v>
      </c>
      <c r="F191" s="96"/>
      <c r="G191" s="96" t="s">
        <v>836</v>
      </c>
      <c r="H191" s="91" t="s">
        <v>1016</v>
      </c>
      <c r="I191" s="91" t="s">
        <v>926</v>
      </c>
      <c r="J191" s="97"/>
      <c r="K191" s="78" t="s">
        <v>945</v>
      </c>
      <c r="L191" s="140" t="str">
        <f>IF(ISERROR(VLOOKUP($B191&amp;" "&amp;$M191,Lists!$AC$4:$AD$17,2,FALSE)),"",VLOOKUP($B191&amp;" "&amp;$M191,Lists!$AC$4:$AD$17,2,FALSE))</f>
        <v/>
      </c>
      <c r="M191" s="78" t="str">
        <f>IF(ISERROR(VLOOKUP($K191,Lists!$L$4:$M$7,2,FALSE)),"",VLOOKUP($K191,Lists!$L$4:$M$7,2,FALSE))</f>
        <v/>
      </c>
      <c r="N191" s="98" t="str">
        <f t="shared" si="2"/>
        <v/>
      </c>
      <c r="O191" s="99" t="str">
        <f>IF(C191="no",VLOOKUP(B191,Lists!$R$4:$AB$17,10, FALSE),"Please enter details here")</f>
        <v>Please enter details here</v>
      </c>
      <c r="P191" s="124"/>
      <c r="Q191" s="99" t="str">
        <f>IF(Lists!$BA$4="","No","")</f>
        <v>No</v>
      </c>
      <c r="R191" s="100" t="str">
        <f>IF(ISERROR(VLOOKUP($E191,Lists!$T$4:$AA$49,6,FALSE)),"",VLOOKUP($E191,Lists!$T$4:$AA$49,6,FALSE))</f>
        <v/>
      </c>
      <c r="S191" s="101" t="str">
        <f>IF(ISERROR(VLOOKUP($E191,Lists!$T$4:$AA$49,7,FALSE)),"",VLOOKUP($E191,Lists!$T$4:$AA$49,7,FALSE))</f>
        <v/>
      </c>
      <c r="T191" s="102"/>
      <c r="U191" s="102"/>
      <c r="V191" s="102"/>
      <c r="W191" s="102"/>
      <c r="X191" s="102" t="str">
        <f>IF(ISERROR(VLOOKUP($E191,Lists!$T$4:$AF$49,13,FALSE))," ",VLOOKUP($E191,Lists!$T$4:$AF$49,13,FALSE))</f>
        <v xml:space="preserve"> </v>
      </c>
    </row>
    <row r="192" spans="1:24" x14ac:dyDescent="0.25">
      <c r="A192" s="91"/>
      <c r="B192" s="76" t="s">
        <v>781</v>
      </c>
      <c r="C192" s="89" t="s">
        <v>898</v>
      </c>
      <c r="D192" s="139" t="str">
        <f>IF(ISERROR(VLOOKUP($B192,Lists!$R$4:$S$17,2,FALSE)),"",VLOOKUP($B192,Lists!$R$4:$S$17,2,FALSE))</f>
        <v/>
      </c>
      <c r="E192" s="90" t="s">
        <v>799</v>
      </c>
      <c r="F192" s="96"/>
      <c r="G192" s="96" t="s">
        <v>836</v>
      </c>
      <c r="H192" s="91" t="s">
        <v>1016</v>
      </c>
      <c r="I192" s="91" t="s">
        <v>926</v>
      </c>
      <c r="J192" s="97"/>
      <c r="K192" s="78" t="s">
        <v>945</v>
      </c>
      <c r="L192" s="140" t="str">
        <f>IF(ISERROR(VLOOKUP($B192&amp;" "&amp;$M192,Lists!$AC$4:$AD$17,2,FALSE)),"",VLOOKUP($B192&amp;" "&amp;$M192,Lists!$AC$4:$AD$17,2,FALSE))</f>
        <v/>
      </c>
      <c r="M192" s="78" t="str">
        <f>IF(ISERROR(VLOOKUP($K192,Lists!$L$4:$M$7,2,FALSE)),"",VLOOKUP($K192,Lists!$L$4:$M$7,2,FALSE))</f>
        <v/>
      </c>
      <c r="N192" s="98" t="str">
        <f t="shared" si="2"/>
        <v/>
      </c>
      <c r="O192" s="99" t="str">
        <f>IF(C192="no",VLOOKUP(B192,Lists!$R$4:$AB$17,10, FALSE),"Please enter details here")</f>
        <v>Please enter details here</v>
      </c>
      <c r="P192" s="124"/>
      <c r="Q192" s="99" t="str">
        <f>IF(Lists!$BA$4="","No","")</f>
        <v>No</v>
      </c>
      <c r="R192" s="100" t="str">
        <f>IF(ISERROR(VLOOKUP($E192,Lists!$T$4:$AA$49,6,FALSE)),"",VLOOKUP($E192,Lists!$T$4:$AA$49,6,FALSE))</f>
        <v/>
      </c>
      <c r="S192" s="101" t="str">
        <f>IF(ISERROR(VLOOKUP($E192,Lists!$T$4:$AA$49,7,FALSE)),"",VLOOKUP($E192,Lists!$T$4:$AA$49,7,FALSE))</f>
        <v/>
      </c>
      <c r="T192" s="102"/>
      <c r="U192" s="102"/>
      <c r="V192" s="102"/>
      <c r="W192" s="102"/>
      <c r="X192" s="102" t="str">
        <f>IF(ISERROR(VLOOKUP($E192,Lists!$T$4:$AF$49,13,FALSE))," ",VLOOKUP($E192,Lists!$T$4:$AF$49,13,FALSE))</f>
        <v xml:space="preserve"> </v>
      </c>
    </row>
    <row r="193" spans="1:24" x14ac:dyDescent="0.25">
      <c r="A193" s="91"/>
      <c r="B193" s="76" t="s">
        <v>781</v>
      </c>
      <c r="C193" s="89" t="s">
        <v>898</v>
      </c>
      <c r="D193" s="139" t="str">
        <f>IF(ISERROR(VLOOKUP($B193,Lists!$R$4:$S$17,2,FALSE)),"",VLOOKUP($B193,Lists!$R$4:$S$17,2,FALSE))</f>
        <v/>
      </c>
      <c r="E193" s="90" t="s">
        <v>799</v>
      </c>
      <c r="F193" s="96"/>
      <c r="G193" s="96" t="s">
        <v>836</v>
      </c>
      <c r="H193" s="91" t="s">
        <v>1016</v>
      </c>
      <c r="I193" s="91" t="s">
        <v>926</v>
      </c>
      <c r="J193" s="97"/>
      <c r="K193" s="78" t="s">
        <v>945</v>
      </c>
      <c r="L193" s="140" t="str">
        <f>IF(ISERROR(VLOOKUP($B193&amp;" "&amp;$M193,Lists!$AC$4:$AD$17,2,FALSE)),"",VLOOKUP($B193&amp;" "&amp;$M193,Lists!$AC$4:$AD$17,2,FALSE))</f>
        <v/>
      </c>
      <c r="M193" s="78" t="str">
        <f>IF(ISERROR(VLOOKUP($K193,Lists!$L$4:$M$7,2,FALSE)),"",VLOOKUP($K193,Lists!$L$4:$M$7,2,FALSE))</f>
        <v/>
      </c>
      <c r="N193" s="98" t="str">
        <f t="shared" si="2"/>
        <v/>
      </c>
      <c r="O193" s="99" t="str">
        <f>IF(C193="no",VLOOKUP(B193,Lists!$R$4:$AB$17,10, FALSE),"Please enter details here")</f>
        <v>Please enter details here</v>
      </c>
      <c r="P193" s="124"/>
      <c r="Q193" s="99" t="str">
        <f>IF(Lists!$BA$4="","No","")</f>
        <v>No</v>
      </c>
      <c r="R193" s="100" t="str">
        <f>IF(ISERROR(VLOOKUP($E193,Lists!$T$4:$AA$49,6,FALSE)),"",VLOOKUP($E193,Lists!$T$4:$AA$49,6,FALSE))</f>
        <v/>
      </c>
      <c r="S193" s="101" t="str">
        <f>IF(ISERROR(VLOOKUP($E193,Lists!$T$4:$AA$49,7,FALSE)),"",VLOOKUP($E193,Lists!$T$4:$AA$49,7,FALSE))</f>
        <v/>
      </c>
      <c r="T193" s="102"/>
      <c r="U193" s="102"/>
      <c r="V193" s="102"/>
      <c r="W193" s="102"/>
      <c r="X193" s="102" t="str">
        <f>IF(ISERROR(VLOOKUP($E193,Lists!$T$4:$AF$49,13,FALSE))," ",VLOOKUP($E193,Lists!$T$4:$AF$49,13,FALSE))</f>
        <v xml:space="preserve"> </v>
      </c>
    </row>
    <row r="194" spans="1:24" x14ac:dyDescent="0.25">
      <c r="A194" s="91"/>
      <c r="B194" s="76" t="s">
        <v>781</v>
      </c>
      <c r="C194" s="89" t="s">
        <v>898</v>
      </c>
      <c r="D194" s="139" t="str">
        <f>IF(ISERROR(VLOOKUP($B194,Lists!$R$4:$S$17,2,FALSE)),"",VLOOKUP($B194,Lists!$R$4:$S$17,2,FALSE))</f>
        <v/>
      </c>
      <c r="E194" s="90" t="s">
        <v>799</v>
      </c>
      <c r="F194" s="96"/>
      <c r="G194" s="96" t="s">
        <v>836</v>
      </c>
      <c r="H194" s="91" t="s">
        <v>1016</v>
      </c>
      <c r="I194" s="91" t="s">
        <v>926</v>
      </c>
      <c r="J194" s="97"/>
      <c r="K194" s="78" t="s">
        <v>945</v>
      </c>
      <c r="L194" s="140" t="str">
        <f>IF(ISERROR(VLOOKUP($B194&amp;" "&amp;$M194,Lists!$AC$4:$AD$17,2,FALSE)),"",VLOOKUP($B194&amp;" "&amp;$M194,Lists!$AC$4:$AD$17,2,FALSE))</f>
        <v/>
      </c>
      <c r="M194" s="78" t="str">
        <f>IF(ISERROR(VLOOKUP($K194,Lists!$L$4:$M$7,2,FALSE)),"",VLOOKUP($K194,Lists!$L$4:$M$7,2,FALSE))</f>
        <v/>
      </c>
      <c r="N194" s="98" t="str">
        <f t="shared" si="2"/>
        <v/>
      </c>
      <c r="O194" s="99" t="str">
        <f>IF(C194="no",VLOOKUP(B194,Lists!$R$4:$AB$17,10, FALSE),"Please enter details here")</f>
        <v>Please enter details here</v>
      </c>
      <c r="P194" s="124"/>
      <c r="Q194" s="99" t="str">
        <f>IF(Lists!$BA$4="","No","")</f>
        <v>No</v>
      </c>
      <c r="R194" s="100" t="str">
        <f>IF(ISERROR(VLOOKUP($E194,Lists!$T$4:$AA$49,6,FALSE)),"",VLOOKUP($E194,Lists!$T$4:$AA$49,6,FALSE))</f>
        <v/>
      </c>
      <c r="S194" s="101" t="str">
        <f>IF(ISERROR(VLOOKUP($E194,Lists!$T$4:$AA$49,7,FALSE)),"",VLOOKUP($E194,Lists!$T$4:$AA$49,7,FALSE))</f>
        <v/>
      </c>
      <c r="T194" s="102"/>
      <c r="U194" s="102"/>
      <c r="V194" s="102"/>
      <c r="W194" s="102"/>
      <c r="X194" s="102" t="str">
        <f>IF(ISERROR(VLOOKUP($E194,Lists!$T$4:$AF$49,13,FALSE))," ",VLOOKUP($E194,Lists!$T$4:$AF$49,13,FALSE))</f>
        <v xml:space="preserve"> </v>
      </c>
    </row>
    <row r="195" spans="1:24" x14ac:dyDescent="0.25">
      <c r="A195" s="91"/>
      <c r="B195" s="76" t="s">
        <v>781</v>
      </c>
      <c r="C195" s="89" t="s">
        <v>898</v>
      </c>
      <c r="D195" s="139" t="str">
        <f>IF(ISERROR(VLOOKUP($B195,Lists!$R$4:$S$17,2,FALSE)),"",VLOOKUP($B195,Lists!$R$4:$S$17,2,FALSE))</f>
        <v/>
      </c>
      <c r="E195" s="90" t="s">
        <v>799</v>
      </c>
      <c r="F195" s="96"/>
      <c r="G195" s="96" t="s">
        <v>836</v>
      </c>
      <c r="H195" s="91" t="s">
        <v>1016</v>
      </c>
      <c r="I195" s="91" t="s">
        <v>926</v>
      </c>
      <c r="J195" s="97"/>
      <c r="K195" s="78" t="s">
        <v>945</v>
      </c>
      <c r="L195" s="140" t="str">
        <f>IF(ISERROR(VLOOKUP($B195&amp;" "&amp;$M195,Lists!$AC$4:$AD$17,2,FALSE)),"",VLOOKUP($B195&amp;" "&amp;$M195,Lists!$AC$4:$AD$17,2,FALSE))</f>
        <v/>
      </c>
      <c r="M195" s="78" t="str">
        <f>IF(ISERROR(VLOOKUP($K195,Lists!$L$4:$M$7,2,FALSE)),"",VLOOKUP($K195,Lists!$L$4:$M$7,2,FALSE))</f>
        <v/>
      </c>
      <c r="N195" s="98" t="str">
        <f t="shared" si="2"/>
        <v/>
      </c>
      <c r="O195" s="99" t="str">
        <f>IF(C195="no",VLOOKUP(B195,Lists!$R$4:$AB$17,10, FALSE),"Please enter details here")</f>
        <v>Please enter details here</v>
      </c>
      <c r="P195" s="124"/>
      <c r="Q195" s="99" t="str">
        <f>IF(Lists!$BA$4="","No","")</f>
        <v>No</v>
      </c>
      <c r="R195" s="100" t="str">
        <f>IF(ISERROR(VLOOKUP($E195,Lists!$T$4:$AA$49,6,FALSE)),"",VLOOKUP($E195,Lists!$T$4:$AA$49,6,FALSE))</f>
        <v/>
      </c>
      <c r="S195" s="101" t="str">
        <f>IF(ISERROR(VLOOKUP($E195,Lists!$T$4:$AA$49,7,FALSE)),"",VLOOKUP($E195,Lists!$T$4:$AA$49,7,FALSE))</f>
        <v/>
      </c>
      <c r="T195" s="102"/>
      <c r="U195" s="102"/>
      <c r="V195" s="102"/>
      <c r="W195" s="102"/>
      <c r="X195" s="102" t="str">
        <f>IF(ISERROR(VLOOKUP($E195,Lists!$T$4:$AF$49,13,FALSE))," ",VLOOKUP($E195,Lists!$T$4:$AF$49,13,FALSE))</f>
        <v xml:space="preserve"> </v>
      </c>
    </row>
    <row r="196" spans="1:24" x14ac:dyDescent="0.25">
      <c r="A196" s="91"/>
      <c r="B196" s="76" t="s">
        <v>781</v>
      </c>
      <c r="C196" s="89" t="s">
        <v>898</v>
      </c>
      <c r="D196" s="139" t="str">
        <f>IF(ISERROR(VLOOKUP($B196,Lists!$R$4:$S$17,2,FALSE)),"",VLOOKUP($B196,Lists!$R$4:$S$17,2,FALSE))</f>
        <v/>
      </c>
      <c r="E196" s="90" t="s">
        <v>799</v>
      </c>
      <c r="F196" s="96"/>
      <c r="G196" s="96" t="s">
        <v>836</v>
      </c>
      <c r="H196" s="91" t="s">
        <v>1016</v>
      </c>
      <c r="I196" s="91" t="s">
        <v>926</v>
      </c>
      <c r="J196" s="97"/>
      <c r="K196" s="78" t="s">
        <v>945</v>
      </c>
      <c r="L196" s="140" t="str">
        <f>IF(ISERROR(VLOOKUP($B196&amp;" "&amp;$M196,Lists!$AC$4:$AD$17,2,FALSE)),"",VLOOKUP($B196&amp;" "&amp;$M196,Lists!$AC$4:$AD$17,2,FALSE))</f>
        <v/>
      </c>
      <c r="M196" s="78" t="str">
        <f>IF(ISERROR(VLOOKUP($K196,Lists!$L$4:$M$7,2,FALSE)),"",VLOOKUP($K196,Lists!$L$4:$M$7,2,FALSE))</f>
        <v/>
      </c>
      <c r="N196" s="98" t="str">
        <f t="shared" si="2"/>
        <v/>
      </c>
      <c r="O196" s="99" t="str">
        <f>IF(C196="no",VLOOKUP(B196,Lists!$R$4:$AB$17,10, FALSE),"Please enter details here")</f>
        <v>Please enter details here</v>
      </c>
      <c r="P196" s="124"/>
      <c r="Q196" s="99" t="str">
        <f>IF(Lists!$BA$4="","No","")</f>
        <v>No</v>
      </c>
      <c r="R196" s="100" t="str">
        <f>IF(ISERROR(VLOOKUP($E196,Lists!$T$4:$AA$49,6,FALSE)),"",VLOOKUP($E196,Lists!$T$4:$AA$49,6,FALSE))</f>
        <v/>
      </c>
      <c r="S196" s="101" t="str">
        <f>IF(ISERROR(VLOOKUP($E196,Lists!$T$4:$AA$49,7,FALSE)),"",VLOOKUP($E196,Lists!$T$4:$AA$49,7,FALSE))</f>
        <v/>
      </c>
      <c r="T196" s="102"/>
      <c r="U196" s="102"/>
      <c r="V196" s="102"/>
      <c r="W196" s="102"/>
      <c r="X196" s="102" t="str">
        <f>IF(ISERROR(VLOOKUP($E196,Lists!$T$4:$AF$49,13,FALSE))," ",VLOOKUP($E196,Lists!$T$4:$AF$49,13,FALSE))</f>
        <v xml:space="preserve"> </v>
      </c>
    </row>
    <row r="197" spans="1:24" x14ac:dyDescent="0.25">
      <c r="A197" s="91"/>
      <c r="B197" s="76" t="s">
        <v>781</v>
      </c>
      <c r="C197" s="89" t="s">
        <v>898</v>
      </c>
      <c r="D197" s="139" t="str">
        <f>IF(ISERROR(VLOOKUP($B197,Lists!$R$4:$S$17,2,FALSE)),"",VLOOKUP($B197,Lists!$R$4:$S$17,2,FALSE))</f>
        <v/>
      </c>
      <c r="E197" s="90" t="s">
        <v>799</v>
      </c>
      <c r="F197" s="96"/>
      <c r="G197" s="96" t="s">
        <v>836</v>
      </c>
      <c r="H197" s="91" t="s">
        <v>1016</v>
      </c>
      <c r="I197" s="91" t="s">
        <v>926</v>
      </c>
      <c r="J197" s="97"/>
      <c r="K197" s="78" t="s">
        <v>945</v>
      </c>
      <c r="L197" s="140" t="str">
        <f>IF(ISERROR(VLOOKUP($B197&amp;" "&amp;$M197,Lists!$AC$4:$AD$17,2,FALSE)),"",VLOOKUP($B197&amp;" "&amp;$M197,Lists!$AC$4:$AD$17,2,FALSE))</f>
        <v/>
      </c>
      <c r="M197" s="78" t="str">
        <f>IF(ISERROR(VLOOKUP($K197,Lists!$L$4:$M$7,2,FALSE)),"",VLOOKUP($K197,Lists!$L$4:$M$7,2,FALSE))</f>
        <v/>
      </c>
      <c r="N197" s="98" t="str">
        <f t="shared" si="2"/>
        <v/>
      </c>
      <c r="O197" s="99" t="str">
        <f>IF(C197="no",VLOOKUP(B197,Lists!$R$4:$AB$17,10, FALSE),"Please enter details here")</f>
        <v>Please enter details here</v>
      </c>
      <c r="P197" s="124"/>
      <c r="Q197" s="99" t="str">
        <f>IF(Lists!$BA$4="","No","")</f>
        <v>No</v>
      </c>
      <c r="R197" s="100" t="str">
        <f>IF(ISERROR(VLOOKUP($E197,Lists!$T$4:$AA$49,6,FALSE)),"",VLOOKUP($E197,Lists!$T$4:$AA$49,6,FALSE))</f>
        <v/>
      </c>
      <c r="S197" s="101" t="str">
        <f>IF(ISERROR(VLOOKUP($E197,Lists!$T$4:$AA$49,7,FALSE)),"",VLOOKUP($E197,Lists!$T$4:$AA$49,7,FALSE))</f>
        <v/>
      </c>
      <c r="T197" s="102"/>
      <c r="U197" s="102"/>
      <c r="V197" s="102"/>
      <c r="W197" s="102"/>
      <c r="X197" s="102" t="str">
        <f>IF(ISERROR(VLOOKUP($E197,Lists!$T$4:$AF$49,13,FALSE))," ",VLOOKUP($E197,Lists!$T$4:$AF$49,13,FALSE))</f>
        <v xml:space="preserve"> </v>
      </c>
    </row>
    <row r="198" spans="1:24" x14ac:dyDescent="0.25">
      <c r="A198" s="91"/>
      <c r="B198" s="76" t="s">
        <v>781</v>
      </c>
      <c r="C198" s="89" t="s">
        <v>898</v>
      </c>
      <c r="D198" s="139" t="str">
        <f>IF(ISERROR(VLOOKUP($B198,Lists!$R$4:$S$17,2,FALSE)),"",VLOOKUP($B198,Lists!$R$4:$S$17,2,FALSE))</f>
        <v/>
      </c>
      <c r="E198" s="90" t="s">
        <v>799</v>
      </c>
      <c r="F198" s="96"/>
      <c r="G198" s="96" t="s">
        <v>836</v>
      </c>
      <c r="H198" s="91" t="s">
        <v>1016</v>
      </c>
      <c r="I198" s="91" t="s">
        <v>926</v>
      </c>
      <c r="J198" s="97"/>
      <c r="K198" s="78" t="s">
        <v>945</v>
      </c>
      <c r="L198" s="140" t="str">
        <f>IF(ISERROR(VLOOKUP($B198&amp;" "&amp;$M198,Lists!$AC$4:$AD$17,2,FALSE)),"",VLOOKUP($B198&amp;" "&amp;$M198,Lists!$AC$4:$AD$17,2,FALSE))</f>
        <v/>
      </c>
      <c r="M198" s="78" t="str">
        <f>IF(ISERROR(VLOOKUP($K198,Lists!$L$4:$M$7,2,FALSE)),"",VLOOKUP($K198,Lists!$L$4:$M$7,2,FALSE))</f>
        <v/>
      </c>
      <c r="N198" s="98" t="str">
        <f t="shared" si="2"/>
        <v/>
      </c>
      <c r="O198" s="99" t="str">
        <f>IF(C198="no",VLOOKUP(B198,Lists!$R$4:$AB$17,10, FALSE),"Please enter details here")</f>
        <v>Please enter details here</v>
      </c>
      <c r="P198" s="124"/>
      <c r="Q198" s="99" t="str">
        <f>IF(Lists!$BA$4="","No","")</f>
        <v>No</v>
      </c>
      <c r="R198" s="100" t="str">
        <f>IF(ISERROR(VLOOKUP($E198,Lists!$T$4:$AA$49,6,FALSE)),"",VLOOKUP($E198,Lists!$T$4:$AA$49,6,FALSE))</f>
        <v/>
      </c>
      <c r="S198" s="101" t="str">
        <f>IF(ISERROR(VLOOKUP($E198,Lists!$T$4:$AA$49,7,FALSE)),"",VLOOKUP($E198,Lists!$T$4:$AA$49,7,FALSE))</f>
        <v/>
      </c>
      <c r="T198" s="102"/>
      <c r="U198" s="102"/>
      <c r="V198" s="102"/>
      <c r="W198" s="102"/>
      <c r="X198" s="102" t="str">
        <f>IF(ISERROR(VLOOKUP($E198,Lists!$T$4:$AF$49,13,FALSE))," ",VLOOKUP($E198,Lists!$T$4:$AF$49,13,FALSE))</f>
        <v xml:space="preserve"> </v>
      </c>
    </row>
    <row r="199" spans="1:24" x14ac:dyDescent="0.25">
      <c r="A199" s="91"/>
      <c r="B199" s="76" t="s">
        <v>781</v>
      </c>
      <c r="C199" s="89" t="s">
        <v>898</v>
      </c>
      <c r="D199" s="139" t="str">
        <f>IF(ISERROR(VLOOKUP($B199,Lists!$R$4:$S$17,2,FALSE)),"",VLOOKUP($B199,Lists!$R$4:$S$17,2,FALSE))</f>
        <v/>
      </c>
      <c r="E199" s="90" t="s">
        <v>799</v>
      </c>
      <c r="F199" s="96"/>
      <c r="G199" s="96" t="s">
        <v>836</v>
      </c>
      <c r="H199" s="91" t="s">
        <v>1016</v>
      </c>
      <c r="I199" s="91" t="s">
        <v>926</v>
      </c>
      <c r="J199" s="97"/>
      <c r="K199" s="78" t="s">
        <v>945</v>
      </c>
      <c r="L199" s="140" t="str">
        <f>IF(ISERROR(VLOOKUP($B199&amp;" "&amp;$M199,Lists!$AC$4:$AD$17,2,FALSE)),"",VLOOKUP($B199&amp;" "&amp;$M199,Lists!$AC$4:$AD$17,2,FALSE))</f>
        <v/>
      </c>
      <c r="M199" s="78" t="str">
        <f>IF(ISERROR(VLOOKUP($K199,Lists!$L$4:$M$7,2,FALSE)),"",VLOOKUP($K199,Lists!$L$4:$M$7,2,FALSE))</f>
        <v/>
      </c>
      <c r="N199" s="98" t="str">
        <f t="shared" si="2"/>
        <v/>
      </c>
      <c r="O199" s="99" t="str">
        <f>IF(C199="no",VLOOKUP(B199,Lists!$R$4:$AB$17,10, FALSE),"Please enter details here")</f>
        <v>Please enter details here</v>
      </c>
      <c r="P199" s="124"/>
      <c r="Q199" s="99" t="str">
        <f>IF(Lists!$BA$4="","No","")</f>
        <v>No</v>
      </c>
      <c r="R199" s="100" t="str">
        <f>IF(ISERROR(VLOOKUP($E199,Lists!$T$4:$AA$49,6,FALSE)),"",VLOOKUP($E199,Lists!$T$4:$AA$49,6,FALSE))</f>
        <v/>
      </c>
      <c r="S199" s="101" t="str">
        <f>IF(ISERROR(VLOOKUP($E199,Lists!$T$4:$AA$49,7,FALSE)),"",VLOOKUP($E199,Lists!$T$4:$AA$49,7,FALSE))</f>
        <v/>
      </c>
      <c r="T199" s="102"/>
      <c r="U199" s="102"/>
      <c r="V199" s="102"/>
      <c r="W199" s="102"/>
      <c r="X199" s="102" t="str">
        <f>IF(ISERROR(VLOOKUP($E199,Lists!$T$4:$AF$49,13,FALSE))," ",VLOOKUP($E199,Lists!$T$4:$AF$49,13,FALSE))</f>
        <v xml:space="preserve"> </v>
      </c>
    </row>
    <row r="200" spans="1:24" x14ac:dyDescent="0.25">
      <c r="A200" s="91"/>
      <c r="B200" s="76" t="s">
        <v>781</v>
      </c>
      <c r="C200" s="89" t="s">
        <v>898</v>
      </c>
      <c r="D200" s="139" t="str">
        <f>IF(ISERROR(VLOOKUP($B200,Lists!$R$4:$S$17,2,FALSE)),"",VLOOKUP($B200,Lists!$R$4:$S$17,2,FALSE))</f>
        <v/>
      </c>
      <c r="E200" s="90" t="s">
        <v>799</v>
      </c>
      <c r="F200" s="96"/>
      <c r="G200" s="96" t="s">
        <v>836</v>
      </c>
      <c r="H200" s="91" t="s">
        <v>1016</v>
      </c>
      <c r="I200" s="91" t="s">
        <v>926</v>
      </c>
      <c r="J200" s="97"/>
      <c r="K200" s="78" t="s">
        <v>945</v>
      </c>
      <c r="L200" s="140" t="str">
        <f>IF(ISERROR(VLOOKUP($B200&amp;" "&amp;$M200,Lists!$AC$4:$AD$17,2,FALSE)),"",VLOOKUP($B200&amp;" "&amp;$M200,Lists!$AC$4:$AD$17,2,FALSE))</f>
        <v/>
      </c>
      <c r="M200" s="78" t="str">
        <f>IF(ISERROR(VLOOKUP($K200,Lists!$L$4:$M$7,2,FALSE)),"",VLOOKUP($K200,Lists!$L$4:$M$7,2,FALSE))</f>
        <v/>
      </c>
      <c r="N200" s="98" t="str">
        <f t="shared" ref="N200:N263" si="3">IF(ISERROR(J200*L200),"",J200*L200)</f>
        <v/>
      </c>
      <c r="O200" s="99" t="str">
        <f>IF(C200="no",VLOOKUP(B200,Lists!$R$4:$AB$17,10, FALSE),"Please enter details here")</f>
        <v>Please enter details here</v>
      </c>
      <c r="P200" s="124"/>
      <c r="Q200" s="99" t="str">
        <f>IF(Lists!$BA$4="","No","")</f>
        <v>No</v>
      </c>
      <c r="R200" s="100" t="str">
        <f>IF(ISERROR(VLOOKUP($E200,Lists!$T$4:$AA$49,6,FALSE)),"",VLOOKUP($E200,Lists!$T$4:$AA$49,6,FALSE))</f>
        <v/>
      </c>
      <c r="S200" s="101" t="str">
        <f>IF(ISERROR(VLOOKUP($E200,Lists!$T$4:$AA$49,7,FALSE)),"",VLOOKUP($E200,Lists!$T$4:$AA$49,7,FALSE))</f>
        <v/>
      </c>
      <c r="T200" s="102"/>
      <c r="U200" s="102"/>
      <c r="V200" s="102"/>
      <c r="W200" s="102"/>
      <c r="X200" s="102" t="str">
        <f>IF(ISERROR(VLOOKUP($E200,Lists!$T$4:$AF$49,13,FALSE))," ",VLOOKUP($E200,Lists!$T$4:$AF$49,13,FALSE))</f>
        <v xml:space="preserve"> </v>
      </c>
    </row>
    <row r="201" spans="1:24" x14ac:dyDescent="0.25">
      <c r="A201" s="91"/>
      <c r="B201" s="76" t="s">
        <v>781</v>
      </c>
      <c r="C201" s="89" t="s">
        <v>898</v>
      </c>
      <c r="D201" s="139" t="str">
        <f>IF(ISERROR(VLOOKUP($B201,Lists!$R$4:$S$17,2,FALSE)),"",VLOOKUP($B201,Lists!$R$4:$S$17,2,FALSE))</f>
        <v/>
      </c>
      <c r="E201" s="90" t="s">
        <v>799</v>
      </c>
      <c r="F201" s="96"/>
      <c r="G201" s="96" t="s">
        <v>836</v>
      </c>
      <c r="H201" s="91" t="s">
        <v>1016</v>
      </c>
      <c r="I201" s="91" t="s">
        <v>926</v>
      </c>
      <c r="J201" s="97"/>
      <c r="K201" s="78" t="s">
        <v>945</v>
      </c>
      <c r="L201" s="140" t="str">
        <f>IF(ISERROR(VLOOKUP($B201&amp;" "&amp;$M201,Lists!$AC$4:$AD$17,2,FALSE)),"",VLOOKUP($B201&amp;" "&amp;$M201,Lists!$AC$4:$AD$17,2,FALSE))</f>
        <v/>
      </c>
      <c r="M201" s="78" t="str">
        <f>IF(ISERROR(VLOOKUP($K201,Lists!$L$4:$M$7,2,FALSE)),"",VLOOKUP($K201,Lists!$L$4:$M$7,2,FALSE))</f>
        <v/>
      </c>
      <c r="N201" s="98" t="str">
        <f t="shared" si="3"/>
        <v/>
      </c>
      <c r="O201" s="99" t="str">
        <f>IF(C201="no",VLOOKUP(B201,Lists!$R$4:$AB$17,10, FALSE),"Please enter details here")</f>
        <v>Please enter details here</v>
      </c>
      <c r="P201" s="124"/>
      <c r="Q201" s="99" t="str">
        <f>IF(Lists!$BA$4="","No","")</f>
        <v>No</v>
      </c>
      <c r="R201" s="100" t="str">
        <f>IF(ISERROR(VLOOKUP($E201,Lists!$T$4:$AA$49,6,FALSE)),"",VLOOKUP($E201,Lists!$T$4:$AA$49,6,FALSE))</f>
        <v/>
      </c>
      <c r="S201" s="101" t="str">
        <f>IF(ISERROR(VLOOKUP($E201,Lists!$T$4:$AA$49,7,FALSE)),"",VLOOKUP($E201,Lists!$T$4:$AA$49,7,FALSE))</f>
        <v/>
      </c>
      <c r="T201" s="102"/>
      <c r="U201" s="102"/>
      <c r="V201" s="102"/>
      <c r="W201" s="102"/>
      <c r="X201" s="102" t="str">
        <f>IF(ISERROR(VLOOKUP($E201,Lists!$T$4:$AF$49,13,FALSE))," ",VLOOKUP($E201,Lists!$T$4:$AF$49,13,FALSE))</f>
        <v xml:space="preserve"> </v>
      </c>
    </row>
    <row r="202" spans="1:24" x14ac:dyDescent="0.25">
      <c r="A202" s="91"/>
      <c r="B202" s="76" t="s">
        <v>781</v>
      </c>
      <c r="C202" s="89" t="s">
        <v>898</v>
      </c>
      <c r="D202" s="139" t="str">
        <f>IF(ISERROR(VLOOKUP($B202,Lists!$R$4:$S$17,2,FALSE)),"",VLOOKUP($B202,Lists!$R$4:$S$17,2,FALSE))</f>
        <v/>
      </c>
      <c r="E202" s="90" t="s">
        <v>799</v>
      </c>
      <c r="F202" s="96"/>
      <c r="G202" s="96" t="s">
        <v>836</v>
      </c>
      <c r="H202" s="91" t="s">
        <v>1016</v>
      </c>
      <c r="I202" s="91" t="s">
        <v>926</v>
      </c>
      <c r="J202" s="97"/>
      <c r="K202" s="78" t="s">
        <v>945</v>
      </c>
      <c r="L202" s="140" t="str">
        <f>IF(ISERROR(VLOOKUP($B202&amp;" "&amp;$M202,Lists!$AC$4:$AD$17,2,FALSE)),"",VLOOKUP($B202&amp;" "&amp;$M202,Lists!$AC$4:$AD$17,2,FALSE))</f>
        <v/>
      </c>
      <c r="M202" s="78" t="str">
        <f>IF(ISERROR(VLOOKUP($K202,Lists!$L$4:$M$7,2,FALSE)),"",VLOOKUP($K202,Lists!$L$4:$M$7,2,FALSE))</f>
        <v/>
      </c>
      <c r="N202" s="98" t="str">
        <f t="shared" si="3"/>
        <v/>
      </c>
      <c r="O202" s="99" t="str">
        <f>IF(C202="no",VLOOKUP(B202,Lists!$R$4:$AB$17,10, FALSE),"Please enter details here")</f>
        <v>Please enter details here</v>
      </c>
      <c r="P202" s="124"/>
      <c r="Q202" s="99" t="str">
        <f>IF(Lists!$BA$4="","No","")</f>
        <v>No</v>
      </c>
      <c r="R202" s="100" t="str">
        <f>IF(ISERROR(VLOOKUP($E202,Lists!$T$4:$AA$49,6,FALSE)),"",VLOOKUP($E202,Lists!$T$4:$AA$49,6,FALSE))</f>
        <v/>
      </c>
      <c r="S202" s="101" t="str">
        <f>IF(ISERROR(VLOOKUP($E202,Lists!$T$4:$AA$49,7,FALSE)),"",VLOOKUP($E202,Lists!$T$4:$AA$49,7,FALSE))</f>
        <v/>
      </c>
      <c r="T202" s="102"/>
      <c r="U202" s="102"/>
      <c r="V202" s="102"/>
      <c r="W202" s="102"/>
      <c r="X202" s="102" t="str">
        <f>IF(ISERROR(VLOOKUP($E202,Lists!$T$4:$AF$49,13,FALSE))," ",VLOOKUP($E202,Lists!$T$4:$AF$49,13,FALSE))</f>
        <v xml:space="preserve"> </v>
      </c>
    </row>
    <row r="203" spans="1:24" x14ac:dyDescent="0.25">
      <c r="A203" s="91"/>
      <c r="B203" s="76" t="s">
        <v>781</v>
      </c>
      <c r="C203" s="89" t="s">
        <v>898</v>
      </c>
      <c r="D203" s="139" t="str">
        <f>IF(ISERROR(VLOOKUP($B203,Lists!$R$4:$S$17,2,FALSE)),"",VLOOKUP($B203,Lists!$R$4:$S$17,2,FALSE))</f>
        <v/>
      </c>
      <c r="E203" s="90" t="s">
        <v>799</v>
      </c>
      <c r="F203" s="96"/>
      <c r="G203" s="96" t="s">
        <v>836</v>
      </c>
      <c r="H203" s="91" t="s">
        <v>1016</v>
      </c>
      <c r="I203" s="91" t="s">
        <v>926</v>
      </c>
      <c r="J203" s="97"/>
      <c r="K203" s="78" t="s">
        <v>945</v>
      </c>
      <c r="L203" s="140" t="str">
        <f>IF(ISERROR(VLOOKUP($B203&amp;" "&amp;$M203,Lists!$AC$4:$AD$17,2,FALSE)),"",VLOOKUP($B203&amp;" "&amp;$M203,Lists!$AC$4:$AD$17,2,FALSE))</f>
        <v/>
      </c>
      <c r="M203" s="78" t="str">
        <f>IF(ISERROR(VLOOKUP($K203,Lists!$L$4:$M$7,2,FALSE)),"",VLOOKUP($K203,Lists!$L$4:$M$7,2,FALSE))</f>
        <v/>
      </c>
      <c r="N203" s="98" t="str">
        <f t="shared" si="3"/>
        <v/>
      </c>
      <c r="O203" s="99" t="str">
        <f>IF(C203="no",VLOOKUP(B203,Lists!$R$4:$AB$17,10, FALSE),"Please enter details here")</f>
        <v>Please enter details here</v>
      </c>
      <c r="P203" s="124"/>
      <c r="Q203" s="99" t="str">
        <f>IF(Lists!$BA$4="","No","")</f>
        <v>No</v>
      </c>
      <c r="R203" s="100" t="str">
        <f>IF(ISERROR(VLOOKUP($E203,Lists!$T$4:$AA$49,6,FALSE)),"",VLOOKUP($E203,Lists!$T$4:$AA$49,6,FALSE))</f>
        <v/>
      </c>
      <c r="S203" s="101" t="str">
        <f>IF(ISERROR(VLOOKUP($E203,Lists!$T$4:$AA$49,7,FALSE)),"",VLOOKUP($E203,Lists!$T$4:$AA$49,7,FALSE))</f>
        <v/>
      </c>
      <c r="T203" s="102"/>
      <c r="U203" s="102"/>
      <c r="V203" s="102"/>
      <c r="W203" s="102"/>
      <c r="X203" s="102" t="str">
        <f>IF(ISERROR(VLOOKUP($E203,Lists!$T$4:$AF$49,13,FALSE))," ",VLOOKUP($E203,Lists!$T$4:$AF$49,13,FALSE))</f>
        <v xml:space="preserve"> </v>
      </c>
    </row>
    <row r="204" spans="1:24" x14ac:dyDescent="0.25">
      <c r="A204" s="91"/>
      <c r="B204" s="76" t="s">
        <v>781</v>
      </c>
      <c r="C204" s="89" t="s">
        <v>898</v>
      </c>
      <c r="D204" s="139" t="str">
        <f>IF(ISERROR(VLOOKUP($B204,Lists!$R$4:$S$17,2,FALSE)),"",VLOOKUP($B204,Lists!$R$4:$S$17,2,FALSE))</f>
        <v/>
      </c>
      <c r="E204" s="90" t="s">
        <v>799</v>
      </c>
      <c r="F204" s="96"/>
      <c r="G204" s="96" t="s">
        <v>836</v>
      </c>
      <c r="H204" s="91" t="s">
        <v>1016</v>
      </c>
      <c r="I204" s="91" t="s">
        <v>926</v>
      </c>
      <c r="J204" s="97"/>
      <c r="K204" s="78" t="s">
        <v>945</v>
      </c>
      <c r="L204" s="140" t="str">
        <f>IF(ISERROR(VLOOKUP($B204&amp;" "&amp;$M204,Lists!$AC$4:$AD$17,2,FALSE)),"",VLOOKUP($B204&amp;" "&amp;$M204,Lists!$AC$4:$AD$17,2,FALSE))</f>
        <v/>
      </c>
      <c r="M204" s="78" t="str">
        <f>IF(ISERROR(VLOOKUP($K204,Lists!$L$4:$M$7,2,FALSE)),"",VLOOKUP($K204,Lists!$L$4:$M$7,2,FALSE))</f>
        <v/>
      </c>
      <c r="N204" s="98" t="str">
        <f t="shared" si="3"/>
        <v/>
      </c>
      <c r="O204" s="99" t="str">
        <f>IF(C204="no",VLOOKUP(B204,Lists!$R$4:$AB$17,10, FALSE),"Please enter details here")</f>
        <v>Please enter details here</v>
      </c>
      <c r="P204" s="124"/>
      <c r="Q204" s="99" t="str">
        <f>IF(Lists!$BA$4="","No","")</f>
        <v>No</v>
      </c>
      <c r="R204" s="100" t="str">
        <f>IF(ISERROR(VLOOKUP($E204,Lists!$T$4:$AA$49,6,FALSE)),"",VLOOKUP($E204,Lists!$T$4:$AA$49,6,FALSE))</f>
        <v/>
      </c>
      <c r="S204" s="101" t="str">
        <f>IF(ISERROR(VLOOKUP($E204,Lists!$T$4:$AA$49,7,FALSE)),"",VLOOKUP($E204,Lists!$T$4:$AA$49,7,FALSE))</f>
        <v/>
      </c>
      <c r="T204" s="102"/>
      <c r="U204" s="102"/>
      <c r="V204" s="102"/>
      <c r="W204" s="102"/>
      <c r="X204" s="102" t="str">
        <f>IF(ISERROR(VLOOKUP($E204,Lists!$T$4:$AF$49,13,FALSE))," ",VLOOKUP($E204,Lists!$T$4:$AF$49,13,FALSE))</f>
        <v xml:space="preserve"> </v>
      </c>
    </row>
    <row r="205" spans="1:24" x14ac:dyDescent="0.25">
      <c r="A205" s="91"/>
      <c r="B205" s="76" t="s">
        <v>781</v>
      </c>
      <c r="C205" s="89" t="s">
        <v>898</v>
      </c>
      <c r="D205" s="139" t="str">
        <f>IF(ISERROR(VLOOKUP($B205,Lists!$R$4:$S$17,2,FALSE)),"",VLOOKUP($B205,Lists!$R$4:$S$17,2,FALSE))</f>
        <v/>
      </c>
      <c r="E205" s="90" t="s">
        <v>799</v>
      </c>
      <c r="F205" s="96"/>
      <c r="G205" s="96" t="s">
        <v>836</v>
      </c>
      <c r="H205" s="91" t="s">
        <v>1016</v>
      </c>
      <c r="I205" s="91" t="s">
        <v>926</v>
      </c>
      <c r="J205" s="97"/>
      <c r="K205" s="78" t="s">
        <v>945</v>
      </c>
      <c r="L205" s="140" t="str">
        <f>IF(ISERROR(VLOOKUP($B205&amp;" "&amp;$M205,Lists!$AC$4:$AD$17,2,FALSE)),"",VLOOKUP($B205&amp;" "&amp;$M205,Lists!$AC$4:$AD$17,2,FALSE))</f>
        <v/>
      </c>
      <c r="M205" s="78" t="str">
        <f>IF(ISERROR(VLOOKUP($K205,Lists!$L$4:$M$7,2,FALSE)),"",VLOOKUP($K205,Lists!$L$4:$M$7,2,FALSE))</f>
        <v/>
      </c>
      <c r="N205" s="98" t="str">
        <f t="shared" si="3"/>
        <v/>
      </c>
      <c r="O205" s="99" t="str">
        <f>IF(C205="no",VLOOKUP(B205,Lists!$R$4:$AB$17,10, FALSE),"Please enter details here")</f>
        <v>Please enter details here</v>
      </c>
      <c r="P205" s="124"/>
      <c r="Q205" s="99" t="str">
        <f>IF(Lists!$BA$4="","No","")</f>
        <v>No</v>
      </c>
      <c r="R205" s="100" t="str">
        <f>IF(ISERROR(VLOOKUP($E205,Lists!$T$4:$AA$49,6,FALSE)),"",VLOOKUP($E205,Lists!$T$4:$AA$49,6,FALSE))</f>
        <v/>
      </c>
      <c r="S205" s="101" t="str">
        <f>IF(ISERROR(VLOOKUP($E205,Lists!$T$4:$AA$49,7,FALSE)),"",VLOOKUP($E205,Lists!$T$4:$AA$49,7,FALSE))</f>
        <v/>
      </c>
      <c r="T205" s="102"/>
      <c r="U205" s="102"/>
      <c r="V205" s="102"/>
      <c r="W205" s="102"/>
      <c r="X205" s="102" t="str">
        <f>IF(ISERROR(VLOOKUP($E205,Lists!$T$4:$AF$49,13,FALSE))," ",VLOOKUP($E205,Lists!$T$4:$AF$49,13,FALSE))</f>
        <v xml:space="preserve"> </v>
      </c>
    </row>
    <row r="206" spans="1:24" x14ac:dyDescent="0.25">
      <c r="A206" s="91"/>
      <c r="B206" s="76" t="s">
        <v>781</v>
      </c>
      <c r="C206" s="89" t="s">
        <v>898</v>
      </c>
      <c r="D206" s="139" t="str">
        <f>IF(ISERROR(VLOOKUP($B206,Lists!$R$4:$S$17,2,FALSE)),"",VLOOKUP($B206,Lists!$R$4:$S$17,2,FALSE))</f>
        <v/>
      </c>
      <c r="E206" s="90" t="s">
        <v>799</v>
      </c>
      <c r="F206" s="96"/>
      <c r="G206" s="96" t="s">
        <v>836</v>
      </c>
      <c r="H206" s="91" t="s">
        <v>1016</v>
      </c>
      <c r="I206" s="91" t="s">
        <v>926</v>
      </c>
      <c r="J206" s="97"/>
      <c r="K206" s="78" t="s">
        <v>945</v>
      </c>
      <c r="L206" s="140" t="str">
        <f>IF(ISERROR(VLOOKUP($B206&amp;" "&amp;$M206,Lists!$AC$4:$AD$17,2,FALSE)),"",VLOOKUP($B206&amp;" "&amp;$M206,Lists!$AC$4:$AD$17,2,FALSE))</f>
        <v/>
      </c>
      <c r="M206" s="78" t="str">
        <f>IF(ISERROR(VLOOKUP($K206,Lists!$L$4:$M$7,2,FALSE)),"",VLOOKUP($K206,Lists!$L$4:$M$7,2,FALSE))</f>
        <v/>
      </c>
      <c r="N206" s="98" t="str">
        <f t="shared" si="3"/>
        <v/>
      </c>
      <c r="O206" s="99" t="str">
        <f>IF(C206="no",VLOOKUP(B206,Lists!$R$4:$AB$17,10, FALSE),"Please enter details here")</f>
        <v>Please enter details here</v>
      </c>
      <c r="P206" s="124"/>
      <c r="Q206" s="99" t="str">
        <f>IF(Lists!$BA$4="","No","")</f>
        <v>No</v>
      </c>
      <c r="R206" s="100" t="str">
        <f>IF(ISERROR(VLOOKUP($E206,Lists!$T$4:$AA$49,6,FALSE)),"",VLOOKUP($E206,Lists!$T$4:$AA$49,6,FALSE))</f>
        <v/>
      </c>
      <c r="S206" s="101" t="str">
        <f>IF(ISERROR(VLOOKUP($E206,Lists!$T$4:$AA$49,7,FALSE)),"",VLOOKUP($E206,Lists!$T$4:$AA$49,7,FALSE))</f>
        <v/>
      </c>
      <c r="T206" s="102"/>
      <c r="U206" s="102"/>
      <c r="V206" s="102"/>
      <c r="W206" s="102"/>
      <c r="X206" s="102" t="str">
        <f>IF(ISERROR(VLOOKUP($E206,Lists!$T$4:$AF$49,13,FALSE))," ",VLOOKUP($E206,Lists!$T$4:$AF$49,13,FALSE))</f>
        <v xml:space="preserve"> </v>
      </c>
    </row>
    <row r="207" spans="1:24" x14ac:dyDescent="0.25">
      <c r="A207" s="91"/>
      <c r="B207" s="76" t="s">
        <v>781</v>
      </c>
      <c r="C207" s="89" t="s">
        <v>898</v>
      </c>
      <c r="D207" s="139" t="str">
        <f>IF(ISERROR(VLOOKUP($B207,Lists!$R$4:$S$17,2,FALSE)),"",VLOOKUP($B207,Lists!$R$4:$S$17,2,FALSE))</f>
        <v/>
      </c>
      <c r="E207" s="90" t="s">
        <v>799</v>
      </c>
      <c r="F207" s="96"/>
      <c r="G207" s="96" t="s">
        <v>836</v>
      </c>
      <c r="H207" s="91" t="s">
        <v>1016</v>
      </c>
      <c r="I207" s="91" t="s">
        <v>926</v>
      </c>
      <c r="J207" s="97"/>
      <c r="K207" s="78" t="s">
        <v>945</v>
      </c>
      <c r="L207" s="140" t="str">
        <f>IF(ISERROR(VLOOKUP($B207&amp;" "&amp;$M207,Lists!$AC$4:$AD$17,2,FALSE)),"",VLOOKUP($B207&amp;" "&amp;$M207,Lists!$AC$4:$AD$17,2,FALSE))</f>
        <v/>
      </c>
      <c r="M207" s="78" t="str">
        <f>IF(ISERROR(VLOOKUP($K207,Lists!$L$4:$M$7,2,FALSE)),"",VLOOKUP($K207,Lists!$L$4:$M$7,2,FALSE))</f>
        <v/>
      </c>
      <c r="N207" s="98" t="str">
        <f t="shared" si="3"/>
        <v/>
      </c>
      <c r="O207" s="99" t="str">
        <f>IF(C207="no",VLOOKUP(B207,Lists!$R$4:$AB$17,10, FALSE),"Please enter details here")</f>
        <v>Please enter details here</v>
      </c>
      <c r="P207" s="124"/>
      <c r="Q207" s="99" t="str">
        <f>IF(Lists!$BA$4="","No","")</f>
        <v>No</v>
      </c>
      <c r="R207" s="100" t="str">
        <f>IF(ISERROR(VLOOKUP($E207,Lists!$T$4:$AA$49,6,FALSE)),"",VLOOKUP($E207,Lists!$T$4:$AA$49,6,FALSE))</f>
        <v/>
      </c>
      <c r="S207" s="101" t="str">
        <f>IF(ISERROR(VLOOKUP($E207,Lists!$T$4:$AA$49,7,FALSE)),"",VLOOKUP($E207,Lists!$T$4:$AA$49,7,FALSE))</f>
        <v/>
      </c>
      <c r="T207" s="102"/>
      <c r="U207" s="102"/>
      <c r="V207" s="102"/>
      <c r="W207" s="102"/>
      <c r="X207" s="102" t="str">
        <f>IF(ISERROR(VLOOKUP($E207,Lists!$T$4:$AF$49,13,FALSE))," ",VLOOKUP($E207,Lists!$T$4:$AF$49,13,FALSE))</f>
        <v xml:space="preserve"> </v>
      </c>
    </row>
    <row r="208" spans="1:24" x14ac:dyDescent="0.25">
      <c r="A208" s="91"/>
      <c r="B208" s="76" t="s">
        <v>781</v>
      </c>
      <c r="C208" s="89" t="s">
        <v>898</v>
      </c>
      <c r="D208" s="139" t="str">
        <f>IF(ISERROR(VLOOKUP($B208,Lists!$R$4:$S$17,2,FALSE)),"",VLOOKUP($B208,Lists!$R$4:$S$17,2,FALSE))</f>
        <v/>
      </c>
      <c r="E208" s="90" t="s">
        <v>799</v>
      </c>
      <c r="F208" s="96"/>
      <c r="G208" s="96" t="s">
        <v>836</v>
      </c>
      <c r="H208" s="91" t="s">
        <v>1016</v>
      </c>
      <c r="I208" s="91" t="s">
        <v>926</v>
      </c>
      <c r="J208" s="97"/>
      <c r="K208" s="78" t="s">
        <v>945</v>
      </c>
      <c r="L208" s="140" t="str">
        <f>IF(ISERROR(VLOOKUP($B208&amp;" "&amp;$M208,Lists!$AC$4:$AD$17,2,FALSE)),"",VLOOKUP($B208&amp;" "&amp;$M208,Lists!$AC$4:$AD$17,2,FALSE))</f>
        <v/>
      </c>
      <c r="M208" s="78" t="str">
        <f>IF(ISERROR(VLOOKUP($K208,Lists!$L$4:$M$7,2,FALSE)),"",VLOOKUP($K208,Lists!$L$4:$M$7,2,FALSE))</f>
        <v/>
      </c>
      <c r="N208" s="98" t="str">
        <f t="shared" si="3"/>
        <v/>
      </c>
      <c r="O208" s="99" t="str">
        <f>IF(C208="no",VLOOKUP(B208,Lists!$R$4:$AB$17,10, FALSE),"Please enter details here")</f>
        <v>Please enter details here</v>
      </c>
      <c r="P208" s="124"/>
      <c r="Q208" s="99" t="str">
        <f>IF(Lists!$BA$4="","No","")</f>
        <v>No</v>
      </c>
      <c r="R208" s="100" t="str">
        <f>IF(ISERROR(VLOOKUP($E208,Lists!$T$4:$AA$49,6,FALSE)),"",VLOOKUP($E208,Lists!$T$4:$AA$49,6,FALSE))</f>
        <v/>
      </c>
      <c r="S208" s="101" t="str">
        <f>IF(ISERROR(VLOOKUP($E208,Lists!$T$4:$AA$49,7,FALSE)),"",VLOOKUP($E208,Lists!$T$4:$AA$49,7,FALSE))</f>
        <v/>
      </c>
      <c r="T208" s="102"/>
      <c r="U208" s="102"/>
      <c r="V208" s="102"/>
      <c r="W208" s="102"/>
      <c r="X208" s="102" t="str">
        <f>IF(ISERROR(VLOOKUP($E208,Lists!$T$4:$AF$49,13,FALSE))," ",VLOOKUP($E208,Lists!$T$4:$AF$49,13,FALSE))</f>
        <v xml:space="preserve"> </v>
      </c>
    </row>
    <row r="209" spans="1:24" x14ac:dyDescent="0.25">
      <c r="A209" s="91"/>
      <c r="B209" s="76" t="s">
        <v>781</v>
      </c>
      <c r="C209" s="89" t="s">
        <v>898</v>
      </c>
      <c r="D209" s="139" t="str">
        <f>IF(ISERROR(VLOOKUP($B209,Lists!$R$4:$S$17,2,FALSE)),"",VLOOKUP($B209,Lists!$R$4:$S$17,2,FALSE))</f>
        <v/>
      </c>
      <c r="E209" s="90" t="s">
        <v>799</v>
      </c>
      <c r="F209" s="96"/>
      <c r="G209" s="96" t="s">
        <v>836</v>
      </c>
      <c r="H209" s="91" t="s">
        <v>1016</v>
      </c>
      <c r="I209" s="91" t="s">
        <v>926</v>
      </c>
      <c r="J209" s="97"/>
      <c r="K209" s="78" t="s">
        <v>945</v>
      </c>
      <c r="L209" s="140" t="str">
        <f>IF(ISERROR(VLOOKUP($B209&amp;" "&amp;$M209,Lists!$AC$4:$AD$17,2,FALSE)),"",VLOOKUP($B209&amp;" "&amp;$M209,Lists!$AC$4:$AD$17,2,FALSE))</f>
        <v/>
      </c>
      <c r="M209" s="78" t="str">
        <f>IF(ISERROR(VLOOKUP($K209,Lists!$L$4:$M$7,2,FALSE)),"",VLOOKUP($K209,Lists!$L$4:$M$7,2,FALSE))</f>
        <v/>
      </c>
      <c r="N209" s="98" t="str">
        <f t="shared" si="3"/>
        <v/>
      </c>
      <c r="O209" s="99" t="str">
        <f>IF(C209="no",VLOOKUP(B209,Lists!$R$4:$AB$17,10, FALSE),"Please enter details here")</f>
        <v>Please enter details here</v>
      </c>
      <c r="P209" s="124"/>
      <c r="Q209" s="99" t="str">
        <f>IF(Lists!$BA$4="","No","")</f>
        <v>No</v>
      </c>
      <c r="R209" s="100" t="str">
        <f>IF(ISERROR(VLOOKUP($E209,Lists!$T$4:$AA$49,6,FALSE)),"",VLOOKUP($E209,Lists!$T$4:$AA$49,6,FALSE))</f>
        <v/>
      </c>
      <c r="S209" s="101" t="str">
        <f>IF(ISERROR(VLOOKUP($E209,Lists!$T$4:$AA$49,7,FALSE)),"",VLOOKUP($E209,Lists!$T$4:$AA$49,7,FALSE))</f>
        <v/>
      </c>
      <c r="T209" s="102"/>
      <c r="U209" s="102"/>
      <c r="V209" s="102"/>
      <c r="W209" s="102"/>
      <c r="X209" s="102" t="str">
        <f>IF(ISERROR(VLOOKUP($E209,Lists!$T$4:$AF$49,13,FALSE))," ",VLOOKUP($E209,Lists!$T$4:$AF$49,13,FALSE))</f>
        <v xml:space="preserve"> </v>
      </c>
    </row>
    <row r="210" spans="1:24" x14ac:dyDescent="0.25">
      <c r="A210" s="91"/>
      <c r="B210" s="76" t="s">
        <v>781</v>
      </c>
      <c r="C210" s="89" t="s">
        <v>898</v>
      </c>
      <c r="D210" s="139" t="str">
        <f>IF(ISERROR(VLOOKUP($B210,Lists!$R$4:$S$17,2,FALSE)),"",VLOOKUP($B210,Lists!$R$4:$S$17,2,FALSE))</f>
        <v/>
      </c>
      <c r="E210" s="90" t="s">
        <v>799</v>
      </c>
      <c r="F210" s="96"/>
      <c r="G210" s="96" t="s">
        <v>836</v>
      </c>
      <c r="H210" s="91" t="s">
        <v>1016</v>
      </c>
      <c r="I210" s="91" t="s">
        <v>926</v>
      </c>
      <c r="J210" s="97"/>
      <c r="K210" s="78" t="s">
        <v>945</v>
      </c>
      <c r="L210" s="140" t="str">
        <f>IF(ISERROR(VLOOKUP($B210&amp;" "&amp;$M210,Lists!$AC$4:$AD$17,2,FALSE)),"",VLOOKUP($B210&amp;" "&amp;$M210,Lists!$AC$4:$AD$17,2,FALSE))</f>
        <v/>
      </c>
      <c r="M210" s="78" t="str">
        <f>IF(ISERROR(VLOOKUP($K210,Lists!$L$4:$M$7,2,FALSE)),"",VLOOKUP($K210,Lists!$L$4:$M$7,2,FALSE))</f>
        <v/>
      </c>
      <c r="N210" s="98" t="str">
        <f t="shared" si="3"/>
        <v/>
      </c>
      <c r="O210" s="99" t="str">
        <f>IF(C210="no",VLOOKUP(B210,Lists!$R$4:$AB$17,10, FALSE),"Please enter details here")</f>
        <v>Please enter details here</v>
      </c>
      <c r="P210" s="124"/>
      <c r="Q210" s="99" t="str">
        <f>IF(Lists!$BA$4="","No","")</f>
        <v>No</v>
      </c>
      <c r="R210" s="100" t="str">
        <f>IF(ISERROR(VLOOKUP($E210,Lists!$T$4:$AA$49,6,FALSE)),"",VLOOKUP($E210,Lists!$T$4:$AA$49,6,FALSE))</f>
        <v/>
      </c>
      <c r="S210" s="101" t="str">
        <f>IF(ISERROR(VLOOKUP($E210,Lists!$T$4:$AA$49,7,FALSE)),"",VLOOKUP($E210,Lists!$T$4:$AA$49,7,FALSE))</f>
        <v/>
      </c>
      <c r="T210" s="102"/>
      <c r="U210" s="102"/>
      <c r="V210" s="102"/>
      <c r="W210" s="102"/>
      <c r="X210" s="102" t="str">
        <f>IF(ISERROR(VLOOKUP($E210,Lists!$T$4:$AF$49,13,FALSE))," ",VLOOKUP($E210,Lists!$T$4:$AF$49,13,FALSE))</f>
        <v xml:space="preserve"> </v>
      </c>
    </row>
    <row r="211" spans="1:24" x14ac:dyDescent="0.25">
      <c r="A211" s="91"/>
      <c r="B211" s="76" t="s">
        <v>781</v>
      </c>
      <c r="C211" s="89" t="s">
        <v>898</v>
      </c>
      <c r="D211" s="139" t="str">
        <f>IF(ISERROR(VLOOKUP($B211,Lists!$R$4:$S$17,2,FALSE)),"",VLOOKUP($B211,Lists!$R$4:$S$17,2,FALSE))</f>
        <v/>
      </c>
      <c r="E211" s="90" t="s">
        <v>799</v>
      </c>
      <c r="F211" s="96"/>
      <c r="G211" s="96" t="s">
        <v>836</v>
      </c>
      <c r="H211" s="91" t="s">
        <v>1016</v>
      </c>
      <c r="I211" s="91" t="s">
        <v>926</v>
      </c>
      <c r="J211" s="97"/>
      <c r="K211" s="78" t="s">
        <v>945</v>
      </c>
      <c r="L211" s="140" t="str">
        <f>IF(ISERROR(VLOOKUP($B211&amp;" "&amp;$M211,Lists!$AC$4:$AD$17,2,FALSE)),"",VLOOKUP($B211&amp;" "&amp;$M211,Lists!$AC$4:$AD$17,2,FALSE))</f>
        <v/>
      </c>
      <c r="M211" s="78" t="str">
        <f>IF(ISERROR(VLOOKUP($K211,Lists!$L$4:$M$7,2,FALSE)),"",VLOOKUP($K211,Lists!$L$4:$M$7,2,FALSE))</f>
        <v/>
      </c>
      <c r="N211" s="98" t="str">
        <f t="shared" si="3"/>
        <v/>
      </c>
      <c r="O211" s="99" t="str">
        <f>IF(C211="no",VLOOKUP(B211,Lists!$R$4:$AB$17,10, FALSE),"Please enter details here")</f>
        <v>Please enter details here</v>
      </c>
      <c r="P211" s="124"/>
      <c r="Q211" s="99" t="str">
        <f>IF(Lists!$BA$4="","No","")</f>
        <v>No</v>
      </c>
      <c r="R211" s="100" t="str">
        <f>IF(ISERROR(VLOOKUP($E211,Lists!$T$4:$AA$49,6,FALSE)),"",VLOOKUP($E211,Lists!$T$4:$AA$49,6,FALSE))</f>
        <v/>
      </c>
      <c r="S211" s="101" t="str">
        <f>IF(ISERROR(VLOOKUP($E211,Lists!$T$4:$AA$49,7,FALSE)),"",VLOOKUP($E211,Lists!$T$4:$AA$49,7,FALSE))</f>
        <v/>
      </c>
      <c r="T211" s="102"/>
      <c r="U211" s="102"/>
      <c r="V211" s="102"/>
      <c r="W211" s="102"/>
      <c r="X211" s="102" t="str">
        <f>IF(ISERROR(VLOOKUP($E211,Lists!$T$4:$AF$49,13,FALSE))," ",VLOOKUP($E211,Lists!$T$4:$AF$49,13,FALSE))</f>
        <v xml:space="preserve"> </v>
      </c>
    </row>
    <row r="212" spans="1:24" x14ac:dyDescent="0.25">
      <c r="A212" s="91"/>
      <c r="B212" s="76" t="s">
        <v>781</v>
      </c>
      <c r="C212" s="89" t="s">
        <v>898</v>
      </c>
      <c r="D212" s="139" t="str">
        <f>IF(ISERROR(VLOOKUP($B212,Lists!$R$4:$S$17,2,FALSE)),"",VLOOKUP($B212,Lists!$R$4:$S$17,2,FALSE))</f>
        <v/>
      </c>
      <c r="E212" s="90" t="s">
        <v>799</v>
      </c>
      <c r="F212" s="96"/>
      <c r="G212" s="96" t="s">
        <v>836</v>
      </c>
      <c r="H212" s="91" t="s">
        <v>1016</v>
      </c>
      <c r="I212" s="91" t="s">
        <v>926</v>
      </c>
      <c r="J212" s="97"/>
      <c r="K212" s="78" t="s">
        <v>945</v>
      </c>
      <c r="L212" s="140" t="str">
        <f>IF(ISERROR(VLOOKUP($B212&amp;" "&amp;$M212,Lists!$AC$4:$AD$17,2,FALSE)),"",VLOOKUP($B212&amp;" "&amp;$M212,Lists!$AC$4:$AD$17,2,FALSE))</f>
        <v/>
      </c>
      <c r="M212" s="78" t="str">
        <f>IF(ISERROR(VLOOKUP($K212,Lists!$L$4:$M$7,2,FALSE)),"",VLOOKUP($K212,Lists!$L$4:$M$7,2,FALSE))</f>
        <v/>
      </c>
      <c r="N212" s="98" t="str">
        <f t="shared" si="3"/>
        <v/>
      </c>
      <c r="O212" s="99" t="str">
        <f>IF(C212="no",VLOOKUP(B212,Lists!$R$4:$AB$17,10, FALSE),"Please enter details here")</f>
        <v>Please enter details here</v>
      </c>
      <c r="P212" s="124"/>
      <c r="Q212" s="99" t="str">
        <f>IF(Lists!$BA$4="","No","")</f>
        <v>No</v>
      </c>
      <c r="R212" s="100" t="str">
        <f>IF(ISERROR(VLOOKUP($E212,Lists!$T$4:$AA$49,6,FALSE)),"",VLOOKUP($E212,Lists!$T$4:$AA$49,6,FALSE))</f>
        <v/>
      </c>
      <c r="S212" s="101" t="str">
        <f>IF(ISERROR(VLOOKUP($E212,Lists!$T$4:$AA$49,7,FALSE)),"",VLOOKUP($E212,Lists!$T$4:$AA$49,7,FALSE))</f>
        <v/>
      </c>
      <c r="T212" s="102"/>
      <c r="U212" s="102"/>
      <c r="V212" s="102"/>
      <c r="W212" s="102"/>
      <c r="X212" s="102" t="str">
        <f>IF(ISERROR(VLOOKUP($E212,Lists!$T$4:$AF$49,13,FALSE))," ",VLOOKUP($E212,Lists!$T$4:$AF$49,13,FALSE))</f>
        <v xml:space="preserve"> </v>
      </c>
    </row>
    <row r="213" spans="1:24" x14ac:dyDescent="0.25">
      <c r="A213" s="91"/>
      <c r="B213" s="76" t="s">
        <v>781</v>
      </c>
      <c r="C213" s="89" t="s">
        <v>898</v>
      </c>
      <c r="D213" s="139" t="str">
        <f>IF(ISERROR(VLOOKUP($B213,Lists!$R$4:$S$17,2,FALSE)),"",VLOOKUP($B213,Lists!$R$4:$S$17,2,FALSE))</f>
        <v/>
      </c>
      <c r="E213" s="90" t="s">
        <v>799</v>
      </c>
      <c r="F213" s="96"/>
      <c r="G213" s="96" t="s">
        <v>836</v>
      </c>
      <c r="H213" s="91" t="s">
        <v>1016</v>
      </c>
      <c r="I213" s="91" t="s">
        <v>926</v>
      </c>
      <c r="J213" s="97"/>
      <c r="K213" s="78" t="s">
        <v>945</v>
      </c>
      <c r="L213" s="140" t="str">
        <f>IF(ISERROR(VLOOKUP($B213&amp;" "&amp;$M213,Lists!$AC$4:$AD$17,2,FALSE)),"",VLOOKUP($B213&amp;" "&amp;$M213,Lists!$AC$4:$AD$17,2,FALSE))</f>
        <v/>
      </c>
      <c r="M213" s="78" t="str">
        <f>IF(ISERROR(VLOOKUP($K213,Lists!$L$4:$M$7,2,FALSE)),"",VLOOKUP($K213,Lists!$L$4:$M$7,2,FALSE))</f>
        <v/>
      </c>
      <c r="N213" s="98" t="str">
        <f t="shared" si="3"/>
        <v/>
      </c>
      <c r="O213" s="99" t="str">
        <f>IF(C213="no",VLOOKUP(B213,Lists!$R$4:$AB$17,10, FALSE),"Please enter details here")</f>
        <v>Please enter details here</v>
      </c>
      <c r="P213" s="124"/>
      <c r="Q213" s="99" t="str">
        <f>IF(Lists!$BA$4="","No","")</f>
        <v>No</v>
      </c>
      <c r="R213" s="100" t="str">
        <f>IF(ISERROR(VLOOKUP($E213,Lists!$T$4:$AA$49,6,FALSE)),"",VLOOKUP($E213,Lists!$T$4:$AA$49,6,FALSE))</f>
        <v/>
      </c>
      <c r="S213" s="101" t="str">
        <f>IF(ISERROR(VLOOKUP($E213,Lists!$T$4:$AA$49,7,FALSE)),"",VLOOKUP($E213,Lists!$T$4:$AA$49,7,FALSE))</f>
        <v/>
      </c>
      <c r="T213" s="102"/>
      <c r="U213" s="102"/>
      <c r="V213" s="102"/>
      <c r="W213" s="102"/>
      <c r="X213" s="102" t="str">
        <f>IF(ISERROR(VLOOKUP($E213,Lists!$T$4:$AF$49,13,FALSE))," ",VLOOKUP($E213,Lists!$T$4:$AF$49,13,FALSE))</f>
        <v xml:space="preserve"> </v>
      </c>
    </row>
    <row r="214" spans="1:24" x14ac:dyDescent="0.25">
      <c r="A214" s="91"/>
      <c r="B214" s="76" t="s">
        <v>781</v>
      </c>
      <c r="C214" s="89" t="s">
        <v>898</v>
      </c>
      <c r="D214" s="139" t="str">
        <f>IF(ISERROR(VLOOKUP($B214,Lists!$R$4:$S$17,2,FALSE)),"",VLOOKUP($B214,Lists!$R$4:$S$17,2,FALSE))</f>
        <v/>
      </c>
      <c r="E214" s="90" t="s">
        <v>799</v>
      </c>
      <c r="F214" s="96"/>
      <c r="G214" s="96" t="s">
        <v>836</v>
      </c>
      <c r="H214" s="91" t="s">
        <v>1016</v>
      </c>
      <c r="I214" s="91" t="s">
        <v>926</v>
      </c>
      <c r="J214" s="97"/>
      <c r="K214" s="78" t="s">
        <v>945</v>
      </c>
      <c r="L214" s="140" t="str">
        <f>IF(ISERROR(VLOOKUP($B214&amp;" "&amp;$M214,Lists!$AC$4:$AD$17,2,FALSE)),"",VLOOKUP($B214&amp;" "&amp;$M214,Lists!$AC$4:$AD$17,2,FALSE))</f>
        <v/>
      </c>
      <c r="M214" s="78" t="str">
        <f>IF(ISERROR(VLOOKUP($K214,Lists!$L$4:$M$7,2,FALSE)),"",VLOOKUP($K214,Lists!$L$4:$M$7,2,FALSE))</f>
        <v/>
      </c>
      <c r="N214" s="98" t="str">
        <f t="shared" si="3"/>
        <v/>
      </c>
      <c r="O214" s="99" t="str">
        <f>IF(C214="no",VLOOKUP(B214,Lists!$R$4:$AB$17,10, FALSE),"Please enter details here")</f>
        <v>Please enter details here</v>
      </c>
      <c r="P214" s="124"/>
      <c r="Q214" s="99" t="str">
        <f>IF(Lists!$BA$4="","No","")</f>
        <v>No</v>
      </c>
      <c r="R214" s="100" t="str">
        <f>IF(ISERROR(VLOOKUP($E214,Lists!$T$4:$AA$49,6,FALSE)),"",VLOOKUP($E214,Lists!$T$4:$AA$49,6,FALSE))</f>
        <v/>
      </c>
      <c r="S214" s="101" t="str">
        <f>IF(ISERROR(VLOOKUP($E214,Lists!$T$4:$AA$49,7,FALSE)),"",VLOOKUP($E214,Lists!$T$4:$AA$49,7,FALSE))</f>
        <v/>
      </c>
      <c r="T214" s="102"/>
      <c r="U214" s="102"/>
      <c r="V214" s="102"/>
      <c r="W214" s="102"/>
      <c r="X214" s="102" t="str">
        <f>IF(ISERROR(VLOOKUP($E214,Lists!$T$4:$AF$49,13,FALSE))," ",VLOOKUP($E214,Lists!$T$4:$AF$49,13,FALSE))</f>
        <v xml:space="preserve"> </v>
      </c>
    </row>
    <row r="215" spans="1:24" x14ac:dyDescent="0.25">
      <c r="A215" s="91"/>
      <c r="B215" s="76" t="s">
        <v>781</v>
      </c>
      <c r="C215" s="89" t="s">
        <v>898</v>
      </c>
      <c r="D215" s="139" t="str">
        <f>IF(ISERROR(VLOOKUP($B215,Lists!$R$4:$S$17,2,FALSE)),"",VLOOKUP($B215,Lists!$R$4:$S$17,2,FALSE))</f>
        <v/>
      </c>
      <c r="E215" s="90" t="s">
        <v>799</v>
      </c>
      <c r="F215" s="96"/>
      <c r="G215" s="96" t="s">
        <v>836</v>
      </c>
      <c r="H215" s="91" t="s">
        <v>1016</v>
      </c>
      <c r="I215" s="91" t="s">
        <v>926</v>
      </c>
      <c r="J215" s="97"/>
      <c r="K215" s="78" t="s">
        <v>945</v>
      </c>
      <c r="L215" s="140" t="str">
        <f>IF(ISERROR(VLOOKUP($B215&amp;" "&amp;$M215,Lists!$AC$4:$AD$17,2,FALSE)),"",VLOOKUP($B215&amp;" "&amp;$M215,Lists!$AC$4:$AD$17,2,FALSE))</f>
        <v/>
      </c>
      <c r="M215" s="78" t="str">
        <f>IF(ISERROR(VLOOKUP($K215,Lists!$L$4:$M$7,2,FALSE)),"",VLOOKUP($K215,Lists!$L$4:$M$7,2,FALSE))</f>
        <v/>
      </c>
      <c r="N215" s="98" t="str">
        <f t="shared" si="3"/>
        <v/>
      </c>
      <c r="O215" s="99" t="str">
        <f>IF(C215="no",VLOOKUP(B215,Lists!$R$4:$AB$17,10, FALSE),"Please enter details here")</f>
        <v>Please enter details here</v>
      </c>
      <c r="P215" s="124"/>
      <c r="Q215" s="99" t="str">
        <f>IF(Lists!$BA$4="","No","")</f>
        <v>No</v>
      </c>
      <c r="R215" s="100" t="str">
        <f>IF(ISERROR(VLOOKUP($E215,Lists!$T$4:$AA$49,6,FALSE)),"",VLOOKUP($E215,Lists!$T$4:$AA$49,6,FALSE))</f>
        <v/>
      </c>
      <c r="S215" s="101" t="str">
        <f>IF(ISERROR(VLOOKUP($E215,Lists!$T$4:$AA$49,7,FALSE)),"",VLOOKUP($E215,Lists!$T$4:$AA$49,7,FALSE))</f>
        <v/>
      </c>
      <c r="T215" s="102"/>
      <c r="U215" s="102"/>
      <c r="V215" s="102"/>
      <c r="W215" s="102"/>
      <c r="X215" s="102" t="str">
        <f>IF(ISERROR(VLOOKUP($E215,Lists!$T$4:$AF$49,13,FALSE))," ",VLOOKUP($E215,Lists!$T$4:$AF$49,13,FALSE))</f>
        <v xml:space="preserve"> </v>
      </c>
    </row>
    <row r="216" spans="1:24" x14ac:dyDescent="0.25">
      <c r="A216" s="91"/>
      <c r="B216" s="76" t="s">
        <v>781</v>
      </c>
      <c r="C216" s="89" t="s">
        <v>898</v>
      </c>
      <c r="D216" s="139" t="str">
        <f>IF(ISERROR(VLOOKUP($B216,Lists!$R$4:$S$17,2,FALSE)),"",VLOOKUP($B216,Lists!$R$4:$S$17,2,FALSE))</f>
        <v/>
      </c>
      <c r="E216" s="90" t="s">
        <v>799</v>
      </c>
      <c r="F216" s="96"/>
      <c r="G216" s="96" t="s">
        <v>836</v>
      </c>
      <c r="H216" s="91" t="s">
        <v>1016</v>
      </c>
      <c r="I216" s="91" t="s">
        <v>926</v>
      </c>
      <c r="J216" s="97"/>
      <c r="K216" s="78" t="s">
        <v>945</v>
      </c>
      <c r="L216" s="140" t="str">
        <f>IF(ISERROR(VLOOKUP($B216&amp;" "&amp;$M216,Lists!$AC$4:$AD$17,2,FALSE)),"",VLOOKUP($B216&amp;" "&amp;$M216,Lists!$AC$4:$AD$17,2,FALSE))</f>
        <v/>
      </c>
      <c r="M216" s="78" t="str">
        <f>IF(ISERROR(VLOOKUP($K216,Lists!$L$4:$M$7,2,FALSE)),"",VLOOKUP($K216,Lists!$L$4:$M$7,2,FALSE))</f>
        <v/>
      </c>
      <c r="N216" s="98" t="str">
        <f t="shared" si="3"/>
        <v/>
      </c>
      <c r="O216" s="99" t="str">
        <f>IF(C216="no",VLOOKUP(B216,Lists!$R$4:$AB$17,10, FALSE),"Please enter details here")</f>
        <v>Please enter details here</v>
      </c>
      <c r="P216" s="124"/>
      <c r="Q216" s="99" t="str">
        <f>IF(Lists!$BA$4="","No","")</f>
        <v>No</v>
      </c>
      <c r="R216" s="100" t="str">
        <f>IF(ISERROR(VLOOKUP($E216,Lists!$T$4:$AA$49,6,FALSE)),"",VLOOKUP($E216,Lists!$T$4:$AA$49,6,FALSE))</f>
        <v/>
      </c>
      <c r="S216" s="101" t="str">
        <f>IF(ISERROR(VLOOKUP($E216,Lists!$T$4:$AA$49,7,FALSE)),"",VLOOKUP($E216,Lists!$T$4:$AA$49,7,FALSE))</f>
        <v/>
      </c>
      <c r="T216" s="102"/>
      <c r="U216" s="102"/>
      <c r="V216" s="102"/>
      <c r="W216" s="102"/>
      <c r="X216" s="102" t="str">
        <f>IF(ISERROR(VLOOKUP($E216,Lists!$T$4:$AF$49,13,FALSE))," ",VLOOKUP($E216,Lists!$T$4:$AF$49,13,FALSE))</f>
        <v xml:space="preserve"> </v>
      </c>
    </row>
    <row r="217" spans="1:24" x14ac:dyDescent="0.25">
      <c r="A217" s="91"/>
      <c r="B217" s="76" t="s">
        <v>781</v>
      </c>
      <c r="C217" s="89" t="s">
        <v>898</v>
      </c>
      <c r="D217" s="139" t="str">
        <f>IF(ISERROR(VLOOKUP($B217,Lists!$R$4:$S$17,2,FALSE)),"",VLOOKUP($B217,Lists!$R$4:$S$17,2,FALSE))</f>
        <v/>
      </c>
      <c r="E217" s="90" t="s">
        <v>799</v>
      </c>
      <c r="F217" s="96"/>
      <c r="G217" s="96" t="s">
        <v>836</v>
      </c>
      <c r="H217" s="91" t="s">
        <v>1016</v>
      </c>
      <c r="I217" s="91" t="s">
        <v>926</v>
      </c>
      <c r="J217" s="97"/>
      <c r="K217" s="78" t="s">
        <v>945</v>
      </c>
      <c r="L217" s="140" t="str">
        <f>IF(ISERROR(VLOOKUP($B217&amp;" "&amp;$M217,Lists!$AC$4:$AD$17,2,FALSE)),"",VLOOKUP($B217&amp;" "&amp;$M217,Lists!$AC$4:$AD$17,2,FALSE))</f>
        <v/>
      </c>
      <c r="M217" s="78" t="str">
        <f>IF(ISERROR(VLOOKUP($K217,Lists!$L$4:$M$7,2,FALSE)),"",VLOOKUP($K217,Lists!$L$4:$M$7,2,FALSE))</f>
        <v/>
      </c>
      <c r="N217" s="98" t="str">
        <f t="shared" si="3"/>
        <v/>
      </c>
      <c r="O217" s="99" t="str">
        <f>IF(C217="no",VLOOKUP(B217,Lists!$R$4:$AB$17,10, FALSE),"Please enter details here")</f>
        <v>Please enter details here</v>
      </c>
      <c r="P217" s="124"/>
      <c r="Q217" s="99" t="str">
        <f>IF(Lists!$BA$4="","No","")</f>
        <v>No</v>
      </c>
      <c r="R217" s="100" t="str">
        <f>IF(ISERROR(VLOOKUP($E217,Lists!$T$4:$AA$49,6,FALSE)),"",VLOOKUP($E217,Lists!$T$4:$AA$49,6,FALSE))</f>
        <v/>
      </c>
      <c r="S217" s="101" t="str">
        <f>IF(ISERROR(VLOOKUP($E217,Lists!$T$4:$AA$49,7,FALSE)),"",VLOOKUP($E217,Lists!$T$4:$AA$49,7,FALSE))</f>
        <v/>
      </c>
      <c r="T217" s="102"/>
      <c r="U217" s="102"/>
      <c r="V217" s="102"/>
      <c r="W217" s="102"/>
      <c r="X217" s="102" t="str">
        <f>IF(ISERROR(VLOOKUP($E217,Lists!$T$4:$AF$49,13,FALSE))," ",VLOOKUP($E217,Lists!$T$4:$AF$49,13,FALSE))</f>
        <v xml:space="preserve"> </v>
      </c>
    </row>
    <row r="218" spans="1:24" x14ac:dyDescent="0.25">
      <c r="A218" s="91"/>
      <c r="B218" s="76" t="s">
        <v>781</v>
      </c>
      <c r="C218" s="89" t="s">
        <v>898</v>
      </c>
      <c r="D218" s="139" t="str">
        <f>IF(ISERROR(VLOOKUP($B218,Lists!$R$4:$S$17,2,FALSE)),"",VLOOKUP($B218,Lists!$R$4:$S$17,2,FALSE))</f>
        <v/>
      </c>
      <c r="E218" s="90" t="s">
        <v>799</v>
      </c>
      <c r="F218" s="96"/>
      <c r="G218" s="96" t="s">
        <v>836</v>
      </c>
      <c r="H218" s="91" t="s">
        <v>1016</v>
      </c>
      <c r="I218" s="91" t="s">
        <v>926</v>
      </c>
      <c r="J218" s="97"/>
      <c r="K218" s="78" t="s">
        <v>945</v>
      </c>
      <c r="L218" s="140" t="str">
        <f>IF(ISERROR(VLOOKUP($B218&amp;" "&amp;$M218,Lists!$AC$4:$AD$17,2,FALSE)),"",VLOOKUP($B218&amp;" "&amp;$M218,Lists!$AC$4:$AD$17,2,FALSE))</f>
        <v/>
      </c>
      <c r="M218" s="78" t="str">
        <f>IF(ISERROR(VLOOKUP($K218,Lists!$L$4:$M$7,2,FALSE)),"",VLOOKUP($K218,Lists!$L$4:$M$7,2,FALSE))</f>
        <v/>
      </c>
      <c r="N218" s="98" t="str">
        <f t="shared" si="3"/>
        <v/>
      </c>
      <c r="O218" s="99" t="str">
        <f>IF(C218="no",VLOOKUP(B218,Lists!$R$4:$AB$17,10, FALSE),"Please enter details here")</f>
        <v>Please enter details here</v>
      </c>
      <c r="P218" s="124"/>
      <c r="Q218" s="99" t="str">
        <f>IF(Lists!$BA$4="","No","")</f>
        <v>No</v>
      </c>
      <c r="R218" s="100" t="str">
        <f>IF(ISERROR(VLOOKUP($E218,Lists!$T$4:$AA$49,6,FALSE)),"",VLOOKUP($E218,Lists!$T$4:$AA$49,6,FALSE))</f>
        <v/>
      </c>
      <c r="S218" s="101" t="str">
        <f>IF(ISERROR(VLOOKUP($E218,Lists!$T$4:$AA$49,7,FALSE)),"",VLOOKUP($E218,Lists!$T$4:$AA$49,7,FALSE))</f>
        <v/>
      </c>
      <c r="T218" s="102"/>
      <c r="U218" s="102"/>
      <c r="V218" s="102"/>
      <c r="W218" s="102"/>
      <c r="X218" s="102" t="str">
        <f>IF(ISERROR(VLOOKUP($E218,Lists!$T$4:$AF$49,13,FALSE))," ",VLOOKUP($E218,Lists!$T$4:$AF$49,13,FALSE))</f>
        <v xml:space="preserve"> </v>
      </c>
    </row>
    <row r="219" spans="1:24" x14ac:dyDescent="0.25">
      <c r="A219" s="91"/>
      <c r="B219" s="76" t="s">
        <v>781</v>
      </c>
      <c r="C219" s="89" t="s">
        <v>898</v>
      </c>
      <c r="D219" s="139" t="str">
        <f>IF(ISERROR(VLOOKUP($B219,Lists!$R$4:$S$17,2,FALSE)),"",VLOOKUP($B219,Lists!$R$4:$S$17,2,FALSE))</f>
        <v/>
      </c>
      <c r="E219" s="90" t="s">
        <v>799</v>
      </c>
      <c r="F219" s="96"/>
      <c r="G219" s="96" t="s">
        <v>836</v>
      </c>
      <c r="H219" s="91" t="s">
        <v>1016</v>
      </c>
      <c r="I219" s="91" t="s">
        <v>926</v>
      </c>
      <c r="J219" s="97"/>
      <c r="K219" s="78" t="s">
        <v>945</v>
      </c>
      <c r="L219" s="140" t="str">
        <f>IF(ISERROR(VLOOKUP($B219&amp;" "&amp;$M219,Lists!$AC$4:$AD$17,2,FALSE)),"",VLOOKUP($B219&amp;" "&amp;$M219,Lists!$AC$4:$AD$17,2,FALSE))</f>
        <v/>
      </c>
      <c r="M219" s="78" t="str">
        <f>IF(ISERROR(VLOOKUP($K219,Lists!$L$4:$M$7,2,FALSE)),"",VLOOKUP($K219,Lists!$L$4:$M$7,2,FALSE))</f>
        <v/>
      </c>
      <c r="N219" s="98" t="str">
        <f t="shared" si="3"/>
        <v/>
      </c>
      <c r="O219" s="99" t="str">
        <f>IF(C219="no",VLOOKUP(B219,Lists!$R$4:$AB$17,10, FALSE),"Please enter details here")</f>
        <v>Please enter details here</v>
      </c>
      <c r="P219" s="124"/>
      <c r="Q219" s="99" t="str">
        <f>IF(Lists!$BA$4="","No","")</f>
        <v>No</v>
      </c>
      <c r="R219" s="100" t="str">
        <f>IF(ISERROR(VLOOKUP($E219,Lists!$T$4:$AA$49,6,FALSE)),"",VLOOKUP($E219,Lists!$T$4:$AA$49,6,FALSE))</f>
        <v/>
      </c>
      <c r="S219" s="101" t="str">
        <f>IF(ISERROR(VLOOKUP($E219,Lists!$T$4:$AA$49,7,FALSE)),"",VLOOKUP($E219,Lists!$T$4:$AA$49,7,FALSE))</f>
        <v/>
      </c>
      <c r="T219" s="102"/>
      <c r="U219" s="102"/>
      <c r="V219" s="102"/>
      <c r="W219" s="102"/>
      <c r="X219" s="102" t="str">
        <f>IF(ISERROR(VLOOKUP($E219,Lists!$T$4:$AF$49,13,FALSE))," ",VLOOKUP($E219,Lists!$T$4:$AF$49,13,FALSE))</f>
        <v xml:space="preserve"> </v>
      </c>
    </row>
    <row r="220" spans="1:24" x14ac:dyDescent="0.25">
      <c r="A220" s="91"/>
      <c r="B220" s="76" t="s">
        <v>781</v>
      </c>
      <c r="C220" s="89" t="s">
        <v>898</v>
      </c>
      <c r="D220" s="139" t="str">
        <f>IF(ISERROR(VLOOKUP($B220,Lists!$R$4:$S$17,2,FALSE)),"",VLOOKUP($B220,Lists!$R$4:$S$17,2,FALSE))</f>
        <v/>
      </c>
      <c r="E220" s="90" t="s">
        <v>799</v>
      </c>
      <c r="F220" s="96"/>
      <c r="G220" s="96" t="s">
        <v>836</v>
      </c>
      <c r="H220" s="91" t="s">
        <v>1016</v>
      </c>
      <c r="I220" s="91" t="s">
        <v>926</v>
      </c>
      <c r="J220" s="97"/>
      <c r="K220" s="78" t="s">
        <v>945</v>
      </c>
      <c r="L220" s="140" t="str">
        <f>IF(ISERROR(VLOOKUP($B220&amp;" "&amp;$M220,Lists!$AC$4:$AD$17,2,FALSE)),"",VLOOKUP($B220&amp;" "&amp;$M220,Lists!$AC$4:$AD$17,2,FALSE))</f>
        <v/>
      </c>
      <c r="M220" s="78" t="str">
        <f>IF(ISERROR(VLOOKUP($K220,Lists!$L$4:$M$7,2,FALSE)),"",VLOOKUP($K220,Lists!$L$4:$M$7,2,FALSE))</f>
        <v/>
      </c>
      <c r="N220" s="98" t="str">
        <f t="shared" si="3"/>
        <v/>
      </c>
      <c r="O220" s="99" t="str">
        <f>IF(C220="no",VLOOKUP(B220,Lists!$R$4:$AB$17,10, FALSE),"Please enter details here")</f>
        <v>Please enter details here</v>
      </c>
      <c r="P220" s="124"/>
      <c r="Q220" s="99" t="str">
        <f>IF(Lists!$BA$4="","No","")</f>
        <v>No</v>
      </c>
      <c r="R220" s="100" t="str">
        <f>IF(ISERROR(VLOOKUP($E220,Lists!$T$4:$AA$49,6,FALSE)),"",VLOOKUP($E220,Lists!$T$4:$AA$49,6,FALSE))</f>
        <v/>
      </c>
      <c r="S220" s="101" t="str">
        <f>IF(ISERROR(VLOOKUP($E220,Lists!$T$4:$AA$49,7,FALSE)),"",VLOOKUP($E220,Lists!$T$4:$AA$49,7,FALSE))</f>
        <v/>
      </c>
      <c r="T220" s="102"/>
      <c r="U220" s="102"/>
      <c r="V220" s="102"/>
      <c r="W220" s="102"/>
      <c r="X220" s="102" t="str">
        <f>IF(ISERROR(VLOOKUP($E220,Lists!$T$4:$AF$49,13,FALSE))," ",VLOOKUP($E220,Lists!$T$4:$AF$49,13,FALSE))</f>
        <v xml:space="preserve"> </v>
      </c>
    </row>
    <row r="221" spans="1:24" x14ac:dyDescent="0.25">
      <c r="A221" s="91"/>
      <c r="B221" s="76" t="s">
        <v>781</v>
      </c>
      <c r="C221" s="89" t="s">
        <v>898</v>
      </c>
      <c r="D221" s="139" t="str">
        <f>IF(ISERROR(VLOOKUP($B221,Lists!$R$4:$S$17,2,FALSE)),"",VLOOKUP($B221,Lists!$R$4:$S$17,2,FALSE))</f>
        <v/>
      </c>
      <c r="E221" s="90" t="s">
        <v>799</v>
      </c>
      <c r="F221" s="96"/>
      <c r="G221" s="96" t="s">
        <v>836</v>
      </c>
      <c r="H221" s="91" t="s">
        <v>1016</v>
      </c>
      <c r="I221" s="91" t="s">
        <v>926</v>
      </c>
      <c r="J221" s="97"/>
      <c r="K221" s="78" t="s">
        <v>945</v>
      </c>
      <c r="L221" s="140" t="str">
        <f>IF(ISERROR(VLOOKUP($B221&amp;" "&amp;$M221,Lists!$AC$4:$AD$17,2,FALSE)),"",VLOOKUP($B221&amp;" "&amp;$M221,Lists!$AC$4:$AD$17,2,FALSE))</f>
        <v/>
      </c>
      <c r="M221" s="78" t="str">
        <f>IF(ISERROR(VLOOKUP($K221,Lists!$L$4:$M$7,2,FALSE)),"",VLOOKUP($K221,Lists!$L$4:$M$7,2,FALSE))</f>
        <v/>
      </c>
      <c r="N221" s="98" t="str">
        <f t="shared" si="3"/>
        <v/>
      </c>
      <c r="O221" s="99" t="str">
        <f>IF(C221="no",VLOOKUP(B221,Lists!$R$4:$AB$17,10, FALSE),"Please enter details here")</f>
        <v>Please enter details here</v>
      </c>
      <c r="P221" s="124"/>
      <c r="Q221" s="99" t="str">
        <f>IF(Lists!$BA$4="","No","")</f>
        <v>No</v>
      </c>
      <c r="R221" s="100" t="str">
        <f>IF(ISERROR(VLOOKUP($E221,Lists!$T$4:$AA$49,6,FALSE)),"",VLOOKUP($E221,Lists!$T$4:$AA$49,6,FALSE))</f>
        <v/>
      </c>
      <c r="S221" s="101" t="str">
        <f>IF(ISERROR(VLOOKUP($E221,Lists!$T$4:$AA$49,7,FALSE)),"",VLOOKUP($E221,Lists!$T$4:$AA$49,7,FALSE))</f>
        <v/>
      </c>
      <c r="T221" s="102"/>
      <c r="U221" s="102"/>
      <c r="V221" s="102"/>
      <c r="W221" s="102"/>
      <c r="X221" s="102" t="str">
        <f>IF(ISERROR(VLOOKUP($E221,Lists!$T$4:$AF$49,13,FALSE))," ",VLOOKUP($E221,Lists!$T$4:$AF$49,13,FALSE))</f>
        <v xml:space="preserve"> </v>
      </c>
    </row>
    <row r="222" spans="1:24" x14ac:dyDescent="0.25">
      <c r="A222" s="91"/>
      <c r="B222" s="76" t="s">
        <v>781</v>
      </c>
      <c r="C222" s="89" t="s">
        <v>898</v>
      </c>
      <c r="D222" s="139" t="str">
        <f>IF(ISERROR(VLOOKUP($B222,Lists!$R$4:$S$17,2,FALSE)),"",VLOOKUP($B222,Lists!$R$4:$S$17,2,FALSE))</f>
        <v/>
      </c>
      <c r="E222" s="90" t="s">
        <v>799</v>
      </c>
      <c r="F222" s="96"/>
      <c r="G222" s="96" t="s">
        <v>836</v>
      </c>
      <c r="H222" s="91" t="s">
        <v>1016</v>
      </c>
      <c r="I222" s="91" t="s">
        <v>926</v>
      </c>
      <c r="J222" s="97"/>
      <c r="K222" s="78" t="s">
        <v>945</v>
      </c>
      <c r="L222" s="140" t="str">
        <f>IF(ISERROR(VLOOKUP($B222&amp;" "&amp;$M222,Lists!$AC$4:$AD$17,2,FALSE)),"",VLOOKUP($B222&amp;" "&amp;$M222,Lists!$AC$4:$AD$17,2,FALSE))</f>
        <v/>
      </c>
      <c r="M222" s="78" t="str">
        <f>IF(ISERROR(VLOOKUP($K222,Lists!$L$4:$M$7,2,FALSE)),"",VLOOKUP($K222,Lists!$L$4:$M$7,2,FALSE))</f>
        <v/>
      </c>
      <c r="N222" s="98" t="str">
        <f t="shared" si="3"/>
        <v/>
      </c>
      <c r="O222" s="99" t="str">
        <f>IF(C222="no",VLOOKUP(B222,Lists!$R$4:$AB$17,10, FALSE),"Please enter details here")</f>
        <v>Please enter details here</v>
      </c>
      <c r="P222" s="124"/>
      <c r="Q222" s="99" t="str">
        <f>IF(Lists!$BA$4="","No","")</f>
        <v>No</v>
      </c>
      <c r="R222" s="100" t="str">
        <f>IF(ISERROR(VLOOKUP($E222,Lists!$T$4:$AA$49,6,FALSE)),"",VLOOKUP($E222,Lists!$T$4:$AA$49,6,FALSE))</f>
        <v/>
      </c>
      <c r="S222" s="101" t="str">
        <f>IF(ISERROR(VLOOKUP($E222,Lists!$T$4:$AA$49,7,FALSE)),"",VLOOKUP($E222,Lists!$T$4:$AA$49,7,FALSE))</f>
        <v/>
      </c>
      <c r="T222" s="102"/>
      <c r="U222" s="102"/>
      <c r="V222" s="102"/>
      <c r="W222" s="102"/>
      <c r="X222" s="102" t="str">
        <f>IF(ISERROR(VLOOKUP($E222,Lists!$T$4:$AF$49,13,FALSE))," ",VLOOKUP($E222,Lists!$T$4:$AF$49,13,FALSE))</f>
        <v xml:space="preserve"> </v>
      </c>
    </row>
    <row r="223" spans="1:24" x14ac:dyDescent="0.25">
      <c r="A223" s="91"/>
      <c r="B223" s="76" t="s">
        <v>781</v>
      </c>
      <c r="C223" s="89" t="s">
        <v>898</v>
      </c>
      <c r="D223" s="139" t="str">
        <f>IF(ISERROR(VLOOKUP($B223,Lists!$R$4:$S$17,2,FALSE)),"",VLOOKUP($B223,Lists!$R$4:$S$17,2,FALSE))</f>
        <v/>
      </c>
      <c r="E223" s="90" t="s">
        <v>799</v>
      </c>
      <c r="F223" s="96"/>
      <c r="G223" s="96" t="s">
        <v>836</v>
      </c>
      <c r="H223" s="91" t="s">
        <v>1016</v>
      </c>
      <c r="I223" s="91" t="s">
        <v>926</v>
      </c>
      <c r="J223" s="97"/>
      <c r="K223" s="78" t="s">
        <v>945</v>
      </c>
      <c r="L223" s="140" t="str">
        <f>IF(ISERROR(VLOOKUP($B223&amp;" "&amp;$M223,Lists!$AC$4:$AD$17,2,FALSE)),"",VLOOKUP($B223&amp;" "&amp;$M223,Lists!$AC$4:$AD$17,2,FALSE))</f>
        <v/>
      </c>
      <c r="M223" s="78" t="str">
        <f>IF(ISERROR(VLOOKUP($K223,Lists!$L$4:$M$7,2,FALSE)),"",VLOOKUP($K223,Lists!$L$4:$M$7,2,FALSE))</f>
        <v/>
      </c>
      <c r="N223" s="98" t="str">
        <f t="shared" si="3"/>
        <v/>
      </c>
      <c r="O223" s="99" t="str">
        <f>IF(C223="no",VLOOKUP(B223,Lists!$R$4:$AB$17,10, FALSE),"Please enter details here")</f>
        <v>Please enter details here</v>
      </c>
      <c r="P223" s="124"/>
      <c r="Q223" s="99" t="str">
        <f>IF(Lists!$BA$4="","No","")</f>
        <v>No</v>
      </c>
      <c r="R223" s="100" t="str">
        <f>IF(ISERROR(VLOOKUP($E223,Lists!$T$4:$AA$49,6,FALSE)),"",VLOOKUP($E223,Lists!$T$4:$AA$49,6,FALSE))</f>
        <v/>
      </c>
      <c r="S223" s="101" t="str">
        <f>IF(ISERROR(VLOOKUP($E223,Lists!$T$4:$AA$49,7,FALSE)),"",VLOOKUP($E223,Lists!$T$4:$AA$49,7,FALSE))</f>
        <v/>
      </c>
      <c r="T223" s="102"/>
      <c r="U223" s="102"/>
      <c r="V223" s="102"/>
      <c r="W223" s="102"/>
      <c r="X223" s="102" t="str">
        <f>IF(ISERROR(VLOOKUP($E223,Lists!$T$4:$AF$49,13,FALSE))," ",VLOOKUP($E223,Lists!$T$4:$AF$49,13,FALSE))</f>
        <v xml:space="preserve"> </v>
      </c>
    </row>
    <row r="224" spans="1:24" x14ac:dyDescent="0.25">
      <c r="A224" s="91"/>
      <c r="B224" s="76" t="s">
        <v>781</v>
      </c>
      <c r="C224" s="89" t="s">
        <v>898</v>
      </c>
      <c r="D224" s="139" t="str">
        <f>IF(ISERROR(VLOOKUP($B224,Lists!$R$4:$S$17,2,FALSE)),"",VLOOKUP($B224,Lists!$R$4:$S$17,2,FALSE))</f>
        <v/>
      </c>
      <c r="E224" s="90" t="s">
        <v>799</v>
      </c>
      <c r="F224" s="96"/>
      <c r="G224" s="96" t="s">
        <v>836</v>
      </c>
      <c r="H224" s="91" t="s">
        <v>1016</v>
      </c>
      <c r="I224" s="91" t="s">
        <v>926</v>
      </c>
      <c r="J224" s="97"/>
      <c r="K224" s="78" t="s">
        <v>945</v>
      </c>
      <c r="L224" s="140" t="str">
        <f>IF(ISERROR(VLOOKUP($B224&amp;" "&amp;$M224,Lists!$AC$4:$AD$17,2,FALSE)),"",VLOOKUP($B224&amp;" "&amp;$M224,Lists!$AC$4:$AD$17,2,FALSE))</f>
        <v/>
      </c>
      <c r="M224" s="78" t="str">
        <f>IF(ISERROR(VLOOKUP($K224,Lists!$L$4:$M$7,2,FALSE)),"",VLOOKUP($K224,Lists!$L$4:$M$7,2,FALSE))</f>
        <v/>
      </c>
      <c r="N224" s="98" t="str">
        <f t="shared" si="3"/>
        <v/>
      </c>
      <c r="O224" s="99" t="str">
        <f>IF(C224="no",VLOOKUP(B224,Lists!$R$4:$AB$17,10, FALSE),"Please enter details here")</f>
        <v>Please enter details here</v>
      </c>
      <c r="P224" s="124"/>
      <c r="Q224" s="99" t="str">
        <f>IF(Lists!$BA$4="","No","")</f>
        <v>No</v>
      </c>
      <c r="R224" s="100" t="str">
        <f>IF(ISERROR(VLOOKUP($E224,Lists!$T$4:$AA$49,6,FALSE)),"",VLOOKUP($E224,Lists!$T$4:$AA$49,6,FALSE))</f>
        <v/>
      </c>
      <c r="S224" s="101" t="str">
        <f>IF(ISERROR(VLOOKUP($E224,Lists!$T$4:$AA$49,7,FALSE)),"",VLOOKUP($E224,Lists!$T$4:$AA$49,7,FALSE))</f>
        <v/>
      </c>
      <c r="T224" s="102"/>
      <c r="U224" s="102"/>
      <c r="V224" s="102"/>
      <c r="W224" s="102"/>
      <c r="X224" s="102" t="str">
        <f>IF(ISERROR(VLOOKUP($E224,Lists!$T$4:$AF$49,13,FALSE))," ",VLOOKUP($E224,Lists!$T$4:$AF$49,13,FALSE))</f>
        <v xml:space="preserve"> </v>
      </c>
    </row>
    <row r="225" spans="1:24" x14ac:dyDescent="0.25">
      <c r="A225" s="91"/>
      <c r="B225" s="76" t="s">
        <v>781</v>
      </c>
      <c r="C225" s="89" t="s">
        <v>898</v>
      </c>
      <c r="D225" s="139" t="str">
        <f>IF(ISERROR(VLOOKUP($B225,Lists!$R$4:$S$17,2,FALSE)),"",VLOOKUP($B225,Lists!$R$4:$S$17,2,FALSE))</f>
        <v/>
      </c>
      <c r="E225" s="90" t="s">
        <v>799</v>
      </c>
      <c r="F225" s="96"/>
      <c r="G225" s="96" t="s">
        <v>836</v>
      </c>
      <c r="H225" s="91" t="s">
        <v>1016</v>
      </c>
      <c r="I225" s="91" t="s">
        <v>926</v>
      </c>
      <c r="J225" s="97"/>
      <c r="K225" s="78" t="s">
        <v>945</v>
      </c>
      <c r="L225" s="140" t="str">
        <f>IF(ISERROR(VLOOKUP($B225&amp;" "&amp;$M225,Lists!$AC$4:$AD$17,2,FALSE)),"",VLOOKUP($B225&amp;" "&amp;$M225,Lists!$AC$4:$AD$17,2,FALSE))</f>
        <v/>
      </c>
      <c r="M225" s="78" t="str">
        <f>IF(ISERROR(VLOOKUP($K225,Lists!$L$4:$M$7,2,FALSE)),"",VLOOKUP($K225,Lists!$L$4:$M$7,2,FALSE))</f>
        <v/>
      </c>
      <c r="N225" s="98" t="str">
        <f t="shared" si="3"/>
        <v/>
      </c>
      <c r="O225" s="99" t="str">
        <f>IF(C225="no",VLOOKUP(B225,Lists!$R$4:$AB$17,10, FALSE),"Please enter details here")</f>
        <v>Please enter details here</v>
      </c>
      <c r="P225" s="124"/>
      <c r="Q225" s="99" t="str">
        <f>IF(Lists!$BA$4="","No","")</f>
        <v>No</v>
      </c>
      <c r="R225" s="100" t="str">
        <f>IF(ISERROR(VLOOKUP($E225,Lists!$T$4:$AA$49,6,FALSE)),"",VLOOKUP($E225,Lists!$T$4:$AA$49,6,FALSE))</f>
        <v/>
      </c>
      <c r="S225" s="101" t="str">
        <f>IF(ISERROR(VLOOKUP($E225,Lists!$T$4:$AA$49,7,FALSE)),"",VLOOKUP($E225,Lists!$T$4:$AA$49,7,FALSE))</f>
        <v/>
      </c>
      <c r="T225" s="102"/>
      <c r="U225" s="102"/>
      <c r="V225" s="102"/>
      <c r="W225" s="102"/>
      <c r="X225" s="102" t="str">
        <f>IF(ISERROR(VLOOKUP($E225,Lists!$T$4:$AF$49,13,FALSE))," ",VLOOKUP($E225,Lists!$T$4:$AF$49,13,FALSE))</f>
        <v xml:space="preserve"> </v>
      </c>
    </row>
    <row r="226" spans="1:24" x14ac:dyDescent="0.25">
      <c r="A226" s="91"/>
      <c r="B226" s="76" t="s">
        <v>781</v>
      </c>
      <c r="C226" s="89" t="s">
        <v>898</v>
      </c>
      <c r="D226" s="139" t="str">
        <f>IF(ISERROR(VLOOKUP($B226,Lists!$R$4:$S$17,2,FALSE)),"",VLOOKUP($B226,Lists!$R$4:$S$17,2,FALSE))</f>
        <v/>
      </c>
      <c r="E226" s="90" t="s">
        <v>799</v>
      </c>
      <c r="F226" s="96"/>
      <c r="G226" s="96" t="s">
        <v>836</v>
      </c>
      <c r="H226" s="91" t="s">
        <v>1016</v>
      </c>
      <c r="I226" s="91" t="s">
        <v>926</v>
      </c>
      <c r="J226" s="97"/>
      <c r="K226" s="78" t="s">
        <v>945</v>
      </c>
      <c r="L226" s="140" t="str">
        <f>IF(ISERROR(VLOOKUP($B226&amp;" "&amp;$M226,Lists!$AC$4:$AD$17,2,FALSE)),"",VLOOKUP($B226&amp;" "&amp;$M226,Lists!$AC$4:$AD$17,2,FALSE))</f>
        <v/>
      </c>
      <c r="M226" s="78" t="str">
        <f>IF(ISERROR(VLOOKUP($K226,Lists!$L$4:$M$7,2,FALSE)),"",VLOOKUP($K226,Lists!$L$4:$M$7,2,FALSE))</f>
        <v/>
      </c>
      <c r="N226" s="98" t="str">
        <f t="shared" si="3"/>
        <v/>
      </c>
      <c r="O226" s="99" t="str">
        <f>IF(C226="no",VLOOKUP(B226,Lists!$R$4:$AB$17,10, FALSE),"Please enter details here")</f>
        <v>Please enter details here</v>
      </c>
      <c r="P226" s="124"/>
      <c r="Q226" s="99" t="str">
        <f>IF(Lists!$BA$4="","No","")</f>
        <v>No</v>
      </c>
      <c r="R226" s="100" t="str">
        <f>IF(ISERROR(VLOOKUP($E226,Lists!$T$4:$AA$49,6,FALSE)),"",VLOOKUP($E226,Lists!$T$4:$AA$49,6,FALSE))</f>
        <v/>
      </c>
      <c r="S226" s="101" t="str">
        <f>IF(ISERROR(VLOOKUP($E226,Lists!$T$4:$AA$49,7,FALSE)),"",VLOOKUP($E226,Lists!$T$4:$AA$49,7,FALSE))</f>
        <v/>
      </c>
      <c r="T226" s="102"/>
      <c r="U226" s="102"/>
      <c r="V226" s="102"/>
      <c r="W226" s="102"/>
      <c r="X226" s="102" t="str">
        <f>IF(ISERROR(VLOOKUP($E226,Lists!$T$4:$AF$49,13,FALSE))," ",VLOOKUP($E226,Lists!$T$4:$AF$49,13,FALSE))</f>
        <v xml:space="preserve"> </v>
      </c>
    </row>
    <row r="227" spans="1:24" x14ac:dyDescent="0.25">
      <c r="A227" s="91"/>
      <c r="B227" s="76" t="s">
        <v>781</v>
      </c>
      <c r="C227" s="89" t="s">
        <v>898</v>
      </c>
      <c r="D227" s="139" t="str">
        <f>IF(ISERROR(VLOOKUP($B227,Lists!$R$4:$S$17,2,FALSE)),"",VLOOKUP($B227,Lists!$R$4:$S$17,2,FALSE))</f>
        <v/>
      </c>
      <c r="E227" s="90" t="s">
        <v>799</v>
      </c>
      <c r="F227" s="96"/>
      <c r="G227" s="96" t="s">
        <v>836</v>
      </c>
      <c r="H227" s="91" t="s">
        <v>1016</v>
      </c>
      <c r="I227" s="91" t="s">
        <v>926</v>
      </c>
      <c r="J227" s="97"/>
      <c r="K227" s="78" t="s">
        <v>945</v>
      </c>
      <c r="L227" s="140" t="str">
        <f>IF(ISERROR(VLOOKUP($B227&amp;" "&amp;$M227,Lists!$AC$4:$AD$17,2,FALSE)),"",VLOOKUP($B227&amp;" "&amp;$M227,Lists!$AC$4:$AD$17,2,FALSE))</f>
        <v/>
      </c>
      <c r="M227" s="78" t="str">
        <f>IF(ISERROR(VLOOKUP($K227,Lists!$L$4:$M$7,2,FALSE)),"",VLOOKUP($K227,Lists!$L$4:$M$7,2,FALSE))</f>
        <v/>
      </c>
      <c r="N227" s="98" t="str">
        <f t="shared" si="3"/>
        <v/>
      </c>
      <c r="O227" s="99" t="str">
        <f>IF(C227="no",VLOOKUP(B227,Lists!$R$4:$AB$17,10, FALSE),"Please enter details here")</f>
        <v>Please enter details here</v>
      </c>
      <c r="P227" s="124"/>
      <c r="Q227" s="99" t="str">
        <f>IF(Lists!$BA$4="","No","")</f>
        <v>No</v>
      </c>
      <c r="R227" s="100" t="str">
        <f>IF(ISERROR(VLOOKUP($E227,Lists!$T$4:$AA$49,6,FALSE)),"",VLOOKUP($E227,Lists!$T$4:$AA$49,6,FALSE))</f>
        <v/>
      </c>
      <c r="S227" s="101" t="str">
        <f>IF(ISERROR(VLOOKUP($E227,Lists!$T$4:$AA$49,7,FALSE)),"",VLOOKUP($E227,Lists!$T$4:$AA$49,7,FALSE))</f>
        <v/>
      </c>
      <c r="T227" s="102"/>
      <c r="U227" s="102"/>
      <c r="V227" s="102"/>
      <c r="W227" s="102"/>
      <c r="X227" s="102" t="str">
        <f>IF(ISERROR(VLOOKUP($E227,Lists!$T$4:$AF$49,13,FALSE))," ",VLOOKUP($E227,Lists!$T$4:$AF$49,13,FALSE))</f>
        <v xml:space="preserve"> </v>
      </c>
    </row>
    <row r="228" spans="1:24" x14ac:dyDescent="0.25">
      <c r="A228" s="91"/>
      <c r="B228" s="76" t="s">
        <v>781</v>
      </c>
      <c r="C228" s="89" t="s">
        <v>898</v>
      </c>
      <c r="D228" s="139" t="str">
        <f>IF(ISERROR(VLOOKUP($B228,Lists!$R$4:$S$17,2,FALSE)),"",VLOOKUP($B228,Lists!$R$4:$S$17,2,FALSE))</f>
        <v/>
      </c>
      <c r="E228" s="90" t="s">
        <v>799</v>
      </c>
      <c r="F228" s="96"/>
      <c r="G228" s="96" t="s">
        <v>836</v>
      </c>
      <c r="H228" s="91" t="s">
        <v>1016</v>
      </c>
      <c r="I228" s="91" t="s">
        <v>926</v>
      </c>
      <c r="J228" s="97"/>
      <c r="K228" s="78" t="s">
        <v>945</v>
      </c>
      <c r="L228" s="140" t="str">
        <f>IF(ISERROR(VLOOKUP($B228&amp;" "&amp;$M228,Lists!$AC$4:$AD$17,2,FALSE)),"",VLOOKUP($B228&amp;" "&amp;$M228,Lists!$AC$4:$AD$17,2,FALSE))</f>
        <v/>
      </c>
      <c r="M228" s="78" t="str">
        <f>IF(ISERROR(VLOOKUP($K228,Lists!$L$4:$M$7,2,FALSE)),"",VLOOKUP($K228,Lists!$L$4:$M$7,2,FALSE))</f>
        <v/>
      </c>
      <c r="N228" s="98" t="str">
        <f t="shared" si="3"/>
        <v/>
      </c>
      <c r="O228" s="99" t="str">
        <f>IF(C228="no",VLOOKUP(B228,Lists!$R$4:$AB$17,10, FALSE),"Please enter details here")</f>
        <v>Please enter details here</v>
      </c>
      <c r="P228" s="124"/>
      <c r="Q228" s="99" t="str">
        <f>IF(Lists!$BA$4="","No","")</f>
        <v>No</v>
      </c>
      <c r="R228" s="100" t="str">
        <f>IF(ISERROR(VLOOKUP($E228,Lists!$T$4:$AA$49,6,FALSE)),"",VLOOKUP($E228,Lists!$T$4:$AA$49,6,FALSE))</f>
        <v/>
      </c>
      <c r="S228" s="101" t="str">
        <f>IF(ISERROR(VLOOKUP($E228,Lists!$T$4:$AA$49,7,FALSE)),"",VLOOKUP($E228,Lists!$T$4:$AA$49,7,FALSE))</f>
        <v/>
      </c>
      <c r="T228" s="102"/>
      <c r="U228" s="102"/>
      <c r="V228" s="102"/>
      <c r="W228" s="102"/>
      <c r="X228" s="102" t="str">
        <f>IF(ISERROR(VLOOKUP($E228,Lists!$T$4:$AF$49,13,FALSE))," ",VLOOKUP($E228,Lists!$T$4:$AF$49,13,FALSE))</f>
        <v xml:space="preserve"> </v>
      </c>
    </row>
    <row r="229" spans="1:24" x14ac:dyDescent="0.25">
      <c r="A229" s="91"/>
      <c r="B229" s="76" t="s">
        <v>781</v>
      </c>
      <c r="C229" s="89" t="s">
        <v>898</v>
      </c>
      <c r="D229" s="139" t="str">
        <f>IF(ISERROR(VLOOKUP($B229,Lists!$R$4:$S$17,2,FALSE)),"",VLOOKUP($B229,Lists!$R$4:$S$17,2,FALSE))</f>
        <v/>
      </c>
      <c r="E229" s="90" t="s">
        <v>799</v>
      </c>
      <c r="F229" s="96"/>
      <c r="G229" s="96" t="s">
        <v>836</v>
      </c>
      <c r="H229" s="91" t="s">
        <v>1016</v>
      </c>
      <c r="I229" s="91" t="s">
        <v>926</v>
      </c>
      <c r="J229" s="97"/>
      <c r="K229" s="78" t="s">
        <v>945</v>
      </c>
      <c r="L229" s="140" t="str">
        <f>IF(ISERROR(VLOOKUP($B229&amp;" "&amp;$M229,Lists!$AC$4:$AD$17,2,FALSE)),"",VLOOKUP($B229&amp;" "&amp;$M229,Lists!$AC$4:$AD$17,2,FALSE))</f>
        <v/>
      </c>
      <c r="M229" s="78" t="str">
        <f>IF(ISERROR(VLOOKUP($K229,Lists!$L$4:$M$7,2,FALSE)),"",VLOOKUP($K229,Lists!$L$4:$M$7,2,FALSE))</f>
        <v/>
      </c>
      <c r="N229" s="98" t="str">
        <f t="shared" si="3"/>
        <v/>
      </c>
      <c r="O229" s="99" t="str">
        <f>IF(C229="no",VLOOKUP(B229,Lists!$R$4:$AB$17,10, FALSE),"Please enter details here")</f>
        <v>Please enter details here</v>
      </c>
      <c r="P229" s="124"/>
      <c r="Q229" s="99" t="str">
        <f>IF(Lists!$BA$4="","No","")</f>
        <v>No</v>
      </c>
      <c r="R229" s="100" t="str">
        <f>IF(ISERROR(VLOOKUP($E229,Lists!$T$4:$AA$49,6,FALSE)),"",VLOOKUP($E229,Lists!$T$4:$AA$49,6,FALSE))</f>
        <v/>
      </c>
      <c r="S229" s="101" t="str">
        <f>IF(ISERROR(VLOOKUP($E229,Lists!$T$4:$AA$49,7,FALSE)),"",VLOOKUP($E229,Lists!$T$4:$AA$49,7,FALSE))</f>
        <v/>
      </c>
      <c r="T229" s="102"/>
      <c r="U229" s="102"/>
      <c r="V229" s="102"/>
      <c r="W229" s="102"/>
      <c r="X229" s="102" t="str">
        <f>IF(ISERROR(VLOOKUP($E229,Lists!$T$4:$AF$49,13,FALSE))," ",VLOOKUP($E229,Lists!$T$4:$AF$49,13,FALSE))</f>
        <v xml:space="preserve"> </v>
      </c>
    </row>
    <row r="230" spans="1:24" x14ac:dyDescent="0.25">
      <c r="A230" s="91"/>
      <c r="B230" s="76" t="s">
        <v>781</v>
      </c>
      <c r="C230" s="89" t="s">
        <v>898</v>
      </c>
      <c r="D230" s="139" t="str">
        <f>IF(ISERROR(VLOOKUP($B230,Lists!$R$4:$S$17,2,FALSE)),"",VLOOKUP($B230,Lists!$R$4:$S$17,2,FALSE))</f>
        <v/>
      </c>
      <c r="E230" s="90" t="s">
        <v>799</v>
      </c>
      <c r="F230" s="96"/>
      <c r="G230" s="96" t="s">
        <v>836</v>
      </c>
      <c r="H230" s="91" t="s">
        <v>1016</v>
      </c>
      <c r="I230" s="91" t="s">
        <v>926</v>
      </c>
      <c r="J230" s="97"/>
      <c r="K230" s="78" t="s">
        <v>945</v>
      </c>
      <c r="L230" s="140" t="str">
        <f>IF(ISERROR(VLOOKUP($B230&amp;" "&amp;$M230,Lists!$AC$4:$AD$17,2,FALSE)),"",VLOOKUP($B230&amp;" "&amp;$M230,Lists!$AC$4:$AD$17,2,FALSE))</f>
        <v/>
      </c>
      <c r="M230" s="78" t="str">
        <f>IF(ISERROR(VLOOKUP($K230,Lists!$L$4:$M$7,2,FALSE)),"",VLOOKUP($K230,Lists!$L$4:$M$7,2,FALSE))</f>
        <v/>
      </c>
      <c r="N230" s="98" t="str">
        <f t="shared" si="3"/>
        <v/>
      </c>
      <c r="O230" s="99" t="str">
        <f>IF(C230="no",VLOOKUP(B230,Lists!$R$4:$AB$17,10, FALSE),"Please enter details here")</f>
        <v>Please enter details here</v>
      </c>
      <c r="P230" s="124"/>
      <c r="Q230" s="99" t="str">
        <f>IF(Lists!$BA$4="","No","")</f>
        <v>No</v>
      </c>
      <c r="R230" s="100" t="str">
        <f>IF(ISERROR(VLOOKUP($E230,Lists!$T$4:$AA$49,6,FALSE)),"",VLOOKUP($E230,Lists!$T$4:$AA$49,6,FALSE))</f>
        <v/>
      </c>
      <c r="S230" s="101" t="str">
        <f>IF(ISERROR(VLOOKUP($E230,Lists!$T$4:$AA$49,7,FALSE)),"",VLOOKUP($E230,Lists!$T$4:$AA$49,7,FALSE))</f>
        <v/>
      </c>
      <c r="T230" s="102"/>
      <c r="U230" s="102"/>
      <c r="V230" s="102"/>
      <c r="W230" s="102"/>
      <c r="X230" s="102" t="str">
        <f>IF(ISERROR(VLOOKUP($E230,Lists!$T$4:$AF$49,13,FALSE))," ",VLOOKUP($E230,Lists!$T$4:$AF$49,13,FALSE))</f>
        <v xml:space="preserve"> </v>
      </c>
    </row>
    <row r="231" spans="1:24" x14ac:dyDescent="0.25">
      <c r="A231" s="91"/>
      <c r="B231" s="76" t="s">
        <v>781</v>
      </c>
      <c r="C231" s="89" t="s">
        <v>898</v>
      </c>
      <c r="D231" s="139" t="str">
        <f>IF(ISERROR(VLOOKUP($B231,Lists!$R$4:$S$17,2,FALSE)),"",VLOOKUP($B231,Lists!$R$4:$S$17,2,FALSE))</f>
        <v/>
      </c>
      <c r="E231" s="90" t="s">
        <v>799</v>
      </c>
      <c r="F231" s="96"/>
      <c r="G231" s="96" t="s">
        <v>836</v>
      </c>
      <c r="H231" s="91" t="s">
        <v>1016</v>
      </c>
      <c r="I231" s="91" t="s">
        <v>926</v>
      </c>
      <c r="J231" s="97"/>
      <c r="K231" s="78" t="s">
        <v>945</v>
      </c>
      <c r="L231" s="140" t="str">
        <f>IF(ISERROR(VLOOKUP($B231&amp;" "&amp;$M231,Lists!$AC$4:$AD$17,2,FALSE)),"",VLOOKUP($B231&amp;" "&amp;$M231,Lists!$AC$4:$AD$17,2,FALSE))</f>
        <v/>
      </c>
      <c r="M231" s="78" t="str">
        <f>IF(ISERROR(VLOOKUP($K231,Lists!$L$4:$M$7,2,FALSE)),"",VLOOKUP($K231,Lists!$L$4:$M$7,2,FALSE))</f>
        <v/>
      </c>
      <c r="N231" s="98" t="str">
        <f t="shared" si="3"/>
        <v/>
      </c>
      <c r="O231" s="99" t="str">
        <f>IF(C231="no",VLOOKUP(B231,Lists!$R$4:$AB$17,10, FALSE),"Please enter details here")</f>
        <v>Please enter details here</v>
      </c>
      <c r="P231" s="124"/>
      <c r="Q231" s="99" t="str">
        <f>IF(Lists!$BA$4="","No","")</f>
        <v>No</v>
      </c>
      <c r="R231" s="100" t="str">
        <f>IF(ISERROR(VLOOKUP($E231,Lists!$T$4:$AA$49,6,FALSE)),"",VLOOKUP($E231,Lists!$T$4:$AA$49,6,FALSE))</f>
        <v/>
      </c>
      <c r="S231" s="101" t="str">
        <f>IF(ISERROR(VLOOKUP($E231,Lists!$T$4:$AA$49,7,FALSE)),"",VLOOKUP($E231,Lists!$T$4:$AA$49,7,FALSE))</f>
        <v/>
      </c>
      <c r="T231" s="102"/>
      <c r="U231" s="102"/>
      <c r="V231" s="102"/>
      <c r="W231" s="102"/>
      <c r="X231" s="102" t="str">
        <f>IF(ISERROR(VLOOKUP($E231,Lists!$T$4:$AF$49,13,FALSE))," ",VLOOKUP($E231,Lists!$T$4:$AF$49,13,FALSE))</f>
        <v xml:space="preserve"> </v>
      </c>
    </row>
    <row r="232" spans="1:24" x14ac:dyDescent="0.25">
      <c r="A232" s="91"/>
      <c r="B232" s="76" t="s">
        <v>781</v>
      </c>
      <c r="C232" s="89" t="s">
        <v>898</v>
      </c>
      <c r="D232" s="139" t="str">
        <f>IF(ISERROR(VLOOKUP($B232,Lists!$R$4:$S$17,2,FALSE)),"",VLOOKUP($B232,Lists!$R$4:$S$17,2,FALSE))</f>
        <v/>
      </c>
      <c r="E232" s="90" t="s">
        <v>799</v>
      </c>
      <c r="F232" s="96"/>
      <c r="G232" s="96" t="s">
        <v>836</v>
      </c>
      <c r="H232" s="91" t="s">
        <v>1016</v>
      </c>
      <c r="I232" s="91" t="s">
        <v>926</v>
      </c>
      <c r="J232" s="97"/>
      <c r="K232" s="78" t="s">
        <v>945</v>
      </c>
      <c r="L232" s="140" t="str">
        <f>IF(ISERROR(VLOOKUP($B232&amp;" "&amp;$M232,Lists!$AC$4:$AD$17,2,FALSE)),"",VLOOKUP($B232&amp;" "&amp;$M232,Lists!$AC$4:$AD$17,2,FALSE))</f>
        <v/>
      </c>
      <c r="M232" s="78" t="str">
        <f>IF(ISERROR(VLOOKUP($K232,Lists!$L$4:$M$7,2,FALSE)),"",VLOOKUP($K232,Lists!$L$4:$M$7,2,FALSE))</f>
        <v/>
      </c>
      <c r="N232" s="98" t="str">
        <f t="shared" si="3"/>
        <v/>
      </c>
      <c r="O232" s="99" t="str">
        <f>IF(C232="no",VLOOKUP(B232,Lists!$R$4:$AB$17,10, FALSE),"Please enter details here")</f>
        <v>Please enter details here</v>
      </c>
      <c r="P232" s="124"/>
      <c r="Q232" s="99" t="str">
        <f>IF(Lists!$BA$4="","No","")</f>
        <v>No</v>
      </c>
      <c r="R232" s="100" t="str">
        <f>IF(ISERROR(VLOOKUP($E232,Lists!$T$4:$AA$49,6,FALSE)),"",VLOOKUP($E232,Lists!$T$4:$AA$49,6,FALSE))</f>
        <v/>
      </c>
      <c r="S232" s="101" t="str">
        <f>IF(ISERROR(VLOOKUP($E232,Lists!$T$4:$AA$49,7,FALSE)),"",VLOOKUP($E232,Lists!$T$4:$AA$49,7,FALSE))</f>
        <v/>
      </c>
      <c r="T232" s="102"/>
      <c r="U232" s="102"/>
      <c r="V232" s="102"/>
      <c r="W232" s="102"/>
      <c r="X232" s="102" t="str">
        <f>IF(ISERROR(VLOOKUP($E232,Lists!$T$4:$AF$49,13,FALSE))," ",VLOOKUP($E232,Lists!$T$4:$AF$49,13,FALSE))</f>
        <v xml:space="preserve"> </v>
      </c>
    </row>
    <row r="233" spans="1:24" x14ac:dyDescent="0.25">
      <c r="A233" s="91"/>
      <c r="B233" s="76" t="s">
        <v>781</v>
      </c>
      <c r="C233" s="89" t="s">
        <v>898</v>
      </c>
      <c r="D233" s="139" t="str">
        <f>IF(ISERROR(VLOOKUP($B233,Lists!$R$4:$S$17,2,FALSE)),"",VLOOKUP($B233,Lists!$R$4:$S$17,2,FALSE))</f>
        <v/>
      </c>
      <c r="E233" s="90" t="s">
        <v>799</v>
      </c>
      <c r="F233" s="96"/>
      <c r="G233" s="96" t="s">
        <v>836</v>
      </c>
      <c r="H233" s="91" t="s">
        <v>1016</v>
      </c>
      <c r="I233" s="91" t="s">
        <v>926</v>
      </c>
      <c r="J233" s="97"/>
      <c r="K233" s="78" t="s">
        <v>945</v>
      </c>
      <c r="L233" s="140" t="str">
        <f>IF(ISERROR(VLOOKUP($B233&amp;" "&amp;$M233,Lists!$AC$4:$AD$17,2,FALSE)),"",VLOOKUP($B233&amp;" "&amp;$M233,Lists!$AC$4:$AD$17,2,FALSE))</f>
        <v/>
      </c>
      <c r="M233" s="78" t="str">
        <f>IF(ISERROR(VLOOKUP($K233,Lists!$L$4:$M$7,2,FALSE)),"",VLOOKUP($K233,Lists!$L$4:$M$7,2,FALSE))</f>
        <v/>
      </c>
      <c r="N233" s="98" t="str">
        <f t="shared" si="3"/>
        <v/>
      </c>
      <c r="O233" s="99" t="str">
        <f>IF(C233="no",VLOOKUP(B233,Lists!$R$4:$AB$17,10, FALSE),"Please enter details here")</f>
        <v>Please enter details here</v>
      </c>
      <c r="P233" s="124"/>
      <c r="Q233" s="99" t="str">
        <f>IF(Lists!$BA$4="","No","")</f>
        <v>No</v>
      </c>
      <c r="R233" s="100" t="str">
        <f>IF(ISERROR(VLOOKUP($E233,Lists!$T$4:$AA$49,6,FALSE)),"",VLOOKUP($E233,Lists!$T$4:$AA$49,6,FALSE))</f>
        <v/>
      </c>
      <c r="S233" s="101" t="str">
        <f>IF(ISERROR(VLOOKUP($E233,Lists!$T$4:$AA$49,7,FALSE)),"",VLOOKUP($E233,Lists!$T$4:$AA$49,7,FALSE))</f>
        <v/>
      </c>
      <c r="T233" s="102"/>
      <c r="U233" s="102"/>
      <c r="V233" s="102"/>
      <c r="W233" s="102"/>
      <c r="X233" s="102" t="str">
        <f>IF(ISERROR(VLOOKUP($E233,Lists!$T$4:$AF$49,13,FALSE))," ",VLOOKUP($E233,Lists!$T$4:$AF$49,13,FALSE))</f>
        <v xml:space="preserve"> </v>
      </c>
    </row>
    <row r="234" spans="1:24" x14ac:dyDescent="0.25">
      <c r="A234" s="91"/>
      <c r="B234" s="76" t="s">
        <v>781</v>
      </c>
      <c r="C234" s="89" t="s">
        <v>898</v>
      </c>
      <c r="D234" s="139" t="str">
        <f>IF(ISERROR(VLOOKUP($B234,Lists!$R$4:$S$17,2,FALSE)),"",VLOOKUP($B234,Lists!$R$4:$S$17,2,FALSE))</f>
        <v/>
      </c>
      <c r="E234" s="90" t="s">
        <v>799</v>
      </c>
      <c r="F234" s="96"/>
      <c r="G234" s="96" t="s">
        <v>836</v>
      </c>
      <c r="H234" s="91" t="s">
        <v>1016</v>
      </c>
      <c r="I234" s="91" t="s">
        <v>926</v>
      </c>
      <c r="J234" s="97"/>
      <c r="K234" s="78" t="s">
        <v>945</v>
      </c>
      <c r="L234" s="140" t="str">
        <f>IF(ISERROR(VLOOKUP($B234&amp;" "&amp;$M234,Lists!$AC$4:$AD$17,2,FALSE)),"",VLOOKUP($B234&amp;" "&amp;$M234,Lists!$AC$4:$AD$17,2,FALSE))</f>
        <v/>
      </c>
      <c r="M234" s="78" t="str">
        <f>IF(ISERROR(VLOOKUP($K234,Lists!$L$4:$M$7,2,FALSE)),"",VLOOKUP($K234,Lists!$L$4:$M$7,2,FALSE))</f>
        <v/>
      </c>
      <c r="N234" s="98" t="str">
        <f t="shared" si="3"/>
        <v/>
      </c>
      <c r="O234" s="99" t="str">
        <f>IF(C234="no",VLOOKUP(B234,Lists!$R$4:$AB$17,10, FALSE),"Please enter details here")</f>
        <v>Please enter details here</v>
      </c>
      <c r="P234" s="124"/>
      <c r="Q234" s="99" t="str">
        <f>IF(Lists!$BA$4="","No","")</f>
        <v>No</v>
      </c>
      <c r="R234" s="100" t="str">
        <f>IF(ISERROR(VLOOKUP($E234,Lists!$T$4:$AA$49,6,FALSE)),"",VLOOKUP($E234,Lists!$T$4:$AA$49,6,FALSE))</f>
        <v/>
      </c>
      <c r="S234" s="101" t="str">
        <f>IF(ISERROR(VLOOKUP($E234,Lists!$T$4:$AA$49,7,FALSE)),"",VLOOKUP($E234,Lists!$T$4:$AA$49,7,FALSE))</f>
        <v/>
      </c>
      <c r="T234" s="102"/>
      <c r="U234" s="102"/>
      <c r="V234" s="102"/>
      <c r="W234" s="102"/>
      <c r="X234" s="102" t="str">
        <f>IF(ISERROR(VLOOKUP($E234,Lists!$T$4:$AF$49,13,FALSE))," ",VLOOKUP($E234,Lists!$T$4:$AF$49,13,FALSE))</f>
        <v xml:space="preserve"> </v>
      </c>
    </row>
    <row r="235" spans="1:24" x14ac:dyDescent="0.25">
      <c r="A235" s="91"/>
      <c r="B235" s="76" t="s">
        <v>781</v>
      </c>
      <c r="C235" s="89" t="s">
        <v>898</v>
      </c>
      <c r="D235" s="139" t="str">
        <f>IF(ISERROR(VLOOKUP($B235,Lists!$R$4:$S$17,2,FALSE)),"",VLOOKUP($B235,Lists!$R$4:$S$17,2,FALSE))</f>
        <v/>
      </c>
      <c r="E235" s="90" t="s">
        <v>799</v>
      </c>
      <c r="F235" s="96"/>
      <c r="G235" s="96" t="s">
        <v>836</v>
      </c>
      <c r="H235" s="91" t="s">
        <v>1016</v>
      </c>
      <c r="I235" s="91" t="s">
        <v>926</v>
      </c>
      <c r="J235" s="97"/>
      <c r="K235" s="78" t="s">
        <v>945</v>
      </c>
      <c r="L235" s="140" t="str">
        <f>IF(ISERROR(VLOOKUP($B235&amp;" "&amp;$M235,Lists!$AC$4:$AD$17,2,FALSE)),"",VLOOKUP($B235&amp;" "&amp;$M235,Lists!$AC$4:$AD$17,2,FALSE))</f>
        <v/>
      </c>
      <c r="M235" s="78" t="str">
        <f>IF(ISERROR(VLOOKUP($K235,Lists!$L$4:$M$7,2,FALSE)),"",VLOOKUP($K235,Lists!$L$4:$M$7,2,FALSE))</f>
        <v/>
      </c>
      <c r="N235" s="98" t="str">
        <f t="shared" si="3"/>
        <v/>
      </c>
      <c r="O235" s="99" t="str">
        <f>IF(C235="no",VLOOKUP(B235,Lists!$R$4:$AB$17,10, FALSE),"Please enter details here")</f>
        <v>Please enter details here</v>
      </c>
      <c r="P235" s="124"/>
      <c r="Q235" s="99" t="str">
        <f>IF(Lists!$BA$4="","No","")</f>
        <v>No</v>
      </c>
      <c r="R235" s="100" t="str">
        <f>IF(ISERROR(VLOOKUP($E235,Lists!$T$4:$AA$49,6,FALSE)),"",VLOOKUP($E235,Lists!$T$4:$AA$49,6,FALSE))</f>
        <v/>
      </c>
      <c r="S235" s="101" t="str">
        <f>IF(ISERROR(VLOOKUP($E235,Lists!$T$4:$AA$49,7,FALSE)),"",VLOOKUP($E235,Lists!$T$4:$AA$49,7,FALSE))</f>
        <v/>
      </c>
      <c r="T235" s="102"/>
      <c r="U235" s="102"/>
      <c r="V235" s="102"/>
      <c r="W235" s="102"/>
      <c r="X235" s="102" t="str">
        <f>IF(ISERROR(VLOOKUP($E235,Lists!$T$4:$AF$49,13,FALSE))," ",VLOOKUP($E235,Lists!$T$4:$AF$49,13,FALSE))</f>
        <v xml:space="preserve"> </v>
      </c>
    </row>
    <row r="236" spans="1:24" x14ac:dyDescent="0.25">
      <c r="A236" s="91"/>
      <c r="B236" s="76" t="s">
        <v>781</v>
      </c>
      <c r="C236" s="89" t="s">
        <v>898</v>
      </c>
      <c r="D236" s="139" t="str">
        <f>IF(ISERROR(VLOOKUP($B236,Lists!$R$4:$S$17,2,FALSE)),"",VLOOKUP($B236,Lists!$R$4:$S$17,2,FALSE))</f>
        <v/>
      </c>
      <c r="E236" s="90" t="s">
        <v>799</v>
      </c>
      <c r="F236" s="96"/>
      <c r="G236" s="96" t="s">
        <v>836</v>
      </c>
      <c r="H236" s="91" t="s">
        <v>1016</v>
      </c>
      <c r="I236" s="91" t="s">
        <v>926</v>
      </c>
      <c r="J236" s="97"/>
      <c r="K236" s="78" t="s">
        <v>945</v>
      </c>
      <c r="L236" s="140" t="str">
        <f>IF(ISERROR(VLOOKUP($B236&amp;" "&amp;$M236,Lists!$AC$4:$AD$17,2,FALSE)),"",VLOOKUP($B236&amp;" "&amp;$M236,Lists!$AC$4:$AD$17,2,FALSE))</f>
        <v/>
      </c>
      <c r="M236" s="78" t="str">
        <f>IF(ISERROR(VLOOKUP($K236,Lists!$L$4:$M$7,2,FALSE)),"",VLOOKUP($K236,Lists!$L$4:$M$7,2,FALSE))</f>
        <v/>
      </c>
      <c r="N236" s="98" t="str">
        <f t="shared" si="3"/>
        <v/>
      </c>
      <c r="O236" s="99" t="str">
        <f>IF(C236="no",VLOOKUP(B236,Lists!$R$4:$AB$17,10, FALSE),"Please enter details here")</f>
        <v>Please enter details here</v>
      </c>
      <c r="P236" s="124"/>
      <c r="Q236" s="99" t="str">
        <f>IF(Lists!$BA$4="","No","")</f>
        <v>No</v>
      </c>
      <c r="R236" s="100" t="str">
        <f>IF(ISERROR(VLOOKUP($E236,Lists!$T$4:$AA$49,6,FALSE)),"",VLOOKUP($E236,Lists!$T$4:$AA$49,6,FALSE))</f>
        <v/>
      </c>
      <c r="S236" s="101" t="str">
        <f>IF(ISERROR(VLOOKUP($E236,Lists!$T$4:$AA$49,7,FALSE)),"",VLOOKUP($E236,Lists!$T$4:$AA$49,7,FALSE))</f>
        <v/>
      </c>
      <c r="T236" s="102"/>
      <c r="U236" s="102"/>
      <c r="V236" s="102"/>
      <c r="W236" s="102"/>
      <c r="X236" s="102" t="str">
        <f>IF(ISERROR(VLOOKUP($E236,Lists!$T$4:$AF$49,13,FALSE))," ",VLOOKUP($E236,Lists!$T$4:$AF$49,13,FALSE))</f>
        <v xml:space="preserve"> </v>
      </c>
    </row>
    <row r="237" spans="1:24" x14ac:dyDescent="0.25">
      <c r="A237" s="91"/>
      <c r="B237" s="76" t="s">
        <v>781</v>
      </c>
      <c r="C237" s="89" t="s">
        <v>898</v>
      </c>
      <c r="D237" s="139" t="str">
        <f>IF(ISERROR(VLOOKUP($B237,Lists!$R$4:$S$17,2,FALSE)),"",VLOOKUP($B237,Lists!$R$4:$S$17,2,FALSE))</f>
        <v/>
      </c>
      <c r="E237" s="90" t="s">
        <v>799</v>
      </c>
      <c r="F237" s="96"/>
      <c r="G237" s="96" t="s">
        <v>836</v>
      </c>
      <c r="H237" s="91" t="s">
        <v>1016</v>
      </c>
      <c r="I237" s="91" t="s">
        <v>926</v>
      </c>
      <c r="J237" s="97"/>
      <c r="K237" s="78" t="s">
        <v>945</v>
      </c>
      <c r="L237" s="140" t="str">
        <f>IF(ISERROR(VLOOKUP($B237&amp;" "&amp;$M237,Lists!$AC$4:$AD$17,2,FALSE)),"",VLOOKUP($B237&amp;" "&amp;$M237,Lists!$AC$4:$AD$17,2,FALSE))</f>
        <v/>
      </c>
      <c r="M237" s="78" t="str">
        <f>IF(ISERROR(VLOOKUP($K237,Lists!$L$4:$M$7,2,FALSE)),"",VLOOKUP($K237,Lists!$L$4:$M$7,2,FALSE))</f>
        <v/>
      </c>
      <c r="N237" s="98" t="str">
        <f t="shared" si="3"/>
        <v/>
      </c>
      <c r="O237" s="99" t="str">
        <f>IF(C237="no",VLOOKUP(B237,Lists!$R$4:$AB$17,10, FALSE),"Please enter details here")</f>
        <v>Please enter details here</v>
      </c>
      <c r="P237" s="124"/>
      <c r="Q237" s="99" t="str">
        <f>IF(Lists!$BA$4="","No","")</f>
        <v>No</v>
      </c>
      <c r="R237" s="100" t="str">
        <f>IF(ISERROR(VLOOKUP($E237,Lists!$T$4:$AA$49,6,FALSE)),"",VLOOKUP($E237,Lists!$T$4:$AA$49,6,FALSE))</f>
        <v/>
      </c>
      <c r="S237" s="101" t="str">
        <f>IF(ISERROR(VLOOKUP($E237,Lists!$T$4:$AA$49,7,FALSE)),"",VLOOKUP($E237,Lists!$T$4:$AA$49,7,FALSE))</f>
        <v/>
      </c>
      <c r="T237" s="102"/>
      <c r="U237" s="102"/>
      <c r="V237" s="102"/>
      <c r="W237" s="102"/>
      <c r="X237" s="102" t="str">
        <f>IF(ISERROR(VLOOKUP($E237,Lists!$T$4:$AF$49,13,FALSE))," ",VLOOKUP($E237,Lists!$T$4:$AF$49,13,FALSE))</f>
        <v xml:space="preserve"> </v>
      </c>
    </row>
    <row r="238" spans="1:24" x14ac:dyDescent="0.25">
      <c r="A238" s="91"/>
      <c r="B238" s="76" t="s">
        <v>781</v>
      </c>
      <c r="C238" s="89" t="s">
        <v>898</v>
      </c>
      <c r="D238" s="139" t="str">
        <f>IF(ISERROR(VLOOKUP($B238,Lists!$R$4:$S$17,2,FALSE)),"",VLOOKUP($B238,Lists!$R$4:$S$17,2,FALSE))</f>
        <v/>
      </c>
      <c r="E238" s="90" t="s">
        <v>799</v>
      </c>
      <c r="F238" s="96"/>
      <c r="G238" s="96" t="s">
        <v>836</v>
      </c>
      <c r="H238" s="91" t="s">
        <v>1016</v>
      </c>
      <c r="I238" s="91" t="s">
        <v>926</v>
      </c>
      <c r="J238" s="97"/>
      <c r="K238" s="78" t="s">
        <v>945</v>
      </c>
      <c r="L238" s="140" t="str">
        <f>IF(ISERROR(VLOOKUP($B238&amp;" "&amp;$M238,Lists!$AC$4:$AD$17,2,FALSE)),"",VLOOKUP($B238&amp;" "&amp;$M238,Lists!$AC$4:$AD$17,2,FALSE))</f>
        <v/>
      </c>
      <c r="M238" s="78" t="str">
        <f>IF(ISERROR(VLOOKUP($K238,Lists!$L$4:$M$7,2,FALSE)),"",VLOOKUP($K238,Lists!$L$4:$M$7,2,FALSE))</f>
        <v/>
      </c>
      <c r="N238" s="98" t="str">
        <f t="shared" si="3"/>
        <v/>
      </c>
      <c r="O238" s="99" t="str">
        <f>IF(C238="no",VLOOKUP(B238,Lists!$R$4:$AB$17,10, FALSE),"Please enter details here")</f>
        <v>Please enter details here</v>
      </c>
      <c r="P238" s="124"/>
      <c r="Q238" s="99" t="str">
        <f>IF(Lists!$BA$4="","No","")</f>
        <v>No</v>
      </c>
      <c r="R238" s="100" t="str">
        <f>IF(ISERROR(VLOOKUP($E238,Lists!$T$4:$AA$49,6,FALSE)),"",VLOOKUP($E238,Lists!$T$4:$AA$49,6,FALSE))</f>
        <v/>
      </c>
      <c r="S238" s="101" t="str">
        <f>IF(ISERROR(VLOOKUP($E238,Lists!$T$4:$AA$49,7,FALSE)),"",VLOOKUP($E238,Lists!$T$4:$AA$49,7,FALSE))</f>
        <v/>
      </c>
      <c r="T238" s="102"/>
      <c r="U238" s="102"/>
      <c r="V238" s="102"/>
      <c r="W238" s="102"/>
      <c r="X238" s="102" t="str">
        <f>IF(ISERROR(VLOOKUP($E238,Lists!$T$4:$AF$49,13,FALSE))," ",VLOOKUP($E238,Lists!$T$4:$AF$49,13,FALSE))</f>
        <v xml:space="preserve"> </v>
      </c>
    </row>
    <row r="239" spans="1:24" x14ac:dyDescent="0.25">
      <c r="A239" s="91"/>
      <c r="B239" s="76" t="s">
        <v>781</v>
      </c>
      <c r="C239" s="89" t="s">
        <v>898</v>
      </c>
      <c r="D239" s="139" t="str">
        <f>IF(ISERROR(VLOOKUP($B239,Lists!$R$4:$S$17,2,FALSE)),"",VLOOKUP($B239,Lists!$R$4:$S$17,2,FALSE))</f>
        <v/>
      </c>
      <c r="E239" s="90" t="s">
        <v>799</v>
      </c>
      <c r="F239" s="96"/>
      <c r="G239" s="96" t="s">
        <v>836</v>
      </c>
      <c r="H239" s="91" t="s">
        <v>1016</v>
      </c>
      <c r="I239" s="91" t="s">
        <v>926</v>
      </c>
      <c r="J239" s="97"/>
      <c r="K239" s="78" t="s">
        <v>945</v>
      </c>
      <c r="L239" s="140" t="str">
        <f>IF(ISERROR(VLOOKUP($B239&amp;" "&amp;$M239,Lists!$AC$4:$AD$17,2,FALSE)),"",VLOOKUP($B239&amp;" "&amp;$M239,Lists!$AC$4:$AD$17,2,FALSE))</f>
        <v/>
      </c>
      <c r="M239" s="78" t="str">
        <f>IF(ISERROR(VLOOKUP($K239,Lists!$L$4:$M$7,2,FALSE)),"",VLOOKUP($K239,Lists!$L$4:$M$7,2,FALSE))</f>
        <v/>
      </c>
      <c r="N239" s="98" t="str">
        <f t="shared" si="3"/>
        <v/>
      </c>
      <c r="O239" s="99" t="str">
        <f>IF(C239="no",VLOOKUP(B239,Lists!$R$4:$AB$17,10, FALSE),"Please enter details here")</f>
        <v>Please enter details here</v>
      </c>
      <c r="P239" s="124"/>
      <c r="Q239" s="99" t="str">
        <f>IF(Lists!$BA$4="","No","")</f>
        <v>No</v>
      </c>
      <c r="R239" s="100" t="str">
        <f>IF(ISERROR(VLOOKUP($E239,Lists!$T$4:$AA$49,6,FALSE)),"",VLOOKUP($E239,Lists!$T$4:$AA$49,6,FALSE))</f>
        <v/>
      </c>
      <c r="S239" s="101" t="str">
        <f>IF(ISERROR(VLOOKUP($E239,Lists!$T$4:$AA$49,7,FALSE)),"",VLOOKUP($E239,Lists!$T$4:$AA$49,7,FALSE))</f>
        <v/>
      </c>
      <c r="T239" s="102"/>
      <c r="U239" s="102"/>
      <c r="V239" s="102"/>
      <c r="W239" s="102"/>
      <c r="X239" s="102" t="str">
        <f>IF(ISERROR(VLOOKUP($E239,Lists!$T$4:$AF$49,13,FALSE))," ",VLOOKUP($E239,Lists!$T$4:$AF$49,13,FALSE))</f>
        <v xml:space="preserve"> </v>
      </c>
    </row>
    <row r="240" spans="1:24" x14ac:dyDescent="0.25">
      <c r="A240" s="91"/>
      <c r="B240" s="76" t="s">
        <v>781</v>
      </c>
      <c r="C240" s="89" t="s">
        <v>898</v>
      </c>
      <c r="D240" s="139" t="str">
        <f>IF(ISERROR(VLOOKUP($B240,Lists!$R$4:$S$17,2,FALSE)),"",VLOOKUP($B240,Lists!$R$4:$S$17,2,FALSE))</f>
        <v/>
      </c>
      <c r="E240" s="90" t="s">
        <v>799</v>
      </c>
      <c r="F240" s="96"/>
      <c r="G240" s="96" t="s">
        <v>836</v>
      </c>
      <c r="H240" s="91" t="s">
        <v>1016</v>
      </c>
      <c r="I240" s="91" t="s">
        <v>926</v>
      </c>
      <c r="J240" s="97"/>
      <c r="K240" s="78" t="s">
        <v>945</v>
      </c>
      <c r="L240" s="140" t="str">
        <f>IF(ISERROR(VLOOKUP($B240&amp;" "&amp;$M240,Lists!$AC$4:$AD$17,2,FALSE)),"",VLOOKUP($B240&amp;" "&amp;$M240,Lists!$AC$4:$AD$17,2,FALSE))</f>
        <v/>
      </c>
      <c r="M240" s="78" t="str">
        <f>IF(ISERROR(VLOOKUP($K240,Lists!$L$4:$M$7,2,FALSE)),"",VLOOKUP($K240,Lists!$L$4:$M$7,2,FALSE))</f>
        <v/>
      </c>
      <c r="N240" s="98" t="str">
        <f t="shared" si="3"/>
        <v/>
      </c>
      <c r="O240" s="99" t="str">
        <f>IF(C240="no",VLOOKUP(B240,Lists!$R$4:$AB$17,10, FALSE),"Please enter details here")</f>
        <v>Please enter details here</v>
      </c>
      <c r="P240" s="124"/>
      <c r="Q240" s="99" t="str">
        <f>IF(Lists!$BA$4="","No","")</f>
        <v>No</v>
      </c>
      <c r="R240" s="100" t="str">
        <f>IF(ISERROR(VLOOKUP($E240,Lists!$T$4:$AA$49,6,FALSE)),"",VLOOKUP($E240,Lists!$T$4:$AA$49,6,FALSE))</f>
        <v/>
      </c>
      <c r="S240" s="101" t="str">
        <f>IF(ISERROR(VLOOKUP($E240,Lists!$T$4:$AA$49,7,FALSE)),"",VLOOKUP($E240,Lists!$T$4:$AA$49,7,FALSE))</f>
        <v/>
      </c>
      <c r="T240" s="102"/>
      <c r="U240" s="102"/>
      <c r="V240" s="102"/>
      <c r="W240" s="102"/>
      <c r="X240" s="102" t="str">
        <f>IF(ISERROR(VLOOKUP($E240,Lists!$T$4:$AF$49,13,FALSE))," ",VLOOKUP($E240,Lists!$T$4:$AF$49,13,FALSE))</f>
        <v xml:space="preserve"> </v>
      </c>
    </row>
    <row r="241" spans="1:24" x14ac:dyDescent="0.25">
      <c r="A241" s="91"/>
      <c r="B241" s="76" t="s">
        <v>781</v>
      </c>
      <c r="C241" s="89" t="s">
        <v>898</v>
      </c>
      <c r="D241" s="139" t="str">
        <f>IF(ISERROR(VLOOKUP($B241,Lists!$R$4:$S$17,2,FALSE)),"",VLOOKUP($B241,Lists!$R$4:$S$17,2,FALSE))</f>
        <v/>
      </c>
      <c r="E241" s="90" t="s">
        <v>799</v>
      </c>
      <c r="F241" s="96"/>
      <c r="G241" s="96" t="s">
        <v>836</v>
      </c>
      <c r="H241" s="91" t="s">
        <v>1016</v>
      </c>
      <c r="I241" s="91" t="s">
        <v>926</v>
      </c>
      <c r="J241" s="97"/>
      <c r="K241" s="78" t="s">
        <v>945</v>
      </c>
      <c r="L241" s="140" t="str">
        <f>IF(ISERROR(VLOOKUP($B241&amp;" "&amp;$M241,Lists!$AC$4:$AD$17,2,FALSE)),"",VLOOKUP($B241&amp;" "&amp;$M241,Lists!$AC$4:$AD$17,2,FALSE))</f>
        <v/>
      </c>
      <c r="M241" s="78" t="str">
        <f>IF(ISERROR(VLOOKUP($K241,Lists!$L$4:$M$7,2,FALSE)),"",VLOOKUP($K241,Lists!$L$4:$M$7,2,FALSE))</f>
        <v/>
      </c>
      <c r="N241" s="98" t="str">
        <f t="shared" si="3"/>
        <v/>
      </c>
      <c r="O241" s="99" t="str">
        <f>IF(C241="no",VLOOKUP(B241,Lists!$R$4:$AB$17,10, FALSE),"Please enter details here")</f>
        <v>Please enter details here</v>
      </c>
      <c r="P241" s="124"/>
      <c r="Q241" s="99" t="str">
        <f>IF(Lists!$BA$4="","No","")</f>
        <v>No</v>
      </c>
      <c r="R241" s="100" t="str">
        <f>IF(ISERROR(VLOOKUP($E241,Lists!$T$4:$AA$49,6,FALSE)),"",VLOOKUP($E241,Lists!$T$4:$AA$49,6,FALSE))</f>
        <v/>
      </c>
      <c r="S241" s="101" t="str">
        <f>IF(ISERROR(VLOOKUP($E241,Lists!$T$4:$AA$49,7,FALSE)),"",VLOOKUP($E241,Lists!$T$4:$AA$49,7,FALSE))</f>
        <v/>
      </c>
      <c r="T241" s="102"/>
      <c r="U241" s="102"/>
      <c r="V241" s="102"/>
      <c r="W241" s="102"/>
      <c r="X241" s="102" t="str">
        <f>IF(ISERROR(VLOOKUP($E241,Lists!$T$4:$AF$49,13,FALSE))," ",VLOOKUP($E241,Lists!$T$4:$AF$49,13,FALSE))</f>
        <v xml:space="preserve"> </v>
      </c>
    </row>
    <row r="242" spans="1:24" x14ac:dyDescent="0.25">
      <c r="A242" s="91"/>
      <c r="B242" s="76" t="s">
        <v>781</v>
      </c>
      <c r="C242" s="89" t="s">
        <v>898</v>
      </c>
      <c r="D242" s="139" t="str">
        <f>IF(ISERROR(VLOOKUP($B242,Lists!$R$4:$S$17,2,FALSE)),"",VLOOKUP($B242,Lists!$R$4:$S$17,2,FALSE))</f>
        <v/>
      </c>
      <c r="E242" s="90" t="s">
        <v>799</v>
      </c>
      <c r="F242" s="96"/>
      <c r="G242" s="96" t="s">
        <v>836</v>
      </c>
      <c r="H242" s="91" t="s">
        <v>1016</v>
      </c>
      <c r="I242" s="91" t="s">
        <v>926</v>
      </c>
      <c r="J242" s="97"/>
      <c r="K242" s="78" t="s">
        <v>945</v>
      </c>
      <c r="L242" s="140" t="str">
        <f>IF(ISERROR(VLOOKUP($B242&amp;" "&amp;$M242,Lists!$AC$4:$AD$17,2,FALSE)),"",VLOOKUP($B242&amp;" "&amp;$M242,Lists!$AC$4:$AD$17,2,FALSE))</f>
        <v/>
      </c>
      <c r="M242" s="78" t="str">
        <f>IF(ISERROR(VLOOKUP($K242,Lists!$L$4:$M$7,2,FALSE)),"",VLOOKUP($K242,Lists!$L$4:$M$7,2,FALSE))</f>
        <v/>
      </c>
      <c r="N242" s="98" t="str">
        <f t="shared" si="3"/>
        <v/>
      </c>
      <c r="O242" s="99" t="str">
        <f>IF(C242="no",VLOOKUP(B242,Lists!$R$4:$AB$17,10, FALSE),"Please enter details here")</f>
        <v>Please enter details here</v>
      </c>
      <c r="P242" s="124"/>
      <c r="Q242" s="99" t="str">
        <f>IF(Lists!$BA$4="","No","")</f>
        <v>No</v>
      </c>
      <c r="R242" s="100" t="str">
        <f>IF(ISERROR(VLOOKUP($E242,Lists!$T$4:$AA$49,6,FALSE)),"",VLOOKUP($E242,Lists!$T$4:$AA$49,6,FALSE))</f>
        <v/>
      </c>
      <c r="S242" s="101" t="str">
        <f>IF(ISERROR(VLOOKUP($E242,Lists!$T$4:$AA$49,7,FALSE)),"",VLOOKUP($E242,Lists!$T$4:$AA$49,7,FALSE))</f>
        <v/>
      </c>
      <c r="T242" s="102"/>
      <c r="U242" s="102"/>
      <c r="V242" s="102"/>
      <c r="W242" s="102"/>
      <c r="X242" s="102" t="str">
        <f>IF(ISERROR(VLOOKUP($E242,Lists!$T$4:$AF$49,13,FALSE))," ",VLOOKUP($E242,Lists!$T$4:$AF$49,13,FALSE))</f>
        <v xml:space="preserve"> </v>
      </c>
    </row>
    <row r="243" spans="1:24" x14ac:dyDescent="0.25">
      <c r="A243" s="91"/>
      <c r="B243" s="76" t="s">
        <v>781</v>
      </c>
      <c r="C243" s="89" t="s">
        <v>898</v>
      </c>
      <c r="D243" s="139" t="str">
        <f>IF(ISERROR(VLOOKUP($B243,Lists!$R$4:$S$17,2,FALSE)),"",VLOOKUP($B243,Lists!$R$4:$S$17,2,FALSE))</f>
        <v/>
      </c>
      <c r="E243" s="90" t="s">
        <v>799</v>
      </c>
      <c r="F243" s="96"/>
      <c r="G243" s="96" t="s">
        <v>836</v>
      </c>
      <c r="H243" s="91" t="s">
        <v>1016</v>
      </c>
      <c r="I243" s="91" t="s">
        <v>926</v>
      </c>
      <c r="J243" s="97"/>
      <c r="K243" s="78" t="s">
        <v>945</v>
      </c>
      <c r="L243" s="140" t="str">
        <f>IF(ISERROR(VLOOKUP($B243&amp;" "&amp;$M243,Lists!$AC$4:$AD$17,2,FALSE)),"",VLOOKUP($B243&amp;" "&amp;$M243,Lists!$AC$4:$AD$17,2,FALSE))</f>
        <v/>
      </c>
      <c r="M243" s="78" t="str">
        <f>IF(ISERROR(VLOOKUP($K243,Lists!$L$4:$M$7,2,FALSE)),"",VLOOKUP($K243,Lists!$L$4:$M$7,2,FALSE))</f>
        <v/>
      </c>
      <c r="N243" s="98" t="str">
        <f t="shared" si="3"/>
        <v/>
      </c>
      <c r="O243" s="99" t="str">
        <f>IF(C243="no",VLOOKUP(B243,Lists!$R$4:$AB$17,10, FALSE),"Please enter details here")</f>
        <v>Please enter details here</v>
      </c>
      <c r="P243" s="124"/>
      <c r="Q243" s="99" t="str">
        <f>IF(Lists!$BA$4="","No","")</f>
        <v>No</v>
      </c>
      <c r="R243" s="100" t="str">
        <f>IF(ISERROR(VLOOKUP($E243,Lists!$T$4:$AA$49,6,FALSE)),"",VLOOKUP($E243,Lists!$T$4:$AA$49,6,FALSE))</f>
        <v/>
      </c>
      <c r="S243" s="101" t="str">
        <f>IF(ISERROR(VLOOKUP($E243,Lists!$T$4:$AA$49,7,FALSE)),"",VLOOKUP($E243,Lists!$T$4:$AA$49,7,FALSE))</f>
        <v/>
      </c>
      <c r="T243" s="102"/>
      <c r="U243" s="102"/>
      <c r="V243" s="102"/>
      <c r="W243" s="102"/>
      <c r="X243" s="102" t="str">
        <f>IF(ISERROR(VLOOKUP($E243,Lists!$T$4:$AF$49,13,FALSE))," ",VLOOKUP($E243,Lists!$T$4:$AF$49,13,FALSE))</f>
        <v xml:space="preserve"> </v>
      </c>
    </row>
    <row r="244" spans="1:24" x14ac:dyDescent="0.25">
      <c r="A244" s="91"/>
      <c r="B244" s="76" t="s">
        <v>781</v>
      </c>
      <c r="C244" s="89" t="s">
        <v>898</v>
      </c>
      <c r="D244" s="139" t="str">
        <f>IF(ISERROR(VLOOKUP($B244,Lists!$R$4:$S$17,2,FALSE)),"",VLOOKUP($B244,Lists!$R$4:$S$17,2,FALSE))</f>
        <v/>
      </c>
      <c r="E244" s="90" t="s">
        <v>799</v>
      </c>
      <c r="F244" s="96"/>
      <c r="G244" s="96" t="s">
        <v>836</v>
      </c>
      <c r="H244" s="91" t="s">
        <v>1016</v>
      </c>
      <c r="I244" s="91" t="s">
        <v>926</v>
      </c>
      <c r="J244" s="97"/>
      <c r="K244" s="78" t="s">
        <v>945</v>
      </c>
      <c r="L244" s="140" t="str">
        <f>IF(ISERROR(VLOOKUP($B244&amp;" "&amp;$M244,Lists!$AC$4:$AD$17,2,FALSE)),"",VLOOKUP($B244&amp;" "&amp;$M244,Lists!$AC$4:$AD$17,2,FALSE))</f>
        <v/>
      </c>
      <c r="M244" s="78" t="str">
        <f>IF(ISERROR(VLOOKUP($K244,Lists!$L$4:$M$7,2,FALSE)),"",VLOOKUP($K244,Lists!$L$4:$M$7,2,FALSE))</f>
        <v/>
      </c>
      <c r="N244" s="98" t="str">
        <f t="shared" si="3"/>
        <v/>
      </c>
      <c r="O244" s="99" t="str">
        <f>IF(C244="no",VLOOKUP(B244,Lists!$R$4:$AB$17,10, FALSE),"Please enter details here")</f>
        <v>Please enter details here</v>
      </c>
      <c r="P244" s="124"/>
      <c r="Q244" s="99" t="str">
        <f>IF(Lists!$BA$4="","No","")</f>
        <v>No</v>
      </c>
      <c r="R244" s="100" t="str">
        <f>IF(ISERROR(VLOOKUP($E244,Lists!$T$4:$AA$49,6,FALSE)),"",VLOOKUP($E244,Lists!$T$4:$AA$49,6,FALSE))</f>
        <v/>
      </c>
      <c r="S244" s="101" t="str">
        <f>IF(ISERROR(VLOOKUP($E244,Lists!$T$4:$AA$49,7,FALSE)),"",VLOOKUP($E244,Lists!$T$4:$AA$49,7,FALSE))</f>
        <v/>
      </c>
      <c r="T244" s="102"/>
      <c r="U244" s="102"/>
      <c r="V244" s="102"/>
      <c r="W244" s="102"/>
      <c r="X244" s="102" t="str">
        <f>IF(ISERROR(VLOOKUP($E244,Lists!$T$4:$AF$49,13,FALSE))," ",VLOOKUP($E244,Lists!$T$4:$AF$49,13,FALSE))</f>
        <v xml:space="preserve"> </v>
      </c>
    </row>
    <row r="245" spans="1:24" x14ac:dyDescent="0.25">
      <c r="A245" s="91"/>
      <c r="B245" s="76" t="s">
        <v>781</v>
      </c>
      <c r="C245" s="89" t="s">
        <v>898</v>
      </c>
      <c r="D245" s="139" t="str">
        <f>IF(ISERROR(VLOOKUP($B245,Lists!$R$4:$S$17,2,FALSE)),"",VLOOKUP($B245,Lists!$R$4:$S$17,2,FALSE))</f>
        <v/>
      </c>
      <c r="E245" s="90" t="s">
        <v>799</v>
      </c>
      <c r="F245" s="96"/>
      <c r="G245" s="96" t="s">
        <v>836</v>
      </c>
      <c r="H245" s="91" t="s">
        <v>1016</v>
      </c>
      <c r="I245" s="91" t="s">
        <v>926</v>
      </c>
      <c r="J245" s="97"/>
      <c r="K245" s="78" t="s">
        <v>945</v>
      </c>
      <c r="L245" s="140" t="str">
        <f>IF(ISERROR(VLOOKUP($B245&amp;" "&amp;$M245,Lists!$AC$4:$AD$17,2,FALSE)),"",VLOOKUP($B245&amp;" "&amp;$M245,Lists!$AC$4:$AD$17,2,FALSE))</f>
        <v/>
      </c>
      <c r="M245" s="78" t="str">
        <f>IF(ISERROR(VLOOKUP($K245,Lists!$L$4:$M$7,2,FALSE)),"",VLOOKUP($K245,Lists!$L$4:$M$7,2,FALSE))</f>
        <v/>
      </c>
      <c r="N245" s="98" t="str">
        <f t="shared" si="3"/>
        <v/>
      </c>
      <c r="O245" s="99" t="str">
        <f>IF(C245="no",VLOOKUP(B245,Lists!$R$4:$AB$17,10, FALSE),"Please enter details here")</f>
        <v>Please enter details here</v>
      </c>
      <c r="P245" s="124"/>
      <c r="Q245" s="99" t="str">
        <f>IF(Lists!$BA$4="","No","")</f>
        <v>No</v>
      </c>
      <c r="R245" s="100" t="str">
        <f>IF(ISERROR(VLOOKUP($E245,Lists!$T$4:$AA$49,6,FALSE)),"",VLOOKUP($E245,Lists!$T$4:$AA$49,6,FALSE))</f>
        <v/>
      </c>
      <c r="S245" s="101" t="str">
        <f>IF(ISERROR(VLOOKUP($E245,Lists!$T$4:$AA$49,7,FALSE)),"",VLOOKUP($E245,Lists!$T$4:$AA$49,7,FALSE))</f>
        <v/>
      </c>
      <c r="T245" s="102"/>
      <c r="U245" s="102"/>
      <c r="V245" s="102"/>
      <c r="W245" s="102"/>
      <c r="X245" s="102" t="str">
        <f>IF(ISERROR(VLOOKUP($E245,Lists!$T$4:$AF$49,13,FALSE))," ",VLOOKUP($E245,Lists!$T$4:$AF$49,13,FALSE))</f>
        <v xml:space="preserve"> </v>
      </c>
    </row>
    <row r="246" spans="1:24" x14ac:dyDescent="0.25">
      <c r="A246" s="91"/>
      <c r="B246" s="76" t="s">
        <v>781</v>
      </c>
      <c r="C246" s="89" t="s">
        <v>898</v>
      </c>
      <c r="D246" s="139" t="str">
        <f>IF(ISERROR(VLOOKUP($B246,Lists!$R$4:$S$17,2,FALSE)),"",VLOOKUP($B246,Lists!$R$4:$S$17,2,FALSE))</f>
        <v/>
      </c>
      <c r="E246" s="90" t="s">
        <v>799</v>
      </c>
      <c r="F246" s="96"/>
      <c r="G246" s="96" t="s">
        <v>836</v>
      </c>
      <c r="H246" s="91" t="s">
        <v>1016</v>
      </c>
      <c r="I246" s="91" t="s">
        <v>926</v>
      </c>
      <c r="J246" s="97"/>
      <c r="K246" s="78" t="s">
        <v>945</v>
      </c>
      <c r="L246" s="140" t="str">
        <f>IF(ISERROR(VLOOKUP($B246&amp;" "&amp;$M246,Lists!$AC$4:$AD$17,2,FALSE)),"",VLOOKUP($B246&amp;" "&amp;$M246,Lists!$AC$4:$AD$17,2,FALSE))</f>
        <v/>
      </c>
      <c r="M246" s="78" t="str">
        <f>IF(ISERROR(VLOOKUP($K246,Lists!$L$4:$M$7,2,FALSE)),"",VLOOKUP($K246,Lists!$L$4:$M$7,2,FALSE))</f>
        <v/>
      </c>
      <c r="N246" s="98" t="str">
        <f t="shared" si="3"/>
        <v/>
      </c>
      <c r="O246" s="99" t="str">
        <f>IF(C246="no",VLOOKUP(B246,Lists!$R$4:$AB$17,10, FALSE),"Please enter details here")</f>
        <v>Please enter details here</v>
      </c>
      <c r="P246" s="124"/>
      <c r="Q246" s="99" t="str">
        <f>IF(Lists!$BA$4="","No","")</f>
        <v>No</v>
      </c>
      <c r="R246" s="100" t="str">
        <f>IF(ISERROR(VLOOKUP($E246,Lists!$T$4:$AA$49,6,FALSE)),"",VLOOKUP($E246,Lists!$T$4:$AA$49,6,FALSE))</f>
        <v/>
      </c>
      <c r="S246" s="101" t="str">
        <f>IF(ISERROR(VLOOKUP($E246,Lists!$T$4:$AA$49,7,FALSE)),"",VLOOKUP($E246,Lists!$T$4:$AA$49,7,FALSE))</f>
        <v/>
      </c>
      <c r="T246" s="102"/>
      <c r="U246" s="102"/>
      <c r="V246" s="102"/>
      <c r="W246" s="102"/>
      <c r="X246" s="102" t="str">
        <f>IF(ISERROR(VLOOKUP($E246,Lists!$T$4:$AF$49,13,FALSE))," ",VLOOKUP($E246,Lists!$T$4:$AF$49,13,FALSE))</f>
        <v xml:space="preserve"> </v>
      </c>
    </row>
    <row r="247" spans="1:24" x14ac:dyDescent="0.25">
      <c r="A247" s="91"/>
      <c r="B247" s="76" t="s">
        <v>781</v>
      </c>
      <c r="C247" s="89" t="s">
        <v>898</v>
      </c>
      <c r="D247" s="139" t="str">
        <f>IF(ISERROR(VLOOKUP($B247,Lists!$R$4:$S$17,2,FALSE)),"",VLOOKUP($B247,Lists!$R$4:$S$17,2,FALSE))</f>
        <v/>
      </c>
      <c r="E247" s="90" t="s">
        <v>799</v>
      </c>
      <c r="F247" s="96"/>
      <c r="G247" s="96" t="s">
        <v>836</v>
      </c>
      <c r="H247" s="91" t="s">
        <v>1016</v>
      </c>
      <c r="I247" s="91" t="s">
        <v>926</v>
      </c>
      <c r="J247" s="97"/>
      <c r="K247" s="78" t="s">
        <v>945</v>
      </c>
      <c r="L247" s="140" t="str">
        <f>IF(ISERROR(VLOOKUP($B247&amp;" "&amp;$M247,Lists!$AC$4:$AD$17,2,FALSE)),"",VLOOKUP($B247&amp;" "&amp;$M247,Lists!$AC$4:$AD$17,2,FALSE))</f>
        <v/>
      </c>
      <c r="M247" s="78" t="str">
        <f>IF(ISERROR(VLOOKUP($K247,Lists!$L$4:$M$7,2,FALSE)),"",VLOOKUP($K247,Lists!$L$4:$M$7,2,FALSE))</f>
        <v/>
      </c>
      <c r="N247" s="98" t="str">
        <f t="shared" si="3"/>
        <v/>
      </c>
      <c r="O247" s="99" t="str">
        <f>IF(C247="no",VLOOKUP(B247,Lists!$R$4:$AB$17,10, FALSE),"Please enter details here")</f>
        <v>Please enter details here</v>
      </c>
      <c r="P247" s="124"/>
      <c r="Q247" s="99" t="str">
        <f>IF(Lists!$BA$4="","No","")</f>
        <v>No</v>
      </c>
      <c r="R247" s="100" t="str">
        <f>IF(ISERROR(VLOOKUP($E247,Lists!$T$4:$AA$49,6,FALSE)),"",VLOOKUP($E247,Lists!$T$4:$AA$49,6,FALSE))</f>
        <v/>
      </c>
      <c r="S247" s="101" t="str">
        <f>IF(ISERROR(VLOOKUP($E247,Lists!$T$4:$AA$49,7,FALSE)),"",VLOOKUP($E247,Lists!$T$4:$AA$49,7,FALSE))</f>
        <v/>
      </c>
      <c r="T247" s="102"/>
      <c r="U247" s="102"/>
      <c r="V247" s="102"/>
      <c r="W247" s="102"/>
      <c r="X247" s="102" t="str">
        <f>IF(ISERROR(VLOOKUP($E247,Lists!$T$4:$AF$49,13,FALSE))," ",VLOOKUP($E247,Lists!$T$4:$AF$49,13,FALSE))</f>
        <v xml:space="preserve"> </v>
      </c>
    </row>
    <row r="248" spans="1:24" x14ac:dyDescent="0.25">
      <c r="A248" s="91"/>
      <c r="B248" s="76" t="s">
        <v>781</v>
      </c>
      <c r="C248" s="89" t="s">
        <v>898</v>
      </c>
      <c r="D248" s="139" t="str">
        <f>IF(ISERROR(VLOOKUP($B248,Lists!$R$4:$S$17,2,FALSE)),"",VLOOKUP($B248,Lists!$R$4:$S$17,2,FALSE))</f>
        <v/>
      </c>
      <c r="E248" s="90" t="s">
        <v>799</v>
      </c>
      <c r="F248" s="96"/>
      <c r="G248" s="96" t="s">
        <v>836</v>
      </c>
      <c r="H248" s="91" t="s">
        <v>1016</v>
      </c>
      <c r="I248" s="91" t="s">
        <v>926</v>
      </c>
      <c r="J248" s="97"/>
      <c r="K248" s="78" t="s">
        <v>945</v>
      </c>
      <c r="L248" s="140" t="str">
        <f>IF(ISERROR(VLOOKUP($B248&amp;" "&amp;$M248,Lists!$AC$4:$AD$17,2,FALSE)),"",VLOOKUP($B248&amp;" "&amp;$M248,Lists!$AC$4:$AD$17,2,FALSE))</f>
        <v/>
      </c>
      <c r="M248" s="78" t="str">
        <f>IF(ISERROR(VLOOKUP($K248,Lists!$L$4:$M$7,2,FALSE)),"",VLOOKUP($K248,Lists!$L$4:$M$7,2,FALSE))</f>
        <v/>
      </c>
      <c r="N248" s="98" t="str">
        <f t="shared" si="3"/>
        <v/>
      </c>
      <c r="O248" s="99" t="str">
        <f>IF(C248="no",VLOOKUP(B248,Lists!$R$4:$AB$17,10, FALSE),"Please enter details here")</f>
        <v>Please enter details here</v>
      </c>
      <c r="P248" s="124"/>
      <c r="Q248" s="99" t="str">
        <f>IF(Lists!$BA$4="","No","")</f>
        <v>No</v>
      </c>
      <c r="R248" s="100" t="str">
        <f>IF(ISERROR(VLOOKUP($E248,Lists!$T$4:$AA$49,6,FALSE)),"",VLOOKUP($E248,Lists!$T$4:$AA$49,6,FALSE))</f>
        <v/>
      </c>
      <c r="S248" s="101" t="str">
        <f>IF(ISERROR(VLOOKUP($E248,Lists!$T$4:$AA$49,7,FALSE)),"",VLOOKUP($E248,Lists!$T$4:$AA$49,7,FALSE))</f>
        <v/>
      </c>
      <c r="T248" s="102"/>
      <c r="U248" s="102"/>
      <c r="V248" s="102"/>
      <c r="W248" s="102"/>
      <c r="X248" s="102" t="str">
        <f>IF(ISERROR(VLOOKUP($E248,Lists!$T$4:$AF$49,13,FALSE))," ",VLOOKUP($E248,Lists!$T$4:$AF$49,13,FALSE))</f>
        <v xml:space="preserve"> </v>
      </c>
    </row>
    <row r="249" spans="1:24" x14ac:dyDescent="0.25">
      <c r="A249" s="91"/>
      <c r="B249" s="76" t="s">
        <v>781</v>
      </c>
      <c r="C249" s="89" t="s">
        <v>898</v>
      </c>
      <c r="D249" s="139" t="str">
        <f>IF(ISERROR(VLOOKUP($B249,Lists!$R$4:$S$17,2,FALSE)),"",VLOOKUP($B249,Lists!$R$4:$S$17,2,FALSE))</f>
        <v/>
      </c>
      <c r="E249" s="90" t="s">
        <v>799</v>
      </c>
      <c r="F249" s="96"/>
      <c r="G249" s="96" t="s">
        <v>836</v>
      </c>
      <c r="H249" s="91" t="s">
        <v>1016</v>
      </c>
      <c r="I249" s="91" t="s">
        <v>926</v>
      </c>
      <c r="J249" s="97"/>
      <c r="K249" s="78" t="s">
        <v>945</v>
      </c>
      <c r="L249" s="140" t="str">
        <f>IF(ISERROR(VLOOKUP($B249&amp;" "&amp;$M249,Lists!$AC$4:$AD$17,2,FALSE)),"",VLOOKUP($B249&amp;" "&amp;$M249,Lists!$AC$4:$AD$17,2,FALSE))</f>
        <v/>
      </c>
      <c r="M249" s="78" t="str">
        <f>IF(ISERROR(VLOOKUP($K249,Lists!$L$4:$M$7,2,FALSE)),"",VLOOKUP($K249,Lists!$L$4:$M$7,2,FALSE))</f>
        <v/>
      </c>
      <c r="N249" s="98" t="str">
        <f t="shared" si="3"/>
        <v/>
      </c>
      <c r="O249" s="99" t="str">
        <f>IF(C249="no",VLOOKUP(B249,Lists!$R$4:$AB$17,10, FALSE),"Please enter details here")</f>
        <v>Please enter details here</v>
      </c>
      <c r="P249" s="124"/>
      <c r="Q249" s="99" t="str">
        <f>IF(Lists!$BA$4="","No","")</f>
        <v>No</v>
      </c>
      <c r="R249" s="100" t="str">
        <f>IF(ISERROR(VLOOKUP($E249,Lists!$T$4:$AA$49,6,FALSE)),"",VLOOKUP($E249,Lists!$T$4:$AA$49,6,FALSE))</f>
        <v/>
      </c>
      <c r="S249" s="101" t="str">
        <f>IF(ISERROR(VLOOKUP($E249,Lists!$T$4:$AA$49,7,FALSE)),"",VLOOKUP($E249,Lists!$T$4:$AA$49,7,FALSE))</f>
        <v/>
      </c>
      <c r="T249" s="102"/>
      <c r="U249" s="102"/>
      <c r="V249" s="102"/>
      <c r="W249" s="102"/>
      <c r="X249" s="102" t="str">
        <f>IF(ISERROR(VLOOKUP($E249,Lists!$T$4:$AF$49,13,FALSE))," ",VLOOKUP($E249,Lists!$T$4:$AF$49,13,FALSE))</f>
        <v xml:space="preserve"> </v>
      </c>
    </row>
    <row r="250" spans="1:24" x14ac:dyDescent="0.25">
      <c r="A250" s="91"/>
      <c r="B250" s="76" t="s">
        <v>781</v>
      </c>
      <c r="C250" s="89" t="s">
        <v>898</v>
      </c>
      <c r="D250" s="139" t="str">
        <f>IF(ISERROR(VLOOKUP($B250,Lists!$R$4:$S$17,2,FALSE)),"",VLOOKUP($B250,Lists!$R$4:$S$17,2,FALSE))</f>
        <v/>
      </c>
      <c r="E250" s="90" t="s">
        <v>799</v>
      </c>
      <c r="F250" s="96"/>
      <c r="G250" s="96" t="s">
        <v>836</v>
      </c>
      <c r="H250" s="91" t="s">
        <v>1016</v>
      </c>
      <c r="I250" s="91" t="s">
        <v>926</v>
      </c>
      <c r="J250" s="97"/>
      <c r="K250" s="78" t="s">
        <v>945</v>
      </c>
      <c r="L250" s="140" t="str">
        <f>IF(ISERROR(VLOOKUP($B250&amp;" "&amp;$M250,Lists!$AC$4:$AD$17,2,FALSE)),"",VLOOKUP($B250&amp;" "&amp;$M250,Lists!$AC$4:$AD$17,2,FALSE))</f>
        <v/>
      </c>
      <c r="M250" s="78" t="str">
        <f>IF(ISERROR(VLOOKUP($K250,Lists!$L$4:$M$7,2,FALSE)),"",VLOOKUP($K250,Lists!$L$4:$M$7,2,FALSE))</f>
        <v/>
      </c>
      <c r="N250" s="98" t="str">
        <f t="shared" si="3"/>
        <v/>
      </c>
      <c r="O250" s="99" t="str">
        <f>IF(C250="no",VLOOKUP(B250,Lists!$R$4:$AB$17,10, FALSE),"Please enter details here")</f>
        <v>Please enter details here</v>
      </c>
      <c r="P250" s="124"/>
      <c r="Q250" s="99" t="str">
        <f>IF(Lists!$BA$4="","No","")</f>
        <v>No</v>
      </c>
      <c r="R250" s="100" t="str">
        <f>IF(ISERROR(VLOOKUP($E250,Lists!$T$4:$AA$49,6,FALSE)),"",VLOOKUP($E250,Lists!$T$4:$AA$49,6,FALSE))</f>
        <v/>
      </c>
      <c r="S250" s="101" t="str">
        <f>IF(ISERROR(VLOOKUP($E250,Lists!$T$4:$AA$49,7,FALSE)),"",VLOOKUP($E250,Lists!$T$4:$AA$49,7,FALSE))</f>
        <v/>
      </c>
      <c r="T250" s="102"/>
      <c r="U250" s="102"/>
      <c r="V250" s="102"/>
      <c r="W250" s="102"/>
      <c r="X250" s="102" t="str">
        <f>IF(ISERROR(VLOOKUP($E250,Lists!$T$4:$AF$49,13,FALSE))," ",VLOOKUP($E250,Lists!$T$4:$AF$49,13,FALSE))</f>
        <v xml:space="preserve"> </v>
      </c>
    </row>
    <row r="251" spans="1:24" x14ac:dyDescent="0.25">
      <c r="A251" s="91"/>
      <c r="B251" s="76" t="s">
        <v>781</v>
      </c>
      <c r="C251" s="89" t="s">
        <v>898</v>
      </c>
      <c r="D251" s="139" t="str">
        <f>IF(ISERROR(VLOOKUP($B251,Lists!$R$4:$S$17,2,FALSE)),"",VLOOKUP($B251,Lists!$R$4:$S$17,2,FALSE))</f>
        <v/>
      </c>
      <c r="E251" s="90" t="s">
        <v>799</v>
      </c>
      <c r="F251" s="96"/>
      <c r="G251" s="96" t="s">
        <v>836</v>
      </c>
      <c r="H251" s="91" t="s">
        <v>1016</v>
      </c>
      <c r="I251" s="91" t="s">
        <v>926</v>
      </c>
      <c r="J251" s="97"/>
      <c r="K251" s="78" t="s">
        <v>945</v>
      </c>
      <c r="L251" s="140" t="str">
        <f>IF(ISERROR(VLOOKUP($B251&amp;" "&amp;$M251,Lists!$AC$4:$AD$17,2,FALSE)),"",VLOOKUP($B251&amp;" "&amp;$M251,Lists!$AC$4:$AD$17,2,FALSE))</f>
        <v/>
      </c>
      <c r="M251" s="78" t="str">
        <f>IF(ISERROR(VLOOKUP($K251,Lists!$L$4:$M$7,2,FALSE)),"",VLOOKUP($K251,Lists!$L$4:$M$7,2,FALSE))</f>
        <v/>
      </c>
      <c r="N251" s="98" t="str">
        <f t="shared" si="3"/>
        <v/>
      </c>
      <c r="O251" s="99" t="str">
        <f>IF(C251="no",VLOOKUP(B251,Lists!$R$4:$AB$17,10, FALSE),"Please enter details here")</f>
        <v>Please enter details here</v>
      </c>
      <c r="P251" s="124"/>
      <c r="Q251" s="99" t="str">
        <f>IF(Lists!$BA$4="","No","")</f>
        <v>No</v>
      </c>
      <c r="R251" s="100" t="str">
        <f>IF(ISERROR(VLOOKUP($E251,Lists!$T$4:$AA$49,6,FALSE)),"",VLOOKUP($E251,Lists!$T$4:$AA$49,6,FALSE))</f>
        <v/>
      </c>
      <c r="S251" s="101" t="str">
        <f>IF(ISERROR(VLOOKUP($E251,Lists!$T$4:$AA$49,7,FALSE)),"",VLOOKUP($E251,Lists!$T$4:$AA$49,7,FALSE))</f>
        <v/>
      </c>
      <c r="T251" s="102"/>
      <c r="U251" s="102"/>
      <c r="V251" s="102"/>
      <c r="W251" s="102"/>
      <c r="X251" s="102" t="str">
        <f>IF(ISERROR(VLOOKUP($E251,Lists!$T$4:$AF$49,13,FALSE))," ",VLOOKUP($E251,Lists!$T$4:$AF$49,13,FALSE))</f>
        <v xml:space="preserve"> </v>
      </c>
    </row>
    <row r="252" spans="1:24" x14ac:dyDescent="0.25">
      <c r="A252" s="91"/>
      <c r="B252" s="76" t="s">
        <v>781</v>
      </c>
      <c r="C252" s="89" t="s">
        <v>898</v>
      </c>
      <c r="D252" s="139" t="str">
        <f>IF(ISERROR(VLOOKUP($B252,Lists!$R$4:$S$17,2,FALSE)),"",VLOOKUP($B252,Lists!$R$4:$S$17,2,FALSE))</f>
        <v/>
      </c>
      <c r="E252" s="90" t="s">
        <v>799</v>
      </c>
      <c r="F252" s="96"/>
      <c r="G252" s="96" t="s">
        <v>836</v>
      </c>
      <c r="H252" s="91" t="s">
        <v>1016</v>
      </c>
      <c r="I252" s="91" t="s">
        <v>926</v>
      </c>
      <c r="J252" s="97"/>
      <c r="K252" s="78" t="s">
        <v>945</v>
      </c>
      <c r="L252" s="140" t="str">
        <f>IF(ISERROR(VLOOKUP($B252&amp;" "&amp;$M252,Lists!$AC$4:$AD$17,2,FALSE)),"",VLOOKUP($B252&amp;" "&amp;$M252,Lists!$AC$4:$AD$17,2,FALSE))</f>
        <v/>
      </c>
      <c r="M252" s="78" t="str">
        <f>IF(ISERROR(VLOOKUP($K252,Lists!$L$4:$M$7,2,FALSE)),"",VLOOKUP($K252,Lists!$L$4:$M$7,2,FALSE))</f>
        <v/>
      </c>
      <c r="N252" s="98" t="str">
        <f t="shared" si="3"/>
        <v/>
      </c>
      <c r="O252" s="99" t="str">
        <f>IF(C252="no",VLOOKUP(B252,Lists!$R$4:$AB$17,10, FALSE),"Please enter details here")</f>
        <v>Please enter details here</v>
      </c>
      <c r="P252" s="124"/>
      <c r="Q252" s="99" t="str">
        <f>IF(Lists!$BA$4="","No","")</f>
        <v>No</v>
      </c>
      <c r="R252" s="100" t="str">
        <f>IF(ISERROR(VLOOKUP($E252,Lists!$T$4:$AA$49,6,FALSE)),"",VLOOKUP($E252,Lists!$T$4:$AA$49,6,FALSE))</f>
        <v/>
      </c>
      <c r="S252" s="101" t="str">
        <f>IF(ISERROR(VLOOKUP($E252,Lists!$T$4:$AA$49,7,FALSE)),"",VLOOKUP($E252,Lists!$T$4:$AA$49,7,FALSE))</f>
        <v/>
      </c>
      <c r="T252" s="102"/>
      <c r="U252" s="102"/>
      <c r="V252" s="102"/>
      <c r="W252" s="102"/>
      <c r="X252" s="102" t="str">
        <f>IF(ISERROR(VLOOKUP($E252,Lists!$T$4:$AF$49,13,FALSE))," ",VLOOKUP($E252,Lists!$T$4:$AF$49,13,FALSE))</f>
        <v xml:space="preserve"> </v>
      </c>
    </row>
    <row r="253" spans="1:24" x14ac:dyDescent="0.25">
      <c r="A253" s="91"/>
      <c r="B253" s="76" t="s">
        <v>781</v>
      </c>
      <c r="C253" s="89" t="s">
        <v>898</v>
      </c>
      <c r="D253" s="139" t="str">
        <f>IF(ISERROR(VLOOKUP($B253,Lists!$R$4:$S$17,2,FALSE)),"",VLOOKUP($B253,Lists!$R$4:$S$17,2,FALSE))</f>
        <v/>
      </c>
      <c r="E253" s="90" t="s">
        <v>799</v>
      </c>
      <c r="F253" s="96"/>
      <c r="G253" s="96" t="s">
        <v>836</v>
      </c>
      <c r="H253" s="91" t="s">
        <v>1016</v>
      </c>
      <c r="I253" s="91" t="s">
        <v>926</v>
      </c>
      <c r="J253" s="97"/>
      <c r="K253" s="78" t="s">
        <v>945</v>
      </c>
      <c r="L253" s="140" t="str">
        <f>IF(ISERROR(VLOOKUP($B253&amp;" "&amp;$M253,Lists!$AC$4:$AD$17,2,FALSE)),"",VLOOKUP($B253&amp;" "&amp;$M253,Lists!$AC$4:$AD$17,2,FALSE))</f>
        <v/>
      </c>
      <c r="M253" s="78" t="str">
        <f>IF(ISERROR(VLOOKUP($K253,Lists!$L$4:$M$7,2,FALSE)),"",VLOOKUP($K253,Lists!$L$4:$M$7,2,FALSE))</f>
        <v/>
      </c>
      <c r="N253" s="98" t="str">
        <f t="shared" si="3"/>
        <v/>
      </c>
      <c r="O253" s="99" t="str">
        <f>IF(C253="no",VLOOKUP(B253,Lists!$R$4:$AB$17,10, FALSE),"Please enter details here")</f>
        <v>Please enter details here</v>
      </c>
      <c r="P253" s="124"/>
      <c r="Q253" s="99" t="str">
        <f>IF(Lists!$BA$4="","No","")</f>
        <v>No</v>
      </c>
      <c r="R253" s="100" t="str">
        <f>IF(ISERROR(VLOOKUP($E253,Lists!$T$4:$AA$49,6,FALSE)),"",VLOOKUP($E253,Lists!$T$4:$AA$49,6,FALSE))</f>
        <v/>
      </c>
      <c r="S253" s="101" t="str">
        <f>IF(ISERROR(VLOOKUP($E253,Lists!$T$4:$AA$49,7,FALSE)),"",VLOOKUP($E253,Lists!$T$4:$AA$49,7,FALSE))</f>
        <v/>
      </c>
      <c r="T253" s="102"/>
      <c r="U253" s="102"/>
      <c r="V253" s="102"/>
      <c r="W253" s="102"/>
      <c r="X253" s="102" t="str">
        <f>IF(ISERROR(VLOOKUP($E253,Lists!$T$4:$AF$49,13,FALSE))," ",VLOOKUP($E253,Lists!$T$4:$AF$49,13,FALSE))</f>
        <v xml:space="preserve"> </v>
      </c>
    </row>
    <row r="254" spans="1:24" x14ac:dyDescent="0.25">
      <c r="A254" s="91"/>
      <c r="B254" s="76" t="s">
        <v>781</v>
      </c>
      <c r="C254" s="89" t="s">
        <v>898</v>
      </c>
      <c r="D254" s="139" t="str">
        <f>IF(ISERROR(VLOOKUP($B254,Lists!$R$4:$S$17,2,FALSE)),"",VLOOKUP($B254,Lists!$R$4:$S$17,2,FALSE))</f>
        <v/>
      </c>
      <c r="E254" s="90" t="s">
        <v>799</v>
      </c>
      <c r="F254" s="96"/>
      <c r="G254" s="96" t="s">
        <v>836</v>
      </c>
      <c r="H254" s="91" t="s">
        <v>1016</v>
      </c>
      <c r="I254" s="91" t="s">
        <v>926</v>
      </c>
      <c r="J254" s="97"/>
      <c r="K254" s="78" t="s">
        <v>945</v>
      </c>
      <c r="L254" s="140" t="str">
        <f>IF(ISERROR(VLOOKUP($B254&amp;" "&amp;$M254,Lists!$AC$4:$AD$17,2,FALSE)),"",VLOOKUP($B254&amp;" "&amp;$M254,Lists!$AC$4:$AD$17,2,FALSE))</f>
        <v/>
      </c>
      <c r="M254" s="78" t="str">
        <f>IF(ISERROR(VLOOKUP($K254,Lists!$L$4:$M$7,2,FALSE)),"",VLOOKUP($K254,Lists!$L$4:$M$7,2,FALSE))</f>
        <v/>
      </c>
      <c r="N254" s="98" t="str">
        <f t="shared" si="3"/>
        <v/>
      </c>
      <c r="O254" s="99" t="str">
        <f>IF(C254="no",VLOOKUP(B254,Lists!$R$4:$AB$17,10, FALSE),"Please enter details here")</f>
        <v>Please enter details here</v>
      </c>
      <c r="P254" s="124"/>
      <c r="Q254" s="99" t="str">
        <f>IF(Lists!$BA$4="","No","")</f>
        <v>No</v>
      </c>
      <c r="R254" s="100" t="str">
        <f>IF(ISERROR(VLOOKUP($E254,Lists!$T$4:$AA$49,6,FALSE)),"",VLOOKUP($E254,Lists!$T$4:$AA$49,6,FALSE))</f>
        <v/>
      </c>
      <c r="S254" s="101" t="str">
        <f>IF(ISERROR(VLOOKUP($E254,Lists!$T$4:$AA$49,7,FALSE)),"",VLOOKUP($E254,Lists!$T$4:$AA$49,7,FALSE))</f>
        <v/>
      </c>
      <c r="T254" s="102"/>
      <c r="U254" s="102"/>
      <c r="V254" s="102"/>
      <c r="W254" s="102"/>
      <c r="X254" s="102" t="str">
        <f>IF(ISERROR(VLOOKUP($E254,Lists!$T$4:$AF$49,13,FALSE))," ",VLOOKUP($E254,Lists!$T$4:$AF$49,13,FALSE))</f>
        <v xml:space="preserve"> </v>
      </c>
    </row>
    <row r="255" spans="1:24" x14ac:dyDescent="0.25">
      <c r="A255" s="91"/>
      <c r="B255" s="76" t="s">
        <v>781</v>
      </c>
      <c r="C255" s="89" t="s">
        <v>898</v>
      </c>
      <c r="D255" s="139" t="str">
        <f>IF(ISERROR(VLOOKUP($B255,Lists!$R$4:$S$17,2,FALSE)),"",VLOOKUP($B255,Lists!$R$4:$S$17,2,FALSE))</f>
        <v/>
      </c>
      <c r="E255" s="90" t="s">
        <v>799</v>
      </c>
      <c r="F255" s="96"/>
      <c r="G255" s="96" t="s">
        <v>836</v>
      </c>
      <c r="H255" s="91" t="s">
        <v>1016</v>
      </c>
      <c r="I255" s="91" t="s">
        <v>926</v>
      </c>
      <c r="J255" s="97"/>
      <c r="K255" s="78" t="s">
        <v>945</v>
      </c>
      <c r="L255" s="140" t="str">
        <f>IF(ISERROR(VLOOKUP($B255&amp;" "&amp;$M255,Lists!$AC$4:$AD$17,2,FALSE)),"",VLOOKUP($B255&amp;" "&amp;$M255,Lists!$AC$4:$AD$17,2,FALSE))</f>
        <v/>
      </c>
      <c r="M255" s="78" t="str">
        <f>IF(ISERROR(VLOOKUP($K255,Lists!$L$4:$M$7,2,FALSE)),"",VLOOKUP($K255,Lists!$L$4:$M$7,2,FALSE))</f>
        <v/>
      </c>
      <c r="N255" s="98" t="str">
        <f t="shared" si="3"/>
        <v/>
      </c>
      <c r="O255" s="99" t="str">
        <f>IF(C255="no",VLOOKUP(B255,Lists!$R$4:$AB$17,10, FALSE),"Please enter details here")</f>
        <v>Please enter details here</v>
      </c>
      <c r="P255" s="124"/>
      <c r="Q255" s="99" t="str">
        <f>IF(Lists!$BA$4="","No","")</f>
        <v>No</v>
      </c>
      <c r="R255" s="100" t="str">
        <f>IF(ISERROR(VLOOKUP($E255,Lists!$T$4:$AA$49,6,FALSE)),"",VLOOKUP($E255,Lists!$T$4:$AA$49,6,FALSE))</f>
        <v/>
      </c>
      <c r="S255" s="101" t="str">
        <f>IF(ISERROR(VLOOKUP($E255,Lists!$T$4:$AA$49,7,FALSE)),"",VLOOKUP($E255,Lists!$T$4:$AA$49,7,FALSE))</f>
        <v/>
      </c>
      <c r="T255" s="102"/>
      <c r="U255" s="102"/>
      <c r="V255" s="102"/>
      <c r="W255" s="102"/>
      <c r="X255" s="102" t="str">
        <f>IF(ISERROR(VLOOKUP($E255,Lists!$T$4:$AF$49,13,FALSE))," ",VLOOKUP($E255,Lists!$T$4:$AF$49,13,FALSE))</f>
        <v xml:space="preserve"> </v>
      </c>
    </row>
    <row r="256" spans="1:24" x14ac:dyDescent="0.25">
      <c r="A256" s="91"/>
      <c r="B256" s="76" t="s">
        <v>781</v>
      </c>
      <c r="C256" s="89" t="s">
        <v>898</v>
      </c>
      <c r="D256" s="139" t="str">
        <f>IF(ISERROR(VLOOKUP($B256,Lists!$R$4:$S$17,2,FALSE)),"",VLOOKUP($B256,Lists!$R$4:$S$17,2,FALSE))</f>
        <v/>
      </c>
      <c r="E256" s="90" t="s">
        <v>799</v>
      </c>
      <c r="F256" s="96"/>
      <c r="G256" s="96" t="s">
        <v>836</v>
      </c>
      <c r="H256" s="91" t="s">
        <v>1016</v>
      </c>
      <c r="I256" s="91" t="s">
        <v>926</v>
      </c>
      <c r="J256" s="97"/>
      <c r="K256" s="78" t="s">
        <v>945</v>
      </c>
      <c r="L256" s="140" t="str">
        <f>IF(ISERROR(VLOOKUP($B256&amp;" "&amp;$M256,Lists!$AC$4:$AD$17,2,FALSE)),"",VLOOKUP($B256&amp;" "&amp;$M256,Lists!$AC$4:$AD$17,2,FALSE))</f>
        <v/>
      </c>
      <c r="M256" s="78" t="str">
        <f>IF(ISERROR(VLOOKUP($K256,Lists!$L$4:$M$7,2,FALSE)),"",VLOOKUP($K256,Lists!$L$4:$M$7,2,FALSE))</f>
        <v/>
      </c>
      <c r="N256" s="98" t="str">
        <f t="shared" si="3"/>
        <v/>
      </c>
      <c r="O256" s="99" t="str">
        <f>IF(C256="no",VLOOKUP(B256,Lists!$R$4:$AB$17,10, FALSE),"Please enter details here")</f>
        <v>Please enter details here</v>
      </c>
      <c r="P256" s="124"/>
      <c r="Q256" s="99" t="str">
        <f>IF(Lists!$BA$4="","No","")</f>
        <v>No</v>
      </c>
      <c r="R256" s="100" t="str">
        <f>IF(ISERROR(VLOOKUP($E256,Lists!$T$4:$AA$49,6,FALSE)),"",VLOOKUP($E256,Lists!$T$4:$AA$49,6,FALSE))</f>
        <v/>
      </c>
      <c r="S256" s="101" t="str">
        <f>IF(ISERROR(VLOOKUP($E256,Lists!$T$4:$AA$49,7,FALSE)),"",VLOOKUP($E256,Lists!$T$4:$AA$49,7,FALSE))</f>
        <v/>
      </c>
      <c r="T256" s="102"/>
      <c r="U256" s="102"/>
      <c r="V256" s="102"/>
      <c r="W256" s="102"/>
      <c r="X256" s="102" t="str">
        <f>IF(ISERROR(VLOOKUP($E256,Lists!$T$4:$AF$49,13,FALSE))," ",VLOOKUP($E256,Lists!$T$4:$AF$49,13,FALSE))</f>
        <v xml:space="preserve"> </v>
      </c>
    </row>
    <row r="257" spans="1:24" x14ac:dyDescent="0.25">
      <c r="A257" s="91"/>
      <c r="B257" s="76" t="s">
        <v>781</v>
      </c>
      <c r="C257" s="89" t="s">
        <v>898</v>
      </c>
      <c r="D257" s="139" t="str">
        <f>IF(ISERROR(VLOOKUP($B257,Lists!$R$4:$S$17,2,FALSE)),"",VLOOKUP($B257,Lists!$R$4:$S$17,2,FALSE))</f>
        <v/>
      </c>
      <c r="E257" s="90" t="s">
        <v>799</v>
      </c>
      <c r="F257" s="96"/>
      <c r="G257" s="96" t="s">
        <v>836</v>
      </c>
      <c r="H257" s="91" t="s">
        <v>1016</v>
      </c>
      <c r="I257" s="91" t="s">
        <v>926</v>
      </c>
      <c r="J257" s="97"/>
      <c r="K257" s="78" t="s">
        <v>945</v>
      </c>
      <c r="L257" s="140" t="str">
        <f>IF(ISERROR(VLOOKUP($B257&amp;" "&amp;$M257,Lists!$AC$4:$AD$17,2,FALSE)),"",VLOOKUP($B257&amp;" "&amp;$M257,Lists!$AC$4:$AD$17,2,FALSE))</f>
        <v/>
      </c>
      <c r="M257" s="78" t="str">
        <f>IF(ISERROR(VLOOKUP($K257,Lists!$L$4:$M$7,2,FALSE)),"",VLOOKUP($K257,Lists!$L$4:$M$7,2,FALSE))</f>
        <v/>
      </c>
      <c r="N257" s="98" t="str">
        <f t="shared" si="3"/>
        <v/>
      </c>
      <c r="O257" s="99" t="str">
        <f>IF(C257="no",VLOOKUP(B257,Lists!$R$4:$AB$17,10, FALSE),"Please enter details here")</f>
        <v>Please enter details here</v>
      </c>
      <c r="P257" s="124"/>
      <c r="Q257" s="99" t="str">
        <f>IF(Lists!$BA$4="","No","")</f>
        <v>No</v>
      </c>
      <c r="R257" s="100" t="str">
        <f>IF(ISERROR(VLOOKUP($E257,Lists!$T$4:$AA$49,6,FALSE)),"",VLOOKUP($E257,Lists!$T$4:$AA$49,6,FALSE))</f>
        <v/>
      </c>
      <c r="S257" s="101" t="str">
        <f>IF(ISERROR(VLOOKUP($E257,Lists!$T$4:$AA$49,7,FALSE)),"",VLOOKUP($E257,Lists!$T$4:$AA$49,7,FALSE))</f>
        <v/>
      </c>
      <c r="T257" s="102"/>
      <c r="U257" s="102"/>
      <c r="V257" s="102"/>
      <c r="W257" s="102"/>
      <c r="X257" s="102" t="str">
        <f>IF(ISERROR(VLOOKUP($E257,Lists!$T$4:$AF$49,13,FALSE))," ",VLOOKUP($E257,Lists!$T$4:$AF$49,13,FALSE))</f>
        <v xml:space="preserve"> </v>
      </c>
    </row>
    <row r="258" spans="1:24" x14ac:dyDescent="0.25">
      <c r="A258" s="91"/>
      <c r="B258" s="76" t="s">
        <v>781</v>
      </c>
      <c r="C258" s="89" t="s">
        <v>898</v>
      </c>
      <c r="D258" s="139" t="str">
        <f>IF(ISERROR(VLOOKUP($B258,Lists!$R$4:$S$17,2,FALSE)),"",VLOOKUP($B258,Lists!$R$4:$S$17,2,FALSE))</f>
        <v/>
      </c>
      <c r="E258" s="90" t="s">
        <v>799</v>
      </c>
      <c r="F258" s="96"/>
      <c r="G258" s="96" t="s">
        <v>836</v>
      </c>
      <c r="H258" s="91" t="s">
        <v>1016</v>
      </c>
      <c r="I258" s="91" t="s">
        <v>926</v>
      </c>
      <c r="J258" s="97"/>
      <c r="K258" s="78" t="s">
        <v>945</v>
      </c>
      <c r="L258" s="140" t="str">
        <f>IF(ISERROR(VLOOKUP($B258&amp;" "&amp;$M258,Lists!$AC$4:$AD$17,2,FALSE)),"",VLOOKUP($B258&amp;" "&amp;$M258,Lists!$AC$4:$AD$17,2,FALSE))</f>
        <v/>
      </c>
      <c r="M258" s="78" t="str">
        <f>IF(ISERROR(VLOOKUP($K258,Lists!$L$4:$M$7,2,FALSE)),"",VLOOKUP($K258,Lists!$L$4:$M$7,2,FALSE))</f>
        <v/>
      </c>
      <c r="N258" s="98" t="str">
        <f t="shared" si="3"/>
        <v/>
      </c>
      <c r="O258" s="99" t="str">
        <f>IF(C258="no",VLOOKUP(B258,Lists!$R$4:$AB$17,10, FALSE),"Please enter details here")</f>
        <v>Please enter details here</v>
      </c>
      <c r="P258" s="124"/>
      <c r="Q258" s="99" t="str">
        <f>IF(Lists!$BA$4="","No","")</f>
        <v>No</v>
      </c>
      <c r="R258" s="100" t="str">
        <f>IF(ISERROR(VLOOKUP($E258,Lists!$T$4:$AA$49,6,FALSE)),"",VLOOKUP($E258,Lists!$T$4:$AA$49,6,FALSE))</f>
        <v/>
      </c>
      <c r="S258" s="101" t="str">
        <f>IF(ISERROR(VLOOKUP($E258,Lists!$T$4:$AA$49,7,FALSE)),"",VLOOKUP($E258,Lists!$T$4:$AA$49,7,FALSE))</f>
        <v/>
      </c>
      <c r="T258" s="102"/>
      <c r="U258" s="102"/>
      <c r="V258" s="102"/>
      <c r="W258" s="102"/>
      <c r="X258" s="102" t="str">
        <f>IF(ISERROR(VLOOKUP($E258,Lists!$T$4:$AF$49,13,FALSE))," ",VLOOKUP($E258,Lists!$T$4:$AF$49,13,FALSE))</f>
        <v xml:space="preserve"> </v>
      </c>
    </row>
    <row r="259" spans="1:24" x14ac:dyDescent="0.25">
      <c r="A259" s="91"/>
      <c r="B259" s="76" t="s">
        <v>781</v>
      </c>
      <c r="C259" s="89" t="s">
        <v>898</v>
      </c>
      <c r="D259" s="139" t="str">
        <f>IF(ISERROR(VLOOKUP($B259,Lists!$R$4:$S$17,2,FALSE)),"",VLOOKUP($B259,Lists!$R$4:$S$17,2,FALSE))</f>
        <v/>
      </c>
      <c r="E259" s="90" t="s">
        <v>799</v>
      </c>
      <c r="F259" s="96"/>
      <c r="G259" s="96" t="s">
        <v>836</v>
      </c>
      <c r="H259" s="91" t="s">
        <v>1016</v>
      </c>
      <c r="I259" s="91" t="s">
        <v>926</v>
      </c>
      <c r="J259" s="97"/>
      <c r="K259" s="78" t="s">
        <v>945</v>
      </c>
      <c r="L259" s="140" t="str">
        <f>IF(ISERROR(VLOOKUP($B259&amp;" "&amp;$M259,Lists!$AC$4:$AD$17,2,FALSE)),"",VLOOKUP($B259&amp;" "&amp;$M259,Lists!$AC$4:$AD$17,2,FALSE))</f>
        <v/>
      </c>
      <c r="M259" s="78" t="str">
        <f>IF(ISERROR(VLOOKUP($K259,Lists!$L$4:$M$7,2,FALSE)),"",VLOOKUP($K259,Lists!$L$4:$M$7,2,FALSE))</f>
        <v/>
      </c>
      <c r="N259" s="98" t="str">
        <f t="shared" si="3"/>
        <v/>
      </c>
      <c r="O259" s="99" t="str">
        <f>IF(C259="no",VLOOKUP(B259,Lists!$R$4:$AB$17,10, FALSE),"Please enter details here")</f>
        <v>Please enter details here</v>
      </c>
      <c r="P259" s="124"/>
      <c r="Q259" s="99" t="str">
        <f>IF(Lists!$BA$4="","No","")</f>
        <v>No</v>
      </c>
      <c r="R259" s="100" t="str">
        <f>IF(ISERROR(VLOOKUP($E259,Lists!$T$4:$AA$49,6,FALSE)),"",VLOOKUP($E259,Lists!$T$4:$AA$49,6,FALSE))</f>
        <v/>
      </c>
      <c r="S259" s="101" t="str">
        <f>IF(ISERROR(VLOOKUP($E259,Lists!$T$4:$AA$49,7,FALSE)),"",VLOOKUP($E259,Lists!$T$4:$AA$49,7,FALSE))</f>
        <v/>
      </c>
      <c r="T259" s="102"/>
      <c r="U259" s="102"/>
      <c r="V259" s="102"/>
      <c r="W259" s="102"/>
      <c r="X259" s="102" t="str">
        <f>IF(ISERROR(VLOOKUP($E259,Lists!$T$4:$AF$49,13,FALSE))," ",VLOOKUP($E259,Lists!$T$4:$AF$49,13,FALSE))</f>
        <v xml:space="preserve"> </v>
      </c>
    </row>
    <row r="260" spans="1:24" x14ac:dyDescent="0.25">
      <c r="A260" s="91"/>
      <c r="B260" s="76" t="s">
        <v>781</v>
      </c>
      <c r="C260" s="89" t="s">
        <v>898</v>
      </c>
      <c r="D260" s="139" t="str">
        <f>IF(ISERROR(VLOOKUP($B260,Lists!$R$4:$S$17,2,FALSE)),"",VLOOKUP($B260,Lists!$R$4:$S$17,2,FALSE))</f>
        <v/>
      </c>
      <c r="E260" s="90" t="s">
        <v>799</v>
      </c>
      <c r="F260" s="96"/>
      <c r="G260" s="96" t="s">
        <v>836</v>
      </c>
      <c r="H260" s="91" t="s">
        <v>1016</v>
      </c>
      <c r="I260" s="91" t="s">
        <v>926</v>
      </c>
      <c r="J260" s="97"/>
      <c r="K260" s="78" t="s">
        <v>945</v>
      </c>
      <c r="L260" s="140" t="str">
        <f>IF(ISERROR(VLOOKUP($B260&amp;" "&amp;$M260,Lists!$AC$4:$AD$17,2,FALSE)),"",VLOOKUP($B260&amp;" "&amp;$M260,Lists!$AC$4:$AD$17,2,FALSE))</f>
        <v/>
      </c>
      <c r="M260" s="78" t="str">
        <f>IF(ISERROR(VLOOKUP($K260,Lists!$L$4:$M$7,2,FALSE)),"",VLOOKUP($K260,Lists!$L$4:$M$7,2,FALSE))</f>
        <v/>
      </c>
      <c r="N260" s="98" t="str">
        <f t="shared" si="3"/>
        <v/>
      </c>
      <c r="O260" s="99" t="str">
        <f>IF(C260="no",VLOOKUP(B260,Lists!$R$4:$AB$17,10, FALSE),"Please enter details here")</f>
        <v>Please enter details here</v>
      </c>
      <c r="P260" s="124"/>
      <c r="Q260" s="99" t="str">
        <f>IF(Lists!$BA$4="","No","")</f>
        <v>No</v>
      </c>
      <c r="R260" s="100" t="str">
        <f>IF(ISERROR(VLOOKUP($E260,Lists!$T$4:$AA$49,6,FALSE)),"",VLOOKUP($E260,Lists!$T$4:$AA$49,6,FALSE))</f>
        <v/>
      </c>
      <c r="S260" s="101" t="str">
        <f>IF(ISERROR(VLOOKUP($E260,Lists!$T$4:$AA$49,7,FALSE)),"",VLOOKUP($E260,Lists!$T$4:$AA$49,7,FALSE))</f>
        <v/>
      </c>
      <c r="T260" s="102"/>
      <c r="U260" s="102"/>
      <c r="V260" s="102"/>
      <c r="W260" s="102"/>
      <c r="X260" s="102" t="str">
        <f>IF(ISERROR(VLOOKUP($E260,Lists!$T$4:$AF$49,13,FALSE))," ",VLOOKUP($E260,Lists!$T$4:$AF$49,13,FALSE))</f>
        <v xml:space="preserve"> </v>
      </c>
    </row>
    <row r="261" spans="1:24" x14ac:dyDescent="0.25">
      <c r="A261" s="91"/>
      <c r="B261" s="76" t="s">
        <v>781</v>
      </c>
      <c r="C261" s="89" t="s">
        <v>898</v>
      </c>
      <c r="D261" s="139" t="str">
        <f>IF(ISERROR(VLOOKUP($B261,Lists!$R$4:$S$17,2,FALSE)),"",VLOOKUP($B261,Lists!$R$4:$S$17,2,FALSE))</f>
        <v/>
      </c>
      <c r="E261" s="90" t="s">
        <v>799</v>
      </c>
      <c r="F261" s="96"/>
      <c r="G261" s="96" t="s">
        <v>836</v>
      </c>
      <c r="H261" s="91" t="s">
        <v>1016</v>
      </c>
      <c r="I261" s="91" t="s">
        <v>926</v>
      </c>
      <c r="J261" s="97"/>
      <c r="K261" s="78" t="s">
        <v>945</v>
      </c>
      <c r="L261" s="140" t="str">
        <f>IF(ISERROR(VLOOKUP($B261&amp;" "&amp;$M261,Lists!$AC$4:$AD$17,2,FALSE)),"",VLOOKUP($B261&amp;" "&amp;$M261,Lists!$AC$4:$AD$17,2,FALSE))</f>
        <v/>
      </c>
      <c r="M261" s="78" t="str">
        <f>IF(ISERROR(VLOOKUP($K261,Lists!$L$4:$M$7,2,FALSE)),"",VLOOKUP($K261,Lists!$L$4:$M$7,2,FALSE))</f>
        <v/>
      </c>
      <c r="N261" s="98" t="str">
        <f t="shared" si="3"/>
        <v/>
      </c>
      <c r="O261" s="99" t="str">
        <f>IF(C261="no",VLOOKUP(B261,Lists!$R$4:$AB$17,10, FALSE),"Please enter details here")</f>
        <v>Please enter details here</v>
      </c>
      <c r="P261" s="124"/>
      <c r="Q261" s="99" t="str">
        <f>IF(Lists!$BA$4="","No","")</f>
        <v>No</v>
      </c>
      <c r="R261" s="100" t="str">
        <f>IF(ISERROR(VLOOKUP($E261,Lists!$T$4:$AA$49,6,FALSE)),"",VLOOKUP($E261,Lists!$T$4:$AA$49,6,FALSE))</f>
        <v/>
      </c>
      <c r="S261" s="101" t="str">
        <f>IF(ISERROR(VLOOKUP($E261,Lists!$T$4:$AA$49,7,FALSE)),"",VLOOKUP($E261,Lists!$T$4:$AA$49,7,FALSE))</f>
        <v/>
      </c>
      <c r="T261" s="102"/>
      <c r="U261" s="102"/>
      <c r="V261" s="102"/>
      <c r="W261" s="102"/>
      <c r="X261" s="102" t="str">
        <f>IF(ISERROR(VLOOKUP($E261,Lists!$T$4:$AF$49,13,FALSE))," ",VLOOKUP($E261,Lists!$T$4:$AF$49,13,FALSE))</f>
        <v xml:space="preserve"> </v>
      </c>
    </row>
    <row r="262" spans="1:24" x14ac:dyDescent="0.25">
      <c r="A262" s="91"/>
      <c r="B262" s="76" t="s">
        <v>781</v>
      </c>
      <c r="C262" s="89" t="s">
        <v>898</v>
      </c>
      <c r="D262" s="139" t="str">
        <f>IF(ISERROR(VLOOKUP($B262,Lists!$R$4:$S$17,2,FALSE)),"",VLOOKUP($B262,Lists!$R$4:$S$17,2,FALSE))</f>
        <v/>
      </c>
      <c r="E262" s="90" t="s">
        <v>799</v>
      </c>
      <c r="F262" s="96"/>
      <c r="G262" s="96" t="s">
        <v>836</v>
      </c>
      <c r="H262" s="91" t="s">
        <v>1016</v>
      </c>
      <c r="I262" s="91" t="s">
        <v>926</v>
      </c>
      <c r="J262" s="97"/>
      <c r="K262" s="78" t="s">
        <v>945</v>
      </c>
      <c r="L262" s="140" t="str">
        <f>IF(ISERROR(VLOOKUP($B262&amp;" "&amp;$M262,Lists!$AC$4:$AD$17,2,FALSE)),"",VLOOKUP($B262&amp;" "&amp;$M262,Lists!$AC$4:$AD$17,2,FALSE))</f>
        <v/>
      </c>
      <c r="M262" s="78" t="str">
        <f>IF(ISERROR(VLOOKUP($K262,Lists!$L$4:$M$7,2,FALSE)),"",VLOOKUP($K262,Lists!$L$4:$M$7,2,FALSE))</f>
        <v/>
      </c>
      <c r="N262" s="98" t="str">
        <f t="shared" si="3"/>
        <v/>
      </c>
      <c r="O262" s="99" t="str">
        <f>IF(C262="no",VLOOKUP(B262,Lists!$R$4:$AB$17,10, FALSE),"Please enter details here")</f>
        <v>Please enter details here</v>
      </c>
      <c r="P262" s="124"/>
      <c r="Q262" s="99" t="str">
        <f>IF(Lists!$BA$4="","No","")</f>
        <v>No</v>
      </c>
      <c r="R262" s="100" t="str">
        <f>IF(ISERROR(VLOOKUP($E262,Lists!$T$4:$AA$49,6,FALSE)),"",VLOOKUP($E262,Lists!$T$4:$AA$49,6,FALSE))</f>
        <v/>
      </c>
      <c r="S262" s="101" t="str">
        <f>IF(ISERROR(VLOOKUP($E262,Lists!$T$4:$AA$49,7,FALSE)),"",VLOOKUP($E262,Lists!$T$4:$AA$49,7,FALSE))</f>
        <v/>
      </c>
      <c r="T262" s="102"/>
      <c r="U262" s="102"/>
      <c r="V262" s="102"/>
      <c r="W262" s="102"/>
      <c r="X262" s="102" t="str">
        <f>IF(ISERROR(VLOOKUP($E262,Lists!$T$4:$AF$49,13,FALSE))," ",VLOOKUP($E262,Lists!$T$4:$AF$49,13,FALSE))</f>
        <v xml:space="preserve"> </v>
      </c>
    </row>
    <row r="263" spans="1:24" x14ac:dyDescent="0.25">
      <c r="A263" s="91"/>
      <c r="B263" s="76" t="s">
        <v>781</v>
      </c>
      <c r="C263" s="89" t="s">
        <v>898</v>
      </c>
      <c r="D263" s="139" t="str">
        <f>IF(ISERROR(VLOOKUP($B263,Lists!$R$4:$S$17,2,FALSE)),"",VLOOKUP($B263,Lists!$R$4:$S$17,2,FALSE))</f>
        <v/>
      </c>
      <c r="E263" s="90" t="s">
        <v>799</v>
      </c>
      <c r="F263" s="96"/>
      <c r="G263" s="96" t="s">
        <v>836</v>
      </c>
      <c r="H263" s="91" t="s">
        <v>1016</v>
      </c>
      <c r="I263" s="91" t="s">
        <v>926</v>
      </c>
      <c r="J263" s="97"/>
      <c r="K263" s="78" t="s">
        <v>945</v>
      </c>
      <c r="L263" s="140" t="str">
        <f>IF(ISERROR(VLOOKUP($B263&amp;" "&amp;$M263,Lists!$AC$4:$AD$17,2,FALSE)),"",VLOOKUP($B263&amp;" "&amp;$M263,Lists!$AC$4:$AD$17,2,FALSE))</f>
        <v/>
      </c>
      <c r="M263" s="78" t="str">
        <f>IF(ISERROR(VLOOKUP($K263,Lists!$L$4:$M$7,2,FALSE)),"",VLOOKUP($K263,Lists!$L$4:$M$7,2,FALSE))</f>
        <v/>
      </c>
      <c r="N263" s="98" t="str">
        <f t="shared" si="3"/>
        <v/>
      </c>
      <c r="O263" s="99" t="str">
        <f>IF(C263="no",VLOOKUP(B263,Lists!$R$4:$AB$17,10, FALSE),"Please enter details here")</f>
        <v>Please enter details here</v>
      </c>
      <c r="P263" s="124"/>
      <c r="Q263" s="99" t="str">
        <f>IF(Lists!$BA$4="","No","")</f>
        <v>No</v>
      </c>
      <c r="R263" s="100" t="str">
        <f>IF(ISERROR(VLOOKUP($E263,Lists!$T$4:$AA$49,6,FALSE)),"",VLOOKUP($E263,Lists!$T$4:$AA$49,6,FALSE))</f>
        <v/>
      </c>
      <c r="S263" s="101" t="str">
        <f>IF(ISERROR(VLOOKUP($E263,Lists!$T$4:$AA$49,7,FALSE)),"",VLOOKUP($E263,Lists!$T$4:$AA$49,7,FALSE))</f>
        <v/>
      </c>
      <c r="T263" s="102"/>
      <c r="U263" s="102"/>
      <c r="V263" s="102"/>
      <c r="W263" s="102"/>
      <c r="X263" s="102" t="str">
        <f>IF(ISERROR(VLOOKUP($E263,Lists!$T$4:$AF$49,13,FALSE))," ",VLOOKUP($E263,Lists!$T$4:$AF$49,13,FALSE))</f>
        <v xml:space="preserve"> </v>
      </c>
    </row>
    <row r="264" spans="1:24" x14ac:dyDescent="0.25">
      <c r="A264" s="91"/>
      <c r="B264" s="76" t="s">
        <v>781</v>
      </c>
      <c r="C264" s="89" t="s">
        <v>898</v>
      </c>
      <c r="D264" s="139" t="str">
        <f>IF(ISERROR(VLOOKUP($B264,Lists!$R$4:$S$17,2,FALSE)),"",VLOOKUP($B264,Lists!$R$4:$S$17,2,FALSE))</f>
        <v/>
      </c>
      <c r="E264" s="90" t="s">
        <v>799</v>
      </c>
      <c r="F264" s="96"/>
      <c r="G264" s="96" t="s">
        <v>836</v>
      </c>
      <c r="H264" s="91" t="s">
        <v>1016</v>
      </c>
      <c r="I264" s="91" t="s">
        <v>926</v>
      </c>
      <c r="J264" s="97"/>
      <c r="K264" s="78" t="s">
        <v>945</v>
      </c>
      <c r="L264" s="140" t="str">
        <f>IF(ISERROR(VLOOKUP($B264&amp;" "&amp;$M264,Lists!$AC$4:$AD$17,2,FALSE)),"",VLOOKUP($B264&amp;" "&amp;$M264,Lists!$AC$4:$AD$17,2,FALSE))</f>
        <v/>
      </c>
      <c r="M264" s="78" t="str">
        <f>IF(ISERROR(VLOOKUP($K264,Lists!$L$4:$M$7,2,FALSE)),"",VLOOKUP($K264,Lists!$L$4:$M$7,2,FALSE))</f>
        <v/>
      </c>
      <c r="N264" s="98" t="str">
        <f t="shared" ref="N264:N327" si="4">IF(ISERROR(J264*L264),"",J264*L264)</f>
        <v/>
      </c>
      <c r="O264" s="99" t="str">
        <f>IF(C264="no",VLOOKUP(B264,Lists!$R$4:$AB$17,10, FALSE),"Please enter details here")</f>
        <v>Please enter details here</v>
      </c>
      <c r="P264" s="124"/>
      <c r="Q264" s="99" t="str">
        <f>IF(Lists!$BA$4="","No","")</f>
        <v>No</v>
      </c>
      <c r="R264" s="100" t="str">
        <f>IF(ISERROR(VLOOKUP($E264,Lists!$T$4:$AA$49,6,FALSE)),"",VLOOKUP($E264,Lists!$T$4:$AA$49,6,FALSE))</f>
        <v/>
      </c>
      <c r="S264" s="101" t="str">
        <f>IF(ISERROR(VLOOKUP($E264,Lists!$T$4:$AA$49,7,FALSE)),"",VLOOKUP($E264,Lists!$T$4:$AA$49,7,FALSE))</f>
        <v/>
      </c>
      <c r="T264" s="102"/>
      <c r="U264" s="102"/>
      <c r="V264" s="102"/>
      <c r="W264" s="102"/>
      <c r="X264" s="102" t="str">
        <f>IF(ISERROR(VLOOKUP($E264,Lists!$T$4:$AF$49,13,FALSE))," ",VLOOKUP($E264,Lists!$T$4:$AF$49,13,FALSE))</f>
        <v xml:space="preserve"> </v>
      </c>
    </row>
    <row r="265" spans="1:24" x14ac:dyDescent="0.25">
      <c r="A265" s="91"/>
      <c r="B265" s="76" t="s">
        <v>781</v>
      </c>
      <c r="C265" s="89" t="s">
        <v>898</v>
      </c>
      <c r="D265" s="139" t="str">
        <f>IF(ISERROR(VLOOKUP($B265,Lists!$R$4:$S$17,2,FALSE)),"",VLOOKUP($B265,Lists!$R$4:$S$17,2,FALSE))</f>
        <v/>
      </c>
      <c r="E265" s="90" t="s">
        <v>799</v>
      </c>
      <c r="F265" s="96"/>
      <c r="G265" s="96" t="s">
        <v>836</v>
      </c>
      <c r="H265" s="91" t="s">
        <v>1016</v>
      </c>
      <c r="I265" s="91" t="s">
        <v>926</v>
      </c>
      <c r="J265" s="97"/>
      <c r="K265" s="78" t="s">
        <v>945</v>
      </c>
      <c r="L265" s="140" t="str">
        <f>IF(ISERROR(VLOOKUP($B265&amp;" "&amp;$M265,Lists!$AC$4:$AD$17,2,FALSE)),"",VLOOKUP($B265&amp;" "&amp;$M265,Lists!$AC$4:$AD$17,2,FALSE))</f>
        <v/>
      </c>
      <c r="M265" s="78" t="str">
        <f>IF(ISERROR(VLOOKUP($K265,Lists!$L$4:$M$7,2,FALSE)),"",VLOOKUP($K265,Lists!$L$4:$M$7,2,FALSE))</f>
        <v/>
      </c>
      <c r="N265" s="98" t="str">
        <f t="shared" si="4"/>
        <v/>
      </c>
      <c r="O265" s="99" t="str">
        <f>IF(C265="no",VLOOKUP(B265,Lists!$R$4:$AB$17,10, FALSE),"Please enter details here")</f>
        <v>Please enter details here</v>
      </c>
      <c r="P265" s="124"/>
      <c r="Q265" s="99" t="str">
        <f>IF(Lists!$BA$4="","No","")</f>
        <v>No</v>
      </c>
      <c r="R265" s="100" t="str">
        <f>IF(ISERROR(VLOOKUP($E265,Lists!$T$4:$AA$49,6,FALSE)),"",VLOOKUP($E265,Lists!$T$4:$AA$49,6,FALSE))</f>
        <v/>
      </c>
      <c r="S265" s="101" t="str">
        <f>IF(ISERROR(VLOOKUP($E265,Lists!$T$4:$AA$49,7,FALSE)),"",VLOOKUP($E265,Lists!$T$4:$AA$49,7,FALSE))</f>
        <v/>
      </c>
      <c r="T265" s="102"/>
      <c r="U265" s="102"/>
      <c r="V265" s="102"/>
      <c r="W265" s="102"/>
      <c r="X265" s="102" t="str">
        <f>IF(ISERROR(VLOOKUP($E265,Lists!$T$4:$AF$49,13,FALSE))," ",VLOOKUP($E265,Lists!$T$4:$AF$49,13,FALSE))</f>
        <v xml:space="preserve"> </v>
      </c>
    </row>
    <row r="266" spans="1:24" x14ac:dyDescent="0.25">
      <c r="A266" s="91"/>
      <c r="B266" s="76" t="s">
        <v>781</v>
      </c>
      <c r="C266" s="89" t="s">
        <v>898</v>
      </c>
      <c r="D266" s="139" t="str">
        <f>IF(ISERROR(VLOOKUP($B266,Lists!$R$4:$S$17,2,FALSE)),"",VLOOKUP($B266,Lists!$R$4:$S$17,2,FALSE))</f>
        <v/>
      </c>
      <c r="E266" s="90" t="s">
        <v>799</v>
      </c>
      <c r="F266" s="96"/>
      <c r="G266" s="96" t="s">
        <v>836</v>
      </c>
      <c r="H266" s="91" t="s">
        <v>1016</v>
      </c>
      <c r="I266" s="91" t="s">
        <v>926</v>
      </c>
      <c r="J266" s="97"/>
      <c r="K266" s="78" t="s">
        <v>945</v>
      </c>
      <c r="L266" s="140" t="str">
        <f>IF(ISERROR(VLOOKUP($B266&amp;" "&amp;$M266,Lists!$AC$4:$AD$17,2,FALSE)),"",VLOOKUP($B266&amp;" "&amp;$M266,Lists!$AC$4:$AD$17,2,FALSE))</f>
        <v/>
      </c>
      <c r="M266" s="78" t="str">
        <f>IF(ISERROR(VLOOKUP($K266,Lists!$L$4:$M$7,2,FALSE)),"",VLOOKUP($K266,Lists!$L$4:$M$7,2,FALSE))</f>
        <v/>
      </c>
      <c r="N266" s="98" t="str">
        <f t="shared" si="4"/>
        <v/>
      </c>
      <c r="O266" s="99" t="str">
        <f>IF(C266="no",VLOOKUP(B266,Lists!$R$4:$AB$17,10, FALSE),"Please enter details here")</f>
        <v>Please enter details here</v>
      </c>
      <c r="P266" s="124"/>
      <c r="Q266" s="99" t="str">
        <f>IF(Lists!$BA$4="","No","")</f>
        <v>No</v>
      </c>
      <c r="R266" s="100" t="str">
        <f>IF(ISERROR(VLOOKUP($E266,Lists!$T$4:$AA$49,6,FALSE)),"",VLOOKUP($E266,Lists!$T$4:$AA$49,6,FALSE))</f>
        <v/>
      </c>
      <c r="S266" s="101" t="str">
        <f>IF(ISERROR(VLOOKUP($E266,Lists!$T$4:$AA$49,7,FALSE)),"",VLOOKUP($E266,Lists!$T$4:$AA$49,7,FALSE))</f>
        <v/>
      </c>
      <c r="T266" s="102"/>
      <c r="U266" s="102"/>
      <c r="V266" s="102"/>
      <c r="W266" s="102"/>
      <c r="X266" s="102" t="str">
        <f>IF(ISERROR(VLOOKUP($E266,Lists!$T$4:$AF$49,13,FALSE))," ",VLOOKUP($E266,Lists!$T$4:$AF$49,13,FALSE))</f>
        <v xml:space="preserve"> </v>
      </c>
    </row>
    <row r="267" spans="1:24" x14ac:dyDescent="0.25">
      <c r="A267" s="91"/>
      <c r="B267" s="76" t="s">
        <v>781</v>
      </c>
      <c r="C267" s="89" t="s">
        <v>898</v>
      </c>
      <c r="D267" s="139" t="str">
        <f>IF(ISERROR(VLOOKUP($B267,Lists!$R$4:$S$17,2,FALSE)),"",VLOOKUP($B267,Lists!$R$4:$S$17,2,FALSE))</f>
        <v/>
      </c>
      <c r="E267" s="90" t="s">
        <v>799</v>
      </c>
      <c r="F267" s="96"/>
      <c r="G267" s="96" t="s">
        <v>836</v>
      </c>
      <c r="H267" s="91" t="s">
        <v>1016</v>
      </c>
      <c r="I267" s="91" t="s">
        <v>926</v>
      </c>
      <c r="J267" s="97"/>
      <c r="K267" s="78" t="s">
        <v>945</v>
      </c>
      <c r="L267" s="140" t="str">
        <f>IF(ISERROR(VLOOKUP($B267&amp;" "&amp;$M267,Lists!$AC$4:$AD$17,2,FALSE)),"",VLOOKUP($B267&amp;" "&amp;$M267,Lists!$AC$4:$AD$17,2,FALSE))</f>
        <v/>
      </c>
      <c r="M267" s="78" t="str">
        <f>IF(ISERROR(VLOOKUP($K267,Lists!$L$4:$M$7,2,FALSE)),"",VLOOKUP($K267,Lists!$L$4:$M$7,2,FALSE))</f>
        <v/>
      </c>
      <c r="N267" s="98" t="str">
        <f t="shared" si="4"/>
        <v/>
      </c>
      <c r="O267" s="99" t="str">
        <f>IF(C267="no",VLOOKUP(B267,Lists!$R$4:$AB$17,10, FALSE),"Please enter details here")</f>
        <v>Please enter details here</v>
      </c>
      <c r="P267" s="124"/>
      <c r="Q267" s="99" t="str">
        <f>IF(Lists!$BA$4="","No","")</f>
        <v>No</v>
      </c>
      <c r="R267" s="100" t="str">
        <f>IF(ISERROR(VLOOKUP($E267,Lists!$T$4:$AA$49,6,FALSE)),"",VLOOKUP($E267,Lists!$T$4:$AA$49,6,FALSE))</f>
        <v/>
      </c>
      <c r="S267" s="101" t="str">
        <f>IF(ISERROR(VLOOKUP($E267,Lists!$T$4:$AA$49,7,FALSE)),"",VLOOKUP($E267,Lists!$T$4:$AA$49,7,FALSE))</f>
        <v/>
      </c>
      <c r="T267" s="102"/>
      <c r="U267" s="102"/>
      <c r="V267" s="102"/>
      <c r="W267" s="102"/>
      <c r="X267" s="102" t="str">
        <f>IF(ISERROR(VLOOKUP($E267,Lists!$T$4:$AF$49,13,FALSE))," ",VLOOKUP($E267,Lists!$T$4:$AF$49,13,FALSE))</f>
        <v xml:space="preserve"> </v>
      </c>
    </row>
    <row r="268" spans="1:24" x14ac:dyDescent="0.25">
      <c r="A268" s="91"/>
      <c r="B268" s="76" t="s">
        <v>781</v>
      </c>
      <c r="C268" s="89" t="s">
        <v>898</v>
      </c>
      <c r="D268" s="139" t="str">
        <f>IF(ISERROR(VLOOKUP($B268,Lists!$R$4:$S$17,2,FALSE)),"",VLOOKUP($B268,Lists!$R$4:$S$17,2,FALSE))</f>
        <v/>
      </c>
      <c r="E268" s="90" t="s">
        <v>799</v>
      </c>
      <c r="F268" s="96"/>
      <c r="G268" s="96" t="s">
        <v>836</v>
      </c>
      <c r="H268" s="91" t="s">
        <v>1016</v>
      </c>
      <c r="I268" s="91" t="s">
        <v>926</v>
      </c>
      <c r="J268" s="97"/>
      <c r="K268" s="78" t="s">
        <v>945</v>
      </c>
      <c r="L268" s="140" t="str">
        <f>IF(ISERROR(VLOOKUP($B268&amp;" "&amp;$M268,Lists!$AC$4:$AD$17,2,FALSE)),"",VLOOKUP($B268&amp;" "&amp;$M268,Lists!$AC$4:$AD$17,2,FALSE))</f>
        <v/>
      </c>
      <c r="M268" s="78" t="str">
        <f>IF(ISERROR(VLOOKUP($K268,Lists!$L$4:$M$7,2,FALSE)),"",VLOOKUP($K268,Lists!$L$4:$M$7,2,FALSE))</f>
        <v/>
      </c>
      <c r="N268" s="98" t="str">
        <f t="shared" si="4"/>
        <v/>
      </c>
      <c r="O268" s="99" t="str">
        <f>IF(C268="no",VLOOKUP(B268,Lists!$R$4:$AB$17,10, FALSE),"Please enter details here")</f>
        <v>Please enter details here</v>
      </c>
      <c r="P268" s="124"/>
      <c r="Q268" s="99" t="str">
        <f>IF(Lists!$BA$4="","No","")</f>
        <v>No</v>
      </c>
      <c r="R268" s="100" t="str">
        <f>IF(ISERROR(VLOOKUP($E268,Lists!$T$4:$AA$49,6,FALSE)),"",VLOOKUP($E268,Lists!$T$4:$AA$49,6,FALSE))</f>
        <v/>
      </c>
      <c r="S268" s="101" t="str">
        <f>IF(ISERROR(VLOOKUP($E268,Lists!$T$4:$AA$49,7,FALSE)),"",VLOOKUP($E268,Lists!$T$4:$AA$49,7,FALSE))</f>
        <v/>
      </c>
      <c r="T268" s="102"/>
      <c r="U268" s="102"/>
      <c r="V268" s="102"/>
      <c r="W268" s="102"/>
      <c r="X268" s="102" t="str">
        <f>IF(ISERROR(VLOOKUP($E268,Lists!$T$4:$AF$49,13,FALSE))," ",VLOOKUP($E268,Lists!$T$4:$AF$49,13,FALSE))</f>
        <v xml:space="preserve"> </v>
      </c>
    </row>
    <row r="269" spans="1:24" x14ac:dyDescent="0.25">
      <c r="A269" s="91"/>
      <c r="B269" s="76" t="s">
        <v>781</v>
      </c>
      <c r="C269" s="89" t="s">
        <v>898</v>
      </c>
      <c r="D269" s="139" t="str">
        <f>IF(ISERROR(VLOOKUP($B269,Lists!$R$4:$S$17,2,FALSE)),"",VLOOKUP($B269,Lists!$R$4:$S$17,2,FALSE))</f>
        <v/>
      </c>
      <c r="E269" s="90" t="s">
        <v>799</v>
      </c>
      <c r="F269" s="96"/>
      <c r="G269" s="96" t="s">
        <v>836</v>
      </c>
      <c r="H269" s="91" t="s">
        <v>1016</v>
      </c>
      <c r="I269" s="91" t="s">
        <v>926</v>
      </c>
      <c r="J269" s="97"/>
      <c r="K269" s="78" t="s">
        <v>945</v>
      </c>
      <c r="L269" s="140" t="str">
        <f>IF(ISERROR(VLOOKUP($B269&amp;" "&amp;$M269,Lists!$AC$4:$AD$17,2,FALSE)),"",VLOOKUP($B269&amp;" "&amp;$M269,Lists!$AC$4:$AD$17,2,FALSE))</f>
        <v/>
      </c>
      <c r="M269" s="78" t="str">
        <f>IF(ISERROR(VLOOKUP($K269,Lists!$L$4:$M$7,2,FALSE)),"",VLOOKUP($K269,Lists!$L$4:$M$7,2,FALSE))</f>
        <v/>
      </c>
      <c r="N269" s="98" t="str">
        <f t="shared" si="4"/>
        <v/>
      </c>
      <c r="O269" s="99" t="str">
        <f>IF(C269="no",VLOOKUP(B269,Lists!$R$4:$AB$17,10, FALSE),"Please enter details here")</f>
        <v>Please enter details here</v>
      </c>
      <c r="P269" s="124"/>
      <c r="Q269" s="99" t="str">
        <f>IF(Lists!$BA$4="","No","")</f>
        <v>No</v>
      </c>
      <c r="R269" s="100" t="str">
        <f>IF(ISERROR(VLOOKUP($E269,Lists!$T$4:$AA$49,6,FALSE)),"",VLOOKUP($E269,Lists!$T$4:$AA$49,6,FALSE))</f>
        <v/>
      </c>
      <c r="S269" s="101" t="str">
        <f>IF(ISERROR(VLOOKUP($E269,Lists!$T$4:$AA$49,7,FALSE)),"",VLOOKUP($E269,Lists!$T$4:$AA$49,7,FALSE))</f>
        <v/>
      </c>
      <c r="T269" s="102"/>
      <c r="U269" s="102"/>
      <c r="V269" s="102"/>
      <c r="W269" s="102"/>
      <c r="X269" s="102" t="str">
        <f>IF(ISERROR(VLOOKUP($E269,Lists!$T$4:$AF$49,13,FALSE))," ",VLOOKUP($E269,Lists!$T$4:$AF$49,13,FALSE))</f>
        <v xml:space="preserve"> </v>
      </c>
    </row>
    <row r="270" spans="1:24" x14ac:dyDescent="0.25">
      <c r="A270" s="91"/>
      <c r="B270" s="76" t="s">
        <v>781</v>
      </c>
      <c r="C270" s="89" t="s">
        <v>898</v>
      </c>
      <c r="D270" s="139" t="str">
        <f>IF(ISERROR(VLOOKUP($B270,Lists!$R$4:$S$17,2,FALSE)),"",VLOOKUP($B270,Lists!$R$4:$S$17,2,FALSE))</f>
        <v/>
      </c>
      <c r="E270" s="90" t="s">
        <v>799</v>
      </c>
      <c r="F270" s="96"/>
      <c r="G270" s="96" t="s">
        <v>836</v>
      </c>
      <c r="H270" s="91" t="s">
        <v>1016</v>
      </c>
      <c r="I270" s="91" t="s">
        <v>926</v>
      </c>
      <c r="J270" s="97"/>
      <c r="K270" s="78" t="s">
        <v>945</v>
      </c>
      <c r="L270" s="140" t="str">
        <f>IF(ISERROR(VLOOKUP($B270&amp;" "&amp;$M270,Lists!$AC$4:$AD$17,2,FALSE)),"",VLOOKUP($B270&amp;" "&amp;$M270,Lists!$AC$4:$AD$17,2,FALSE))</f>
        <v/>
      </c>
      <c r="M270" s="78" t="str">
        <f>IF(ISERROR(VLOOKUP($K270,Lists!$L$4:$M$7,2,FALSE)),"",VLOOKUP($K270,Lists!$L$4:$M$7,2,FALSE))</f>
        <v/>
      </c>
      <c r="N270" s="98" t="str">
        <f t="shared" si="4"/>
        <v/>
      </c>
      <c r="O270" s="99" t="str">
        <f>IF(C270="no",VLOOKUP(B270,Lists!$R$4:$AB$17,10, FALSE),"Please enter details here")</f>
        <v>Please enter details here</v>
      </c>
      <c r="P270" s="124"/>
      <c r="Q270" s="99" t="str">
        <f>IF(Lists!$BA$4="","No","")</f>
        <v>No</v>
      </c>
      <c r="R270" s="100" t="str">
        <f>IF(ISERROR(VLOOKUP($E270,Lists!$T$4:$AA$49,6,FALSE)),"",VLOOKUP($E270,Lists!$T$4:$AA$49,6,FALSE))</f>
        <v/>
      </c>
      <c r="S270" s="101" t="str">
        <f>IF(ISERROR(VLOOKUP($E270,Lists!$T$4:$AA$49,7,FALSE)),"",VLOOKUP($E270,Lists!$T$4:$AA$49,7,FALSE))</f>
        <v/>
      </c>
      <c r="T270" s="102"/>
      <c r="U270" s="102"/>
      <c r="V270" s="102"/>
      <c r="W270" s="102"/>
      <c r="X270" s="102" t="str">
        <f>IF(ISERROR(VLOOKUP($E270,Lists!$T$4:$AF$49,13,FALSE))," ",VLOOKUP($E270,Lists!$T$4:$AF$49,13,FALSE))</f>
        <v xml:space="preserve"> </v>
      </c>
    </row>
    <row r="271" spans="1:24" x14ac:dyDescent="0.25">
      <c r="A271" s="91"/>
      <c r="B271" s="76" t="s">
        <v>781</v>
      </c>
      <c r="C271" s="89" t="s">
        <v>898</v>
      </c>
      <c r="D271" s="139" t="str">
        <f>IF(ISERROR(VLOOKUP($B271,Lists!$R$4:$S$17,2,FALSE)),"",VLOOKUP($B271,Lists!$R$4:$S$17,2,FALSE))</f>
        <v/>
      </c>
      <c r="E271" s="90" t="s">
        <v>799</v>
      </c>
      <c r="F271" s="96"/>
      <c r="G271" s="96" t="s">
        <v>836</v>
      </c>
      <c r="H271" s="91" t="s">
        <v>1016</v>
      </c>
      <c r="I271" s="91" t="s">
        <v>926</v>
      </c>
      <c r="J271" s="97"/>
      <c r="K271" s="78" t="s">
        <v>945</v>
      </c>
      <c r="L271" s="140" t="str">
        <f>IF(ISERROR(VLOOKUP($B271&amp;" "&amp;$M271,Lists!$AC$4:$AD$17,2,FALSE)),"",VLOOKUP($B271&amp;" "&amp;$M271,Lists!$AC$4:$AD$17,2,FALSE))</f>
        <v/>
      </c>
      <c r="M271" s="78" t="str">
        <f>IF(ISERROR(VLOOKUP($K271,Lists!$L$4:$M$7,2,FALSE)),"",VLOOKUP($K271,Lists!$L$4:$M$7,2,FALSE))</f>
        <v/>
      </c>
      <c r="N271" s="98" t="str">
        <f t="shared" si="4"/>
        <v/>
      </c>
      <c r="O271" s="99" t="str">
        <f>IF(C271="no",VLOOKUP(B271,Lists!$R$4:$AB$17,10, FALSE),"Please enter details here")</f>
        <v>Please enter details here</v>
      </c>
      <c r="P271" s="124"/>
      <c r="Q271" s="99" t="str">
        <f>IF(Lists!$BA$4="","No","")</f>
        <v>No</v>
      </c>
      <c r="R271" s="100" t="str">
        <f>IF(ISERROR(VLOOKUP($E271,Lists!$T$4:$AA$49,6,FALSE)),"",VLOOKUP($E271,Lists!$T$4:$AA$49,6,FALSE))</f>
        <v/>
      </c>
      <c r="S271" s="101" t="str">
        <f>IF(ISERROR(VLOOKUP($E271,Lists!$T$4:$AA$49,7,FALSE)),"",VLOOKUP($E271,Lists!$T$4:$AA$49,7,FALSE))</f>
        <v/>
      </c>
      <c r="T271" s="102"/>
      <c r="U271" s="102"/>
      <c r="V271" s="102"/>
      <c r="W271" s="102"/>
      <c r="X271" s="102" t="str">
        <f>IF(ISERROR(VLOOKUP($E271,Lists!$T$4:$AF$49,13,FALSE))," ",VLOOKUP($E271,Lists!$T$4:$AF$49,13,FALSE))</f>
        <v xml:space="preserve"> </v>
      </c>
    </row>
    <row r="272" spans="1:24" x14ac:dyDescent="0.25">
      <c r="A272" s="91"/>
      <c r="B272" s="76" t="s">
        <v>781</v>
      </c>
      <c r="C272" s="89" t="s">
        <v>898</v>
      </c>
      <c r="D272" s="139" t="str">
        <f>IF(ISERROR(VLOOKUP($B272,Lists!$R$4:$S$17,2,FALSE)),"",VLOOKUP($B272,Lists!$R$4:$S$17,2,FALSE))</f>
        <v/>
      </c>
      <c r="E272" s="90" t="s">
        <v>799</v>
      </c>
      <c r="F272" s="96"/>
      <c r="G272" s="96" t="s">
        <v>836</v>
      </c>
      <c r="H272" s="91" t="s">
        <v>1016</v>
      </c>
      <c r="I272" s="91" t="s">
        <v>926</v>
      </c>
      <c r="J272" s="97"/>
      <c r="K272" s="78" t="s">
        <v>945</v>
      </c>
      <c r="L272" s="140" t="str">
        <f>IF(ISERROR(VLOOKUP($B272&amp;" "&amp;$M272,Lists!$AC$4:$AD$17,2,FALSE)),"",VLOOKUP($B272&amp;" "&amp;$M272,Lists!$AC$4:$AD$17,2,FALSE))</f>
        <v/>
      </c>
      <c r="M272" s="78" t="str">
        <f>IF(ISERROR(VLOOKUP($K272,Lists!$L$4:$M$7,2,FALSE)),"",VLOOKUP($K272,Lists!$L$4:$M$7,2,FALSE))</f>
        <v/>
      </c>
      <c r="N272" s="98" t="str">
        <f t="shared" si="4"/>
        <v/>
      </c>
      <c r="O272" s="99" t="str">
        <f>IF(C272="no",VLOOKUP(B272,Lists!$R$4:$AB$17,10, FALSE),"Please enter details here")</f>
        <v>Please enter details here</v>
      </c>
      <c r="P272" s="124"/>
      <c r="Q272" s="99" t="str">
        <f>IF(Lists!$BA$4="","No","")</f>
        <v>No</v>
      </c>
      <c r="R272" s="100" t="str">
        <f>IF(ISERROR(VLOOKUP($E272,Lists!$T$4:$AA$49,6,FALSE)),"",VLOOKUP($E272,Lists!$T$4:$AA$49,6,FALSE))</f>
        <v/>
      </c>
      <c r="S272" s="101" t="str">
        <f>IF(ISERROR(VLOOKUP($E272,Lists!$T$4:$AA$49,7,FALSE)),"",VLOOKUP($E272,Lists!$T$4:$AA$49,7,FALSE))</f>
        <v/>
      </c>
      <c r="T272" s="102"/>
      <c r="U272" s="102"/>
      <c r="V272" s="102"/>
      <c r="W272" s="102"/>
      <c r="X272" s="102" t="str">
        <f>IF(ISERROR(VLOOKUP($E272,Lists!$T$4:$AF$49,13,FALSE))," ",VLOOKUP($E272,Lists!$T$4:$AF$49,13,FALSE))</f>
        <v xml:space="preserve"> </v>
      </c>
    </row>
    <row r="273" spans="1:24" x14ac:dyDescent="0.25">
      <c r="A273" s="91"/>
      <c r="B273" s="76" t="s">
        <v>781</v>
      </c>
      <c r="C273" s="89" t="s">
        <v>898</v>
      </c>
      <c r="D273" s="139" t="str">
        <f>IF(ISERROR(VLOOKUP($B273,Lists!$R$4:$S$17,2,FALSE)),"",VLOOKUP($B273,Lists!$R$4:$S$17,2,FALSE))</f>
        <v/>
      </c>
      <c r="E273" s="90" t="s">
        <v>799</v>
      </c>
      <c r="F273" s="96"/>
      <c r="G273" s="96" t="s">
        <v>836</v>
      </c>
      <c r="H273" s="91" t="s">
        <v>1016</v>
      </c>
      <c r="I273" s="91" t="s">
        <v>926</v>
      </c>
      <c r="J273" s="97"/>
      <c r="K273" s="78" t="s">
        <v>945</v>
      </c>
      <c r="L273" s="140" t="str">
        <f>IF(ISERROR(VLOOKUP($B273&amp;" "&amp;$M273,Lists!$AC$4:$AD$17,2,FALSE)),"",VLOOKUP($B273&amp;" "&amp;$M273,Lists!$AC$4:$AD$17,2,FALSE))</f>
        <v/>
      </c>
      <c r="M273" s="78" t="str">
        <f>IF(ISERROR(VLOOKUP($K273,Lists!$L$4:$M$7,2,FALSE)),"",VLOOKUP($K273,Lists!$L$4:$M$7,2,FALSE))</f>
        <v/>
      </c>
      <c r="N273" s="98" t="str">
        <f t="shared" si="4"/>
        <v/>
      </c>
      <c r="O273" s="99" t="str">
        <f>IF(C273="no",VLOOKUP(B273,Lists!$R$4:$AB$17,10, FALSE),"Please enter details here")</f>
        <v>Please enter details here</v>
      </c>
      <c r="P273" s="124"/>
      <c r="Q273" s="99" t="str">
        <f>IF(Lists!$BA$4="","No","")</f>
        <v>No</v>
      </c>
      <c r="R273" s="100" t="str">
        <f>IF(ISERROR(VLOOKUP($E273,Lists!$T$4:$AA$49,6,FALSE)),"",VLOOKUP($E273,Lists!$T$4:$AA$49,6,FALSE))</f>
        <v/>
      </c>
      <c r="S273" s="101" t="str">
        <f>IF(ISERROR(VLOOKUP($E273,Lists!$T$4:$AA$49,7,FALSE)),"",VLOOKUP($E273,Lists!$T$4:$AA$49,7,FALSE))</f>
        <v/>
      </c>
      <c r="T273" s="102"/>
      <c r="U273" s="102"/>
      <c r="V273" s="102"/>
      <c r="W273" s="102"/>
      <c r="X273" s="102" t="str">
        <f>IF(ISERROR(VLOOKUP($E273,Lists!$T$4:$AF$49,13,FALSE))," ",VLOOKUP($E273,Lists!$T$4:$AF$49,13,FALSE))</f>
        <v xml:space="preserve"> </v>
      </c>
    </row>
    <row r="274" spans="1:24" x14ac:dyDescent="0.25">
      <c r="A274" s="91"/>
      <c r="B274" s="76" t="s">
        <v>781</v>
      </c>
      <c r="C274" s="89" t="s">
        <v>898</v>
      </c>
      <c r="D274" s="139" t="str">
        <f>IF(ISERROR(VLOOKUP($B274,Lists!$R$4:$S$17,2,FALSE)),"",VLOOKUP($B274,Lists!$R$4:$S$17,2,FALSE))</f>
        <v/>
      </c>
      <c r="E274" s="90" t="s">
        <v>799</v>
      </c>
      <c r="F274" s="96"/>
      <c r="G274" s="96" t="s">
        <v>836</v>
      </c>
      <c r="H274" s="91" t="s">
        <v>1016</v>
      </c>
      <c r="I274" s="91" t="s">
        <v>926</v>
      </c>
      <c r="J274" s="97"/>
      <c r="K274" s="78" t="s">
        <v>945</v>
      </c>
      <c r="L274" s="140" t="str">
        <f>IF(ISERROR(VLOOKUP($B274&amp;" "&amp;$M274,Lists!$AC$4:$AD$17,2,FALSE)),"",VLOOKUP($B274&amp;" "&amp;$M274,Lists!$AC$4:$AD$17,2,FALSE))</f>
        <v/>
      </c>
      <c r="M274" s="78" t="str">
        <f>IF(ISERROR(VLOOKUP($K274,Lists!$L$4:$M$7,2,FALSE)),"",VLOOKUP($K274,Lists!$L$4:$M$7,2,FALSE))</f>
        <v/>
      </c>
      <c r="N274" s="98" t="str">
        <f t="shared" si="4"/>
        <v/>
      </c>
      <c r="O274" s="99" t="str">
        <f>IF(C274="no",VLOOKUP(B274,Lists!$R$4:$AB$17,10, FALSE),"Please enter details here")</f>
        <v>Please enter details here</v>
      </c>
      <c r="P274" s="124"/>
      <c r="Q274" s="99" t="str">
        <f>IF(Lists!$BA$4="","No","")</f>
        <v>No</v>
      </c>
      <c r="R274" s="100" t="str">
        <f>IF(ISERROR(VLOOKUP($E274,Lists!$T$4:$AA$49,6,FALSE)),"",VLOOKUP($E274,Lists!$T$4:$AA$49,6,FALSE))</f>
        <v/>
      </c>
      <c r="S274" s="101" t="str">
        <f>IF(ISERROR(VLOOKUP($E274,Lists!$T$4:$AA$49,7,FALSE)),"",VLOOKUP($E274,Lists!$T$4:$AA$49,7,FALSE))</f>
        <v/>
      </c>
      <c r="T274" s="102"/>
      <c r="U274" s="102"/>
      <c r="V274" s="102"/>
      <c r="W274" s="102"/>
      <c r="X274" s="102" t="str">
        <f>IF(ISERROR(VLOOKUP($E274,Lists!$T$4:$AF$49,13,FALSE))," ",VLOOKUP($E274,Lists!$T$4:$AF$49,13,FALSE))</f>
        <v xml:space="preserve"> </v>
      </c>
    </row>
    <row r="275" spans="1:24" x14ac:dyDescent="0.25">
      <c r="A275" s="91"/>
      <c r="B275" s="76" t="s">
        <v>781</v>
      </c>
      <c r="C275" s="89" t="s">
        <v>898</v>
      </c>
      <c r="D275" s="139" t="str">
        <f>IF(ISERROR(VLOOKUP($B275,Lists!$R$4:$S$17,2,FALSE)),"",VLOOKUP($B275,Lists!$R$4:$S$17,2,FALSE))</f>
        <v/>
      </c>
      <c r="E275" s="90" t="s">
        <v>799</v>
      </c>
      <c r="F275" s="96"/>
      <c r="G275" s="96" t="s">
        <v>836</v>
      </c>
      <c r="H275" s="91" t="s">
        <v>1016</v>
      </c>
      <c r="I275" s="91" t="s">
        <v>926</v>
      </c>
      <c r="J275" s="97"/>
      <c r="K275" s="78" t="s">
        <v>945</v>
      </c>
      <c r="L275" s="140" t="str">
        <f>IF(ISERROR(VLOOKUP($B275&amp;" "&amp;$M275,Lists!$AC$4:$AD$17,2,FALSE)),"",VLOOKUP($B275&amp;" "&amp;$M275,Lists!$AC$4:$AD$17,2,FALSE))</f>
        <v/>
      </c>
      <c r="M275" s="78" t="str">
        <f>IF(ISERROR(VLOOKUP($K275,Lists!$L$4:$M$7,2,FALSE)),"",VLOOKUP($K275,Lists!$L$4:$M$7,2,FALSE))</f>
        <v/>
      </c>
      <c r="N275" s="98" t="str">
        <f t="shared" si="4"/>
        <v/>
      </c>
      <c r="O275" s="99" t="str">
        <f>IF(C275="no",VLOOKUP(B275,Lists!$R$4:$AB$17,10, FALSE),"Please enter details here")</f>
        <v>Please enter details here</v>
      </c>
      <c r="P275" s="124"/>
      <c r="Q275" s="99" t="str">
        <f>IF(Lists!$BA$4="","No","")</f>
        <v>No</v>
      </c>
      <c r="R275" s="100" t="str">
        <f>IF(ISERROR(VLOOKUP($E275,Lists!$T$4:$AA$49,6,FALSE)),"",VLOOKUP($E275,Lists!$T$4:$AA$49,6,FALSE))</f>
        <v/>
      </c>
      <c r="S275" s="101" t="str">
        <f>IF(ISERROR(VLOOKUP($E275,Lists!$T$4:$AA$49,7,FALSE)),"",VLOOKUP($E275,Lists!$T$4:$AA$49,7,FALSE))</f>
        <v/>
      </c>
      <c r="T275" s="102"/>
      <c r="U275" s="102"/>
      <c r="V275" s="102"/>
      <c r="W275" s="102"/>
      <c r="X275" s="102" t="str">
        <f>IF(ISERROR(VLOOKUP($E275,Lists!$T$4:$AF$49,13,FALSE))," ",VLOOKUP($E275,Lists!$T$4:$AF$49,13,FALSE))</f>
        <v xml:space="preserve"> </v>
      </c>
    </row>
    <row r="276" spans="1:24" x14ac:dyDescent="0.25">
      <c r="A276" s="91"/>
      <c r="B276" s="76" t="s">
        <v>781</v>
      </c>
      <c r="C276" s="89" t="s">
        <v>898</v>
      </c>
      <c r="D276" s="139" t="str">
        <f>IF(ISERROR(VLOOKUP($B276,Lists!$R$4:$S$17,2,FALSE)),"",VLOOKUP($B276,Lists!$R$4:$S$17,2,FALSE))</f>
        <v/>
      </c>
      <c r="E276" s="90" t="s">
        <v>799</v>
      </c>
      <c r="F276" s="96"/>
      <c r="G276" s="96" t="s">
        <v>836</v>
      </c>
      <c r="H276" s="91" t="s">
        <v>1016</v>
      </c>
      <c r="I276" s="91" t="s">
        <v>926</v>
      </c>
      <c r="J276" s="97"/>
      <c r="K276" s="78" t="s">
        <v>945</v>
      </c>
      <c r="L276" s="140" t="str">
        <f>IF(ISERROR(VLOOKUP($B276&amp;" "&amp;$M276,Lists!$AC$4:$AD$17,2,FALSE)),"",VLOOKUP($B276&amp;" "&amp;$M276,Lists!$AC$4:$AD$17,2,FALSE))</f>
        <v/>
      </c>
      <c r="M276" s="78" t="str">
        <f>IF(ISERROR(VLOOKUP($K276,Lists!$L$4:$M$7,2,FALSE)),"",VLOOKUP($K276,Lists!$L$4:$M$7,2,FALSE))</f>
        <v/>
      </c>
      <c r="N276" s="98" t="str">
        <f t="shared" si="4"/>
        <v/>
      </c>
      <c r="O276" s="99" t="str">
        <f>IF(C276="no",VLOOKUP(B276,Lists!$R$4:$AB$17,10, FALSE),"Please enter details here")</f>
        <v>Please enter details here</v>
      </c>
      <c r="P276" s="124"/>
      <c r="Q276" s="99" t="str">
        <f>IF(Lists!$BA$4="","No","")</f>
        <v>No</v>
      </c>
      <c r="R276" s="100" t="str">
        <f>IF(ISERROR(VLOOKUP($E276,Lists!$T$4:$AA$49,6,FALSE)),"",VLOOKUP($E276,Lists!$T$4:$AA$49,6,FALSE))</f>
        <v/>
      </c>
      <c r="S276" s="101" t="str">
        <f>IF(ISERROR(VLOOKUP($E276,Lists!$T$4:$AA$49,7,FALSE)),"",VLOOKUP($E276,Lists!$T$4:$AA$49,7,FALSE))</f>
        <v/>
      </c>
      <c r="T276" s="102"/>
      <c r="U276" s="102"/>
      <c r="V276" s="102"/>
      <c r="W276" s="102"/>
      <c r="X276" s="102" t="str">
        <f>IF(ISERROR(VLOOKUP($E276,Lists!$T$4:$AF$49,13,FALSE))," ",VLOOKUP($E276,Lists!$T$4:$AF$49,13,FALSE))</f>
        <v xml:space="preserve"> </v>
      </c>
    </row>
    <row r="277" spans="1:24" x14ac:dyDescent="0.25">
      <c r="A277" s="91"/>
      <c r="B277" s="76" t="s">
        <v>781</v>
      </c>
      <c r="C277" s="89" t="s">
        <v>898</v>
      </c>
      <c r="D277" s="139" t="str">
        <f>IF(ISERROR(VLOOKUP($B277,Lists!$R$4:$S$17,2,FALSE)),"",VLOOKUP($B277,Lists!$R$4:$S$17,2,FALSE))</f>
        <v/>
      </c>
      <c r="E277" s="90" t="s">
        <v>799</v>
      </c>
      <c r="F277" s="96"/>
      <c r="G277" s="96" t="s">
        <v>836</v>
      </c>
      <c r="H277" s="91" t="s">
        <v>1016</v>
      </c>
      <c r="I277" s="91" t="s">
        <v>926</v>
      </c>
      <c r="J277" s="97"/>
      <c r="K277" s="78" t="s">
        <v>945</v>
      </c>
      <c r="L277" s="140" t="str">
        <f>IF(ISERROR(VLOOKUP($B277&amp;" "&amp;$M277,Lists!$AC$4:$AD$17,2,FALSE)),"",VLOOKUP($B277&amp;" "&amp;$M277,Lists!$AC$4:$AD$17,2,FALSE))</f>
        <v/>
      </c>
      <c r="M277" s="78" t="str">
        <f>IF(ISERROR(VLOOKUP($K277,Lists!$L$4:$M$7,2,FALSE)),"",VLOOKUP($K277,Lists!$L$4:$M$7,2,FALSE))</f>
        <v/>
      </c>
      <c r="N277" s="98" t="str">
        <f t="shared" si="4"/>
        <v/>
      </c>
      <c r="O277" s="99" t="str">
        <f>IF(C277="no",VLOOKUP(B277,Lists!$R$4:$AB$17,10, FALSE),"Please enter details here")</f>
        <v>Please enter details here</v>
      </c>
      <c r="P277" s="124"/>
      <c r="Q277" s="99" t="str">
        <f>IF(Lists!$BA$4="","No","")</f>
        <v>No</v>
      </c>
      <c r="R277" s="100" t="str">
        <f>IF(ISERROR(VLOOKUP($E277,Lists!$T$4:$AA$49,6,FALSE)),"",VLOOKUP($E277,Lists!$T$4:$AA$49,6,FALSE))</f>
        <v/>
      </c>
      <c r="S277" s="101" t="str">
        <f>IF(ISERROR(VLOOKUP($E277,Lists!$T$4:$AA$49,7,FALSE)),"",VLOOKUP($E277,Lists!$T$4:$AA$49,7,FALSE))</f>
        <v/>
      </c>
      <c r="T277" s="102"/>
      <c r="U277" s="102"/>
      <c r="V277" s="102"/>
      <c r="W277" s="102"/>
      <c r="X277" s="102" t="str">
        <f>IF(ISERROR(VLOOKUP($E277,Lists!$T$4:$AF$49,13,FALSE))," ",VLOOKUP($E277,Lists!$T$4:$AF$49,13,FALSE))</f>
        <v xml:space="preserve"> </v>
      </c>
    </row>
    <row r="278" spans="1:24" x14ac:dyDescent="0.25">
      <c r="A278" s="91"/>
      <c r="B278" s="76" t="s">
        <v>781</v>
      </c>
      <c r="C278" s="89" t="s">
        <v>898</v>
      </c>
      <c r="D278" s="139" t="str">
        <f>IF(ISERROR(VLOOKUP($B278,Lists!$R$4:$S$17,2,FALSE)),"",VLOOKUP($B278,Lists!$R$4:$S$17,2,FALSE))</f>
        <v/>
      </c>
      <c r="E278" s="90" t="s">
        <v>799</v>
      </c>
      <c r="F278" s="96"/>
      <c r="G278" s="96" t="s">
        <v>836</v>
      </c>
      <c r="H278" s="91" t="s">
        <v>1016</v>
      </c>
      <c r="I278" s="91" t="s">
        <v>926</v>
      </c>
      <c r="J278" s="97"/>
      <c r="K278" s="78" t="s">
        <v>945</v>
      </c>
      <c r="L278" s="140" t="str">
        <f>IF(ISERROR(VLOOKUP($B278&amp;" "&amp;$M278,Lists!$AC$4:$AD$17,2,FALSE)),"",VLOOKUP($B278&amp;" "&amp;$M278,Lists!$AC$4:$AD$17,2,FALSE))</f>
        <v/>
      </c>
      <c r="M278" s="78" t="str">
        <f>IF(ISERROR(VLOOKUP($K278,Lists!$L$4:$M$7,2,FALSE)),"",VLOOKUP($K278,Lists!$L$4:$M$7,2,FALSE))</f>
        <v/>
      </c>
      <c r="N278" s="98" t="str">
        <f t="shared" si="4"/>
        <v/>
      </c>
      <c r="O278" s="99" t="str">
        <f>IF(C278="no",VLOOKUP(B278,Lists!$R$4:$AB$17,10, FALSE),"Please enter details here")</f>
        <v>Please enter details here</v>
      </c>
      <c r="P278" s="124"/>
      <c r="Q278" s="99" t="str">
        <f>IF(Lists!$BA$4="","No","")</f>
        <v>No</v>
      </c>
      <c r="R278" s="100" t="str">
        <f>IF(ISERROR(VLOOKUP($E278,Lists!$T$4:$AA$49,6,FALSE)),"",VLOOKUP($E278,Lists!$T$4:$AA$49,6,FALSE))</f>
        <v/>
      </c>
      <c r="S278" s="101" t="str">
        <f>IF(ISERROR(VLOOKUP($E278,Lists!$T$4:$AA$49,7,FALSE)),"",VLOOKUP($E278,Lists!$T$4:$AA$49,7,FALSE))</f>
        <v/>
      </c>
      <c r="T278" s="102"/>
      <c r="U278" s="102"/>
      <c r="V278" s="102"/>
      <c r="W278" s="102"/>
      <c r="X278" s="102" t="str">
        <f>IF(ISERROR(VLOOKUP($E278,Lists!$T$4:$AF$49,13,FALSE))," ",VLOOKUP($E278,Lists!$T$4:$AF$49,13,FALSE))</f>
        <v xml:space="preserve"> </v>
      </c>
    </row>
    <row r="279" spans="1:24" x14ac:dyDescent="0.25">
      <c r="A279" s="91"/>
      <c r="B279" s="76" t="s">
        <v>781</v>
      </c>
      <c r="C279" s="89" t="s">
        <v>898</v>
      </c>
      <c r="D279" s="139" t="str">
        <f>IF(ISERROR(VLOOKUP($B279,Lists!$R$4:$S$17,2,FALSE)),"",VLOOKUP($B279,Lists!$R$4:$S$17,2,FALSE))</f>
        <v/>
      </c>
      <c r="E279" s="90" t="s">
        <v>799</v>
      </c>
      <c r="F279" s="96"/>
      <c r="G279" s="96" t="s">
        <v>836</v>
      </c>
      <c r="H279" s="91" t="s">
        <v>1016</v>
      </c>
      <c r="I279" s="91" t="s">
        <v>926</v>
      </c>
      <c r="J279" s="97"/>
      <c r="K279" s="78" t="s">
        <v>945</v>
      </c>
      <c r="L279" s="140" t="str">
        <f>IF(ISERROR(VLOOKUP($B279&amp;" "&amp;$M279,Lists!$AC$4:$AD$17,2,FALSE)),"",VLOOKUP($B279&amp;" "&amp;$M279,Lists!$AC$4:$AD$17,2,FALSE))</f>
        <v/>
      </c>
      <c r="M279" s="78" t="str">
        <f>IF(ISERROR(VLOOKUP($K279,Lists!$L$4:$M$7,2,FALSE)),"",VLOOKUP($K279,Lists!$L$4:$M$7,2,FALSE))</f>
        <v/>
      </c>
      <c r="N279" s="98" t="str">
        <f t="shared" si="4"/>
        <v/>
      </c>
      <c r="O279" s="99" t="str">
        <f>IF(C279="no",VLOOKUP(B279,Lists!$R$4:$AB$17,10, FALSE),"Please enter details here")</f>
        <v>Please enter details here</v>
      </c>
      <c r="P279" s="124"/>
      <c r="Q279" s="99" t="str">
        <f>IF(Lists!$BA$4="","No","")</f>
        <v>No</v>
      </c>
      <c r="R279" s="100" t="str">
        <f>IF(ISERROR(VLOOKUP($E279,Lists!$T$4:$AA$49,6,FALSE)),"",VLOOKUP($E279,Lists!$T$4:$AA$49,6,FALSE))</f>
        <v/>
      </c>
      <c r="S279" s="101" t="str">
        <f>IF(ISERROR(VLOOKUP($E279,Lists!$T$4:$AA$49,7,FALSE)),"",VLOOKUP($E279,Lists!$T$4:$AA$49,7,FALSE))</f>
        <v/>
      </c>
      <c r="T279" s="102"/>
      <c r="U279" s="102"/>
      <c r="V279" s="102"/>
      <c r="W279" s="102"/>
      <c r="X279" s="102" t="str">
        <f>IF(ISERROR(VLOOKUP($E279,Lists!$T$4:$AF$49,13,FALSE))," ",VLOOKUP($E279,Lists!$T$4:$AF$49,13,FALSE))</f>
        <v xml:space="preserve"> </v>
      </c>
    </row>
    <row r="280" spans="1:24" x14ac:dyDescent="0.25">
      <c r="A280" s="91"/>
      <c r="B280" s="76" t="s">
        <v>781</v>
      </c>
      <c r="C280" s="89" t="s">
        <v>898</v>
      </c>
      <c r="D280" s="139" t="str">
        <f>IF(ISERROR(VLOOKUP($B280,Lists!$R$4:$S$17,2,FALSE)),"",VLOOKUP($B280,Lists!$R$4:$S$17,2,FALSE))</f>
        <v/>
      </c>
      <c r="E280" s="90" t="s">
        <v>799</v>
      </c>
      <c r="F280" s="96"/>
      <c r="G280" s="96" t="s">
        <v>836</v>
      </c>
      <c r="H280" s="91" t="s">
        <v>1016</v>
      </c>
      <c r="I280" s="91" t="s">
        <v>926</v>
      </c>
      <c r="J280" s="97"/>
      <c r="K280" s="78" t="s">
        <v>945</v>
      </c>
      <c r="L280" s="140" t="str">
        <f>IF(ISERROR(VLOOKUP($B280&amp;" "&amp;$M280,Lists!$AC$4:$AD$17,2,FALSE)),"",VLOOKUP($B280&amp;" "&amp;$M280,Lists!$AC$4:$AD$17,2,FALSE))</f>
        <v/>
      </c>
      <c r="M280" s="78" t="str">
        <f>IF(ISERROR(VLOOKUP($K280,Lists!$L$4:$M$7,2,FALSE)),"",VLOOKUP($K280,Lists!$L$4:$M$7,2,FALSE))</f>
        <v/>
      </c>
      <c r="N280" s="98" t="str">
        <f t="shared" si="4"/>
        <v/>
      </c>
      <c r="O280" s="99" t="str">
        <f>IF(C280="no",VLOOKUP(B280,Lists!$R$4:$AB$17,10, FALSE),"Please enter details here")</f>
        <v>Please enter details here</v>
      </c>
      <c r="P280" s="124"/>
      <c r="Q280" s="99" t="str">
        <f>IF(Lists!$BA$4="","No","")</f>
        <v>No</v>
      </c>
      <c r="R280" s="100" t="str">
        <f>IF(ISERROR(VLOOKUP($E280,Lists!$T$4:$AA$49,6,FALSE)),"",VLOOKUP($E280,Lists!$T$4:$AA$49,6,FALSE))</f>
        <v/>
      </c>
      <c r="S280" s="101" t="str">
        <f>IF(ISERROR(VLOOKUP($E280,Lists!$T$4:$AA$49,7,FALSE)),"",VLOOKUP($E280,Lists!$T$4:$AA$49,7,FALSE))</f>
        <v/>
      </c>
      <c r="T280" s="102"/>
      <c r="U280" s="102"/>
      <c r="V280" s="102"/>
      <c r="W280" s="102"/>
      <c r="X280" s="102" t="str">
        <f>IF(ISERROR(VLOOKUP($E280,Lists!$T$4:$AF$49,13,FALSE))," ",VLOOKUP($E280,Lists!$T$4:$AF$49,13,FALSE))</f>
        <v xml:space="preserve"> </v>
      </c>
    </row>
    <row r="281" spans="1:24" x14ac:dyDescent="0.25">
      <c r="A281" s="91"/>
      <c r="B281" s="76" t="s">
        <v>781</v>
      </c>
      <c r="C281" s="89" t="s">
        <v>898</v>
      </c>
      <c r="D281" s="139" t="str">
        <f>IF(ISERROR(VLOOKUP($B281,Lists!$R$4:$S$17,2,FALSE)),"",VLOOKUP($B281,Lists!$R$4:$S$17,2,FALSE))</f>
        <v/>
      </c>
      <c r="E281" s="90" t="s">
        <v>799</v>
      </c>
      <c r="F281" s="96"/>
      <c r="G281" s="96" t="s">
        <v>836</v>
      </c>
      <c r="H281" s="91" t="s">
        <v>1016</v>
      </c>
      <c r="I281" s="91" t="s">
        <v>926</v>
      </c>
      <c r="J281" s="97"/>
      <c r="K281" s="78" t="s">
        <v>945</v>
      </c>
      <c r="L281" s="140" t="str">
        <f>IF(ISERROR(VLOOKUP($B281&amp;" "&amp;$M281,Lists!$AC$4:$AD$17,2,FALSE)),"",VLOOKUP($B281&amp;" "&amp;$M281,Lists!$AC$4:$AD$17,2,FALSE))</f>
        <v/>
      </c>
      <c r="M281" s="78" t="str">
        <f>IF(ISERROR(VLOOKUP($K281,Lists!$L$4:$M$7,2,FALSE)),"",VLOOKUP($K281,Lists!$L$4:$M$7,2,FALSE))</f>
        <v/>
      </c>
      <c r="N281" s="98" t="str">
        <f t="shared" si="4"/>
        <v/>
      </c>
      <c r="O281" s="99" t="str">
        <f>IF(C281="no",VLOOKUP(B281,Lists!$R$4:$AB$17,10, FALSE),"Please enter details here")</f>
        <v>Please enter details here</v>
      </c>
      <c r="P281" s="124"/>
      <c r="Q281" s="99" t="str">
        <f>IF(Lists!$BA$4="","No","")</f>
        <v>No</v>
      </c>
      <c r="R281" s="100" t="str">
        <f>IF(ISERROR(VLOOKUP($E281,Lists!$T$4:$AA$49,6,FALSE)),"",VLOOKUP($E281,Lists!$T$4:$AA$49,6,FALSE))</f>
        <v/>
      </c>
      <c r="S281" s="101" t="str">
        <f>IF(ISERROR(VLOOKUP($E281,Lists!$T$4:$AA$49,7,FALSE)),"",VLOOKUP($E281,Lists!$T$4:$AA$49,7,FALSE))</f>
        <v/>
      </c>
      <c r="T281" s="102"/>
      <c r="U281" s="102"/>
      <c r="V281" s="102"/>
      <c r="W281" s="102"/>
      <c r="X281" s="102" t="str">
        <f>IF(ISERROR(VLOOKUP($E281,Lists!$T$4:$AF$49,13,FALSE))," ",VLOOKUP($E281,Lists!$T$4:$AF$49,13,FALSE))</f>
        <v xml:space="preserve"> </v>
      </c>
    </row>
    <row r="282" spans="1:24" x14ac:dyDescent="0.25">
      <c r="A282" s="91"/>
      <c r="B282" s="76" t="s">
        <v>781</v>
      </c>
      <c r="C282" s="89" t="s">
        <v>898</v>
      </c>
      <c r="D282" s="139" t="str">
        <f>IF(ISERROR(VLOOKUP($B282,Lists!$R$4:$S$17,2,FALSE)),"",VLOOKUP($B282,Lists!$R$4:$S$17,2,FALSE))</f>
        <v/>
      </c>
      <c r="E282" s="90" t="s">
        <v>799</v>
      </c>
      <c r="F282" s="96"/>
      <c r="G282" s="96" t="s">
        <v>836</v>
      </c>
      <c r="H282" s="91" t="s">
        <v>1016</v>
      </c>
      <c r="I282" s="91" t="s">
        <v>926</v>
      </c>
      <c r="J282" s="97"/>
      <c r="K282" s="78" t="s">
        <v>945</v>
      </c>
      <c r="L282" s="140" t="str">
        <f>IF(ISERROR(VLOOKUP($B282&amp;" "&amp;$M282,Lists!$AC$4:$AD$17,2,FALSE)),"",VLOOKUP($B282&amp;" "&amp;$M282,Lists!$AC$4:$AD$17,2,FALSE))</f>
        <v/>
      </c>
      <c r="M282" s="78" t="str">
        <f>IF(ISERROR(VLOOKUP($K282,Lists!$L$4:$M$7,2,FALSE)),"",VLOOKUP($K282,Lists!$L$4:$M$7,2,FALSE))</f>
        <v/>
      </c>
      <c r="N282" s="98" t="str">
        <f t="shared" si="4"/>
        <v/>
      </c>
      <c r="O282" s="99" t="str">
        <f>IF(C282="no",VLOOKUP(B282,Lists!$R$4:$AB$17,10, FALSE),"Please enter details here")</f>
        <v>Please enter details here</v>
      </c>
      <c r="P282" s="124"/>
      <c r="Q282" s="99" t="str">
        <f>IF(Lists!$BA$4="","No","")</f>
        <v>No</v>
      </c>
      <c r="R282" s="100" t="str">
        <f>IF(ISERROR(VLOOKUP($E282,Lists!$T$4:$AA$49,6,FALSE)),"",VLOOKUP($E282,Lists!$T$4:$AA$49,6,FALSE))</f>
        <v/>
      </c>
      <c r="S282" s="101" t="str">
        <f>IF(ISERROR(VLOOKUP($E282,Lists!$T$4:$AA$49,7,FALSE)),"",VLOOKUP($E282,Lists!$T$4:$AA$49,7,FALSE))</f>
        <v/>
      </c>
      <c r="T282" s="102"/>
      <c r="U282" s="102"/>
      <c r="V282" s="102"/>
      <c r="W282" s="102"/>
      <c r="X282" s="102" t="str">
        <f>IF(ISERROR(VLOOKUP($E282,Lists!$T$4:$AF$49,13,FALSE))," ",VLOOKUP($E282,Lists!$T$4:$AF$49,13,FALSE))</f>
        <v xml:space="preserve"> </v>
      </c>
    </row>
    <row r="283" spans="1:24" x14ac:dyDescent="0.25">
      <c r="A283" s="91"/>
      <c r="B283" s="76" t="s">
        <v>781</v>
      </c>
      <c r="C283" s="89" t="s">
        <v>898</v>
      </c>
      <c r="D283" s="139" t="str">
        <f>IF(ISERROR(VLOOKUP($B283,Lists!$R$4:$S$17,2,FALSE)),"",VLOOKUP($B283,Lists!$R$4:$S$17,2,FALSE))</f>
        <v/>
      </c>
      <c r="E283" s="90" t="s">
        <v>799</v>
      </c>
      <c r="F283" s="96"/>
      <c r="G283" s="96" t="s">
        <v>836</v>
      </c>
      <c r="H283" s="91" t="s">
        <v>1016</v>
      </c>
      <c r="I283" s="91" t="s">
        <v>926</v>
      </c>
      <c r="J283" s="97"/>
      <c r="K283" s="78" t="s">
        <v>945</v>
      </c>
      <c r="L283" s="140" t="str">
        <f>IF(ISERROR(VLOOKUP($B283&amp;" "&amp;$M283,Lists!$AC$4:$AD$17,2,FALSE)),"",VLOOKUP($B283&amp;" "&amp;$M283,Lists!$AC$4:$AD$17,2,FALSE))</f>
        <v/>
      </c>
      <c r="M283" s="78" t="str">
        <f>IF(ISERROR(VLOOKUP($K283,Lists!$L$4:$M$7,2,FALSE)),"",VLOOKUP($K283,Lists!$L$4:$M$7,2,FALSE))</f>
        <v/>
      </c>
      <c r="N283" s="98" t="str">
        <f t="shared" si="4"/>
        <v/>
      </c>
      <c r="O283" s="99" t="str">
        <f>IF(C283="no",VLOOKUP(B283,Lists!$R$4:$AB$17,10, FALSE),"Please enter details here")</f>
        <v>Please enter details here</v>
      </c>
      <c r="P283" s="124"/>
      <c r="Q283" s="99" t="str">
        <f>IF(Lists!$BA$4="","No","")</f>
        <v>No</v>
      </c>
      <c r="R283" s="100" t="str">
        <f>IF(ISERROR(VLOOKUP($E283,Lists!$T$4:$AA$49,6,FALSE)),"",VLOOKUP($E283,Lists!$T$4:$AA$49,6,FALSE))</f>
        <v/>
      </c>
      <c r="S283" s="101" t="str">
        <f>IF(ISERROR(VLOOKUP($E283,Lists!$T$4:$AA$49,7,FALSE)),"",VLOOKUP($E283,Lists!$T$4:$AA$49,7,FALSE))</f>
        <v/>
      </c>
      <c r="T283" s="102"/>
      <c r="U283" s="102"/>
      <c r="V283" s="102"/>
      <c r="W283" s="102"/>
      <c r="X283" s="102" t="str">
        <f>IF(ISERROR(VLOOKUP($E283,Lists!$T$4:$AF$49,13,FALSE))," ",VLOOKUP($E283,Lists!$T$4:$AF$49,13,FALSE))</f>
        <v xml:space="preserve"> </v>
      </c>
    </row>
    <row r="284" spans="1:24" x14ac:dyDescent="0.25">
      <c r="A284" s="91"/>
      <c r="B284" s="76" t="s">
        <v>781</v>
      </c>
      <c r="C284" s="89" t="s">
        <v>898</v>
      </c>
      <c r="D284" s="139" t="str">
        <f>IF(ISERROR(VLOOKUP($B284,Lists!$R$4:$S$17,2,FALSE)),"",VLOOKUP($B284,Lists!$R$4:$S$17,2,FALSE))</f>
        <v/>
      </c>
      <c r="E284" s="90" t="s">
        <v>799</v>
      </c>
      <c r="F284" s="96"/>
      <c r="G284" s="96" t="s">
        <v>836</v>
      </c>
      <c r="H284" s="91" t="s">
        <v>1016</v>
      </c>
      <c r="I284" s="91" t="s">
        <v>926</v>
      </c>
      <c r="J284" s="97"/>
      <c r="K284" s="78" t="s">
        <v>945</v>
      </c>
      <c r="L284" s="140" t="str">
        <f>IF(ISERROR(VLOOKUP($B284&amp;" "&amp;$M284,Lists!$AC$4:$AD$17,2,FALSE)),"",VLOOKUP($B284&amp;" "&amp;$M284,Lists!$AC$4:$AD$17,2,FALSE))</f>
        <v/>
      </c>
      <c r="M284" s="78" t="str">
        <f>IF(ISERROR(VLOOKUP($K284,Lists!$L$4:$M$7,2,FALSE)),"",VLOOKUP($K284,Lists!$L$4:$M$7,2,FALSE))</f>
        <v/>
      </c>
      <c r="N284" s="98" t="str">
        <f t="shared" si="4"/>
        <v/>
      </c>
      <c r="O284" s="99" t="str">
        <f>IF(C284="no",VLOOKUP(B284,Lists!$R$4:$AB$17,10, FALSE),"Please enter details here")</f>
        <v>Please enter details here</v>
      </c>
      <c r="P284" s="124"/>
      <c r="Q284" s="99" t="str">
        <f>IF(Lists!$BA$4="","No","")</f>
        <v>No</v>
      </c>
      <c r="R284" s="100" t="str">
        <f>IF(ISERROR(VLOOKUP($E284,Lists!$T$4:$AA$49,6,FALSE)),"",VLOOKUP($E284,Lists!$T$4:$AA$49,6,FALSE))</f>
        <v/>
      </c>
      <c r="S284" s="101" t="str">
        <f>IF(ISERROR(VLOOKUP($E284,Lists!$T$4:$AA$49,7,FALSE)),"",VLOOKUP($E284,Lists!$T$4:$AA$49,7,FALSE))</f>
        <v/>
      </c>
      <c r="T284" s="102"/>
      <c r="U284" s="102"/>
      <c r="V284" s="102"/>
      <c r="W284" s="102"/>
      <c r="X284" s="102" t="str">
        <f>IF(ISERROR(VLOOKUP($E284,Lists!$T$4:$AF$49,13,FALSE))," ",VLOOKUP($E284,Lists!$T$4:$AF$49,13,FALSE))</f>
        <v xml:space="preserve"> </v>
      </c>
    </row>
    <row r="285" spans="1:24" x14ac:dyDescent="0.25">
      <c r="A285" s="91"/>
      <c r="B285" s="76" t="s">
        <v>781</v>
      </c>
      <c r="C285" s="89" t="s">
        <v>898</v>
      </c>
      <c r="D285" s="139" t="str">
        <f>IF(ISERROR(VLOOKUP($B285,Lists!$R$4:$S$17,2,FALSE)),"",VLOOKUP($B285,Lists!$R$4:$S$17,2,FALSE))</f>
        <v/>
      </c>
      <c r="E285" s="90" t="s">
        <v>799</v>
      </c>
      <c r="F285" s="96"/>
      <c r="G285" s="96" t="s">
        <v>836</v>
      </c>
      <c r="H285" s="91" t="s">
        <v>1016</v>
      </c>
      <c r="I285" s="91" t="s">
        <v>926</v>
      </c>
      <c r="J285" s="97"/>
      <c r="K285" s="78" t="s">
        <v>945</v>
      </c>
      <c r="L285" s="140" t="str">
        <f>IF(ISERROR(VLOOKUP($B285&amp;" "&amp;$M285,Lists!$AC$4:$AD$17,2,FALSE)),"",VLOOKUP($B285&amp;" "&amp;$M285,Lists!$AC$4:$AD$17,2,FALSE))</f>
        <v/>
      </c>
      <c r="M285" s="78" t="str">
        <f>IF(ISERROR(VLOOKUP($K285,Lists!$L$4:$M$7,2,FALSE)),"",VLOOKUP($K285,Lists!$L$4:$M$7,2,FALSE))</f>
        <v/>
      </c>
      <c r="N285" s="98" t="str">
        <f t="shared" si="4"/>
        <v/>
      </c>
      <c r="O285" s="99" t="str">
        <f>IF(C285="no",VLOOKUP(B285,Lists!$R$4:$AB$17,10, FALSE),"Please enter details here")</f>
        <v>Please enter details here</v>
      </c>
      <c r="P285" s="124"/>
      <c r="Q285" s="99" t="str">
        <f>IF(Lists!$BA$4="","No","")</f>
        <v>No</v>
      </c>
      <c r="R285" s="100" t="str">
        <f>IF(ISERROR(VLOOKUP($E285,Lists!$T$4:$AA$49,6,FALSE)),"",VLOOKUP($E285,Lists!$T$4:$AA$49,6,FALSE))</f>
        <v/>
      </c>
      <c r="S285" s="101" t="str">
        <f>IF(ISERROR(VLOOKUP($E285,Lists!$T$4:$AA$49,7,FALSE)),"",VLOOKUP($E285,Lists!$T$4:$AA$49,7,FALSE))</f>
        <v/>
      </c>
      <c r="T285" s="102"/>
      <c r="U285" s="102"/>
      <c r="V285" s="102"/>
      <c r="W285" s="102"/>
      <c r="X285" s="102" t="str">
        <f>IF(ISERROR(VLOOKUP($E285,Lists!$T$4:$AF$49,13,FALSE))," ",VLOOKUP($E285,Lists!$T$4:$AF$49,13,FALSE))</f>
        <v xml:space="preserve"> </v>
      </c>
    </row>
    <row r="286" spans="1:24" x14ac:dyDescent="0.25">
      <c r="A286" s="91"/>
      <c r="B286" s="76" t="s">
        <v>781</v>
      </c>
      <c r="C286" s="89" t="s">
        <v>898</v>
      </c>
      <c r="D286" s="139" t="str">
        <f>IF(ISERROR(VLOOKUP($B286,Lists!$R$4:$S$17,2,FALSE)),"",VLOOKUP($B286,Lists!$R$4:$S$17,2,FALSE))</f>
        <v/>
      </c>
      <c r="E286" s="90" t="s">
        <v>799</v>
      </c>
      <c r="F286" s="96"/>
      <c r="G286" s="96" t="s">
        <v>836</v>
      </c>
      <c r="H286" s="91" t="s">
        <v>1016</v>
      </c>
      <c r="I286" s="91" t="s">
        <v>926</v>
      </c>
      <c r="J286" s="97"/>
      <c r="K286" s="78" t="s">
        <v>945</v>
      </c>
      <c r="L286" s="140" t="str">
        <f>IF(ISERROR(VLOOKUP($B286&amp;" "&amp;$M286,Lists!$AC$4:$AD$17,2,FALSE)),"",VLOOKUP($B286&amp;" "&amp;$M286,Lists!$AC$4:$AD$17,2,FALSE))</f>
        <v/>
      </c>
      <c r="M286" s="78" t="str">
        <f>IF(ISERROR(VLOOKUP($K286,Lists!$L$4:$M$7,2,FALSE)),"",VLOOKUP($K286,Lists!$L$4:$M$7,2,FALSE))</f>
        <v/>
      </c>
      <c r="N286" s="98" t="str">
        <f t="shared" si="4"/>
        <v/>
      </c>
      <c r="O286" s="99" t="str">
        <f>IF(C286="no",VLOOKUP(B286,Lists!$R$4:$AB$17,10, FALSE),"Please enter details here")</f>
        <v>Please enter details here</v>
      </c>
      <c r="P286" s="124"/>
      <c r="Q286" s="99" t="str">
        <f>IF(Lists!$BA$4="","No","")</f>
        <v>No</v>
      </c>
      <c r="R286" s="100" t="str">
        <f>IF(ISERROR(VLOOKUP($E286,Lists!$T$4:$AA$49,6,FALSE)),"",VLOOKUP($E286,Lists!$T$4:$AA$49,6,FALSE))</f>
        <v/>
      </c>
      <c r="S286" s="101" t="str">
        <f>IF(ISERROR(VLOOKUP($E286,Lists!$T$4:$AA$49,7,FALSE)),"",VLOOKUP($E286,Lists!$T$4:$AA$49,7,FALSE))</f>
        <v/>
      </c>
      <c r="T286" s="102"/>
      <c r="U286" s="102"/>
      <c r="V286" s="102"/>
      <c r="W286" s="102"/>
      <c r="X286" s="102" t="str">
        <f>IF(ISERROR(VLOOKUP($E286,Lists!$T$4:$AF$49,13,FALSE))," ",VLOOKUP($E286,Lists!$T$4:$AF$49,13,FALSE))</f>
        <v xml:space="preserve"> </v>
      </c>
    </row>
    <row r="287" spans="1:24" x14ac:dyDescent="0.25">
      <c r="A287" s="91"/>
      <c r="B287" s="76" t="s">
        <v>781</v>
      </c>
      <c r="C287" s="89" t="s">
        <v>898</v>
      </c>
      <c r="D287" s="139" t="str">
        <f>IF(ISERROR(VLOOKUP($B287,Lists!$R$4:$S$17,2,FALSE)),"",VLOOKUP($B287,Lists!$R$4:$S$17,2,FALSE))</f>
        <v/>
      </c>
      <c r="E287" s="90" t="s">
        <v>799</v>
      </c>
      <c r="F287" s="96"/>
      <c r="G287" s="96" t="s">
        <v>836</v>
      </c>
      <c r="H287" s="91" t="s">
        <v>1016</v>
      </c>
      <c r="I287" s="91" t="s">
        <v>926</v>
      </c>
      <c r="J287" s="97"/>
      <c r="K287" s="78" t="s">
        <v>945</v>
      </c>
      <c r="L287" s="140" t="str">
        <f>IF(ISERROR(VLOOKUP($B287&amp;" "&amp;$M287,Lists!$AC$4:$AD$17,2,FALSE)),"",VLOOKUP($B287&amp;" "&amp;$M287,Lists!$AC$4:$AD$17,2,FALSE))</f>
        <v/>
      </c>
      <c r="M287" s="78" t="str">
        <f>IF(ISERROR(VLOOKUP($K287,Lists!$L$4:$M$7,2,FALSE)),"",VLOOKUP($K287,Lists!$L$4:$M$7,2,FALSE))</f>
        <v/>
      </c>
      <c r="N287" s="98" t="str">
        <f t="shared" si="4"/>
        <v/>
      </c>
      <c r="O287" s="99" t="str">
        <f>IF(C287="no",VLOOKUP(B287,Lists!$R$4:$AB$17,10, FALSE),"Please enter details here")</f>
        <v>Please enter details here</v>
      </c>
      <c r="P287" s="124"/>
      <c r="Q287" s="99" t="str">
        <f>IF(Lists!$BA$4="","No","")</f>
        <v>No</v>
      </c>
      <c r="R287" s="100" t="str">
        <f>IF(ISERROR(VLOOKUP($E287,Lists!$T$4:$AA$49,6,FALSE)),"",VLOOKUP($E287,Lists!$T$4:$AA$49,6,FALSE))</f>
        <v/>
      </c>
      <c r="S287" s="101" t="str">
        <f>IF(ISERROR(VLOOKUP($E287,Lists!$T$4:$AA$49,7,FALSE)),"",VLOOKUP($E287,Lists!$T$4:$AA$49,7,FALSE))</f>
        <v/>
      </c>
      <c r="T287" s="102"/>
      <c r="U287" s="102"/>
      <c r="V287" s="102"/>
      <c r="W287" s="102"/>
      <c r="X287" s="102" t="str">
        <f>IF(ISERROR(VLOOKUP($E287,Lists!$T$4:$AF$49,13,FALSE))," ",VLOOKUP($E287,Lists!$T$4:$AF$49,13,FALSE))</f>
        <v xml:space="preserve"> </v>
      </c>
    </row>
    <row r="288" spans="1:24" x14ac:dyDescent="0.25">
      <c r="A288" s="91"/>
      <c r="B288" s="76" t="s">
        <v>781</v>
      </c>
      <c r="C288" s="89" t="s">
        <v>898</v>
      </c>
      <c r="D288" s="139" t="str">
        <f>IF(ISERROR(VLOOKUP($B288,Lists!$R$4:$S$17,2,FALSE)),"",VLOOKUP($B288,Lists!$R$4:$S$17,2,FALSE))</f>
        <v/>
      </c>
      <c r="E288" s="90" t="s">
        <v>799</v>
      </c>
      <c r="F288" s="96"/>
      <c r="G288" s="96" t="s">
        <v>836</v>
      </c>
      <c r="H288" s="91" t="s">
        <v>1016</v>
      </c>
      <c r="I288" s="91" t="s">
        <v>926</v>
      </c>
      <c r="J288" s="97"/>
      <c r="K288" s="78" t="s">
        <v>945</v>
      </c>
      <c r="L288" s="140" t="str">
        <f>IF(ISERROR(VLOOKUP($B288&amp;" "&amp;$M288,Lists!$AC$4:$AD$17,2,FALSE)),"",VLOOKUP($B288&amp;" "&amp;$M288,Lists!$AC$4:$AD$17,2,FALSE))</f>
        <v/>
      </c>
      <c r="M288" s="78" t="str">
        <f>IF(ISERROR(VLOOKUP($K288,Lists!$L$4:$M$7,2,FALSE)),"",VLOOKUP($K288,Lists!$L$4:$M$7,2,FALSE))</f>
        <v/>
      </c>
      <c r="N288" s="98" t="str">
        <f t="shared" si="4"/>
        <v/>
      </c>
      <c r="O288" s="99" t="str">
        <f>IF(C288="no",VLOOKUP(B288,Lists!$R$4:$AB$17,10, FALSE),"Please enter details here")</f>
        <v>Please enter details here</v>
      </c>
      <c r="P288" s="124"/>
      <c r="Q288" s="99" t="str">
        <f>IF(Lists!$BA$4="","No","")</f>
        <v>No</v>
      </c>
      <c r="R288" s="100" t="str">
        <f>IF(ISERROR(VLOOKUP($E288,Lists!$T$4:$AA$49,6,FALSE)),"",VLOOKUP($E288,Lists!$T$4:$AA$49,6,FALSE))</f>
        <v/>
      </c>
      <c r="S288" s="101" t="str">
        <f>IF(ISERROR(VLOOKUP($E288,Lists!$T$4:$AA$49,7,FALSE)),"",VLOOKUP($E288,Lists!$T$4:$AA$49,7,FALSE))</f>
        <v/>
      </c>
      <c r="T288" s="102"/>
      <c r="U288" s="102"/>
      <c r="V288" s="102"/>
      <c r="W288" s="102"/>
      <c r="X288" s="102" t="str">
        <f>IF(ISERROR(VLOOKUP($E288,Lists!$T$4:$AF$49,13,FALSE))," ",VLOOKUP($E288,Lists!$T$4:$AF$49,13,FALSE))</f>
        <v xml:space="preserve"> </v>
      </c>
    </row>
    <row r="289" spans="1:24" x14ac:dyDescent="0.25">
      <c r="A289" s="91"/>
      <c r="B289" s="76" t="s">
        <v>781</v>
      </c>
      <c r="C289" s="89" t="s">
        <v>898</v>
      </c>
      <c r="D289" s="139" t="str">
        <f>IF(ISERROR(VLOOKUP($B289,Lists!$R$4:$S$17,2,FALSE)),"",VLOOKUP($B289,Lists!$R$4:$S$17,2,FALSE))</f>
        <v/>
      </c>
      <c r="E289" s="90" t="s">
        <v>799</v>
      </c>
      <c r="F289" s="96"/>
      <c r="G289" s="96" t="s">
        <v>836</v>
      </c>
      <c r="H289" s="91" t="s">
        <v>1016</v>
      </c>
      <c r="I289" s="91" t="s">
        <v>926</v>
      </c>
      <c r="J289" s="97"/>
      <c r="K289" s="78" t="s">
        <v>945</v>
      </c>
      <c r="L289" s="140" t="str">
        <f>IF(ISERROR(VLOOKUP($B289&amp;" "&amp;$M289,Lists!$AC$4:$AD$17,2,FALSE)),"",VLOOKUP($B289&amp;" "&amp;$M289,Lists!$AC$4:$AD$17,2,FALSE))</f>
        <v/>
      </c>
      <c r="M289" s="78" t="str">
        <f>IF(ISERROR(VLOOKUP($K289,Lists!$L$4:$M$7,2,FALSE)),"",VLOOKUP($K289,Lists!$L$4:$M$7,2,FALSE))</f>
        <v/>
      </c>
      <c r="N289" s="98" t="str">
        <f t="shared" si="4"/>
        <v/>
      </c>
      <c r="O289" s="99" t="str">
        <f>IF(C289="no",VLOOKUP(B289,Lists!$R$4:$AB$17,10, FALSE),"Please enter details here")</f>
        <v>Please enter details here</v>
      </c>
      <c r="P289" s="124"/>
      <c r="Q289" s="99" t="str">
        <f>IF(Lists!$BA$4="","No","")</f>
        <v>No</v>
      </c>
      <c r="R289" s="100" t="str">
        <f>IF(ISERROR(VLOOKUP($E289,Lists!$T$4:$AA$49,6,FALSE)),"",VLOOKUP($E289,Lists!$T$4:$AA$49,6,FALSE))</f>
        <v/>
      </c>
      <c r="S289" s="101" t="str">
        <f>IF(ISERROR(VLOOKUP($E289,Lists!$T$4:$AA$49,7,FALSE)),"",VLOOKUP($E289,Lists!$T$4:$AA$49,7,FALSE))</f>
        <v/>
      </c>
      <c r="T289" s="102"/>
      <c r="U289" s="102"/>
      <c r="V289" s="102"/>
      <c r="W289" s="102"/>
      <c r="X289" s="102" t="str">
        <f>IF(ISERROR(VLOOKUP($E289,Lists!$T$4:$AF$49,13,FALSE))," ",VLOOKUP($E289,Lists!$T$4:$AF$49,13,FALSE))</f>
        <v xml:space="preserve"> </v>
      </c>
    </row>
    <row r="290" spans="1:24" x14ac:dyDescent="0.25">
      <c r="A290" s="91"/>
      <c r="B290" s="76" t="s">
        <v>781</v>
      </c>
      <c r="C290" s="89" t="s">
        <v>898</v>
      </c>
      <c r="D290" s="139" t="str">
        <f>IF(ISERROR(VLOOKUP($B290,Lists!$R$4:$S$17,2,FALSE)),"",VLOOKUP($B290,Lists!$R$4:$S$17,2,FALSE))</f>
        <v/>
      </c>
      <c r="E290" s="90" t="s">
        <v>799</v>
      </c>
      <c r="F290" s="96"/>
      <c r="G290" s="96" t="s">
        <v>836</v>
      </c>
      <c r="H290" s="91" t="s">
        <v>1016</v>
      </c>
      <c r="I290" s="91" t="s">
        <v>926</v>
      </c>
      <c r="J290" s="97"/>
      <c r="K290" s="78" t="s">
        <v>945</v>
      </c>
      <c r="L290" s="140" t="str">
        <f>IF(ISERROR(VLOOKUP($B290&amp;" "&amp;$M290,Lists!$AC$4:$AD$17,2,FALSE)),"",VLOOKUP($B290&amp;" "&amp;$M290,Lists!$AC$4:$AD$17,2,FALSE))</f>
        <v/>
      </c>
      <c r="M290" s="78" t="str">
        <f>IF(ISERROR(VLOOKUP($K290,Lists!$L$4:$M$7,2,FALSE)),"",VLOOKUP($K290,Lists!$L$4:$M$7,2,FALSE))</f>
        <v/>
      </c>
      <c r="N290" s="98" t="str">
        <f t="shared" si="4"/>
        <v/>
      </c>
      <c r="O290" s="99" t="str">
        <f>IF(C290="no",VLOOKUP(B290,Lists!$R$4:$AB$17,10, FALSE),"Please enter details here")</f>
        <v>Please enter details here</v>
      </c>
      <c r="P290" s="124"/>
      <c r="Q290" s="99" t="str">
        <f>IF(Lists!$BA$4="","No","")</f>
        <v>No</v>
      </c>
      <c r="R290" s="100" t="str">
        <f>IF(ISERROR(VLOOKUP($E290,Lists!$T$4:$AA$49,6,FALSE)),"",VLOOKUP($E290,Lists!$T$4:$AA$49,6,FALSE))</f>
        <v/>
      </c>
      <c r="S290" s="101" t="str">
        <f>IF(ISERROR(VLOOKUP($E290,Lists!$T$4:$AA$49,7,FALSE)),"",VLOOKUP($E290,Lists!$T$4:$AA$49,7,FALSE))</f>
        <v/>
      </c>
      <c r="T290" s="102"/>
      <c r="U290" s="102"/>
      <c r="V290" s="102"/>
      <c r="W290" s="102"/>
      <c r="X290" s="102" t="str">
        <f>IF(ISERROR(VLOOKUP($E290,Lists!$T$4:$AF$49,13,FALSE))," ",VLOOKUP($E290,Lists!$T$4:$AF$49,13,FALSE))</f>
        <v xml:space="preserve"> </v>
      </c>
    </row>
    <row r="291" spans="1:24" x14ac:dyDescent="0.25">
      <c r="A291" s="91"/>
      <c r="B291" s="76" t="s">
        <v>781</v>
      </c>
      <c r="C291" s="89" t="s">
        <v>898</v>
      </c>
      <c r="D291" s="139" t="str">
        <f>IF(ISERROR(VLOOKUP($B291,Lists!$R$4:$S$17,2,FALSE)),"",VLOOKUP($B291,Lists!$R$4:$S$17,2,FALSE))</f>
        <v/>
      </c>
      <c r="E291" s="90" t="s">
        <v>799</v>
      </c>
      <c r="F291" s="96"/>
      <c r="G291" s="96" t="s">
        <v>836</v>
      </c>
      <c r="H291" s="91" t="s">
        <v>1016</v>
      </c>
      <c r="I291" s="91" t="s">
        <v>926</v>
      </c>
      <c r="J291" s="97"/>
      <c r="K291" s="78" t="s">
        <v>945</v>
      </c>
      <c r="L291" s="140" t="str">
        <f>IF(ISERROR(VLOOKUP($B291&amp;" "&amp;$M291,Lists!$AC$4:$AD$17,2,FALSE)),"",VLOOKUP($B291&amp;" "&amp;$M291,Lists!$AC$4:$AD$17,2,FALSE))</f>
        <v/>
      </c>
      <c r="M291" s="78" t="str">
        <f>IF(ISERROR(VLOOKUP($K291,Lists!$L$4:$M$7,2,FALSE)),"",VLOOKUP($K291,Lists!$L$4:$M$7,2,FALSE))</f>
        <v/>
      </c>
      <c r="N291" s="98" t="str">
        <f t="shared" si="4"/>
        <v/>
      </c>
      <c r="O291" s="99" t="str">
        <f>IF(C291="no",VLOOKUP(B291,Lists!$R$4:$AB$17,10, FALSE),"Please enter details here")</f>
        <v>Please enter details here</v>
      </c>
      <c r="P291" s="124"/>
      <c r="Q291" s="99" t="str">
        <f>IF(Lists!$BA$4="","No","")</f>
        <v>No</v>
      </c>
      <c r="R291" s="100" t="str">
        <f>IF(ISERROR(VLOOKUP($E291,Lists!$T$4:$AA$49,6,FALSE)),"",VLOOKUP($E291,Lists!$T$4:$AA$49,6,FALSE))</f>
        <v/>
      </c>
      <c r="S291" s="101" t="str">
        <f>IF(ISERROR(VLOOKUP($E291,Lists!$T$4:$AA$49,7,FALSE)),"",VLOOKUP($E291,Lists!$T$4:$AA$49,7,FALSE))</f>
        <v/>
      </c>
      <c r="T291" s="102"/>
      <c r="U291" s="102"/>
      <c r="V291" s="102"/>
      <c r="W291" s="102"/>
      <c r="X291" s="102" t="str">
        <f>IF(ISERROR(VLOOKUP($E291,Lists!$T$4:$AF$49,13,FALSE))," ",VLOOKUP($E291,Lists!$T$4:$AF$49,13,FALSE))</f>
        <v xml:space="preserve"> </v>
      </c>
    </row>
    <row r="292" spans="1:24" x14ac:dyDescent="0.25">
      <c r="A292" s="91"/>
      <c r="B292" s="76" t="s">
        <v>781</v>
      </c>
      <c r="C292" s="89" t="s">
        <v>898</v>
      </c>
      <c r="D292" s="139" t="str">
        <f>IF(ISERROR(VLOOKUP($B292,Lists!$R$4:$S$17,2,FALSE)),"",VLOOKUP($B292,Lists!$R$4:$S$17,2,FALSE))</f>
        <v/>
      </c>
      <c r="E292" s="90" t="s">
        <v>799</v>
      </c>
      <c r="F292" s="96"/>
      <c r="G292" s="96" t="s">
        <v>836</v>
      </c>
      <c r="H292" s="91" t="s">
        <v>1016</v>
      </c>
      <c r="I292" s="91" t="s">
        <v>926</v>
      </c>
      <c r="J292" s="97"/>
      <c r="K292" s="78" t="s">
        <v>945</v>
      </c>
      <c r="L292" s="140" t="str">
        <f>IF(ISERROR(VLOOKUP($B292&amp;" "&amp;$M292,Lists!$AC$4:$AD$17,2,FALSE)),"",VLOOKUP($B292&amp;" "&amp;$M292,Lists!$AC$4:$AD$17,2,FALSE))</f>
        <v/>
      </c>
      <c r="M292" s="78" t="str">
        <f>IF(ISERROR(VLOOKUP($K292,Lists!$L$4:$M$7,2,FALSE)),"",VLOOKUP($K292,Lists!$L$4:$M$7,2,FALSE))</f>
        <v/>
      </c>
      <c r="N292" s="98" t="str">
        <f t="shared" si="4"/>
        <v/>
      </c>
      <c r="O292" s="99" t="str">
        <f>IF(C292="no",VLOOKUP(B292,Lists!$R$4:$AB$17,10, FALSE),"Please enter details here")</f>
        <v>Please enter details here</v>
      </c>
      <c r="P292" s="124"/>
      <c r="Q292" s="99" t="str">
        <f>IF(Lists!$BA$4="","No","")</f>
        <v>No</v>
      </c>
      <c r="R292" s="100" t="str">
        <f>IF(ISERROR(VLOOKUP($E292,Lists!$T$4:$AA$49,6,FALSE)),"",VLOOKUP($E292,Lists!$T$4:$AA$49,6,FALSE))</f>
        <v/>
      </c>
      <c r="S292" s="101" t="str">
        <f>IF(ISERROR(VLOOKUP($E292,Lists!$T$4:$AA$49,7,FALSE)),"",VLOOKUP($E292,Lists!$T$4:$AA$49,7,FALSE))</f>
        <v/>
      </c>
      <c r="T292" s="102"/>
      <c r="U292" s="102"/>
      <c r="V292" s="102"/>
      <c r="W292" s="102"/>
      <c r="X292" s="102" t="str">
        <f>IF(ISERROR(VLOOKUP($E292,Lists!$T$4:$AF$49,13,FALSE))," ",VLOOKUP($E292,Lists!$T$4:$AF$49,13,FALSE))</f>
        <v xml:space="preserve"> </v>
      </c>
    </row>
    <row r="293" spans="1:24" x14ac:dyDescent="0.25">
      <c r="A293" s="91"/>
      <c r="B293" s="76" t="s">
        <v>781</v>
      </c>
      <c r="C293" s="89" t="s">
        <v>898</v>
      </c>
      <c r="D293" s="139" t="str">
        <f>IF(ISERROR(VLOOKUP($B293,Lists!$R$4:$S$17,2,FALSE)),"",VLOOKUP($B293,Lists!$R$4:$S$17,2,FALSE))</f>
        <v/>
      </c>
      <c r="E293" s="90" t="s">
        <v>799</v>
      </c>
      <c r="F293" s="96"/>
      <c r="G293" s="96" t="s">
        <v>836</v>
      </c>
      <c r="H293" s="91" t="s">
        <v>1016</v>
      </c>
      <c r="I293" s="91" t="s">
        <v>926</v>
      </c>
      <c r="J293" s="97"/>
      <c r="K293" s="78" t="s">
        <v>945</v>
      </c>
      <c r="L293" s="140" t="str">
        <f>IF(ISERROR(VLOOKUP($B293&amp;" "&amp;$M293,Lists!$AC$4:$AD$17,2,FALSE)),"",VLOOKUP($B293&amp;" "&amp;$M293,Lists!$AC$4:$AD$17,2,FALSE))</f>
        <v/>
      </c>
      <c r="M293" s="78" t="str">
        <f>IF(ISERROR(VLOOKUP($K293,Lists!$L$4:$M$7,2,FALSE)),"",VLOOKUP($K293,Lists!$L$4:$M$7,2,FALSE))</f>
        <v/>
      </c>
      <c r="N293" s="98" t="str">
        <f t="shared" si="4"/>
        <v/>
      </c>
      <c r="O293" s="99" t="str">
        <f>IF(C293="no",VLOOKUP(B293,Lists!$R$4:$AB$17,10, FALSE),"Please enter details here")</f>
        <v>Please enter details here</v>
      </c>
      <c r="P293" s="124"/>
      <c r="Q293" s="99" t="str">
        <f>IF(Lists!$BA$4="","No","")</f>
        <v>No</v>
      </c>
      <c r="R293" s="100" t="str">
        <f>IF(ISERROR(VLOOKUP($E293,Lists!$T$4:$AA$49,6,FALSE)),"",VLOOKUP($E293,Lists!$T$4:$AA$49,6,FALSE))</f>
        <v/>
      </c>
      <c r="S293" s="101" t="str">
        <f>IF(ISERROR(VLOOKUP($E293,Lists!$T$4:$AA$49,7,FALSE)),"",VLOOKUP($E293,Lists!$T$4:$AA$49,7,FALSE))</f>
        <v/>
      </c>
      <c r="T293" s="102"/>
      <c r="U293" s="102"/>
      <c r="V293" s="102"/>
      <c r="W293" s="102"/>
      <c r="X293" s="102" t="str">
        <f>IF(ISERROR(VLOOKUP($E293,Lists!$T$4:$AF$49,13,FALSE))," ",VLOOKUP($E293,Lists!$T$4:$AF$49,13,FALSE))</f>
        <v xml:space="preserve"> </v>
      </c>
    </row>
    <row r="294" spans="1:24" x14ac:dyDescent="0.25">
      <c r="A294" s="91"/>
      <c r="B294" s="76" t="s">
        <v>781</v>
      </c>
      <c r="C294" s="89" t="s">
        <v>898</v>
      </c>
      <c r="D294" s="139" t="str">
        <f>IF(ISERROR(VLOOKUP($B294,Lists!$R$4:$S$17,2,FALSE)),"",VLOOKUP($B294,Lists!$R$4:$S$17,2,FALSE))</f>
        <v/>
      </c>
      <c r="E294" s="90" t="s">
        <v>799</v>
      </c>
      <c r="F294" s="96"/>
      <c r="G294" s="96" t="s">
        <v>836</v>
      </c>
      <c r="H294" s="91" t="s">
        <v>1016</v>
      </c>
      <c r="I294" s="91" t="s">
        <v>926</v>
      </c>
      <c r="J294" s="97"/>
      <c r="K294" s="78" t="s">
        <v>945</v>
      </c>
      <c r="L294" s="140" t="str">
        <f>IF(ISERROR(VLOOKUP($B294&amp;" "&amp;$M294,Lists!$AC$4:$AD$17,2,FALSE)),"",VLOOKUP($B294&amp;" "&amp;$M294,Lists!$AC$4:$AD$17,2,FALSE))</f>
        <v/>
      </c>
      <c r="M294" s="78" t="str">
        <f>IF(ISERROR(VLOOKUP($K294,Lists!$L$4:$M$7,2,FALSE)),"",VLOOKUP($K294,Lists!$L$4:$M$7,2,FALSE))</f>
        <v/>
      </c>
      <c r="N294" s="98" t="str">
        <f t="shared" si="4"/>
        <v/>
      </c>
      <c r="O294" s="99" t="str">
        <f>IF(C294="no",VLOOKUP(B294,Lists!$R$4:$AB$17,10, FALSE),"Please enter details here")</f>
        <v>Please enter details here</v>
      </c>
      <c r="P294" s="124"/>
      <c r="Q294" s="99" t="str">
        <f>IF(Lists!$BA$4="","No","")</f>
        <v>No</v>
      </c>
      <c r="R294" s="100" t="str">
        <f>IF(ISERROR(VLOOKUP($E294,Lists!$T$4:$AA$49,6,FALSE)),"",VLOOKUP($E294,Lists!$T$4:$AA$49,6,FALSE))</f>
        <v/>
      </c>
      <c r="S294" s="101" t="str">
        <f>IF(ISERROR(VLOOKUP($E294,Lists!$T$4:$AA$49,7,FALSE)),"",VLOOKUP($E294,Lists!$T$4:$AA$49,7,FALSE))</f>
        <v/>
      </c>
      <c r="T294" s="102"/>
      <c r="U294" s="102"/>
      <c r="V294" s="102"/>
      <c r="W294" s="102"/>
      <c r="X294" s="102" t="str">
        <f>IF(ISERROR(VLOOKUP($E294,Lists!$T$4:$AF$49,13,FALSE))," ",VLOOKUP($E294,Lists!$T$4:$AF$49,13,FALSE))</f>
        <v xml:space="preserve"> </v>
      </c>
    </row>
    <row r="295" spans="1:24" x14ac:dyDescent="0.25">
      <c r="A295" s="91"/>
      <c r="B295" s="76" t="s">
        <v>781</v>
      </c>
      <c r="C295" s="89" t="s">
        <v>898</v>
      </c>
      <c r="D295" s="139" t="str">
        <f>IF(ISERROR(VLOOKUP($B295,Lists!$R$4:$S$17,2,FALSE)),"",VLOOKUP($B295,Lists!$R$4:$S$17,2,FALSE))</f>
        <v/>
      </c>
      <c r="E295" s="90" t="s">
        <v>799</v>
      </c>
      <c r="F295" s="96"/>
      <c r="G295" s="96" t="s">
        <v>836</v>
      </c>
      <c r="H295" s="91" t="s">
        <v>1016</v>
      </c>
      <c r="I295" s="91" t="s">
        <v>926</v>
      </c>
      <c r="J295" s="97"/>
      <c r="K295" s="78" t="s">
        <v>945</v>
      </c>
      <c r="L295" s="140" t="str">
        <f>IF(ISERROR(VLOOKUP($B295&amp;" "&amp;$M295,Lists!$AC$4:$AD$17,2,FALSE)),"",VLOOKUP($B295&amp;" "&amp;$M295,Lists!$AC$4:$AD$17,2,FALSE))</f>
        <v/>
      </c>
      <c r="M295" s="78" t="str">
        <f>IF(ISERROR(VLOOKUP($K295,Lists!$L$4:$M$7,2,FALSE)),"",VLOOKUP($K295,Lists!$L$4:$M$7,2,FALSE))</f>
        <v/>
      </c>
      <c r="N295" s="98" t="str">
        <f t="shared" si="4"/>
        <v/>
      </c>
      <c r="O295" s="99" t="str">
        <f>IF(C295="no",VLOOKUP(B295,Lists!$R$4:$AB$17,10, FALSE),"Please enter details here")</f>
        <v>Please enter details here</v>
      </c>
      <c r="P295" s="124"/>
      <c r="Q295" s="99" t="str">
        <f>IF(Lists!$BA$4="","No","")</f>
        <v>No</v>
      </c>
      <c r="R295" s="100" t="str">
        <f>IF(ISERROR(VLOOKUP($E295,Lists!$T$4:$AA$49,6,FALSE)),"",VLOOKUP($E295,Lists!$T$4:$AA$49,6,FALSE))</f>
        <v/>
      </c>
      <c r="S295" s="101" t="str">
        <f>IF(ISERROR(VLOOKUP($E295,Lists!$T$4:$AA$49,7,FALSE)),"",VLOOKUP($E295,Lists!$T$4:$AA$49,7,FALSE))</f>
        <v/>
      </c>
      <c r="T295" s="102"/>
      <c r="U295" s="102"/>
      <c r="V295" s="102"/>
      <c r="W295" s="102"/>
      <c r="X295" s="102" t="str">
        <f>IF(ISERROR(VLOOKUP($E295,Lists!$T$4:$AF$49,13,FALSE))," ",VLOOKUP($E295,Lists!$T$4:$AF$49,13,FALSE))</f>
        <v xml:space="preserve"> </v>
      </c>
    </row>
    <row r="296" spans="1:24" x14ac:dyDescent="0.25">
      <c r="A296" s="91"/>
      <c r="B296" s="76" t="s">
        <v>781</v>
      </c>
      <c r="C296" s="89" t="s">
        <v>898</v>
      </c>
      <c r="D296" s="139" t="str">
        <f>IF(ISERROR(VLOOKUP($B296,Lists!$R$4:$S$17,2,FALSE)),"",VLOOKUP($B296,Lists!$R$4:$S$17,2,FALSE))</f>
        <v/>
      </c>
      <c r="E296" s="90" t="s">
        <v>799</v>
      </c>
      <c r="F296" s="96"/>
      <c r="G296" s="96" t="s">
        <v>836</v>
      </c>
      <c r="H296" s="91" t="s">
        <v>1016</v>
      </c>
      <c r="I296" s="91" t="s">
        <v>926</v>
      </c>
      <c r="J296" s="97"/>
      <c r="K296" s="78" t="s">
        <v>945</v>
      </c>
      <c r="L296" s="140" t="str">
        <f>IF(ISERROR(VLOOKUP($B296&amp;" "&amp;$M296,Lists!$AC$4:$AD$17,2,FALSE)),"",VLOOKUP($B296&amp;" "&amp;$M296,Lists!$AC$4:$AD$17,2,FALSE))</f>
        <v/>
      </c>
      <c r="M296" s="78" t="str">
        <f>IF(ISERROR(VLOOKUP($K296,Lists!$L$4:$M$7,2,FALSE)),"",VLOOKUP($K296,Lists!$L$4:$M$7,2,FALSE))</f>
        <v/>
      </c>
      <c r="N296" s="98" t="str">
        <f t="shared" si="4"/>
        <v/>
      </c>
      <c r="O296" s="99" t="str">
        <f>IF(C296="no",VLOOKUP(B296,Lists!$R$4:$AB$17,10, FALSE),"Please enter details here")</f>
        <v>Please enter details here</v>
      </c>
      <c r="P296" s="124"/>
      <c r="Q296" s="99" t="str">
        <f>IF(Lists!$BA$4="","No","")</f>
        <v>No</v>
      </c>
      <c r="R296" s="100" t="str">
        <f>IF(ISERROR(VLOOKUP($E296,Lists!$T$4:$AA$49,6,FALSE)),"",VLOOKUP($E296,Lists!$T$4:$AA$49,6,FALSE))</f>
        <v/>
      </c>
      <c r="S296" s="101" t="str">
        <f>IF(ISERROR(VLOOKUP($E296,Lists!$T$4:$AA$49,7,FALSE)),"",VLOOKUP($E296,Lists!$T$4:$AA$49,7,FALSE))</f>
        <v/>
      </c>
      <c r="T296" s="102"/>
      <c r="U296" s="102"/>
      <c r="V296" s="102"/>
      <c r="W296" s="102"/>
      <c r="X296" s="102" t="str">
        <f>IF(ISERROR(VLOOKUP($E296,Lists!$T$4:$AF$49,13,FALSE))," ",VLOOKUP($E296,Lists!$T$4:$AF$49,13,FALSE))</f>
        <v xml:space="preserve"> </v>
      </c>
    </row>
    <row r="297" spans="1:24" x14ac:dyDescent="0.25">
      <c r="A297" s="91"/>
      <c r="B297" s="76" t="s">
        <v>781</v>
      </c>
      <c r="C297" s="89" t="s">
        <v>898</v>
      </c>
      <c r="D297" s="139" t="str">
        <f>IF(ISERROR(VLOOKUP($B297,Lists!$R$4:$S$17,2,FALSE)),"",VLOOKUP($B297,Lists!$R$4:$S$17,2,FALSE))</f>
        <v/>
      </c>
      <c r="E297" s="90" t="s">
        <v>799</v>
      </c>
      <c r="F297" s="96"/>
      <c r="G297" s="96" t="s">
        <v>836</v>
      </c>
      <c r="H297" s="91" t="s">
        <v>1016</v>
      </c>
      <c r="I297" s="91" t="s">
        <v>926</v>
      </c>
      <c r="J297" s="97"/>
      <c r="K297" s="78" t="s">
        <v>945</v>
      </c>
      <c r="L297" s="140" t="str">
        <f>IF(ISERROR(VLOOKUP($B297&amp;" "&amp;$M297,Lists!$AC$4:$AD$17,2,FALSE)),"",VLOOKUP($B297&amp;" "&amp;$M297,Lists!$AC$4:$AD$17,2,FALSE))</f>
        <v/>
      </c>
      <c r="M297" s="78" t="str">
        <f>IF(ISERROR(VLOOKUP($K297,Lists!$L$4:$M$7,2,FALSE)),"",VLOOKUP($K297,Lists!$L$4:$M$7,2,FALSE))</f>
        <v/>
      </c>
      <c r="N297" s="98" t="str">
        <f t="shared" si="4"/>
        <v/>
      </c>
      <c r="O297" s="99" t="str">
        <f>IF(C297="no",VLOOKUP(B297,Lists!$R$4:$AB$17,10, FALSE),"Please enter details here")</f>
        <v>Please enter details here</v>
      </c>
      <c r="P297" s="124"/>
      <c r="Q297" s="99" t="str">
        <f>IF(Lists!$BA$4="","No","")</f>
        <v>No</v>
      </c>
      <c r="R297" s="100" t="str">
        <f>IF(ISERROR(VLOOKUP($E297,Lists!$T$4:$AA$49,6,FALSE)),"",VLOOKUP($E297,Lists!$T$4:$AA$49,6,FALSE))</f>
        <v/>
      </c>
      <c r="S297" s="101" t="str">
        <f>IF(ISERROR(VLOOKUP($E297,Lists!$T$4:$AA$49,7,FALSE)),"",VLOOKUP($E297,Lists!$T$4:$AA$49,7,FALSE))</f>
        <v/>
      </c>
      <c r="T297" s="102"/>
      <c r="U297" s="102"/>
      <c r="V297" s="102"/>
      <c r="W297" s="102"/>
      <c r="X297" s="102" t="str">
        <f>IF(ISERROR(VLOOKUP($E297,Lists!$T$4:$AF$49,13,FALSE))," ",VLOOKUP($E297,Lists!$T$4:$AF$49,13,FALSE))</f>
        <v xml:space="preserve"> </v>
      </c>
    </row>
    <row r="298" spans="1:24" x14ac:dyDescent="0.25">
      <c r="A298" s="91"/>
      <c r="B298" s="76" t="s">
        <v>781</v>
      </c>
      <c r="C298" s="89" t="s">
        <v>898</v>
      </c>
      <c r="D298" s="139" t="str">
        <f>IF(ISERROR(VLOOKUP($B298,Lists!$R$4:$S$17,2,FALSE)),"",VLOOKUP($B298,Lists!$R$4:$S$17,2,FALSE))</f>
        <v/>
      </c>
      <c r="E298" s="90" t="s">
        <v>799</v>
      </c>
      <c r="F298" s="96"/>
      <c r="G298" s="96" t="s">
        <v>836</v>
      </c>
      <c r="H298" s="91" t="s">
        <v>1016</v>
      </c>
      <c r="I298" s="91" t="s">
        <v>926</v>
      </c>
      <c r="J298" s="97"/>
      <c r="K298" s="78" t="s">
        <v>945</v>
      </c>
      <c r="L298" s="140" t="str">
        <f>IF(ISERROR(VLOOKUP($B298&amp;" "&amp;$M298,Lists!$AC$4:$AD$17,2,FALSE)),"",VLOOKUP($B298&amp;" "&amp;$M298,Lists!$AC$4:$AD$17,2,FALSE))</f>
        <v/>
      </c>
      <c r="M298" s="78" t="str">
        <f>IF(ISERROR(VLOOKUP($K298,Lists!$L$4:$M$7,2,FALSE)),"",VLOOKUP($K298,Lists!$L$4:$M$7,2,FALSE))</f>
        <v/>
      </c>
      <c r="N298" s="98" t="str">
        <f t="shared" si="4"/>
        <v/>
      </c>
      <c r="O298" s="99" t="str">
        <f>IF(C298="no",VLOOKUP(B298,Lists!$R$4:$AB$17,10, FALSE),"Please enter details here")</f>
        <v>Please enter details here</v>
      </c>
      <c r="P298" s="124"/>
      <c r="Q298" s="99" t="str">
        <f>IF(Lists!$BA$4="","No","")</f>
        <v>No</v>
      </c>
      <c r="R298" s="100" t="str">
        <f>IF(ISERROR(VLOOKUP($E298,Lists!$T$4:$AA$49,6,FALSE)),"",VLOOKUP($E298,Lists!$T$4:$AA$49,6,FALSE))</f>
        <v/>
      </c>
      <c r="S298" s="101" t="str">
        <f>IF(ISERROR(VLOOKUP($E298,Lists!$T$4:$AA$49,7,FALSE)),"",VLOOKUP($E298,Lists!$T$4:$AA$49,7,FALSE))</f>
        <v/>
      </c>
      <c r="T298" s="102"/>
      <c r="U298" s="102"/>
      <c r="V298" s="102"/>
      <c r="W298" s="102"/>
      <c r="X298" s="102" t="str">
        <f>IF(ISERROR(VLOOKUP($E298,Lists!$T$4:$AF$49,13,FALSE))," ",VLOOKUP($E298,Lists!$T$4:$AF$49,13,FALSE))</f>
        <v xml:space="preserve"> </v>
      </c>
    </row>
    <row r="299" spans="1:24" x14ac:dyDescent="0.25">
      <c r="A299" s="91"/>
      <c r="B299" s="76" t="s">
        <v>781</v>
      </c>
      <c r="C299" s="89" t="s">
        <v>898</v>
      </c>
      <c r="D299" s="139" t="str">
        <f>IF(ISERROR(VLOOKUP($B299,Lists!$R$4:$S$17,2,FALSE)),"",VLOOKUP($B299,Lists!$R$4:$S$17,2,FALSE))</f>
        <v/>
      </c>
      <c r="E299" s="90" t="s">
        <v>799</v>
      </c>
      <c r="F299" s="96"/>
      <c r="G299" s="96" t="s">
        <v>836</v>
      </c>
      <c r="H299" s="91" t="s">
        <v>1016</v>
      </c>
      <c r="I299" s="91" t="s">
        <v>926</v>
      </c>
      <c r="J299" s="97"/>
      <c r="K299" s="78" t="s">
        <v>945</v>
      </c>
      <c r="L299" s="140" t="str">
        <f>IF(ISERROR(VLOOKUP($B299&amp;" "&amp;$M299,Lists!$AC$4:$AD$17,2,FALSE)),"",VLOOKUP($B299&amp;" "&amp;$M299,Lists!$AC$4:$AD$17,2,FALSE))</f>
        <v/>
      </c>
      <c r="M299" s="78" t="str">
        <f>IF(ISERROR(VLOOKUP($K299,Lists!$L$4:$M$7,2,FALSE)),"",VLOOKUP($K299,Lists!$L$4:$M$7,2,FALSE))</f>
        <v/>
      </c>
      <c r="N299" s="98" t="str">
        <f t="shared" si="4"/>
        <v/>
      </c>
      <c r="O299" s="99" t="str">
        <f>IF(C299="no",VLOOKUP(B299,Lists!$R$4:$AB$17,10, FALSE),"Please enter details here")</f>
        <v>Please enter details here</v>
      </c>
      <c r="P299" s="124"/>
      <c r="Q299" s="99" t="str">
        <f>IF(Lists!$BA$4="","No","")</f>
        <v>No</v>
      </c>
      <c r="R299" s="100" t="str">
        <f>IF(ISERROR(VLOOKUP($E299,Lists!$T$4:$AA$49,6,FALSE)),"",VLOOKUP($E299,Lists!$T$4:$AA$49,6,FALSE))</f>
        <v/>
      </c>
      <c r="S299" s="101" t="str">
        <f>IF(ISERROR(VLOOKUP($E299,Lists!$T$4:$AA$49,7,FALSE)),"",VLOOKUP($E299,Lists!$T$4:$AA$49,7,FALSE))</f>
        <v/>
      </c>
      <c r="T299" s="102"/>
      <c r="U299" s="102"/>
      <c r="V299" s="102"/>
      <c r="W299" s="102"/>
      <c r="X299" s="102" t="str">
        <f>IF(ISERROR(VLOOKUP($E299,Lists!$T$4:$AF$49,13,FALSE))," ",VLOOKUP($E299,Lists!$T$4:$AF$49,13,FALSE))</f>
        <v xml:space="preserve"> </v>
      </c>
    </row>
    <row r="300" spans="1:24" x14ac:dyDescent="0.25">
      <c r="A300" s="91"/>
      <c r="B300" s="76" t="s">
        <v>781</v>
      </c>
      <c r="C300" s="89" t="s">
        <v>898</v>
      </c>
      <c r="D300" s="139" t="str">
        <f>IF(ISERROR(VLOOKUP($B300,Lists!$R$4:$S$17,2,FALSE)),"",VLOOKUP($B300,Lists!$R$4:$S$17,2,FALSE))</f>
        <v/>
      </c>
      <c r="E300" s="90" t="s">
        <v>799</v>
      </c>
      <c r="F300" s="96"/>
      <c r="G300" s="96" t="s">
        <v>836</v>
      </c>
      <c r="H300" s="91" t="s">
        <v>1016</v>
      </c>
      <c r="I300" s="91" t="s">
        <v>926</v>
      </c>
      <c r="J300" s="97"/>
      <c r="K300" s="78" t="s">
        <v>945</v>
      </c>
      <c r="L300" s="140" t="str">
        <f>IF(ISERROR(VLOOKUP($B300&amp;" "&amp;$M300,Lists!$AC$4:$AD$17,2,FALSE)),"",VLOOKUP($B300&amp;" "&amp;$M300,Lists!$AC$4:$AD$17,2,FALSE))</f>
        <v/>
      </c>
      <c r="M300" s="78" t="str">
        <f>IF(ISERROR(VLOOKUP($K300,Lists!$L$4:$M$7,2,FALSE)),"",VLOOKUP($K300,Lists!$L$4:$M$7,2,FALSE))</f>
        <v/>
      </c>
      <c r="N300" s="98" t="str">
        <f t="shared" si="4"/>
        <v/>
      </c>
      <c r="O300" s="99" t="str">
        <f>IF(C300="no",VLOOKUP(B300,Lists!$R$4:$AB$17,10, FALSE),"Please enter details here")</f>
        <v>Please enter details here</v>
      </c>
      <c r="P300" s="124"/>
      <c r="Q300" s="99" t="str">
        <f>IF(Lists!$BA$4="","No","")</f>
        <v>No</v>
      </c>
      <c r="R300" s="100" t="str">
        <f>IF(ISERROR(VLOOKUP($E300,Lists!$T$4:$AA$49,6,FALSE)),"",VLOOKUP($E300,Lists!$T$4:$AA$49,6,FALSE))</f>
        <v/>
      </c>
      <c r="S300" s="101" t="str">
        <f>IF(ISERROR(VLOOKUP($E300,Lists!$T$4:$AA$49,7,FALSE)),"",VLOOKUP($E300,Lists!$T$4:$AA$49,7,FALSE))</f>
        <v/>
      </c>
      <c r="T300" s="102"/>
      <c r="U300" s="102"/>
      <c r="V300" s="102"/>
      <c r="W300" s="102"/>
      <c r="X300" s="102" t="str">
        <f>IF(ISERROR(VLOOKUP($E300,Lists!$T$4:$AF$49,13,FALSE))," ",VLOOKUP($E300,Lists!$T$4:$AF$49,13,FALSE))</f>
        <v xml:space="preserve"> </v>
      </c>
    </row>
    <row r="301" spans="1:24" x14ac:dyDescent="0.25">
      <c r="A301" s="91"/>
      <c r="B301" s="76" t="s">
        <v>781</v>
      </c>
      <c r="C301" s="89" t="s">
        <v>898</v>
      </c>
      <c r="D301" s="139" t="str">
        <f>IF(ISERROR(VLOOKUP($B301,Lists!$R$4:$S$17,2,FALSE)),"",VLOOKUP($B301,Lists!$R$4:$S$17,2,FALSE))</f>
        <v/>
      </c>
      <c r="E301" s="90" t="s">
        <v>799</v>
      </c>
      <c r="F301" s="96"/>
      <c r="G301" s="96" t="s">
        <v>836</v>
      </c>
      <c r="H301" s="91" t="s">
        <v>1016</v>
      </c>
      <c r="I301" s="91" t="s">
        <v>926</v>
      </c>
      <c r="J301" s="97"/>
      <c r="K301" s="78" t="s">
        <v>945</v>
      </c>
      <c r="L301" s="140" t="str">
        <f>IF(ISERROR(VLOOKUP($B301&amp;" "&amp;$M301,Lists!$AC$4:$AD$17,2,FALSE)),"",VLOOKUP($B301&amp;" "&amp;$M301,Lists!$AC$4:$AD$17,2,FALSE))</f>
        <v/>
      </c>
      <c r="M301" s="78" t="str">
        <f>IF(ISERROR(VLOOKUP($K301,Lists!$L$4:$M$7,2,FALSE)),"",VLOOKUP($K301,Lists!$L$4:$M$7,2,FALSE))</f>
        <v/>
      </c>
      <c r="N301" s="98" t="str">
        <f t="shared" si="4"/>
        <v/>
      </c>
      <c r="O301" s="99" t="str">
        <f>IF(C301="no",VLOOKUP(B301,Lists!$R$4:$AB$17,10, FALSE),"Please enter details here")</f>
        <v>Please enter details here</v>
      </c>
      <c r="P301" s="124"/>
      <c r="Q301" s="99" t="str">
        <f>IF(Lists!$BA$4="","No","")</f>
        <v>No</v>
      </c>
      <c r="R301" s="100" t="str">
        <f>IF(ISERROR(VLOOKUP($E301,Lists!$T$4:$AA$49,6,FALSE)),"",VLOOKUP($E301,Lists!$T$4:$AA$49,6,FALSE))</f>
        <v/>
      </c>
      <c r="S301" s="101" t="str">
        <f>IF(ISERROR(VLOOKUP($E301,Lists!$T$4:$AA$49,7,FALSE)),"",VLOOKUP($E301,Lists!$T$4:$AA$49,7,FALSE))</f>
        <v/>
      </c>
      <c r="T301" s="102"/>
      <c r="U301" s="102"/>
      <c r="V301" s="102"/>
      <c r="W301" s="102"/>
      <c r="X301" s="102" t="str">
        <f>IF(ISERROR(VLOOKUP($E301,Lists!$T$4:$AF$49,13,FALSE))," ",VLOOKUP($E301,Lists!$T$4:$AF$49,13,FALSE))</f>
        <v xml:space="preserve"> </v>
      </c>
    </row>
    <row r="302" spans="1:24" x14ac:dyDescent="0.25">
      <c r="A302" s="91"/>
      <c r="B302" s="76" t="s">
        <v>781</v>
      </c>
      <c r="C302" s="89" t="s">
        <v>898</v>
      </c>
      <c r="D302" s="139" t="str">
        <f>IF(ISERROR(VLOOKUP($B302,Lists!$R$4:$S$17,2,FALSE)),"",VLOOKUP($B302,Lists!$R$4:$S$17,2,FALSE))</f>
        <v/>
      </c>
      <c r="E302" s="90" t="s">
        <v>799</v>
      </c>
      <c r="F302" s="96"/>
      <c r="G302" s="96" t="s">
        <v>836</v>
      </c>
      <c r="H302" s="91" t="s">
        <v>1016</v>
      </c>
      <c r="I302" s="91" t="s">
        <v>926</v>
      </c>
      <c r="J302" s="97"/>
      <c r="K302" s="78" t="s">
        <v>945</v>
      </c>
      <c r="L302" s="140" t="str">
        <f>IF(ISERROR(VLOOKUP($B302&amp;" "&amp;$M302,Lists!$AC$4:$AD$17,2,FALSE)),"",VLOOKUP($B302&amp;" "&amp;$M302,Lists!$AC$4:$AD$17,2,FALSE))</f>
        <v/>
      </c>
      <c r="M302" s="78" t="str">
        <f>IF(ISERROR(VLOOKUP($K302,Lists!$L$4:$M$7,2,FALSE)),"",VLOOKUP($K302,Lists!$L$4:$M$7,2,FALSE))</f>
        <v/>
      </c>
      <c r="N302" s="98" t="str">
        <f t="shared" si="4"/>
        <v/>
      </c>
      <c r="O302" s="99" t="str">
        <f>IF(C302="no",VLOOKUP(B302,Lists!$R$4:$AB$17,10, FALSE),"Please enter details here")</f>
        <v>Please enter details here</v>
      </c>
      <c r="P302" s="124"/>
      <c r="Q302" s="99" t="str">
        <f>IF(Lists!$BA$4="","No","")</f>
        <v>No</v>
      </c>
      <c r="R302" s="100" t="str">
        <f>IF(ISERROR(VLOOKUP($E302,Lists!$T$4:$AA$49,6,FALSE)),"",VLOOKUP($E302,Lists!$T$4:$AA$49,6,FALSE))</f>
        <v/>
      </c>
      <c r="S302" s="101" t="str">
        <f>IF(ISERROR(VLOOKUP($E302,Lists!$T$4:$AA$49,7,FALSE)),"",VLOOKUP($E302,Lists!$T$4:$AA$49,7,FALSE))</f>
        <v/>
      </c>
      <c r="T302" s="102"/>
      <c r="U302" s="102"/>
      <c r="V302" s="102"/>
      <c r="W302" s="102"/>
      <c r="X302" s="102" t="str">
        <f>IF(ISERROR(VLOOKUP($E302,Lists!$T$4:$AF$49,13,FALSE))," ",VLOOKUP($E302,Lists!$T$4:$AF$49,13,FALSE))</f>
        <v xml:space="preserve"> </v>
      </c>
    </row>
    <row r="303" spans="1:24" x14ac:dyDescent="0.25">
      <c r="A303" s="91"/>
      <c r="B303" s="76" t="s">
        <v>781</v>
      </c>
      <c r="C303" s="89" t="s">
        <v>898</v>
      </c>
      <c r="D303" s="139" t="str">
        <f>IF(ISERROR(VLOOKUP($B303,Lists!$R$4:$S$17,2,FALSE)),"",VLOOKUP($B303,Lists!$R$4:$S$17,2,FALSE))</f>
        <v/>
      </c>
      <c r="E303" s="90" t="s">
        <v>799</v>
      </c>
      <c r="F303" s="96"/>
      <c r="G303" s="96" t="s">
        <v>836</v>
      </c>
      <c r="H303" s="91" t="s">
        <v>1016</v>
      </c>
      <c r="I303" s="91" t="s">
        <v>926</v>
      </c>
      <c r="J303" s="97"/>
      <c r="K303" s="78" t="s">
        <v>945</v>
      </c>
      <c r="L303" s="140" t="str">
        <f>IF(ISERROR(VLOOKUP($B303&amp;" "&amp;$M303,Lists!$AC$4:$AD$17,2,FALSE)),"",VLOOKUP($B303&amp;" "&amp;$M303,Lists!$AC$4:$AD$17,2,FALSE))</f>
        <v/>
      </c>
      <c r="M303" s="78" t="str">
        <f>IF(ISERROR(VLOOKUP($K303,Lists!$L$4:$M$7,2,FALSE)),"",VLOOKUP($K303,Lists!$L$4:$M$7,2,FALSE))</f>
        <v/>
      </c>
      <c r="N303" s="98" t="str">
        <f t="shared" si="4"/>
        <v/>
      </c>
      <c r="O303" s="99" t="str">
        <f>IF(C303="no",VLOOKUP(B303,Lists!$R$4:$AB$17,10, FALSE),"Please enter details here")</f>
        <v>Please enter details here</v>
      </c>
      <c r="P303" s="124"/>
      <c r="Q303" s="99" t="str">
        <f>IF(Lists!$BA$4="","No","")</f>
        <v>No</v>
      </c>
      <c r="R303" s="100" t="str">
        <f>IF(ISERROR(VLOOKUP($E303,Lists!$T$4:$AA$49,6,FALSE)),"",VLOOKUP($E303,Lists!$T$4:$AA$49,6,FALSE))</f>
        <v/>
      </c>
      <c r="S303" s="101" t="str">
        <f>IF(ISERROR(VLOOKUP($E303,Lists!$T$4:$AA$49,7,FALSE)),"",VLOOKUP($E303,Lists!$T$4:$AA$49,7,FALSE))</f>
        <v/>
      </c>
      <c r="T303" s="102"/>
      <c r="U303" s="102"/>
      <c r="V303" s="102"/>
      <c r="W303" s="102"/>
      <c r="X303" s="102" t="str">
        <f>IF(ISERROR(VLOOKUP($E303,Lists!$T$4:$AF$49,13,FALSE))," ",VLOOKUP($E303,Lists!$T$4:$AF$49,13,FALSE))</f>
        <v xml:space="preserve"> </v>
      </c>
    </row>
    <row r="304" spans="1:24" x14ac:dyDescent="0.25">
      <c r="A304" s="91"/>
      <c r="B304" s="76" t="s">
        <v>781</v>
      </c>
      <c r="C304" s="89" t="s">
        <v>898</v>
      </c>
      <c r="D304" s="139" t="str">
        <f>IF(ISERROR(VLOOKUP($B304,Lists!$R$4:$S$17,2,FALSE)),"",VLOOKUP($B304,Lists!$R$4:$S$17,2,FALSE))</f>
        <v/>
      </c>
      <c r="E304" s="90" t="s">
        <v>799</v>
      </c>
      <c r="F304" s="96"/>
      <c r="G304" s="96" t="s">
        <v>836</v>
      </c>
      <c r="H304" s="91" t="s">
        <v>1016</v>
      </c>
      <c r="I304" s="91" t="s">
        <v>926</v>
      </c>
      <c r="J304" s="97"/>
      <c r="K304" s="78" t="s">
        <v>945</v>
      </c>
      <c r="L304" s="140" t="str">
        <f>IF(ISERROR(VLOOKUP($B304&amp;" "&amp;$M304,Lists!$AC$4:$AD$17,2,FALSE)),"",VLOOKUP($B304&amp;" "&amp;$M304,Lists!$AC$4:$AD$17,2,FALSE))</f>
        <v/>
      </c>
      <c r="M304" s="78" t="str">
        <f>IF(ISERROR(VLOOKUP($K304,Lists!$L$4:$M$7,2,FALSE)),"",VLOOKUP($K304,Lists!$L$4:$M$7,2,FALSE))</f>
        <v/>
      </c>
      <c r="N304" s="98" t="str">
        <f t="shared" si="4"/>
        <v/>
      </c>
      <c r="O304" s="99" t="str">
        <f>IF(C304="no",VLOOKUP(B304,Lists!$R$4:$AB$17,10, FALSE),"Please enter details here")</f>
        <v>Please enter details here</v>
      </c>
      <c r="P304" s="124"/>
      <c r="Q304" s="99" t="str">
        <f>IF(Lists!$BA$4="","No","")</f>
        <v>No</v>
      </c>
      <c r="R304" s="100" t="str">
        <f>IF(ISERROR(VLOOKUP($E304,Lists!$T$4:$AA$49,6,FALSE)),"",VLOOKUP($E304,Lists!$T$4:$AA$49,6,FALSE))</f>
        <v/>
      </c>
      <c r="S304" s="101" t="str">
        <f>IF(ISERROR(VLOOKUP($E304,Lists!$T$4:$AA$49,7,FALSE)),"",VLOOKUP($E304,Lists!$T$4:$AA$49,7,FALSE))</f>
        <v/>
      </c>
      <c r="T304" s="102"/>
      <c r="U304" s="102"/>
      <c r="V304" s="102"/>
      <c r="W304" s="102"/>
      <c r="X304" s="102" t="str">
        <f>IF(ISERROR(VLOOKUP($E304,Lists!$T$4:$AF$49,13,FALSE))," ",VLOOKUP($E304,Lists!$T$4:$AF$49,13,FALSE))</f>
        <v xml:space="preserve"> </v>
      </c>
    </row>
    <row r="305" spans="1:24" x14ac:dyDescent="0.25">
      <c r="A305" s="91"/>
      <c r="B305" s="76" t="s">
        <v>781</v>
      </c>
      <c r="C305" s="89" t="s">
        <v>898</v>
      </c>
      <c r="D305" s="139" t="str">
        <f>IF(ISERROR(VLOOKUP($B305,Lists!$R$4:$S$17,2,FALSE)),"",VLOOKUP($B305,Lists!$R$4:$S$17,2,FALSE))</f>
        <v/>
      </c>
      <c r="E305" s="90" t="s">
        <v>799</v>
      </c>
      <c r="F305" s="96"/>
      <c r="G305" s="96" t="s">
        <v>836</v>
      </c>
      <c r="H305" s="91" t="s">
        <v>1016</v>
      </c>
      <c r="I305" s="91" t="s">
        <v>926</v>
      </c>
      <c r="J305" s="97"/>
      <c r="K305" s="78" t="s">
        <v>945</v>
      </c>
      <c r="L305" s="140" t="str">
        <f>IF(ISERROR(VLOOKUP($B305&amp;" "&amp;$M305,Lists!$AC$4:$AD$17,2,FALSE)),"",VLOOKUP($B305&amp;" "&amp;$M305,Lists!$AC$4:$AD$17,2,FALSE))</f>
        <v/>
      </c>
      <c r="M305" s="78" t="str">
        <f>IF(ISERROR(VLOOKUP($K305,Lists!$L$4:$M$7,2,FALSE)),"",VLOOKUP($K305,Lists!$L$4:$M$7,2,FALSE))</f>
        <v/>
      </c>
      <c r="N305" s="98" t="str">
        <f t="shared" si="4"/>
        <v/>
      </c>
      <c r="O305" s="99" t="str">
        <f>IF(C305="no",VLOOKUP(B305,Lists!$R$4:$AB$17,10, FALSE),"Please enter details here")</f>
        <v>Please enter details here</v>
      </c>
      <c r="P305" s="124"/>
      <c r="Q305" s="99" t="str">
        <f>IF(Lists!$BA$4="","No","")</f>
        <v>No</v>
      </c>
      <c r="R305" s="100" t="str">
        <f>IF(ISERROR(VLOOKUP($E305,Lists!$T$4:$AA$49,6,FALSE)),"",VLOOKUP($E305,Lists!$T$4:$AA$49,6,FALSE))</f>
        <v/>
      </c>
      <c r="S305" s="101" t="str">
        <f>IF(ISERROR(VLOOKUP($E305,Lists!$T$4:$AA$49,7,FALSE)),"",VLOOKUP($E305,Lists!$T$4:$AA$49,7,FALSE))</f>
        <v/>
      </c>
      <c r="T305" s="102"/>
      <c r="U305" s="102"/>
      <c r="V305" s="102"/>
      <c r="W305" s="102"/>
      <c r="X305" s="102" t="str">
        <f>IF(ISERROR(VLOOKUP($E305,Lists!$T$4:$AF$49,13,FALSE))," ",VLOOKUP($E305,Lists!$T$4:$AF$49,13,FALSE))</f>
        <v xml:space="preserve"> </v>
      </c>
    </row>
    <row r="306" spans="1:24" x14ac:dyDescent="0.25">
      <c r="A306" s="91"/>
      <c r="B306" s="76" t="s">
        <v>781</v>
      </c>
      <c r="C306" s="89" t="s">
        <v>898</v>
      </c>
      <c r="D306" s="139" t="str">
        <f>IF(ISERROR(VLOOKUP($B306,Lists!$R$4:$S$17,2,FALSE)),"",VLOOKUP($B306,Lists!$R$4:$S$17,2,FALSE))</f>
        <v/>
      </c>
      <c r="E306" s="90" t="s">
        <v>799</v>
      </c>
      <c r="F306" s="96"/>
      <c r="G306" s="96" t="s">
        <v>836</v>
      </c>
      <c r="H306" s="91" t="s">
        <v>1016</v>
      </c>
      <c r="I306" s="91" t="s">
        <v>926</v>
      </c>
      <c r="J306" s="97"/>
      <c r="K306" s="78" t="s">
        <v>945</v>
      </c>
      <c r="L306" s="140" t="str">
        <f>IF(ISERROR(VLOOKUP($B306&amp;" "&amp;$M306,Lists!$AC$4:$AD$17,2,FALSE)),"",VLOOKUP($B306&amp;" "&amp;$M306,Lists!$AC$4:$AD$17,2,FALSE))</f>
        <v/>
      </c>
      <c r="M306" s="78" t="str">
        <f>IF(ISERROR(VLOOKUP($K306,Lists!$L$4:$M$7,2,FALSE)),"",VLOOKUP($K306,Lists!$L$4:$M$7,2,FALSE))</f>
        <v/>
      </c>
      <c r="N306" s="98" t="str">
        <f t="shared" si="4"/>
        <v/>
      </c>
      <c r="O306" s="99" t="str">
        <f>IF(C306="no",VLOOKUP(B306,Lists!$R$4:$AB$17,10, FALSE),"Please enter details here")</f>
        <v>Please enter details here</v>
      </c>
      <c r="P306" s="124"/>
      <c r="Q306" s="99" t="str">
        <f>IF(Lists!$BA$4="","No","")</f>
        <v>No</v>
      </c>
      <c r="R306" s="100" t="str">
        <f>IF(ISERROR(VLOOKUP($E306,Lists!$T$4:$AA$49,6,FALSE)),"",VLOOKUP($E306,Lists!$T$4:$AA$49,6,FALSE))</f>
        <v/>
      </c>
      <c r="S306" s="101" t="str">
        <f>IF(ISERROR(VLOOKUP($E306,Lists!$T$4:$AA$49,7,FALSE)),"",VLOOKUP($E306,Lists!$T$4:$AA$49,7,FALSE))</f>
        <v/>
      </c>
      <c r="T306" s="102"/>
      <c r="U306" s="102"/>
      <c r="V306" s="102"/>
      <c r="W306" s="102"/>
      <c r="X306" s="102" t="str">
        <f>IF(ISERROR(VLOOKUP($E306,Lists!$T$4:$AF$49,13,FALSE))," ",VLOOKUP($E306,Lists!$T$4:$AF$49,13,FALSE))</f>
        <v xml:space="preserve"> </v>
      </c>
    </row>
    <row r="307" spans="1:24" x14ac:dyDescent="0.25">
      <c r="A307" s="91"/>
      <c r="B307" s="76" t="s">
        <v>781</v>
      </c>
      <c r="C307" s="89" t="s">
        <v>898</v>
      </c>
      <c r="D307" s="139" t="str">
        <f>IF(ISERROR(VLOOKUP($B307,Lists!$R$4:$S$17,2,FALSE)),"",VLOOKUP($B307,Lists!$R$4:$S$17,2,FALSE))</f>
        <v/>
      </c>
      <c r="E307" s="90" t="s">
        <v>799</v>
      </c>
      <c r="F307" s="96"/>
      <c r="G307" s="96" t="s">
        <v>836</v>
      </c>
      <c r="H307" s="91" t="s">
        <v>1016</v>
      </c>
      <c r="I307" s="91" t="s">
        <v>926</v>
      </c>
      <c r="J307" s="97"/>
      <c r="K307" s="78" t="s">
        <v>945</v>
      </c>
      <c r="L307" s="140" t="str">
        <f>IF(ISERROR(VLOOKUP($B307&amp;" "&amp;$M307,Lists!$AC$4:$AD$17,2,FALSE)),"",VLOOKUP($B307&amp;" "&amp;$M307,Lists!$AC$4:$AD$17,2,FALSE))</f>
        <v/>
      </c>
      <c r="M307" s="78" t="str">
        <f>IF(ISERROR(VLOOKUP($K307,Lists!$L$4:$M$7,2,FALSE)),"",VLOOKUP($K307,Lists!$L$4:$M$7,2,FALSE))</f>
        <v/>
      </c>
      <c r="N307" s="98" t="str">
        <f t="shared" si="4"/>
        <v/>
      </c>
      <c r="O307" s="99" t="str">
        <f>IF(C307="no",VLOOKUP(B307,Lists!$R$4:$AB$17,10, FALSE),"Please enter details here")</f>
        <v>Please enter details here</v>
      </c>
      <c r="P307" s="124"/>
      <c r="Q307" s="99" t="str">
        <f>IF(Lists!$BA$4="","No","")</f>
        <v>No</v>
      </c>
      <c r="R307" s="100" t="str">
        <f>IF(ISERROR(VLOOKUP($E307,Lists!$T$4:$AA$49,6,FALSE)),"",VLOOKUP($E307,Lists!$T$4:$AA$49,6,FALSE))</f>
        <v/>
      </c>
      <c r="S307" s="101" t="str">
        <f>IF(ISERROR(VLOOKUP($E307,Lists!$T$4:$AA$49,7,FALSE)),"",VLOOKUP($E307,Lists!$T$4:$AA$49,7,FALSE))</f>
        <v/>
      </c>
      <c r="T307" s="102"/>
      <c r="U307" s="102"/>
      <c r="V307" s="102"/>
      <c r="W307" s="102"/>
      <c r="X307" s="102" t="str">
        <f>IF(ISERROR(VLOOKUP($E307,Lists!$T$4:$AF$49,13,FALSE))," ",VLOOKUP($E307,Lists!$T$4:$AF$49,13,FALSE))</f>
        <v xml:space="preserve"> </v>
      </c>
    </row>
    <row r="308" spans="1:24" x14ac:dyDescent="0.25">
      <c r="A308" s="91"/>
      <c r="B308" s="76" t="s">
        <v>781</v>
      </c>
      <c r="C308" s="89" t="s">
        <v>898</v>
      </c>
      <c r="D308" s="139" t="str">
        <f>IF(ISERROR(VLOOKUP($B308,Lists!$R$4:$S$17,2,FALSE)),"",VLOOKUP($B308,Lists!$R$4:$S$17,2,FALSE))</f>
        <v/>
      </c>
      <c r="E308" s="90" t="s">
        <v>799</v>
      </c>
      <c r="F308" s="96"/>
      <c r="G308" s="96" t="s">
        <v>836</v>
      </c>
      <c r="H308" s="91" t="s">
        <v>1016</v>
      </c>
      <c r="I308" s="91" t="s">
        <v>926</v>
      </c>
      <c r="J308" s="97"/>
      <c r="K308" s="78" t="s">
        <v>945</v>
      </c>
      <c r="L308" s="140" t="str">
        <f>IF(ISERROR(VLOOKUP($B308&amp;" "&amp;$M308,Lists!$AC$4:$AD$17,2,FALSE)),"",VLOOKUP($B308&amp;" "&amp;$M308,Lists!$AC$4:$AD$17,2,FALSE))</f>
        <v/>
      </c>
      <c r="M308" s="78" t="str">
        <f>IF(ISERROR(VLOOKUP($K308,Lists!$L$4:$M$7,2,FALSE)),"",VLOOKUP($K308,Lists!$L$4:$M$7,2,FALSE))</f>
        <v/>
      </c>
      <c r="N308" s="98" t="str">
        <f t="shared" si="4"/>
        <v/>
      </c>
      <c r="O308" s="99" t="str">
        <f>IF(C308="no",VLOOKUP(B308,Lists!$R$4:$AB$17,10, FALSE),"Please enter details here")</f>
        <v>Please enter details here</v>
      </c>
      <c r="P308" s="124"/>
      <c r="Q308" s="99" t="str">
        <f>IF(Lists!$BA$4="","No","")</f>
        <v>No</v>
      </c>
      <c r="R308" s="100" t="str">
        <f>IF(ISERROR(VLOOKUP($E308,Lists!$T$4:$AA$49,6,FALSE)),"",VLOOKUP($E308,Lists!$T$4:$AA$49,6,FALSE))</f>
        <v/>
      </c>
      <c r="S308" s="101" t="str">
        <f>IF(ISERROR(VLOOKUP($E308,Lists!$T$4:$AA$49,7,FALSE)),"",VLOOKUP($E308,Lists!$T$4:$AA$49,7,FALSE))</f>
        <v/>
      </c>
      <c r="T308" s="102"/>
      <c r="U308" s="102"/>
      <c r="V308" s="102"/>
      <c r="W308" s="102"/>
      <c r="X308" s="102" t="str">
        <f>IF(ISERROR(VLOOKUP($E308,Lists!$T$4:$AF$49,13,FALSE))," ",VLOOKUP($E308,Lists!$T$4:$AF$49,13,FALSE))</f>
        <v xml:space="preserve"> </v>
      </c>
    </row>
    <row r="309" spans="1:24" x14ac:dyDescent="0.25">
      <c r="A309" s="91"/>
      <c r="B309" s="76" t="s">
        <v>781</v>
      </c>
      <c r="C309" s="89" t="s">
        <v>898</v>
      </c>
      <c r="D309" s="139" t="str">
        <f>IF(ISERROR(VLOOKUP($B309,Lists!$R$4:$S$17,2,FALSE)),"",VLOOKUP($B309,Lists!$R$4:$S$17,2,FALSE))</f>
        <v/>
      </c>
      <c r="E309" s="90" t="s">
        <v>799</v>
      </c>
      <c r="F309" s="96"/>
      <c r="G309" s="96" t="s">
        <v>836</v>
      </c>
      <c r="H309" s="91" t="s">
        <v>1016</v>
      </c>
      <c r="I309" s="91" t="s">
        <v>926</v>
      </c>
      <c r="J309" s="97"/>
      <c r="K309" s="78" t="s">
        <v>945</v>
      </c>
      <c r="L309" s="140" t="str">
        <f>IF(ISERROR(VLOOKUP($B309&amp;" "&amp;$M309,Lists!$AC$4:$AD$17,2,FALSE)),"",VLOOKUP($B309&amp;" "&amp;$M309,Lists!$AC$4:$AD$17,2,FALSE))</f>
        <v/>
      </c>
      <c r="M309" s="78" t="str">
        <f>IF(ISERROR(VLOOKUP($K309,Lists!$L$4:$M$7,2,FALSE)),"",VLOOKUP($K309,Lists!$L$4:$M$7,2,FALSE))</f>
        <v/>
      </c>
      <c r="N309" s="98" t="str">
        <f t="shared" si="4"/>
        <v/>
      </c>
      <c r="O309" s="99" t="str">
        <f>IF(C309="no",VLOOKUP(B309,Lists!$R$4:$AB$17,10, FALSE),"Please enter details here")</f>
        <v>Please enter details here</v>
      </c>
      <c r="P309" s="124"/>
      <c r="Q309" s="99" t="str">
        <f>IF(Lists!$BA$4="","No","")</f>
        <v>No</v>
      </c>
      <c r="R309" s="100" t="str">
        <f>IF(ISERROR(VLOOKUP($E309,Lists!$T$4:$AA$49,6,FALSE)),"",VLOOKUP($E309,Lists!$T$4:$AA$49,6,FALSE))</f>
        <v/>
      </c>
      <c r="S309" s="101" t="str">
        <f>IF(ISERROR(VLOOKUP($E309,Lists!$T$4:$AA$49,7,FALSE)),"",VLOOKUP($E309,Lists!$T$4:$AA$49,7,FALSE))</f>
        <v/>
      </c>
      <c r="T309" s="102"/>
      <c r="U309" s="102"/>
      <c r="V309" s="102"/>
      <c r="W309" s="102"/>
      <c r="X309" s="102" t="str">
        <f>IF(ISERROR(VLOOKUP($E309,Lists!$T$4:$AF$49,13,FALSE))," ",VLOOKUP($E309,Lists!$T$4:$AF$49,13,FALSE))</f>
        <v xml:space="preserve"> </v>
      </c>
    </row>
    <row r="310" spans="1:24" x14ac:dyDescent="0.25">
      <c r="A310" s="91"/>
      <c r="B310" s="76" t="s">
        <v>781</v>
      </c>
      <c r="C310" s="89" t="s">
        <v>898</v>
      </c>
      <c r="D310" s="139" t="str">
        <f>IF(ISERROR(VLOOKUP($B310,Lists!$R$4:$S$17,2,FALSE)),"",VLOOKUP($B310,Lists!$R$4:$S$17,2,FALSE))</f>
        <v/>
      </c>
      <c r="E310" s="90" t="s">
        <v>799</v>
      </c>
      <c r="F310" s="96"/>
      <c r="G310" s="96" t="s">
        <v>836</v>
      </c>
      <c r="H310" s="91" t="s">
        <v>1016</v>
      </c>
      <c r="I310" s="91" t="s">
        <v>926</v>
      </c>
      <c r="J310" s="97"/>
      <c r="K310" s="78" t="s">
        <v>945</v>
      </c>
      <c r="L310" s="140" t="str">
        <f>IF(ISERROR(VLOOKUP($B310&amp;" "&amp;$M310,Lists!$AC$4:$AD$17,2,FALSE)),"",VLOOKUP($B310&amp;" "&amp;$M310,Lists!$AC$4:$AD$17,2,FALSE))</f>
        <v/>
      </c>
      <c r="M310" s="78" t="str">
        <f>IF(ISERROR(VLOOKUP($K310,Lists!$L$4:$M$7,2,FALSE)),"",VLOOKUP($K310,Lists!$L$4:$M$7,2,FALSE))</f>
        <v/>
      </c>
      <c r="N310" s="98" t="str">
        <f t="shared" si="4"/>
        <v/>
      </c>
      <c r="O310" s="99" t="str">
        <f>IF(C310="no",VLOOKUP(B310,Lists!$R$4:$AB$17,10, FALSE),"Please enter details here")</f>
        <v>Please enter details here</v>
      </c>
      <c r="P310" s="124"/>
      <c r="Q310" s="99" t="str">
        <f>IF(Lists!$BA$4="","No","")</f>
        <v>No</v>
      </c>
      <c r="R310" s="100" t="str">
        <f>IF(ISERROR(VLOOKUP($E310,Lists!$T$4:$AA$49,6,FALSE)),"",VLOOKUP($E310,Lists!$T$4:$AA$49,6,FALSE))</f>
        <v/>
      </c>
      <c r="S310" s="101" t="str">
        <f>IF(ISERROR(VLOOKUP($E310,Lists!$T$4:$AA$49,7,FALSE)),"",VLOOKUP($E310,Lists!$T$4:$AA$49,7,FALSE))</f>
        <v/>
      </c>
      <c r="T310" s="102"/>
      <c r="U310" s="102"/>
      <c r="V310" s="102"/>
      <c r="W310" s="102"/>
      <c r="X310" s="102" t="str">
        <f>IF(ISERROR(VLOOKUP($E310,Lists!$T$4:$AF$49,13,FALSE))," ",VLOOKUP($E310,Lists!$T$4:$AF$49,13,FALSE))</f>
        <v xml:space="preserve"> </v>
      </c>
    </row>
    <row r="311" spans="1:24" x14ac:dyDescent="0.25">
      <c r="A311" s="91"/>
      <c r="B311" s="76" t="s">
        <v>781</v>
      </c>
      <c r="C311" s="89" t="s">
        <v>898</v>
      </c>
      <c r="D311" s="139" t="str">
        <f>IF(ISERROR(VLOOKUP($B311,Lists!$R$4:$S$17,2,FALSE)),"",VLOOKUP($B311,Lists!$R$4:$S$17,2,FALSE))</f>
        <v/>
      </c>
      <c r="E311" s="90" t="s">
        <v>799</v>
      </c>
      <c r="F311" s="96"/>
      <c r="G311" s="96" t="s">
        <v>836</v>
      </c>
      <c r="H311" s="91" t="s">
        <v>1016</v>
      </c>
      <c r="I311" s="91" t="s">
        <v>926</v>
      </c>
      <c r="J311" s="97"/>
      <c r="K311" s="78" t="s">
        <v>945</v>
      </c>
      <c r="L311" s="140" t="str">
        <f>IF(ISERROR(VLOOKUP($B311&amp;" "&amp;$M311,Lists!$AC$4:$AD$17,2,FALSE)),"",VLOOKUP($B311&amp;" "&amp;$M311,Lists!$AC$4:$AD$17,2,FALSE))</f>
        <v/>
      </c>
      <c r="M311" s="78" t="str">
        <f>IF(ISERROR(VLOOKUP($K311,Lists!$L$4:$M$7,2,FALSE)),"",VLOOKUP($K311,Lists!$L$4:$M$7,2,FALSE))</f>
        <v/>
      </c>
      <c r="N311" s="98" t="str">
        <f t="shared" si="4"/>
        <v/>
      </c>
      <c r="O311" s="99" t="str">
        <f>IF(C311="no",VLOOKUP(B311,Lists!$R$4:$AB$17,10, FALSE),"Please enter details here")</f>
        <v>Please enter details here</v>
      </c>
      <c r="P311" s="124"/>
      <c r="Q311" s="99" t="str">
        <f>IF(Lists!$BA$4="","No","")</f>
        <v>No</v>
      </c>
      <c r="R311" s="100" t="str">
        <f>IF(ISERROR(VLOOKUP($E311,Lists!$T$4:$AA$49,6,FALSE)),"",VLOOKUP($E311,Lists!$T$4:$AA$49,6,FALSE))</f>
        <v/>
      </c>
      <c r="S311" s="101" t="str">
        <f>IF(ISERROR(VLOOKUP($E311,Lists!$T$4:$AA$49,7,FALSE)),"",VLOOKUP($E311,Lists!$T$4:$AA$49,7,FALSE))</f>
        <v/>
      </c>
      <c r="T311" s="102"/>
      <c r="U311" s="102"/>
      <c r="V311" s="102"/>
      <c r="W311" s="102"/>
      <c r="X311" s="102" t="str">
        <f>IF(ISERROR(VLOOKUP($E311,Lists!$T$4:$AF$49,13,FALSE))," ",VLOOKUP($E311,Lists!$T$4:$AF$49,13,FALSE))</f>
        <v xml:space="preserve"> </v>
      </c>
    </row>
    <row r="312" spans="1:24" x14ac:dyDescent="0.25">
      <c r="A312" s="91"/>
      <c r="B312" s="76" t="s">
        <v>781</v>
      </c>
      <c r="C312" s="89" t="s">
        <v>898</v>
      </c>
      <c r="D312" s="139" t="str">
        <f>IF(ISERROR(VLOOKUP($B312,Lists!$R$4:$S$17,2,FALSE)),"",VLOOKUP($B312,Lists!$R$4:$S$17,2,FALSE))</f>
        <v/>
      </c>
      <c r="E312" s="90" t="s">
        <v>799</v>
      </c>
      <c r="F312" s="96"/>
      <c r="G312" s="96" t="s">
        <v>836</v>
      </c>
      <c r="H312" s="91" t="s">
        <v>1016</v>
      </c>
      <c r="I312" s="91" t="s">
        <v>926</v>
      </c>
      <c r="J312" s="97"/>
      <c r="K312" s="78" t="s">
        <v>945</v>
      </c>
      <c r="L312" s="140" t="str">
        <f>IF(ISERROR(VLOOKUP($B312&amp;" "&amp;$M312,Lists!$AC$4:$AD$17,2,FALSE)),"",VLOOKUP($B312&amp;" "&amp;$M312,Lists!$AC$4:$AD$17,2,FALSE))</f>
        <v/>
      </c>
      <c r="M312" s="78" t="str">
        <f>IF(ISERROR(VLOOKUP($K312,Lists!$L$4:$M$7,2,FALSE)),"",VLOOKUP($K312,Lists!$L$4:$M$7,2,FALSE))</f>
        <v/>
      </c>
      <c r="N312" s="98" t="str">
        <f t="shared" si="4"/>
        <v/>
      </c>
      <c r="O312" s="99" t="str">
        <f>IF(C312="no",VLOOKUP(B312,Lists!$R$4:$AB$17,10, FALSE),"Please enter details here")</f>
        <v>Please enter details here</v>
      </c>
      <c r="P312" s="124"/>
      <c r="Q312" s="99" t="str">
        <f>IF(Lists!$BA$4="","No","")</f>
        <v>No</v>
      </c>
      <c r="R312" s="100" t="str">
        <f>IF(ISERROR(VLOOKUP($E312,Lists!$T$4:$AA$49,6,FALSE)),"",VLOOKUP($E312,Lists!$T$4:$AA$49,6,FALSE))</f>
        <v/>
      </c>
      <c r="S312" s="101" t="str">
        <f>IF(ISERROR(VLOOKUP($E312,Lists!$T$4:$AA$49,7,FALSE)),"",VLOOKUP($E312,Lists!$T$4:$AA$49,7,FALSE))</f>
        <v/>
      </c>
      <c r="T312" s="102"/>
      <c r="U312" s="102"/>
      <c r="V312" s="102"/>
      <c r="W312" s="102"/>
      <c r="X312" s="102" t="str">
        <f>IF(ISERROR(VLOOKUP($E312,Lists!$T$4:$AF$49,13,FALSE))," ",VLOOKUP($E312,Lists!$T$4:$AF$49,13,FALSE))</f>
        <v xml:space="preserve"> </v>
      </c>
    </row>
    <row r="313" spans="1:24" x14ac:dyDescent="0.25">
      <c r="A313" s="91"/>
      <c r="B313" s="76" t="s">
        <v>781</v>
      </c>
      <c r="C313" s="89" t="s">
        <v>898</v>
      </c>
      <c r="D313" s="139" t="str">
        <f>IF(ISERROR(VLOOKUP($B313,Lists!$R$4:$S$17,2,FALSE)),"",VLOOKUP($B313,Lists!$R$4:$S$17,2,FALSE))</f>
        <v/>
      </c>
      <c r="E313" s="90" t="s">
        <v>799</v>
      </c>
      <c r="F313" s="96"/>
      <c r="G313" s="96" t="s">
        <v>836</v>
      </c>
      <c r="H313" s="91" t="s">
        <v>1016</v>
      </c>
      <c r="I313" s="91" t="s">
        <v>926</v>
      </c>
      <c r="J313" s="97"/>
      <c r="K313" s="78" t="s">
        <v>945</v>
      </c>
      <c r="L313" s="140" t="str">
        <f>IF(ISERROR(VLOOKUP($B313&amp;" "&amp;$M313,Lists!$AC$4:$AD$17,2,FALSE)),"",VLOOKUP($B313&amp;" "&amp;$M313,Lists!$AC$4:$AD$17,2,FALSE))</f>
        <v/>
      </c>
      <c r="M313" s="78" t="str">
        <f>IF(ISERROR(VLOOKUP($K313,Lists!$L$4:$M$7,2,FALSE)),"",VLOOKUP($K313,Lists!$L$4:$M$7,2,FALSE))</f>
        <v/>
      </c>
      <c r="N313" s="98" t="str">
        <f t="shared" si="4"/>
        <v/>
      </c>
      <c r="O313" s="99" t="str">
        <f>IF(C313="no",VLOOKUP(B313,Lists!$R$4:$AB$17,10, FALSE),"Please enter details here")</f>
        <v>Please enter details here</v>
      </c>
      <c r="P313" s="124"/>
      <c r="Q313" s="99" t="str">
        <f>IF(Lists!$BA$4="","No","")</f>
        <v>No</v>
      </c>
      <c r="R313" s="100" t="str">
        <f>IF(ISERROR(VLOOKUP($E313,Lists!$T$4:$AA$49,6,FALSE)),"",VLOOKUP($E313,Lists!$T$4:$AA$49,6,FALSE))</f>
        <v/>
      </c>
      <c r="S313" s="101" t="str">
        <f>IF(ISERROR(VLOOKUP($E313,Lists!$T$4:$AA$49,7,FALSE)),"",VLOOKUP($E313,Lists!$T$4:$AA$49,7,FALSE))</f>
        <v/>
      </c>
      <c r="T313" s="102"/>
      <c r="U313" s="102"/>
      <c r="V313" s="102"/>
      <c r="W313" s="102"/>
      <c r="X313" s="102" t="str">
        <f>IF(ISERROR(VLOOKUP($E313,Lists!$T$4:$AF$49,13,FALSE))," ",VLOOKUP($E313,Lists!$T$4:$AF$49,13,FALSE))</f>
        <v xml:space="preserve"> </v>
      </c>
    </row>
    <row r="314" spans="1:24" x14ac:dyDescent="0.25">
      <c r="A314" s="91"/>
      <c r="B314" s="76" t="s">
        <v>781</v>
      </c>
      <c r="C314" s="89" t="s">
        <v>898</v>
      </c>
      <c r="D314" s="139" t="str">
        <f>IF(ISERROR(VLOOKUP($B314,Lists!$R$4:$S$17,2,FALSE)),"",VLOOKUP($B314,Lists!$R$4:$S$17,2,FALSE))</f>
        <v/>
      </c>
      <c r="E314" s="90" t="s">
        <v>799</v>
      </c>
      <c r="F314" s="96"/>
      <c r="G314" s="96" t="s">
        <v>836</v>
      </c>
      <c r="H314" s="91" t="s">
        <v>1016</v>
      </c>
      <c r="I314" s="91" t="s">
        <v>926</v>
      </c>
      <c r="J314" s="97"/>
      <c r="K314" s="78" t="s">
        <v>945</v>
      </c>
      <c r="L314" s="140" t="str">
        <f>IF(ISERROR(VLOOKUP($B314&amp;" "&amp;$M314,Lists!$AC$4:$AD$17,2,FALSE)),"",VLOOKUP($B314&amp;" "&amp;$M314,Lists!$AC$4:$AD$17,2,FALSE))</f>
        <v/>
      </c>
      <c r="M314" s="78" t="str">
        <f>IF(ISERROR(VLOOKUP($K314,Lists!$L$4:$M$7,2,FALSE)),"",VLOOKUP($K314,Lists!$L$4:$M$7,2,FALSE))</f>
        <v/>
      </c>
      <c r="N314" s="98" t="str">
        <f t="shared" si="4"/>
        <v/>
      </c>
      <c r="O314" s="99" t="str">
        <f>IF(C314="no",VLOOKUP(B314,Lists!$R$4:$AB$17,10, FALSE),"Please enter details here")</f>
        <v>Please enter details here</v>
      </c>
      <c r="P314" s="124"/>
      <c r="Q314" s="99" t="str">
        <f>IF(Lists!$BA$4="","No","")</f>
        <v>No</v>
      </c>
      <c r="R314" s="100" t="str">
        <f>IF(ISERROR(VLOOKUP($E314,Lists!$T$4:$AA$49,6,FALSE)),"",VLOOKUP($E314,Lists!$T$4:$AA$49,6,FALSE))</f>
        <v/>
      </c>
      <c r="S314" s="101" t="str">
        <f>IF(ISERROR(VLOOKUP($E314,Lists!$T$4:$AA$49,7,FALSE)),"",VLOOKUP($E314,Lists!$T$4:$AA$49,7,FALSE))</f>
        <v/>
      </c>
      <c r="T314" s="102"/>
      <c r="U314" s="102"/>
      <c r="V314" s="102"/>
      <c r="W314" s="102"/>
      <c r="X314" s="102" t="str">
        <f>IF(ISERROR(VLOOKUP($E314,Lists!$T$4:$AF$49,13,FALSE))," ",VLOOKUP($E314,Lists!$T$4:$AF$49,13,FALSE))</f>
        <v xml:space="preserve"> </v>
      </c>
    </row>
    <row r="315" spans="1:24" x14ac:dyDescent="0.25">
      <c r="A315" s="91"/>
      <c r="B315" s="76" t="s">
        <v>781</v>
      </c>
      <c r="C315" s="89" t="s">
        <v>898</v>
      </c>
      <c r="D315" s="139" t="str">
        <f>IF(ISERROR(VLOOKUP($B315,Lists!$R$4:$S$17,2,FALSE)),"",VLOOKUP($B315,Lists!$R$4:$S$17,2,FALSE))</f>
        <v/>
      </c>
      <c r="E315" s="90" t="s">
        <v>799</v>
      </c>
      <c r="F315" s="96"/>
      <c r="G315" s="96" t="s">
        <v>836</v>
      </c>
      <c r="H315" s="91" t="s">
        <v>1016</v>
      </c>
      <c r="I315" s="91" t="s">
        <v>926</v>
      </c>
      <c r="J315" s="97"/>
      <c r="K315" s="78" t="s">
        <v>945</v>
      </c>
      <c r="L315" s="140" t="str">
        <f>IF(ISERROR(VLOOKUP($B315&amp;" "&amp;$M315,Lists!$AC$4:$AD$17,2,FALSE)),"",VLOOKUP($B315&amp;" "&amp;$M315,Lists!$AC$4:$AD$17,2,FALSE))</f>
        <v/>
      </c>
      <c r="M315" s="78" t="str">
        <f>IF(ISERROR(VLOOKUP($K315,Lists!$L$4:$M$7,2,FALSE)),"",VLOOKUP($K315,Lists!$L$4:$M$7,2,FALSE))</f>
        <v/>
      </c>
      <c r="N315" s="98" t="str">
        <f t="shared" si="4"/>
        <v/>
      </c>
      <c r="O315" s="99" t="str">
        <f>IF(C315="no",VLOOKUP(B315,Lists!$R$4:$AB$17,10, FALSE),"Please enter details here")</f>
        <v>Please enter details here</v>
      </c>
      <c r="P315" s="124"/>
      <c r="Q315" s="99" t="str">
        <f>IF(Lists!$BA$4="","No","")</f>
        <v>No</v>
      </c>
      <c r="R315" s="100" t="str">
        <f>IF(ISERROR(VLOOKUP($E315,Lists!$T$4:$AA$49,6,FALSE)),"",VLOOKUP($E315,Lists!$T$4:$AA$49,6,FALSE))</f>
        <v/>
      </c>
      <c r="S315" s="101" t="str">
        <f>IF(ISERROR(VLOOKUP($E315,Lists!$T$4:$AA$49,7,FALSE)),"",VLOOKUP($E315,Lists!$T$4:$AA$49,7,FALSE))</f>
        <v/>
      </c>
      <c r="T315" s="102"/>
      <c r="U315" s="102"/>
      <c r="V315" s="102"/>
      <c r="W315" s="102"/>
      <c r="X315" s="102" t="str">
        <f>IF(ISERROR(VLOOKUP($E315,Lists!$T$4:$AF$49,13,FALSE))," ",VLOOKUP($E315,Lists!$T$4:$AF$49,13,FALSE))</f>
        <v xml:space="preserve"> </v>
      </c>
    </row>
    <row r="316" spans="1:24" x14ac:dyDescent="0.25">
      <c r="A316" s="91"/>
      <c r="B316" s="76" t="s">
        <v>781</v>
      </c>
      <c r="C316" s="89" t="s">
        <v>898</v>
      </c>
      <c r="D316" s="139" t="str">
        <f>IF(ISERROR(VLOOKUP($B316,Lists!$R$4:$S$17,2,FALSE)),"",VLOOKUP($B316,Lists!$R$4:$S$17,2,FALSE))</f>
        <v/>
      </c>
      <c r="E316" s="90" t="s">
        <v>799</v>
      </c>
      <c r="F316" s="96"/>
      <c r="G316" s="96" t="s">
        <v>836</v>
      </c>
      <c r="H316" s="91" t="s">
        <v>1016</v>
      </c>
      <c r="I316" s="91" t="s">
        <v>926</v>
      </c>
      <c r="J316" s="97"/>
      <c r="K316" s="78" t="s">
        <v>945</v>
      </c>
      <c r="L316" s="140" t="str">
        <f>IF(ISERROR(VLOOKUP($B316&amp;" "&amp;$M316,Lists!$AC$4:$AD$17,2,FALSE)),"",VLOOKUP($B316&amp;" "&amp;$M316,Lists!$AC$4:$AD$17,2,FALSE))</f>
        <v/>
      </c>
      <c r="M316" s="78" t="str">
        <f>IF(ISERROR(VLOOKUP($K316,Lists!$L$4:$M$7,2,FALSE)),"",VLOOKUP($K316,Lists!$L$4:$M$7,2,FALSE))</f>
        <v/>
      </c>
      <c r="N316" s="98" t="str">
        <f t="shared" si="4"/>
        <v/>
      </c>
      <c r="O316" s="99" t="str">
        <f>IF(C316="no",VLOOKUP(B316,Lists!$R$4:$AB$17,10, FALSE),"Please enter details here")</f>
        <v>Please enter details here</v>
      </c>
      <c r="P316" s="124"/>
      <c r="Q316" s="99" t="str">
        <f>IF(Lists!$BA$4="","No","")</f>
        <v>No</v>
      </c>
      <c r="R316" s="100" t="str">
        <f>IF(ISERROR(VLOOKUP($E316,Lists!$T$4:$AA$49,6,FALSE)),"",VLOOKUP($E316,Lists!$T$4:$AA$49,6,FALSE))</f>
        <v/>
      </c>
      <c r="S316" s="101" t="str">
        <f>IF(ISERROR(VLOOKUP($E316,Lists!$T$4:$AA$49,7,FALSE)),"",VLOOKUP($E316,Lists!$T$4:$AA$49,7,FALSE))</f>
        <v/>
      </c>
      <c r="T316" s="102"/>
      <c r="U316" s="102"/>
      <c r="V316" s="102"/>
      <c r="W316" s="102"/>
      <c r="X316" s="102" t="str">
        <f>IF(ISERROR(VLOOKUP($E316,Lists!$T$4:$AF$49,13,FALSE))," ",VLOOKUP($E316,Lists!$T$4:$AF$49,13,FALSE))</f>
        <v xml:space="preserve"> </v>
      </c>
    </row>
    <row r="317" spans="1:24" x14ac:dyDescent="0.25">
      <c r="A317" s="91"/>
      <c r="B317" s="76" t="s">
        <v>781</v>
      </c>
      <c r="C317" s="89" t="s">
        <v>898</v>
      </c>
      <c r="D317" s="139" t="str">
        <f>IF(ISERROR(VLOOKUP($B317,Lists!$R$4:$S$17,2,FALSE)),"",VLOOKUP($B317,Lists!$R$4:$S$17,2,FALSE))</f>
        <v/>
      </c>
      <c r="E317" s="90" t="s">
        <v>799</v>
      </c>
      <c r="F317" s="96"/>
      <c r="G317" s="96" t="s">
        <v>836</v>
      </c>
      <c r="H317" s="91" t="s">
        <v>1016</v>
      </c>
      <c r="I317" s="91" t="s">
        <v>926</v>
      </c>
      <c r="J317" s="97"/>
      <c r="K317" s="78" t="s">
        <v>945</v>
      </c>
      <c r="L317" s="140" t="str">
        <f>IF(ISERROR(VLOOKUP($B317&amp;" "&amp;$M317,Lists!$AC$4:$AD$17,2,FALSE)),"",VLOOKUP($B317&amp;" "&amp;$M317,Lists!$AC$4:$AD$17,2,FALSE))</f>
        <v/>
      </c>
      <c r="M317" s="78" t="str">
        <f>IF(ISERROR(VLOOKUP($K317,Lists!$L$4:$M$7,2,FALSE)),"",VLOOKUP($K317,Lists!$L$4:$M$7,2,FALSE))</f>
        <v/>
      </c>
      <c r="N317" s="98" t="str">
        <f t="shared" si="4"/>
        <v/>
      </c>
      <c r="O317" s="99" t="str">
        <f>IF(C317="no",VLOOKUP(B317,Lists!$R$4:$AB$17,10, FALSE),"Please enter details here")</f>
        <v>Please enter details here</v>
      </c>
      <c r="P317" s="124"/>
      <c r="Q317" s="99" t="str">
        <f>IF(Lists!$BA$4="","No","")</f>
        <v>No</v>
      </c>
      <c r="R317" s="100" t="str">
        <f>IF(ISERROR(VLOOKUP($E317,Lists!$T$4:$AA$49,6,FALSE)),"",VLOOKUP($E317,Lists!$T$4:$AA$49,6,FALSE))</f>
        <v/>
      </c>
      <c r="S317" s="101" t="str">
        <f>IF(ISERROR(VLOOKUP($E317,Lists!$T$4:$AA$49,7,FALSE)),"",VLOOKUP($E317,Lists!$T$4:$AA$49,7,FALSE))</f>
        <v/>
      </c>
      <c r="T317" s="102"/>
      <c r="U317" s="102"/>
      <c r="V317" s="102"/>
      <c r="W317" s="102"/>
      <c r="X317" s="102" t="str">
        <f>IF(ISERROR(VLOOKUP($E317,Lists!$T$4:$AF$49,13,FALSE))," ",VLOOKUP($E317,Lists!$T$4:$AF$49,13,FALSE))</f>
        <v xml:space="preserve"> </v>
      </c>
    </row>
    <row r="318" spans="1:24" x14ac:dyDescent="0.25">
      <c r="A318" s="91"/>
      <c r="B318" s="76" t="s">
        <v>781</v>
      </c>
      <c r="C318" s="89" t="s">
        <v>898</v>
      </c>
      <c r="D318" s="139" t="str">
        <f>IF(ISERROR(VLOOKUP($B318,Lists!$R$4:$S$17,2,FALSE)),"",VLOOKUP($B318,Lists!$R$4:$S$17,2,FALSE))</f>
        <v/>
      </c>
      <c r="E318" s="90" t="s">
        <v>799</v>
      </c>
      <c r="F318" s="96"/>
      <c r="G318" s="96" t="s">
        <v>836</v>
      </c>
      <c r="H318" s="91" t="s">
        <v>1016</v>
      </c>
      <c r="I318" s="91" t="s">
        <v>926</v>
      </c>
      <c r="J318" s="97"/>
      <c r="K318" s="78" t="s">
        <v>945</v>
      </c>
      <c r="L318" s="140" t="str">
        <f>IF(ISERROR(VLOOKUP($B318&amp;" "&amp;$M318,Lists!$AC$4:$AD$17,2,FALSE)),"",VLOOKUP($B318&amp;" "&amp;$M318,Lists!$AC$4:$AD$17,2,FALSE))</f>
        <v/>
      </c>
      <c r="M318" s="78" t="str">
        <f>IF(ISERROR(VLOOKUP($K318,Lists!$L$4:$M$7,2,FALSE)),"",VLOOKUP($K318,Lists!$L$4:$M$7,2,FALSE))</f>
        <v/>
      </c>
      <c r="N318" s="98" t="str">
        <f t="shared" si="4"/>
        <v/>
      </c>
      <c r="O318" s="99" t="str">
        <f>IF(C318="no",VLOOKUP(B318,Lists!$R$4:$AB$17,10, FALSE),"Please enter details here")</f>
        <v>Please enter details here</v>
      </c>
      <c r="P318" s="124"/>
      <c r="Q318" s="99" t="str">
        <f>IF(Lists!$BA$4="","No","")</f>
        <v>No</v>
      </c>
      <c r="R318" s="100" t="str">
        <f>IF(ISERROR(VLOOKUP($E318,Lists!$T$4:$AA$49,6,FALSE)),"",VLOOKUP($E318,Lists!$T$4:$AA$49,6,FALSE))</f>
        <v/>
      </c>
      <c r="S318" s="101" t="str">
        <f>IF(ISERROR(VLOOKUP($E318,Lists!$T$4:$AA$49,7,FALSE)),"",VLOOKUP($E318,Lists!$T$4:$AA$49,7,FALSE))</f>
        <v/>
      </c>
      <c r="T318" s="102"/>
      <c r="U318" s="102"/>
      <c r="V318" s="102"/>
      <c r="W318" s="102"/>
      <c r="X318" s="102" t="str">
        <f>IF(ISERROR(VLOOKUP($E318,Lists!$T$4:$AF$49,13,FALSE))," ",VLOOKUP($E318,Lists!$T$4:$AF$49,13,FALSE))</f>
        <v xml:space="preserve"> </v>
      </c>
    </row>
    <row r="319" spans="1:24" x14ac:dyDescent="0.25">
      <c r="A319" s="91"/>
      <c r="B319" s="76" t="s">
        <v>781</v>
      </c>
      <c r="C319" s="89" t="s">
        <v>898</v>
      </c>
      <c r="D319" s="139" t="str">
        <f>IF(ISERROR(VLOOKUP($B319,Lists!$R$4:$S$17,2,FALSE)),"",VLOOKUP($B319,Lists!$R$4:$S$17,2,FALSE))</f>
        <v/>
      </c>
      <c r="E319" s="90" t="s">
        <v>799</v>
      </c>
      <c r="F319" s="96"/>
      <c r="G319" s="96" t="s">
        <v>836</v>
      </c>
      <c r="H319" s="91" t="s">
        <v>1016</v>
      </c>
      <c r="I319" s="91" t="s">
        <v>926</v>
      </c>
      <c r="J319" s="97"/>
      <c r="K319" s="78" t="s">
        <v>945</v>
      </c>
      <c r="L319" s="140" t="str">
        <f>IF(ISERROR(VLOOKUP($B319&amp;" "&amp;$M319,Lists!$AC$4:$AD$17,2,FALSE)),"",VLOOKUP($B319&amp;" "&amp;$M319,Lists!$AC$4:$AD$17,2,FALSE))</f>
        <v/>
      </c>
      <c r="M319" s="78" t="str">
        <f>IF(ISERROR(VLOOKUP($K319,Lists!$L$4:$M$7,2,FALSE)),"",VLOOKUP($K319,Lists!$L$4:$M$7,2,FALSE))</f>
        <v/>
      </c>
      <c r="N319" s="98" t="str">
        <f t="shared" si="4"/>
        <v/>
      </c>
      <c r="O319" s="99" t="str">
        <f>IF(C319="no",VLOOKUP(B319,Lists!$R$4:$AB$17,10, FALSE),"Please enter details here")</f>
        <v>Please enter details here</v>
      </c>
      <c r="P319" s="124"/>
      <c r="Q319" s="99" t="str">
        <f>IF(Lists!$BA$4="","No","")</f>
        <v>No</v>
      </c>
      <c r="R319" s="100" t="str">
        <f>IF(ISERROR(VLOOKUP($E319,Lists!$T$4:$AA$49,6,FALSE)),"",VLOOKUP($E319,Lists!$T$4:$AA$49,6,FALSE))</f>
        <v/>
      </c>
      <c r="S319" s="101" t="str">
        <f>IF(ISERROR(VLOOKUP($E319,Lists!$T$4:$AA$49,7,FALSE)),"",VLOOKUP($E319,Lists!$T$4:$AA$49,7,FALSE))</f>
        <v/>
      </c>
      <c r="T319" s="102"/>
      <c r="U319" s="102"/>
      <c r="V319" s="102"/>
      <c r="W319" s="102"/>
      <c r="X319" s="102" t="str">
        <f>IF(ISERROR(VLOOKUP($E319,Lists!$T$4:$AF$49,13,FALSE))," ",VLOOKUP($E319,Lists!$T$4:$AF$49,13,FALSE))</f>
        <v xml:space="preserve"> </v>
      </c>
    </row>
    <row r="320" spans="1:24" x14ac:dyDescent="0.25">
      <c r="A320" s="91"/>
      <c r="B320" s="76" t="s">
        <v>781</v>
      </c>
      <c r="C320" s="89" t="s">
        <v>898</v>
      </c>
      <c r="D320" s="139" t="str">
        <f>IF(ISERROR(VLOOKUP($B320,Lists!$R$4:$S$17,2,FALSE)),"",VLOOKUP($B320,Lists!$R$4:$S$17,2,FALSE))</f>
        <v/>
      </c>
      <c r="E320" s="90" t="s">
        <v>799</v>
      </c>
      <c r="F320" s="96"/>
      <c r="G320" s="96" t="s">
        <v>836</v>
      </c>
      <c r="H320" s="91" t="s">
        <v>1016</v>
      </c>
      <c r="I320" s="91" t="s">
        <v>926</v>
      </c>
      <c r="J320" s="97"/>
      <c r="K320" s="78" t="s">
        <v>945</v>
      </c>
      <c r="L320" s="140" t="str">
        <f>IF(ISERROR(VLOOKUP($B320&amp;" "&amp;$M320,Lists!$AC$4:$AD$17,2,FALSE)),"",VLOOKUP($B320&amp;" "&amp;$M320,Lists!$AC$4:$AD$17,2,FALSE))</f>
        <v/>
      </c>
      <c r="M320" s="78" t="str">
        <f>IF(ISERROR(VLOOKUP($K320,Lists!$L$4:$M$7,2,FALSE)),"",VLOOKUP($K320,Lists!$L$4:$M$7,2,FALSE))</f>
        <v/>
      </c>
      <c r="N320" s="98" t="str">
        <f t="shared" si="4"/>
        <v/>
      </c>
      <c r="O320" s="99" t="str">
        <f>IF(C320="no",VLOOKUP(B320,Lists!$R$4:$AB$17,10, FALSE),"Please enter details here")</f>
        <v>Please enter details here</v>
      </c>
      <c r="P320" s="124"/>
      <c r="Q320" s="99" t="str">
        <f>IF(Lists!$BA$4="","No","")</f>
        <v>No</v>
      </c>
      <c r="R320" s="100" t="str">
        <f>IF(ISERROR(VLOOKUP($E320,Lists!$T$4:$AA$49,6,FALSE)),"",VLOOKUP($E320,Lists!$T$4:$AA$49,6,FALSE))</f>
        <v/>
      </c>
      <c r="S320" s="101" t="str">
        <f>IF(ISERROR(VLOOKUP($E320,Lists!$T$4:$AA$49,7,FALSE)),"",VLOOKUP($E320,Lists!$T$4:$AA$49,7,FALSE))</f>
        <v/>
      </c>
      <c r="T320" s="102"/>
      <c r="U320" s="102"/>
      <c r="V320" s="102"/>
      <c r="W320" s="102"/>
      <c r="X320" s="102" t="str">
        <f>IF(ISERROR(VLOOKUP($E320,Lists!$T$4:$AF$49,13,FALSE))," ",VLOOKUP($E320,Lists!$T$4:$AF$49,13,FALSE))</f>
        <v xml:space="preserve"> </v>
      </c>
    </row>
    <row r="321" spans="1:24" x14ac:dyDescent="0.25">
      <c r="A321" s="91"/>
      <c r="B321" s="76" t="s">
        <v>781</v>
      </c>
      <c r="C321" s="89" t="s">
        <v>898</v>
      </c>
      <c r="D321" s="139" t="str">
        <f>IF(ISERROR(VLOOKUP($B321,Lists!$R$4:$S$17,2,FALSE)),"",VLOOKUP($B321,Lists!$R$4:$S$17,2,FALSE))</f>
        <v/>
      </c>
      <c r="E321" s="90" t="s">
        <v>799</v>
      </c>
      <c r="F321" s="96"/>
      <c r="G321" s="96" t="s">
        <v>836</v>
      </c>
      <c r="H321" s="91" t="s">
        <v>1016</v>
      </c>
      <c r="I321" s="91" t="s">
        <v>926</v>
      </c>
      <c r="J321" s="97"/>
      <c r="K321" s="78" t="s">
        <v>945</v>
      </c>
      <c r="L321" s="140" t="str">
        <f>IF(ISERROR(VLOOKUP($B321&amp;" "&amp;$M321,Lists!$AC$4:$AD$17,2,FALSE)),"",VLOOKUP($B321&amp;" "&amp;$M321,Lists!$AC$4:$AD$17,2,FALSE))</f>
        <v/>
      </c>
      <c r="M321" s="78" t="str">
        <f>IF(ISERROR(VLOOKUP($K321,Lists!$L$4:$M$7,2,FALSE)),"",VLOOKUP($K321,Lists!$L$4:$M$7,2,FALSE))</f>
        <v/>
      </c>
      <c r="N321" s="98" t="str">
        <f t="shared" si="4"/>
        <v/>
      </c>
      <c r="O321" s="99" t="str">
        <f>IF(C321="no",VLOOKUP(B321,Lists!$R$4:$AB$17,10, FALSE),"Please enter details here")</f>
        <v>Please enter details here</v>
      </c>
      <c r="P321" s="124"/>
      <c r="Q321" s="99" t="str">
        <f>IF(Lists!$BA$4="","No","")</f>
        <v>No</v>
      </c>
      <c r="R321" s="100" t="str">
        <f>IF(ISERROR(VLOOKUP($E321,Lists!$T$4:$AA$49,6,FALSE)),"",VLOOKUP($E321,Lists!$T$4:$AA$49,6,FALSE))</f>
        <v/>
      </c>
      <c r="S321" s="101" t="str">
        <f>IF(ISERROR(VLOOKUP($E321,Lists!$T$4:$AA$49,7,FALSE)),"",VLOOKUP($E321,Lists!$T$4:$AA$49,7,FALSE))</f>
        <v/>
      </c>
      <c r="T321" s="102"/>
      <c r="U321" s="102"/>
      <c r="V321" s="102"/>
      <c r="W321" s="102"/>
      <c r="X321" s="102" t="str">
        <f>IF(ISERROR(VLOOKUP($E321,Lists!$T$4:$AF$49,13,FALSE))," ",VLOOKUP($E321,Lists!$T$4:$AF$49,13,FALSE))</f>
        <v xml:space="preserve"> </v>
      </c>
    </row>
    <row r="322" spans="1:24" x14ac:dyDescent="0.25">
      <c r="A322" s="91"/>
      <c r="B322" s="76" t="s">
        <v>781</v>
      </c>
      <c r="C322" s="89" t="s">
        <v>898</v>
      </c>
      <c r="D322" s="139" t="str">
        <f>IF(ISERROR(VLOOKUP($B322,Lists!$R$4:$S$17,2,FALSE)),"",VLOOKUP($B322,Lists!$R$4:$S$17,2,FALSE))</f>
        <v/>
      </c>
      <c r="E322" s="90" t="s">
        <v>799</v>
      </c>
      <c r="F322" s="96"/>
      <c r="G322" s="96" t="s">
        <v>836</v>
      </c>
      <c r="H322" s="91" t="s">
        <v>1016</v>
      </c>
      <c r="I322" s="91" t="s">
        <v>926</v>
      </c>
      <c r="J322" s="97"/>
      <c r="K322" s="78" t="s">
        <v>945</v>
      </c>
      <c r="L322" s="140" t="str">
        <f>IF(ISERROR(VLOOKUP($B322&amp;" "&amp;$M322,Lists!$AC$4:$AD$17,2,FALSE)),"",VLOOKUP($B322&amp;" "&amp;$M322,Lists!$AC$4:$AD$17,2,FALSE))</f>
        <v/>
      </c>
      <c r="M322" s="78" t="str">
        <f>IF(ISERROR(VLOOKUP($K322,Lists!$L$4:$M$7,2,FALSE)),"",VLOOKUP($K322,Lists!$L$4:$M$7,2,FALSE))</f>
        <v/>
      </c>
      <c r="N322" s="98" t="str">
        <f t="shared" si="4"/>
        <v/>
      </c>
      <c r="O322" s="99" t="str">
        <f>IF(C322="no",VLOOKUP(B322,Lists!$R$4:$AB$17,10, FALSE),"Please enter details here")</f>
        <v>Please enter details here</v>
      </c>
      <c r="P322" s="124"/>
      <c r="Q322" s="99" t="str">
        <f>IF(Lists!$BA$4="","No","")</f>
        <v>No</v>
      </c>
      <c r="R322" s="100" t="str">
        <f>IF(ISERROR(VLOOKUP($E322,Lists!$T$4:$AA$49,6,FALSE)),"",VLOOKUP($E322,Lists!$T$4:$AA$49,6,FALSE))</f>
        <v/>
      </c>
      <c r="S322" s="101" t="str">
        <f>IF(ISERROR(VLOOKUP($E322,Lists!$T$4:$AA$49,7,FALSE)),"",VLOOKUP($E322,Lists!$T$4:$AA$49,7,FALSE))</f>
        <v/>
      </c>
      <c r="T322" s="102"/>
      <c r="U322" s="102"/>
      <c r="V322" s="102"/>
      <c r="W322" s="102"/>
      <c r="X322" s="102" t="str">
        <f>IF(ISERROR(VLOOKUP($E322,Lists!$T$4:$AF$49,13,FALSE))," ",VLOOKUP($E322,Lists!$T$4:$AF$49,13,FALSE))</f>
        <v xml:space="preserve"> </v>
      </c>
    </row>
    <row r="323" spans="1:24" x14ac:dyDescent="0.25">
      <c r="A323" s="91"/>
      <c r="B323" s="76" t="s">
        <v>781</v>
      </c>
      <c r="C323" s="89" t="s">
        <v>898</v>
      </c>
      <c r="D323" s="139" t="str">
        <f>IF(ISERROR(VLOOKUP($B323,Lists!$R$4:$S$17,2,FALSE)),"",VLOOKUP($B323,Lists!$R$4:$S$17,2,FALSE))</f>
        <v/>
      </c>
      <c r="E323" s="90" t="s">
        <v>799</v>
      </c>
      <c r="F323" s="96"/>
      <c r="G323" s="96" t="s">
        <v>836</v>
      </c>
      <c r="H323" s="91" t="s">
        <v>1016</v>
      </c>
      <c r="I323" s="91" t="s">
        <v>926</v>
      </c>
      <c r="J323" s="97"/>
      <c r="K323" s="78" t="s">
        <v>945</v>
      </c>
      <c r="L323" s="140" t="str">
        <f>IF(ISERROR(VLOOKUP($B323&amp;" "&amp;$M323,Lists!$AC$4:$AD$17,2,FALSE)),"",VLOOKUP($B323&amp;" "&amp;$M323,Lists!$AC$4:$AD$17,2,FALSE))</f>
        <v/>
      </c>
      <c r="M323" s="78" t="str">
        <f>IF(ISERROR(VLOOKUP($K323,Lists!$L$4:$M$7,2,FALSE)),"",VLOOKUP($K323,Lists!$L$4:$M$7,2,FALSE))</f>
        <v/>
      </c>
      <c r="N323" s="98" t="str">
        <f t="shared" si="4"/>
        <v/>
      </c>
      <c r="O323" s="99" t="str">
        <f>IF(C323="no",VLOOKUP(B323,Lists!$R$4:$AB$17,10, FALSE),"Please enter details here")</f>
        <v>Please enter details here</v>
      </c>
      <c r="P323" s="124"/>
      <c r="Q323" s="99" t="str">
        <f>IF(Lists!$BA$4="","No","")</f>
        <v>No</v>
      </c>
      <c r="R323" s="100" t="str">
        <f>IF(ISERROR(VLOOKUP($E323,Lists!$T$4:$AA$49,6,FALSE)),"",VLOOKUP($E323,Lists!$T$4:$AA$49,6,FALSE))</f>
        <v/>
      </c>
      <c r="S323" s="101" t="str">
        <f>IF(ISERROR(VLOOKUP($E323,Lists!$T$4:$AA$49,7,FALSE)),"",VLOOKUP($E323,Lists!$T$4:$AA$49,7,FALSE))</f>
        <v/>
      </c>
      <c r="T323" s="102"/>
      <c r="U323" s="102"/>
      <c r="V323" s="102"/>
      <c r="W323" s="102"/>
      <c r="X323" s="102" t="str">
        <f>IF(ISERROR(VLOOKUP($E323,Lists!$T$4:$AF$49,13,FALSE))," ",VLOOKUP($E323,Lists!$T$4:$AF$49,13,FALSE))</f>
        <v xml:space="preserve"> </v>
      </c>
    </row>
    <row r="324" spans="1:24" x14ac:dyDescent="0.25">
      <c r="A324" s="91"/>
      <c r="B324" s="76" t="s">
        <v>781</v>
      </c>
      <c r="C324" s="89" t="s">
        <v>898</v>
      </c>
      <c r="D324" s="139" t="str">
        <f>IF(ISERROR(VLOOKUP($B324,Lists!$R$4:$S$17,2,FALSE)),"",VLOOKUP($B324,Lists!$R$4:$S$17,2,FALSE))</f>
        <v/>
      </c>
      <c r="E324" s="90" t="s">
        <v>799</v>
      </c>
      <c r="F324" s="96"/>
      <c r="G324" s="96" t="s">
        <v>836</v>
      </c>
      <c r="H324" s="91" t="s">
        <v>1016</v>
      </c>
      <c r="I324" s="91" t="s">
        <v>926</v>
      </c>
      <c r="J324" s="97"/>
      <c r="K324" s="78" t="s">
        <v>945</v>
      </c>
      <c r="L324" s="140" t="str">
        <f>IF(ISERROR(VLOOKUP($B324&amp;" "&amp;$M324,Lists!$AC$4:$AD$17,2,FALSE)),"",VLOOKUP($B324&amp;" "&amp;$M324,Lists!$AC$4:$AD$17,2,FALSE))</f>
        <v/>
      </c>
      <c r="M324" s="78" t="str">
        <f>IF(ISERROR(VLOOKUP($K324,Lists!$L$4:$M$7,2,FALSE)),"",VLOOKUP($K324,Lists!$L$4:$M$7,2,FALSE))</f>
        <v/>
      </c>
      <c r="N324" s="98" t="str">
        <f t="shared" si="4"/>
        <v/>
      </c>
      <c r="O324" s="99" t="str">
        <f>IF(C324="no",VLOOKUP(B324,Lists!$R$4:$AB$17,10, FALSE),"Please enter details here")</f>
        <v>Please enter details here</v>
      </c>
      <c r="P324" s="124"/>
      <c r="Q324" s="99" t="str">
        <f>IF(Lists!$BA$4="","No","")</f>
        <v>No</v>
      </c>
      <c r="R324" s="100" t="str">
        <f>IF(ISERROR(VLOOKUP($E324,Lists!$T$4:$AA$49,6,FALSE)),"",VLOOKUP($E324,Lists!$T$4:$AA$49,6,FALSE))</f>
        <v/>
      </c>
      <c r="S324" s="101" t="str">
        <f>IF(ISERROR(VLOOKUP($E324,Lists!$T$4:$AA$49,7,FALSE)),"",VLOOKUP($E324,Lists!$T$4:$AA$49,7,FALSE))</f>
        <v/>
      </c>
      <c r="T324" s="102"/>
      <c r="U324" s="102"/>
      <c r="V324" s="102"/>
      <c r="W324" s="102"/>
      <c r="X324" s="102" t="str">
        <f>IF(ISERROR(VLOOKUP($E324,Lists!$T$4:$AF$49,13,FALSE))," ",VLOOKUP($E324,Lists!$T$4:$AF$49,13,FALSE))</f>
        <v xml:space="preserve"> </v>
      </c>
    </row>
    <row r="325" spans="1:24" x14ac:dyDescent="0.25">
      <c r="A325" s="91"/>
      <c r="B325" s="76" t="s">
        <v>781</v>
      </c>
      <c r="C325" s="89" t="s">
        <v>898</v>
      </c>
      <c r="D325" s="139" t="str">
        <f>IF(ISERROR(VLOOKUP($B325,Lists!$R$4:$S$17,2,FALSE)),"",VLOOKUP($B325,Lists!$R$4:$S$17,2,FALSE))</f>
        <v/>
      </c>
      <c r="E325" s="90" t="s">
        <v>799</v>
      </c>
      <c r="F325" s="96"/>
      <c r="G325" s="96" t="s">
        <v>836</v>
      </c>
      <c r="H325" s="91" t="s">
        <v>1016</v>
      </c>
      <c r="I325" s="91" t="s">
        <v>926</v>
      </c>
      <c r="J325" s="97"/>
      <c r="K325" s="78" t="s">
        <v>945</v>
      </c>
      <c r="L325" s="140" t="str">
        <f>IF(ISERROR(VLOOKUP($B325&amp;" "&amp;$M325,Lists!$AC$4:$AD$17,2,FALSE)),"",VLOOKUP($B325&amp;" "&amp;$M325,Lists!$AC$4:$AD$17,2,FALSE))</f>
        <v/>
      </c>
      <c r="M325" s="78" t="str">
        <f>IF(ISERROR(VLOOKUP($K325,Lists!$L$4:$M$7,2,FALSE)),"",VLOOKUP($K325,Lists!$L$4:$M$7,2,FALSE))</f>
        <v/>
      </c>
      <c r="N325" s="98" t="str">
        <f t="shared" si="4"/>
        <v/>
      </c>
      <c r="O325" s="99" t="str">
        <f>IF(C325="no",VLOOKUP(B325,Lists!$R$4:$AB$17,10, FALSE),"Please enter details here")</f>
        <v>Please enter details here</v>
      </c>
      <c r="P325" s="124"/>
      <c r="Q325" s="99" t="str">
        <f>IF(Lists!$BA$4="","No","")</f>
        <v>No</v>
      </c>
      <c r="R325" s="100" t="str">
        <f>IF(ISERROR(VLOOKUP($E325,Lists!$T$4:$AA$49,6,FALSE)),"",VLOOKUP($E325,Lists!$T$4:$AA$49,6,FALSE))</f>
        <v/>
      </c>
      <c r="S325" s="101" t="str">
        <f>IF(ISERROR(VLOOKUP($E325,Lists!$T$4:$AA$49,7,FALSE)),"",VLOOKUP($E325,Lists!$T$4:$AA$49,7,FALSE))</f>
        <v/>
      </c>
      <c r="T325" s="102"/>
      <c r="U325" s="102"/>
      <c r="V325" s="102"/>
      <c r="W325" s="102"/>
      <c r="X325" s="102" t="str">
        <f>IF(ISERROR(VLOOKUP($E325,Lists!$T$4:$AF$49,13,FALSE))," ",VLOOKUP($E325,Lists!$T$4:$AF$49,13,FALSE))</f>
        <v xml:space="preserve"> </v>
      </c>
    </row>
    <row r="326" spans="1:24" x14ac:dyDescent="0.25">
      <c r="A326" s="91"/>
      <c r="B326" s="76" t="s">
        <v>781</v>
      </c>
      <c r="C326" s="89" t="s">
        <v>898</v>
      </c>
      <c r="D326" s="139" t="str">
        <f>IF(ISERROR(VLOOKUP($B326,Lists!$R$4:$S$17,2,FALSE)),"",VLOOKUP($B326,Lists!$R$4:$S$17,2,FALSE))</f>
        <v/>
      </c>
      <c r="E326" s="90" t="s">
        <v>799</v>
      </c>
      <c r="F326" s="96"/>
      <c r="G326" s="96" t="s">
        <v>836</v>
      </c>
      <c r="H326" s="91" t="s">
        <v>1016</v>
      </c>
      <c r="I326" s="91" t="s">
        <v>926</v>
      </c>
      <c r="J326" s="97"/>
      <c r="K326" s="78" t="s">
        <v>945</v>
      </c>
      <c r="L326" s="140" t="str">
        <f>IF(ISERROR(VLOOKUP($B326&amp;" "&amp;$M326,Lists!$AC$4:$AD$17,2,FALSE)),"",VLOOKUP($B326&amp;" "&amp;$M326,Lists!$AC$4:$AD$17,2,FALSE))</f>
        <v/>
      </c>
      <c r="M326" s="78" t="str">
        <f>IF(ISERROR(VLOOKUP($K326,Lists!$L$4:$M$7,2,FALSE)),"",VLOOKUP($K326,Lists!$L$4:$M$7,2,FALSE))</f>
        <v/>
      </c>
      <c r="N326" s="98" t="str">
        <f t="shared" si="4"/>
        <v/>
      </c>
      <c r="O326" s="99" t="str">
        <f>IF(C326="no",VLOOKUP(B326,Lists!$R$4:$AB$17,10, FALSE),"Please enter details here")</f>
        <v>Please enter details here</v>
      </c>
      <c r="P326" s="124"/>
      <c r="Q326" s="99" t="str">
        <f>IF(Lists!$BA$4="","No","")</f>
        <v>No</v>
      </c>
      <c r="R326" s="100" t="str">
        <f>IF(ISERROR(VLOOKUP($E326,Lists!$T$4:$AA$49,6,FALSE)),"",VLOOKUP($E326,Lists!$T$4:$AA$49,6,FALSE))</f>
        <v/>
      </c>
      <c r="S326" s="101" t="str">
        <f>IF(ISERROR(VLOOKUP($E326,Lists!$T$4:$AA$49,7,FALSE)),"",VLOOKUP($E326,Lists!$T$4:$AA$49,7,FALSE))</f>
        <v/>
      </c>
      <c r="T326" s="102"/>
      <c r="U326" s="102"/>
      <c r="V326" s="102"/>
      <c r="W326" s="102"/>
      <c r="X326" s="102" t="str">
        <f>IF(ISERROR(VLOOKUP($E326,Lists!$T$4:$AF$49,13,FALSE))," ",VLOOKUP($E326,Lists!$T$4:$AF$49,13,FALSE))</f>
        <v xml:space="preserve"> </v>
      </c>
    </row>
    <row r="327" spans="1:24" x14ac:dyDescent="0.25">
      <c r="A327" s="91"/>
      <c r="B327" s="76" t="s">
        <v>781</v>
      </c>
      <c r="C327" s="89" t="s">
        <v>898</v>
      </c>
      <c r="D327" s="139" t="str">
        <f>IF(ISERROR(VLOOKUP($B327,Lists!$R$4:$S$17,2,FALSE)),"",VLOOKUP($B327,Lists!$R$4:$S$17,2,FALSE))</f>
        <v/>
      </c>
      <c r="E327" s="90" t="s">
        <v>799</v>
      </c>
      <c r="F327" s="96"/>
      <c r="G327" s="96" t="s">
        <v>836</v>
      </c>
      <c r="H327" s="91" t="s">
        <v>1016</v>
      </c>
      <c r="I327" s="91" t="s">
        <v>926</v>
      </c>
      <c r="J327" s="97"/>
      <c r="K327" s="78" t="s">
        <v>945</v>
      </c>
      <c r="L327" s="140" t="str">
        <f>IF(ISERROR(VLOOKUP($B327&amp;" "&amp;$M327,Lists!$AC$4:$AD$17,2,FALSE)),"",VLOOKUP($B327&amp;" "&amp;$M327,Lists!$AC$4:$AD$17,2,FALSE))</f>
        <v/>
      </c>
      <c r="M327" s="78" t="str">
        <f>IF(ISERROR(VLOOKUP($K327,Lists!$L$4:$M$7,2,FALSE)),"",VLOOKUP($K327,Lists!$L$4:$M$7,2,FALSE))</f>
        <v/>
      </c>
      <c r="N327" s="98" t="str">
        <f t="shared" si="4"/>
        <v/>
      </c>
      <c r="O327" s="99" t="str">
        <f>IF(C327="no",VLOOKUP(B327,Lists!$R$4:$AB$17,10, FALSE),"Please enter details here")</f>
        <v>Please enter details here</v>
      </c>
      <c r="P327" s="124"/>
      <c r="Q327" s="99" t="str">
        <f>IF(Lists!$BA$4="","No","")</f>
        <v>No</v>
      </c>
      <c r="R327" s="100" t="str">
        <f>IF(ISERROR(VLOOKUP($E327,Lists!$T$4:$AA$49,6,FALSE)),"",VLOOKUP($E327,Lists!$T$4:$AA$49,6,FALSE))</f>
        <v/>
      </c>
      <c r="S327" s="101" t="str">
        <f>IF(ISERROR(VLOOKUP($E327,Lists!$T$4:$AA$49,7,FALSE)),"",VLOOKUP($E327,Lists!$T$4:$AA$49,7,FALSE))</f>
        <v/>
      </c>
      <c r="T327" s="102"/>
      <c r="U327" s="102"/>
      <c r="V327" s="102"/>
      <c r="W327" s="102"/>
      <c r="X327" s="102" t="str">
        <f>IF(ISERROR(VLOOKUP($E327,Lists!$T$4:$AF$49,13,FALSE))," ",VLOOKUP($E327,Lists!$T$4:$AF$49,13,FALSE))</f>
        <v xml:space="preserve"> </v>
      </c>
    </row>
    <row r="328" spans="1:24" x14ac:dyDescent="0.25">
      <c r="A328" s="91"/>
      <c r="B328" s="76" t="s">
        <v>781</v>
      </c>
      <c r="C328" s="89" t="s">
        <v>898</v>
      </c>
      <c r="D328" s="139" t="str">
        <f>IF(ISERROR(VLOOKUP($B328,Lists!$R$4:$S$17,2,FALSE)),"",VLOOKUP($B328,Lists!$R$4:$S$17,2,FALSE))</f>
        <v/>
      </c>
      <c r="E328" s="90" t="s">
        <v>799</v>
      </c>
      <c r="F328" s="96"/>
      <c r="G328" s="96" t="s">
        <v>836</v>
      </c>
      <c r="H328" s="91" t="s">
        <v>1016</v>
      </c>
      <c r="I328" s="91" t="s">
        <v>926</v>
      </c>
      <c r="J328" s="97"/>
      <c r="K328" s="78" t="s">
        <v>945</v>
      </c>
      <c r="L328" s="140" t="str">
        <f>IF(ISERROR(VLOOKUP($B328&amp;" "&amp;$M328,Lists!$AC$4:$AD$17,2,FALSE)),"",VLOOKUP($B328&amp;" "&amp;$M328,Lists!$AC$4:$AD$17,2,FALSE))</f>
        <v/>
      </c>
      <c r="M328" s="78" t="str">
        <f>IF(ISERROR(VLOOKUP($K328,Lists!$L$4:$M$7,2,FALSE)),"",VLOOKUP($K328,Lists!$L$4:$M$7,2,FALSE))</f>
        <v/>
      </c>
      <c r="N328" s="98" t="str">
        <f t="shared" ref="N328:N391" si="5">IF(ISERROR(J328*L328),"",J328*L328)</f>
        <v/>
      </c>
      <c r="O328" s="99" t="str">
        <f>IF(C328="no",VLOOKUP(B328,Lists!$R$4:$AB$17,10, FALSE),"Please enter details here")</f>
        <v>Please enter details here</v>
      </c>
      <c r="P328" s="124"/>
      <c r="Q328" s="99" t="str">
        <f>IF(Lists!$BA$4="","No","")</f>
        <v>No</v>
      </c>
      <c r="R328" s="100" t="str">
        <f>IF(ISERROR(VLOOKUP($E328,Lists!$T$4:$AA$49,6,FALSE)),"",VLOOKUP($E328,Lists!$T$4:$AA$49,6,FALSE))</f>
        <v/>
      </c>
      <c r="S328" s="101" t="str">
        <f>IF(ISERROR(VLOOKUP($E328,Lists!$T$4:$AA$49,7,FALSE)),"",VLOOKUP($E328,Lists!$T$4:$AA$49,7,FALSE))</f>
        <v/>
      </c>
      <c r="T328" s="102"/>
      <c r="U328" s="102"/>
      <c r="V328" s="102"/>
      <c r="W328" s="102"/>
      <c r="X328" s="102" t="str">
        <f>IF(ISERROR(VLOOKUP($E328,Lists!$T$4:$AF$49,13,FALSE))," ",VLOOKUP($E328,Lists!$T$4:$AF$49,13,FALSE))</f>
        <v xml:space="preserve"> </v>
      </c>
    </row>
    <row r="329" spans="1:24" x14ac:dyDescent="0.25">
      <c r="A329" s="91"/>
      <c r="B329" s="76" t="s">
        <v>781</v>
      </c>
      <c r="C329" s="89" t="s">
        <v>898</v>
      </c>
      <c r="D329" s="139" t="str">
        <f>IF(ISERROR(VLOOKUP($B329,Lists!$R$4:$S$17,2,FALSE)),"",VLOOKUP($B329,Lists!$R$4:$S$17,2,FALSE))</f>
        <v/>
      </c>
      <c r="E329" s="90" t="s">
        <v>799</v>
      </c>
      <c r="F329" s="96"/>
      <c r="G329" s="96" t="s">
        <v>836</v>
      </c>
      <c r="H329" s="91" t="s">
        <v>1016</v>
      </c>
      <c r="I329" s="91" t="s">
        <v>926</v>
      </c>
      <c r="J329" s="97"/>
      <c r="K329" s="78" t="s">
        <v>945</v>
      </c>
      <c r="L329" s="140" t="str">
        <f>IF(ISERROR(VLOOKUP($B329&amp;" "&amp;$M329,Lists!$AC$4:$AD$17,2,FALSE)),"",VLOOKUP($B329&amp;" "&amp;$M329,Lists!$AC$4:$AD$17,2,FALSE))</f>
        <v/>
      </c>
      <c r="M329" s="78" t="str">
        <f>IF(ISERROR(VLOOKUP($K329,Lists!$L$4:$M$7,2,FALSE)),"",VLOOKUP($K329,Lists!$L$4:$M$7,2,FALSE))</f>
        <v/>
      </c>
      <c r="N329" s="98" t="str">
        <f t="shared" si="5"/>
        <v/>
      </c>
      <c r="O329" s="99" t="str">
        <f>IF(C329="no",VLOOKUP(B329,Lists!$R$4:$AB$17,10, FALSE),"Please enter details here")</f>
        <v>Please enter details here</v>
      </c>
      <c r="P329" s="124"/>
      <c r="Q329" s="99" t="str">
        <f>IF(Lists!$BA$4="","No","")</f>
        <v>No</v>
      </c>
      <c r="R329" s="100" t="str">
        <f>IF(ISERROR(VLOOKUP($E329,Lists!$T$4:$AA$49,6,FALSE)),"",VLOOKUP($E329,Lists!$T$4:$AA$49,6,FALSE))</f>
        <v/>
      </c>
      <c r="S329" s="101" t="str">
        <f>IF(ISERROR(VLOOKUP($E329,Lists!$T$4:$AA$49,7,FALSE)),"",VLOOKUP($E329,Lists!$T$4:$AA$49,7,FALSE))</f>
        <v/>
      </c>
      <c r="T329" s="102"/>
      <c r="U329" s="102"/>
      <c r="V329" s="102"/>
      <c r="W329" s="102"/>
      <c r="X329" s="102" t="str">
        <f>IF(ISERROR(VLOOKUP($E329,Lists!$T$4:$AF$49,13,FALSE))," ",VLOOKUP($E329,Lists!$T$4:$AF$49,13,FALSE))</f>
        <v xml:space="preserve"> </v>
      </c>
    </row>
    <row r="330" spans="1:24" x14ac:dyDescent="0.25">
      <c r="A330" s="91"/>
      <c r="B330" s="76" t="s">
        <v>781</v>
      </c>
      <c r="C330" s="89" t="s">
        <v>898</v>
      </c>
      <c r="D330" s="139" t="str">
        <f>IF(ISERROR(VLOOKUP($B330,Lists!$R$4:$S$17,2,FALSE)),"",VLOOKUP($B330,Lists!$R$4:$S$17,2,FALSE))</f>
        <v/>
      </c>
      <c r="E330" s="90" t="s">
        <v>799</v>
      </c>
      <c r="F330" s="96"/>
      <c r="G330" s="96" t="s">
        <v>836</v>
      </c>
      <c r="H330" s="91" t="s">
        <v>1016</v>
      </c>
      <c r="I330" s="91" t="s">
        <v>926</v>
      </c>
      <c r="J330" s="97"/>
      <c r="K330" s="78" t="s">
        <v>945</v>
      </c>
      <c r="L330" s="140" t="str">
        <f>IF(ISERROR(VLOOKUP($B330&amp;" "&amp;$M330,Lists!$AC$4:$AD$17,2,FALSE)),"",VLOOKUP($B330&amp;" "&amp;$M330,Lists!$AC$4:$AD$17,2,FALSE))</f>
        <v/>
      </c>
      <c r="M330" s="78" t="str">
        <f>IF(ISERROR(VLOOKUP($K330,Lists!$L$4:$M$7,2,FALSE)),"",VLOOKUP($K330,Lists!$L$4:$M$7,2,FALSE))</f>
        <v/>
      </c>
      <c r="N330" s="98" t="str">
        <f t="shared" si="5"/>
        <v/>
      </c>
      <c r="O330" s="99" t="str">
        <f>IF(C330="no",VLOOKUP(B330,Lists!$R$4:$AB$17,10, FALSE),"Please enter details here")</f>
        <v>Please enter details here</v>
      </c>
      <c r="P330" s="124"/>
      <c r="Q330" s="99" t="str">
        <f>IF(Lists!$BA$4="","No","")</f>
        <v>No</v>
      </c>
      <c r="R330" s="100" t="str">
        <f>IF(ISERROR(VLOOKUP($E330,Lists!$T$4:$AA$49,6,FALSE)),"",VLOOKUP($E330,Lists!$T$4:$AA$49,6,FALSE))</f>
        <v/>
      </c>
      <c r="S330" s="101" t="str">
        <f>IF(ISERROR(VLOOKUP($E330,Lists!$T$4:$AA$49,7,FALSE)),"",VLOOKUP($E330,Lists!$T$4:$AA$49,7,FALSE))</f>
        <v/>
      </c>
      <c r="T330" s="102"/>
      <c r="U330" s="102"/>
      <c r="V330" s="102"/>
      <c r="W330" s="102"/>
      <c r="X330" s="102" t="str">
        <f>IF(ISERROR(VLOOKUP($E330,Lists!$T$4:$AF$49,13,FALSE))," ",VLOOKUP($E330,Lists!$T$4:$AF$49,13,FALSE))</f>
        <v xml:space="preserve"> </v>
      </c>
    </row>
    <row r="331" spans="1:24" x14ac:dyDescent="0.25">
      <c r="A331" s="91"/>
      <c r="B331" s="76" t="s">
        <v>781</v>
      </c>
      <c r="C331" s="89" t="s">
        <v>898</v>
      </c>
      <c r="D331" s="139" t="str">
        <f>IF(ISERROR(VLOOKUP($B331,Lists!$R$4:$S$17,2,FALSE)),"",VLOOKUP($B331,Lists!$R$4:$S$17,2,FALSE))</f>
        <v/>
      </c>
      <c r="E331" s="90" t="s">
        <v>799</v>
      </c>
      <c r="F331" s="96"/>
      <c r="G331" s="96" t="s">
        <v>836</v>
      </c>
      <c r="H331" s="91" t="s">
        <v>1016</v>
      </c>
      <c r="I331" s="91" t="s">
        <v>926</v>
      </c>
      <c r="J331" s="97"/>
      <c r="K331" s="78" t="s">
        <v>945</v>
      </c>
      <c r="L331" s="140" t="str">
        <f>IF(ISERROR(VLOOKUP($B331&amp;" "&amp;$M331,Lists!$AC$4:$AD$17,2,FALSE)),"",VLOOKUP($B331&amp;" "&amp;$M331,Lists!$AC$4:$AD$17,2,FALSE))</f>
        <v/>
      </c>
      <c r="M331" s="78" t="str">
        <f>IF(ISERROR(VLOOKUP($K331,Lists!$L$4:$M$7,2,FALSE)),"",VLOOKUP($K331,Lists!$L$4:$M$7,2,FALSE))</f>
        <v/>
      </c>
      <c r="N331" s="98" t="str">
        <f t="shared" si="5"/>
        <v/>
      </c>
      <c r="O331" s="99" t="str">
        <f>IF(C331="no",VLOOKUP(B331,Lists!$R$4:$AB$17,10, FALSE),"Please enter details here")</f>
        <v>Please enter details here</v>
      </c>
      <c r="P331" s="124"/>
      <c r="Q331" s="99" t="str">
        <f>IF(Lists!$BA$4="","No","")</f>
        <v>No</v>
      </c>
      <c r="R331" s="100" t="str">
        <f>IF(ISERROR(VLOOKUP($E331,Lists!$T$4:$AA$49,6,FALSE)),"",VLOOKUP($E331,Lists!$T$4:$AA$49,6,FALSE))</f>
        <v/>
      </c>
      <c r="S331" s="101" t="str">
        <f>IF(ISERROR(VLOOKUP($E331,Lists!$T$4:$AA$49,7,FALSE)),"",VLOOKUP($E331,Lists!$T$4:$AA$49,7,FALSE))</f>
        <v/>
      </c>
      <c r="T331" s="102"/>
      <c r="U331" s="102"/>
      <c r="V331" s="102"/>
      <c r="W331" s="102"/>
      <c r="X331" s="102" t="str">
        <f>IF(ISERROR(VLOOKUP($E331,Lists!$T$4:$AF$49,13,FALSE))," ",VLOOKUP($E331,Lists!$T$4:$AF$49,13,FALSE))</f>
        <v xml:space="preserve"> </v>
      </c>
    </row>
    <row r="332" spans="1:24" x14ac:dyDescent="0.25">
      <c r="A332" s="91"/>
      <c r="B332" s="76" t="s">
        <v>781</v>
      </c>
      <c r="C332" s="89" t="s">
        <v>898</v>
      </c>
      <c r="D332" s="139" t="str">
        <f>IF(ISERROR(VLOOKUP($B332,Lists!$R$4:$S$17,2,FALSE)),"",VLOOKUP($B332,Lists!$R$4:$S$17,2,FALSE))</f>
        <v/>
      </c>
      <c r="E332" s="90" t="s">
        <v>799</v>
      </c>
      <c r="F332" s="96"/>
      <c r="G332" s="96" t="s">
        <v>836</v>
      </c>
      <c r="H332" s="91" t="s">
        <v>1016</v>
      </c>
      <c r="I332" s="91" t="s">
        <v>926</v>
      </c>
      <c r="J332" s="97"/>
      <c r="K332" s="78" t="s">
        <v>945</v>
      </c>
      <c r="L332" s="140" t="str">
        <f>IF(ISERROR(VLOOKUP($B332&amp;" "&amp;$M332,Lists!$AC$4:$AD$17,2,FALSE)),"",VLOOKUP($B332&amp;" "&amp;$M332,Lists!$AC$4:$AD$17,2,FALSE))</f>
        <v/>
      </c>
      <c r="M332" s="78" t="str">
        <f>IF(ISERROR(VLOOKUP($K332,Lists!$L$4:$M$7,2,FALSE)),"",VLOOKUP($K332,Lists!$L$4:$M$7,2,FALSE))</f>
        <v/>
      </c>
      <c r="N332" s="98" t="str">
        <f t="shared" si="5"/>
        <v/>
      </c>
      <c r="O332" s="99" t="str">
        <f>IF(C332="no",VLOOKUP(B332,Lists!$R$4:$AB$17,10, FALSE),"Please enter details here")</f>
        <v>Please enter details here</v>
      </c>
      <c r="P332" s="124"/>
      <c r="Q332" s="99" t="str">
        <f>IF(Lists!$BA$4="","No","")</f>
        <v>No</v>
      </c>
      <c r="R332" s="100" t="str">
        <f>IF(ISERROR(VLOOKUP($E332,Lists!$T$4:$AA$49,6,FALSE)),"",VLOOKUP($E332,Lists!$T$4:$AA$49,6,FALSE))</f>
        <v/>
      </c>
      <c r="S332" s="101" t="str">
        <f>IF(ISERROR(VLOOKUP($E332,Lists!$T$4:$AA$49,7,FALSE)),"",VLOOKUP($E332,Lists!$T$4:$AA$49,7,FALSE))</f>
        <v/>
      </c>
      <c r="T332" s="102"/>
      <c r="U332" s="102"/>
      <c r="V332" s="102"/>
      <c r="W332" s="102"/>
      <c r="X332" s="102" t="str">
        <f>IF(ISERROR(VLOOKUP($E332,Lists!$T$4:$AF$49,13,FALSE))," ",VLOOKUP($E332,Lists!$T$4:$AF$49,13,FALSE))</f>
        <v xml:space="preserve"> </v>
      </c>
    </row>
    <row r="333" spans="1:24" x14ac:dyDescent="0.25">
      <c r="A333" s="91"/>
      <c r="B333" s="76" t="s">
        <v>781</v>
      </c>
      <c r="C333" s="89" t="s">
        <v>898</v>
      </c>
      <c r="D333" s="139" t="str">
        <f>IF(ISERROR(VLOOKUP($B333,Lists!$R$4:$S$17,2,FALSE)),"",VLOOKUP($B333,Lists!$R$4:$S$17,2,FALSE))</f>
        <v/>
      </c>
      <c r="E333" s="90" t="s">
        <v>799</v>
      </c>
      <c r="F333" s="96"/>
      <c r="G333" s="96" t="s">
        <v>836</v>
      </c>
      <c r="H333" s="91" t="s">
        <v>1016</v>
      </c>
      <c r="I333" s="91" t="s">
        <v>926</v>
      </c>
      <c r="J333" s="97"/>
      <c r="K333" s="78" t="s">
        <v>945</v>
      </c>
      <c r="L333" s="140" t="str">
        <f>IF(ISERROR(VLOOKUP($B333&amp;" "&amp;$M333,Lists!$AC$4:$AD$17,2,FALSE)),"",VLOOKUP($B333&amp;" "&amp;$M333,Lists!$AC$4:$AD$17,2,FALSE))</f>
        <v/>
      </c>
      <c r="M333" s="78" t="str">
        <f>IF(ISERROR(VLOOKUP($K333,Lists!$L$4:$M$7,2,FALSE)),"",VLOOKUP($K333,Lists!$L$4:$M$7,2,FALSE))</f>
        <v/>
      </c>
      <c r="N333" s="98" t="str">
        <f t="shared" si="5"/>
        <v/>
      </c>
      <c r="O333" s="99" t="str">
        <f>IF(C333="no",VLOOKUP(B333,Lists!$R$4:$AB$17,10, FALSE),"Please enter details here")</f>
        <v>Please enter details here</v>
      </c>
      <c r="P333" s="124"/>
      <c r="Q333" s="99" t="str">
        <f>IF(Lists!$BA$4="","No","")</f>
        <v>No</v>
      </c>
      <c r="R333" s="100" t="str">
        <f>IF(ISERROR(VLOOKUP($E333,Lists!$T$4:$AA$49,6,FALSE)),"",VLOOKUP($E333,Lists!$T$4:$AA$49,6,FALSE))</f>
        <v/>
      </c>
      <c r="S333" s="101" t="str">
        <f>IF(ISERROR(VLOOKUP($E333,Lists!$T$4:$AA$49,7,FALSE)),"",VLOOKUP($E333,Lists!$T$4:$AA$49,7,FALSE))</f>
        <v/>
      </c>
      <c r="T333" s="102"/>
      <c r="U333" s="102"/>
      <c r="V333" s="102"/>
      <c r="W333" s="102"/>
      <c r="X333" s="102" t="str">
        <f>IF(ISERROR(VLOOKUP($E333,Lists!$T$4:$AF$49,13,FALSE))," ",VLOOKUP($E333,Lists!$T$4:$AF$49,13,FALSE))</f>
        <v xml:space="preserve"> </v>
      </c>
    </row>
    <row r="334" spans="1:24" x14ac:dyDescent="0.25">
      <c r="A334" s="91"/>
      <c r="B334" s="76" t="s">
        <v>781</v>
      </c>
      <c r="C334" s="89" t="s">
        <v>898</v>
      </c>
      <c r="D334" s="139" t="str">
        <f>IF(ISERROR(VLOOKUP($B334,Lists!$R$4:$S$17,2,FALSE)),"",VLOOKUP($B334,Lists!$R$4:$S$17,2,FALSE))</f>
        <v/>
      </c>
      <c r="E334" s="90" t="s">
        <v>799</v>
      </c>
      <c r="F334" s="96"/>
      <c r="G334" s="96" t="s">
        <v>836</v>
      </c>
      <c r="H334" s="91" t="s">
        <v>1016</v>
      </c>
      <c r="I334" s="91" t="s">
        <v>926</v>
      </c>
      <c r="J334" s="97"/>
      <c r="K334" s="78" t="s">
        <v>945</v>
      </c>
      <c r="L334" s="140" t="str">
        <f>IF(ISERROR(VLOOKUP($B334&amp;" "&amp;$M334,Lists!$AC$4:$AD$17,2,FALSE)),"",VLOOKUP($B334&amp;" "&amp;$M334,Lists!$AC$4:$AD$17,2,FALSE))</f>
        <v/>
      </c>
      <c r="M334" s="78" t="str">
        <f>IF(ISERROR(VLOOKUP($K334,Lists!$L$4:$M$7,2,FALSE)),"",VLOOKUP($K334,Lists!$L$4:$M$7,2,FALSE))</f>
        <v/>
      </c>
      <c r="N334" s="98" t="str">
        <f t="shared" si="5"/>
        <v/>
      </c>
      <c r="O334" s="99" t="str">
        <f>IF(C334="no",VLOOKUP(B334,Lists!$R$4:$AB$17,10, FALSE),"Please enter details here")</f>
        <v>Please enter details here</v>
      </c>
      <c r="P334" s="124"/>
      <c r="Q334" s="99" t="str">
        <f>IF(Lists!$BA$4="","No","")</f>
        <v>No</v>
      </c>
      <c r="R334" s="100" t="str">
        <f>IF(ISERROR(VLOOKUP($E334,Lists!$T$4:$AA$49,6,FALSE)),"",VLOOKUP($E334,Lists!$T$4:$AA$49,6,FALSE))</f>
        <v/>
      </c>
      <c r="S334" s="101" t="str">
        <f>IF(ISERROR(VLOOKUP($E334,Lists!$T$4:$AA$49,7,FALSE)),"",VLOOKUP($E334,Lists!$T$4:$AA$49,7,FALSE))</f>
        <v/>
      </c>
      <c r="T334" s="102"/>
      <c r="U334" s="102"/>
      <c r="V334" s="102"/>
      <c r="W334" s="102"/>
      <c r="X334" s="102" t="str">
        <f>IF(ISERROR(VLOOKUP($E334,Lists!$T$4:$AF$49,13,FALSE))," ",VLOOKUP($E334,Lists!$T$4:$AF$49,13,FALSE))</f>
        <v xml:space="preserve"> </v>
      </c>
    </row>
    <row r="335" spans="1:24" x14ac:dyDescent="0.25">
      <c r="A335" s="91"/>
      <c r="B335" s="76" t="s">
        <v>781</v>
      </c>
      <c r="C335" s="89" t="s">
        <v>898</v>
      </c>
      <c r="D335" s="139" t="str">
        <f>IF(ISERROR(VLOOKUP($B335,Lists!$R$4:$S$17,2,FALSE)),"",VLOOKUP($B335,Lists!$R$4:$S$17,2,FALSE))</f>
        <v/>
      </c>
      <c r="E335" s="90" t="s">
        <v>799</v>
      </c>
      <c r="F335" s="96"/>
      <c r="G335" s="96" t="s">
        <v>836</v>
      </c>
      <c r="H335" s="91" t="s">
        <v>1016</v>
      </c>
      <c r="I335" s="91" t="s">
        <v>926</v>
      </c>
      <c r="J335" s="97"/>
      <c r="K335" s="78" t="s">
        <v>945</v>
      </c>
      <c r="L335" s="140" t="str">
        <f>IF(ISERROR(VLOOKUP($B335&amp;" "&amp;$M335,Lists!$AC$4:$AD$17,2,FALSE)),"",VLOOKUP($B335&amp;" "&amp;$M335,Lists!$AC$4:$AD$17,2,FALSE))</f>
        <v/>
      </c>
      <c r="M335" s="78" t="str">
        <f>IF(ISERROR(VLOOKUP($K335,Lists!$L$4:$M$7,2,FALSE)),"",VLOOKUP($K335,Lists!$L$4:$M$7,2,FALSE))</f>
        <v/>
      </c>
      <c r="N335" s="98" t="str">
        <f t="shared" si="5"/>
        <v/>
      </c>
      <c r="O335" s="99" t="str">
        <f>IF(C335="no",VLOOKUP(B335,Lists!$R$4:$AB$17,10, FALSE),"Please enter details here")</f>
        <v>Please enter details here</v>
      </c>
      <c r="P335" s="124"/>
      <c r="Q335" s="99" t="str">
        <f>IF(Lists!$BA$4="","No","")</f>
        <v>No</v>
      </c>
      <c r="R335" s="100" t="str">
        <f>IF(ISERROR(VLOOKUP($E335,Lists!$T$4:$AA$49,6,FALSE)),"",VLOOKUP($E335,Lists!$T$4:$AA$49,6,FALSE))</f>
        <v/>
      </c>
      <c r="S335" s="101" t="str">
        <f>IF(ISERROR(VLOOKUP($E335,Lists!$T$4:$AA$49,7,FALSE)),"",VLOOKUP($E335,Lists!$T$4:$AA$49,7,FALSE))</f>
        <v/>
      </c>
      <c r="T335" s="102"/>
      <c r="U335" s="102"/>
      <c r="V335" s="102"/>
      <c r="W335" s="102"/>
      <c r="X335" s="102" t="str">
        <f>IF(ISERROR(VLOOKUP($E335,Lists!$T$4:$AF$49,13,FALSE))," ",VLOOKUP($E335,Lists!$T$4:$AF$49,13,FALSE))</f>
        <v xml:space="preserve"> </v>
      </c>
    </row>
    <row r="336" spans="1:24" x14ac:dyDescent="0.25">
      <c r="A336" s="91"/>
      <c r="B336" s="76" t="s">
        <v>781</v>
      </c>
      <c r="C336" s="89" t="s">
        <v>898</v>
      </c>
      <c r="D336" s="139" t="str">
        <f>IF(ISERROR(VLOOKUP($B336,Lists!$R$4:$S$17,2,FALSE)),"",VLOOKUP($B336,Lists!$R$4:$S$17,2,FALSE))</f>
        <v/>
      </c>
      <c r="E336" s="90" t="s">
        <v>799</v>
      </c>
      <c r="F336" s="96"/>
      <c r="G336" s="96" t="s">
        <v>836</v>
      </c>
      <c r="H336" s="91" t="s">
        <v>1016</v>
      </c>
      <c r="I336" s="91" t="s">
        <v>926</v>
      </c>
      <c r="J336" s="97"/>
      <c r="K336" s="78" t="s">
        <v>945</v>
      </c>
      <c r="L336" s="140" t="str">
        <f>IF(ISERROR(VLOOKUP($B336&amp;" "&amp;$M336,Lists!$AC$4:$AD$17,2,FALSE)),"",VLOOKUP($B336&amp;" "&amp;$M336,Lists!$AC$4:$AD$17,2,FALSE))</f>
        <v/>
      </c>
      <c r="M336" s="78" t="str">
        <f>IF(ISERROR(VLOOKUP($K336,Lists!$L$4:$M$7,2,FALSE)),"",VLOOKUP($K336,Lists!$L$4:$M$7,2,FALSE))</f>
        <v/>
      </c>
      <c r="N336" s="98" t="str">
        <f t="shared" si="5"/>
        <v/>
      </c>
      <c r="O336" s="99" t="str">
        <f>IF(C336="no",VLOOKUP(B336,Lists!$R$4:$AB$17,10, FALSE),"Please enter details here")</f>
        <v>Please enter details here</v>
      </c>
      <c r="P336" s="124"/>
      <c r="Q336" s="99" t="str">
        <f>IF(Lists!$BA$4="","No","")</f>
        <v>No</v>
      </c>
      <c r="R336" s="100" t="str">
        <f>IF(ISERROR(VLOOKUP($E336,Lists!$T$4:$AA$49,6,FALSE)),"",VLOOKUP($E336,Lists!$T$4:$AA$49,6,FALSE))</f>
        <v/>
      </c>
      <c r="S336" s="101" t="str">
        <f>IF(ISERROR(VLOOKUP($E336,Lists!$T$4:$AA$49,7,FALSE)),"",VLOOKUP($E336,Lists!$T$4:$AA$49,7,FALSE))</f>
        <v/>
      </c>
      <c r="T336" s="102"/>
      <c r="U336" s="102"/>
      <c r="V336" s="102"/>
      <c r="W336" s="102"/>
      <c r="X336" s="102" t="str">
        <f>IF(ISERROR(VLOOKUP($E336,Lists!$T$4:$AF$49,13,FALSE))," ",VLOOKUP($E336,Lists!$T$4:$AF$49,13,FALSE))</f>
        <v xml:space="preserve"> </v>
      </c>
    </row>
    <row r="337" spans="1:24" x14ac:dyDescent="0.25">
      <c r="A337" s="91"/>
      <c r="B337" s="76" t="s">
        <v>781</v>
      </c>
      <c r="C337" s="89" t="s">
        <v>898</v>
      </c>
      <c r="D337" s="139" t="str">
        <f>IF(ISERROR(VLOOKUP($B337,Lists!$R$4:$S$17,2,FALSE)),"",VLOOKUP($B337,Lists!$R$4:$S$17,2,FALSE))</f>
        <v/>
      </c>
      <c r="E337" s="90" t="s">
        <v>799</v>
      </c>
      <c r="F337" s="96"/>
      <c r="G337" s="96" t="s">
        <v>836</v>
      </c>
      <c r="H337" s="91" t="s">
        <v>1016</v>
      </c>
      <c r="I337" s="91" t="s">
        <v>926</v>
      </c>
      <c r="J337" s="97"/>
      <c r="K337" s="78" t="s">
        <v>945</v>
      </c>
      <c r="L337" s="140" t="str">
        <f>IF(ISERROR(VLOOKUP($B337&amp;" "&amp;$M337,Lists!$AC$4:$AD$17,2,FALSE)),"",VLOOKUP($B337&amp;" "&amp;$M337,Lists!$AC$4:$AD$17,2,FALSE))</f>
        <v/>
      </c>
      <c r="M337" s="78" t="str">
        <f>IF(ISERROR(VLOOKUP($K337,Lists!$L$4:$M$7,2,FALSE)),"",VLOOKUP($K337,Lists!$L$4:$M$7,2,FALSE))</f>
        <v/>
      </c>
      <c r="N337" s="98" t="str">
        <f t="shared" si="5"/>
        <v/>
      </c>
      <c r="O337" s="99" t="str">
        <f>IF(C337="no",VLOOKUP(B337,Lists!$R$4:$AB$17,10, FALSE),"Please enter details here")</f>
        <v>Please enter details here</v>
      </c>
      <c r="P337" s="124"/>
      <c r="Q337" s="99" t="str">
        <f>IF(Lists!$BA$4="","No","")</f>
        <v>No</v>
      </c>
      <c r="R337" s="100" t="str">
        <f>IF(ISERROR(VLOOKUP($E337,Lists!$T$4:$AA$49,6,FALSE)),"",VLOOKUP($E337,Lists!$T$4:$AA$49,6,FALSE))</f>
        <v/>
      </c>
      <c r="S337" s="101" t="str">
        <f>IF(ISERROR(VLOOKUP($E337,Lists!$T$4:$AA$49,7,FALSE)),"",VLOOKUP($E337,Lists!$T$4:$AA$49,7,FALSE))</f>
        <v/>
      </c>
      <c r="T337" s="102"/>
      <c r="U337" s="102"/>
      <c r="V337" s="102"/>
      <c r="W337" s="102"/>
      <c r="X337" s="102" t="str">
        <f>IF(ISERROR(VLOOKUP($E337,Lists!$T$4:$AF$49,13,FALSE))," ",VLOOKUP($E337,Lists!$T$4:$AF$49,13,FALSE))</f>
        <v xml:space="preserve"> </v>
      </c>
    </row>
    <row r="338" spans="1:24" x14ac:dyDescent="0.25">
      <c r="A338" s="91"/>
      <c r="B338" s="76" t="s">
        <v>781</v>
      </c>
      <c r="C338" s="89" t="s">
        <v>898</v>
      </c>
      <c r="D338" s="139" t="str">
        <f>IF(ISERROR(VLOOKUP($B338,Lists!$R$4:$S$17,2,FALSE)),"",VLOOKUP($B338,Lists!$R$4:$S$17,2,FALSE))</f>
        <v/>
      </c>
      <c r="E338" s="90" t="s">
        <v>799</v>
      </c>
      <c r="F338" s="96"/>
      <c r="G338" s="96" t="s">
        <v>836</v>
      </c>
      <c r="H338" s="91" t="s">
        <v>1016</v>
      </c>
      <c r="I338" s="91" t="s">
        <v>926</v>
      </c>
      <c r="J338" s="97"/>
      <c r="K338" s="78" t="s">
        <v>945</v>
      </c>
      <c r="L338" s="140" t="str">
        <f>IF(ISERROR(VLOOKUP($B338&amp;" "&amp;$M338,Lists!$AC$4:$AD$17,2,FALSE)),"",VLOOKUP($B338&amp;" "&amp;$M338,Lists!$AC$4:$AD$17,2,FALSE))</f>
        <v/>
      </c>
      <c r="M338" s="78" t="str">
        <f>IF(ISERROR(VLOOKUP($K338,Lists!$L$4:$M$7,2,FALSE)),"",VLOOKUP($K338,Lists!$L$4:$M$7,2,FALSE))</f>
        <v/>
      </c>
      <c r="N338" s="98" t="str">
        <f t="shared" si="5"/>
        <v/>
      </c>
      <c r="O338" s="99" t="str">
        <f>IF(C338="no",VLOOKUP(B338,Lists!$R$4:$AB$17,10, FALSE),"Please enter details here")</f>
        <v>Please enter details here</v>
      </c>
      <c r="P338" s="124"/>
      <c r="Q338" s="99" t="str">
        <f>IF(Lists!$BA$4="","No","")</f>
        <v>No</v>
      </c>
      <c r="R338" s="100" t="str">
        <f>IF(ISERROR(VLOOKUP($E338,Lists!$T$4:$AA$49,6,FALSE)),"",VLOOKUP($E338,Lists!$T$4:$AA$49,6,FALSE))</f>
        <v/>
      </c>
      <c r="S338" s="101" t="str">
        <f>IF(ISERROR(VLOOKUP($E338,Lists!$T$4:$AA$49,7,FALSE)),"",VLOOKUP($E338,Lists!$T$4:$AA$49,7,FALSE))</f>
        <v/>
      </c>
      <c r="T338" s="102"/>
      <c r="U338" s="102"/>
      <c r="V338" s="102"/>
      <c r="W338" s="102"/>
      <c r="X338" s="102" t="str">
        <f>IF(ISERROR(VLOOKUP($E338,Lists!$T$4:$AF$49,13,FALSE))," ",VLOOKUP($E338,Lists!$T$4:$AF$49,13,FALSE))</f>
        <v xml:space="preserve"> </v>
      </c>
    </row>
    <row r="339" spans="1:24" x14ac:dyDescent="0.25">
      <c r="A339" s="91"/>
      <c r="B339" s="76" t="s">
        <v>781</v>
      </c>
      <c r="C339" s="89" t="s">
        <v>898</v>
      </c>
      <c r="D339" s="139" t="str">
        <f>IF(ISERROR(VLOOKUP($B339,Lists!$R$4:$S$17,2,FALSE)),"",VLOOKUP($B339,Lists!$R$4:$S$17,2,FALSE))</f>
        <v/>
      </c>
      <c r="E339" s="90" t="s">
        <v>799</v>
      </c>
      <c r="F339" s="96"/>
      <c r="G339" s="96" t="s">
        <v>836</v>
      </c>
      <c r="H339" s="91" t="s">
        <v>1016</v>
      </c>
      <c r="I339" s="91" t="s">
        <v>926</v>
      </c>
      <c r="J339" s="97"/>
      <c r="K339" s="78" t="s">
        <v>945</v>
      </c>
      <c r="L339" s="140" t="str">
        <f>IF(ISERROR(VLOOKUP($B339&amp;" "&amp;$M339,Lists!$AC$4:$AD$17,2,FALSE)),"",VLOOKUP($B339&amp;" "&amp;$M339,Lists!$AC$4:$AD$17,2,FALSE))</f>
        <v/>
      </c>
      <c r="M339" s="78" t="str">
        <f>IF(ISERROR(VLOOKUP($K339,Lists!$L$4:$M$7,2,FALSE)),"",VLOOKUP($K339,Lists!$L$4:$M$7,2,FALSE))</f>
        <v/>
      </c>
      <c r="N339" s="98" t="str">
        <f t="shared" si="5"/>
        <v/>
      </c>
      <c r="O339" s="99" t="str">
        <f>IF(C339="no",VLOOKUP(B339,Lists!$R$4:$AB$17,10, FALSE),"Please enter details here")</f>
        <v>Please enter details here</v>
      </c>
      <c r="P339" s="124"/>
      <c r="Q339" s="99" t="str">
        <f>IF(Lists!$BA$4="","No","")</f>
        <v>No</v>
      </c>
      <c r="R339" s="100" t="str">
        <f>IF(ISERROR(VLOOKUP($E339,Lists!$T$4:$AA$49,6,FALSE)),"",VLOOKUP($E339,Lists!$T$4:$AA$49,6,FALSE))</f>
        <v/>
      </c>
      <c r="S339" s="101" t="str">
        <f>IF(ISERROR(VLOOKUP($E339,Lists!$T$4:$AA$49,7,FALSE)),"",VLOOKUP($E339,Lists!$T$4:$AA$49,7,FALSE))</f>
        <v/>
      </c>
      <c r="T339" s="102"/>
      <c r="U339" s="102"/>
      <c r="V339" s="102"/>
      <c r="W339" s="102"/>
      <c r="X339" s="102" t="str">
        <f>IF(ISERROR(VLOOKUP($E339,Lists!$T$4:$AF$49,13,FALSE))," ",VLOOKUP($E339,Lists!$T$4:$AF$49,13,FALSE))</f>
        <v xml:space="preserve"> </v>
      </c>
    </row>
    <row r="340" spans="1:24" x14ac:dyDescent="0.25">
      <c r="A340" s="91"/>
      <c r="B340" s="76" t="s">
        <v>781</v>
      </c>
      <c r="C340" s="89" t="s">
        <v>898</v>
      </c>
      <c r="D340" s="139" t="str">
        <f>IF(ISERROR(VLOOKUP($B340,Lists!$R$4:$S$17,2,FALSE)),"",VLOOKUP($B340,Lists!$R$4:$S$17,2,FALSE))</f>
        <v/>
      </c>
      <c r="E340" s="90" t="s">
        <v>799</v>
      </c>
      <c r="F340" s="96"/>
      <c r="G340" s="96" t="s">
        <v>836</v>
      </c>
      <c r="H340" s="91" t="s">
        <v>1016</v>
      </c>
      <c r="I340" s="91" t="s">
        <v>926</v>
      </c>
      <c r="J340" s="97"/>
      <c r="K340" s="78" t="s">
        <v>945</v>
      </c>
      <c r="L340" s="140" t="str">
        <f>IF(ISERROR(VLOOKUP($B340&amp;" "&amp;$M340,Lists!$AC$4:$AD$17,2,FALSE)),"",VLOOKUP($B340&amp;" "&amp;$M340,Lists!$AC$4:$AD$17,2,FALSE))</f>
        <v/>
      </c>
      <c r="M340" s="78" t="str">
        <f>IF(ISERROR(VLOOKUP($K340,Lists!$L$4:$M$7,2,FALSE)),"",VLOOKUP($K340,Lists!$L$4:$M$7,2,FALSE))</f>
        <v/>
      </c>
      <c r="N340" s="98" t="str">
        <f t="shared" si="5"/>
        <v/>
      </c>
      <c r="O340" s="99" t="str">
        <f>IF(C340="no",VLOOKUP(B340,Lists!$R$4:$AB$17,10, FALSE),"Please enter details here")</f>
        <v>Please enter details here</v>
      </c>
      <c r="P340" s="124"/>
      <c r="Q340" s="99" t="str">
        <f>IF(Lists!$BA$4="","No","")</f>
        <v>No</v>
      </c>
      <c r="R340" s="100" t="str">
        <f>IF(ISERROR(VLOOKUP($E340,Lists!$T$4:$AA$49,6,FALSE)),"",VLOOKUP($E340,Lists!$T$4:$AA$49,6,FALSE))</f>
        <v/>
      </c>
      <c r="S340" s="101" t="str">
        <f>IF(ISERROR(VLOOKUP($E340,Lists!$T$4:$AA$49,7,FALSE)),"",VLOOKUP($E340,Lists!$T$4:$AA$49,7,FALSE))</f>
        <v/>
      </c>
      <c r="T340" s="102"/>
      <c r="U340" s="102"/>
      <c r="V340" s="102"/>
      <c r="W340" s="102"/>
      <c r="X340" s="102" t="str">
        <f>IF(ISERROR(VLOOKUP($E340,Lists!$T$4:$AF$49,13,FALSE))," ",VLOOKUP($E340,Lists!$T$4:$AF$49,13,FALSE))</f>
        <v xml:space="preserve"> </v>
      </c>
    </row>
    <row r="341" spans="1:24" x14ac:dyDescent="0.25">
      <c r="A341" s="91"/>
      <c r="B341" s="76" t="s">
        <v>781</v>
      </c>
      <c r="C341" s="89" t="s">
        <v>898</v>
      </c>
      <c r="D341" s="139" t="str">
        <f>IF(ISERROR(VLOOKUP($B341,Lists!$R$4:$S$17,2,FALSE)),"",VLOOKUP($B341,Lists!$R$4:$S$17,2,FALSE))</f>
        <v/>
      </c>
      <c r="E341" s="90" t="s">
        <v>799</v>
      </c>
      <c r="F341" s="96"/>
      <c r="G341" s="96" t="s">
        <v>836</v>
      </c>
      <c r="H341" s="91" t="s">
        <v>1016</v>
      </c>
      <c r="I341" s="91" t="s">
        <v>926</v>
      </c>
      <c r="J341" s="97"/>
      <c r="K341" s="78" t="s">
        <v>945</v>
      </c>
      <c r="L341" s="140" t="str">
        <f>IF(ISERROR(VLOOKUP($B341&amp;" "&amp;$M341,Lists!$AC$4:$AD$17,2,FALSE)),"",VLOOKUP($B341&amp;" "&amp;$M341,Lists!$AC$4:$AD$17,2,FALSE))</f>
        <v/>
      </c>
      <c r="M341" s="78" t="str">
        <f>IF(ISERROR(VLOOKUP($K341,Lists!$L$4:$M$7,2,FALSE)),"",VLOOKUP($K341,Lists!$L$4:$M$7,2,FALSE))</f>
        <v/>
      </c>
      <c r="N341" s="98" t="str">
        <f t="shared" si="5"/>
        <v/>
      </c>
      <c r="O341" s="99" t="str">
        <f>IF(C341="no",VLOOKUP(B341,Lists!$R$4:$AB$17,10, FALSE),"Please enter details here")</f>
        <v>Please enter details here</v>
      </c>
      <c r="P341" s="124"/>
      <c r="Q341" s="99" t="str">
        <f>IF(Lists!$BA$4="","No","")</f>
        <v>No</v>
      </c>
      <c r="R341" s="100" t="str">
        <f>IF(ISERROR(VLOOKUP($E341,Lists!$T$4:$AA$49,6,FALSE)),"",VLOOKUP($E341,Lists!$T$4:$AA$49,6,FALSE))</f>
        <v/>
      </c>
      <c r="S341" s="101" t="str">
        <f>IF(ISERROR(VLOOKUP($E341,Lists!$T$4:$AA$49,7,FALSE)),"",VLOOKUP($E341,Lists!$T$4:$AA$49,7,FALSE))</f>
        <v/>
      </c>
      <c r="T341" s="102"/>
      <c r="U341" s="102"/>
      <c r="V341" s="102"/>
      <c r="W341" s="102"/>
      <c r="X341" s="102" t="str">
        <f>IF(ISERROR(VLOOKUP($E341,Lists!$T$4:$AF$49,13,FALSE))," ",VLOOKUP($E341,Lists!$T$4:$AF$49,13,FALSE))</f>
        <v xml:space="preserve"> </v>
      </c>
    </row>
    <row r="342" spans="1:24" x14ac:dyDescent="0.25">
      <c r="A342" s="91"/>
      <c r="B342" s="76" t="s">
        <v>781</v>
      </c>
      <c r="C342" s="89" t="s">
        <v>898</v>
      </c>
      <c r="D342" s="139" t="str">
        <f>IF(ISERROR(VLOOKUP($B342,Lists!$R$4:$S$17,2,FALSE)),"",VLOOKUP($B342,Lists!$R$4:$S$17,2,FALSE))</f>
        <v/>
      </c>
      <c r="E342" s="90" t="s">
        <v>799</v>
      </c>
      <c r="F342" s="96"/>
      <c r="G342" s="96" t="s">
        <v>836</v>
      </c>
      <c r="H342" s="91" t="s">
        <v>1016</v>
      </c>
      <c r="I342" s="91" t="s">
        <v>926</v>
      </c>
      <c r="J342" s="97"/>
      <c r="K342" s="78" t="s">
        <v>945</v>
      </c>
      <c r="L342" s="140" t="str">
        <f>IF(ISERROR(VLOOKUP($B342&amp;" "&amp;$M342,Lists!$AC$4:$AD$17,2,FALSE)),"",VLOOKUP($B342&amp;" "&amp;$M342,Lists!$AC$4:$AD$17,2,FALSE))</f>
        <v/>
      </c>
      <c r="M342" s="78" t="str">
        <f>IF(ISERROR(VLOOKUP($K342,Lists!$L$4:$M$7,2,FALSE)),"",VLOOKUP($K342,Lists!$L$4:$M$7,2,FALSE))</f>
        <v/>
      </c>
      <c r="N342" s="98" t="str">
        <f t="shared" si="5"/>
        <v/>
      </c>
      <c r="O342" s="99" t="str">
        <f>IF(C342="no",VLOOKUP(B342,Lists!$R$4:$AB$17,10, FALSE),"Please enter details here")</f>
        <v>Please enter details here</v>
      </c>
      <c r="P342" s="124"/>
      <c r="Q342" s="99" t="str">
        <f>IF(Lists!$BA$4="","No","")</f>
        <v>No</v>
      </c>
      <c r="R342" s="100" t="str">
        <f>IF(ISERROR(VLOOKUP($E342,Lists!$T$4:$AA$49,6,FALSE)),"",VLOOKUP($E342,Lists!$T$4:$AA$49,6,FALSE))</f>
        <v/>
      </c>
      <c r="S342" s="101" t="str">
        <f>IF(ISERROR(VLOOKUP($E342,Lists!$T$4:$AA$49,7,FALSE)),"",VLOOKUP($E342,Lists!$T$4:$AA$49,7,FALSE))</f>
        <v/>
      </c>
      <c r="T342" s="102"/>
      <c r="U342" s="102"/>
      <c r="V342" s="102"/>
      <c r="W342" s="102"/>
      <c r="X342" s="102" t="str">
        <f>IF(ISERROR(VLOOKUP($E342,Lists!$T$4:$AF$49,13,FALSE))," ",VLOOKUP($E342,Lists!$T$4:$AF$49,13,FALSE))</f>
        <v xml:space="preserve"> </v>
      </c>
    </row>
    <row r="343" spans="1:24" x14ac:dyDescent="0.25">
      <c r="A343" s="91"/>
      <c r="B343" s="76" t="s">
        <v>781</v>
      </c>
      <c r="C343" s="89" t="s">
        <v>898</v>
      </c>
      <c r="D343" s="139" t="str">
        <f>IF(ISERROR(VLOOKUP($B343,Lists!$R$4:$S$17,2,FALSE)),"",VLOOKUP($B343,Lists!$R$4:$S$17,2,FALSE))</f>
        <v/>
      </c>
      <c r="E343" s="90" t="s">
        <v>799</v>
      </c>
      <c r="F343" s="96"/>
      <c r="G343" s="96" t="s">
        <v>836</v>
      </c>
      <c r="H343" s="91" t="s">
        <v>1016</v>
      </c>
      <c r="I343" s="91" t="s">
        <v>926</v>
      </c>
      <c r="J343" s="97"/>
      <c r="K343" s="78" t="s">
        <v>945</v>
      </c>
      <c r="L343" s="140" t="str">
        <f>IF(ISERROR(VLOOKUP($B343&amp;" "&amp;$M343,Lists!$AC$4:$AD$17,2,FALSE)),"",VLOOKUP($B343&amp;" "&amp;$M343,Lists!$AC$4:$AD$17,2,FALSE))</f>
        <v/>
      </c>
      <c r="M343" s="78" t="str">
        <f>IF(ISERROR(VLOOKUP($K343,Lists!$L$4:$M$7,2,FALSE)),"",VLOOKUP($K343,Lists!$L$4:$M$7,2,FALSE))</f>
        <v/>
      </c>
      <c r="N343" s="98" t="str">
        <f t="shared" si="5"/>
        <v/>
      </c>
      <c r="O343" s="99" t="str">
        <f>IF(C343="no",VLOOKUP(B343,Lists!$R$4:$AB$17,10, FALSE),"Please enter details here")</f>
        <v>Please enter details here</v>
      </c>
      <c r="P343" s="124"/>
      <c r="Q343" s="99" t="str">
        <f>IF(Lists!$BA$4="","No","")</f>
        <v>No</v>
      </c>
      <c r="R343" s="100" t="str">
        <f>IF(ISERROR(VLOOKUP($E343,Lists!$T$4:$AA$49,6,FALSE)),"",VLOOKUP($E343,Lists!$T$4:$AA$49,6,FALSE))</f>
        <v/>
      </c>
      <c r="S343" s="101" t="str">
        <f>IF(ISERROR(VLOOKUP($E343,Lists!$T$4:$AA$49,7,FALSE)),"",VLOOKUP($E343,Lists!$T$4:$AA$49,7,FALSE))</f>
        <v/>
      </c>
      <c r="T343" s="102"/>
      <c r="U343" s="102"/>
      <c r="V343" s="102"/>
      <c r="W343" s="102"/>
      <c r="X343" s="102" t="str">
        <f>IF(ISERROR(VLOOKUP($E343,Lists!$T$4:$AF$49,13,FALSE))," ",VLOOKUP($E343,Lists!$T$4:$AF$49,13,FALSE))</f>
        <v xml:space="preserve"> </v>
      </c>
    </row>
    <row r="344" spans="1:24" x14ac:dyDescent="0.25">
      <c r="A344" s="91"/>
      <c r="B344" s="76" t="s">
        <v>781</v>
      </c>
      <c r="C344" s="89" t="s">
        <v>898</v>
      </c>
      <c r="D344" s="139" t="str">
        <f>IF(ISERROR(VLOOKUP($B344,Lists!$R$4:$S$17,2,FALSE)),"",VLOOKUP($B344,Lists!$R$4:$S$17,2,FALSE))</f>
        <v/>
      </c>
      <c r="E344" s="90" t="s">
        <v>799</v>
      </c>
      <c r="F344" s="96"/>
      <c r="G344" s="96" t="s">
        <v>836</v>
      </c>
      <c r="H344" s="91" t="s">
        <v>1016</v>
      </c>
      <c r="I344" s="91" t="s">
        <v>926</v>
      </c>
      <c r="J344" s="97"/>
      <c r="K344" s="78" t="s">
        <v>945</v>
      </c>
      <c r="L344" s="140" t="str">
        <f>IF(ISERROR(VLOOKUP($B344&amp;" "&amp;$M344,Lists!$AC$4:$AD$17,2,FALSE)),"",VLOOKUP($B344&amp;" "&amp;$M344,Lists!$AC$4:$AD$17,2,FALSE))</f>
        <v/>
      </c>
      <c r="M344" s="78" t="str">
        <f>IF(ISERROR(VLOOKUP($K344,Lists!$L$4:$M$7,2,FALSE)),"",VLOOKUP($K344,Lists!$L$4:$M$7,2,FALSE))</f>
        <v/>
      </c>
      <c r="N344" s="98" t="str">
        <f t="shared" si="5"/>
        <v/>
      </c>
      <c r="O344" s="99" t="str">
        <f>IF(C344="no",VLOOKUP(B344,Lists!$R$4:$AB$17,10, FALSE),"Please enter details here")</f>
        <v>Please enter details here</v>
      </c>
      <c r="P344" s="124"/>
      <c r="Q344" s="99" t="str">
        <f>IF(Lists!$BA$4="","No","")</f>
        <v>No</v>
      </c>
      <c r="R344" s="100" t="str">
        <f>IF(ISERROR(VLOOKUP($E344,Lists!$T$4:$AA$49,6,FALSE)),"",VLOOKUP($E344,Lists!$T$4:$AA$49,6,FALSE))</f>
        <v/>
      </c>
      <c r="S344" s="101" t="str">
        <f>IF(ISERROR(VLOOKUP($E344,Lists!$T$4:$AA$49,7,FALSE)),"",VLOOKUP($E344,Lists!$T$4:$AA$49,7,FALSE))</f>
        <v/>
      </c>
      <c r="T344" s="102"/>
      <c r="U344" s="102"/>
      <c r="V344" s="102"/>
      <c r="W344" s="102"/>
      <c r="X344" s="102" t="str">
        <f>IF(ISERROR(VLOOKUP($E344,Lists!$T$4:$AF$49,13,FALSE))," ",VLOOKUP($E344,Lists!$T$4:$AF$49,13,FALSE))</f>
        <v xml:space="preserve"> </v>
      </c>
    </row>
    <row r="345" spans="1:24" x14ac:dyDescent="0.25">
      <c r="A345" s="91"/>
      <c r="B345" s="76" t="s">
        <v>781</v>
      </c>
      <c r="C345" s="89" t="s">
        <v>898</v>
      </c>
      <c r="D345" s="139" t="str">
        <f>IF(ISERROR(VLOOKUP($B345,Lists!$R$4:$S$17,2,FALSE)),"",VLOOKUP($B345,Lists!$R$4:$S$17,2,FALSE))</f>
        <v/>
      </c>
      <c r="E345" s="90" t="s">
        <v>799</v>
      </c>
      <c r="F345" s="96"/>
      <c r="G345" s="96" t="s">
        <v>836</v>
      </c>
      <c r="H345" s="91" t="s">
        <v>1016</v>
      </c>
      <c r="I345" s="91" t="s">
        <v>926</v>
      </c>
      <c r="J345" s="97"/>
      <c r="K345" s="78" t="s">
        <v>945</v>
      </c>
      <c r="L345" s="140" t="str">
        <f>IF(ISERROR(VLOOKUP($B345&amp;" "&amp;$M345,Lists!$AC$4:$AD$17,2,FALSE)),"",VLOOKUP($B345&amp;" "&amp;$M345,Lists!$AC$4:$AD$17,2,FALSE))</f>
        <v/>
      </c>
      <c r="M345" s="78" t="str">
        <f>IF(ISERROR(VLOOKUP($K345,Lists!$L$4:$M$7,2,FALSE)),"",VLOOKUP($K345,Lists!$L$4:$M$7,2,FALSE))</f>
        <v/>
      </c>
      <c r="N345" s="98" t="str">
        <f t="shared" si="5"/>
        <v/>
      </c>
      <c r="O345" s="99" t="str">
        <f>IF(C345="no",VLOOKUP(B345,Lists!$R$4:$AB$17,10, FALSE),"Please enter details here")</f>
        <v>Please enter details here</v>
      </c>
      <c r="P345" s="124"/>
      <c r="Q345" s="99" t="str">
        <f>IF(Lists!$BA$4="","No","")</f>
        <v>No</v>
      </c>
      <c r="R345" s="100" t="str">
        <f>IF(ISERROR(VLOOKUP($E345,Lists!$T$4:$AA$49,6,FALSE)),"",VLOOKUP($E345,Lists!$T$4:$AA$49,6,FALSE))</f>
        <v/>
      </c>
      <c r="S345" s="101" t="str">
        <f>IF(ISERROR(VLOOKUP($E345,Lists!$T$4:$AA$49,7,FALSE)),"",VLOOKUP($E345,Lists!$T$4:$AA$49,7,FALSE))</f>
        <v/>
      </c>
      <c r="T345" s="102"/>
      <c r="U345" s="102"/>
      <c r="V345" s="102"/>
      <c r="W345" s="102"/>
      <c r="X345" s="102" t="str">
        <f>IF(ISERROR(VLOOKUP($E345,Lists!$T$4:$AF$49,13,FALSE))," ",VLOOKUP($E345,Lists!$T$4:$AF$49,13,FALSE))</f>
        <v xml:space="preserve"> </v>
      </c>
    </row>
    <row r="346" spans="1:24" x14ac:dyDescent="0.25">
      <c r="A346" s="91"/>
      <c r="B346" s="76" t="s">
        <v>781</v>
      </c>
      <c r="C346" s="89" t="s">
        <v>898</v>
      </c>
      <c r="D346" s="139" t="str">
        <f>IF(ISERROR(VLOOKUP($B346,Lists!$R$4:$S$17,2,FALSE)),"",VLOOKUP($B346,Lists!$R$4:$S$17,2,FALSE))</f>
        <v/>
      </c>
      <c r="E346" s="90" t="s">
        <v>799</v>
      </c>
      <c r="F346" s="96"/>
      <c r="G346" s="96" t="s">
        <v>836</v>
      </c>
      <c r="H346" s="91" t="s">
        <v>1016</v>
      </c>
      <c r="I346" s="91" t="s">
        <v>926</v>
      </c>
      <c r="J346" s="97"/>
      <c r="K346" s="78" t="s">
        <v>945</v>
      </c>
      <c r="L346" s="140" t="str">
        <f>IF(ISERROR(VLOOKUP($B346&amp;" "&amp;$M346,Lists!$AC$4:$AD$17,2,FALSE)),"",VLOOKUP($B346&amp;" "&amp;$M346,Lists!$AC$4:$AD$17,2,FALSE))</f>
        <v/>
      </c>
      <c r="M346" s="78" t="str">
        <f>IF(ISERROR(VLOOKUP($K346,Lists!$L$4:$M$7,2,FALSE)),"",VLOOKUP($K346,Lists!$L$4:$M$7,2,FALSE))</f>
        <v/>
      </c>
      <c r="N346" s="98" t="str">
        <f t="shared" si="5"/>
        <v/>
      </c>
      <c r="O346" s="99" t="str">
        <f>IF(C346="no",VLOOKUP(B346,Lists!$R$4:$AB$17,10, FALSE),"Please enter details here")</f>
        <v>Please enter details here</v>
      </c>
      <c r="P346" s="124"/>
      <c r="Q346" s="99" t="str">
        <f>IF(Lists!$BA$4="","No","")</f>
        <v>No</v>
      </c>
      <c r="R346" s="100" t="str">
        <f>IF(ISERROR(VLOOKUP($E346,Lists!$T$4:$AA$49,6,FALSE)),"",VLOOKUP($E346,Lists!$T$4:$AA$49,6,FALSE))</f>
        <v/>
      </c>
      <c r="S346" s="101" t="str">
        <f>IF(ISERROR(VLOOKUP($E346,Lists!$T$4:$AA$49,7,FALSE)),"",VLOOKUP($E346,Lists!$T$4:$AA$49,7,FALSE))</f>
        <v/>
      </c>
      <c r="T346" s="102"/>
      <c r="U346" s="102"/>
      <c r="V346" s="102"/>
      <c r="W346" s="102"/>
      <c r="X346" s="102" t="str">
        <f>IF(ISERROR(VLOOKUP($E346,Lists!$T$4:$AF$49,13,FALSE))," ",VLOOKUP($E346,Lists!$T$4:$AF$49,13,FALSE))</f>
        <v xml:space="preserve"> </v>
      </c>
    </row>
    <row r="347" spans="1:24" x14ac:dyDescent="0.25">
      <c r="A347" s="91"/>
      <c r="B347" s="76" t="s">
        <v>781</v>
      </c>
      <c r="C347" s="89" t="s">
        <v>898</v>
      </c>
      <c r="D347" s="139" t="str">
        <f>IF(ISERROR(VLOOKUP($B347,Lists!$R$4:$S$17,2,FALSE)),"",VLOOKUP($B347,Lists!$R$4:$S$17,2,FALSE))</f>
        <v/>
      </c>
      <c r="E347" s="90" t="s">
        <v>799</v>
      </c>
      <c r="F347" s="96"/>
      <c r="G347" s="96" t="s">
        <v>836</v>
      </c>
      <c r="H347" s="91" t="s">
        <v>1016</v>
      </c>
      <c r="I347" s="91" t="s">
        <v>926</v>
      </c>
      <c r="J347" s="97"/>
      <c r="K347" s="78" t="s">
        <v>945</v>
      </c>
      <c r="L347" s="140" t="str">
        <f>IF(ISERROR(VLOOKUP($B347&amp;" "&amp;$M347,Lists!$AC$4:$AD$17,2,FALSE)),"",VLOOKUP($B347&amp;" "&amp;$M347,Lists!$AC$4:$AD$17,2,FALSE))</f>
        <v/>
      </c>
      <c r="M347" s="78" t="str">
        <f>IF(ISERROR(VLOOKUP($K347,Lists!$L$4:$M$7,2,FALSE)),"",VLOOKUP($K347,Lists!$L$4:$M$7,2,FALSE))</f>
        <v/>
      </c>
      <c r="N347" s="98" t="str">
        <f t="shared" si="5"/>
        <v/>
      </c>
      <c r="O347" s="99" t="str">
        <f>IF(C347="no",VLOOKUP(B347,Lists!$R$4:$AB$17,10, FALSE),"Please enter details here")</f>
        <v>Please enter details here</v>
      </c>
      <c r="P347" s="124"/>
      <c r="Q347" s="99" t="str">
        <f>IF(Lists!$BA$4="","No","")</f>
        <v>No</v>
      </c>
      <c r="R347" s="100" t="str">
        <f>IF(ISERROR(VLOOKUP($E347,Lists!$T$4:$AA$49,6,FALSE)),"",VLOOKUP($E347,Lists!$T$4:$AA$49,6,FALSE))</f>
        <v/>
      </c>
      <c r="S347" s="101" t="str">
        <f>IF(ISERROR(VLOOKUP($E347,Lists!$T$4:$AA$49,7,FALSE)),"",VLOOKUP($E347,Lists!$T$4:$AA$49,7,FALSE))</f>
        <v/>
      </c>
      <c r="T347" s="102"/>
      <c r="U347" s="102"/>
      <c r="V347" s="102"/>
      <c r="W347" s="102"/>
      <c r="X347" s="102" t="str">
        <f>IF(ISERROR(VLOOKUP($E347,Lists!$T$4:$AF$49,13,FALSE))," ",VLOOKUP($E347,Lists!$T$4:$AF$49,13,FALSE))</f>
        <v xml:space="preserve"> </v>
      </c>
    </row>
    <row r="348" spans="1:24" x14ac:dyDescent="0.25">
      <c r="A348" s="91"/>
      <c r="B348" s="76" t="s">
        <v>781</v>
      </c>
      <c r="C348" s="89" t="s">
        <v>898</v>
      </c>
      <c r="D348" s="139" t="str">
        <f>IF(ISERROR(VLOOKUP($B348,Lists!$R$4:$S$17,2,FALSE)),"",VLOOKUP($B348,Lists!$R$4:$S$17,2,FALSE))</f>
        <v/>
      </c>
      <c r="E348" s="90" t="s">
        <v>799</v>
      </c>
      <c r="F348" s="96"/>
      <c r="G348" s="96" t="s">
        <v>836</v>
      </c>
      <c r="H348" s="91" t="s">
        <v>1016</v>
      </c>
      <c r="I348" s="91" t="s">
        <v>926</v>
      </c>
      <c r="J348" s="97"/>
      <c r="K348" s="78" t="s">
        <v>945</v>
      </c>
      <c r="L348" s="140" t="str">
        <f>IF(ISERROR(VLOOKUP($B348&amp;" "&amp;$M348,Lists!$AC$4:$AD$17,2,FALSE)),"",VLOOKUP($B348&amp;" "&amp;$M348,Lists!$AC$4:$AD$17,2,FALSE))</f>
        <v/>
      </c>
      <c r="M348" s="78" t="str">
        <f>IF(ISERROR(VLOOKUP($K348,Lists!$L$4:$M$7,2,FALSE)),"",VLOOKUP($K348,Lists!$L$4:$M$7,2,FALSE))</f>
        <v/>
      </c>
      <c r="N348" s="98" t="str">
        <f t="shared" si="5"/>
        <v/>
      </c>
      <c r="O348" s="99" t="str">
        <f>IF(C348="no",VLOOKUP(B348,Lists!$R$4:$AB$17,10, FALSE),"Please enter details here")</f>
        <v>Please enter details here</v>
      </c>
      <c r="P348" s="124"/>
      <c r="Q348" s="99" t="str">
        <f>IF(Lists!$BA$4="","No","")</f>
        <v>No</v>
      </c>
      <c r="R348" s="100" t="str">
        <f>IF(ISERROR(VLOOKUP($E348,Lists!$T$4:$AA$49,6,FALSE)),"",VLOOKUP($E348,Lists!$T$4:$AA$49,6,FALSE))</f>
        <v/>
      </c>
      <c r="S348" s="101" t="str">
        <f>IF(ISERROR(VLOOKUP($E348,Lists!$T$4:$AA$49,7,FALSE)),"",VLOOKUP($E348,Lists!$T$4:$AA$49,7,FALSE))</f>
        <v/>
      </c>
      <c r="T348" s="102"/>
      <c r="U348" s="102"/>
      <c r="V348" s="102"/>
      <c r="W348" s="102"/>
      <c r="X348" s="102" t="str">
        <f>IF(ISERROR(VLOOKUP($E348,Lists!$T$4:$AF$49,13,FALSE))," ",VLOOKUP($E348,Lists!$T$4:$AF$49,13,FALSE))</f>
        <v xml:space="preserve"> </v>
      </c>
    </row>
    <row r="349" spans="1:24" x14ac:dyDescent="0.25">
      <c r="A349" s="91"/>
      <c r="B349" s="76" t="s">
        <v>781</v>
      </c>
      <c r="C349" s="89" t="s">
        <v>898</v>
      </c>
      <c r="D349" s="139" t="str">
        <f>IF(ISERROR(VLOOKUP($B349,Lists!$R$4:$S$17,2,FALSE)),"",VLOOKUP($B349,Lists!$R$4:$S$17,2,FALSE))</f>
        <v/>
      </c>
      <c r="E349" s="90" t="s">
        <v>799</v>
      </c>
      <c r="F349" s="96"/>
      <c r="G349" s="96" t="s">
        <v>836</v>
      </c>
      <c r="H349" s="91" t="s">
        <v>1016</v>
      </c>
      <c r="I349" s="91" t="s">
        <v>926</v>
      </c>
      <c r="J349" s="97"/>
      <c r="K349" s="78" t="s">
        <v>945</v>
      </c>
      <c r="L349" s="140" t="str">
        <f>IF(ISERROR(VLOOKUP($B349&amp;" "&amp;$M349,Lists!$AC$4:$AD$17,2,FALSE)),"",VLOOKUP($B349&amp;" "&amp;$M349,Lists!$AC$4:$AD$17,2,FALSE))</f>
        <v/>
      </c>
      <c r="M349" s="78" t="str">
        <f>IF(ISERROR(VLOOKUP($K349,Lists!$L$4:$M$7,2,FALSE)),"",VLOOKUP($K349,Lists!$L$4:$M$7,2,FALSE))</f>
        <v/>
      </c>
      <c r="N349" s="98" t="str">
        <f t="shared" si="5"/>
        <v/>
      </c>
      <c r="O349" s="99" t="str">
        <f>IF(C349="no",VLOOKUP(B349,Lists!$R$4:$AB$17,10, FALSE),"Please enter details here")</f>
        <v>Please enter details here</v>
      </c>
      <c r="P349" s="124"/>
      <c r="Q349" s="99" t="str">
        <f>IF(Lists!$BA$4="","No","")</f>
        <v>No</v>
      </c>
      <c r="R349" s="100" t="str">
        <f>IF(ISERROR(VLOOKUP($E349,Lists!$T$4:$AA$49,6,FALSE)),"",VLOOKUP($E349,Lists!$T$4:$AA$49,6,FALSE))</f>
        <v/>
      </c>
      <c r="S349" s="101" t="str">
        <f>IF(ISERROR(VLOOKUP($E349,Lists!$T$4:$AA$49,7,FALSE)),"",VLOOKUP($E349,Lists!$T$4:$AA$49,7,FALSE))</f>
        <v/>
      </c>
      <c r="T349" s="102"/>
      <c r="U349" s="102"/>
      <c r="V349" s="102"/>
      <c r="W349" s="102"/>
      <c r="X349" s="102" t="str">
        <f>IF(ISERROR(VLOOKUP($E349,Lists!$T$4:$AF$49,13,FALSE))," ",VLOOKUP($E349,Lists!$T$4:$AF$49,13,FALSE))</f>
        <v xml:space="preserve"> </v>
      </c>
    </row>
    <row r="350" spans="1:24" x14ac:dyDescent="0.25">
      <c r="A350" s="91"/>
      <c r="B350" s="76" t="s">
        <v>781</v>
      </c>
      <c r="C350" s="89" t="s">
        <v>898</v>
      </c>
      <c r="D350" s="139" t="str">
        <f>IF(ISERROR(VLOOKUP($B350,Lists!$R$4:$S$17,2,FALSE)),"",VLOOKUP($B350,Lists!$R$4:$S$17,2,FALSE))</f>
        <v/>
      </c>
      <c r="E350" s="90" t="s">
        <v>799</v>
      </c>
      <c r="F350" s="96"/>
      <c r="G350" s="96" t="s">
        <v>836</v>
      </c>
      <c r="H350" s="91" t="s">
        <v>1016</v>
      </c>
      <c r="I350" s="91" t="s">
        <v>926</v>
      </c>
      <c r="J350" s="97"/>
      <c r="K350" s="78" t="s">
        <v>945</v>
      </c>
      <c r="L350" s="140" t="str">
        <f>IF(ISERROR(VLOOKUP($B350&amp;" "&amp;$M350,Lists!$AC$4:$AD$17,2,FALSE)),"",VLOOKUP($B350&amp;" "&amp;$M350,Lists!$AC$4:$AD$17,2,FALSE))</f>
        <v/>
      </c>
      <c r="M350" s="78" t="str">
        <f>IF(ISERROR(VLOOKUP($K350,Lists!$L$4:$M$7,2,FALSE)),"",VLOOKUP($K350,Lists!$L$4:$M$7,2,FALSE))</f>
        <v/>
      </c>
      <c r="N350" s="98" t="str">
        <f t="shared" si="5"/>
        <v/>
      </c>
      <c r="O350" s="99" t="str">
        <f>IF(C350="no",VLOOKUP(B350,Lists!$R$4:$AB$17,10, FALSE),"Please enter details here")</f>
        <v>Please enter details here</v>
      </c>
      <c r="P350" s="124"/>
      <c r="Q350" s="99" t="str">
        <f>IF(Lists!$BA$4="","No","")</f>
        <v>No</v>
      </c>
      <c r="R350" s="100" t="str">
        <f>IF(ISERROR(VLOOKUP($E350,Lists!$T$4:$AA$49,6,FALSE)),"",VLOOKUP($E350,Lists!$T$4:$AA$49,6,FALSE))</f>
        <v/>
      </c>
      <c r="S350" s="101" t="str">
        <f>IF(ISERROR(VLOOKUP($E350,Lists!$T$4:$AA$49,7,FALSE)),"",VLOOKUP($E350,Lists!$T$4:$AA$49,7,FALSE))</f>
        <v/>
      </c>
      <c r="T350" s="102"/>
      <c r="U350" s="102"/>
      <c r="V350" s="102"/>
      <c r="W350" s="102"/>
      <c r="X350" s="102" t="str">
        <f>IF(ISERROR(VLOOKUP($E350,Lists!$T$4:$AF$49,13,FALSE))," ",VLOOKUP($E350,Lists!$T$4:$AF$49,13,FALSE))</f>
        <v xml:space="preserve"> </v>
      </c>
    </row>
    <row r="351" spans="1:24" x14ac:dyDescent="0.25">
      <c r="A351" s="91"/>
      <c r="B351" s="76" t="s">
        <v>781</v>
      </c>
      <c r="C351" s="89" t="s">
        <v>898</v>
      </c>
      <c r="D351" s="139" t="str">
        <f>IF(ISERROR(VLOOKUP($B351,Lists!$R$4:$S$17,2,FALSE)),"",VLOOKUP($B351,Lists!$R$4:$S$17,2,FALSE))</f>
        <v/>
      </c>
      <c r="E351" s="90" t="s">
        <v>799</v>
      </c>
      <c r="F351" s="96"/>
      <c r="G351" s="96" t="s">
        <v>836</v>
      </c>
      <c r="H351" s="91" t="s">
        <v>1016</v>
      </c>
      <c r="I351" s="91" t="s">
        <v>926</v>
      </c>
      <c r="J351" s="97"/>
      <c r="K351" s="78" t="s">
        <v>945</v>
      </c>
      <c r="L351" s="140" t="str">
        <f>IF(ISERROR(VLOOKUP($B351&amp;" "&amp;$M351,Lists!$AC$4:$AD$17,2,FALSE)),"",VLOOKUP($B351&amp;" "&amp;$M351,Lists!$AC$4:$AD$17,2,FALSE))</f>
        <v/>
      </c>
      <c r="M351" s="78" t="str">
        <f>IF(ISERROR(VLOOKUP($K351,Lists!$L$4:$M$7,2,FALSE)),"",VLOOKUP($K351,Lists!$L$4:$M$7,2,FALSE))</f>
        <v/>
      </c>
      <c r="N351" s="98" t="str">
        <f t="shared" si="5"/>
        <v/>
      </c>
      <c r="O351" s="99" t="str">
        <f>IF(C351="no",VLOOKUP(B351,Lists!$R$4:$AB$17,10, FALSE),"Please enter details here")</f>
        <v>Please enter details here</v>
      </c>
      <c r="P351" s="124"/>
      <c r="Q351" s="99" t="str">
        <f>IF(Lists!$BA$4="","No","")</f>
        <v>No</v>
      </c>
      <c r="R351" s="100" t="str">
        <f>IF(ISERROR(VLOOKUP($E351,Lists!$T$4:$AA$49,6,FALSE)),"",VLOOKUP($E351,Lists!$T$4:$AA$49,6,FALSE))</f>
        <v/>
      </c>
      <c r="S351" s="101" t="str">
        <f>IF(ISERROR(VLOOKUP($E351,Lists!$T$4:$AA$49,7,FALSE)),"",VLOOKUP($E351,Lists!$T$4:$AA$49,7,FALSE))</f>
        <v/>
      </c>
      <c r="T351" s="102"/>
      <c r="U351" s="102"/>
      <c r="V351" s="102"/>
      <c r="W351" s="102"/>
      <c r="X351" s="102" t="str">
        <f>IF(ISERROR(VLOOKUP($E351,Lists!$T$4:$AF$49,13,FALSE))," ",VLOOKUP($E351,Lists!$T$4:$AF$49,13,FALSE))</f>
        <v xml:space="preserve"> </v>
      </c>
    </row>
    <row r="352" spans="1:24" x14ac:dyDescent="0.25">
      <c r="A352" s="91"/>
      <c r="B352" s="76" t="s">
        <v>781</v>
      </c>
      <c r="C352" s="89" t="s">
        <v>898</v>
      </c>
      <c r="D352" s="139" t="str">
        <f>IF(ISERROR(VLOOKUP($B352,Lists!$R$4:$S$17,2,FALSE)),"",VLOOKUP($B352,Lists!$R$4:$S$17,2,FALSE))</f>
        <v/>
      </c>
      <c r="E352" s="90" t="s">
        <v>799</v>
      </c>
      <c r="F352" s="96"/>
      <c r="G352" s="96" t="s">
        <v>836</v>
      </c>
      <c r="H352" s="91" t="s">
        <v>1016</v>
      </c>
      <c r="I352" s="91" t="s">
        <v>926</v>
      </c>
      <c r="J352" s="97"/>
      <c r="K352" s="78" t="s">
        <v>945</v>
      </c>
      <c r="L352" s="140" t="str">
        <f>IF(ISERROR(VLOOKUP($B352&amp;" "&amp;$M352,Lists!$AC$4:$AD$17,2,FALSE)),"",VLOOKUP($B352&amp;" "&amp;$M352,Lists!$AC$4:$AD$17,2,FALSE))</f>
        <v/>
      </c>
      <c r="M352" s="78" t="str">
        <f>IF(ISERROR(VLOOKUP($K352,Lists!$L$4:$M$7,2,FALSE)),"",VLOOKUP($K352,Lists!$L$4:$M$7,2,FALSE))</f>
        <v/>
      </c>
      <c r="N352" s="98" t="str">
        <f t="shared" si="5"/>
        <v/>
      </c>
      <c r="O352" s="99" t="str">
        <f>IF(C352="no",VLOOKUP(B352,Lists!$R$4:$AB$17,10, FALSE),"Please enter details here")</f>
        <v>Please enter details here</v>
      </c>
      <c r="P352" s="124"/>
      <c r="Q352" s="99" t="str">
        <f>IF(Lists!$BA$4="","No","")</f>
        <v>No</v>
      </c>
      <c r="R352" s="100" t="str">
        <f>IF(ISERROR(VLOOKUP($E352,Lists!$T$4:$AA$49,6,FALSE)),"",VLOOKUP($E352,Lists!$T$4:$AA$49,6,FALSE))</f>
        <v/>
      </c>
      <c r="S352" s="101" t="str">
        <f>IF(ISERROR(VLOOKUP($E352,Lists!$T$4:$AA$49,7,FALSE)),"",VLOOKUP($E352,Lists!$T$4:$AA$49,7,FALSE))</f>
        <v/>
      </c>
      <c r="T352" s="102"/>
      <c r="U352" s="102"/>
      <c r="V352" s="102"/>
      <c r="W352" s="102"/>
      <c r="X352" s="102" t="str">
        <f>IF(ISERROR(VLOOKUP($E352,Lists!$T$4:$AF$49,13,FALSE))," ",VLOOKUP($E352,Lists!$T$4:$AF$49,13,FALSE))</f>
        <v xml:space="preserve"> </v>
      </c>
    </row>
    <row r="353" spans="1:24" x14ac:dyDescent="0.25">
      <c r="A353" s="91"/>
      <c r="B353" s="76" t="s">
        <v>781</v>
      </c>
      <c r="C353" s="89" t="s">
        <v>898</v>
      </c>
      <c r="D353" s="139" t="str">
        <f>IF(ISERROR(VLOOKUP($B353,Lists!$R$4:$S$17,2,FALSE)),"",VLOOKUP($B353,Lists!$R$4:$S$17,2,FALSE))</f>
        <v/>
      </c>
      <c r="E353" s="90" t="s">
        <v>799</v>
      </c>
      <c r="F353" s="96"/>
      <c r="G353" s="96" t="s">
        <v>836</v>
      </c>
      <c r="H353" s="91" t="s">
        <v>1016</v>
      </c>
      <c r="I353" s="91" t="s">
        <v>926</v>
      </c>
      <c r="J353" s="97"/>
      <c r="K353" s="78" t="s">
        <v>945</v>
      </c>
      <c r="L353" s="140" t="str">
        <f>IF(ISERROR(VLOOKUP($B353&amp;" "&amp;$M353,Lists!$AC$4:$AD$17,2,FALSE)),"",VLOOKUP($B353&amp;" "&amp;$M353,Lists!$AC$4:$AD$17,2,FALSE))</f>
        <v/>
      </c>
      <c r="M353" s="78" t="str">
        <f>IF(ISERROR(VLOOKUP($K353,Lists!$L$4:$M$7,2,FALSE)),"",VLOOKUP($K353,Lists!$L$4:$M$7,2,FALSE))</f>
        <v/>
      </c>
      <c r="N353" s="98" t="str">
        <f t="shared" si="5"/>
        <v/>
      </c>
      <c r="O353" s="99" t="str">
        <f>IF(C353="no",VLOOKUP(B353,Lists!$R$4:$AB$17,10, FALSE),"Please enter details here")</f>
        <v>Please enter details here</v>
      </c>
      <c r="P353" s="124"/>
      <c r="Q353" s="99" t="str">
        <f>IF(Lists!$BA$4="","No","")</f>
        <v>No</v>
      </c>
      <c r="R353" s="100" t="str">
        <f>IF(ISERROR(VLOOKUP($E353,Lists!$T$4:$AA$49,6,FALSE)),"",VLOOKUP($E353,Lists!$T$4:$AA$49,6,FALSE))</f>
        <v/>
      </c>
      <c r="S353" s="101" t="str">
        <f>IF(ISERROR(VLOOKUP($E353,Lists!$T$4:$AA$49,7,FALSE)),"",VLOOKUP($E353,Lists!$T$4:$AA$49,7,FALSE))</f>
        <v/>
      </c>
      <c r="T353" s="102"/>
      <c r="U353" s="102"/>
      <c r="V353" s="102"/>
      <c r="W353" s="102"/>
      <c r="X353" s="102" t="str">
        <f>IF(ISERROR(VLOOKUP($E353,Lists!$T$4:$AF$49,13,FALSE))," ",VLOOKUP($E353,Lists!$T$4:$AF$49,13,FALSE))</f>
        <v xml:space="preserve"> </v>
      </c>
    </row>
    <row r="354" spans="1:24" x14ac:dyDescent="0.25">
      <c r="A354" s="91"/>
      <c r="B354" s="76" t="s">
        <v>781</v>
      </c>
      <c r="C354" s="89" t="s">
        <v>898</v>
      </c>
      <c r="D354" s="139" t="str">
        <f>IF(ISERROR(VLOOKUP($B354,Lists!$R$4:$S$17,2,FALSE)),"",VLOOKUP($B354,Lists!$R$4:$S$17,2,FALSE))</f>
        <v/>
      </c>
      <c r="E354" s="90" t="s">
        <v>799</v>
      </c>
      <c r="F354" s="96"/>
      <c r="G354" s="96" t="s">
        <v>836</v>
      </c>
      <c r="H354" s="91" t="s">
        <v>1016</v>
      </c>
      <c r="I354" s="91" t="s">
        <v>926</v>
      </c>
      <c r="J354" s="97"/>
      <c r="K354" s="78" t="s">
        <v>945</v>
      </c>
      <c r="L354" s="140" t="str">
        <f>IF(ISERROR(VLOOKUP($B354&amp;" "&amp;$M354,Lists!$AC$4:$AD$17,2,FALSE)),"",VLOOKUP($B354&amp;" "&amp;$M354,Lists!$AC$4:$AD$17,2,FALSE))</f>
        <v/>
      </c>
      <c r="M354" s="78" t="str">
        <f>IF(ISERROR(VLOOKUP($K354,Lists!$L$4:$M$7,2,FALSE)),"",VLOOKUP($K354,Lists!$L$4:$M$7,2,FALSE))</f>
        <v/>
      </c>
      <c r="N354" s="98" t="str">
        <f t="shared" si="5"/>
        <v/>
      </c>
      <c r="O354" s="99" t="str">
        <f>IF(C354="no",VLOOKUP(B354,Lists!$R$4:$AB$17,10, FALSE),"Please enter details here")</f>
        <v>Please enter details here</v>
      </c>
      <c r="P354" s="124"/>
      <c r="Q354" s="99" t="str">
        <f>IF(Lists!$BA$4="","No","")</f>
        <v>No</v>
      </c>
      <c r="R354" s="100" t="str">
        <f>IF(ISERROR(VLOOKUP($E354,Lists!$T$4:$AA$49,6,FALSE)),"",VLOOKUP($E354,Lists!$T$4:$AA$49,6,FALSE))</f>
        <v/>
      </c>
      <c r="S354" s="101" t="str">
        <f>IF(ISERROR(VLOOKUP($E354,Lists!$T$4:$AA$49,7,FALSE)),"",VLOOKUP($E354,Lists!$T$4:$AA$49,7,FALSE))</f>
        <v/>
      </c>
      <c r="T354" s="102"/>
      <c r="U354" s="102"/>
      <c r="V354" s="102"/>
      <c r="W354" s="102"/>
      <c r="X354" s="102" t="str">
        <f>IF(ISERROR(VLOOKUP($E354,Lists!$T$4:$AF$49,13,FALSE))," ",VLOOKUP($E354,Lists!$T$4:$AF$49,13,FALSE))</f>
        <v xml:space="preserve"> </v>
      </c>
    </row>
    <row r="355" spans="1:24" x14ac:dyDescent="0.25">
      <c r="A355" s="91"/>
      <c r="B355" s="76" t="s">
        <v>781</v>
      </c>
      <c r="C355" s="89" t="s">
        <v>898</v>
      </c>
      <c r="D355" s="139" t="str">
        <f>IF(ISERROR(VLOOKUP($B355,Lists!$R$4:$S$17,2,FALSE)),"",VLOOKUP($B355,Lists!$R$4:$S$17,2,FALSE))</f>
        <v/>
      </c>
      <c r="E355" s="90" t="s">
        <v>799</v>
      </c>
      <c r="F355" s="96"/>
      <c r="G355" s="96" t="s">
        <v>836</v>
      </c>
      <c r="H355" s="91" t="s">
        <v>1016</v>
      </c>
      <c r="I355" s="91" t="s">
        <v>926</v>
      </c>
      <c r="J355" s="97"/>
      <c r="K355" s="78" t="s">
        <v>945</v>
      </c>
      <c r="L355" s="140" t="str">
        <f>IF(ISERROR(VLOOKUP($B355&amp;" "&amp;$M355,Lists!$AC$4:$AD$17,2,FALSE)),"",VLOOKUP($B355&amp;" "&amp;$M355,Lists!$AC$4:$AD$17,2,FALSE))</f>
        <v/>
      </c>
      <c r="M355" s="78" t="str">
        <f>IF(ISERROR(VLOOKUP($K355,Lists!$L$4:$M$7,2,FALSE)),"",VLOOKUP($K355,Lists!$L$4:$M$7,2,FALSE))</f>
        <v/>
      </c>
      <c r="N355" s="98" t="str">
        <f t="shared" si="5"/>
        <v/>
      </c>
      <c r="O355" s="99" t="str">
        <f>IF(C355="no",VLOOKUP(B355,Lists!$R$4:$AB$17,10, FALSE),"Please enter details here")</f>
        <v>Please enter details here</v>
      </c>
      <c r="P355" s="124"/>
      <c r="Q355" s="99" t="str">
        <f>IF(Lists!$BA$4="","No","")</f>
        <v>No</v>
      </c>
      <c r="R355" s="100" t="str">
        <f>IF(ISERROR(VLOOKUP($E355,Lists!$T$4:$AA$49,6,FALSE)),"",VLOOKUP($E355,Lists!$T$4:$AA$49,6,FALSE))</f>
        <v/>
      </c>
      <c r="S355" s="101" t="str">
        <f>IF(ISERROR(VLOOKUP($E355,Lists!$T$4:$AA$49,7,FALSE)),"",VLOOKUP($E355,Lists!$T$4:$AA$49,7,FALSE))</f>
        <v/>
      </c>
      <c r="T355" s="102"/>
      <c r="U355" s="102"/>
      <c r="V355" s="102"/>
      <c r="W355" s="102"/>
      <c r="X355" s="102" t="str">
        <f>IF(ISERROR(VLOOKUP($E355,Lists!$T$4:$AF$49,13,FALSE))," ",VLOOKUP($E355,Lists!$T$4:$AF$49,13,FALSE))</f>
        <v xml:space="preserve"> </v>
      </c>
    </row>
    <row r="356" spans="1:24" x14ac:dyDescent="0.25">
      <c r="A356" s="91"/>
      <c r="B356" s="76" t="s">
        <v>781</v>
      </c>
      <c r="C356" s="89" t="s">
        <v>898</v>
      </c>
      <c r="D356" s="139" t="str">
        <f>IF(ISERROR(VLOOKUP($B356,Lists!$R$4:$S$17,2,FALSE)),"",VLOOKUP($B356,Lists!$R$4:$S$17,2,FALSE))</f>
        <v/>
      </c>
      <c r="E356" s="90" t="s">
        <v>799</v>
      </c>
      <c r="F356" s="96"/>
      <c r="G356" s="96" t="s">
        <v>836</v>
      </c>
      <c r="H356" s="91" t="s">
        <v>1016</v>
      </c>
      <c r="I356" s="91" t="s">
        <v>926</v>
      </c>
      <c r="J356" s="97"/>
      <c r="K356" s="78" t="s">
        <v>945</v>
      </c>
      <c r="L356" s="140" t="str">
        <f>IF(ISERROR(VLOOKUP($B356&amp;" "&amp;$M356,Lists!$AC$4:$AD$17,2,FALSE)),"",VLOOKUP($B356&amp;" "&amp;$M356,Lists!$AC$4:$AD$17,2,FALSE))</f>
        <v/>
      </c>
      <c r="M356" s="78" t="str">
        <f>IF(ISERROR(VLOOKUP($K356,Lists!$L$4:$M$7,2,FALSE)),"",VLOOKUP($K356,Lists!$L$4:$M$7,2,FALSE))</f>
        <v/>
      </c>
      <c r="N356" s="98" t="str">
        <f t="shared" si="5"/>
        <v/>
      </c>
      <c r="O356" s="99" t="str">
        <f>IF(C356="no",VLOOKUP(B356,Lists!$R$4:$AB$17,10, FALSE),"Please enter details here")</f>
        <v>Please enter details here</v>
      </c>
      <c r="P356" s="124"/>
      <c r="Q356" s="99" t="str">
        <f>IF(Lists!$BA$4="","No","")</f>
        <v>No</v>
      </c>
      <c r="R356" s="100" t="str">
        <f>IF(ISERROR(VLOOKUP($E356,Lists!$T$4:$AA$49,6,FALSE)),"",VLOOKUP($E356,Lists!$T$4:$AA$49,6,FALSE))</f>
        <v/>
      </c>
      <c r="S356" s="101" t="str">
        <f>IF(ISERROR(VLOOKUP($E356,Lists!$T$4:$AA$49,7,FALSE)),"",VLOOKUP($E356,Lists!$T$4:$AA$49,7,FALSE))</f>
        <v/>
      </c>
      <c r="T356" s="102"/>
      <c r="U356" s="102"/>
      <c r="V356" s="102"/>
      <c r="W356" s="102"/>
      <c r="X356" s="102" t="str">
        <f>IF(ISERROR(VLOOKUP($E356,Lists!$T$4:$AF$49,13,FALSE))," ",VLOOKUP($E356,Lists!$T$4:$AF$49,13,FALSE))</f>
        <v xml:space="preserve"> </v>
      </c>
    </row>
    <row r="357" spans="1:24" x14ac:dyDescent="0.25">
      <c r="A357" s="91"/>
      <c r="B357" s="76" t="s">
        <v>781</v>
      </c>
      <c r="C357" s="89" t="s">
        <v>898</v>
      </c>
      <c r="D357" s="139" t="str">
        <f>IF(ISERROR(VLOOKUP($B357,Lists!$R$4:$S$17,2,FALSE)),"",VLOOKUP($B357,Lists!$R$4:$S$17,2,FALSE))</f>
        <v/>
      </c>
      <c r="E357" s="90" t="s">
        <v>799</v>
      </c>
      <c r="F357" s="96"/>
      <c r="G357" s="96" t="s">
        <v>836</v>
      </c>
      <c r="H357" s="91" t="s">
        <v>1016</v>
      </c>
      <c r="I357" s="91" t="s">
        <v>926</v>
      </c>
      <c r="J357" s="97"/>
      <c r="K357" s="78" t="s">
        <v>945</v>
      </c>
      <c r="L357" s="140" t="str">
        <f>IF(ISERROR(VLOOKUP($B357&amp;" "&amp;$M357,Lists!$AC$4:$AD$17,2,FALSE)),"",VLOOKUP($B357&amp;" "&amp;$M357,Lists!$AC$4:$AD$17,2,FALSE))</f>
        <v/>
      </c>
      <c r="M357" s="78" t="str">
        <f>IF(ISERROR(VLOOKUP($K357,Lists!$L$4:$M$7,2,FALSE)),"",VLOOKUP($K357,Lists!$L$4:$M$7,2,FALSE))</f>
        <v/>
      </c>
      <c r="N357" s="98" t="str">
        <f t="shared" si="5"/>
        <v/>
      </c>
      <c r="O357" s="99" t="str">
        <f>IF(C357="no",VLOOKUP(B357,Lists!$R$4:$AB$17,10, FALSE),"Please enter details here")</f>
        <v>Please enter details here</v>
      </c>
      <c r="P357" s="124"/>
      <c r="Q357" s="99" t="str">
        <f>IF(Lists!$BA$4="","No","")</f>
        <v>No</v>
      </c>
      <c r="R357" s="100" t="str">
        <f>IF(ISERROR(VLOOKUP($E357,Lists!$T$4:$AA$49,6,FALSE)),"",VLOOKUP($E357,Lists!$T$4:$AA$49,6,FALSE))</f>
        <v/>
      </c>
      <c r="S357" s="101" t="str">
        <f>IF(ISERROR(VLOOKUP($E357,Lists!$T$4:$AA$49,7,FALSE)),"",VLOOKUP($E357,Lists!$T$4:$AA$49,7,FALSE))</f>
        <v/>
      </c>
      <c r="T357" s="102"/>
      <c r="U357" s="102"/>
      <c r="V357" s="102"/>
      <c r="W357" s="102"/>
      <c r="X357" s="102" t="str">
        <f>IF(ISERROR(VLOOKUP($E357,Lists!$T$4:$AF$49,13,FALSE))," ",VLOOKUP($E357,Lists!$T$4:$AF$49,13,FALSE))</f>
        <v xml:space="preserve"> </v>
      </c>
    </row>
    <row r="358" spans="1:24" x14ac:dyDescent="0.25">
      <c r="A358" s="91"/>
      <c r="B358" s="76" t="s">
        <v>781</v>
      </c>
      <c r="C358" s="89" t="s">
        <v>898</v>
      </c>
      <c r="D358" s="139" t="str">
        <f>IF(ISERROR(VLOOKUP($B358,Lists!$R$4:$S$17,2,FALSE)),"",VLOOKUP($B358,Lists!$R$4:$S$17,2,FALSE))</f>
        <v/>
      </c>
      <c r="E358" s="90" t="s">
        <v>799</v>
      </c>
      <c r="F358" s="96"/>
      <c r="G358" s="96" t="s">
        <v>836</v>
      </c>
      <c r="H358" s="91" t="s">
        <v>1016</v>
      </c>
      <c r="I358" s="91" t="s">
        <v>926</v>
      </c>
      <c r="J358" s="97"/>
      <c r="K358" s="78" t="s">
        <v>945</v>
      </c>
      <c r="L358" s="140" t="str">
        <f>IF(ISERROR(VLOOKUP($B358&amp;" "&amp;$M358,Lists!$AC$4:$AD$17,2,FALSE)),"",VLOOKUP($B358&amp;" "&amp;$M358,Lists!$AC$4:$AD$17,2,FALSE))</f>
        <v/>
      </c>
      <c r="M358" s="78" t="str">
        <f>IF(ISERROR(VLOOKUP($K358,Lists!$L$4:$M$7,2,FALSE)),"",VLOOKUP($K358,Lists!$L$4:$M$7,2,FALSE))</f>
        <v/>
      </c>
      <c r="N358" s="98" t="str">
        <f t="shared" si="5"/>
        <v/>
      </c>
      <c r="O358" s="99" t="str">
        <f>IF(C358="no",VLOOKUP(B358,Lists!$R$4:$AB$17,10, FALSE),"Please enter details here")</f>
        <v>Please enter details here</v>
      </c>
      <c r="P358" s="124"/>
      <c r="Q358" s="99" t="str">
        <f>IF(Lists!$BA$4="","No","")</f>
        <v>No</v>
      </c>
      <c r="R358" s="100" t="str">
        <f>IF(ISERROR(VLOOKUP($E358,Lists!$T$4:$AA$49,6,FALSE)),"",VLOOKUP($E358,Lists!$T$4:$AA$49,6,FALSE))</f>
        <v/>
      </c>
      <c r="S358" s="101" t="str">
        <f>IF(ISERROR(VLOOKUP($E358,Lists!$T$4:$AA$49,7,FALSE)),"",VLOOKUP($E358,Lists!$T$4:$AA$49,7,FALSE))</f>
        <v/>
      </c>
      <c r="T358" s="102"/>
      <c r="U358" s="102"/>
      <c r="V358" s="102"/>
      <c r="W358" s="102"/>
      <c r="X358" s="102" t="str">
        <f>IF(ISERROR(VLOOKUP($E358,Lists!$T$4:$AF$49,13,FALSE))," ",VLOOKUP($E358,Lists!$T$4:$AF$49,13,FALSE))</f>
        <v xml:space="preserve"> </v>
      </c>
    </row>
    <row r="359" spans="1:24" x14ac:dyDescent="0.25">
      <c r="A359" s="91"/>
      <c r="B359" s="76" t="s">
        <v>781</v>
      </c>
      <c r="C359" s="89" t="s">
        <v>898</v>
      </c>
      <c r="D359" s="139" t="str">
        <f>IF(ISERROR(VLOOKUP($B359,Lists!$R$4:$S$17,2,FALSE)),"",VLOOKUP($B359,Lists!$R$4:$S$17,2,FALSE))</f>
        <v/>
      </c>
      <c r="E359" s="90" t="s">
        <v>799</v>
      </c>
      <c r="F359" s="96"/>
      <c r="G359" s="96" t="s">
        <v>836</v>
      </c>
      <c r="H359" s="91" t="s">
        <v>1016</v>
      </c>
      <c r="I359" s="91" t="s">
        <v>926</v>
      </c>
      <c r="J359" s="97"/>
      <c r="K359" s="78" t="s">
        <v>945</v>
      </c>
      <c r="L359" s="140" t="str">
        <f>IF(ISERROR(VLOOKUP($B359&amp;" "&amp;$M359,Lists!$AC$4:$AD$17,2,FALSE)),"",VLOOKUP($B359&amp;" "&amp;$M359,Lists!$AC$4:$AD$17,2,FALSE))</f>
        <v/>
      </c>
      <c r="M359" s="78" t="str">
        <f>IF(ISERROR(VLOOKUP($K359,Lists!$L$4:$M$7,2,FALSE)),"",VLOOKUP($K359,Lists!$L$4:$M$7,2,FALSE))</f>
        <v/>
      </c>
      <c r="N359" s="98" t="str">
        <f t="shared" si="5"/>
        <v/>
      </c>
      <c r="O359" s="99" t="str">
        <f>IF(C359="no",VLOOKUP(B359,Lists!$R$4:$AB$17,10, FALSE),"Please enter details here")</f>
        <v>Please enter details here</v>
      </c>
      <c r="P359" s="124"/>
      <c r="Q359" s="99" t="str">
        <f>IF(Lists!$BA$4="","No","")</f>
        <v>No</v>
      </c>
      <c r="R359" s="100" t="str">
        <f>IF(ISERROR(VLOOKUP($E359,Lists!$T$4:$AA$49,6,FALSE)),"",VLOOKUP($E359,Lists!$T$4:$AA$49,6,FALSE))</f>
        <v/>
      </c>
      <c r="S359" s="101" t="str">
        <f>IF(ISERROR(VLOOKUP($E359,Lists!$T$4:$AA$49,7,FALSE)),"",VLOOKUP($E359,Lists!$T$4:$AA$49,7,FALSE))</f>
        <v/>
      </c>
      <c r="T359" s="102"/>
      <c r="U359" s="102"/>
      <c r="V359" s="102"/>
      <c r="W359" s="102"/>
      <c r="X359" s="102" t="str">
        <f>IF(ISERROR(VLOOKUP($E359,Lists!$T$4:$AF$49,13,FALSE))," ",VLOOKUP($E359,Lists!$T$4:$AF$49,13,FALSE))</f>
        <v xml:space="preserve"> </v>
      </c>
    </row>
    <row r="360" spans="1:24" x14ac:dyDescent="0.25">
      <c r="A360" s="91"/>
      <c r="B360" s="76" t="s">
        <v>781</v>
      </c>
      <c r="C360" s="89" t="s">
        <v>898</v>
      </c>
      <c r="D360" s="139" t="str">
        <f>IF(ISERROR(VLOOKUP($B360,Lists!$R$4:$S$17,2,FALSE)),"",VLOOKUP($B360,Lists!$R$4:$S$17,2,FALSE))</f>
        <v/>
      </c>
      <c r="E360" s="90" t="s">
        <v>799</v>
      </c>
      <c r="F360" s="96"/>
      <c r="G360" s="96" t="s">
        <v>836</v>
      </c>
      <c r="H360" s="91" t="s">
        <v>1016</v>
      </c>
      <c r="I360" s="91" t="s">
        <v>926</v>
      </c>
      <c r="J360" s="97"/>
      <c r="K360" s="78" t="s">
        <v>945</v>
      </c>
      <c r="L360" s="140" t="str">
        <f>IF(ISERROR(VLOOKUP($B360&amp;" "&amp;$M360,Lists!$AC$4:$AD$17,2,FALSE)),"",VLOOKUP($B360&amp;" "&amp;$M360,Lists!$AC$4:$AD$17,2,FALSE))</f>
        <v/>
      </c>
      <c r="M360" s="78" t="str">
        <f>IF(ISERROR(VLOOKUP($K360,Lists!$L$4:$M$7,2,FALSE)),"",VLOOKUP($K360,Lists!$L$4:$M$7,2,FALSE))</f>
        <v/>
      </c>
      <c r="N360" s="98" t="str">
        <f t="shared" si="5"/>
        <v/>
      </c>
      <c r="O360" s="99" t="str">
        <f>IF(C360="no",VLOOKUP(B360,Lists!$R$4:$AB$17,10, FALSE),"Please enter details here")</f>
        <v>Please enter details here</v>
      </c>
      <c r="P360" s="124"/>
      <c r="Q360" s="99" t="str">
        <f>IF(Lists!$BA$4="","No","")</f>
        <v>No</v>
      </c>
      <c r="R360" s="100" t="str">
        <f>IF(ISERROR(VLOOKUP($E360,Lists!$T$4:$AA$49,6,FALSE)),"",VLOOKUP($E360,Lists!$T$4:$AA$49,6,FALSE))</f>
        <v/>
      </c>
      <c r="S360" s="101" t="str">
        <f>IF(ISERROR(VLOOKUP($E360,Lists!$T$4:$AA$49,7,FALSE)),"",VLOOKUP($E360,Lists!$T$4:$AA$49,7,FALSE))</f>
        <v/>
      </c>
      <c r="T360" s="102"/>
      <c r="U360" s="102"/>
      <c r="V360" s="102"/>
      <c r="W360" s="102"/>
      <c r="X360" s="102" t="str">
        <f>IF(ISERROR(VLOOKUP($E360,Lists!$T$4:$AF$49,13,FALSE))," ",VLOOKUP($E360,Lists!$T$4:$AF$49,13,FALSE))</f>
        <v xml:space="preserve"> </v>
      </c>
    </row>
    <row r="361" spans="1:24" x14ac:dyDescent="0.25">
      <c r="A361" s="91"/>
      <c r="B361" s="76" t="s">
        <v>781</v>
      </c>
      <c r="C361" s="89" t="s">
        <v>898</v>
      </c>
      <c r="D361" s="139" t="str">
        <f>IF(ISERROR(VLOOKUP($B361,Lists!$R$4:$S$17,2,FALSE)),"",VLOOKUP($B361,Lists!$R$4:$S$17,2,FALSE))</f>
        <v/>
      </c>
      <c r="E361" s="90" t="s">
        <v>799</v>
      </c>
      <c r="F361" s="96"/>
      <c r="G361" s="96" t="s">
        <v>836</v>
      </c>
      <c r="H361" s="91" t="s">
        <v>1016</v>
      </c>
      <c r="I361" s="91" t="s">
        <v>926</v>
      </c>
      <c r="J361" s="97"/>
      <c r="K361" s="78" t="s">
        <v>945</v>
      </c>
      <c r="L361" s="140" t="str">
        <f>IF(ISERROR(VLOOKUP($B361&amp;" "&amp;$M361,Lists!$AC$4:$AD$17,2,FALSE)),"",VLOOKUP($B361&amp;" "&amp;$M361,Lists!$AC$4:$AD$17,2,FALSE))</f>
        <v/>
      </c>
      <c r="M361" s="78" t="str">
        <f>IF(ISERROR(VLOOKUP($K361,Lists!$L$4:$M$7,2,FALSE)),"",VLOOKUP($K361,Lists!$L$4:$M$7,2,FALSE))</f>
        <v/>
      </c>
      <c r="N361" s="98" t="str">
        <f t="shared" si="5"/>
        <v/>
      </c>
      <c r="O361" s="99" t="str">
        <f>IF(C361="no",VLOOKUP(B361,Lists!$R$4:$AB$17,10, FALSE),"Please enter details here")</f>
        <v>Please enter details here</v>
      </c>
      <c r="P361" s="124"/>
      <c r="Q361" s="99" t="str">
        <f>IF(Lists!$BA$4="","No","")</f>
        <v>No</v>
      </c>
      <c r="R361" s="100" t="str">
        <f>IF(ISERROR(VLOOKUP($E361,Lists!$T$4:$AA$49,6,FALSE)),"",VLOOKUP($E361,Lists!$T$4:$AA$49,6,FALSE))</f>
        <v/>
      </c>
      <c r="S361" s="101" t="str">
        <f>IF(ISERROR(VLOOKUP($E361,Lists!$T$4:$AA$49,7,FALSE)),"",VLOOKUP($E361,Lists!$T$4:$AA$49,7,FALSE))</f>
        <v/>
      </c>
      <c r="T361" s="102"/>
      <c r="U361" s="102"/>
      <c r="V361" s="102"/>
      <c r="W361" s="102"/>
      <c r="X361" s="102" t="str">
        <f>IF(ISERROR(VLOOKUP($E361,Lists!$T$4:$AF$49,13,FALSE))," ",VLOOKUP($E361,Lists!$T$4:$AF$49,13,FALSE))</f>
        <v xml:space="preserve"> </v>
      </c>
    </row>
    <row r="362" spans="1:24" x14ac:dyDescent="0.25">
      <c r="A362" s="91"/>
      <c r="B362" s="76" t="s">
        <v>781</v>
      </c>
      <c r="C362" s="89" t="s">
        <v>898</v>
      </c>
      <c r="D362" s="139" t="str">
        <f>IF(ISERROR(VLOOKUP($B362,Lists!$R$4:$S$17,2,FALSE)),"",VLOOKUP($B362,Lists!$R$4:$S$17,2,FALSE))</f>
        <v/>
      </c>
      <c r="E362" s="90" t="s">
        <v>799</v>
      </c>
      <c r="F362" s="96"/>
      <c r="G362" s="96" t="s">
        <v>836</v>
      </c>
      <c r="H362" s="91" t="s">
        <v>1016</v>
      </c>
      <c r="I362" s="91" t="s">
        <v>926</v>
      </c>
      <c r="J362" s="97"/>
      <c r="K362" s="78" t="s">
        <v>945</v>
      </c>
      <c r="L362" s="140" t="str">
        <f>IF(ISERROR(VLOOKUP($B362&amp;" "&amp;$M362,Lists!$AC$4:$AD$17,2,FALSE)),"",VLOOKUP($B362&amp;" "&amp;$M362,Lists!$AC$4:$AD$17,2,FALSE))</f>
        <v/>
      </c>
      <c r="M362" s="78" t="str">
        <f>IF(ISERROR(VLOOKUP($K362,Lists!$L$4:$M$7,2,FALSE)),"",VLOOKUP($K362,Lists!$L$4:$M$7,2,FALSE))</f>
        <v/>
      </c>
      <c r="N362" s="98" t="str">
        <f t="shared" si="5"/>
        <v/>
      </c>
      <c r="O362" s="99" t="str">
        <f>IF(C362="no",VLOOKUP(B362,Lists!$R$4:$AB$17,10, FALSE),"Please enter details here")</f>
        <v>Please enter details here</v>
      </c>
      <c r="P362" s="124"/>
      <c r="Q362" s="99" t="str">
        <f>IF(Lists!$BA$4="","No","")</f>
        <v>No</v>
      </c>
      <c r="R362" s="100" t="str">
        <f>IF(ISERROR(VLOOKUP($E362,Lists!$T$4:$AA$49,6,FALSE)),"",VLOOKUP($E362,Lists!$T$4:$AA$49,6,FALSE))</f>
        <v/>
      </c>
      <c r="S362" s="101" t="str">
        <f>IF(ISERROR(VLOOKUP($E362,Lists!$T$4:$AA$49,7,FALSE)),"",VLOOKUP($E362,Lists!$T$4:$AA$49,7,FALSE))</f>
        <v/>
      </c>
      <c r="T362" s="102"/>
      <c r="U362" s="102"/>
      <c r="V362" s="102"/>
      <c r="W362" s="102"/>
      <c r="X362" s="102" t="str">
        <f>IF(ISERROR(VLOOKUP($E362,Lists!$T$4:$AF$49,13,FALSE))," ",VLOOKUP($E362,Lists!$T$4:$AF$49,13,FALSE))</f>
        <v xml:space="preserve"> </v>
      </c>
    </row>
    <row r="363" spans="1:24" x14ac:dyDescent="0.25">
      <c r="A363" s="91"/>
      <c r="B363" s="76" t="s">
        <v>781</v>
      </c>
      <c r="C363" s="89" t="s">
        <v>898</v>
      </c>
      <c r="D363" s="139" t="str">
        <f>IF(ISERROR(VLOOKUP($B363,Lists!$R$4:$S$17,2,FALSE)),"",VLOOKUP($B363,Lists!$R$4:$S$17,2,FALSE))</f>
        <v/>
      </c>
      <c r="E363" s="90" t="s">
        <v>799</v>
      </c>
      <c r="F363" s="96"/>
      <c r="G363" s="96" t="s">
        <v>836</v>
      </c>
      <c r="H363" s="91" t="s">
        <v>1016</v>
      </c>
      <c r="I363" s="91" t="s">
        <v>926</v>
      </c>
      <c r="J363" s="97"/>
      <c r="K363" s="78" t="s">
        <v>945</v>
      </c>
      <c r="L363" s="140" t="str">
        <f>IF(ISERROR(VLOOKUP($B363&amp;" "&amp;$M363,Lists!$AC$4:$AD$17,2,FALSE)),"",VLOOKUP($B363&amp;" "&amp;$M363,Lists!$AC$4:$AD$17,2,FALSE))</f>
        <v/>
      </c>
      <c r="M363" s="78" t="str">
        <f>IF(ISERROR(VLOOKUP($K363,Lists!$L$4:$M$7,2,FALSE)),"",VLOOKUP($K363,Lists!$L$4:$M$7,2,FALSE))</f>
        <v/>
      </c>
      <c r="N363" s="98" t="str">
        <f t="shared" si="5"/>
        <v/>
      </c>
      <c r="O363" s="99" t="str">
        <f>IF(C363="no",VLOOKUP(B363,Lists!$R$4:$AB$17,10, FALSE),"Please enter details here")</f>
        <v>Please enter details here</v>
      </c>
      <c r="P363" s="124"/>
      <c r="Q363" s="99" t="str">
        <f>IF(Lists!$BA$4="","No","")</f>
        <v>No</v>
      </c>
      <c r="R363" s="100" t="str">
        <f>IF(ISERROR(VLOOKUP($E363,Lists!$T$4:$AA$49,6,FALSE)),"",VLOOKUP($E363,Lists!$T$4:$AA$49,6,FALSE))</f>
        <v/>
      </c>
      <c r="S363" s="101" t="str">
        <f>IF(ISERROR(VLOOKUP($E363,Lists!$T$4:$AA$49,7,FALSE)),"",VLOOKUP($E363,Lists!$T$4:$AA$49,7,FALSE))</f>
        <v/>
      </c>
      <c r="T363" s="102"/>
      <c r="U363" s="102"/>
      <c r="V363" s="102"/>
      <c r="W363" s="102"/>
      <c r="X363" s="102" t="str">
        <f>IF(ISERROR(VLOOKUP($E363,Lists!$T$4:$AF$49,13,FALSE))," ",VLOOKUP($E363,Lists!$T$4:$AF$49,13,FALSE))</f>
        <v xml:space="preserve"> </v>
      </c>
    </row>
    <row r="364" spans="1:24" x14ac:dyDescent="0.25">
      <c r="A364" s="91"/>
      <c r="B364" s="76" t="s">
        <v>781</v>
      </c>
      <c r="C364" s="89" t="s">
        <v>898</v>
      </c>
      <c r="D364" s="139" t="str">
        <f>IF(ISERROR(VLOOKUP($B364,Lists!$R$4:$S$17,2,FALSE)),"",VLOOKUP($B364,Lists!$R$4:$S$17,2,FALSE))</f>
        <v/>
      </c>
      <c r="E364" s="90" t="s">
        <v>799</v>
      </c>
      <c r="F364" s="96"/>
      <c r="G364" s="96" t="s">
        <v>836</v>
      </c>
      <c r="H364" s="91" t="s">
        <v>1016</v>
      </c>
      <c r="I364" s="91" t="s">
        <v>926</v>
      </c>
      <c r="J364" s="97"/>
      <c r="K364" s="78" t="s">
        <v>945</v>
      </c>
      <c r="L364" s="140" t="str">
        <f>IF(ISERROR(VLOOKUP($B364&amp;" "&amp;$M364,Lists!$AC$4:$AD$17,2,FALSE)),"",VLOOKUP($B364&amp;" "&amp;$M364,Lists!$AC$4:$AD$17,2,FALSE))</f>
        <v/>
      </c>
      <c r="M364" s="78" t="str">
        <f>IF(ISERROR(VLOOKUP($K364,Lists!$L$4:$M$7,2,FALSE)),"",VLOOKUP($K364,Lists!$L$4:$M$7,2,FALSE))</f>
        <v/>
      </c>
      <c r="N364" s="98" t="str">
        <f t="shared" si="5"/>
        <v/>
      </c>
      <c r="O364" s="99" t="str">
        <f>IF(C364="no",VLOOKUP(B364,Lists!$R$4:$AB$17,10, FALSE),"Please enter details here")</f>
        <v>Please enter details here</v>
      </c>
      <c r="P364" s="124"/>
      <c r="Q364" s="99" t="str">
        <f>IF(Lists!$BA$4="","No","")</f>
        <v>No</v>
      </c>
      <c r="R364" s="100" t="str">
        <f>IF(ISERROR(VLOOKUP($E364,Lists!$T$4:$AA$49,6,FALSE)),"",VLOOKUP($E364,Lists!$T$4:$AA$49,6,FALSE))</f>
        <v/>
      </c>
      <c r="S364" s="101" t="str">
        <f>IF(ISERROR(VLOOKUP($E364,Lists!$T$4:$AA$49,7,FALSE)),"",VLOOKUP($E364,Lists!$T$4:$AA$49,7,FALSE))</f>
        <v/>
      </c>
      <c r="T364" s="102"/>
      <c r="U364" s="102"/>
      <c r="V364" s="102"/>
      <c r="W364" s="102"/>
      <c r="X364" s="102" t="str">
        <f>IF(ISERROR(VLOOKUP($E364,Lists!$T$4:$AF$49,13,FALSE))," ",VLOOKUP($E364,Lists!$T$4:$AF$49,13,FALSE))</f>
        <v xml:space="preserve"> </v>
      </c>
    </row>
    <row r="365" spans="1:24" x14ac:dyDescent="0.25">
      <c r="A365" s="91"/>
      <c r="B365" s="76" t="s">
        <v>781</v>
      </c>
      <c r="C365" s="89" t="s">
        <v>898</v>
      </c>
      <c r="D365" s="139" t="str">
        <f>IF(ISERROR(VLOOKUP($B365,Lists!$R$4:$S$17,2,FALSE)),"",VLOOKUP($B365,Lists!$R$4:$S$17,2,FALSE))</f>
        <v/>
      </c>
      <c r="E365" s="90" t="s">
        <v>799</v>
      </c>
      <c r="F365" s="96"/>
      <c r="G365" s="96" t="s">
        <v>836</v>
      </c>
      <c r="H365" s="91" t="s">
        <v>1016</v>
      </c>
      <c r="I365" s="91" t="s">
        <v>926</v>
      </c>
      <c r="J365" s="97"/>
      <c r="K365" s="78" t="s">
        <v>945</v>
      </c>
      <c r="L365" s="140" t="str">
        <f>IF(ISERROR(VLOOKUP($B365&amp;" "&amp;$M365,Lists!$AC$4:$AD$17,2,FALSE)),"",VLOOKUP($B365&amp;" "&amp;$M365,Lists!$AC$4:$AD$17,2,FALSE))</f>
        <v/>
      </c>
      <c r="M365" s="78" t="str">
        <f>IF(ISERROR(VLOOKUP($K365,Lists!$L$4:$M$7,2,FALSE)),"",VLOOKUP($K365,Lists!$L$4:$M$7,2,FALSE))</f>
        <v/>
      </c>
      <c r="N365" s="98" t="str">
        <f t="shared" si="5"/>
        <v/>
      </c>
      <c r="O365" s="99" t="str">
        <f>IF(C365="no",VLOOKUP(B365,Lists!$R$4:$AB$17,10, FALSE),"Please enter details here")</f>
        <v>Please enter details here</v>
      </c>
      <c r="P365" s="124"/>
      <c r="Q365" s="99" t="str">
        <f>IF(Lists!$BA$4="","No","")</f>
        <v>No</v>
      </c>
      <c r="R365" s="100" t="str">
        <f>IF(ISERROR(VLOOKUP($E365,Lists!$T$4:$AA$49,6,FALSE)),"",VLOOKUP($E365,Lists!$T$4:$AA$49,6,FALSE))</f>
        <v/>
      </c>
      <c r="S365" s="101" t="str">
        <f>IF(ISERROR(VLOOKUP($E365,Lists!$T$4:$AA$49,7,FALSE)),"",VLOOKUP($E365,Lists!$T$4:$AA$49,7,FALSE))</f>
        <v/>
      </c>
      <c r="T365" s="102"/>
      <c r="U365" s="102"/>
      <c r="V365" s="102"/>
      <c r="W365" s="102"/>
      <c r="X365" s="102" t="str">
        <f>IF(ISERROR(VLOOKUP($E365,Lists!$T$4:$AF$49,13,FALSE))," ",VLOOKUP($E365,Lists!$T$4:$AF$49,13,FALSE))</f>
        <v xml:space="preserve"> </v>
      </c>
    </row>
    <row r="366" spans="1:24" x14ac:dyDescent="0.25">
      <c r="A366" s="91"/>
      <c r="B366" s="76" t="s">
        <v>781</v>
      </c>
      <c r="C366" s="89" t="s">
        <v>898</v>
      </c>
      <c r="D366" s="139" t="str">
        <f>IF(ISERROR(VLOOKUP($B366,Lists!$R$4:$S$17,2,FALSE)),"",VLOOKUP($B366,Lists!$R$4:$S$17,2,FALSE))</f>
        <v/>
      </c>
      <c r="E366" s="90" t="s">
        <v>799</v>
      </c>
      <c r="F366" s="96"/>
      <c r="G366" s="96" t="s">
        <v>836</v>
      </c>
      <c r="H366" s="91" t="s">
        <v>1016</v>
      </c>
      <c r="I366" s="91" t="s">
        <v>926</v>
      </c>
      <c r="J366" s="97"/>
      <c r="K366" s="78" t="s">
        <v>945</v>
      </c>
      <c r="L366" s="140" t="str">
        <f>IF(ISERROR(VLOOKUP($B366&amp;" "&amp;$M366,Lists!$AC$4:$AD$17,2,FALSE)),"",VLOOKUP($B366&amp;" "&amp;$M366,Lists!$AC$4:$AD$17,2,FALSE))</f>
        <v/>
      </c>
      <c r="M366" s="78" t="str">
        <f>IF(ISERROR(VLOOKUP($K366,Lists!$L$4:$M$7,2,FALSE)),"",VLOOKUP($K366,Lists!$L$4:$M$7,2,FALSE))</f>
        <v/>
      </c>
      <c r="N366" s="98" t="str">
        <f t="shared" si="5"/>
        <v/>
      </c>
      <c r="O366" s="99" t="str">
        <f>IF(C366="no",VLOOKUP(B366,Lists!$R$4:$AB$17,10, FALSE),"Please enter details here")</f>
        <v>Please enter details here</v>
      </c>
      <c r="P366" s="124"/>
      <c r="Q366" s="99" t="str">
        <f>IF(Lists!$BA$4="","No","")</f>
        <v>No</v>
      </c>
      <c r="R366" s="100" t="str">
        <f>IF(ISERROR(VLOOKUP($E366,Lists!$T$4:$AA$49,6,FALSE)),"",VLOOKUP($E366,Lists!$T$4:$AA$49,6,FALSE))</f>
        <v/>
      </c>
      <c r="S366" s="101" t="str">
        <f>IF(ISERROR(VLOOKUP($E366,Lists!$T$4:$AA$49,7,FALSE)),"",VLOOKUP($E366,Lists!$T$4:$AA$49,7,FALSE))</f>
        <v/>
      </c>
      <c r="T366" s="102"/>
      <c r="U366" s="102"/>
      <c r="V366" s="102"/>
      <c r="W366" s="102"/>
      <c r="X366" s="102" t="str">
        <f>IF(ISERROR(VLOOKUP($E366,Lists!$T$4:$AF$49,13,FALSE))," ",VLOOKUP($E366,Lists!$T$4:$AF$49,13,FALSE))</f>
        <v xml:space="preserve"> </v>
      </c>
    </row>
    <row r="367" spans="1:24" x14ac:dyDescent="0.25">
      <c r="A367" s="91"/>
      <c r="B367" s="76" t="s">
        <v>781</v>
      </c>
      <c r="C367" s="89" t="s">
        <v>898</v>
      </c>
      <c r="D367" s="139" t="str">
        <f>IF(ISERROR(VLOOKUP($B367,Lists!$R$4:$S$17,2,FALSE)),"",VLOOKUP($B367,Lists!$R$4:$S$17,2,FALSE))</f>
        <v/>
      </c>
      <c r="E367" s="90" t="s">
        <v>799</v>
      </c>
      <c r="F367" s="96"/>
      <c r="G367" s="96" t="s">
        <v>836</v>
      </c>
      <c r="H367" s="91" t="s">
        <v>1016</v>
      </c>
      <c r="I367" s="91" t="s">
        <v>926</v>
      </c>
      <c r="J367" s="97"/>
      <c r="K367" s="78" t="s">
        <v>945</v>
      </c>
      <c r="L367" s="140" t="str">
        <f>IF(ISERROR(VLOOKUP($B367&amp;" "&amp;$M367,Lists!$AC$4:$AD$17,2,FALSE)),"",VLOOKUP($B367&amp;" "&amp;$M367,Lists!$AC$4:$AD$17,2,FALSE))</f>
        <v/>
      </c>
      <c r="M367" s="78" t="str">
        <f>IF(ISERROR(VLOOKUP($K367,Lists!$L$4:$M$7,2,FALSE)),"",VLOOKUP($K367,Lists!$L$4:$M$7,2,FALSE))</f>
        <v/>
      </c>
      <c r="N367" s="98" t="str">
        <f t="shared" si="5"/>
        <v/>
      </c>
      <c r="O367" s="99" t="str">
        <f>IF(C367="no",VLOOKUP(B367,Lists!$R$4:$AB$17,10, FALSE),"Please enter details here")</f>
        <v>Please enter details here</v>
      </c>
      <c r="P367" s="124"/>
      <c r="Q367" s="99" t="str">
        <f>IF(Lists!$BA$4="","No","")</f>
        <v>No</v>
      </c>
      <c r="R367" s="100" t="str">
        <f>IF(ISERROR(VLOOKUP($E367,Lists!$T$4:$AA$49,6,FALSE)),"",VLOOKUP($E367,Lists!$T$4:$AA$49,6,FALSE))</f>
        <v/>
      </c>
      <c r="S367" s="101" t="str">
        <f>IF(ISERROR(VLOOKUP($E367,Lists!$T$4:$AA$49,7,FALSE)),"",VLOOKUP($E367,Lists!$T$4:$AA$49,7,FALSE))</f>
        <v/>
      </c>
      <c r="T367" s="102"/>
      <c r="U367" s="102"/>
      <c r="V367" s="102"/>
      <c r="W367" s="102"/>
      <c r="X367" s="102" t="str">
        <f>IF(ISERROR(VLOOKUP($E367,Lists!$T$4:$AF$49,13,FALSE))," ",VLOOKUP($E367,Lists!$T$4:$AF$49,13,FALSE))</f>
        <v xml:space="preserve"> </v>
      </c>
    </row>
    <row r="368" spans="1:24" x14ac:dyDescent="0.25">
      <c r="A368" s="91"/>
      <c r="B368" s="76" t="s">
        <v>781</v>
      </c>
      <c r="C368" s="89" t="s">
        <v>898</v>
      </c>
      <c r="D368" s="139" t="str">
        <f>IF(ISERROR(VLOOKUP($B368,Lists!$R$4:$S$17,2,FALSE)),"",VLOOKUP($B368,Lists!$R$4:$S$17,2,FALSE))</f>
        <v/>
      </c>
      <c r="E368" s="90" t="s">
        <v>799</v>
      </c>
      <c r="F368" s="96"/>
      <c r="G368" s="96" t="s">
        <v>836</v>
      </c>
      <c r="H368" s="91" t="s">
        <v>1016</v>
      </c>
      <c r="I368" s="91" t="s">
        <v>926</v>
      </c>
      <c r="J368" s="97"/>
      <c r="K368" s="78" t="s">
        <v>945</v>
      </c>
      <c r="L368" s="140" t="str">
        <f>IF(ISERROR(VLOOKUP($B368&amp;" "&amp;$M368,Lists!$AC$4:$AD$17,2,FALSE)),"",VLOOKUP($B368&amp;" "&amp;$M368,Lists!$AC$4:$AD$17,2,FALSE))</f>
        <v/>
      </c>
      <c r="M368" s="78" t="str">
        <f>IF(ISERROR(VLOOKUP($K368,Lists!$L$4:$M$7,2,FALSE)),"",VLOOKUP($K368,Lists!$L$4:$M$7,2,FALSE))</f>
        <v/>
      </c>
      <c r="N368" s="98" t="str">
        <f t="shared" si="5"/>
        <v/>
      </c>
      <c r="O368" s="99" t="str">
        <f>IF(C368="no",VLOOKUP(B368,Lists!$R$4:$AB$17,10, FALSE),"Please enter details here")</f>
        <v>Please enter details here</v>
      </c>
      <c r="P368" s="124"/>
      <c r="Q368" s="99" t="str">
        <f>IF(Lists!$BA$4="","No","")</f>
        <v>No</v>
      </c>
      <c r="R368" s="100" t="str">
        <f>IF(ISERROR(VLOOKUP($E368,Lists!$T$4:$AA$49,6,FALSE)),"",VLOOKUP($E368,Lists!$T$4:$AA$49,6,FALSE))</f>
        <v/>
      </c>
      <c r="S368" s="101" t="str">
        <f>IF(ISERROR(VLOOKUP($E368,Lists!$T$4:$AA$49,7,FALSE)),"",VLOOKUP($E368,Lists!$T$4:$AA$49,7,FALSE))</f>
        <v/>
      </c>
      <c r="T368" s="102"/>
      <c r="U368" s="102"/>
      <c r="V368" s="102"/>
      <c r="W368" s="102"/>
      <c r="X368" s="102" t="str">
        <f>IF(ISERROR(VLOOKUP($E368,Lists!$T$4:$AF$49,13,FALSE))," ",VLOOKUP($E368,Lists!$T$4:$AF$49,13,FALSE))</f>
        <v xml:space="preserve"> </v>
      </c>
    </row>
    <row r="369" spans="1:24" x14ac:dyDescent="0.25">
      <c r="A369" s="91"/>
      <c r="B369" s="76" t="s">
        <v>781</v>
      </c>
      <c r="C369" s="89" t="s">
        <v>898</v>
      </c>
      <c r="D369" s="139" t="str">
        <f>IF(ISERROR(VLOOKUP($B369,Lists!$R$4:$S$17,2,FALSE)),"",VLOOKUP($B369,Lists!$R$4:$S$17,2,FALSE))</f>
        <v/>
      </c>
      <c r="E369" s="90" t="s">
        <v>799</v>
      </c>
      <c r="F369" s="96"/>
      <c r="G369" s="96" t="s">
        <v>836</v>
      </c>
      <c r="H369" s="91" t="s">
        <v>1016</v>
      </c>
      <c r="I369" s="91" t="s">
        <v>926</v>
      </c>
      <c r="J369" s="97"/>
      <c r="K369" s="78" t="s">
        <v>945</v>
      </c>
      <c r="L369" s="140" t="str">
        <f>IF(ISERROR(VLOOKUP($B369&amp;" "&amp;$M369,Lists!$AC$4:$AD$17,2,FALSE)),"",VLOOKUP($B369&amp;" "&amp;$M369,Lists!$AC$4:$AD$17,2,FALSE))</f>
        <v/>
      </c>
      <c r="M369" s="78" t="str">
        <f>IF(ISERROR(VLOOKUP($K369,Lists!$L$4:$M$7,2,FALSE)),"",VLOOKUP($K369,Lists!$L$4:$M$7,2,FALSE))</f>
        <v/>
      </c>
      <c r="N369" s="98" t="str">
        <f t="shared" si="5"/>
        <v/>
      </c>
      <c r="O369" s="99" t="str">
        <f>IF(C369="no",VLOOKUP(B369,Lists!$R$4:$AB$17,10, FALSE),"Please enter details here")</f>
        <v>Please enter details here</v>
      </c>
      <c r="P369" s="124"/>
      <c r="Q369" s="99" t="str">
        <f>IF(Lists!$BA$4="","No","")</f>
        <v>No</v>
      </c>
      <c r="R369" s="100" t="str">
        <f>IF(ISERROR(VLOOKUP($E369,Lists!$T$4:$AA$49,6,FALSE)),"",VLOOKUP($E369,Lists!$T$4:$AA$49,6,FALSE))</f>
        <v/>
      </c>
      <c r="S369" s="101" t="str">
        <f>IF(ISERROR(VLOOKUP($E369,Lists!$T$4:$AA$49,7,FALSE)),"",VLOOKUP($E369,Lists!$T$4:$AA$49,7,FALSE))</f>
        <v/>
      </c>
      <c r="T369" s="102"/>
      <c r="U369" s="102"/>
      <c r="V369" s="102"/>
      <c r="W369" s="102"/>
      <c r="X369" s="102" t="str">
        <f>IF(ISERROR(VLOOKUP($E369,Lists!$T$4:$AF$49,13,FALSE))," ",VLOOKUP($E369,Lists!$T$4:$AF$49,13,FALSE))</f>
        <v xml:space="preserve"> </v>
      </c>
    </row>
    <row r="370" spans="1:24" x14ac:dyDescent="0.25">
      <c r="A370" s="91"/>
      <c r="B370" s="76" t="s">
        <v>781</v>
      </c>
      <c r="C370" s="89" t="s">
        <v>898</v>
      </c>
      <c r="D370" s="139" t="str">
        <f>IF(ISERROR(VLOOKUP($B370,Lists!$R$4:$S$17,2,FALSE)),"",VLOOKUP($B370,Lists!$R$4:$S$17,2,FALSE))</f>
        <v/>
      </c>
      <c r="E370" s="90" t="s">
        <v>799</v>
      </c>
      <c r="F370" s="96"/>
      <c r="G370" s="96" t="s">
        <v>836</v>
      </c>
      <c r="H370" s="91" t="s">
        <v>1016</v>
      </c>
      <c r="I370" s="91" t="s">
        <v>926</v>
      </c>
      <c r="J370" s="97"/>
      <c r="K370" s="78" t="s">
        <v>945</v>
      </c>
      <c r="L370" s="140" t="str">
        <f>IF(ISERROR(VLOOKUP($B370&amp;" "&amp;$M370,Lists!$AC$4:$AD$17,2,FALSE)),"",VLOOKUP($B370&amp;" "&amp;$M370,Lists!$AC$4:$AD$17,2,FALSE))</f>
        <v/>
      </c>
      <c r="M370" s="78" t="str">
        <f>IF(ISERROR(VLOOKUP($K370,Lists!$L$4:$M$7,2,FALSE)),"",VLOOKUP($K370,Lists!$L$4:$M$7,2,FALSE))</f>
        <v/>
      </c>
      <c r="N370" s="98" t="str">
        <f t="shared" si="5"/>
        <v/>
      </c>
      <c r="O370" s="99" t="str">
        <f>IF(C370="no",VLOOKUP(B370,Lists!$R$4:$AB$17,10, FALSE),"Please enter details here")</f>
        <v>Please enter details here</v>
      </c>
      <c r="P370" s="124"/>
      <c r="Q370" s="99" t="str">
        <f>IF(Lists!$BA$4="","No","")</f>
        <v>No</v>
      </c>
      <c r="R370" s="100" t="str">
        <f>IF(ISERROR(VLOOKUP($E370,Lists!$T$4:$AA$49,6,FALSE)),"",VLOOKUP($E370,Lists!$T$4:$AA$49,6,FALSE))</f>
        <v/>
      </c>
      <c r="S370" s="101" t="str">
        <f>IF(ISERROR(VLOOKUP($E370,Lists!$T$4:$AA$49,7,FALSE)),"",VLOOKUP($E370,Lists!$T$4:$AA$49,7,FALSE))</f>
        <v/>
      </c>
      <c r="T370" s="102"/>
      <c r="U370" s="102"/>
      <c r="V370" s="102"/>
      <c r="W370" s="102"/>
      <c r="X370" s="102" t="str">
        <f>IF(ISERROR(VLOOKUP($E370,Lists!$T$4:$AF$49,13,FALSE))," ",VLOOKUP($E370,Lists!$T$4:$AF$49,13,FALSE))</f>
        <v xml:space="preserve"> </v>
      </c>
    </row>
    <row r="371" spans="1:24" x14ac:dyDescent="0.25">
      <c r="A371" s="91"/>
      <c r="B371" s="76" t="s">
        <v>781</v>
      </c>
      <c r="C371" s="89" t="s">
        <v>898</v>
      </c>
      <c r="D371" s="139" t="str">
        <f>IF(ISERROR(VLOOKUP($B371,Lists!$R$4:$S$17,2,FALSE)),"",VLOOKUP($B371,Lists!$R$4:$S$17,2,FALSE))</f>
        <v/>
      </c>
      <c r="E371" s="90" t="s">
        <v>799</v>
      </c>
      <c r="F371" s="96"/>
      <c r="G371" s="96" t="s">
        <v>836</v>
      </c>
      <c r="H371" s="91" t="s">
        <v>1016</v>
      </c>
      <c r="I371" s="91" t="s">
        <v>926</v>
      </c>
      <c r="J371" s="97"/>
      <c r="K371" s="78" t="s">
        <v>945</v>
      </c>
      <c r="L371" s="140" t="str">
        <f>IF(ISERROR(VLOOKUP($B371&amp;" "&amp;$M371,Lists!$AC$4:$AD$17,2,FALSE)),"",VLOOKUP($B371&amp;" "&amp;$M371,Lists!$AC$4:$AD$17,2,FALSE))</f>
        <v/>
      </c>
      <c r="M371" s="78" t="str">
        <f>IF(ISERROR(VLOOKUP($K371,Lists!$L$4:$M$7,2,FALSE)),"",VLOOKUP($K371,Lists!$L$4:$M$7,2,FALSE))</f>
        <v/>
      </c>
      <c r="N371" s="98" t="str">
        <f t="shared" si="5"/>
        <v/>
      </c>
      <c r="O371" s="99" t="str">
        <f>IF(C371="no",VLOOKUP(B371,Lists!$R$4:$AB$17,10, FALSE),"Please enter details here")</f>
        <v>Please enter details here</v>
      </c>
      <c r="P371" s="124"/>
      <c r="Q371" s="99" t="str">
        <f>IF(Lists!$BA$4="","No","")</f>
        <v>No</v>
      </c>
      <c r="R371" s="100" t="str">
        <f>IF(ISERROR(VLOOKUP($E371,Lists!$T$4:$AA$49,6,FALSE)),"",VLOOKUP($E371,Lists!$T$4:$AA$49,6,FALSE))</f>
        <v/>
      </c>
      <c r="S371" s="101" t="str">
        <f>IF(ISERROR(VLOOKUP($E371,Lists!$T$4:$AA$49,7,FALSE)),"",VLOOKUP($E371,Lists!$T$4:$AA$49,7,FALSE))</f>
        <v/>
      </c>
      <c r="T371" s="102"/>
      <c r="U371" s="102"/>
      <c r="V371" s="102"/>
      <c r="W371" s="102"/>
      <c r="X371" s="102" t="str">
        <f>IF(ISERROR(VLOOKUP($E371,Lists!$T$4:$AF$49,13,FALSE))," ",VLOOKUP($E371,Lists!$T$4:$AF$49,13,FALSE))</f>
        <v xml:space="preserve"> </v>
      </c>
    </row>
    <row r="372" spans="1:24" x14ac:dyDescent="0.25">
      <c r="A372" s="91"/>
      <c r="B372" s="76" t="s">
        <v>781</v>
      </c>
      <c r="C372" s="89" t="s">
        <v>898</v>
      </c>
      <c r="D372" s="139" t="str">
        <f>IF(ISERROR(VLOOKUP($B372,Lists!$R$4:$S$17,2,FALSE)),"",VLOOKUP($B372,Lists!$R$4:$S$17,2,FALSE))</f>
        <v/>
      </c>
      <c r="E372" s="90" t="s">
        <v>799</v>
      </c>
      <c r="F372" s="96"/>
      <c r="G372" s="96" t="s">
        <v>836</v>
      </c>
      <c r="H372" s="91" t="s">
        <v>1016</v>
      </c>
      <c r="I372" s="91" t="s">
        <v>926</v>
      </c>
      <c r="J372" s="97"/>
      <c r="K372" s="78" t="s">
        <v>945</v>
      </c>
      <c r="L372" s="140" t="str">
        <f>IF(ISERROR(VLOOKUP($B372&amp;" "&amp;$M372,Lists!$AC$4:$AD$17,2,FALSE)),"",VLOOKUP($B372&amp;" "&amp;$M372,Lists!$AC$4:$AD$17,2,FALSE))</f>
        <v/>
      </c>
      <c r="M372" s="78" t="str">
        <f>IF(ISERROR(VLOOKUP($K372,Lists!$L$4:$M$7,2,FALSE)),"",VLOOKUP($K372,Lists!$L$4:$M$7,2,FALSE))</f>
        <v/>
      </c>
      <c r="N372" s="98" t="str">
        <f t="shared" si="5"/>
        <v/>
      </c>
      <c r="O372" s="99" t="str">
        <f>IF(C372="no",VLOOKUP(B372,Lists!$R$4:$AB$17,10, FALSE),"Please enter details here")</f>
        <v>Please enter details here</v>
      </c>
      <c r="P372" s="124"/>
      <c r="Q372" s="99" t="str">
        <f>IF(Lists!$BA$4="","No","")</f>
        <v>No</v>
      </c>
      <c r="R372" s="100" t="str">
        <f>IF(ISERROR(VLOOKUP($E372,Lists!$T$4:$AA$49,6,FALSE)),"",VLOOKUP($E372,Lists!$T$4:$AA$49,6,FALSE))</f>
        <v/>
      </c>
      <c r="S372" s="101" t="str">
        <f>IF(ISERROR(VLOOKUP($E372,Lists!$T$4:$AA$49,7,FALSE)),"",VLOOKUP($E372,Lists!$T$4:$AA$49,7,FALSE))</f>
        <v/>
      </c>
      <c r="T372" s="102"/>
      <c r="U372" s="102"/>
      <c r="V372" s="102"/>
      <c r="W372" s="102"/>
      <c r="X372" s="102" t="str">
        <f>IF(ISERROR(VLOOKUP($E372,Lists!$T$4:$AF$49,13,FALSE))," ",VLOOKUP($E372,Lists!$T$4:$AF$49,13,FALSE))</f>
        <v xml:space="preserve"> </v>
      </c>
    </row>
    <row r="373" spans="1:24" x14ac:dyDescent="0.25">
      <c r="A373" s="91"/>
      <c r="B373" s="76" t="s">
        <v>781</v>
      </c>
      <c r="C373" s="89" t="s">
        <v>898</v>
      </c>
      <c r="D373" s="139" t="str">
        <f>IF(ISERROR(VLOOKUP($B373,Lists!$R$4:$S$17,2,FALSE)),"",VLOOKUP($B373,Lists!$R$4:$S$17,2,FALSE))</f>
        <v/>
      </c>
      <c r="E373" s="90" t="s">
        <v>799</v>
      </c>
      <c r="F373" s="96"/>
      <c r="G373" s="96" t="s">
        <v>836</v>
      </c>
      <c r="H373" s="91" t="s">
        <v>1016</v>
      </c>
      <c r="I373" s="91" t="s">
        <v>926</v>
      </c>
      <c r="J373" s="97"/>
      <c r="K373" s="78" t="s">
        <v>945</v>
      </c>
      <c r="L373" s="140" t="str">
        <f>IF(ISERROR(VLOOKUP($B373&amp;" "&amp;$M373,Lists!$AC$4:$AD$17,2,FALSE)),"",VLOOKUP($B373&amp;" "&amp;$M373,Lists!$AC$4:$AD$17,2,FALSE))</f>
        <v/>
      </c>
      <c r="M373" s="78" t="str">
        <f>IF(ISERROR(VLOOKUP($K373,Lists!$L$4:$M$7,2,FALSE)),"",VLOOKUP($K373,Lists!$L$4:$M$7,2,FALSE))</f>
        <v/>
      </c>
      <c r="N373" s="98" t="str">
        <f t="shared" si="5"/>
        <v/>
      </c>
      <c r="O373" s="99" t="str">
        <f>IF(C373="no",VLOOKUP(B373,Lists!$R$4:$AB$17,10, FALSE),"Please enter details here")</f>
        <v>Please enter details here</v>
      </c>
      <c r="P373" s="124"/>
      <c r="Q373" s="99" t="str">
        <f>IF(Lists!$BA$4="","No","")</f>
        <v>No</v>
      </c>
      <c r="R373" s="100" t="str">
        <f>IF(ISERROR(VLOOKUP($E373,Lists!$T$4:$AA$49,6,FALSE)),"",VLOOKUP($E373,Lists!$T$4:$AA$49,6,FALSE))</f>
        <v/>
      </c>
      <c r="S373" s="101" t="str">
        <f>IF(ISERROR(VLOOKUP($E373,Lists!$T$4:$AA$49,7,FALSE)),"",VLOOKUP($E373,Lists!$T$4:$AA$49,7,FALSE))</f>
        <v/>
      </c>
      <c r="T373" s="102"/>
      <c r="U373" s="102"/>
      <c r="V373" s="102"/>
      <c r="W373" s="102"/>
      <c r="X373" s="102" t="str">
        <f>IF(ISERROR(VLOOKUP($E373,Lists!$T$4:$AF$49,13,FALSE))," ",VLOOKUP($E373,Lists!$T$4:$AF$49,13,FALSE))</f>
        <v xml:space="preserve"> </v>
      </c>
    </row>
    <row r="374" spans="1:24" x14ac:dyDescent="0.25">
      <c r="A374" s="91"/>
      <c r="B374" s="76" t="s">
        <v>781</v>
      </c>
      <c r="C374" s="89" t="s">
        <v>898</v>
      </c>
      <c r="D374" s="139" t="str">
        <f>IF(ISERROR(VLOOKUP($B374,Lists!$R$4:$S$17,2,FALSE)),"",VLOOKUP($B374,Lists!$R$4:$S$17,2,FALSE))</f>
        <v/>
      </c>
      <c r="E374" s="90" t="s">
        <v>799</v>
      </c>
      <c r="F374" s="96"/>
      <c r="G374" s="96" t="s">
        <v>836</v>
      </c>
      <c r="H374" s="91" t="s">
        <v>1016</v>
      </c>
      <c r="I374" s="91" t="s">
        <v>926</v>
      </c>
      <c r="J374" s="97"/>
      <c r="K374" s="78" t="s">
        <v>945</v>
      </c>
      <c r="L374" s="140" t="str">
        <f>IF(ISERROR(VLOOKUP($B374&amp;" "&amp;$M374,Lists!$AC$4:$AD$17,2,FALSE)),"",VLOOKUP($B374&amp;" "&amp;$M374,Lists!$AC$4:$AD$17,2,FALSE))</f>
        <v/>
      </c>
      <c r="M374" s="78" t="str">
        <f>IF(ISERROR(VLOOKUP($K374,Lists!$L$4:$M$7,2,FALSE)),"",VLOOKUP($K374,Lists!$L$4:$M$7,2,FALSE))</f>
        <v/>
      </c>
      <c r="N374" s="98" t="str">
        <f t="shared" si="5"/>
        <v/>
      </c>
      <c r="O374" s="99" t="str">
        <f>IF(C374="no",VLOOKUP(B374,Lists!$R$4:$AB$17,10, FALSE),"Please enter details here")</f>
        <v>Please enter details here</v>
      </c>
      <c r="P374" s="124"/>
      <c r="Q374" s="99" t="str">
        <f>IF(Lists!$BA$4="","No","")</f>
        <v>No</v>
      </c>
      <c r="R374" s="100" t="str">
        <f>IF(ISERROR(VLOOKUP($E374,Lists!$T$4:$AA$49,6,FALSE)),"",VLOOKUP($E374,Lists!$T$4:$AA$49,6,FALSE))</f>
        <v/>
      </c>
      <c r="S374" s="101" t="str">
        <f>IF(ISERROR(VLOOKUP($E374,Lists!$T$4:$AA$49,7,FALSE)),"",VLOOKUP($E374,Lists!$T$4:$AA$49,7,FALSE))</f>
        <v/>
      </c>
      <c r="T374" s="102"/>
      <c r="U374" s="102"/>
      <c r="V374" s="102"/>
      <c r="W374" s="102"/>
      <c r="X374" s="102" t="str">
        <f>IF(ISERROR(VLOOKUP($E374,Lists!$T$4:$AF$49,13,FALSE))," ",VLOOKUP($E374,Lists!$T$4:$AF$49,13,FALSE))</f>
        <v xml:space="preserve"> </v>
      </c>
    </row>
    <row r="375" spans="1:24" x14ac:dyDescent="0.25">
      <c r="A375" s="91"/>
      <c r="B375" s="76" t="s">
        <v>781</v>
      </c>
      <c r="C375" s="89" t="s">
        <v>898</v>
      </c>
      <c r="D375" s="139" t="str">
        <f>IF(ISERROR(VLOOKUP($B375,Lists!$R$4:$S$17,2,FALSE)),"",VLOOKUP($B375,Lists!$R$4:$S$17,2,FALSE))</f>
        <v/>
      </c>
      <c r="E375" s="90" t="s">
        <v>799</v>
      </c>
      <c r="F375" s="96"/>
      <c r="G375" s="96" t="s">
        <v>836</v>
      </c>
      <c r="H375" s="91" t="s">
        <v>1016</v>
      </c>
      <c r="I375" s="91" t="s">
        <v>926</v>
      </c>
      <c r="J375" s="97"/>
      <c r="K375" s="78" t="s">
        <v>945</v>
      </c>
      <c r="L375" s="140" t="str">
        <f>IF(ISERROR(VLOOKUP($B375&amp;" "&amp;$M375,Lists!$AC$4:$AD$17,2,FALSE)),"",VLOOKUP($B375&amp;" "&amp;$M375,Lists!$AC$4:$AD$17,2,FALSE))</f>
        <v/>
      </c>
      <c r="M375" s="78" t="str">
        <f>IF(ISERROR(VLOOKUP($K375,Lists!$L$4:$M$7,2,FALSE)),"",VLOOKUP($K375,Lists!$L$4:$M$7,2,FALSE))</f>
        <v/>
      </c>
      <c r="N375" s="98" t="str">
        <f t="shared" si="5"/>
        <v/>
      </c>
      <c r="O375" s="99" t="str">
        <f>IF(C375="no",VLOOKUP(B375,Lists!$R$4:$AB$17,10, FALSE),"Please enter details here")</f>
        <v>Please enter details here</v>
      </c>
      <c r="P375" s="124"/>
      <c r="Q375" s="99" t="str">
        <f>IF(Lists!$BA$4="","No","")</f>
        <v>No</v>
      </c>
      <c r="R375" s="100" t="str">
        <f>IF(ISERROR(VLOOKUP($E375,Lists!$T$4:$AA$49,6,FALSE)),"",VLOOKUP($E375,Lists!$T$4:$AA$49,6,FALSE))</f>
        <v/>
      </c>
      <c r="S375" s="101" t="str">
        <f>IF(ISERROR(VLOOKUP($E375,Lists!$T$4:$AA$49,7,FALSE)),"",VLOOKUP($E375,Lists!$T$4:$AA$49,7,FALSE))</f>
        <v/>
      </c>
      <c r="T375" s="102"/>
      <c r="U375" s="102"/>
      <c r="V375" s="102"/>
      <c r="W375" s="102"/>
      <c r="X375" s="102" t="str">
        <f>IF(ISERROR(VLOOKUP($E375,Lists!$T$4:$AF$49,13,FALSE))," ",VLOOKUP($E375,Lists!$T$4:$AF$49,13,FALSE))</f>
        <v xml:space="preserve"> </v>
      </c>
    </row>
    <row r="376" spans="1:24" x14ac:dyDescent="0.25">
      <c r="A376" s="91"/>
      <c r="B376" s="76" t="s">
        <v>781</v>
      </c>
      <c r="C376" s="89" t="s">
        <v>898</v>
      </c>
      <c r="D376" s="139" t="str">
        <f>IF(ISERROR(VLOOKUP($B376,Lists!$R$4:$S$17,2,FALSE)),"",VLOOKUP($B376,Lists!$R$4:$S$17,2,FALSE))</f>
        <v/>
      </c>
      <c r="E376" s="90" t="s">
        <v>799</v>
      </c>
      <c r="F376" s="96"/>
      <c r="G376" s="96" t="s">
        <v>836</v>
      </c>
      <c r="H376" s="91" t="s">
        <v>1016</v>
      </c>
      <c r="I376" s="91" t="s">
        <v>926</v>
      </c>
      <c r="J376" s="97"/>
      <c r="K376" s="78" t="s">
        <v>945</v>
      </c>
      <c r="L376" s="140" t="str">
        <f>IF(ISERROR(VLOOKUP($B376&amp;" "&amp;$M376,Lists!$AC$4:$AD$17,2,FALSE)),"",VLOOKUP($B376&amp;" "&amp;$M376,Lists!$AC$4:$AD$17,2,FALSE))</f>
        <v/>
      </c>
      <c r="M376" s="78" t="str">
        <f>IF(ISERROR(VLOOKUP($K376,Lists!$L$4:$M$7,2,FALSE)),"",VLOOKUP($K376,Lists!$L$4:$M$7,2,FALSE))</f>
        <v/>
      </c>
      <c r="N376" s="98" t="str">
        <f t="shared" si="5"/>
        <v/>
      </c>
      <c r="O376" s="99" t="str">
        <f>IF(C376="no",VLOOKUP(B376,Lists!$R$4:$AB$17,10, FALSE),"Please enter details here")</f>
        <v>Please enter details here</v>
      </c>
      <c r="P376" s="124"/>
      <c r="Q376" s="99" t="str">
        <f>IF(Lists!$BA$4="","No","")</f>
        <v>No</v>
      </c>
      <c r="R376" s="100" t="str">
        <f>IF(ISERROR(VLOOKUP($E376,Lists!$T$4:$AA$49,6,FALSE)),"",VLOOKUP($E376,Lists!$T$4:$AA$49,6,FALSE))</f>
        <v/>
      </c>
      <c r="S376" s="101" t="str">
        <f>IF(ISERROR(VLOOKUP($E376,Lists!$T$4:$AA$49,7,FALSE)),"",VLOOKUP($E376,Lists!$T$4:$AA$49,7,FALSE))</f>
        <v/>
      </c>
      <c r="T376" s="102"/>
      <c r="U376" s="102"/>
      <c r="V376" s="102"/>
      <c r="W376" s="102"/>
      <c r="X376" s="102" t="str">
        <f>IF(ISERROR(VLOOKUP($E376,Lists!$T$4:$AF$49,13,FALSE))," ",VLOOKUP($E376,Lists!$T$4:$AF$49,13,FALSE))</f>
        <v xml:space="preserve"> </v>
      </c>
    </row>
    <row r="377" spans="1:24" x14ac:dyDescent="0.25">
      <c r="A377" s="91"/>
      <c r="B377" s="76" t="s">
        <v>781</v>
      </c>
      <c r="C377" s="89" t="s">
        <v>898</v>
      </c>
      <c r="D377" s="139" t="str">
        <f>IF(ISERROR(VLOOKUP($B377,Lists!$R$4:$S$17,2,FALSE)),"",VLOOKUP($B377,Lists!$R$4:$S$17,2,FALSE))</f>
        <v/>
      </c>
      <c r="E377" s="90" t="s">
        <v>799</v>
      </c>
      <c r="F377" s="96"/>
      <c r="G377" s="96" t="s">
        <v>836</v>
      </c>
      <c r="H377" s="91" t="s">
        <v>1016</v>
      </c>
      <c r="I377" s="91" t="s">
        <v>926</v>
      </c>
      <c r="J377" s="97"/>
      <c r="K377" s="78" t="s">
        <v>945</v>
      </c>
      <c r="L377" s="140" t="str">
        <f>IF(ISERROR(VLOOKUP($B377&amp;" "&amp;$M377,Lists!$AC$4:$AD$17,2,FALSE)),"",VLOOKUP($B377&amp;" "&amp;$M377,Lists!$AC$4:$AD$17,2,FALSE))</f>
        <v/>
      </c>
      <c r="M377" s="78" t="str">
        <f>IF(ISERROR(VLOOKUP($K377,Lists!$L$4:$M$7,2,FALSE)),"",VLOOKUP($K377,Lists!$L$4:$M$7,2,FALSE))</f>
        <v/>
      </c>
      <c r="N377" s="98" t="str">
        <f t="shared" si="5"/>
        <v/>
      </c>
      <c r="O377" s="99" t="str">
        <f>IF(C377="no",VLOOKUP(B377,Lists!$R$4:$AB$17,10, FALSE),"Please enter details here")</f>
        <v>Please enter details here</v>
      </c>
      <c r="P377" s="124"/>
      <c r="Q377" s="99" t="str">
        <f>IF(Lists!$BA$4="","No","")</f>
        <v>No</v>
      </c>
      <c r="R377" s="100" t="str">
        <f>IF(ISERROR(VLOOKUP($E377,Lists!$T$4:$AA$49,6,FALSE)),"",VLOOKUP($E377,Lists!$T$4:$AA$49,6,FALSE))</f>
        <v/>
      </c>
      <c r="S377" s="101" t="str">
        <f>IF(ISERROR(VLOOKUP($E377,Lists!$T$4:$AA$49,7,FALSE)),"",VLOOKUP($E377,Lists!$T$4:$AA$49,7,FALSE))</f>
        <v/>
      </c>
      <c r="T377" s="102"/>
      <c r="U377" s="102"/>
      <c r="V377" s="102"/>
      <c r="W377" s="102"/>
      <c r="X377" s="102" t="str">
        <f>IF(ISERROR(VLOOKUP($E377,Lists!$T$4:$AF$49,13,FALSE))," ",VLOOKUP($E377,Lists!$T$4:$AF$49,13,FALSE))</f>
        <v xml:space="preserve"> </v>
      </c>
    </row>
    <row r="378" spans="1:24" x14ac:dyDescent="0.25">
      <c r="A378" s="91"/>
      <c r="B378" s="76" t="s">
        <v>781</v>
      </c>
      <c r="C378" s="89" t="s">
        <v>898</v>
      </c>
      <c r="D378" s="139" t="str">
        <f>IF(ISERROR(VLOOKUP($B378,Lists!$R$4:$S$17,2,FALSE)),"",VLOOKUP($B378,Lists!$R$4:$S$17,2,FALSE))</f>
        <v/>
      </c>
      <c r="E378" s="90" t="s">
        <v>799</v>
      </c>
      <c r="F378" s="96"/>
      <c r="G378" s="96" t="s">
        <v>836</v>
      </c>
      <c r="H378" s="91" t="s">
        <v>1016</v>
      </c>
      <c r="I378" s="91" t="s">
        <v>926</v>
      </c>
      <c r="J378" s="97"/>
      <c r="K378" s="78" t="s">
        <v>945</v>
      </c>
      <c r="L378" s="140" t="str">
        <f>IF(ISERROR(VLOOKUP($B378&amp;" "&amp;$M378,Lists!$AC$4:$AD$17,2,FALSE)),"",VLOOKUP($B378&amp;" "&amp;$M378,Lists!$AC$4:$AD$17,2,FALSE))</f>
        <v/>
      </c>
      <c r="M378" s="78" t="str">
        <f>IF(ISERROR(VLOOKUP($K378,Lists!$L$4:$M$7,2,FALSE)),"",VLOOKUP($K378,Lists!$L$4:$M$7,2,FALSE))</f>
        <v/>
      </c>
      <c r="N378" s="98" t="str">
        <f t="shared" si="5"/>
        <v/>
      </c>
      <c r="O378" s="99" t="str">
        <f>IF(C378="no",VLOOKUP(B378,Lists!$R$4:$AB$17,10, FALSE),"Please enter details here")</f>
        <v>Please enter details here</v>
      </c>
      <c r="P378" s="124"/>
      <c r="Q378" s="99" t="str">
        <f>IF(Lists!$BA$4="","No","")</f>
        <v>No</v>
      </c>
      <c r="R378" s="100" t="str">
        <f>IF(ISERROR(VLOOKUP($E378,Lists!$T$4:$AA$49,6,FALSE)),"",VLOOKUP($E378,Lists!$T$4:$AA$49,6,FALSE))</f>
        <v/>
      </c>
      <c r="S378" s="101" t="str">
        <f>IF(ISERROR(VLOOKUP($E378,Lists!$T$4:$AA$49,7,FALSE)),"",VLOOKUP($E378,Lists!$T$4:$AA$49,7,FALSE))</f>
        <v/>
      </c>
      <c r="T378" s="102"/>
      <c r="U378" s="102"/>
      <c r="V378" s="102"/>
      <c r="W378" s="102"/>
      <c r="X378" s="102" t="str">
        <f>IF(ISERROR(VLOOKUP($E378,Lists!$T$4:$AF$49,13,FALSE))," ",VLOOKUP($E378,Lists!$T$4:$AF$49,13,FALSE))</f>
        <v xml:space="preserve"> </v>
      </c>
    </row>
    <row r="379" spans="1:24" x14ac:dyDescent="0.25">
      <c r="A379" s="91"/>
      <c r="B379" s="76" t="s">
        <v>781</v>
      </c>
      <c r="C379" s="89" t="s">
        <v>898</v>
      </c>
      <c r="D379" s="139" t="str">
        <f>IF(ISERROR(VLOOKUP($B379,Lists!$R$4:$S$17,2,FALSE)),"",VLOOKUP($B379,Lists!$R$4:$S$17,2,FALSE))</f>
        <v/>
      </c>
      <c r="E379" s="90" t="s">
        <v>799</v>
      </c>
      <c r="F379" s="96"/>
      <c r="G379" s="96" t="s">
        <v>836</v>
      </c>
      <c r="H379" s="91" t="s">
        <v>1016</v>
      </c>
      <c r="I379" s="91" t="s">
        <v>926</v>
      </c>
      <c r="J379" s="97"/>
      <c r="K379" s="78" t="s">
        <v>945</v>
      </c>
      <c r="L379" s="140" t="str">
        <f>IF(ISERROR(VLOOKUP($B379&amp;" "&amp;$M379,Lists!$AC$4:$AD$17,2,FALSE)),"",VLOOKUP($B379&amp;" "&amp;$M379,Lists!$AC$4:$AD$17,2,FALSE))</f>
        <v/>
      </c>
      <c r="M379" s="78" t="str">
        <f>IF(ISERROR(VLOOKUP($K379,Lists!$L$4:$M$7,2,FALSE)),"",VLOOKUP($K379,Lists!$L$4:$M$7,2,FALSE))</f>
        <v/>
      </c>
      <c r="N379" s="98" t="str">
        <f t="shared" si="5"/>
        <v/>
      </c>
      <c r="O379" s="99" t="str">
        <f>IF(C379="no",VLOOKUP(B379,Lists!$R$4:$AB$17,10, FALSE),"Please enter details here")</f>
        <v>Please enter details here</v>
      </c>
      <c r="P379" s="124"/>
      <c r="Q379" s="99" t="str">
        <f>IF(Lists!$BA$4="","No","")</f>
        <v>No</v>
      </c>
      <c r="R379" s="100" t="str">
        <f>IF(ISERROR(VLOOKUP($E379,Lists!$T$4:$AA$49,6,FALSE)),"",VLOOKUP($E379,Lists!$T$4:$AA$49,6,FALSE))</f>
        <v/>
      </c>
      <c r="S379" s="101" t="str">
        <f>IF(ISERROR(VLOOKUP($E379,Lists!$T$4:$AA$49,7,FALSE)),"",VLOOKUP($E379,Lists!$T$4:$AA$49,7,FALSE))</f>
        <v/>
      </c>
      <c r="T379" s="102"/>
      <c r="U379" s="102"/>
      <c r="V379" s="102"/>
      <c r="W379" s="102"/>
      <c r="X379" s="102" t="str">
        <f>IF(ISERROR(VLOOKUP($E379,Lists!$T$4:$AF$49,13,FALSE))," ",VLOOKUP($E379,Lists!$T$4:$AF$49,13,FALSE))</f>
        <v xml:space="preserve"> </v>
      </c>
    </row>
    <row r="380" spans="1:24" x14ac:dyDescent="0.25">
      <c r="A380" s="91"/>
      <c r="B380" s="76" t="s">
        <v>781</v>
      </c>
      <c r="C380" s="89" t="s">
        <v>898</v>
      </c>
      <c r="D380" s="139" t="str">
        <f>IF(ISERROR(VLOOKUP($B380,Lists!$R$4:$S$17,2,FALSE)),"",VLOOKUP($B380,Lists!$R$4:$S$17,2,FALSE))</f>
        <v/>
      </c>
      <c r="E380" s="90" t="s">
        <v>799</v>
      </c>
      <c r="F380" s="96"/>
      <c r="G380" s="96" t="s">
        <v>836</v>
      </c>
      <c r="H380" s="91" t="s">
        <v>1016</v>
      </c>
      <c r="I380" s="91" t="s">
        <v>926</v>
      </c>
      <c r="J380" s="97"/>
      <c r="K380" s="78" t="s">
        <v>945</v>
      </c>
      <c r="L380" s="140" t="str">
        <f>IF(ISERROR(VLOOKUP($B380&amp;" "&amp;$M380,Lists!$AC$4:$AD$17,2,FALSE)),"",VLOOKUP($B380&amp;" "&amp;$M380,Lists!$AC$4:$AD$17,2,FALSE))</f>
        <v/>
      </c>
      <c r="M380" s="78" t="str">
        <f>IF(ISERROR(VLOOKUP($K380,Lists!$L$4:$M$7,2,FALSE)),"",VLOOKUP($K380,Lists!$L$4:$M$7,2,FALSE))</f>
        <v/>
      </c>
      <c r="N380" s="98" t="str">
        <f t="shared" si="5"/>
        <v/>
      </c>
      <c r="O380" s="99" t="str">
        <f>IF(C380="no",VLOOKUP(B380,Lists!$R$4:$AB$17,10, FALSE),"Please enter details here")</f>
        <v>Please enter details here</v>
      </c>
      <c r="P380" s="124"/>
      <c r="Q380" s="99" t="str">
        <f>IF(Lists!$BA$4="","No","")</f>
        <v>No</v>
      </c>
      <c r="R380" s="100" t="str">
        <f>IF(ISERROR(VLOOKUP($E380,Lists!$T$4:$AA$49,6,FALSE)),"",VLOOKUP($E380,Lists!$T$4:$AA$49,6,FALSE))</f>
        <v/>
      </c>
      <c r="S380" s="101" t="str">
        <f>IF(ISERROR(VLOOKUP($E380,Lists!$T$4:$AA$49,7,FALSE)),"",VLOOKUP($E380,Lists!$T$4:$AA$49,7,FALSE))</f>
        <v/>
      </c>
      <c r="T380" s="102"/>
      <c r="U380" s="102"/>
      <c r="V380" s="102"/>
      <c r="W380" s="102"/>
      <c r="X380" s="102" t="str">
        <f>IF(ISERROR(VLOOKUP($E380,Lists!$T$4:$AF$49,13,FALSE))," ",VLOOKUP($E380,Lists!$T$4:$AF$49,13,FALSE))</f>
        <v xml:space="preserve"> </v>
      </c>
    </row>
    <row r="381" spans="1:24" x14ac:dyDescent="0.25">
      <c r="A381" s="91"/>
      <c r="B381" s="76" t="s">
        <v>781</v>
      </c>
      <c r="C381" s="89" t="s">
        <v>898</v>
      </c>
      <c r="D381" s="139" t="str">
        <f>IF(ISERROR(VLOOKUP($B381,Lists!$R$4:$S$17,2,FALSE)),"",VLOOKUP($B381,Lists!$R$4:$S$17,2,FALSE))</f>
        <v/>
      </c>
      <c r="E381" s="90" t="s">
        <v>799</v>
      </c>
      <c r="F381" s="96"/>
      <c r="G381" s="96" t="s">
        <v>836</v>
      </c>
      <c r="H381" s="91" t="s">
        <v>1016</v>
      </c>
      <c r="I381" s="91" t="s">
        <v>926</v>
      </c>
      <c r="J381" s="97"/>
      <c r="K381" s="78" t="s">
        <v>945</v>
      </c>
      <c r="L381" s="140" t="str">
        <f>IF(ISERROR(VLOOKUP($B381&amp;" "&amp;$M381,Lists!$AC$4:$AD$17,2,FALSE)),"",VLOOKUP($B381&amp;" "&amp;$M381,Lists!$AC$4:$AD$17,2,FALSE))</f>
        <v/>
      </c>
      <c r="M381" s="78" t="str">
        <f>IF(ISERROR(VLOOKUP($K381,Lists!$L$4:$M$7,2,FALSE)),"",VLOOKUP($K381,Lists!$L$4:$M$7,2,FALSE))</f>
        <v/>
      </c>
      <c r="N381" s="98" t="str">
        <f t="shared" si="5"/>
        <v/>
      </c>
      <c r="O381" s="99" t="str">
        <f>IF(C381="no",VLOOKUP(B381,Lists!$R$4:$AB$17,10, FALSE),"Please enter details here")</f>
        <v>Please enter details here</v>
      </c>
      <c r="P381" s="124"/>
      <c r="Q381" s="99" t="str">
        <f>IF(Lists!$BA$4="","No","")</f>
        <v>No</v>
      </c>
      <c r="R381" s="100" t="str">
        <f>IF(ISERROR(VLOOKUP($E381,Lists!$T$4:$AA$49,6,FALSE)),"",VLOOKUP($E381,Lists!$T$4:$AA$49,6,FALSE))</f>
        <v/>
      </c>
      <c r="S381" s="101" t="str">
        <f>IF(ISERROR(VLOOKUP($E381,Lists!$T$4:$AA$49,7,FALSE)),"",VLOOKUP($E381,Lists!$T$4:$AA$49,7,FALSE))</f>
        <v/>
      </c>
      <c r="T381" s="102"/>
      <c r="U381" s="102"/>
      <c r="V381" s="102"/>
      <c r="W381" s="102"/>
      <c r="X381" s="102" t="str">
        <f>IF(ISERROR(VLOOKUP($E381,Lists!$T$4:$AF$49,13,FALSE))," ",VLOOKUP($E381,Lists!$T$4:$AF$49,13,FALSE))</f>
        <v xml:space="preserve"> </v>
      </c>
    </row>
    <row r="382" spans="1:24" x14ac:dyDescent="0.25">
      <c r="A382" s="91"/>
      <c r="B382" s="76" t="s">
        <v>781</v>
      </c>
      <c r="C382" s="89" t="s">
        <v>898</v>
      </c>
      <c r="D382" s="139" t="str">
        <f>IF(ISERROR(VLOOKUP($B382,Lists!$R$4:$S$17,2,FALSE)),"",VLOOKUP($B382,Lists!$R$4:$S$17,2,FALSE))</f>
        <v/>
      </c>
      <c r="E382" s="90" t="s">
        <v>799</v>
      </c>
      <c r="F382" s="96"/>
      <c r="G382" s="96" t="s">
        <v>836</v>
      </c>
      <c r="H382" s="91" t="s">
        <v>1016</v>
      </c>
      <c r="I382" s="91" t="s">
        <v>926</v>
      </c>
      <c r="J382" s="97"/>
      <c r="K382" s="78" t="s">
        <v>945</v>
      </c>
      <c r="L382" s="140" t="str">
        <f>IF(ISERROR(VLOOKUP($B382&amp;" "&amp;$M382,Lists!$AC$4:$AD$17,2,FALSE)),"",VLOOKUP($B382&amp;" "&amp;$M382,Lists!$AC$4:$AD$17,2,FALSE))</f>
        <v/>
      </c>
      <c r="M382" s="78" t="str">
        <f>IF(ISERROR(VLOOKUP($K382,Lists!$L$4:$M$7,2,FALSE)),"",VLOOKUP($K382,Lists!$L$4:$M$7,2,FALSE))</f>
        <v/>
      </c>
      <c r="N382" s="98" t="str">
        <f t="shared" si="5"/>
        <v/>
      </c>
      <c r="O382" s="99" t="str">
        <f>IF(C382="no",VLOOKUP(B382,Lists!$R$4:$AB$17,10, FALSE),"Please enter details here")</f>
        <v>Please enter details here</v>
      </c>
      <c r="P382" s="124"/>
      <c r="Q382" s="99" t="str">
        <f>IF(Lists!$BA$4="","No","")</f>
        <v>No</v>
      </c>
      <c r="R382" s="100" t="str">
        <f>IF(ISERROR(VLOOKUP($E382,Lists!$T$4:$AA$49,6,FALSE)),"",VLOOKUP($E382,Lists!$T$4:$AA$49,6,FALSE))</f>
        <v/>
      </c>
      <c r="S382" s="101" t="str">
        <f>IF(ISERROR(VLOOKUP($E382,Lists!$T$4:$AA$49,7,FALSE)),"",VLOOKUP($E382,Lists!$T$4:$AA$49,7,FALSE))</f>
        <v/>
      </c>
      <c r="T382" s="102"/>
      <c r="U382" s="102"/>
      <c r="V382" s="102"/>
      <c r="W382" s="102"/>
      <c r="X382" s="102" t="str">
        <f>IF(ISERROR(VLOOKUP($E382,Lists!$T$4:$AF$49,13,FALSE))," ",VLOOKUP($E382,Lists!$T$4:$AF$49,13,FALSE))</f>
        <v xml:space="preserve"> </v>
      </c>
    </row>
    <row r="383" spans="1:24" x14ac:dyDescent="0.25">
      <c r="A383" s="91"/>
      <c r="B383" s="76" t="s">
        <v>781</v>
      </c>
      <c r="C383" s="89" t="s">
        <v>898</v>
      </c>
      <c r="D383" s="139" t="str">
        <f>IF(ISERROR(VLOOKUP($B383,Lists!$R$4:$S$17,2,FALSE)),"",VLOOKUP($B383,Lists!$R$4:$S$17,2,FALSE))</f>
        <v/>
      </c>
      <c r="E383" s="90" t="s">
        <v>799</v>
      </c>
      <c r="F383" s="96"/>
      <c r="G383" s="96" t="s">
        <v>836</v>
      </c>
      <c r="H383" s="91" t="s">
        <v>1016</v>
      </c>
      <c r="I383" s="91" t="s">
        <v>926</v>
      </c>
      <c r="J383" s="97"/>
      <c r="K383" s="78" t="s">
        <v>945</v>
      </c>
      <c r="L383" s="140" t="str">
        <f>IF(ISERROR(VLOOKUP($B383&amp;" "&amp;$M383,Lists!$AC$4:$AD$17,2,FALSE)),"",VLOOKUP($B383&amp;" "&amp;$M383,Lists!$AC$4:$AD$17,2,FALSE))</f>
        <v/>
      </c>
      <c r="M383" s="78" t="str">
        <f>IF(ISERROR(VLOOKUP($K383,Lists!$L$4:$M$7,2,FALSE)),"",VLOOKUP($K383,Lists!$L$4:$M$7,2,FALSE))</f>
        <v/>
      </c>
      <c r="N383" s="98" t="str">
        <f t="shared" si="5"/>
        <v/>
      </c>
      <c r="O383" s="99" t="str">
        <f>IF(C383="no",VLOOKUP(B383,Lists!$R$4:$AB$17,10, FALSE),"Please enter details here")</f>
        <v>Please enter details here</v>
      </c>
      <c r="P383" s="124"/>
      <c r="Q383" s="99" t="str">
        <f>IF(Lists!$BA$4="","No","")</f>
        <v>No</v>
      </c>
      <c r="R383" s="100" t="str">
        <f>IF(ISERROR(VLOOKUP($E383,Lists!$T$4:$AA$49,6,FALSE)),"",VLOOKUP($E383,Lists!$T$4:$AA$49,6,FALSE))</f>
        <v/>
      </c>
      <c r="S383" s="101" t="str">
        <f>IF(ISERROR(VLOOKUP($E383,Lists!$T$4:$AA$49,7,FALSE)),"",VLOOKUP($E383,Lists!$T$4:$AA$49,7,FALSE))</f>
        <v/>
      </c>
      <c r="T383" s="102"/>
      <c r="U383" s="102"/>
      <c r="V383" s="102"/>
      <c r="W383" s="102"/>
      <c r="X383" s="102" t="str">
        <f>IF(ISERROR(VLOOKUP($E383,Lists!$T$4:$AF$49,13,FALSE))," ",VLOOKUP($E383,Lists!$T$4:$AF$49,13,FALSE))</f>
        <v xml:space="preserve"> </v>
      </c>
    </row>
    <row r="384" spans="1:24" x14ac:dyDescent="0.25">
      <c r="A384" s="91"/>
      <c r="B384" s="76" t="s">
        <v>781</v>
      </c>
      <c r="C384" s="89" t="s">
        <v>898</v>
      </c>
      <c r="D384" s="139" t="str">
        <f>IF(ISERROR(VLOOKUP($B384,Lists!$R$4:$S$17,2,FALSE)),"",VLOOKUP($B384,Lists!$R$4:$S$17,2,FALSE))</f>
        <v/>
      </c>
      <c r="E384" s="90" t="s">
        <v>799</v>
      </c>
      <c r="F384" s="96"/>
      <c r="G384" s="96" t="s">
        <v>836</v>
      </c>
      <c r="H384" s="91" t="s">
        <v>1016</v>
      </c>
      <c r="I384" s="91" t="s">
        <v>926</v>
      </c>
      <c r="J384" s="97"/>
      <c r="K384" s="78" t="s">
        <v>945</v>
      </c>
      <c r="L384" s="140" t="str">
        <f>IF(ISERROR(VLOOKUP($B384&amp;" "&amp;$M384,Lists!$AC$4:$AD$17,2,FALSE)),"",VLOOKUP($B384&amp;" "&amp;$M384,Lists!$AC$4:$AD$17,2,FALSE))</f>
        <v/>
      </c>
      <c r="M384" s="78" t="str">
        <f>IF(ISERROR(VLOOKUP($K384,Lists!$L$4:$M$7,2,FALSE)),"",VLOOKUP($K384,Lists!$L$4:$M$7,2,FALSE))</f>
        <v/>
      </c>
      <c r="N384" s="98" t="str">
        <f t="shared" si="5"/>
        <v/>
      </c>
      <c r="O384" s="99" t="str">
        <f>IF(C384="no",VLOOKUP(B384,Lists!$R$4:$AB$17,10, FALSE),"Please enter details here")</f>
        <v>Please enter details here</v>
      </c>
      <c r="P384" s="124"/>
      <c r="Q384" s="99" t="str">
        <f>IF(Lists!$BA$4="","No","")</f>
        <v>No</v>
      </c>
      <c r="R384" s="100" t="str">
        <f>IF(ISERROR(VLOOKUP($E384,Lists!$T$4:$AA$49,6,FALSE)),"",VLOOKUP($E384,Lists!$T$4:$AA$49,6,FALSE))</f>
        <v/>
      </c>
      <c r="S384" s="101" t="str">
        <f>IF(ISERROR(VLOOKUP($E384,Lists!$T$4:$AA$49,7,FALSE)),"",VLOOKUP($E384,Lists!$T$4:$AA$49,7,FALSE))</f>
        <v/>
      </c>
      <c r="T384" s="102"/>
      <c r="U384" s="102"/>
      <c r="V384" s="102"/>
      <c r="W384" s="102"/>
      <c r="X384" s="102" t="str">
        <f>IF(ISERROR(VLOOKUP($E384,Lists!$T$4:$AF$49,13,FALSE))," ",VLOOKUP($E384,Lists!$T$4:$AF$49,13,FALSE))</f>
        <v xml:space="preserve"> </v>
      </c>
    </row>
    <row r="385" spans="1:24" x14ac:dyDescent="0.25">
      <c r="A385" s="91"/>
      <c r="B385" s="76" t="s">
        <v>781</v>
      </c>
      <c r="C385" s="89" t="s">
        <v>898</v>
      </c>
      <c r="D385" s="139" t="str">
        <f>IF(ISERROR(VLOOKUP($B385,Lists!$R$4:$S$17,2,FALSE)),"",VLOOKUP($B385,Lists!$R$4:$S$17,2,FALSE))</f>
        <v/>
      </c>
      <c r="E385" s="90" t="s">
        <v>799</v>
      </c>
      <c r="F385" s="96"/>
      <c r="G385" s="96" t="s">
        <v>836</v>
      </c>
      <c r="H385" s="91" t="s">
        <v>1016</v>
      </c>
      <c r="I385" s="91" t="s">
        <v>926</v>
      </c>
      <c r="J385" s="97"/>
      <c r="K385" s="78" t="s">
        <v>945</v>
      </c>
      <c r="L385" s="140" t="str">
        <f>IF(ISERROR(VLOOKUP($B385&amp;" "&amp;$M385,Lists!$AC$4:$AD$17,2,FALSE)),"",VLOOKUP($B385&amp;" "&amp;$M385,Lists!$AC$4:$AD$17,2,FALSE))</f>
        <v/>
      </c>
      <c r="M385" s="78" t="str">
        <f>IF(ISERROR(VLOOKUP($K385,Lists!$L$4:$M$7,2,FALSE)),"",VLOOKUP($K385,Lists!$L$4:$M$7,2,FALSE))</f>
        <v/>
      </c>
      <c r="N385" s="98" t="str">
        <f t="shared" si="5"/>
        <v/>
      </c>
      <c r="O385" s="99" t="str">
        <f>IF(C385="no",VLOOKUP(B385,Lists!$R$4:$AB$17,10, FALSE),"Please enter details here")</f>
        <v>Please enter details here</v>
      </c>
      <c r="P385" s="124"/>
      <c r="Q385" s="99" t="str">
        <f>IF(Lists!$BA$4="","No","")</f>
        <v>No</v>
      </c>
      <c r="R385" s="100" t="str">
        <f>IF(ISERROR(VLOOKUP($E385,Lists!$T$4:$AA$49,6,FALSE)),"",VLOOKUP($E385,Lists!$T$4:$AA$49,6,FALSE))</f>
        <v/>
      </c>
      <c r="S385" s="101" t="str">
        <f>IF(ISERROR(VLOOKUP($E385,Lists!$T$4:$AA$49,7,FALSE)),"",VLOOKUP($E385,Lists!$T$4:$AA$49,7,FALSE))</f>
        <v/>
      </c>
      <c r="T385" s="102"/>
      <c r="U385" s="102"/>
      <c r="V385" s="102"/>
      <c r="W385" s="102"/>
      <c r="X385" s="102" t="str">
        <f>IF(ISERROR(VLOOKUP($E385,Lists!$T$4:$AF$49,13,FALSE))," ",VLOOKUP($E385,Lists!$T$4:$AF$49,13,FALSE))</f>
        <v xml:space="preserve"> </v>
      </c>
    </row>
    <row r="386" spans="1:24" x14ac:dyDescent="0.25">
      <c r="A386" s="91"/>
      <c r="B386" s="76" t="s">
        <v>781</v>
      </c>
      <c r="C386" s="89" t="s">
        <v>898</v>
      </c>
      <c r="D386" s="139" t="str">
        <f>IF(ISERROR(VLOOKUP($B386,Lists!$R$4:$S$17,2,FALSE)),"",VLOOKUP($B386,Lists!$R$4:$S$17,2,FALSE))</f>
        <v/>
      </c>
      <c r="E386" s="90" t="s">
        <v>799</v>
      </c>
      <c r="F386" s="96"/>
      <c r="G386" s="96" t="s">
        <v>836</v>
      </c>
      <c r="H386" s="91" t="s">
        <v>1016</v>
      </c>
      <c r="I386" s="91" t="s">
        <v>926</v>
      </c>
      <c r="J386" s="97"/>
      <c r="K386" s="78" t="s">
        <v>945</v>
      </c>
      <c r="L386" s="140" t="str">
        <f>IF(ISERROR(VLOOKUP($B386&amp;" "&amp;$M386,Lists!$AC$4:$AD$17,2,FALSE)),"",VLOOKUP($B386&amp;" "&amp;$M386,Lists!$AC$4:$AD$17,2,FALSE))</f>
        <v/>
      </c>
      <c r="M386" s="78" t="str">
        <f>IF(ISERROR(VLOOKUP($K386,Lists!$L$4:$M$7,2,FALSE)),"",VLOOKUP($K386,Lists!$L$4:$M$7,2,FALSE))</f>
        <v/>
      </c>
      <c r="N386" s="98" t="str">
        <f t="shared" si="5"/>
        <v/>
      </c>
      <c r="O386" s="99" t="str">
        <f>IF(C386="no",VLOOKUP(B386,Lists!$R$4:$AB$17,10, FALSE),"Please enter details here")</f>
        <v>Please enter details here</v>
      </c>
      <c r="P386" s="124"/>
      <c r="Q386" s="99" t="str">
        <f>IF(Lists!$BA$4="","No","")</f>
        <v>No</v>
      </c>
      <c r="R386" s="100" t="str">
        <f>IF(ISERROR(VLOOKUP($E386,Lists!$T$4:$AA$49,6,FALSE)),"",VLOOKUP($E386,Lists!$T$4:$AA$49,6,FALSE))</f>
        <v/>
      </c>
      <c r="S386" s="101" t="str">
        <f>IF(ISERROR(VLOOKUP($E386,Lists!$T$4:$AA$49,7,FALSE)),"",VLOOKUP($E386,Lists!$T$4:$AA$49,7,FALSE))</f>
        <v/>
      </c>
      <c r="T386" s="102"/>
      <c r="U386" s="102"/>
      <c r="V386" s="102"/>
      <c r="W386" s="102"/>
      <c r="X386" s="102" t="str">
        <f>IF(ISERROR(VLOOKUP($E386,Lists!$T$4:$AF$49,13,FALSE))," ",VLOOKUP($E386,Lists!$T$4:$AF$49,13,FALSE))</f>
        <v xml:space="preserve"> </v>
      </c>
    </row>
    <row r="387" spans="1:24" x14ac:dyDescent="0.25">
      <c r="A387" s="91"/>
      <c r="B387" s="76" t="s">
        <v>781</v>
      </c>
      <c r="C387" s="89" t="s">
        <v>898</v>
      </c>
      <c r="D387" s="139" t="str">
        <f>IF(ISERROR(VLOOKUP($B387,Lists!$R$4:$S$17,2,FALSE)),"",VLOOKUP($B387,Lists!$R$4:$S$17,2,FALSE))</f>
        <v/>
      </c>
      <c r="E387" s="90" t="s">
        <v>799</v>
      </c>
      <c r="F387" s="96"/>
      <c r="G387" s="96" t="s">
        <v>836</v>
      </c>
      <c r="H387" s="91" t="s">
        <v>1016</v>
      </c>
      <c r="I387" s="91" t="s">
        <v>926</v>
      </c>
      <c r="J387" s="97"/>
      <c r="K387" s="78" t="s">
        <v>945</v>
      </c>
      <c r="L387" s="140" t="str">
        <f>IF(ISERROR(VLOOKUP($B387&amp;" "&amp;$M387,Lists!$AC$4:$AD$17,2,FALSE)),"",VLOOKUP($B387&amp;" "&amp;$M387,Lists!$AC$4:$AD$17,2,FALSE))</f>
        <v/>
      </c>
      <c r="M387" s="78" t="str">
        <f>IF(ISERROR(VLOOKUP($K387,Lists!$L$4:$M$7,2,FALSE)),"",VLOOKUP($K387,Lists!$L$4:$M$7,2,FALSE))</f>
        <v/>
      </c>
      <c r="N387" s="98" t="str">
        <f t="shared" si="5"/>
        <v/>
      </c>
      <c r="O387" s="99" t="str">
        <f>IF(C387="no",VLOOKUP(B387,Lists!$R$4:$AB$17,10, FALSE),"Please enter details here")</f>
        <v>Please enter details here</v>
      </c>
      <c r="P387" s="124"/>
      <c r="Q387" s="99" t="str">
        <f>IF(Lists!$BA$4="","No","")</f>
        <v>No</v>
      </c>
      <c r="R387" s="100" t="str">
        <f>IF(ISERROR(VLOOKUP($E387,Lists!$T$4:$AA$49,6,FALSE)),"",VLOOKUP($E387,Lists!$T$4:$AA$49,6,FALSE))</f>
        <v/>
      </c>
      <c r="S387" s="101" t="str">
        <f>IF(ISERROR(VLOOKUP($E387,Lists!$T$4:$AA$49,7,FALSE)),"",VLOOKUP($E387,Lists!$T$4:$AA$49,7,FALSE))</f>
        <v/>
      </c>
      <c r="T387" s="102"/>
      <c r="U387" s="102"/>
      <c r="V387" s="102"/>
      <c r="W387" s="102"/>
      <c r="X387" s="102" t="str">
        <f>IF(ISERROR(VLOOKUP($E387,Lists!$T$4:$AF$49,13,FALSE))," ",VLOOKUP($E387,Lists!$T$4:$AF$49,13,FALSE))</f>
        <v xml:space="preserve"> </v>
      </c>
    </row>
    <row r="388" spans="1:24" x14ac:dyDescent="0.25">
      <c r="A388" s="91"/>
      <c r="B388" s="76" t="s">
        <v>781</v>
      </c>
      <c r="C388" s="89" t="s">
        <v>898</v>
      </c>
      <c r="D388" s="139" t="str">
        <f>IF(ISERROR(VLOOKUP($B388,Lists!$R$4:$S$17,2,FALSE)),"",VLOOKUP($B388,Lists!$R$4:$S$17,2,FALSE))</f>
        <v/>
      </c>
      <c r="E388" s="90" t="s">
        <v>799</v>
      </c>
      <c r="F388" s="96"/>
      <c r="G388" s="96" t="s">
        <v>836</v>
      </c>
      <c r="H388" s="91" t="s">
        <v>1016</v>
      </c>
      <c r="I388" s="91" t="s">
        <v>926</v>
      </c>
      <c r="J388" s="97"/>
      <c r="K388" s="78" t="s">
        <v>945</v>
      </c>
      <c r="L388" s="140" t="str">
        <f>IF(ISERROR(VLOOKUP($B388&amp;" "&amp;$M388,Lists!$AC$4:$AD$17,2,FALSE)),"",VLOOKUP($B388&amp;" "&amp;$M388,Lists!$AC$4:$AD$17,2,FALSE))</f>
        <v/>
      </c>
      <c r="M388" s="78" t="str">
        <f>IF(ISERROR(VLOOKUP($K388,Lists!$L$4:$M$7,2,FALSE)),"",VLOOKUP($K388,Lists!$L$4:$M$7,2,FALSE))</f>
        <v/>
      </c>
      <c r="N388" s="98" t="str">
        <f t="shared" si="5"/>
        <v/>
      </c>
      <c r="O388" s="99" t="str">
        <f>IF(C388="no",VLOOKUP(B388,Lists!$R$4:$AB$17,10, FALSE),"Please enter details here")</f>
        <v>Please enter details here</v>
      </c>
      <c r="P388" s="124"/>
      <c r="Q388" s="99" t="str">
        <f>IF(Lists!$BA$4="","No","")</f>
        <v>No</v>
      </c>
      <c r="R388" s="100" t="str">
        <f>IF(ISERROR(VLOOKUP($E388,Lists!$T$4:$AA$49,6,FALSE)),"",VLOOKUP($E388,Lists!$T$4:$AA$49,6,FALSE))</f>
        <v/>
      </c>
      <c r="S388" s="101" t="str">
        <f>IF(ISERROR(VLOOKUP($E388,Lists!$T$4:$AA$49,7,FALSE)),"",VLOOKUP($E388,Lists!$T$4:$AA$49,7,FALSE))</f>
        <v/>
      </c>
      <c r="T388" s="102"/>
      <c r="U388" s="102"/>
      <c r="V388" s="102"/>
      <c r="W388" s="102"/>
      <c r="X388" s="102" t="str">
        <f>IF(ISERROR(VLOOKUP($E388,Lists!$T$4:$AF$49,13,FALSE))," ",VLOOKUP($E388,Lists!$T$4:$AF$49,13,FALSE))</f>
        <v xml:space="preserve"> </v>
      </c>
    </row>
    <row r="389" spans="1:24" x14ac:dyDescent="0.25">
      <c r="A389" s="91"/>
      <c r="B389" s="76" t="s">
        <v>781</v>
      </c>
      <c r="C389" s="89" t="s">
        <v>898</v>
      </c>
      <c r="D389" s="139" t="str">
        <f>IF(ISERROR(VLOOKUP($B389,Lists!$R$4:$S$17,2,FALSE)),"",VLOOKUP($B389,Lists!$R$4:$S$17,2,FALSE))</f>
        <v/>
      </c>
      <c r="E389" s="90" t="s">
        <v>799</v>
      </c>
      <c r="F389" s="96"/>
      <c r="G389" s="96" t="s">
        <v>836</v>
      </c>
      <c r="H389" s="91" t="s">
        <v>1016</v>
      </c>
      <c r="I389" s="91" t="s">
        <v>926</v>
      </c>
      <c r="J389" s="97"/>
      <c r="K389" s="78" t="s">
        <v>945</v>
      </c>
      <c r="L389" s="140" t="str">
        <f>IF(ISERROR(VLOOKUP($B389&amp;" "&amp;$M389,Lists!$AC$4:$AD$17,2,FALSE)),"",VLOOKUP($B389&amp;" "&amp;$M389,Lists!$AC$4:$AD$17,2,FALSE))</f>
        <v/>
      </c>
      <c r="M389" s="78" t="str">
        <f>IF(ISERROR(VLOOKUP($K389,Lists!$L$4:$M$7,2,FALSE)),"",VLOOKUP($K389,Lists!$L$4:$M$7,2,FALSE))</f>
        <v/>
      </c>
      <c r="N389" s="98" t="str">
        <f t="shared" si="5"/>
        <v/>
      </c>
      <c r="O389" s="99" t="str">
        <f>IF(C389="no",VLOOKUP(B389,Lists!$R$4:$AB$17,10, FALSE),"Please enter details here")</f>
        <v>Please enter details here</v>
      </c>
      <c r="P389" s="124"/>
      <c r="Q389" s="99" t="str">
        <f>IF(Lists!$BA$4="","No","")</f>
        <v>No</v>
      </c>
      <c r="R389" s="100" t="str">
        <f>IF(ISERROR(VLOOKUP($E389,Lists!$T$4:$AA$49,6,FALSE)),"",VLOOKUP($E389,Lists!$T$4:$AA$49,6,FALSE))</f>
        <v/>
      </c>
      <c r="S389" s="101" t="str">
        <f>IF(ISERROR(VLOOKUP($E389,Lists!$T$4:$AA$49,7,FALSE)),"",VLOOKUP($E389,Lists!$T$4:$AA$49,7,FALSE))</f>
        <v/>
      </c>
      <c r="T389" s="102"/>
      <c r="U389" s="102"/>
      <c r="V389" s="102"/>
      <c r="W389" s="102"/>
      <c r="X389" s="102" t="str">
        <f>IF(ISERROR(VLOOKUP($E389,Lists!$T$4:$AF$49,13,FALSE))," ",VLOOKUP($E389,Lists!$T$4:$AF$49,13,FALSE))</f>
        <v xml:space="preserve"> </v>
      </c>
    </row>
    <row r="390" spans="1:24" x14ac:dyDescent="0.25">
      <c r="A390" s="91"/>
      <c r="B390" s="76" t="s">
        <v>781</v>
      </c>
      <c r="C390" s="89" t="s">
        <v>898</v>
      </c>
      <c r="D390" s="139" t="str">
        <f>IF(ISERROR(VLOOKUP($B390,Lists!$R$4:$S$17,2,FALSE)),"",VLOOKUP($B390,Lists!$R$4:$S$17,2,FALSE))</f>
        <v/>
      </c>
      <c r="E390" s="90" t="s">
        <v>799</v>
      </c>
      <c r="F390" s="96"/>
      <c r="G390" s="96" t="s">
        <v>836</v>
      </c>
      <c r="H390" s="91" t="s">
        <v>1016</v>
      </c>
      <c r="I390" s="91" t="s">
        <v>926</v>
      </c>
      <c r="J390" s="97"/>
      <c r="K390" s="78" t="s">
        <v>945</v>
      </c>
      <c r="L390" s="140" t="str">
        <f>IF(ISERROR(VLOOKUP($B390&amp;" "&amp;$M390,Lists!$AC$4:$AD$17,2,FALSE)),"",VLOOKUP($B390&amp;" "&amp;$M390,Lists!$AC$4:$AD$17,2,FALSE))</f>
        <v/>
      </c>
      <c r="M390" s="78" t="str">
        <f>IF(ISERROR(VLOOKUP($K390,Lists!$L$4:$M$7,2,FALSE)),"",VLOOKUP($K390,Lists!$L$4:$M$7,2,FALSE))</f>
        <v/>
      </c>
      <c r="N390" s="98" t="str">
        <f t="shared" si="5"/>
        <v/>
      </c>
      <c r="O390" s="99" t="str">
        <f>IF(C390="no",VLOOKUP(B390,Lists!$R$4:$AB$17,10, FALSE),"Please enter details here")</f>
        <v>Please enter details here</v>
      </c>
      <c r="P390" s="124"/>
      <c r="Q390" s="99" t="str">
        <f>IF(Lists!$BA$4="","No","")</f>
        <v>No</v>
      </c>
      <c r="R390" s="100" t="str">
        <f>IF(ISERROR(VLOOKUP($E390,Lists!$T$4:$AA$49,6,FALSE)),"",VLOOKUP($E390,Lists!$T$4:$AA$49,6,FALSE))</f>
        <v/>
      </c>
      <c r="S390" s="101" t="str">
        <f>IF(ISERROR(VLOOKUP($E390,Lists!$T$4:$AA$49,7,FALSE)),"",VLOOKUP($E390,Lists!$T$4:$AA$49,7,FALSE))</f>
        <v/>
      </c>
      <c r="T390" s="102"/>
      <c r="U390" s="102"/>
      <c r="V390" s="102"/>
      <c r="W390" s="102"/>
      <c r="X390" s="102" t="str">
        <f>IF(ISERROR(VLOOKUP($E390,Lists!$T$4:$AF$49,13,FALSE))," ",VLOOKUP($E390,Lists!$T$4:$AF$49,13,FALSE))</f>
        <v xml:space="preserve"> </v>
      </c>
    </row>
    <row r="391" spans="1:24" x14ac:dyDescent="0.25">
      <c r="A391" s="91"/>
      <c r="B391" s="76" t="s">
        <v>781</v>
      </c>
      <c r="C391" s="89" t="s">
        <v>898</v>
      </c>
      <c r="D391" s="139" t="str">
        <f>IF(ISERROR(VLOOKUP($B391,Lists!$R$4:$S$17,2,FALSE)),"",VLOOKUP($B391,Lists!$R$4:$S$17,2,FALSE))</f>
        <v/>
      </c>
      <c r="E391" s="90" t="s">
        <v>799</v>
      </c>
      <c r="F391" s="96"/>
      <c r="G391" s="96" t="s">
        <v>836</v>
      </c>
      <c r="H391" s="91" t="s">
        <v>1016</v>
      </c>
      <c r="I391" s="91" t="s">
        <v>926</v>
      </c>
      <c r="J391" s="97"/>
      <c r="K391" s="78" t="s">
        <v>945</v>
      </c>
      <c r="L391" s="140" t="str">
        <f>IF(ISERROR(VLOOKUP($B391&amp;" "&amp;$M391,Lists!$AC$4:$AD$17,2,FALSE)),"",VLOOKUP($B391&amp;" "&amp;$M391,Lists!$AC$4:$AD$17,2,FALSE))</f>
        <v/>
      </c>
      <c r="M391" s="78" t="str">
        <f>IF(ISERROR(VLOOKUP($K391,Lists!$L$4:$M$7,2,FALSE)),"",VLOOKUP($K391,Lists!$L$4:$M$7,2,FALSE))</f>
        <v/>
      </c>
      <c r="N391" s="98" t="str">
        <f t="shared" si="5"/>
        <v/>
      </c>
      <c r="O391" s="99" t="str">
        <f>IF(C391="no",VLOOKUP(B391,Lists!$R$4:$AB$17,10, FALSE),"Please enter details here")</f>
        <v>Please enter details here</v>
      </c>
      <c r="P391" s="124"/>
      <c r="Q391" s="99" t="str">
        <f>IF(Lists!$BA$4="","No","")</f>
        <v>No</v>
      </c>
      <c r="R391" s="100" t="str">
        <f>IF(ISERROR(VLOOKUP($E391,Lists!$T$4:$AA$49,6,FALSE)),"",VLOOKUP($E391,Lists!$T$4:$AA$49,6,FALSE))</f>
        <v/>
      </c>
      <c r="S391" s="101" t="str">
        <f>IF(ISERROR(VLOOKUP($E391,Lists!$T$4:$AA$49,7,FALSE)),"",VLOOKUP($E391,Lists!$T$4:$AA$49,7,FALSE))</f>
        <v/>
      </c>
      <c r="T391" s="102"/>
      <c r="U391" s="102"/>
      <c r="V391" s="102"/>
      <c r="W391" s="102"/>
      <c r="X391" s="102" t="str">
        <f>IF(ISERROR(VLOOKUP($E391,Lists!$T$4:$AF$49,13,FALSE))," ",VLOOKUP($E391,Lists!$T$4:$AF$49,13,FALSE))</f>
        <v xml:space="preserve"> </v>
      </c>
    </row>
    <row r="392" spans="1:24" x14ac:dyDescent="0.25">
      <c r="A392" s="91"/>
      <c r="B392" s="76" t="s">
        <v>781</v>
      </c>
      <c r="C392" s="89" t="s">
        <v>898</v>
      </c>
      <c r="D392" s="139" t="str">
        <f>IF(ISERROR(VLOOKUP($B392,Lists!$R$4:$S$17,2,FALSE)),"",VLOOKUP($B392,Lists!$R$4:$S$17,2,FALSE))</f>
        <v/>
      </c>
      <c r="E392" s="90" t="s">
        <v>799</v>
      </c>
      <c r="F392" s="96"/>
      <c r="G392" s="96" t="s">
        <v>836</v>
      </c>
      <c r="H392" s="91" t="s">
        <v>1016</v>
      </c>
      <c r="I392" s="91" t="s">
        <v>926</v>
      </c>
      <c r="J392" s="97"/>
      <c r="K392" s="78" t="s">
        <v>945</v>
      </c>
      <c r="L392" s="140" t="str">
        <f>IF(ISERROR(VLOOKUP($B392&amp;" "&amp;$M392,Lists!$AC$4:$AD$17,2,FALSE)),"",VLOOKUP($B392&amp;" "&amp;$M392,Lists!$AC$4:$AD$17,2,FALSE))</f>
        <v/>
      </c>
      <c r="M392" s="78" t="str">
        <f>IF(ISERROR(VLOOKUP($K392,Lists!$L$4:$M$7,2,FALSE)),"",VLOOKUP($K392,Lists!$L$4:$M$7,2,FALSE))</f>
        <v/>
      </c>
      <c r="N392" s="98" t="str">
        <f t="shared" ref="N392:N455" si="6">IF(ISERROR(J392*L392),"",J392*L392)</f>
        <v/>
      </c>
      <c r="O392" s="99" t="str">
        <f>IF(C392="no",VLOOKUP(B392,Lists!$R$4:$AB$17,10, FALSE),"Please enter details here")</f>
        <v>Please enter details here</v>
      </c>
      <c r="P392" s="124"/>
      <c r="Q392" s="99" t="str">
        <f>IF(Lists!$BA$4="","No","")</f>
        <v>No</v>
      </c>
      <c r="R392" s="100" t="str">
        <f>IF(ISERROR(VLOOKUP($E392,Lists!$T$4:$AA$49,6,FALSE)),"",VLOOKUP($E392,Lists!$T$4:$AA$49,6,FALSE))</f>
        <v/>
      </c>
      <c r="S392" s="101" t="str">
        <f>IF(ISERROR(VLOOKUP($E392,Lists!$T$4:$AA$49,7,FALSE)),"",VLOOKUP($E392,Lists!$T$4:$AA$49,7,FALSE))</f>
        <v/>
      </c>
      <c r="T392" s="102"/>
      <c r="U392" s="102"/>
      <c r="V392" s="102"/>
      <c r="W392" s="102"/>
      <c r="X392" s="102" t="str">
        <f>IF(ISERROR(VLOOKUP($E392,Lists!$T$4:$AF$49,13,FALSE))," ",VLOOKUP($E392,Lists!$T$4:$AF$49,13,FALSE))</f>
        <v xml:space="preserve"> </v>
      </c>
    </row>
    <row r="393" spans="1:24" x14ac:dyDescent="0.25">
      <c r="A393" s="91"/>
      <c r="B393" s="76" t="s">
        <v>781</v>
      </c>
      <c r="C393" s="89" t="s">
        <v>898</v>
      </c>
      <c r="D393" s="139" t="str">
        <f>IF(ISERROR(VLOOKUP($B393,Lists!$R$4:$S$17,2,FALSE)),"",VLOOKUP($B393,Lists!$R$4:$S$17,2,FALSE))</f>
        <v/>
      </c>
      <c r="E393" s="90" t="s">
        <v>799</v>
      </c>
      <c r="F393" s="96"/>
      <c r="G393" s="96" t="s">
        <v>836</v>
      </c>
      <c r="H393" s="91" t="s">
        <v>1016</v>
      </c>
      <c r="I393" s="91" t="s">
        <v>926</v>
      </c>
      <c r="J393" s="97"/>
      <c r="K393" s="78" t="s">
        <v>945</v>
      </c>
      <c r="L393" s="140" t="str">
        <f>IF(ISERROR(VLOOKUP($B393&amp;" "&amp;$M393,Lists!$AC$4:$AD$17,2,FALSE)),"",VLOOKUP($B393&amp;" "&amp;$M393,Lists!$AC$4:$AD$17,2,FALSE))</f>
        <v/>
      </c>
      <c r="M393" s="78" t="str">
        <f>IF(ISERROR(VLOOKUP($K393,Lists!$L$4:$M$7,2,FALSE)),"",VLOOKUP($K393,Lists!$L$4:$M$7,2,FALSE))</f>
        <v/>
      </c>
      <c r="N393" s="98" t="str">
        <f t="shared" si="6"/>
        <v/>
      </c>
      <c r="O393" s="99" t="str">
        <f>IF(C393="no",VLOOKUP(B393,Lists!$R$4:$AB$17,10, FALSE),"Please enter details here")</f>
        <v>Please enter details here</v>
      </c>
      <c r="P393" s="124"/>
      <c r="Q393" s="99" t="str">
        <f>IF(Lists!$BA$4="","No","")</f>
        <v>No</v>
      </c>
      <c r="R393" s="100" t="str">
        <f>IF(ISERROR(VLOOKUP($E393,Lists!$T$4:$AA$49,6,FALSE)),"",VLOOKUP($E393,Lists!$T$4:$AA$49,6,FALSE))</f>
        <v/>
      </c>
      <c r="S393" s="101" t="str">
        <f>IF(ISERROR(VLOOKUP($E393,Lists!$T$4:$AA$49,7,FALSE)),"",VLOOKUP($E393,Lists!$T$4:$AA$49,7,FALSE))</f>
        <v/>
      </c>
      <c r="T393" s="102"/>
      <c r="U393" s="102"/>
      <c r="V393" s="102"/>
      <c r="W393" s="102"/>
      <c r="X393" s="102" t="str">
        <f>IF(ISERROR(VLOOKUP($E393,Lists!$T$4:$AF$49,13,FALSE))," ",VLOOKUP($E393,Lists!$T$4:$AF$49,13,FALSE))</f>
        <v xml:space="preserve"> </v>
      </c>
    </row>
    <row r="394" spans="1:24" x14ac:dyDescent="0.25">
      <c r="A394" s="91"/>
      <c r="B394" s="76" t="s">
        <v>781</v>
      </c>
      <c r="C394" s="89" t="s">
        <v>898</v>
      </c>
      <c r="D394" s="139" t="str">
        <f>IF(ISERROR(VLOOKUP($B394,Lists!$R$4:$S$17,2,FALSE)),"",VLOOKUP($B394,Lists!$R$4:$S$17,2,FALSE))</f>
        <v/>
      </c>
      <c r="E394" s="90" t="s">
        <v>799</v>
      </c>
      <c r="F394" s="96"/>
      <c r="G394" s="96" t="s">
        <v>836</v>
      </c>
      <c r="H394" s="91" t="s">
        <v>1016</v>
      </c>
      <c r="I394" s="91" t="s">
        <v>926</v>
      </c>
      <c r="J394" s="97"/>
      <c r="K394" s="78" t="s">
        <v>945</v>
      </c>
      <c r="L394" s="140" t="str">
        <f>IF(ISERROR(VLOOKUP($B394&amp;" "&amp;$M394,Lists!$AC$4:$AD$17,2,FALSE)),"",VLOOKUP($B394&amp;" "&amp;$M394,Lists!$AC$4:$AD$17,2,FALSE))</f>
        <v/>
      </c>
      <c r="M394" s="78" t="str">
        <f>IF(ISERROR(VLOOKUP($K394,Lists!$L$4:$M$7,2,FALSE)),"",VLOOKUP($K394,Lists!$L$4:$M$7,2,FALSE))</f>
        <v/>
      </c>
      <c r="N394" s="98" t="str">
        <f t="shared" si="6"/>
        <v/>
      </c>
      <c r="O394" s="99" t="str">
        <f>IF(C394="no",VLOOKUP(B394,Lists!$R$4:$AB$17,10, FALSE),"Please enter details here")</f>
        <v>Please enter details here</v>
      </c>
      <c r="P394" s="124"/>
      <c r="Q394" s="99" t="str">
        <f>IF(Lists!$BA$4="","No","")</f>
        <v>No</v>
      </c>
      <c r="R394" s="100" t="str">
        <f>IF(ISERROR(VLOOKUP($E394,Lists!$T$4:$AA$49,6,FALSE)),"",VLOOKUP($E394,Lists!$T$4:$AA$49,6,FALSE))</f>
        <v/>
      </c>
      <c r="S394" s="101" t="str">
        <f>IF(ISERROR(VLOOKUP($E394,Lists!$T$4:$AA$49,7,FALSE)),"",VLOOKUP($E394,Lists!$T$4:$AA$49,7,FALSE))</f>
        <v/>
      </c>
      <c r="T394" s="102"/>
      <c r="U394" s="102"/>
      <c r="V394" s="102"/>
      <c r="W394" s="102"/>
      <c r="X394" s="102" t="str">
        <f>IF(ISERROR(VLOOKUP($E394,Lists!$T$4:$AF$49,13,FALSE))," ",VLOOKUP($E394,Lists!$T$4:$AF$49,13,FALSE))</f>
        <v xml:space="preserve"> </v>
      </c>
    </row>
    <row r="395" spans="1:24" x14ac:dyDescent="0.25">
      <c r="A395" s="91"/>
      <c r="B395" s="76" t="s">
        <v>781</v>
      </c>
      <c r="C395" s="89" t="s">
        <v>898</v>
      </c>
      <c r="D395" s="139" t="str">
        <f>IF(ISERROR(VLOOKUP($B395,Lists!$R$4:$S$17,2,FALSE)),"",VLOOKUP($B395,Lists!$R$4:$S$17,2,FALSE))</f>
        <v/>
      </c>
      <c r="E395" s="90" t="s">
        <v>799</v>
      </c>
      <c r="F395" s="96"/>
      <c r="G395" s="96" t="s">
        <v>836</v>
      </c>
      <c r="H395" s="91" t="s">
        <v>1016</v>
      </c>
      <c r="I395" s="91" t="s">
        <v>926</v>
      </c>
      <c r="J395" s="97"/>
      <c r="K395" s="78" t="s">
        <v>945</v>
      </c>
      <c r="L395" s="140" t="str">
        <f>IF(ISERROR(VLOOKUP($B395&amp;" "&amp;$M395,Lists!$AC$4:$AD$17,2,FALSE)),"",VLOOKUP($B395&amp;" "&amp;$M395,Lists!$AC$4:$AD$17,2,FALSE))</f>
        <v/>
      </c>
      <c r="M395" s="78" t="str">
        <f>IF(ISERROR(VLOOKUP($K395,Lists!$L$4:$M$7,2,FALSE)),"",VLOOKUP($K395,Lists!$L$4:$M$7,2,FALSE))</f>
        <v/>
      </c>
      <c r="N395" s="98" t="str">
        <f t="shared" si="6"/>
        <v/>
      </c>
      <c r="O395" s="99" t="str">
        <f>IF(C395="no",VLOOKUP(B395,Lists!$R$4:$AB$17,10, FALSE),"Please enter details here")</f>
        <v>Please enter details here</v>
      </c>
      <c r="P395" s="124"/>
      <c r="Q395" s="99" t="str">
        <f>IF(Lists!$BA$4="","No","")</f>
        <v>No</v>
      </c>
      <c r="R395" s="100" t="str">
        <f>IF(ISERROR(VLOOKUP($E395,Lists!$T$4:$AA$49,6,FALSE)),"",VLOOKUP($E395,Lists!$T$4:$AA$49,6,FALSE))</f>
        <v/>
      </c>
      <c r="S395" s="101" t="str">
        <f>IF(ISERROR(VLOOKUP($E395,Lists!$T$4:$AA$49,7,FALSE)),"",VLOOKUP($E395,Lists!$T$4:$AA$49,7,FALSE))</f>
        <v/>
      </c>
      <c r="T395" s="102"/>
      <c r="U395" s="102"/>
      <c r="V395" s="102"/>
      <c r="W395" s="102"/>
      <c r="X395" s="102" t="str">
        <f>IF(ISERROR(VLOOKUP($E395,Lists!$T$4:$AF$49,13,FALSE))," ",VLOOKUP($E395,Lists!$T$4:$AF$49,13,FALSE))</f>
        <v xml:space="preserve"> </v>
      </c>
    </row>
    <row r="396" spans="1:24" x14ac:dyDescent="0.25">
      <c r="A396" s="91"/>
      <c r="B396" s="76" t="s">
        <v>781</v>
      </c>
      <c r="C396" s="89" t="s">
        <v>898</v>
      </c>
      <c r="D396" s="139" t="str">
        <f>IF(ISERROR(VLOOKUP($B396,Lists!$R$4:$S$17,2,FALSE)),"",VLOOKUP($B396,Lists!$R$4:$S$17,2,FALSE))</f>
        <v/>
      </c>
      <c r="E396" s="90" t="s">
        <v>799</v>
      </c>
      <c r="F396" s="96"/>
      <c r="G396" s="96" t="s">
        <v>836</v>
      </c>
      <c r="H396" s="91" t="s">
        <v>1016</v>
      </c>
      <c r="I396" s="91" t="s">
        <v>926</v>
      </c>
      <c r="J396" s="97"/>
      <c r="K396" s="78" t="s">
        <v>945</v>
      </c>
      <c r="L396" s="140" t="str">
        <f>IF(ISERROR(VLOOKUP($B396&amp;" "&amp;$M396,Lists!$AC$4:$AD$17,2,FALSE)),"",VLOOKUP($B396&amp;" "&amp;$M396,Lists!$AC$4:$AD$17,2,FALSE))</f>
        <v/>
      </c>
      <c r="M396" s="78" t="str">
        <f>IF(ISERROR(VLOOKUP($K396,Lists!$L$4:$M$7,2,FALSE)),"",VLOOKUP($K396,Lists!$L$4:$M$7,2,FALSE))</f>
        <v/>
      </c>
      <c r="N396" s="98" t="str">
        <f t="shared" si="6"/>
        <v/>
      </c>
      <c r="O396" s="99" t="str">
        <f>IF(C396="no",VLOOKUP(B396,Lists!$R$4:$AB$17,10, FALSE),"Please enter details here")</f>
        <v>Please enter details here</v>
      </c>
      <c r="P396" s="124"/>
      <c r="Q396" s="99" t="str">
        <f>IF(Lists!$BA$4="","No","")</f>
        <v>No</v>
      </c>
      <c r="R396" s="100" t="str">
        <f>IF(ISERROR(VLOOKUP($E396,Lists!$T$4:$AA$49,6,FALSE)),"",VLOOKUP($E396,Lists!$T$4:$AA$49,6,FALSE))</f>
        <v/>
      </c>
      <c r="S396" s="101" t="str">
        <f>IF(ISERROR(VLOOKUP($E396,Lists!$T$4:$AA$49,7,FALSE)),"",VLOOKUP($E396,Lists!$T$4:$AA$49,7,FALSE))</f>
        <v/>
      </c>
      <c r="T396" s="102"/>
      <c r="U396" s="102"/>
      <c r="V396" s="102"/>
      <c r="W396" s="102"/>
      <c r="X396" s="102" t="str">
        <f>IF(ISERROR(VLOOKUP($E396,Lists!$T$4:$AF$49,13,FALSE))," ",VLOOKUP($E396,Lists!$T$4:$AF$49,13,FALSE))</f>
        <v xml:space="preserve"> </v>
      </c>
    </row>
    <row r="397" spans="1:24" x14ac:dyDescent="0.25">
      <c r="A397" s="91"/>
      <c r="B397" s="76" t="s">
        <v>781</v>
      </c>
      <c r="C397" s="89" t="s">
        <v>898</v>
      </c>
      <c r="D397" s="139" t="str">
        <f>IF(ISERROR(VLOOKUP($B397,Lists!$R$4:$S$17,2,FALSE)),"",VLOOKUP($B397,Lists!$R$4:$S$17,2,FALSE))</f>
        <v/>
      </c>
      <c r="E397" s="90" t="s">
        <v>799</v>
      </c>
      <c r="F397" s="96"/>
      <c r="G397" s="96" t="s">
        <v>836</v>
      </c>
      <c r="H397" s="91" t="s">
        <v>1016</v>
      </c>
      <c r="I397" s="91" t="s">
        <v>926</v>
      </c>
      <c r="J397" s="97"/>
      <c r="K397" s="78" t="s">
        <v>945</v>
      </c>
      <c r="L397" s="140" t="str">
        <f>IF(ISERROR(VLOOKUP($B397&amp;" "&amp;$M397,Lists!$AC$4:$AD$17,2,FALSE)),"",VLOOKUP($B397&amp;" "&amp;$M397,Lists!$AC$4:$AD$17,2,FALSE))</f>
        <v/>
      </c>
      <c r="M397" s="78" t="str">
        <f>IF(ISERROR(VLOOKUP($K397,Lists!$L$4:$M$7,2,FALSE)),"",VLOOKUP($K397,Lists!$L$4:$M$7,2,FALSE))</f>
        <v/>
      </c>
      <c r="N397" s="98" t="str">
        <f t="shared" si="6"/>
        <v/>
      </c>
      <c r="O397" s="99" t="str">
        <f>IF(C397="no",VLOOKUP(B397,Lists!$R$4:$AB$17,10, FALSE),"Please enter details here")</f>
        <v>Please enter details here</v>
      </c>
      <c r="P397" s="124"/>
      <c r="Q397" s="99" t="str">
        <f>IF(Lists!$BA$4="","No","")</f>
        <v>No</v>
      </c>
      <c r="R397" s="100" t="str">
        <f>IF(ISERROR(VLOOKUP($E397,Lists!$T$4:$AA$49,6,FALSE)),"",VLOOKUP($E397,Lists!$T$4:$AA$49,6,FALSE))</f>
        <v/>
      </c>
      <c r="S397" s="101" t="str">
        <f>IF(ISERROR(VLOOKUP($E397,Lists!$T$4:$AA$49,7,FALSE)),"",VLOOKUP($E397,Lists!$T$4:$AA$49,7,FALSE))</f>
        <v/>
      </c>
      <c r="T397" s="102"/>
      <c r="U397" s="102"/>
      <c r="V397" s="102"/>
      <c r="W397" s="102"/>
      <c r="X397" s="102" t="str">
        <f>IF(ISERROR(VLOOKUP($E397,Lists!$T$4:$AF$49,13,FALSE))," ",VLOOKUP($E397,Lists!$T$4:$AF$49,13,FALSE))</f>
        <v xml:space="preserve"> </v>
      </c>
    </row>
    <row r="398" spans="1:24" x14ac:dyDescent="0.25">
      <c r="A398" s="91"/>
      <c r="B398" s="76" t="s">
        <v>781</v>
      </c>
      <c r="C398" s="89" t="s">
        <v>898</v>
      </c>
      <c r="D398" s="139" t="str">
        <f>IF(ISERROR(VLOOKUP($B398,Lists!$R$4:$S$17,2,FALSE)),"",VLOOKUP($B398,Lists!$R$4:$S$17,2,FALSE))</f>
        <v/>
      </c>
      <c r="E398" s="90" t="s">
        <v>799</v>
      </c>
      <c r="F398" s="96"/>
      <c r="G398" s="96" t="s">
        <v>836</v>
      </c>
      <c r="H398" s="91" t="s">
        <v>1016</v>
      </c>
      <c r="I398" s="91" t="s">
        <v>926</v>
      </c>
      <c r="J398" s="97"/>
      <c r="K398" s="78" t="s">
        <v>945</v>
      </c>
      <c r="L398" s="140" t="str">
        <f>IF(ISERROR(VLOOKUP($B398&amp;" "&amp;$M398,Lists!$AC$4:$AD$17,2,FALSE)),"",VLOOKUP($B398&amp;" "&amp;$M398,Lists!$AC$4:$AD$17,2,FALSE))</f>
        <v/>
      </c>
      <c r="M398" s="78" t="str">
        <f>IF(ISERROR(VLOOKUP($K398,Lists!$L$4:$M$7,2,FALSE)),"",VLOOKUP($K398,Lists!$L$4:$M$7,2,FALSE))</f>
        <v/>
      </c>
      <c r="N398" s="98" t="str">
        <f t="shared" si="6"/>
        <v/>
      </c>
      <c r="O398" s="99" t="str">
        <f>IF(C398="no",VLOOKUP(B398,Lists!$R$4:$AB$17,10, FALSE),"Please enter details here")</f>
        <v>Please enter details here</v>
      </c>
      <c r="P398" s="124"/>
      <c r="Q398" s="99" t="str">
        <f>IF(Lists!$BA$4="","No","")</f>
        <v>No</v>
      </c>
      <c r="R398" s="100" t="str">
        <f>IF(ISERROR(VLOOKUP($E398,Lists!$T$4:$AA$49,6,FALSE)),"",VLOOKUP($E398,Lists!$T$4:$AA$49,6,FALSE))</f>
        <v/>
      </c>
      <c r="S398" s="101" t="str">
        <f>IF(ISERROR(VLOOKUP($E398,Lists!$T$4:$AA$49,7,FALSE)),"",VLOOKUP($E398,Lists!$T$4:$AA$49,7,FALSE))</f>
        <v/>
      </c>
      <c r="T398" s="102"/>
      <c r="U398" s="102"/>
      <c r="V398" s="102"/>
      <c r="W398" s="102"/>
      <c r="X398" s="102" t="str">
        <f>IF(ISERROR(VLOOKUP($E398,Lists!$T$4:$AF$49,13,FALSE))," ",VLOOKUP($E398,Lists!$T$4:$AF$49,13,FALSE))</f>
        <v xml:space="preserve"> </v>
      </c>
    </row>
    <row r="399" spans="1:24" x14ac:dyDescent="0.25">
      <c r="A399" s="91"/>
      <c r="B399" s="76" t="s">
        <v>781</v>
      </c>
      <c r="C399" s="89" t="s">
        <v>898</v>
      </c>
      <c r="D399" s="139" t="str">
        <f>IF(ISERROR(VLOOKUP($B399,Lists!$R$4:$S$17,2,FALSE)),"",VLOOKUP($B399,Lists!$R$4:$S$17,2,FALSE))</f>
        <v/>
      </c>
      <c r="E399" s="90" t="s">
        <v>799</v>
      </c>
      <c r="F399" s="96"/>
      <c r="G399" s="96" t="s">
        <v>836</v>
      </c>
      <c r="H399" s="91" t="s">
        <v>1016</v>
      </c>
      <c r="I399" s="91" t="s">
        <v>926</v>
      </c>
      <c r="J399" s="97"/>
      <c r="K399" s="78" t="s">
        <v>945</v>
      </c>
      <c r="L399" s="140" t="str">
        <f>IF(ISERROR(VLOOKUP($B399&amp;" "&amp;$M399,Lists!$AC$4:$AD$17,2,FALSE)),"",VLOOKUP($B399&amp;" "&amp;$M399,Lists!$AC$4:$AD$17,2,FALSE))</f>
        <v/>
      </c>
      <c r="M399" s="78" t="str">
        <f>IF(ISERROR(VLOOKUP($K399,Lists!$L$4:$M$7,2,FALSE)),"",VLOOKUP($K399,Lists!$L$4:$M$7,2,FALSE))</f>
        <v/>
      </c>
      <c r="N399" s="98" t="str">
        <f t="shared" si="6"/>
        <v/>
      </c>
      <c r="O399" s="99" t="str">
        <f>IF(C399="no",VLOOKUP(B399,Lists!$R$4:$AB$17,10, FALSE),"Please enter details here")</f>
        <v>Please enter details here</v>
      </c>
      <c r="P399" s="124"/>
      <c r="Q399" s="99" t="str">
        <f>IF(Lists!$BA$4="","No","")</f>
        <v>No</v>
      </c>
      <c r="R399" s="100" t="str">
        <f>IF(ISERROR(VLOOKUP($E399,Lists!$T$4:$AA$49,6,FALSE)),"",VLOOKUP($E399,Lists!$T$4:$AA$49,6,FALSE))</f>
        <v/>
      </c>
      <c r="S399" s="101" t="str">
        <f>IF(ISERROR(VLOOKUP($E399,Lists!$T$4:$AA$49,7,FALSE)),"",VLOOKUP($E399,Lists!$T$4:$AA$49,7,FALSE))</f>
        <v/>
      </c>
      <c r="T399" s="102"/>
      <c r="U399" s="102"/>
      <c r="V399" s="102"/>
      <c r="W399" s="102"/>
      <c r="X399" s="102" t="str">
        <f>IF(ISERROR(VLOOKUP($E399,Lists!$T$4:$AF$49,13,FALSE))," ",VLOOKUP($E399,Lists!$T$4:$AF$49,13,FALSE))</f>
        <v xml:space="preserve"> </v>
      </c>
    </row>
    <row r="400" spans="1:24" x14ac:dyDescent="0.25">
      <c r="A400" s="91"/>
      <c r="B400" s="76" t="s">
        <v>781</v>
      </c>
      <c r="C400" s="89" t="s">
        <v>898</v>
      </c>
      <c r="D400" s="139" t="str">
        <f>IF(ISERROR(VLOOKUP($B400,Lists!$R$4:$S$17,2,FALSE)),"",VLOOKUP($B400,Lists!$R$4:$S$17,2,FALSE))</f>
        <v/>
      </c>
      <c r="E400" s="90" t="s">
        <v>799</v>
      </c>
      <c r="F400" s="96"/>
      <c r="G400" s="96" t="s">
        <v>836</v>
      </c>
      <c r="H400" s="91" t="s">
        <v>1016</v>
      </c>
      <c r="I400" s="91" t="s">
        <v>926</v>
      </c>
      <c r="J400" s="97"/>
      <c r="K400" s="78" t="s">
        <v>945</v>
      </c>
      <c r="L400" s="140" t="str">
        <f>IF(ISERROR(VLOOKUP($B400&amp;" "&amp;$M400,Lists!$AC$4:$AD$17,2,FALSE)),"",VLOOKUP($B400&amp;" "&amp;$M400,Lists!$AC$4:$AD$17,2,FALSE))</f>
        <v/>
      </c>
      <c r="M400" s="78" t="str">
        <f>IF(ISERROR(VLOOKUP($K400,Lists!$L$4:$M$7,2,FALSE)),"",VLOOKUP($K400,Lists!$L$4:$M$7,2,FALSE))</f>
        <v/>
      </c>
      <c r="N400" s="98" t="str">
        <f t="shared" si="6"/>
        <v/>
      </c>
      <c r="O400" s="99" t="str">
        <f>IF(C400="no",VLOOKUP(B400,Lists!$R$4:$AB$17,10, FALSE),"Please enter details here")</f>
        <v>Please enter details here</v>
      </c>
      <c r="P400" s="124"/>
      <c r="Q400" s="99" t="str">
        <f>IF(Lists!$BA$4="","No","")</f>
        <v>No</v>
      </c>
      <c r="R400" s="100" t="str">
        <f>IF(ISERROR(VLOOKUP($E400,Lists!$T$4:$AA$49,6,FALSE)),"",VLOOKUP($E400,Lists!$T$4:$AA$49,6,FALSE))</f>
        <v/>
      </c>
      <c r="S400" s="101" t="str">
        <f>IF(ISERROR(VLOOKUP($E400,Lists!$T$4:$AA$49,7,FALSE)),"",VLOOKUP($E400,Lists!$T$4:$AA$49,7,FALSE))</f>
        <v/>
      </c>
      <c r="T400" s="102"/>
      <c r="U400" s="102"/>
      <c r="V400" s="102"/>
      <c r="W400" s="102"/>
      <c r="X400" s="102" t="str">
        <f>IF(ISERROR(VLOOKUP($E400,Lists!$T$4:$AF$49,13,FALSE))," ",VLOOKUP($E400,Lists!$T$4:$AF$49,13,FALSE))</f>
        <v xml:space="preserve"> </v>
      </c>
    </row>
    <row r="401" spans="1:24" x14ac:dyDescent="0.25">
      <c r="A401" s="91"/>
      <c r="B401" s="76" t="s">
        <v>781</v>
      </c>
      <c r="C401" s="89" t="s">
        <v>898</v>
      </c>
      <c r="D401" s="139" t="str">
        <f>IF(ISERROR(VLOOKUP($B401,Lists!$R$4:$S$17,2,FALSE)),"",VLOOKUP($B401,Lists!$R$4:$S$17,2,FALSE))</f>
        <v/>
      </c>
      <c r="E401" s="90" t="s">
        <v>799</v>
      </c>
      <c r="F401" s="96"/>
      <c r="G401" s="96" t="s">
        <v>836</v>
      </c>
      <c r="H401" s="91" t="s">
        <v>1016</v>
      </c>
      <c r="I401" s="91" t="s">
        <v>926</v>
      </c>
      <c r="J401" s="97"/>
      <c r="K401" s="78" t="s">
        <v>945</v>
      </c>
      <c r="L401" s="140" t="str">
        <f>IF(ISERROR(VLOOKUP($B401&amp;" "&amp;$M401,Lists!$AC$4:$AD$17,2,FALSE)),"",VLOOKUP($B401&amp;" "&amp;$M401,Lists!$AC$4:$AD$17,2,FALSE))</f>
        <v/>
      </c>
      <c r="M401" s="78" t="str">
        <f>IF(ISERROR(VLOOKUP($K401,Lists!$L$4:$M$7,2,FALSE)),"",VLOOKUP($K401,Lists!$L$4:$M$7,2,FALSE))</f>
        <v/>
      </c>
      <c r="N401" s="98" t="str">
        <f t="shared" si="6"/>
        <v/>
      </c>
      <c r="O401" s="99" t="str">
        <f>IF(C401="no",VLOOKUP(B401,Lists!$R$4:$AB$17,10, FALSE),"Please enter details here")</f>
        <v>Please enter details here</v>
      </c>
      <c r="P401" s="124"/>
      <c r="Q401" s="99" t="str">
        <f>IF(Lists!$BA$4="","No","")</f>
        <v>No</v>
      </c>
      <c r="R401" s="100" t="str">
        <f>IF(ISERROR(VLOOKUP($E401,Lists!$T$4:$AA$49,6,FALSE)),"",VLOOKUP($E401,Lists!$T$4:$AA$49,6,FALSE))</f>
        <v/>
      </c>
      <c r="S401" s="101" t="str">
        <f>IF(ISERROR(VLOOKUP($E401,Lists!$T$4:$AA$49,7,FALSE)),"",VLOOKUP($E401,Lists!$T$4:$AA$49,7,FALSE))</f>
        <v/>
      </c>
      <c r="T401" s="102"/>
      <c r="U401" s="102"/>
      <c r="V401" s="102"/>
      <c r="W401" s="102"/>
      <c r="X401" s="102" t="str">
        <f>IF(ISERROR(VLOOKUP($E401,Lists!$T$4:$AF$49,13,FALSE))," ",VLOOKUP($E401,Lists!$T$4:$AF$49,13,FALSE))</f>
        <v xml:space="preserve"> </v>
      </c>
    </row>
    <row r="402" spans="1:24" x14ac:dyDescent="0.25">
      <c r="A402" s="91"/>
      <c r="B402" s="76" t="s">
        <v>781</v>
      </c>
      <c r="C402" s="89" t="s">
        <v>898</v>
      </c>
      <c r="D402" s="139" t="str">
        <f>IF(ISERROR(VLOOKUP($B402,Lists!$R$4:$S$17,2,FALSE)),"",VLOOKUP($B402,Lists!$R$4:$S$17,2,FALSE))</f>
        <v/>
      </c>
      <c r="E402" s="90" t="s">
        <v>799</v>
      </c>
      <c r="F402" s="96"/>
      <c r="G402" s="96" t="s">
        <v>836</v>
      </c>
      <c r="H402" s="91" t="s">
        <v>1016</v>
      </c>
      <c r="I402" s="91" t="s">
        <v>926</v>
      </c>
      <c r="J402" s="97"/>
      <c r="K402" s="78" t="s">
        <v>945</v>
      </c>
      <c r="L402" s="140" t="str">
        <f>IF(ISERROR(VLOOKUP($B402&amp;" "&amp;$M402,Lists!$AC$4:$AD$17,2,FALSE)),"",VLOOKUP($B402&amp;" "&amp;$M402,Lists!$AC$4:$AD$17,2,FALSE))</f>
        <v/>
      </c>
      <c r="M402" s="78" t="str">
        <f>IF(ISERROR(VLOOKUP($K402,Lists!$L$4:$M$7,2,FALSE)),"",VLOOKUP($K402,Lists!$L$4:$M$7,2,FALSE))</f>
        <v/>
      </c>
      <c r="N402" s="98" t="str">
        <f t="shared" si="6"/>
        <v/>
      </c>
      <c r="O402" s="99" t="str">
        <f>IF(C402="no",VLOOKUP(B402,Lists!$R$4:$AB$17,10, FALSE),"Please enter details here")</f>
        <v>Please enter details here</v>
      </c>
      <c r="P402" s="124"/>
      <c r="Q402" s="99" t="str">
        <f>IF(Lists!$BA$4="","No","")</f>
        <v>No</v>
      </c>
      <c r="R402" s="100" t="str">
        <f>IF(ISERROR(VLOOKUP($E402,Lists!$T$4:$AA$49,6,FALSE)),"",VLOOKUP($E402,Lists!$T$4:$AA$49,6,FALSE))</f>
        <v/>
      </c>
      <c r="S402" s="101" t="str">
        <f>IF(ISERROR(VLOOKUP($E402,Lists!$T$4:$AA$49,7,FALSE)),"",VLOOKUP($E402,Lists!$T$4:$AA$49,7,FALSE))</f>
        <v/>
      </c>
      <c r="T402" s="102"/>
      <c r="U402" s="102"/>
      <c r="V402" s="102"/>
      <c r="W402" s="102"/>
      <c r="X402" s="102" t="str">
        <f>IF(ISERROR(VLOOKUP($E402,Lists!$T$4:$AF$49,13,FALSE))," ",VLOOKUP($E402,Lists!$T$4:$AF$49,13,FALSE))</f>
        <v xml:space="preserve"> </v>
      </c>
    </row>
    <row r="403" spans="1:24" x14ac:dyDescent="0.25">
      <c r="A403" s="91"/>
      <c r="B403" s="76" t="s">
        <v>781</v>
      </c>
      <c r="C403" s="89" t="s">
        <v>898</v>
      </c>
      <c r="D403" s="139" t="str">
        <f>IF(ISERROR(VLOOKUP($B403,Lists!$R$4:$S$17,2,FALSE)),"",VLOOKUP($B403,Lists!$R$4:$S$17,2,FALSE))</f>
        <v/>
      </c>
      <c r="E403" s="90" t="s">
        <v>799</v>
      </c>
      <c r="F403" s="96"/>
      <c r="G403" s="96" t="s">
        <v>836</v>
      </c>
      <c r="H403" s="91" t="s">
        <v>1016</v>
      </c>
      <c r="I403" s="91" t="s">
        <v>926</v>
      </c>
      <c r="J403" s="97"/>
      <c r="K403" s="78" t="s">
        <v>945</v>
      </c>
      <c r="L403" s="140" t="str">
        <f>IF(ISERROR(VLOOKUP($B403&amp;" "&amp;$M403,Lists!$AC$4:$AD$17,2,FALSE)),"",VLOOKUP($B403&amp;" "&amp;$M403,Lists!$AC$4:$AD$17,2,FALSE))</f>
        <v/>
      </c>
      <c r="M403" s="78" t="str">
        <f>IF(ISERROR(VLOOKUP($K403,Lists!$L$4:$M$7,2,FALSE)),"",VLOOKUP($K403,Lists!$L$4:$M$7,2,FALSE))</f>
        <v/>
      </c>
      <c r="N403" s="98" t="str">
        <f t="shared" si="6"/>
        <v/>
      </c>
      <c r="O403" s="99" t="str">
        <f>IF(C403="no",VLOOKUP(B403,Lists!$R$4:$AB$17,10, FALSE),"Please enter details here")</f>
        <v>Please enter details here</v>
      </c>
      <c r="P403" s="124"/>
      <c r="Q403" s="99" t="str">
        <f>IF(Lists!$BA$4="","No","")</f>
        <v>No</v>
      </c>
      <c r="R403" s="100" t="str">
        <f>IF(ISERROR(VLOOKUP($E403,Lists!$T$4:$AA$49,6,FALSE)),"",VLOOKUP($E403,Lists!$T$4:$AA$49,6,FALSE))</f>
        <v/>
      </c>
      <c r="S403" s="101" t="str">
        <f>IF(ISERROR(VLOOKUP($E403,Lists!$T$4:$AA$49,7,FALSE)),"",VLOOKUP($E403,Lists!$T$4:$AA$49,7,FALSE))</f>
        <v/>
      </c>
      <c r="T403" s="102"/>
      <c r="U403" s="102"/>
      <c r="V403" s="102"/>
      <c r="W403" s="102"/>
      <c r="X403" s="102" t="str">
        <f>IF(ISERROR(VLOOKUP($E403,Lists!$T$4:$AF$49,13,FALSE))," ",VLOOKUP($E403,Lists!$T$4:$AF$49,13,FALSE))</f>
        <v xml:space="preserve"> </v>
      </c>
    </row>
    <row r="404" spans="1:24" x14ac:dyDescent="0.25">
      <c r="A404" s="91"/>
      <c r="B404" s="76" t="s">
        <v>781</v>
      </c>
      <c r="C404" s="89" t="s">
        <v>898</v>
      </c>
      <c r="D404" s="139" t="str">
        <f>IF(ISERROR(VLOOKUP($B404,Lists!$R$4:$S$17,2,FALSE)),"",VLOOKUP($B404,Lists!$R$4:$S$17,2,FALSE))</f>
        <v/>
      </c>
      <c r="E404" s="90" t="s">
        <v>799</v>
      </c>
      <c r="F404" s="96"/>
      <c r="G404" s="96" t="s">
        <v>836</v>
      </c>
      <c r="H404" s="91" t="s">
        <v>1016</v>
      </c>
      <c r="I404" s="91" t="s">
        <v>926</v>
      </c>
      <c r="J404" s="97"/>
      <c r="K404" s="78" t="s">
        <v>945</v>
      </c>
      <c r="L404" s="140" t="str">
        <f>IF(ISERROR(VLOOKUP($B404&amp;" "&amp;$M404,Lists!$AC$4:$AD$17,2,FALSE)),"",VLOOKUP($B404&amp;" "&amp;$M404,Lists!$AC$4:$AD$17,2,FALSE))</f>
        <v/>
      </c>
      <c r="M404" s="78" t="str">
        <f>IF(ISERROR(VLOOKUP($K404,Lists!$L$4:$M$7,2,FALSE)),"",VLOOKUP($K404,Lists!$L$4:$M$7,2,FALSE))</f>
        <v/>
      </c>
      <c r="N404" s="98" t="str">
        <f t="shared" si="6"/>
        <v/>
      </c>
      <c r="O404" s="99" t="str">
        <f>IF(C404="no",VLOOKUP(B404,Lists!$R$4:$AB$17,10, FALSE),"Please enter details here")</f>
        <v>Please enter details here</v>
      </c>
      <c r="P404" s="124"/>
      <c r="Q404" s="99" t="str">
        <f>IF(Lists!$BA$4="","No","")</f>
        <v>No</v>
      </c>
      <c r="R404" s="100" t="str">
        <f>IF(ISERROR(VLOOKUP($E404,Lists!$T$4:$AA$49,6,FALSE)),"",VLOOKUP($E404,Lists!$T$4:$AA$49,6,FALSE))</f>
        <v/>
      </c>
      <c r="S404" s="101" t="str">
        <f>IF(ISERROR(VLOOKUP($E404,Lists!$T$4:$AA$49,7,FALSE)),"",VLOOKUP($E404,Lists!$T$4:$AA$49,7,FALSE))</f>
        <v/>
      </c>
      <c r="T404" s="102"/>
      <c r="U404" s="102"/>
      <c r="V404" s="102"/>
      <c r="W404" s="102"/>
      <c r="X404" s="102" t="str">
        <f>IF(ISERROR(VLOOKUP($E404,Lists!$T$4:$AF$49,13,FALSE))," ",VLOOKUP($E404,Lists!$T$4:$AF$49,13,FALSE))</f>
        <v xml:space="preserve"> </v>
      </c>
    </row>
    <row r="405" spans="1:24" x14ac:dyDescent="0.25">
      <c r="A405" s="91"/>
      <c r="B405" s="76" t="s">
        <v>781</v>
      </c>
      <c r="C405" s="89" t="s">
        <v>898</v>
      </c>
      <c r="D405" s="139" t="str">
        <f>IF(ISERROR(VLOOKUP($B405,Lists!$R$4:$S$17,2,FALSE)),"",VLOOKUP($B405,Lists!$R$4:$S$17,2,FALSE))</f>
        <v/>
      </c>
      <c r="E405" s="90" t="s">
        <v>799</v>
      </c>
      <c r="F405" s="96"/>
      <c r="G405" s="96" t="s">
        <v>836</v>
      </c>
      <c r="H405" s="91" t="s">
        <v>1016</v>
      </c>
      <c r="I405" s="91" t="s">
        <v>926</v>
      </c>
      <c r="J405" s="97"/>
      <c r="K405" s="78" t="s">
        <v>945</v>
      </c>
      <c r="L405" s="140" t="str">
        <f>IF(ISERROR(VLOOKUP($B405&amp;" "&amp;$M405,Lists!$AC$4:$AD$17,2,FALSE)),"",VLOOKUP($B405&amp;" "&amp;$M405,Lists!$AC$4:$AD$17,2,FALSE))</f>
        <v/>
      </c>
      <c r="M405" s="78" t="str">
        <f>IF(ISERROR(VLOOKUP($K405,Lists!$L$4:$M$7,2,FALSE)),"",VLOOKUP($K405,Lists!$L$4:$M$7,2,FALSE))</f>
        <v/>
      </c>
      <c r="N405" s="98" t="str">
        <f t="shared" si="6"/>
        <v/>
      </c>
      <c r="O405" s="99" t="str">
        <f>IF(C405="no",VLOOKUP(B405,Lists!$R$4:$AB$17,10, FALSE),"Please enter details here")</f>
        <v>Please enter details here</v>
      </c>
      <c r="P405" s="124"/>
      <c r="Q405" s="99" t="str">
        <f>IF(Lists!$BA$4="","No","")</f>
        <v>No</v>
      </c>
      <c r="R405" s="100" t="str">
        <f>IF(ISERROR(VLOOKUP($E405,Lists!$T$4:$AA$49,6,FALSE)),"",VLOOKUP($E405,Lists!$T$4:$AA$49,6,FALSE))</f>
        <v/>
      </c>
      <c r="S405" s="101" t="str">
        <f>IF(ISERROR(VLOOKUP($E405,Lists!$T$4:$AA$49,7,FALSE)),"",VLOOKUP($E405,Lists!$T$4:$AA$49,7,FALSE))</f>
        <v/>
      </c>
      <c r="T405" s="102"/>
      <c r="U405" s="102"/>
      <c r="V405" s="102"/>
      <c r="W405" s="102"/>
      <c r="X405" s="102" t="str">
        <f>IF(ISERROR(VLOOKUP($E405,Lists!$T$4:$AF$49,13,FALSE))," ",VLOOKUP($E405,Lists!$T$4:$AF$49,13,FALSE))</f>
        <v xml:space="preserve"> </v>
      </c>
    </row>
    <row r="406" spans="1:24" x14ac:dyDescent="0.25">
      <c r="A406" s="91"/>
      <c r="B406" s="76" t="s">
        <v>781</v>
      </c>
      <c r="C406" s="89" t="s">
        <v>898</v>
      </c>
      <c r="D406" s="139" t="str">
        <f>IF(ISERROR(VLOOKUP($B406,Lists!$R$4:$S$17,2,FALSE)),"",VLOOKUP($B406,Lists!$R$4:$S$17,2,FALSE))</f>
        <v/>
      </c>
      <c r="E406" s="90" t="s">
        <v>799</v>
      </c>
      <c r="F406" s="96"/>
      <c r="G406" s="96" t="s">
        <v>836</v>
      </c>
      <c r="H406" s="91" t="s">
        <v>1016</v>
      </c>
      <c r="I406" s="91" t="s">
        <v>926</v>
      </c>
      <c r="J406" s="97"/>
      <c r="K406" s="78" t="s">
        <v>945</v>
      </c>
      <c r="L406" s="140" t="str">
        <f>IF(ISERROR(VLOOKUP($B406&amp;" "&amp;$M406,Lists!$AC$4:$AD$17,2,FALSE)),"",VLOOKUP($B406&amp;" "&amp;$M406,Lists!$AC$4:$AD$17,2,FALSE))</f>
        <v/>
      </c>
      <c r="M406" s="78" t="str">
        <f>IF(ISERROR(VLOOKUP($K406,Lists!$L$4:$M$7,2,FALSE)),"",VLOOKUP($K406,Lists!$L$4:$M$7,2,FALSE))</f>
        <v/>
      </c>
      <c r="N406" s="98" t="str">
        <f t="shared" si="6"/>
        <v/>
      </c>
      <c r="O406" s="99" t="str">
        <f>IF(C406="no",VLOOKUP(B406,Lists!$R$4:$AB$17,10, FALSE),"Please enter details here")</f>
        <v>Please enter details here</v>
      </c>
      <c r="P406" s="124"/>
      <c r="Q406" s="99" t="str">
        <f>IF(Lists!$BA$4="","No","")</f>
        <v>No</v>
      </c>
      <c r="R406" s="100" t="str">
        <f>IF(ISERROR(VLOOKUP($E406,Lists!$T$4:$AA$49,6,FALSE)),"",VLOOKUP($E406,Lists!$T$4:$AA$49,6,FALSE))</f>
        <v/>
      </c>
      <c r="S406" s="101" t="str">
        <f>IF(ISERROR(VLOOKUP($E406,Lists!$T$4:$AA$49,7,FALSE)),"",VLOOKUP($E406,Lists!$T$4:$AA$49,7,FALSE))</f>
        <v/>
      </c>
      <c r="T406" s="102"/>
      <c r="U406" s="102"/>
      <c r="V406" s="102"/>
      <c r="W406" s="102"/>
      <c r="X406" s="102" t="str">
        <f>IF(ISERROR(VLOOKUP($E406,Lists!$T$4:$AF$49,13,FALSE))," ",VLOOKUP($E406,Lists!$T$4:$AF$49,13,FALSE))</f>
        <v xml:space="preserve"> </v>
      </c>
    </row>
    <row r="407" spans="1:24" x14ac:dyDescent="0.25">
      <c r="A407" s="91"/>
      <c r="B407" s="76" t="s">
        <v>781</v>
      </c>
      <c r="C407" s="89" t="s">
        <v>898</v>
      </c>
      <c r="D407" s="139" t="str">
        <f>IF(ISERROR(VLOOKUP($B407,Lists!$R$4:$S$17,2,FALSE)),"",VLOOKUP($B407,Lists!$R$4:$S$17,2,FALSE))</f>
        <v/>
      </c>
      <c r="E407" s="90" t="s">
        <v>799</v>
      </c>
      <c r="F407" s="96"/>
      <c r="G407" s="96" t="s">
        <v>836</v>
      </c>
      <c r="H407" s="91" t="s">
        <v>1016</v>
      </c>
      <c r="I407" s="91" t="s">
        <v>926</v>
      </c>
      <c r="J407" s="97"/>
      <c r="K407" s="78" t="s">
        <v>945</v>
      </c>
      <c r="L407" s="140" t="str">
        <f>IF(ISERROR(VLOOKUP($B407&amp;" "&amp;$M407,Lists!$AC$4:$AD$17,2,FALSE)),"",VLOOKUP($B407&amp;" "&amp;$M407,Lists!$AC$4:$AD$17,2,FALSE))</f>
        <v/>
      </c>
      <c r="M407" s="78" t="str">
        <f>IF(ISERROR(VLOOKUP($K407,Lists!$L$4:$M$7,2,FALSE)),"",VLOOKUP($K407,Lists!$L$4:$M$7,2,FALSE))</f>
        <v/>
      </c>
      <c r="N407" s="98" t="str">
        <f t="shared" si="6"/>
        <v/>
      </c>
      <c r="O407" s="99" t="str">
        <f>IF(C407="no",VLOOKUP(B407,Lists!$R$4:$AB$17,10, FALSE),"Please enter details here")</f>
        <v>Please enter details here</v>
      </c>
      <c r="P407" s="124"/>
      <c r="Q407" s="99" t="str">
        <f>IF(Lists!$BA$4="","No","")</f>
        <v>No</v>
      </c>
      <c r="R407" s="100" t="str">
        <f>IF(ISERROR(VLOOKUP($E407,Lists!$T$4:$AA$49,6,FALSE)),"",VLOOKUP($E407,Lists!$T$4:$AA$49,6,FALSE))</f>
        <v/>
      </c>
      <c r="S407" s="101" t="str">
        <f>IF(ISERROR(VLOOKUP($E407,Lists!$T$4:$AA$49,7,FALSE)),"",VLOOKUP($E407,Lists!$T$4:$AA$49,7,FALSE))</f>
        <v/>
      </c>
      <c r="T407" s="102"/>
      <c r="U407" s="102"/>
      <c r="V407" s="102"/>
      <c r="W407" s="102"/>
      <c r="X407" s="102" t="str">
        <f>IF(ISERROR(VLOOKUP($E407,Lists!$T$4:$AF$49,13,FALSE))," ",VLOOKUP($E407,Lists!$T$4:$AF$49,13,FALSE))</f>
        <v xml:space="preserve"> </v>
      </c>
    </row>
    <row r="408" spans="1:24" x14ac:dyDescent="0.25">
      <c r="A408" s="91"/>
      <c r="B408" s="76" t="s">
        <v>781</v>
      </c>
      <c r="C408" s="89" t="s">
        <v>898</v>
      </c>
      <c r="D408" s="139" t="str">
        <f>IF(ISERROR(VLOOKUP($B408,Lists!$R$4:$S$17,2,FALSE)),"",VLOOKUP($B408,Lists!$R$4:$S$17,2,FALSE))</f>
        <v/>
      </c>
      <c r="E408" s="90" t="s">
        <v>799</v>
      </c>
      <c r="F408" s="96"/>
      <c r="G408" s="96" t="s">
        <v>836</v>
      </c>
      <c r="H408" s="91" t="s">
        <v>1016</v>
      </c>
      <c r="I408" s="91" t="s">
        <v>926</v>
      </c>
      <c r="J408" s="97"/>
      <c r="K408" s="78" t="s">
        <v>945</v>
      </c>
      <c r="L408" s="140" t="str">
        <f>IF(ISERROR(VLOOKUP($B408&amp;" "&amp;$M408,Lists!$AC$4:$AD$17,2,FALSE)),"",VLOOKUP($B408&amp;" "&amp;$M408,Lists!$AC$4:$AD$17,2,FALSE))</f>
        <v/>
      </c>
      <c r="M408" s="78" t="str">
        <f>IF(ISERROR(VLOOKUP($K408,Lists!$L$4:$M$7,2,FALSE)),"",VLOOKUP($K408,Lists!$L$4:$M$7,2,FALSE))</f>
        <v/>
      </c>
      <c r="N408" s="98" t="str">
        <f t="shared" si="6"/>
        <v/>
      </c>
      <c r="O408" s="99" t="str">
        <f>IF(C408="no",VLOOKUP(B408,Lists!$R$4:$AB$17,10, FALSE),"Please enter details here")</f>
        <v>Please enter details here</v>
      </c>
      <c r="P408" s="124"/>
      <c r="Q408" s="99" t="str">
        <f>IF(Lists!$BA$4="","No","")</f>
        <v>No</v>
      </c>
      <c r="R408" s="100" t="str">
        <f>IF(ISERROR(VLOOKUP($E408,Lists!$T$4:$AA$49,6,FALSE)),"",VLOOKUP($E408,Lists!$T$4:$AA$49,6,FALSE))</f>
        <v/>
      </c>
      <c r="S408" s="101" t="str">
        <f>IF(ISERROR(VLOOKUP($E408,Lists!$T$4:$AA$49,7,FALSE)),"",VLOOKUP($E408,Lists!$T$4:$AA$49,7,FALSE))</f>
        <v/>
      </c>
      <c r="T408" s="102"/>
      <c r="U408" s="102"/>
      <c r="V408" s="102"/>
      <c r="W408" s="102"/>
      <c r="X408" s="102" t="str">
        <f>IF(ISERROR(VLOOKUP($E408,Lists!$T$4:$AF$49,13,FALSE))," ",VLOOKUP($E408,Lists!$T$4:$AF$49,13,FALSE))</f>
        <v xml:space="preserve"> </v>
      </c>
    </row>
    <row r="409" spans="1:24" x14ac:dyDescent="0.25">
      <c r="A409" s="91"/>
      <c r="B409" s="76" t="s">
        <v>781</v>
      </c>
      <c r="C409" s="89" t="s">
        <v>898</v>
      </c>
      <c r="D409" s="139" t="str">
        <f>IF(ISERROR(VLOOKUP($B409,Lists!$R$4:$S$17,2,FALSE)),"",VLOOKUP($B409,Lists!$R$4:$S$17,2,FALSE))</f>
        <v/>
      </c>
      <c r="E409" s="90" t="s">
        <v>799</v>
      </c>
      <c r="F409" s="96"/>
      <c r="G409" s="96" t="s">
        <v>836</v>
      </c>
      <c r="H409" s="91" t="s">
        <v>1016</v>
      </c>
      <c r="I409" s="91" t="s">
        <v>926</v>
      </c>
      <c r="J409" s="97"/>
      <c r="K409" s="78" t="s">
        <v>945</v>
      </c>
      <c r="L409" s="140" t="str">
        <f>IF(ISERROR(VLOOKUP($B409&amp;" "&amp;$M409,Lists!$AC$4:$AD$17,2,FALSE)),"",VLOOKUP($B409&amp;" "&amp;$M409,Lists!$AC$4:$AD$17,2,FALSE))</f>
        <v/>
      </c>
      <c r="M409" s="78" t="str">
        <f>IF(ISERROR(VLOOKUP($K409,Lists!$L$4:$M$7,2,FALSE)),"",VLOOKUP($K409,Lists!$L$4:$M$7,2,FALSE))</f>
        <v/>
      </c>
      <c r="N409" s="98" t="str">
        <f t="shared" si="6"/>
        <v/>
      </c>
      <c r="O409" s="99" t="str">
        <f>IF(C409="no",VLOOKUP(B409,Lists!$R$4:$AB$17,10, FALSE),"Please enter details here")</f>
        <v>Please enter details here</v>
      </c>
      <c r="P409" s="124"/>
      <c r="Q409" s="99" t="str">
        <f>IF(Lists!$BA$4="","No","")</f>
        <v>No</v>
      </c>
      <c r="R409" s="100" t="str">
        <f>IF(ISERROR(VLOOKUP($E409,Lists!$T$4:$AA$49,6,FALSE)),"",VLOOKUP($E409,Lists!$T$4:$AA$49,6,FALSE))</f>
        <v/>
      </c>
      <c r="S409" s="101" t="str">
        <f>IF(ISERROR(VLOOKUP($E409,Lists!$T$4:$AA$49,7,FALSE)),"",VLOOKUP($E409,Lists!$T$4:$AA$49,7,FALSE))</f>
        <v/>
      </c>
      <c r="T409" s="102"/>
      <c r="U409" s="102"/>
      <c r="V409" s="102"/>
      <c r="W409" s="102"/>
      <c r="X409" s="102" t="str">
        <f>IF(ISERROR(VLOOKUP($E409,Lists!$T$4:$AF$49,13,FALSE))," ",VLOOKUP($E409,Lists!$T$4:$AF$49,13,FALSE))</f>
        <v xml:space="preserve"> </v>
      </c>
    </row>
    <row r="410" spans="1:24" x14ac:dyDescent="0.25">
      <c r="A410" s="91"/>
      <c r="B410" s="76" t="s">
        <v>781</v>
      </c>
      <c r="C410" s="89" t="s">
        <v>898</v>
      </c>
      <c r="D410" s="139" t="str">
        <f>IF(ISERROR(VLOOKUP($B410,Lists!$R$4:$S$17,2,FALSE)),"",VLOOKUP($B410,Lists!$R$4:$S$17,2,FALSE))</f>
        <v/>
      </c>
      <c r="E410" s="90" t="s">
        <v>799</v>
      </c>
      <c r="F410" s="96"/>
      <c r="G410" s="96" t="s">
        <v>836</v>
      </c>
      <c r="H410" s="91" t="s">
        <v>1016</v>
      </c>
      <c r="I410" s="91" t="s">
        <v>926</v>
      </c>
      <c r="J410" s="97"/>
      <c r="K410" s="78" t="s">
        <v>945</v>
      </c>
      <c r="L410" s="140" t="str">
        <f>IF(ISERROR(VLOOKUP($B410&amp;" "&amp;$M410,Lists!$AC$4:$AD$17,2,FALSE)),"",VLOOKUP($B410&amp;" "&amp;$M410,Lists!$AC$4:$AD$17,2,FALSE))</f>
        <v/>
      </c>
      <c r="M410" s="78" t="str">
        <f>IF(ISERROR(VLOOKUP($K410,Lists!$L$4:$M$7,2,FALSE)),"",VLOOKUP($K410,Lists!$L$4:$M$7,2,FALSE))</f>
        <v/>
      </c>
      <c r="N410" s="98" t="str">
        <f t="shared" si="6"/>
        <v/>
      </c>
      <c r="O410" s="99" t="str">
        <f>IF(C410="no",VLOOKUP(B410,Lists!$R$4:$AB$17,10, FALSE),"Please enter details here")</f>
        <v>Please enter details here</v>
      </c>
      <c r="P410" s="124"/>
      <c r="Q410" s="99" t="str">
        <f>IF(Lists!$BA$4="","No","")</f>
        <v>No</v>
      </c>
      <c r="R410" s="100" t="str">
        <f>IF(ISERROR(VLOOKUP($E410,Lists!$T$4:$AA$49,6,FALSE)),"",VLOOKUP($E410,Lists!$T$4:$AA$49,6,FALSE))</f>
        <v/>
      </c>
      <c r="S410" s="101" t="str">
        <f>IF(ISERROR(VLOOKUP($E410,Lists!$T$4:$AA$49,7,FALSE)),"",VLOOKUP($E410,Lists!$T$4:$AA$49,7,FALSE))</f>
        <v/>
      </c>
      <c r="T410" s="102"/>
      <c r="U410" s="102"/>
      <c r="V410" s="102"/>
      <c r="W410" s="102"/>
      <c r="X410" s="102" t="str">
        <f>IF(ISERROR(VLOOKUP($E410,Lists!$T$4:$AF$49,13,FALSE))," ",VLOOKUP($E410,Lists!$T$4:$AF$49,13,FALSE))</f>
        <v xml:space="preserve"> </v>
      </c>
    </row>
    <row r="411" spans="1:24" x14ac:dyDescent="0.25">
      <c r="A411" s="91"/>
      <c r="B411" s="76" t="s">
        <v>781</v>
      </c>
      <c r="C411" s="89" t="s">
        <v>898</v>
      </c>
      <c r="D411" s="139" t="str">
        <f>IF(ISERROR(VLOOKUP($B411,Lists!$R$4:$S$17,2,FALSE)),"",VLOOKUP($B411,Lists!$R$4:$S$17,2,FALSE))</f>
        <v/>
      </c>
      <c r="E411" s="90" t="s">
        <v>799</v>
      </c>
      <c r="F411" s="96"/>
      <c r="G411" s="96" t="s">
        <v>836</v>
      </c>
      <c r="H411" s="91" t="s">
        <v>1016</v>
      </c>
      <c r="I411" s="91" t="s">
        <v>926</v>
      </c>
      <c r="J411" s="97"/>
      <c r="K411" s="78" t="s">
        <v>945</v>
      </c>
      <c r="L411" s="140" t="str">
        <f>IF(ISERROR(VLOOKUP($B411&amp;" "&amp;$M411,Lists!$AC$4:$AD$17,2,FALSE)),"",VLOOKUP($B411&amp;" "&amp;$M411,Lists!$AC$4:$AD$17,2,FALSE))</f>
        <v/>
      </c>
      <c r="M411" s="78" t="str">
        <f>IF(ISERROR(VLOOKUP($K411,Lists!$L$4:$M$7,2,FALSE)),"",VLOOKUP($K411,Lists!$L$4:$M$7,2,FALSE))</f>
        <v/>
      </c>
      <c r="N411" s="98" t="str">
        <f t="shared" si="6"/>
        <v/>
      </c>
      <c r="O411" s="99" t="str">
        <f>IF(C411="no",VLOOKUP(B411,Lists!$R$4:$AB$17,10, FALSE),"Please enter details here")</f>
        <v>Please enter details here</v>
      </c>
      <c r="P411" s="124"/>
      <c r="Q411" s="99" t="str">
        <f>IF(Lists!$BA$4="","No","")</f>
        <v>No</v>
      </c>
      <c r="R411" s="100" t="str">
        <f>IF(ISERROR(VLOOKUP($E411,Lists!$T$4:$AA$49,6,FALSE)),"",VLOOKUP($E411,Lists!$T$4:$AA$49,6,FALSE))</f>
        <v/>
      </c>
      <c r="S411" s="101" t="str">
        <f>IF(ISERROR(VLOOKUP($E411,Lists!$T$4:$AA$49,7,FALSE)),"",VLOOKUP($E411,Lists!$T$4:$AA$49,7,FALSE))</f>
        <v/>
      </c>
      <c r="T411" s="102"/>
      <c r="U411" s="102"/>
      <c r="V411" s="102"/>
      <c r="W411" s="102"/>
      <c r="X411" s="102" t="str">
        <f>IF(ISERROR(VLOOKUP($E411,Lists!$T$4:$AF$49,13,FALSE))," ",VLOOKUP($E411,Lists!$T$4:$AF$49,13,FALSE))</f>
        <v xml:space="preserve"> </v>
      </c>
    </row>
    <row r="412" spans="1:24" x14ac:dyDescent="0.25">
      <c r="A412" s="91"/>
      <c r="B412" s="76" t="s">
        <v>781</v>
      </c>
      <c r="C412" s="89" t="s">
        <v>898</v>
      </c>
      <c r="D412" s="139" t="str">
        <f>IF(ISERROR(VLOOKUP($B412,Lists!$R$4:$S$17,2,FALSE)),"",VLOOKUP($B412,Lists!$R$4:$S$17,2,FALSE))</f>
        <v/>
      </c>
      <c r="E412" s="90" t="s">
        <v>799</v>
      </c>
      <c r="F412" s="96"/>
      <c r="G412" s="96" t="s">
        <v>836</v>
      </c>
      <c r="H412" s="91" t="s">
        <v>1016</v>
      </c>
      <c r="I412" s="91" t="s">
        <v>926</v>
      </c>
      <c r="J412" s="97"/>
      <c r="K412" s="78" t="s">
        <v>945</v>
      </c>
      <c r="L412" s="140" t="str">
        <f>IF(ISERROR(VLOOKUP($B412&amp;" "&amp;$M412,Lists!$AC$4:$AD$17,2,FALSE)),"",VLOOKUP($B412&amp;" "&amp;$M412,Lists!$AC$4:$AD$17,2,FALSE))</f>
        <v/>
      </c>
      <c r="M412" s="78" t="str">
        <f>IF(ISERROR(VLOOKUP($K412,Lists!$L$4:$M$7,2,FALSE)),"",VLOOKUP($K412,Lists!$L$4:$M$7,2,FALSE))</f>
        <v/>
      </c>
      <c r="N412" s="98" t="str">
        <f t="shared" si="6"/>
        <v/>
      </c>
      <c r="O412" s="99" t="str">
        <f>IF(C412="no",VLOOKUP(B412,Lists!$R$4:$AB$17,10, FALSE),"Please enter details here")</f>
        <v>Please enter details here</v>
      </c>
      <c r="P412" s="124"/>
      <c r="Q412" s="99" t="str">
        <f>IF(Lists!$BA$4="","No","")</f>
        <v>No</v>
      </c>
      <c r="R412" s="100" t="str">
        <f>IF(ISERROR(VLOOKUP($E412,Lists!$T$4:$AA$49,6,FALSE)),"",VLOOKUP($E412,Lists!$T$4:$AA$49,6,FALSE))</f>
        <v/>
      </c>
      <c r="S412" s="101" t="str">
        <f>IF(ISERROR(VLOOKUP($E412,Lists!$T$4:$AA$49,7,FALSE)),"",VLOOKUP($E412,Lists!$T$4:$AA$49,7,FALSE))</f>
        <v/>
      </c>
      <c r="T412" s="102"/>
      <c r="U412" s="102"/>
      <c r="V412" s="102"/>
      <c r="W412" s="102"/>
      <c r="X412" s="102" t="str">
        <f>IF(ISERROR(VLOOKUP($E412,Lists!$T$4:$AF$49,13,FALSE))," ",VLOOKUP($E412,Lists!$T$4:$AF$49,13,FALSE))</f>
        <v xml:space="preserve"> </v>
      </c>
    </row>
    <row r="413" spans="1:24" x14ac:dyDescent="0.25">
      <c r="A413" s="91"/>
      <c r="B413" s="76" t="s">
        <v>781</v>
      </c>
      <c r="C413" s="89" t="s">
        <v>898</v>
      </c>
      <c r="D413" s="139" t="str">
        <f>IF(ISERROR(VLOOKUP($B413,Lists!$R$4:$S$17,2,FALSE)),"",VLOOKUP($B413,Lists!$R$4:$S$17,2,FALSE))</f>
        <v/>
      </c>
      <c r="E413" s="90" t="s">
        <v>799</v>
      </c>
      <c r="F413" s="96"/>
      <c r="G413" s="96" t="s">
        <v>836</v>
      </c>
      <c r="H413" s="91" t="s">
        <v>1016</v>
      </c>
      <c r="I413" s="91" t="s">
        <v>926</v>
      </c>
      <c r="J413" s="97"/>
      <c r="K413" s="78" t="s">
        <v>945</v>
      </c>
      <c r="L413" s="140" t="str">
        <f>IF(ISERROR(VLOOKUP($B413&amp;" "&amp;$M413,Lists!$AC$4:$AD$17,2,FALSE)),"",VLOOKUP($B413&amp;" "&amp;$M413,Lists!$AC$4:$AD$17,2,FALSE))</f>
        <v/>
      </c>
      <c r="M413" s="78" t="str">
        <f>IF(ISERROR(VLOOKUP($K413,Lists!$L$4:$M$7,2,FALSE)),"",VLOOKUP($K413,Lists!$L$4:$M$7,2,FALSE))</f>
        <v/>
      </c>
      <c r="N413" s="98" t="str">
        <f t="shared" si="6"/>
        <v/>
      </c>
      <c r="O413" s="99" t="str">
        <f>IF(C413="no",VLOOKUP(B413,Lists!$R$4:$AB$17,10, FALSE),"Please enter details here")</f>
        <v>Please enter details here</v>
      </c>
      <c r="P413" s="124"/>
      <c r="Q413" s="99" t="str">
        <f>IF(Lists!$BA$4="","No","")</f>
        <v>No</v>
      </c>
      <c r="R413" s="100" t="str">
        <f>IF(ISERROR(VLOOKUP($E413,Lists!$T$4:$AA$49,6,FALSE)),"",VLOOKUP($E413,Lists!$T$4:$AA$49,6,FALSE))</f>
        <v/>
      </c>
      <c r="S413" s="101" t="str">
        <f>IF(ISERROR(VLOOKUP($E413,Lists!$T$4:$AA$49,7,FALSE)),"",VLOOKUP($E413,Lists!$T$4:$AA$49,7,FALSE))</f>
        <v/>
      </c>
      <c r="T413" s="102"/>
      <c r="U413" s="102"/>
      <c r="V413" s="102"/>
      <c r="W413" s="102"/>
      <c r="X413" s="102" t="str">
        <f>IF(ISERROR(VLOOKUP($E413,Lists!$T$4:$AF$49,13,FALSE))," ",VLOOKUP($E413,Lists!$T$4:$AF$49,13,FALSE))</f>
        <v xml:space="preserve"> </v>
      </c>
    </row>
    <row r="414" spans="1:24" x14ac:dyDescent="0.25">
      <c r="A414" s="91"/>
      <c r="B414" s="76" t="s">
        <v>781</v>
      </c>
      <c r="C414" s="89" t="s">
        <v>898</v>
      </c>
      <c r="D414" s="139" t="str">
        <f>IF(ISERROR(VLOOKUP($B414,Lists!$R$4:$S$17,2,FALSE)),"",VLOOKUP($B414,Lists!$R$4:$S$17,2,FALSE))</f>
        <v/>
      </c>
      <c r="E414" s="90" t="s">
        <v>799</v>
      </c>
      <c r="F414" s="96"/>
      <c r="G414" s="96" t="s">
        <v>836</v>
      </c>
      <c r="H414" s="91" t="s">
        <v>1016</v>
      </c>
      <c r="I414" s="91" t="s">
        <v>926</v>
      </c>
      <c r="J414" s="97"/>
      <c r="K414" s="78" t="s">
        <v>945</v>
      </c>
      <c r="L414" s="140" t="str">
        <f>IF(ISERROR(VLOOKUP($B414&amp;" "&amp;$M414,Lists!$AC$4:$AD$17,2,FALSE)),"",VLOOKUP($B414&amp;" "&amp;$M414,Lists!$AC$4:$AD$17,2,FALSE))</f>
        <v/>
      </c>
      <c r="M414" s="78" t="str">
        <f>IF(ISERROR(VLOOKUP($K414,Lists!$L$4:$M$7,2,FALSE)),"",VLOOKUP($K414,Lists!$L$4:$M$7,2,FALSE))</f>
        <v/>
      </c>
      <c r="N414" s="98" t="str">
        <f t="shared" si="6"/>
        <v/>
      </c>
      <c r="O414" s="99" t="str">
        <f>IF(C414="no",VLOOKUP(B414,Lists!$R$4:$AB$17,10, FALSE),"Please enter details here")</f>
        <v>Please enter details here</v>
      </c>
      <c r="P414" s="124"/>
      <c r="Q414" s="99" t="str">
        <f>IF(Lists!$BA$4="","No","")</f>
        <v>No</v>
      </c>
      <c r="R414" s="100" t="str">
        <f>IF(ISERROR(VLOOKUP($E414,Lists!$T$4:$AA$49,6,FALSE)),"",VLOOKUP($E414,Lists!$T$4:$AA$49,6,FALSE))</f>
        <v/>
      </c>
      <c r="S414" s="101" t="str">
        <f>IF(ISERROR(VLOOKUP($E414,Lists!$T$4:$AA$49,7,FALSE)),"",VLOOKUP($E414,Lists!$T$4:$AA$49,7,FALSE))</f>
        <v/>
      </c>
      <c r="T414" s="102"/>
      <c r="U414" s="102"/>
      <c r="V414" s="102"/>
      <c r="W414" s="102"/>
      <c r="X414" s="102" t="str">
        <f>IF(ISERROR(VLOOKUP($E414,Lists!$T$4:$AF$49,13,FALSE))," ",VLOOKUP($E414,Lists!$T$4:$AF$49,13,FALSE))</f>
        <v xml:space="preserve"> </v>
      </c>
    </row>
    <row r="415" spans="1:24" x14ac:dyDescent="0.25">
      <c r="A415" s="91"/>
      <c r="B415" s="76" t="s">
        <v>781</v>
      </c>
      <c r="C415" s="89" t="s">
        <v>898</v>
      </c>
      <c r="D415" s="139" t="str">
        <f>IF(ISERROR(VLOOKUP($B415,Lists!$R$4:$S$17,2,FALSE)),"",VLOOKUP($B415,Lists!$R$4:$S$17,2,FALSE))</f>
        <v/>
      </c>
      <c r="E415" s="90" t="s">
        <v>799</v>
      </c>
      <c r="F415" s="96"/>
      <c r="G415" s="96" t="s">
        <v>836</v>
      </c>
      <c r="H415" s="91" t="s">
        <v>1016</v>
      </c>
      <c r="I415" s="91" t="s">
        <v>926</v>
      </c>
      <c r="J415" s="97"/>
      <c r="K415" s="78" t="s">
        <v>945</v>
      </c>
      <c r="L415" s="140" t="str">
        <f>IF(ISERROR(VLOOKUP($B415&amp;" "&amp;$M415,Lists!$AC$4:$AD$17,2,FALSE)),"",VLOOKUP($B415&amp;" "&amp;$M415,Lists!$AC$4:$AD$17,2,FALSE))</f>
        <v/>
      </c>
      <c r="M415" s="78" t="str">
        <f>IF(ISERROR(VLOOKUP($K415,Lists!$L$4:$M$7,2,FALSE)),"",VLOOKUP($K415,Lists!$L$4:$M$7,2,FALSE))</f>
        <v/>
      </c>
      <c r="N415" s="98" t="str">
        <f t="shared" si="6"/>
        <v/>
      </c>
      <c r="O415" s="99" t="str">
        <f>IF(C415="no",VLOOKUP(B415,Lists!$R$4:$AB$17,10, FALSE),"Please enter details here")</f>
        <v>Please enter details here</v>
      </c>
      <c r="P415" s="124"/>
      <c r="Q415" s="99" t="str">
        <f>IF(Lists!$BA$4="","No","")</f>
        <v>No</v>
      </c>
      <c r="R415" s="100" t="str">
        <f>IF(ISERROR(VLOOKUP($E415,Lists!$T$4:$AA$49,6,FALSE)),"",VLOOKUP($E415,Lists!$T$4:$AA$49,6,FALSE))</f>
        <v/>
      </c>
      <c r="S415" s="101" t="str">
        <f>IF(ISERROR(VLOOKUP($E415,Lists!$T$4:$AA$49,7,FALSE)),"",VLOOKUP($E415,Lists!$T$4:$AA$49,7,FALSE))</f>
        <v/>
      </c>
      <c r="T415" s="102"/>
      <c r="U415" s="102"/>
      <c r="V415" s="102"/>
      <c r="W415" s="102"/>
      <c r="X415" s="102" t="str">
        <f>IF(ISERROR(VLOOKUP($E415,Lists!$T$4:$AF$49,13,FALSE))," ",VLOOKUP($E415,Lists!$T$4:$AF$49,13,FALSE))</f>
        <v xml:space="preserve"> </v>
      </c>
    </row>
    <row r="416" spans="1:24" x14ac:dyDescent="0.25">
      <c r="A416" s="91"/>
      <c r="B416" s="76" t="s">
        <v>781</v>
      </c>
      <c r="C416" s="89" t="s">
        <v>898</v>
      </c>
      <c r="D416" s="139" t="str">
        <f>IF(ISERROR(VLOOKUP($B416,Lists!$R$4:$S$17,2,FALSE)),"",VLOOKUP($B416,Lists!$R$4:$S$17,2,FALSE))</f>
        <v/>
      </c>
      <c r="E416" s="90" t="s">
        <v>799</v>
      </c>
      <c r="F416" s="96"/>
      <c r="G416" s="96" t="s">
        <v>836</v>
      </c>
      <c r="H416" s="91" t="s">
        <v>1016</v>
      </c>
      <c r="I416" s="91" t="s">
        <v>926</v>
      </c>
      <c r="J416" s="97"/>
      <c r="K416" s="78" t="s">
        <v>945</v>
      </c>
      <c r="L416" s="140" t="str">
        <f>IF(ISERROR(VLOOKUP($B416&amp;" "&amp;$M416,Lists!$AC$4:$AD$17,2,FALSE)),"",VLOOKUP($B416&amp;" "&amp;$M416,Lists!$AC$4:$AD$17,2,FALSE))</f>
        <v/>
      </c>
      <c r="M416" s="78" t="str">
        <f>IF(ISERROR(VLOOKUP($K416,Lists!$L$4:$M$7,2,FALSE)),"",VLOOKUP($K416,Lists!$L$4:$M$7,2,FALSE))</f>
        <v/>
      </c>
      <c r="N416" s="98" t="str">
        <f t="shared" si="6"/>
        <v/>
      </c>
      <c r="O416" s="99" t="str">
        <f>IF(C416="no",VLOOKUP(B416,Lists!$R$4:$AB$17,10, FALSE),"Please enter details here")</f>
        <v>Please enter details here</v>
      </c>
      <c r="P416" s="124"/>
      <c r="Q416" s="99" t="str">
        <f>IF(Lists!$BA$4="","No","")</f>
        <v>No</v>
      </c>
      <c r="R416" s="100" t="str">
        <f>IF(ISERROR(VLOOKUP($E416,Lists!$T$4:$AA$49,6,FALSE)),"",VLOOKUP($E416,Lists!$T$4:$AA$49,6,FALSE))</f>
        <v/>
      </c>
      <c r="S416" s="101" t="str">
        <f>IF(ISERROR(VLOOKUP($E416,Lists!$T$4:$AA$49,7,FALSE)),"",VLOOKUP($E416,Lists!$T$4:$AA$49,7,FALSE))</f>
        <v/>
      </c>
      <c r="T416" s="102"/>
      <c r="U416" s="102"/>
      <c r="V416" s="102"/>
      <c r="W416" s="102"/>
      <c r="X416" s="102" t="str">
        <f>IF(ISERROR(VLOOKUP($E416,Lists!$T$4:$AF$49,13,FALSE))," ",VLOOKUP($E416,Lists!$T$4:$AF$49,13,FALSE))</f>
        <v xml:space="preserve"> </v>
      </c>
    </row>
    <row r="417" spans="1:24" x14ac:dyDescent="0.25">
      <c r="A417" s="91"/>
      <c r="B417" s="76" t="s">
        <v>781</v>
      </c>
      <c r="C417" s="89" t="s">
        <v>898</v>
      </c>
      <c r="D417" s="139" t="str">
        <f>IF(ISERROR(VLOOKUP($B417,Lists!$R$4:$S$17,2,FALSE)),"",VLOOKUP($B417,Lists!$R$4:$S$17,2,FALSE))</f>
        <v/>
      </c>
      <c r="E417" s="90" t="s">
        <v>799</v>
      </c>
      <c r="F417" s="96"/>
      <c r="G417" s="96" t="s">
        <v>836</v>
      </c>
      <c r="H417" s="91" t="s">
        <v>1016</v>
      </c>
      <c r="I417" s="91" t="s">
        <v>926</v>
      </c>
      <c r="J417" s="97"/>
      <c r="K417" s="78" t="s">
        <v>945</v>
      </c>
      <c r="L417" s="140" t="str">
        <f>IF(ISERROR(VLOOKUP($B417&amp;" "&amp;$M417,Lists!$AC$4:$AD$17,2,FALSE)),"",VLOOKUP($B417&amp;" "&amp;$M417,Lists!$AC$4:$AD$17,2,FALSE))</f>
        <v/>
      </c>
      <c r="M417" s="78" t="str">
        <f>IF(ISERROR(VLOOKUP($K417,Lists!$L$4:$M$7,2,FALSE)),"",VLOOKUP($K417,Lists!$L$4:$M$7,2,FALSE))</f>
        <v/>
      </c>
      <c r="N417" s="98" t="str">
        <f t="shared" si="6"/>
        <v/>
      </c>
      <c r="O417" s="99" t="str">
        <f>IF(C417="no",VLOOKUP(B417,Lists!$R$4:$AB$17,10, FALSE),"Please enter details here")</f>
        <v>Please enter details here</v>
      </c>
      <c r="P417" s="124"/>
      <c r="Q417" s="99" t="str">
        <f>IF(Lists!$BA$4="","No","")</f>
        <v>No</v>
      </c>
      <c r="R417" s="100" t="str">
        <f>IF(ISERROR(VLOOKUP($E417,Lists!$T$4:$AA$49,6,FALSE)),"",VLOOKUP($E417,Lists!$T$4:$AA$49,6,FALSE))</f>
        <v/>
      </c>
      <c r="S417" s="101" t="str">
        <f>IF(ISERROR(VLOOKUP($E417,Lists!$T$4:$AA$49,7,FALSE)),"",VLOOKUP($E417,Lists!$T$4:$AA$49,7,FALSE))</f>
        <v/>
      </c>
      <c r="T417" s="102"/>
      <c r="U417" s="102"/>
      <c r="V417" s="102"/>
      <c r="W417" s="102"/>
      <c r="X417" s="102" t="str">
        <f>IF(ISERROR(VLOOKUP($E417,Lists!$T$4:$AF$49,13,FALSE))," ",VLOOKUP($E417,Lists!$T$4:$AF$49,13,FALSE))</f>
        <v xml:space="preserve"> </v>
      </c>
    </row>
    <row r="418" spans="1:24" x14ac:dyDescent="0.25">
      <c r="A418" s="91"/>
      <c r="B418" s="76" t="s">
        <v>781</v>
      </c>
      <c r="C418" s="89" t="s">
        <v>898</v>
      </c>
      <c r="D418" s="139" t="str">
        <f>IF(ISERROR(VLOOKUP($B418,Lists!$R$4:$S$17,2,FALSE)),"",VLOOKUP($B418,Lists!$R$4:$S$17,2,FALSE))</f>
        <v/>
      </c>
      <c r="E418" s="90" t="s">
        <v>799</v>
      </c>
      <c r="F418" s="96"/>
      <c r="G418" s="96" t="s">
        <v>836</v>
      </c>
      <c r="H418" s="91" t="s">
        <v>1016</v>
      </c>
      <c r="I418" s="91" t="s">
        <v>926</v>
      </c>
      <c r="J418" s="97"/>
      <c r="K418" s="78" t="s">
        <v>945</v>
      </c>
      <c r="L418" s="140" t="str">
        <f>IF(ISERROR(VLOOKUP($B418&amp;" "&amp;$M418,Lists!$AC$4:$AD$17,2,FALSE)),"",VLOOKUP($B418&amp;" "&amp;$M418,Lists!$AC$4:$AD$17,2,FALSE))</f>
        <v/>
      </c>
      <c r="M418" s="78" t="str">
        <f>IF(ISERROR(VLOOKUP($K418,Lists!$L$4:$M$7,2,FALSE)),"",VLOOKUP($K418,Lists!$L$4:$M$7,2,FALSE))</f>
        <v/>
      </c>
      <c r="N418" s="98" t="str">
        <f t="shared" si="6"/>
        <v/>
      </c>
      <c r="O418" s="99" t="str">
        <f>IF(C418="no",VLOOKUP(B418,Lists!$R$4:$AB$17,10, FALSE),"Please enter details here")</f>
        <v>Please enter details here</v>
      </c>
      <c r="P418" s="124"/>
      <c r="Q418" s="99" t="str">
        <f>IF(Lists!$BA$4="","No","")</f>
        <v>No</v>
      </c>
      <c r="R418" s="100" t="str">
        <f>IF(ISERROR(VLOOKUP($E418,Lists!$T$4:$AA$49,6,FALSE)),"",VLOOKUP($E418,Lists!$T$4:$AA$49,6,FALSE))</f>
        <v/>
      </c>
      <c r="S418" s="101" t="str">
        <f>IF(ISERROR(VLOOKUP($E418,Lists!$T$4:$AA$49,7,FALSE)),"",VLOOKUP($E418,Lists!$T$4:$AA$49,7,FALSE))</f>
        <v/>
      </c>
      <c r="T418" s="102"/>
      <c r="U418" s="102"/>
      <c r="V418" s="102"/>
      <c r="W418" s="102"/>
      <c r="X418" s="102" t="str">
        <f>IF(ISERROR(VLOOKUP($E418,Lists!$T$4:$AF$49,13,FALSE))," ",VLOOKUP($E418,Lists!$T$4:$AF$49,13,FALSE))</f>
        <v xml:space="preserve"> </v>
      </c>
    </row>
    <row r="419" spans="1:24" x14ac:dyDescent="0.25">
      <c r="A419" s="91"/>
      <c r="B419" s="76" t="s">
        <v>781</v>
      </c>
      <c r="C419" s="89" t="s">
        <v>898</v>
      </c>
      <c r="D419" s="139" t="str">
        <f>IF(ISERROR(VLOOKUP($B419,Lists!$R$4:$S$17,2,FALSE)),"",VLOOKUP($B419,Lists!$R$4:$S$17,2,FALSE))</f>
        <v/>
      </c>
      <c r="E419" s="90" t="s">
        <v>799</v>
      </c>
      <c r="F419" s="96"/>
      <c r="G419" s="96" t="s">
        <v>836</v>
      </c>
      <c r="H419" s="91" t="s">
        <v>1016</v>
      </c>
      <c r="I419" s="91" t="s">
        <v>926</v>
      </c>
      <c r="J419" s="97"/>
      <c r="K419" s="78" t="s">
        <v>945</v>
      </c>
      <c r="L419" s="140" t="str">
        <f>IF(ISERROR(VLOOKUP($B419&amp;" "&amp;$M419,Lists!$AC$4:$AD$17,2,FALSE)),"",VLOOKUP($B419&amp;" "&amp;$M419,Lists!$AC$4:$AD$17,2,FALSE))</f>
        <v/>
      </c>
      <c r="M419" s="78" t="str">
        <f>IF(ISERROR(VLOOKUP($K419,Lists!$L$4:$M$7,2,FALSE)),"",VLOOKUP($K419,Lists!$L$4:$M$7,2,FALSE))</f>
        <v/>
      </c>
      <c r="N419" s="98" t="str">
        <f t="shared" si="6"/>
        <v/>
      </c>
      <c r="O419" s="99" t="str">
        <f>IF(C419="no",VLOOKUP(B419,Lists!$R$4:$AB$17,10, FALSE),"Please enter details here")</f>
        <v>Please enter details here</v>
      </c>
      <c r="P419" s="124"/>
      <c r="Q419" s="99" t="str">
        <f>IF(Lists!$BA$4="","No","")</f>
        <v>No</v>
      </c>
      <c r="R419" s="100" t="str">
        <f>IF(ISERROR(VLOOKUP($E419,Lists!$T$4:$AA$49,6,FALSE)),"",VLOOKUP($E419,Lists!$T$4:$AA$49,6,FALSE))</f>
        <v/>
      </c>
      <c r="S419" s="101" t="str">
        <f>IF(ISERROR(VLOOKUP($E419,Lists!$T$4:$AA$49,7,FALSE)),"",VLOOKUP($E419,Lists!$T$4:$AA$49,7,FALSE))</f>
        <v/>
      </c>
      <c r="T419" s="102"/>
      <c r="U419" s="102"/>
      <c r="V419" s="102"/>
      <c r="W419" s="102"/>
      <c r="X419" s="102" t="str">
        <f>IF(ISERROR(VLOOKUP($E419,Lists!$T$4:$AF$49,13,FALSE))," ",VLOOKUP($E419,Lists!$T$4:$AF$49,13,FALSE))</f>
        <v xml:space="preserve"> </v>
      </c>
    </row>
    <row r="420" spans="1:24" x14ac:dyDescent="0.25">
      <c r="A420" s="91"/>
      <c r="B420" s="76" t="s">
        <v>781</v>
      </c>
      <c r="C420" s="89" t="s">
        <v>898</v>
      </c>
      <c r="D420" s="139" t="str">
        <f>IF(ISERROR(VLOOKUP($B420,Lists!$R$4:$S$17,2,FALSE)),"",VLOOKUP($B420,Lists!$R$4:$S$17,2,FALSE))</f>
        <v/>
      </c>
      <c r="E420" s="90" t="s">
        <v>799</v>
      </c>
      <c r="F420" s="96"/>
      <c r="G420" s="96" t="s">
        <v>836</v>
      </c>
      <c r="H420" s="91" t="s">
        <v>1016</v>
      </c>
      <c r="I420" s="91" t="s">
        <v>926</v>
      </c>
      <c r="J420" s="97"/>
      <c r="K420" s="78" t="s">
        <v>945</v>
      </c>
      <c r="L420" s="140" t="str">
        <f>IF(ISERROR(VLOOKUP($B420&amp;" "&amp;$M420,Lists!$AC$4:$AD$17,2,FALSE)),"",VLOOKUP($B420&amp;" "&amp;$M420,Lists!$AC$4:$AD$17,2,FALSE))</f>
        <v/>
      </c>
      <c r="M420" s="78" t="str">
        <f>IF(ISERROR(VLOOKUP($K420,Lists!$L$4:$M$7,2,FALSE)),"",VLOOKUP($K420,Lists!$L$4:$M$7,2,FALSE))</f>
        <v/>
      </c>
      <c r="N420" s="98" t="str">
        <f t="shared" si="6"/>
        <v/>
      </c>
      <c r="O420" s="99" t="str">
        <f>IF(C420="no",VLOOKUP(B420,Lists!$R$4:$AB$17,10, FALSE),"Please enter details here")</f>
        <v>Please enter details here</v>
      </c>
      <c r="P420" s="124"/>
      <c r="Q420" s="99" t="str">
        <f>IF(Lists!$BA$4="","No","")</f>
        <v>No</v>
      </c>
      <c r="R420" s="100" t="str">
        <f>IF(ISERROR(VLOOKUP($E420,Lists!$T$4:$AA$49,6,FALSE)),"",VLOOKUP($E420,Lists!$T$4:$AA$49,6,FALSE))</f>
        <v/>
      </c>
      <c r="S420" s="101" t="str">
        <f>IF(ISERROR(VLOOKUP($E420,Lists!$T$4:$AA$49,7,FALSE)),"",VLOOKUP($E420,Lists!$T$4:$AA$49,7,FALSE))</f>
        <v/>
      </c>
      <c r="T420" s="102"/>
      <c r="U420" s="102"/>
      <c r="V420" s="102"/>
      <c r="W420" s="102"/>
      <c r="X420" s="102" t="str">
        <f>IF(ISERROR(VLOOKUP($E420,Lists!$T$4:$AF$49,13,FALSE))," ",VLOOKUP($E420,Lists!$T$4:$AF$49,13,FALSE))</f>
        <v xml:space="preserve"> </v>
      </c>
    </row>
    <row r="421" spans="1:24" x14ac:dyDescent="0.25">
      <c r="A421" s="91"/>
      <c r="B421" s="76" t="s">
        <v>781</v>
      </c>
      <c r="C421" s="89" t="s">
        <v>898</v>
      </c>
      <c r="D421" s="139" t="str">
        <f>IF(ISERROR(VLOOKUP($B421,Lists!$R$4:$S$17,2,FALSE)),"",VLOOKUP($B421,Lists!$R$4:$S$17,2,FALSE))</f>
        <v/>
      </c>
      <c r="E421" s="90" t="s">
        <v>799</v>
      </c>
      <c r="F421" s="96"/>
      <c r="G421" s="96" t="s">
        <v>836</v>
      </c>
      <c r="H421" s="91" t="s">
        <v>1016</v>
      </c>
      <c r="I421" s="91" t="s">
        <v>926</v>
      </c>
      <c r="J421" s="97"/>
      <c r="K421" s="78" t="s">
        <v>945</v>
      </c>
      <c r="L421" s="140" t="str">
        <f>IF(ISERROR(VLOOKUP($B421&amp;" "&amp;$M421,Lists!$AC$4:$AD$17,2,FALSE)),"",VLOOKUP($B421&amp;" "&amp;$M421,Lists!$AC$4:$AD$17,2,FALSE))</f>
        <v/>
      </c>
      <c r="M421" s="78" t="str">
        <f>IF(ISERROR(VLOOKUP($K421,Lists!$L$4:$M$7,2,FALSE)),"",VLOOKUP($K421,Lists!$L$4:$M$7,2,FALSE))</f>
        <v/>
      </c>
      <c r="N421" s="98" t="str">
        <f t="shared" si="6"/>
        <v/>
      </c>
      <c r="O421" s="99" t="str">
        <f>IF(C421="no",VLOOKUP(B421,Lists!$R$4:$AB$17,10, FALSE),"Please enter details here")</f>
        <v>Please enter details here</v>
      </c>
      <c r="P421" s="124"/>
      <c r="Q421" s="99" t="str">
        <f>IF(Lists!$BA$4="","No","")</f>
        <v>No</v>
      </c>
      <c r="R421" s="100" t="str">
        <f>IF(ISERROR(VLOOKUP($E421,Lists!$T$4:$AA$49,6,FALSE)),"",VLOOKUP($E421,Lists!$T$4:$AA$49,6,FALSE))</f>
        <v/>
      </c>
      <c r="S421" s="101" t="str">
        <f>IF(ISERROR(VLOOKUP($E421,Lists!$T$4:$AA$49,7,FALSE)),"",VLOOKUP($E421,Lists!$T$4:$AA$49,7,FALSE))</f>
        <v/>
      </c>
      <c r="T421" s="102"/>
      <c r="U421" s="102"/>
      <c r="V421" s="102"/>
      <c r="W421" s="102"/>
      <c r="X421" s="102" t="str">
        <f>IF(ISERROR(VLOOKUP($E421,Lists!$T$4:$AF$49,13,FALSE))," ",VLOOKUP($E421,Lists!$T$4:$AF$49,13,FALSE))</f>
        <v xml:space="preserve"> </v>
      </c>
    </row>
    <row r="422" spans="1:24" x14ac:dyDescent="0.25">
      <c r="A422" s="91"/>
      <c r="B422" s="76" t="s">
        <v>781</v>
      </c>
      <c r="C422" s="89" t="s">
        <v>898</v>
      </c>
      <c r="D422" s="139" t="str">
        <f>IF(ISERROR(VLOOKUP($B422,Lists!$R$4:$S$17,2,FALSE)),"",VLOOKUP($B422,Lists!$R$4:$S$17,2,FALSE))</f>
        <v/>
      </c>
      <c r="E422" s="90" t="s">
        <v>799</v>
      </c>
      <c r="F422" s="96"/>
      <c r="G422" s="96" t="s">
        <v>836</v>
      </c>
      <c r="H422" s="91" t="s">
        <v>1016</v>
      </c>
      <c r="I422" s="91" t="s">
        <v>926</v>
      </c>
      <c r="J422" s="97"/>
      <c r="K422" s="78" t="s">
        <v>945</v>
      </c>
      <c r="L422" s="140" t="str">
        <f>IF(ISERROR(VLOOKUP($B422&amp;" "&amp;$M422,Lists!$AC$4:$AD$17,2,FALSE)),"",VLOOKUP($B422&amp;" "&amp;$M422,Lists!$AC$4:$AD$17,2,FALSE))</f>
        <v/>
      </c>
      <c r="M422" s="78" t="str">
        <f>IF(ISERROR(VLOOKUP($K422,Lists!$L$4:$M$7,2,FALSE)),"",VLOOKUP($K422,Lists!$L$4:$M$7,2,FALSE))</f>
        <v/>
      </c>
      <c r="N422" s="98" t="str">
        <f t="shared" si="6"/>
        <v/>
      </c>
      <c r="O422" s="99" t="str">
        <f>IF(C422="no",VLOOKUP(B422,Lists!$R$4:$AB$17,10, FALSE),"Please enter details here")</f>
        <v>Please enter details here</v>
      </c>
      <c r="P422" s="124"/>
      <c r="Q422" s="99" t="str">
        <f>IF(Lists!$BA$4="","No","")</f>
        <v>No</v>
      </c>
      <c r="R422" s="100" t="str">
        <f>IF(ISERROR(VLOOKUP($E422,Lists!$T$4:$AA$49,6,FALSE)),"",VLOOKUP($E422,Lists!$T$4:$AA$49,6,FALSE))</f>
        <v/>
      </c>
      <c r="S422" s="101" t="str">
        <f>IF(ISERROR(VLOOKUP($E422,Lists!$T$4:$AA$49,7,FALSE)),"",VLOOKUP($E422,Lists!$T$4:$AA$49,7,FALSE))</f>
        <v/>
      </c>
      <c r="T422" s="102"/>
      <c r="U422" s="102"/>
      <c r="V422" s="102"/>
      <c r="W422" s="102"/>
      <c r="X422" s="102" t="str">
        <f>IF(ISERROR(VLOOKUP($E422,Lists!$T$4:$AF$49,13,FALSE))," ",VLOOKUP($E422,Lists!$T$4:$AF$49,13,FALSE))</f>
        <v xml:space="preserve"> </v>
      </c>
    </row>
    <row r="423" spans="1:24" x14ac:dyDescent="0.25">
      <c r="A423" s="91"/>
      <c r="B423" s="76" t="s">
        <v>781</v>
      </c>
      <c r="C423" s="89" t="s">
        <v>898</v>
      </c>
      <c r="D423" s="139" t="str">
        <f>IF(ISERROR(VLOOKUP($B423,Lists!$R$4:$S$17,2,FALSE)),"",VLOOKUP($B423,Lists!$R$4:$S$17,2,FALSE))</f>
        <v/>
      </c>
      <c r="E423" s="90" t="s">
        <v>799</v>
      </c>
      <c r="F423" s="96"/>
      <c r="G423" s="96" t="s">
        <v>836</v>
      </c>
      <c r="H423" s="91" t="s">
        <v>1016</v>
      </c>
      <c r="I423" s="91" t="s">
        <v>926</v>
      </c>
      <c r="J423" s="97"/>
      <c r="K423" s="78" t="s">
        <v>945</v>
      </c>
      <c r="L423" s="140" t="str">
        <f>IF(ISERROR(VLOOKUP($B423&amp;" "&amp;$M423,Lists!$AC$4:$AD$17,2,FALSE)),"",VLOOKUP($B423&amp;" "&amp;$M423,Lists!$AC$4:$AD$17,2,FALSE))</f>
        <v/>
      </c>
      <c r="M423" s="78" t="str">
        <f>IF(ISERROR(VLOOKUP($K423,Lists!$L$4:$M$7,2,FALSE)),"",VLOOKUP($K423,Lists!$L$4:$M$7,2,FALSE))</f>
        <v/>
      </c>
      <c r="N423" s="98" t="str">
        <f t="shared" si="6"/>
        <v/>
      </c>
      <c r="O423" s="99" t="str">
        <f>IF(C423="no",VLOOKUP(B423,Lists!$R$4:$AB$17,10, FALSE),"Please enter details here")</f>
        <v>Please enter details here</v>
      </c>
      <c r="P423" s="124"/>
      <c r="Q423" s="99" t="str">
        <f>IF(Lists!$BA$4="","No","")</f>
        <v>No</v>
      </c>
      <c r="R423" s="100" t="str">
        <f>IF(ISERROR(VLOOKUP($E423,Lists!$T$4:$AA$49,6,FALSE)),"",VLOOKUP($E423,Lists!$T$4:$AA$49,6,FALSE))</f>
        <v/>
      </c>
      <c r="S423" s="101" t="str">
        <f>IF(ISERROR(VLOOKUP($E423,Lists!$T$4:$AA$49,7,FALSE)),"",VLOOKUP($E423,Lists!$T$4:$AA$49,7,FALSE))</f>
        <v/>
      </c>
      <c r="T423" s="102"/>
      <c r="U423" s="102"/>
      <c r="V423" s="102"/>
      <c r="W423" s="102"/>
      <c r="X423" s="102" t="str">
        <f>IF(ISERROR(VLOOKUP($E423,Lists!$T$4:$AF$49,13,FALSE))," ",VLOOKUP($E423,Lists!$T$4:$AF$49,13,FALSE))</f>
        <v xml:space="preserve"> </v>
      </c>
    </row>
    <row r="424" spans="1:24" x14ac:dyDescent="0.25">
      <c r="A424" s="91"/>
      <c r="B424" s="76" t="s">
        <v>781</v>
      </c>
      <c r="C424" s="89" t="s">
        <v>898</v>
      </c>
      <c r="D424" s="139" t="str">
        <f>IF(ISERROR(VLOOKUP($B424,Lists!$R$4:$S$17,2,FALSE)),"",VLOOKUP($B424,Lists!$R$4:$S$17,2,FALSE))</f>
        <v/>
      </c>
      <c r="E424" s="90" t="s">
        <v>799</v>
      </c>
      <c r="F424" s="96"/>
      <c r="G424" s="96" t="s">
        <v>836</v>
      </c>
      <c r="H424" s="91" t="s">
        <v>1016</v>
      </c>
      <c r="I424" s="91" t="s">
        <v>926</v>
      </c>
      <c r="J424" s="97"/>
      <c r="K424" s="78" t="s">
        <v>945</v>
      </c>
      <c r="L424" s="140" t="str">
        <f>IF(ISERROR(VLOOKUP($B424&amp;" "&amp;$M424,Lists!$AC$4:$AD$17,2,FALSE)),"",VLOOKUP($B424&amp;" "&amp;$M424,Lists!$AC$4:$AD$17,2,FALSE))</f>
        <v/>
      </c>
      <c r="M424" s="78" t="str">
        <f>IF(ISERROR(VLOOKUP($K424,Lists!$L$4:$M$7,2,FALSE)),"",VLOOKUP($K424,Lists!$L$4:$M$7,2,FALSE))</f>
        <v/>
      </c>
      <c r="N424" s="98" t="str">
        <f t="shared" si="6"/>
        <v/>
      </c>
      <c r="O424" s="99" t="str">
        <f>IF(C424="no",VLOOKUP(B424,Lists!$R$4:$AB$17,10, FALSE),"Please enter details here")</f>
        <v>Please enter details here</v>
      </c>
      <c r="P424" s="124"/>
      <c r="Q424" s="99" t="str">
        <f>IF(Lists!$BA$4="","No","")</f>
        <v>No</v>
      </c>
      <c r="R424" s="100" t="str">
        <f>IF(ISERROR(VLOOKUP($E424,Lists!$T$4:$AA$49,6,FALSE)),"",VLOOKUP($E424,Lists!$T$4:$AA$49,6,FALSE))</f>
        <v/>
      </c>
      <c r="S424" s="101" t="str">
        <f>IF(ISERROR(VLOOKUP($E424,Lists!$T$4:$AA$49,7,FALSE)),"",VLOOKUP($E424,Lists!$T$4:$AA$49,7,FALSE))</f>
        <v/>
      </c>
      <c r="T424" s="102"/>
      <c r="U424" s="102"/>
      <c r="V424" s="102"/>
      <c r="W424" s="102"/>
      <c r="X424" s="102" t="str">
        <f>IF(ISERROR(VLOOKUP($E424,Lists!$T$4:$AF$49,13,FALSE))," ",VLOOKUP($E424,Lists!$T$4:$AF$49,13,FALSE))</f>
        <v xml:space="preserve"> </v>
      </c>
    </row>
    <row r="425" spans="1:24" x14ac:dyDescent="0.25">
      <c r="A425" s="91"/>
      <c r="B425" s="76" t="s">
        <v>781</v>
      </c>
      <c r="C425" s="89" t="s">
        <v>898</v>
      </c>
      <c r="D425" s="139" t="str">
        <f>IF(ISERROR(VLOOKUP($B425,Lists!$R$4:$S$17,2,FALSE)),"",VLOOKUP($B425,Lists!$R$4:$S$17,2,FALSE))</f>
        <v/>
      </c>
      <c r="E425" s="90" t="s">
        <v>799</v>
      </c>
      <c r="F425" s="96"/>
      <c r="G425" s="96" t="s">
        <v>836</v>
      </c>
      <c r="H425" s="91" t="s">
        <v>1016</v>
      </c>
      <c r="I425" s="91" t="s">
        <v>926</v>
      </c>
      <c r="J425" s="97"/>
      <c r="K425" s="78" t="s">
        <v>945</v>
      </c>
      <c r="L425" s="140" t="str">
        <f>IF(ISERROR(VLOOKUP($B425&amp;" "&amp;$M425,Lists!$AC$4:$AD$17,2,FALSE)),"",VLOOKUP($B425&amp;" "&amp;$M425,Lists!$AC$4:$AD$17,2,FALSE))</f>
        <v/>
      </c>
      <c r="M425" s="78" t="str">
        <f>IF(ISERROR(VLOOKUP($K425,Lists!$L$4:$M$7,2,FALSE)),"",VLOOKUP($K425,Lists!$L$4:$M$7,2,FALSE))</f>
        <v/>
      </c>
      <c r="N425" s="98" t="str">
        <f t="shared" si="6"/>
        <v/>
      </c>
      <c r="O425" s="99" t="str">
        <f>IF(C425="no",VLOOKUP(B425,Lists!$R$4:$AB$17,10, FALSE),"Please enter details here")</f>
        <v>Please enter details here</v>
      </c>
      <c r="P425" s="124"/>
      <c r="Q425" s="99" t="str">
        <f>IF(Lists!$BA$4="","No","")</f>
        <v>No</v>
      </c>
      <c r="R425" s="100" t="str">
        <f>IF(ISERROR(VLOOKUP($E425,Lists!$T$4:$AA$49,6,FALSE)),"",VLOOKUP($E425,Lists!$T$4:$AA$49,6,FALSE))</f>
        <v/>
      </c>
      <c r="S425" s="101" t="str">
        <f>IF(ISERROR(VLOOKUP($E425,Lists!$T$4:$AA$49,7,FALSE)),"",VLOOKUP($E425,Lists!$T$4:$AA$49,7,FALSE))</f>
        <v/>
      </c>
      <c r="T425" s="102"/>
      <c r="U425" s="102"/>
      <c r="V425" s="102"/>
      <c r="W425" s="102"/>
      <c r="X425" s="102" t="str">
        <f>IF(ISERROR(VLOOKUP($E425,Lists!$T$4:$AF$49,13,FALSE))," ",VLOOKUP($E425,Lists!$T$4:$AF$49,13,FALSE))</f>
        <v xml:space="preserve"> </v>
      </c>
    </row>
    <row r="426" spans="1:24" x14ac:dyDescent="0.25">
      <c r="A426" s="91"/>
      <c r="B426" s="76" t="s">
        <v>781</v>
      </c>
      <c r="C426" s="89" t="s">
        <v>898</v>
      </c>
      <c r="D426" s="139" t="str">
        <f>IF(ISERROR(VLOOKUP($B426,Lists!$R$4:$S$17,2,FALSE)),"",VLOOKUP($B426,Lists!$R$4:$S$17,2,FALSE))</f>
        <v/>
      </c>
      <c r="E426" s="90" t="s">
        <v>799</v>
      </c>
      <c r="F426" s="96"/>
      <c r="G426" s="96" t="s">
        <v>836</v>
      </c>
      <c r="H426" s="91" t="s">
        <v>1016</v>
      </c>
      <c r="I426" s="91" t="s">
        <v>926</v>
      </c>
      <c r="J426" s="97"/>
      <c r="K426" s="78" t="s">
        <v>945</v>
      </c>
      <c r="L426" s="140" t="str">
        <f>IF(ISERROR(VLOOKUP($B426&amp;" "&amp;$M426,Lists!$AC$4:$AD$17,2,FALSE)),"",VLOOKUP($B426&amp;" "&amp;$M426,Lists!$AC$4:$AD$17,2,FALSE))</f>
        <v/>
      </c>
      <c r="M426" s="78" t="str">
        <f>IF(ISERROR(VLOOKUP($K426,Lists!$L$4:$M$7,2,FALSE)),"",VLOOKUP($K426,Lists!$L$4:$M$7,2,FALSE))</f>
        <v/>
      </c>
      <c r="N426" s="98" t="str">
        <f t="shared" si="6"/>
        <v/>
      </c>
      <c r="O426" s="99" t="str">
        <f>IF(C426="no",VLOOKUP(B426,Lists!$R$4:$AB$17,10, FALSE),"Please enter details here")</f>
        <v>Please enter details here</v>
      </c>
      <c r="P426" s="124"/>
      <c r="Q426" s="99" t="str">
        <f>IF(Lists!$BA$4="","No","")</f>
        <v>No</v>
      </c>
      <c r="R426" s="100" t="str">
        <f>IF(ISERROR(VLOOKUP($E426,Lists!$T$4:$AA$49,6,FALSE)),"",VLOOKUP($E426,Lists!$T$4:$AA$49,6,FALSE))</f>
        <v/>
      </c>
      <c r="S426" s="101" t="str">
        <f>IF(ISERROR(VLOOKUP($E426,Lists!$T$4:$AA$49,7,FALSE)),"",VLOOKUP($E426,Lists!$T$4:$AA$49,7,FALSE))</f>
        <v/>
      </c>
      <c r="T426" s="102"/>
      <c r="U426" s="102"/>
      <c r="V426" s="102"/>
      <c r="W426" s="102"/>
      <c r="X426" s="102" t="str">
        <f>IF(ISERROR(VLOOKUP($E426,Lists!$T$4:$AF$49,13,FALSE))," ",VLOOKUP($E426,Lists!$T$4:$AF$49,13,FALSE))</f>
        <v xml:space="preserve"> </v>
      </c>
    </row>
    <row r="427" spans="1:24" x14ac:dyDescent="0.25">
      <c r="A427" s="91"/>
      <c r="B427" s="76" t="s">
        <v>781</v>
      </c>
      <c r="C427" s="89" t="s">
        <v>898</v>
      </c>
      <c r="D427" s="139" t="str">
        <f>IF(ISERROR(VLOOKUP($B427,Lists!$R$4:$S$17,2,FALSE)),"",VLOOKUP($B427,Lists!$R$4:$S$17,2,FALSE))</f>
        <v/>
      </c>
      <c r="E427" s="90" t="s">
        <v>799</v>
      </c>
      <c r="F427" s="96"/>
      <c r="G427" s="96" t="s">
        <v>836</v>
      </c>
      <c r="H427" s="91" t="s">
        <v>1016</v>
      </c>
      <c r="I427" s="91" t="s">
        <v>926</v>
      </c>
      <c r="J427" s="97"/>
      <c r="K427" s="78" t="s">
        <v>945</v>
      </c>
      <c r="L427" s="140" t="str">
        <f>IF(ISERROR(VLOOKUP($B427&amp;" "&amp;$M427,Lists!$AC$4:$AD$17,2,FALSE)),"",VLOOKUP($B427&amp;" "&amp;$M427,Lists!$AC$4:$AD$17,2,FALSE))</f>
        <v/>
      </c>
      <c r="M427" s="78" t="str">
        <f>IF(ISERROR(VLOOKUP($K427,Lists!$L$4:$M$7,2,FALSE)),"",VLOOKUP($K427,Lists!$L$4:$M$7,2,FALSE))</f>
        <v/>
      </c>
      <c r="N427" s="98" t="str">
        <f t="shared" si="6"/>
        <v/>
      </c>
      <c r="O427" s="99" t="str">
        <f>IF(C427="no",VLOOKUP(B427,Lists!$R$4:$AB$17,10, FALSE),"Please enter details here")</f>
        <v>Please enter details here</v>
      </c>
      <c r="P427" s="124"/>
      <c r="Q427" s="99" t="str">
        <f>IF(Lists!$BA$4="","No","")</f>
        <v>No</v>
      </c>
      <c r="R427" s="100" t="str">
        <f>IF(ISERROR(VLOOKUP($E427,Lists!$T$4:$AA$49,6,FALSE)),"",VLOOKUP($E427,Lists!$T$4:$AA$49,6,FALSE))</f>
        <v/>
      </c>
      <c r="S427" s="101" t="str">
        <f>IF(ISERROR(VLOOKUP($E427,Lists!$T$4:$AA$49,7,FALSE)),"",VLOOKUP($E427,Lists!$T$4:$AA$49,7,FALSE))</f>
        <v/>
      </c>
      <c r="T427" s="102"/>
      <c r="U427" s="102"/>
      <c r="V427" s="102"/>
      <c r="W427" s="102"/>
      <c r="X427" s="102" t="str">
        <f>IF(ISERROR(VLOOKUP($E427,Lists!$T$4:$AF$49,13,FALSE))," ",VLOOKUP($E427,Lists!$T$4:$AF$49,13,FALSE))</f>
        <v xml:space="preserve"> </v>
      </c>
    </row>
    <row r="428" spans="1:24" x14ac:dyDescent="0.25">
      <c r="A428" s="91"/>
      <c r="B428" s="76" t="s">
        <v>781</v>
      </c>
      <c r="C428" s="89" t="s">
        <v>898</v>
      </c>
      <c r="D428" s="139" t="str">
        <f>IF(ISERROR(VLOOKUP($B428,Lists!$R$4:$S$17,2,FALSE)),"",VLOOKUP($B428,Lists!$R$4:$S$17,2,FALSE))</f>
        <v/>
      </c>
      <c r="E428" s="90" t="s">
        <v>799</v>
      </c>
      <c r="F428" s="96"/>
      <c r="G428" s="96" t="s">
        <v>836</v>
      </c>
      <c r="H428" s="91" t="s">
        <v>1016</v>
      </c>
      <c r="I428" s="91" t="s">
        <v>926</v>
      </c>
      <c r="J428" s="97"/>
      <c r="K428" s="78" t="s">
        <v>945</v>
      </c>
      <c r="L428" s="140" t="str">
        <f>IF(ISERROR(VLOOKUP($B428&amp;" "&amp;$M428,Lists!$AC$4:$AD$17,2,FALSE)),"",VLOOKUP($B428&amp;" "&amp;$M428,Lists!$AC$4:$AD$17,2,FALSE))</f>
        <v/>
      </c>
      <c r="M428" s="78" t="str">
        <f>IF(ISERROR(VLOOKUP($K428,Lists!$L$4:$M$7,2,FALSE)),"",VLOOKUP($K428,Lists!$L$4:$M$7,2,FALSE))</f>
        <v/>
      </c>
      <c r="N428" s="98" t="str">
        <f t="shared" si="6"/>
        <v/>
      </c>
      <c r="O428" s="99" t="str">
        <f>IF(C428="no",VLOOKUP(B428,Lists!$R$4:$AB$17,10, FALSE),"Please enter details here")</f>
        <v>Please enter details here</v>
      </c>
      <c r="P428" s="124"/>
      <c r="Q428" s="99" t="str">
        <f>IF(Lists!$BA$4="","No","")</f>
        <v>No</v>
      </c>
      <c r="R428" s="100" t="str">
        <f>IF(ISERROR(VLOOKUP($E428,Lists!$T$4:$AA$49,6,FALSE)),"",VLOOKUP($E428,Lists!$T$4:$AA$49,6,FALSE))</f>
        <v/>
      </c>
      <c r="S428" s="101" t="str">
        <f>IF(ISERROR(VLOOKUP($E428,Lists!$T$4:$AA$49,7,FALSE)),"",VLOOKUP($E428,Lists!$T$4:$AA$49,7,FALSE))</f>
        <v/>
      </c>
      <c r="T428" s="102"/>
      <c r="U428" s="102"/>
      <c r="V428" s="102"/>
      <c r="W428" s="102"/>
      <c r="X428" s="102" t="str">
        <f>IF(ISERROR(VLOOKUP($E428,Lists!$T$4:$AF$49,13,FALSE))," ",VLOOKUP($E428,Lists!$T$4:$AF$49,13,FALSE))</f>
        <v xml:space="preserve"> </v>
      </c>
    </row>
    <row r="429" spans="1:24" x14ac:dyDescent="0.25">
      <c r="A429" s="91"/>
      <c r="B429" s="76" t="s">
        <v>781</v>
      </c>
      <c r="C429" s="89" t="s">
        <v>898</v>
      </c>
      <c r="D429" s="139" t="str">
        <f>IF(ISERROR(VLOOKUP($B429,Lists!$R$4:$S$17,2,FALSE)),"",VLOOKUP($B429,Lists!$R$4:$S$17,2,FALSE))</f>
        <v/>
      </c>
      <c r="E429" s="90" t="s">
        <v>799</v>
      </c>
      <c r="F429" s="96"/>
      <c r="G429" s="96" t="s">
        <v>836</v>
      </c>
      <c r="H429" s="91" t="s">
        <v>1016</v>
      </c>
      <c r="I429" s="91" t="s">
        <v>926</v>
      </c>
      <c r="J429" s="97"/>
      <c r="K429" s="78" t="s">
        <v>945</v>
      </c>
      <c r="L429" s="140" t="str">
        <f>IF(ISERROR(VLOOKUP($B429&amp;" "&amp;$M429,Lists!$AC$4:$AD$17,2,FALSE)),"",VLOOKUP($B429&amp;" "&amp;$M429,Lists!$AC$4:$AD$17,2,FALSE))</f>
        <v/>
      </c>
      <c r="M429" s="78" t="str">
        <f>IF(ISERROR(VLOOKUP($K429,Lists!$L$4:$M$7,2,FALSE)),"",VLOOKUP($K429,Lists!$L$4:$M$7,2,FALSE))</f>
        <v/>
      </c>
      <c r="N429" s="98" t="str">
        <f t="shared" si="6"/>
        <v/>
      </c>
      <c r="O429" s="99" t="str">
        <f>IF(C429="no",VLOOKUP(B429,Lists!$R$4:$AB$17,10, FALSE),"Please enter details here")</f>
        <v>Please enter details here</v>
      </c>
      <c r="P429" s="124"/>
      <c r="Q429" s="99" t="str">
        <f>IF(Lists!$BA$4="","No","")</f>
        <v>No</v>
      </c>
      <c r="R429" s="100" t="str">
        <f>IF(ISERROR(VLOOKUP($E429,Lists!$T$4:$AA$49,6,FALSE)),"",VLOOKUP($E429,Lists!$T$4:$AA$49,6,FALSE))</f>
        <v/>
      </c>
      <c r="S429" s="101" t="str">
        <f>IF(ISERROR(VLOOKUP($E429,Lists!$T$4:$AA$49,7,FALSE)),"",VLOOKUP($E429,Lists!$T$4:$AA$49,7,FALSE))</f>
        <v/>
      </c>
      <c r="T429" s="102"/>
      <c r="U429" s="102"/>
      <c r="V429" s="102"/>
      <c r="W429" s="102"/>
      <c r="X429" s="102" t="str">
        <f>IF(ISERROR(VLOOKUP($E429,Lists!$T$4:$AF$49,13,FALSE))," ",VLOOKUP($E429,Lists!$T$4:$AF$49,13,FALSE))</f>
        <v xml:space="preserve"> </v>
      </c>
    </row>
    <row r="430" spans="1:24" x14ac:dyDescent="0.25">
      <c r="A430" s="91"/>
      <c r="B430" s="76" t="s">
        <v>781</v>
      </c>
      <c r="C430" s="89" t="s">
        <v>898</v>
      </c>
      <c r="D430" s="139" t="str">
        <f>IF(ISERROR(VLOOKUP($B430,Lists!$R$4:$S$17,2,FALSE)),"",VLOOKUP($B430,Lists!$R$4:$S$17,2,FALSE))</f>
        <v/>
      </c>
      <c r="E430" s="90" t="s">
        <v>799</v>
      </c>
      <c r="F430" s="96"/>
      <c r="G430" s="96" t="s">
        <v>836</v>
      </c>
      <c r="H430" s="91" t="s">
        <v>1016</v>
      </c>
      <c r="I430" s="91" t="s">
        <v>926</v>
      </c>
      <c r="J430" s="97"/>
      <c r="K430" s="78" t="s">
        <v>945</v>
      </c>
      <c r="L430" s="140" t="str">
        <f>IF(ISERROR(VLOOKUP($B430&amp;" "&amp;$M430,Lists!$AC$4:$AD$17,2,FALSE)),"",VLOOKUP($B430&amp;" "&amp;$M430,Lists!$AC$4:$AD$17,2,FALSE))</f>
        <v/>
      </c>
      <c r="M430" s="78" t="str">
        <f>IF(ISERROR(VLOOKUP($K430,Lists!$L$4:$M$7,2,FALSE)),"",VLOOKUP($K430,Lists!$L$4:$M$7,2,FALSE))</f>
        <v/>
      </c>
      <c r="N430" s="98" t="str">
        <f t="shared" si="6"/>
        <v/>
      </c>
      <c r="O430" s="99" t="str">
        <f>IF(C430="no",VLOOKUP(B430,Lists!$R$4:$AB$17,10, FALSE),"Please enter details here")</f>
        <v>Please enter details here</v>
      </c>
      <c r="P430" s="124"/>
      <c r="Q430" s="99" t="str">
        <f>IF(Lists!$BA$4="","No","")</f>
        <v>No</v>
      </c>
      <c r="R430" s="100" t="str">
        <f>IF(ISERROR(VLOOKUP($E430,Lists!$T$4:$AA$49,6,FALSE)),"",VLOOKUP($E430,Lists!$T$4:$AA$49,6,FALSE))</f>
        <v/>
      </c>
      <c r="S430" s="101" t="str">
        <f>IF(ISERROR(VLOOKUP($E430,Lists!$T$4:$AA$49,7,FALSE)),"",VLOOKUP($E430,Lists!$T$4:$AA$49,7,FALSE))</f>
        <v/>
      </c>
      <c r="T430" s="102"/>
      <c r="U430" s="102"/>
      <c r="V430" s="102"/>
      <c r="W430" s="102"/>
      <c r="X430" s="102" t="str">
        <f>IF(ISERROR(VLOOKUP($E430,Lists!$T$4:$AF$49,13,FALSE))," ",VLOOKUP($E430,Lists!$T$4:$AF$49,13,FALSE))</f>
        <v xml:space="preserve"> </v>
      </c>
    </row>
    <row r="431" spans="1:24" x14ac:dyDescent="0.25">
      <c r="A431" s="91"/>
      <c r="B431" s="76" t="s">
        <v>781</v>
      </c>
      <c r="C431" s="89" t="s">
        <v>898</v>
      </c>
      <c r="D431" s="139" t="str">
        <f>IF(ISERROR(VLOOKUP($B431,Lists!$R$4:$S$17,2,FALSE)),"",VLOOKUP($B431,Lists!$R$4:$S$17,2,FALSE))</f>
        <v/>
      </c>
      <c r="E431" s="90" t="s">
        <v>799</v>
      </c>
      <c r="F431" s="96"/>
      <c r="G431" s="96" t="s">
        <v>836</v>
      </c>
      <c r="H431" s="91" t="s">
        <v>1016</v>
      </c>
      <c r="I431" s="91" t="s">
        <v>926</v>
      </c>
      <c r="J431" s="97"/>
      <c r="K431" s="78" t="s">
        <v>945</v>
      </c>
      <c r="L431" s="140" t="str">
        <f>IF(ISERROR(VLOOKUP($B431&amp;" "&amp;$M431,Lists!$AC$4:$AD$17,2,FALSE)),"",VLOOKUP($B431&amp;" "&amp;$M431,Lists!$AC$4:$AD$17,2,FALSE))</f>
        <v/>
      </c>
      <c r="M431" s="78" t="str">
        <f>IF(ISERROR(VLOOKUP($K431,Lists!$L$4:$M$7,2,FALSE)),"",VLOOKUP($K431,Lists!$L$4:$M$7,2,FALSE))</f>
        <v/>
      </c>
      <c r="N431" s="98" t="str">
        <f t="shared" si="6"/>
        <v/>
      </c>
      <c r="O431" s="99" t="str">
        <f>IF(C431="no",VLOOKUP(B431,Lists!$R$4:$AB$17,10, FALSE),"Please enter details here")</f>
        <v>Please enter details here</v>
      </c>
      <c r="P431" s="124"/>
      <c r="Q431" s="99" t="str">
        <f>IF(Lists!$BA$4="","No","")</f>
        <v>No</v>
      </c>
      <c r="R431" s="100" t="str">
        <f>IF(ISERROR(VLOOKUP($E431,Lists!$T$4:$AA$49,6,FALSE)),"",VLOOKUP($E431,Lists!$T$4:$AA$49,6,FALSE))</f>
        <v/>
      </c>
      <c r="S431" s="101" t="str">
        <f>IF(ISERROR(VLOOKUP($E431,Lists!$T$4:$AA$49,7,FALSE)),"",VLOOKUP($E431,Lists!$T$4:$AA$49,7,FALSE))</f>
        <v/>
      </c>
      <c r="T431" s="102"/>
      <c r="U431" s="102"/>
      <c r="V431" s="102"/>
      <c r="W431" s="102"/>
      <c r="X431" s="102" t="str">
        <f>IF(ISERROR(VLOOKUP($E431,Lists!$T$4:$AF$49,13,FALSE))," ",VLOOKUP($E431,Lists!$T$4:$AF$49,13,FALSE))</f>
        <v xml:space="preserve"> </v>
      </c>
    </row>
    <row r="432" spans="1:24" x14ac:dyDescent="0.25">
      <c r="A432" s="91"/>
      <c r="B432" s="76" t="s">
        <v>781</v>
      </c>
      <c r="C432" s="89" t="s">
        <v>898</v>
      </c>
      <c r="D432" s="139" t="str">
        <f>IF(ISERROR(VLOOKUP($B432,Lists!$R$4:$S$17,2,FALSE)),"",VLOOKUP($B432,Lists!$R$4:$S$17,2,FALSE))</f>
        <v/>
      </c>
      <c r="E432" s="90" t="s">
        <v>799</v>
      </c>
      <c r="F432" s="96"/>
      <c r="G432" s="96" t="s">
        <v>836</v>
      </c>
      <c r="H432" s="91" t="s">
        <v>1016</v>
      </c>
      <c r="I432" s="91" t="s">
        <v>926</v>
      </c>
      <c r="J432" s="97"/>
      <c r="K432" s="78" t="s">
        <v>945</v>
      </c>
      <c r="L432" s="140" t="str">
        <f>IF(ISERROR(VLOOKUP($B432&amp;" "&amp;$M432,Lists!$AC$4:$AD$17,2,FALSE)),"",VLOOKUP($B432&amp;" "&amp;$M432,Lists!$AC$4:$AD$17,2,FALSE))</f>
        <v/>
      </c>
      <c r="M432" s="78" t="str">
        <f>IF(ISERROR(VLOOKUP($K432,Lists!$L$4:$M$7,2,FALSE)),"",VLOOKUP($K432,Lists!$L$4:$M$7,2,FALSE))</f>
        <v/>
      </c>
      <c r="N432" s="98" t="str">
        <f t="shared" si="6"/>
        <v/>
      </c>
      <c r="O432" s="99" t="str">
        <f>IF(C432="no",VLOOKUP(B432,Lists!$R$4:$AB$17,10, FALSE),"Please enter details here")</f>
        <v>Please enter details here</v>
      </c>
      <c r="P432" s="124"/>
      <c r="Q432" s="99" t="str">
        <f>IF(Lists!$BA$4="","No","")</f>
        <v>No</v>
      </c>
      <c r="R432" s="100" t="str">
        <f>IF(ISERROR(VLOOKUP($E432,Lists!$T$4:$AA$49,6,FALSE)),"",VLOOKUP($E432,Lists!$T$4:$AA$49,6,FALSE))</f>
        <v/>
      </c>
      <c r="S432" s="101" t="str">
        <f>IF(ISERROR(VLOOKUP($E432,Lists!$T$4:$AA$49,7,FALSE)),"",VLOOKUP($E432,Lists!$T$4:$AA$49,7,FALSE))</f>
        <v/>
      </c>
      <c r="T432" s="102"/>
      <c r="U432" s="102"/>
      <c r="V432" s="102"/>
      <c r="W432" s="102"/>
      <c r="X432" s="102" t="str">
        <f>IF(ISERROR(VLOOKUP($E432,Lists!$T$4:$AF$49,13,FALSE))," ",VLOOKUP($E432,Lists!$T$4:$AF$49,13,FALSE))</f>
        <v xml:space="preserve"> </v>
      </c>
    </row>
    <row r="433" spans="1:24" x14ac:dyDescent="0.25">
      <c r="A433" s="91"/>
      <c r="B433" s="76" t="s">
        <v>781</v>
      </c>
      <c r="C433" s="89" t="s">
        <v>898</v>
      </c>
      <c r="D433" s="139" t="str">
        <f>IF(ISERROR(VLOOKUP($B433,Lists!$R$4:$S$17,2,FALSE)),"",VLOOKUP($B433,Lists!$R$4:$S$17,2,FALSE))</f>
        <v/>
      </c>
      <c r="E433" s="90" t="s">
        <v>799</v>
      </c>
      <c r="F433" s="96"/>
      <c r="G433" s="96" t="s">
        <v>836</v>
      </c>
      <c r="H433" s="91" t="s">
        <v>1016</v>
      </c>
      <c r="I433" s="91" t="s">
        <v>926</v>
      </c>
      <c r="J433" s="97"/>
      <c r="K433" s="78" t="s">
        <v>945</v>
      </c>
      <c r="L433" s="140" t="str">
        <f>IF(ISERROR(VLOOKUP($B433&amp;" "&amp;$M433,Lists!$AC$4:$AD$17,2,FALSE)),"",VLOOKUP($B433&amp;" "&amp;$M433,Lists!$AC$4:$AD$17,2,FALSE))</f>
        <v/>
      </c>
      <c r="M433" s="78" t="str">
        <f>IF(ISERROR(VLOOKUP($K433,Lists!$L$4:$M$7,2,FALSE)),"",VLOOKUP($K433,Lists!$L$4:$M$7,2,FALSE))</f>
        <v/>
      </c>
      <c r="N433" s="98" t="str">
        <f t="shared" si="6"/>
        <v/>
      </c>
      <c r="O433" s="99" t="str">
        <f>IF(C433="no",VLOOKUP(B433,Lists!$R$4:$AB$17,10, FALSE),"Please enter details here")</f>
        <v>Please enter details here</v>
      </c>
      <c r="P433" s="124"/>
      <c r="Q433" s="99" t="str">
        <f>IF(Lists!$BA$4="","No","")</f>
        <v>No</v>
      </c>
      <c r="R433" s="100" t="str">
        <f>IF(ISERROR(VLOOKUP($E433,Lists!$T$4:$AA$49,6,FALSE)),"",VLOOKUP($E433,Lists!$T$4:$AA$49,6,FALSE))</f>
        <v/>
      </c>
      <c r="S433" s="101" t="str">
        <f>IF(ISERROR(VLOOKUP($E433,Lists!$T$4:$AA$49,7,FALSE)),"",VLOOKUP($E433,Lists!$T$4:$AA$49,7,FALSE))</f>
        <v/>
      </c>
      <c r="T433" s="102"/>
      <c r="U433" s="102"/>
      <c r="V433" s="102"/>
      <c r="W433" s="102"/>
      <c r="X433" s="102" t="str">
        <f>IF(ISERROR(VLOOKUP($E433,Lists!$T$4:$AF$49,13,FALSE))," ",VLOOKUP($E433,Lists!$T$4:$AF$49,13,FALSE))</f>
        <v xml:space="preserve"> </v>
      </c>
    </row>
    <row r="434" spans="1:24" x14ac:dyDescent="0.25">
      <c r="A434" s="91"/>
      <c r="B434" s="76" t="s">
        <v>781</v>
      </c>
      <c r="C434" s="89" t="s">
        <v>898</v>
      </c>
      <c r="D434" s="139" t="str">
        <f>IF(ISERROR(VLOOKUP($B434,Lists!$R$4:$S$17,2,FALSE)),"",VLOOKUP($B434,Lists!$R$4:$S$17,2,FALSE))</f>
        <v/>
      </c>
      <c r="E434" s="90" t="s">
        <v>799</v>
      </c>
      <c r="F434" s="96"/>
      <c r="G434" s="96" t="s">
        <v>836</v>
      </c>
      <c r="H434" s="91" t="s">
        <v>1016</v>
      </c>
      <c r="I434" s="91" t="s">
        <v>926</v>
      </c>
      <c r="J434" s="97"/>
      <c r="K434" s="78" t="s">
        <v>945</v>
      </c>
      <c r="L434" s="140" t="str">
        <f>IF(ISERROR(VLOOKUP($B434&amp;" "&amp;$M434,Lists!$AC$4:$AD$17,2,FALSE)),"",VLOOKUP($B434&amp;" "&amp;$M434,Lists!$AC$4:$AD$17,2,FALSE))</f>
        <v/>
      </c>
      <c r="M434" s="78" t="str">
        <f>IF(ISERROR(VLOOKUP($K434,Lists!$L$4:$M$7,2,FALSE)),"",VLOOKUP($K434,Lists!$L$4:$M$7,2,FALSE))</f>
        <v/>
      </c>
      <c r="N434" s="98" t="str">
        <f t="shared" si="6"/>
        <v/>
      </c>
      <c r="O434" s="99" t="str">
        <f>IF(C434="no",VLOOKUP(B434,Lists!$R$4:$AB$17,10, FALSE),"Please enter details here")</f>
        <v>Please enter details here</v>
      </c>
      <c r="P434" s="124"/>
      <c r="Q434" s="99" t="str">
        <f>IF(Lists!$BA$4="","No","")</f>
        <v>No</v>
      </c>
      <c r="R434" s="100" t="str">
        <f>IF(ISERROR(VLOOKUP($E434,Lists!$T$4:$AA$49,6,FALSE)),"",VLOOKUP($E434,Lists!$T$4:$AA$49,6,FALSE))</f>
        <v/>
      </c>
      <c r="S434" s="101" t="str">
        <f>IF(ISERROR(VLOOKUP($E434,Lists!$T$4:$AA$49,7,FALSE)),"",VLOOKUP($E434,Lists!$T$4:$AA$49,7,FALSE))</f>
        <v/>
      </c>
      <c r="T434" s="102"/>
      <c r="U434" s="102"/>
      <c r="V434" s="102"/>
      <c r="W434" s="102"/>
      <c r="X434" s="102" t="str">
        <f>IF(ISERROR(VLOOKUP($E434,Lists!$T$4:$AF$49,13,FALSE))," ",VLOOKUP($E434,Lists!$T$4:$AF$49,13,FALSE))</f>
        <v xml:space="preserve"> </v>
      </c>
    </row>
    <row r="435" spans="1:24" x14ac:dyDescent="0.25">
      <c r="A435" s="91"/>
      <c r="B435" s="76" t="s">
        <v>781</v>
      </c>
      <c r="C435" s="89" t="s">
        <v>898</v>
      </c>
      <c r="D435" s="139" t="str">
        <f>IF(ISERROR(VLOOKUP($B435,Lists!$R$4:$S$17,2,FALSE)),"",VLOOKUP($B435,Lists!$R$4:$S$17,2,FALSE))</f>
        <v/>
      </c>
      <c r="E435" s="90" t="s">
        <v>799</v>
      </c>
      <c r="F435" s="96"/>
      <c r="G435" s="96" t="s">
        <v>836</v>
      </c>
      <c r="H435" s="91" t="s">
        <v>1016</v>
      </c>
      <c r="I435" s="91" t="s">
        <v>926</v>
      </c>
      <c r="J435" s="97"/>
      <c r="K435" s="78" t="s">
        <v>945</v>
      </c>
      <c r="L435" s="140" t="str">
        <f>IF(ISERROR(VLOOKUP($B435&amp;" "&amp;$M435,Lists!$AC$4:$AD$17,2,FALSE)),"",VLOOKUP($B435&amp;" "&amp;$M435,Lists!$AC$4:$AD$17,2,FALSE))</f>
        <v/>
      </c>
      <c r="M435" s="78" t="str">
        <f>IF(ISERROR(VLOOKUP($K435,Lists!$L$4:$M$7,2,FALSE)),"",VLOOKUP($K435,Lists!$L$4:$M$7,2,FALSE))</f>
        <v/>
      </c>
      <c r="N435" s="98" t="str">
        <f t="shared" si="6"/>
        <v/>
      </c>
      <c r="O435" s="99" t="str">
        <f>IF(C435="no",VLOOKUP(B435,Lists!$R$4:$AB$17,10, FALSE),"Please enter details here")</f>
        <v>Please enter details here</v>
      </c>
      <c r="P435" s="124"/>
      <c r="Q435" s="99" t="str">
        <f>IF(Lists!$BA$4="","No","")</f>
        <v>No</v>
      </c>
      <c r="R435" s="100" t="str">
        <f>IF(ISERROR(VLOOKUP($E435,Lists!$T$4:$AA$49,6,FALSE)),"",VLOOKUP($E435,Lists!$T$4:$AA$49,6,FALSE))</f>
        <v/>
      </c>
      <c r="S435" s="101" t="str">
        <f>IF(ISERROR(VLOOKUP($E435,Lists!$T$4:$AA$49,7,FALSE)),"",VLOOKUP($E435,Lists!$T$4:$AA$49,7,FALSE))</f>
        <v/>
      </c>
      <c r="T435" s="102"/>
      <c r="U435" s="102"/>
      <c r="V435" s="102"/>
      <c r="W435" s="102"/>
      <c r="X435" s="102" t="str">
        <f>IF(ISERROR(VLOOKUP($E435,Lists!$T$4:$AF$49,13,FALSE))," ",VLOOKUP($E435,Lists!$T$4:$AF$49,13,FALSE))</f>
        <v xml:space="preserve"> </v>
      </c>
    </row>
    <row r="436" spans="1:24" x14ac:dyDescent="0.25">
      <c r="A436" s="91"/>
      <c r="B436" s="76" t="s">
        <v>781</v>
      </c>
      <c r="C436" s="89" t="s">
        <v>898</v>
      </c>
      <c r="D436" s="139" t="str">
        <f>IF(ISERROR(VLOOKUP($B436,Lists!$R$4:$S$17,2,FALSE)),"",VLOOKUP($B436,Lists!$R$4:$S$17,2,FALSE))</f>
        <v/>
      </c>
      <c r="E436" s="90" t="s">
        <v>799</v>
      </c>
      <c r="F436" s="96"/>
      <c r="G436" s="96" t="s">
        <v>836</v>
      </c>
      <c r="H436" s="91" t="s">
        <v>1016</v>
      </c>
      <c r="I436" s="91" t="s">
        <v>926</v>
      </c>
      <c r="J436" s="97"/>
      <c r="K436" s="78" t="s">
        <v>945</v>
      </c>
      <c r="L436" s="140" t="str">
        <f>IF(ISERROR(VLOOKUP($B436&amp;" "&amp;$M436,Lists!$AC$4:$AD$17,2,FALSE)),"",VLOOKUP($B436&amp;" "&amp;$M436,Lists!$AC$4:$AD$17,2,FALSE))</f>
        <v/>
      </c>
      <c r="M436" s="78" t="str">
        <f>IF(ISERROR(VLOOKUP($K436,Lists!$L$4:$M$7,2,FALSE)),"",VLOOKUP($K436,Lists!$L$4:$M$7,2,FALSE))</f>
        <v/>
      </c>
      <c r="N436" s="98" t="str">
        <f t="shared" si="6"/>
        <v/>
      </c>
      <c r="O436" s="99" t="str">
        <f>IF(C436="no",VLOOKUP(B436,Lists!$R$4:$AB$17,10, FALSE),"Please enter details here")</f>
        <v>Please enter details here</v>
      </c>
      <c r="P436" s="124"/>
      <c r="Q436" s="99" t="str">
        <f>IF(Lists!$BA$4="","No","")</f>
        <v>No</v>
      </c>
      <c r="R436" s="100" t="str">
        <f>IF(ISERROR(VLOOKUP($E436,Lists!$T$4:$AA$49,6,FALSE)),"",VLOOKUP($E436,Lists!$T$4:$AA$49,6,FALSE))</f>
        <v/>
      </c>
      <c r="S436" s="101" t="str">
        <f>IF(ISERROR(VLOOKUP($E436,Lists!$T$4:$AA$49,7,FALSE)),"",VLOOKUP($E436,Lists!$T$4:$AA$49,7,FALSE))</f>
        <v/>
      </c>
      <c r="T436" s="102"/>
      <c r="U436" s="102"/>
      <c r="V436" s="102"/>
      <c r="W436" s="102"/>
      <c r="X436" s="102" t="str">
        <f>IF(ISERROR(VLOOKUP($E436,Lists!$T$4:$AF$49,13,FALSE))," ",VLOOKUP($E436,Lists!$T$4:$AF$49,13,FALSE))</f>
        <v xml:space="preserve"> </v>
      </c>
    </row>
    <row r="437" spans="1:24" x14ac:dyDescent="0.25">
      <c r="A437" s="91"/>
      <c r="B437" s="76" t="s">
        <v>781</v>
      </c>
      <c r="C437" s="89" t="s">
        <v>898</v>
      </c>
      <c r="D437" s="139" t="str">
        <f>IF(ISERROR(VLOOKUP($B437,Lists!$R$4:$S$17,2,FALSE)),"",VLOOKUP($B437,Lists!$R$4:$S$17,2,FALSE))</f>
        <v/>
      </c>
      <c r="E437" s="90" t="s">
        <v>799</v>
      </c>
      <c r="F437" s="96"/>
      <c r="G437" s="96" t="s">
        <v>836</v>
      </c>
      <c r="H437" s="91" t="s">
        <v>1016</v>
      </c>
      <c r="I437" s="91" t="s">
        <v>926</v>
      </c>
      <c r="J437" s="97"/>
      <c r="K437" s="78" t="s">
        <v>945</v>
      </c>
      <c r="L437" s="140" t="str">
        <f>IF(ISERROR(VLOOKUP($B437&amp;" "&amp;$M437,Lists!$AC$4:$AD$17,2,FALSE)),"",VLOOKUP($B437&amp;" "&amp;$M437,Lists!$AC$4:$AD$17,2,FALSE))</f>
        <v/>
      </c>
      <c r="M437" s="78" t="str">
        <f>IF(ISERROR(VLOOKUP($K437,Lists!$L$4:$M$7,2,FALSE)),"",VLOOKUP($K437,Lists!$L$4:$M$7,2,FALSE))</f>
        <v/>
      </c>
      <c r="N437" s="98" t="str">
        <f t="shared" si="6"/>
        <v/>
      </c>
      <c r="O437" s="99" t="str">
        <f>IF(C437="no",VLOOKUP(B437,Lists!$R$4:$AB$17,10, FALSE),"Please enter details here")</f>
        <v>Please enter details here</v>
      </c>
      <c r="P437" s="124"/>
      <c r="Q437" s="99" t="str">
        <f>IF(Lists!$BA$4="","No","")</f>
        <v>No</v>
      </c>
      <c r="R437" s="100" t="str">
        <f>IF(ISERROR(VLOOKUP($E437,Lists!$T$4:$AA$49,6,FALSE)),"",VLOOKUP($E437,Lists!$T$4:$AA$49,6,FALSE))</f>
        <v/>
      </c>
      <c r="S437" s="101" t="str">
        <f>IF(ISERROR(VLOOKUP($E437,Lists!$T$4:$AA$49,7,FALSE)),"",VLOOKUP($E437,Lists!$T$4:$AA$49,7,FALSE))</f>
        <v/>
      </c>
      <c r="T437" s="102"/>
      <c r="U437" s="102"/>
      <c r="V437" s="102"/>
      <c r="W437" s="102"/>
      <c r="X437" s="102" t="str">
        <f>IF(ISERROR(VLOOKUP($E437,Lists!$T$4:$AF$49,13,FALSE))," ",VLOOKUP($E437,Lists!$T$4:$AF$49,13,FALSE))</f>
        <v xml:space="preserve"> </v>
      </c>
    </row>
    <row r="438" spans="1:24" x14ac:dyDescent="0.25">
      <c r="A438" s="91"/>
      <c r="B438" s="76" t="s">
        <v>781</v>
      </c>
      <c r="C438" s="89" t="s">
        <v>898</v>
      </c>
      <c r="D438" s="139" t="str">
        <f>IF(ISERROR(VLOOKUP($B438,Lists!$R$4:$S$17,2,FALSE)),"",VLOOKUP($B438,Lists!$R$4:$S$17,2,FALSE))</f>
        <v/>
      </c>
      <c r="E438" s="90" t="s">
        <v>799</v>
      </c>
      <c r="F438" s="96"/>
      <c r="G438" s="96" t="s">
        <v>836</v>
      </c>
      <c r="H438" s="91" t="s">
        <v>1016</v>
      </c>
      <c r="I438" s="91" t="s">
        <v>926</v>
      </c>
      <c r="J438" s="97"/>
      <c r="K438" s="78" t="s">
        <v>945</v>
      </c>
      <c r="L438" s="140" t="str">
        <f>IF(ISERROR(VLOOKUP($B438&amp;" "&amp;$M438,Lists!$AC$4:$AD$17,2,FALSE)),"",VLOOKUP($B438&amp;" "&amp;$M438,Lists!$AC$4:$AD$17,2,FALSE))</f>
        <v/>
      </c>
      <c r="M438" s="78" t="str">
        <f>IF(ISERROR(VLOOKUP($K438,Lists!$L$4:$M$7,2,FALSE)),"",VLOOKUP($K438,Lists!$L$4:$M$7,2,FALSE))</f>
        <v/>
      </c>
      <c r="N438" s="98" t="str">
        <f t="shared" si="6"/>
        <v/>
      </c>
      <c r="O438" s="99" t="str">
        <f>IF(C438="no",VLOOKUP(B438,Lists!$R$4:$AB$17,10, FALSE),"Please enter details here")</f>
        <v>Please enter details here</v>
      </c>
      <c r="P438" s="124"/>
      <c r="Q438" s="99" t="str">
        <f>IF(Lists!$BA$4="","No","")</f>
        <v>No</v>
      </c>
      <c r="R438" s="100" t="str">
        <f>IF(ISERROR(VLOOKUP($E438,Lists!$T$4:$AA$49,6,FALSE)),"",VLOOKUP($E438,Lists!$T$4:$AA$49,6,FALSE))</f>
        <v/>
      </c>
      <c r="S438" s="101" t="str">
        <f>IF(ISERROR(VLOOKUP($E438,Lists!$T$4:$AA$49,7,FALSE)),"",VLOOKUP($E438,Lists!$T$4:$AA$49,7,FALSE))</f>
        <v/>
      </c>
      <c r="T438" s="102"/>
      <c r="U438" s="102"/>
      <c r="V438" s="102"/>
      <c r="W438" s="102"/>
      <c r="X438" s="102" t="str">
        <f>IF(ISERROR(VLOOKUP($E438,Lists!$T$4:$AF$49,13,FALSE))," ",VLOOKUP($E438,Lists!$T$4:$AF$49,13,FALSE))</f>
        <v xml:space="preserve"> </v>
      </c>
    </row>
    <row r="439" spans="1:24" x14ac:dyDescent="0.25">
      <c r="A439" s="91"/>
      <c r="B439" s="76" t="s">
        <v>781</v>
      </c>
      <c r="C439" s="89" t="s">
        <v>898</v>
      </c>
      <c r="D439" s="139" t="str">
        <f>IF(ISERROR(VLOOKUP($B439,Lists!$R$4:$S$17,2,FALSE)),"",VLOOKUP($B439,Lists!$R$4:$S$17,2,FALSE))</f>
        <v/>
      </c>
      <c r="E439" s="90" t="s">
        <v>799</v>
      </c>
      <c r="F439" s="96"/>
      <c r="G439" s="96" t="s">
        <v>836</v>
      </c>
      <c r="H439" s="91" t="s">
        <v>1016</v>
      </c>
      <c r="I439" s="91" t="s">
        <v>926</v>
      </c>
      <c r="J439" s="97"/>
      <c r="K439" s="78" t="s">
        <v>945</v>
      </c>
      <c r="L439" s="140" t="str">
        <f>IF(ISERROR(VLOOKUP($B439&amp;" "&amp;$M439,Lists!$AC$4:$AD$17,2,FALSE)),"",VLOOKUP($B439&amp;" "&amp;$M439,Lists!$AC$4:$AD$17,2,FALSE))</f>
        <v/>
      </c>
      <c r="M439" s="78" t="str">
        <f>IF(ISERROR(VLOOKUP($K439,Lists!$L$4:$M$7,2,FALSE)),"",VLOOKUP($K439,Lists!$L$4:$M$7,2,FALSE))</f>
        <v/>
      </c>
      <c r="N439" s="98" t="str">
        <f t="shared" si="6"/>
        <v/>
      </c>
      <c r="O439" s="99" t="str">
        <f>IF(C439="no",VLOOKUP(B439,Lists!$R$4:$AB$17,10, FALSE),"Please enter details here")</f>
        <v>Please enter details here</v>
      </c>
      <c r="P439" s="124"/>
      <c r="Q439" s="99" t="str">
        <f>IF(Lists!$BA$4="","No","")</f>
        <v>No</v>
      </c>
      <c r="R439" s="100" t="str">
        <f>IF(ISERROR(VLOOKUP($E439,Lists!$T$4:$AA$49,6,FALSE)),"",VLOOKUP($E439,Lists!$T$4:$AA$49,6,FALSE))</f>
        <v/>
      </c>
      <c r="S439" s="101" t="str">
        <f>IF(ISERROR(VLOOKUP($E439,Lists!$T$4:$AA$49,7,FALSE)),"",VLOOKUP($E439,Lists!$T$4:$AA$49,7,FALSE))</f>
        <v/>
      </c>
      <c r="T439" s="102"/>
      <c r="U439" s="102"/>
      <c r="V439" s="102"/>
      <c r="W439" s="102"/>
      <c r="X439" s="102" t="str">
        <f>IF(ISERROR(VLOOKUP($E439,Lists!$T$4:$AF$49,13,FALSE))," ",VLOOKUP($E439,Lists!$T$4:$AF$49,13,FALSE))</f>
        <v xml:space="preserve"> </v>
      </c>
    </row>
    <row r="440" spans="1:24" x14ac:dyDescent="0.25">
      <c r="A440" s="91"/>
      <c r="B440" s="76" t="s">
        <v>781</v>
      </c>
      <c r="C440" s="89" t="s">
        <v>898</v>
      </c>
      <c r="D440" s="139" t="str">
        <f>IF(ISERROR(VLOOKUP($B440,Lists!$R$4:$S$17,2,FALSE)),"",VLOOKUP($B440,Lists!$R$4:$S$17,2,FALSE))</f>
        <v/>
      </c>
      <c r="E440" s="90" t="s">
        <v>799</v>
      </c>
      <c r="F440" s="96"/>
      <c r="G440" s="96" t="s">
        <v>836</v>
      </c>
      <c r="H440" s="91" t="s">
        <v>1016</v>
      </c>
      <c r="I440" s="91" t="s">
        <v>926</v>
      </c>
      <c r="J440" s="97"/>
      <c r="K440" s="78" t="s">
        <v>945</v>
      </c>
      <c r="L440" s="140" t="str">
        <f>IF(ISERROR(VLOOKUP($B440&amp;" "&amp;$M440,Lists!$AC$4:$AD$17,2,FALSE)),"",VLOOKUP($B440&amp;" "&amp;$M440,Lists!$AC$4:$AD$17,2,FALSE))</f>
        <v/>
      </c>
      <c r="M440" s="78" t="str">
        <f>IF(ISERROR(VLOOKUP($K440,Lists!$L$4:$M$7,2,FALSE)),"",VLOOKUP($K440,Lists!$L$4:$M$7,2,FALSE))</f>
        <v/>
      </c>
      <c r="N440" s="98" t="str">
        <f t="shared" si="6"/>
        <v/>
      </c>
      <c r="O440" s="99" t="str">
        <f>IF(C440="no",VLOOKUP(B440,Lists!$R$4:$AB$17,10, FALSE),"Please enter details here")</f>
        <v>Please enter details here</v>
      </c>
      <c r="P440" s="124"/>
      <c r="Q440" s="99" t="str">
        <f>IF(Lists!$BA$4="","No","")</f>
        <v>No</v>
      </c>
      <c r="R440" s="100" t="str">
        <f>IF(ISERROR(VLOOKUP($E440,Lists!$T$4:$AA$49,6,FALSE)),"",VLOOKUP($E440,Lists!$T$4:$AA$49,6,FALSE))</f>
        <v/>
      </c>
      <c r="S440" s="101" t="str">
        <f>IF(ISERROR(VLOOKUP($E440,Lists!$T$4:$AA$49,7,FALSE)),"",VLOOKUP($E440,Lists!$T$4:$AA$49,7,FALSE))</f>
        <v/>
      </c>
      <c r="T440" s="102"/>
      <c r="U440" s="102"/>
      <c r="V440" s="102"/>
      <c r="W440" s="102"/>
      <c r="X440" s="102" t="str">
        <f>IF(ISERROR(VLOOKUP($E440,Lists!$T$4:$AF$49,13,FALSE))," ",VLOOKUP($E440,Lists!$T$4:$AF$49,13,FALSE))</f>
        <v xml:space="preserve"> </v>
      </c>
    </row>
    <row r="441" spans="1:24" x14ac:dyDescent="0.25">
      <c r="A441" s="91"/>
      <c r="B441" s="76" t="s">
        <v>781</v>
      </c>
      <c r="C441" s="89" t="s">
        <v>898</v>
      </c>
      <c r="D441" s="139" t="str">
        <f>IF(ISERROR(VLOOKUP($B441,Lists!$R$4:$S$17,2,FALSE)),"",VLOOKUP($B441,Lists!$R$4:$S$17,2,FALSE))</f>
        <v/>
      </c>
      <c r="E441" s="90" t="s">
        <v>799</v>
      </c>
      <c r="F441" s="96"/>
      <c r="G441" s="96" t="s">
        <v>836</v>
      </c>
      <c r="H441" s="91" t="s">
        <v>1016</v>
      </c>
      <c r="I441" s="91" t="s">
        <v>926</v>
      </c>
      <c r="J441" s="97"/>
      <c r="K441" s="78" t="s">
        <v>945</v>
      </c>
      <c r="L441" s="140" t="str">
        <f>IF(ISERROR(VLOOKUP($B441&amp;" "&amp;$M441,Lists!$AC$4:$AD$17,2,FALSE)),"",VLOOKUP($B441&amp;" "&amp;$M441,Lists!$AC$4:$AD$17,2,FALSE))</f>
        <v/>
      </c>
      <c r="M441" s="78" t="str">
        <f>IF(ISERROR(VLOOKUP($K441,Lists!$L$4:$M$7,2,FALSE)),"",VLOOKUP($K441,Lists!$L$4:$M$7,2,FALSE))</f>
        <v/>
      </c>
      <c r="N441" s="98" t="str">
        <f t="shared" si="6"/>
        <v/>
      </c>
      <c r="O441" s="99" t="str">
        <f>IF(C441="no",VLOOKUP(B441,Lists!$R$4:$AB$17,10, FALSE),"Please enter details here")</f>
        <v>Please enter details here</v>
      </c>
      <c r="P441" s="124"/>
      <c r="Q441" s="99" t="str">
        <f>IF(Lists!$BA$4="","No","")</f>
        <v>No</v>
      </c>
      <c r="R441" s="100" t="str">
        <f>IF(ISERROR(VLOOKUP($E441,Lists!$T$4:$AA$49,6,FALSE)),"",VLOOKUP($E441,Lists!$T$4:$AA$49,6,FALSE))</f>
        <v/>
      </c>
      <c r="S441" s="101" t="str">
        <f>IF(ISERROR(VLOOKUP($E441,Lists!$T$4:$AA$49,7,FALSE)),"",VLOOKUP($E441,Lists!$T$4:$AA$49,7,FALSE))</f>
        <v/>
      </c>
      <c r="T441" s="102"/>
      <c r="U441" s="102"/>
      <c r="V441" s="102"/>
      <c r="W441" s="102"/>
      <c r="X441" s="102" t="str">
        <f>IF(ISERROR(VLOOKUP($E441,Lists!$T$4:$AF$49,13,FALSE))," ",VLOOKUP($E441,Lists!$T$4:$AF$49,13,FALSE))</f>
        <v xml:space="preserve"> </v>
      </c>
    </row>
    <row r="442" spans="1:24" x14ac:dyDescent="0.25">
      <c r="A442" s="91"/>
      <c r="B442" s="76" t="s">
        <v>781</v>
      </c>
      <c r="C442" s="89" t="s">
        <v>898</v>
      </c>
      <c r="D442" s="139" t="str">
        <f>IF(ISERROR(VLOOKUP($B442,Lists!$R$4:$S$17,2,FALSE)),"",VLOOKUP($B442,Lists!$R$4:$S$17,2,FALSE))</f>
        <v/>
      </c>
      <c r="E442" s="90" t="s">
        <v>799</v>
      </c>
      <c r="F442" s="96"/>
      <c r="G442" s="96" t="s">
        <v>836</v>
      </c>
      <c r="H442" s="91" t="s">
        <v>1016</v>
      </c>
      <c r="I442" s="91" t="s">
        <v>926</v>
      </c>
      <c r="J442" s="97"/>
      <c r="K442" s="78" t="s">
        <v>945</v>
      </c>
      <c r="L442" s="140" t="str">
        <f>IF(ISERROR(VLOOKUP($B442&amp;" "&amp;$M442,Lists!$AC$4:$AD$17,2,FALSE)),"",VLOOKUP($B442&amp;" "&amp;$M442,Lists!$AC$4:$AD$17,2,FALSE))</f>
        <v/>
      </c>
      <c r="M442" s="78" t="str">
        <f>IF(ISERROR(VLOOKUP($K442,Lists!$L$4:$M$7,2,FALSE)),"",VLOOKUP($K442,Lists!$L$4:$M$7,2,FALSE))</f>
        <v/>
      </c>
      <c r="N442" s="98" t="str">
        <f t="shared" si="6"/>
        <v/>
      </c>
      <c r="O442" s="99" t="str">
        <f>IF(C442="no",VLOOKUP(B442,Lists!$R$4:$AB$17,10, FALSE),"Please enter details here")</f>
        <v>Please enter details here</v>
      </c>
      <c r="P442" s="124"/>
      <c r="Q442" s="99" t="str">
        <f>IF(Lists!$BA$4="","No","")</f>
        <v>No</v>
      </c>
      <c r="R442" s="100" t="str">
        <f>IF(ISERROR(VLOOKUP($E442,Lists!$T$4:$AA$49,6,FALSE)),"",VLOOKUP($E442,Lists!$T$4:$AA$49,6,FALSE))</f>
        <v/>
      </c>
      <c r="S442" s="101" t="str">
        <f>IF(ISERROR(VLOOKUP($E442,Lists!$T$4:$AA$49,7,FALSE)),"",VLOOKUP($E442,Lists!$T$4:$AA$49,7,FALSE))</f>
        <v/>
      </c>
      <c r="T442" s="102"/>
      <c r="U442" s="102"/>
      <c r="V442" s="102"/>
      <c r="W442" s="102"/>
      <c r="X442" s="102" t="str">
        <f>IF(ISERROR(VLOOKUP($E442,Lists!$T$4:$AF$49,13,FALSE))," ",VLOOKUP($E442,Lists!$T$4:$AF$49,13,FALSE))</f>
        <v xml:space="preserve"> </v>
      </c>
    </row>
    <row r="443" spans="1:24" x14ac:dyDescent="0.25">
      <c r="A443" s="91"/>
      <c r="B443" s="76" t="s">
        <v>781</v>
      </c>
      <c r="C443" s="89" t="s">
        <v>898</v>
      </c>
      <c r="D443" s="139" t="str">
        <f>IF(ISERROR(VLOOKUP($B443,Lists!$R$4:$S$17,2,FALSE)),"",VLOOKUP($B443,Lists!$R$4:$S$17,2,FALSE))</f>
        <v/>
      </c>
      <c r="E443" s="90" t="s">
        <v>799</v>
      </c>
      <c r="F443" s="96"/>
      <c r="G443" s="96" t="s">
        <v>836</v>
      </c>
      <c r="H443" s="91" t="s">
        <v>1016</v>
      </c>
      <c r="I443" s="91" t="s">
        <v>926</v>
      </c>
      <c r="J443" s="97"/>
      <c r="K443" s="78" t="s">
        <v>945</v>
      </c>
      <c r="L443" s="140" t="str">
        <f>IF(ISERROR(VLOOKUP($B443&amp;" "&amp;$M443,Lists!$AC$4:$AD$17,2,FALSE)),"",VLOOKUP($B443&amp;" "&amp;$M443,Lists!$AC$4:$AD$17,2,FALSE))</f>
        <v/>
      </c>
      <c r="M443" s="78" t="str">
        <f>IF(ISERROR(VLOOKUP($K443,Lists!$L$4:$M$7,2,FALSE)),"",VLOOKUP($K443,Lists!$L$4:$M$7,2,FALSE))</f>
        <v/>
      </c>
      <c r="N443" s="98" t="str">
        <f t="shared" si="6"/>
        <v/>
      </c>
      <c r="O443" s="99" t="str">
        <f>IF(C443="no",VLOOKUP(B443,Lists!$R$4:$AB$17,10, FALSE),"Please enter details here")</f>
        <v>Please enter details here</v>
      </c>
      <c r="P443" s="124"/>
      <c r="Q443" s="99" t="str">
        <f>IF(Lists!$BA$4="","No","")</f>
        <v>No</v>
      </c>
      <c r="R443" s="100" t="str">
        <f>IF(ISERROR(VLOOKUP($E443,Lists!$T$4:$AA$49,6,FALSE)),"",VLOOKUP($E443,Lists!$T$4:$AA$49,6,FALSE))</f>
        <v/>
      </c>
      <c r="S443" s="101" t="str">
        <f>IF(ISERROR(VLOOKUP($E443,Lists!$T$4:$AA$49,7,FALSE)),"",VLOOKUP($E443,Lists!$T$4:$AA$49,7,FALSE))</f>
        <v/>
      </c>
      <c r="T443" s="102"/>
      <c r="U443" s="102"/>
      <c r="V443" s="102"/>
      <c r="W443" s="102"/>
      <c r="X443" s="102" t="str">
        <f>IF(ISERROR(VLOOKUP($E443,Lists!$T$4:$AF$49,13,FALSE))," ",VLOOKUP($E443,Lists!$T$4:$AF$49,13,FALSE))</f>
        <v xml:space="preserve"> </v>
      </c>
    </row>
    <row r="444" spans="1:24" x14ac:dyDescent="0.25">
      <c r="A444" s="91"/>
      <c r="B444" s="76" t="s">
        <v>781</v>
      </c>
      <c r="C444" s="89" t="s">
        <v>898</v>
      </c>
      <c r="D444" s="139" t="str">
        <f>IF(ISERROR(VLOOKUP($B444,Lists!$R$4:$S$17,2,FALSE)),"",VLOOKUP($B444,Lists!$R$4:$S$17,2,FALSE))</f>
        <v/>
      </c>
      <c r="E444" s="90" t="s">
        <v>799</v>
      </c>
      <c r="F444" s="96"/>
      <c r="G444" s="96" t="s">
        <v>836</v>
      </c>
      <c r="H444" s="91" t="s">
        <v>1016</v>
      </c>
      <c r="I444" s="91" t="s">
        <v>926</v>
      </c>
      <c r="J444" s="97"/>
      <c r="K444" s="78" t="s">
        <v>945</v>
      </c>
      <c r="L444" s="140" t="str">
        <f>IF(ISERROR(VLOOKUP($B444&amp;" "&amp;$M444,Lists!$AC$4:$AD$17,2,FALSE)),"",VLOOKUP($B444&amp;" "&amp;$M444,Lists!$AC$4:$AD$17,2,FALSE))</f>
        <v/>
      </c>
      <c r="M444" s="78" t="str">
        <f>IF(ISERROR(VLOOKUP($K444,Lists!$L$4:$M$7,2,FALSE)),"",VLOOKUP($K444,Lists!$L$4:$M$7,2,FALSE))</f>
        <v/>
      </c>
      <c r="N444" s="98" t="str">
        <f t="shared" si="6"/>
        <v/>
      </c>
      <c r="O444" s="99" t="str">
        <f>IF(C444="no",VLOOKUP(B444,Lists!$R$4:$AB$17,10, FALSE),"Please enter details here")</f>
        <v>Please enter details here</v>
      </c>
      <c r="P444" s="124"/>
      <c r="Q444" s="99" t="str">
        <f>IF(Lists!$BA$4="","No","")</f>
        <v>No</v>
      </c>
      <c r="R444" s="100" t="str">
        <f>IF(ISERROR(VLOOKUP($E444,Lists!$T$4:$AA$49,6,FALSE)),"",VLOOKUP($E444,Lists!$T$4:$AA$49,6,FALSE))</f>
        <v/>
      </c>
      <c r="S444" s="101" t="str">
        <f>IF(ISERROR(VLOOKUP($E444,Lists!$T$4:$AA$49,7,FALSE)),"",VLOOKUP($E444,Lists!$T$4:$AA$49,7,FALSE))</f>
        <v/>
      </c>
      <c r="T444" s="102"/>
      <c r="U444" s="102"/>
      <c r="V444" s="102"/>
      <c r="W444" s="102"/>
      <c r="X444" s="102" t="str">
        <f>IF(ISERROR(VLOOKUP($E444,Lists!$T$4:$AF$49,13,FALSE))," ",VLOOKUP($E444,Lists!$T$4:$AF$49,13,FALSE))</f>
        <v xml:space="preserve"> </v>
      </c>
    </row>
    <row r="445" spans="1:24" x14ac:dyDescent="0.25">
      <c r="A445" s="91"/>
      <c r="B445" s="76" t="s">
        <v>781</v>
      </c>
      <c r="C445" s="89" t="s">
        <v>898</v>
      </c>
      <c r="D445" s="139" t="str">
        <f>IF(ISERROR(VLOOKUP($B445,Lists!$R$4:$S$17,2,FALSE)),"",VLOOKUP($B445,Lists!$R$4:$S$17,2,FALSE))</f>
        <v/>
      </c>
      <c r="E445" s="90" t="s">
        <v>799</v>
      </c>
      <c r="F445" s="96"/>
      <c r="G445" s="96" t="s">
        <v>836</v>
      </c>
      <c r="H445" s="91" t="s">
        <v>1016</v>
      </c>
      <c r="I445" s="91" t="s">
        <v>926</v>
      </c>
      <c r="J445" s="97"/>
      <c r="K445" s="78" t="s">
        <v>945</v>
      </c>
      <c r="L445" s="140" t="str">
        <f>IF(ISERROR(VLOOKUP($B445&amp;" "&amp;$M445,Lists!$AC$4:$AD$17,2,FALSE)),"",VLOOKUP($B445&amp;" "&amp;$M445,Lists!$AC$4:$AD$17,2,FALSE))</f>
        <v/>
      </c>
      <c r="M445" s="78" t="str">
        <f>IF(ISERROR(VLOOKUP($K445,Lists!$L$4:$M$7,2,FALSE)),"",VLOOKUP($K445,Lists!$L$4:$M$7,2,FALSE))</f>
        <v/>
      </c>
      <c r="N445" s="98" t="str">
        <f t="shared" si="6"/>
        <v/>
      </c>
      <c r="O445" s="99" t="str">
        <f>IF(C445="no",VLOOKUP(B445,Lists!$R$4:$AB$17,10, FALSE),"Please enter details here")</f>
        <v>Please enter details here</v>
      </c>
      <c r="P445" s="124"/>
      <c r="Q445" s="99" t="str">
        <f>IF(Lists!$BA$4="","No","")</f>
        <v>No</v>
      </c>
      <c r="R445" s="100" t="str">
        <f>IF(ISERROR(VLOOKUP($E445,Lists!$T$4:$AA$49,6,FALSE)),"",VLOOKUP($E445,Lists!$T$4:$AA$49,6,FALSE))</f>
        <v/>
      </c>
      <c r="S445" s="101" t="str">
        <f>IF(ISERROR(VLOOKUP($E445,Lists!$T$4:$AA$49,7,FALSE)),"",VLOOKUP($E445,Lists!$T$4:$AA$49,7,FALSE))</f>
        <v/>
      </c>
      <c r="T445" s="102"/>
      <c r="U445" s="102"/>
      <c r="V445" s="102"/>
      <c r="W445" s="102"/>
      <c r="X445" s="102" t="str">
        <f>IF(ISERROR(VLOOKUP($E445,Lists!$T$4:$AF$49,13,FALSE))," ",VLOOKUP($E445,Lists!$T$4:$AF$49,13,FALSE))</f>
        <v xml:space="preserve"> </v>
      </c>
    </row>
    <row r="446" spans="1:24" x14ac:dyDescent="0.25">
      <c r="A446" s="91"/>
      <c r="B446" s="76" t="s">
        <v>781</v>
      </c>
      <c r="C446" s="89" t="s">
        <v>898</v>
      </c>
      <c r="D446" s="139" t="str">
        <f>IF(ISERROR(VLOOKUP($B446,Lists!$R$4:$S$17,2,FALSE)),"",VLOOKUP($B446,Lists!$R$4:$S$17,2,FALSE))</f>
        <v/>
      </c>
      <c r="E446" s="90" t="s">
        <v>799</v>
      </c>
      <c r="F446" s="96"/>
      <c r="G446" s="96" t="s">
        <v>836</v>
      </c>
      <c r="H446" s="91" t="s">
        <v>1016</v>
      </c>
      <c r="I446" s="91" t="s">
        <v>926</v>
      </c>
      <c r="J446" s="97"/>
      <c r="K446" s="78" t="s">
        <v>945</v>
      </c>
      <c r="L446" s="140" t="str">
        <f>IF(ISERROR(VLOOKUP($B446&amp;" "&amp;$M446,Lists!$AC$4:$AD$17,2,FALSE)),"",VLOOKUP($B446&amp;" "&amp;$M446,Lists!$AC$4:$AD$17,2,FALSE))</f>
        <v/>
      </c>
      <c r="M446" s="78" t="str">
        <f>IF(ISERROR(VLOOKUP($K446,Lists!$L$4:$M$7,2,FALSE)),"",VLOOKUP($K446,Lists!$L$4:$M$7,2,FALSE))</f>
        <v/>
      </c>
      <c r="N446" s="98" t="str">
        <f t="shared" si="6"/>
        <v/>
      </c>
      <c r="O446" s="99" t="str">
        <f>IF(C446="no",VLOOKUP(B446,Lists!$R$4:$AB$17,10, FALSE),"Please enter details here")</f>
        <v>Please enter details here</v>
      </c>
      <c r="P446" s="124"/>
      <c r="Q446" s="99" t="str">
        <f>IF(Lists!$BA$4="","No","")</f>
        <v>No</v>
      </c>
      <c r="R446" s="100" t="str">
        <f>IF(ISERROR(VLOOKUP($E446,Lists!$T$4:$AA$49,6,FALSE)),"",VLOOKUP($E446,Lists!$T$4:$AA$49,6,FALSE))</f>
        <v/>
      </c>
      <c r="S446" s="101" t="str">
        <f>IF(ISERROR(VLOOKUP($E446,Lists!$T$4:$AA$49,7,FALSE)),"",VLOOKUP($E446,Lists!$T$4:$AA$49,7,FALSE))</f>
        <v/>
      </c>
      <c r="T446" s="102"/>
      <c r="U446" s="102"/>
      <c r="V446" s="102"/>
      <c r="W446" s="102"/>
      <c r="X446" s="102" t="str">
        <f>IF(ISERROR(VLOOKUP($E446,Lists!$T$4:$AF$49,13,FALSE))," ",VLOOKUP($E446,Lists!$T$4:$AF$49,13,FALSE))</f>
        <v xml:space="preserve"> </v>
      </c>
    </row>
    <row r="447" spans="1:24" x14ac:dyDescent="0.25">
      <c r="A447" s="91"/>
      <c r="B447" s="76" t="s">
        <v>781</v>
      </c>
      <c r="C447" s="89" t="s">
        <v>898</v>
      </c>
      <c r="D447" s="139" t="str">
        <f>IF(ISERROR(VLOOKUP($B447,Lists!$R$4:$S$17,2,FALSE)),"",VLOOKUP($B447,Lists!$R$4:$S$17,2,FALSE))</f>
        <v/>
      </c>
      <c r="E447" s="90" t="s">
        <v>799</v>
      </c>
      <c r="F447" s="96"/>
      <c r="G447" s="96" t="s">
        <v>836</v>
      </c>
      <c r="H447" s="91" t="s">
        <v>1016</v>
      </c>
      <c r="I447" s="91" t="s">
        <v>926</v>
      </c>
      <c r="J447" s="97"/>
      <c r="K447" s="78" t="s">
        <v>945</v>
      </c>
      <c r="L447" s="140" t="str">
        <f>IF(ISERROR(VLOOKUP($B447&amp;" "&amp;$M447,Lists!$AC$4:$AD$17,2,FALSE)),"",VLOOKUP($B447&amp;" "&amp;$M447,Lists!$AC$4:$AD$17,2,FALSE))</f>
        <v/>
      </c>
      <c r="M447" s="78" t="str">
        <f>IF(ISERROR(VLOOKUP($K447,Lists!$L$4:$M$7,2,FALSE)),"",VLOOKUP($K447,Lists!$L$4:$M$7,2,FALSE))</f>
        <v/>
      </c>
      <c r="N447" s="98" t="str">
        <f t="shared" si="6"/>
        <v/>
      </c>
      <c r="O447" s="99" t="str">
        <f>IF(C447="no",VLOOKUP(B447,Lists!$R$4:$AB$17,10, FALSE),"Please enter details here")</f>
        <v>Please enter details here</v>
      </c>
      <c r="P447" s="124"/>
      <c r="Q447" s="99" t="str">
        <f>IF(Lists!$BA$4="","No","")</f>
        <v>No</v>
      </c>
      <c r="R447" s="100" t="str">
        <f>IF(ISERROR(VLOOKUP($E447,Lists!$T$4:$AA$49,6,FALSE)),"",VLOOKUP($E447,Lists!$T$4:$AA$49,6,FALSE))</f>
        <v/>
      </c>
      <c r="S447" s="101" t="str">
        <f>IF(ISERROR(VLOOKUP($E447,Lists!$T$4:$AA$49,7,FALSE)),"",VLOOKUP($E447,Lists!$T$4:$AA$49,7,FALSE))</f>
        <v/>
      </c>
      <c r="T447" s="102"/>
      <c r="U447" s="102"/>
      <c r="V447" s="102"/>
      <c r="W447" s="102"/>
      <c r="X447" s="102" t="str">
        <f>IF(ISERROR(VLOOKUP($E447,Lists!$T$4:$AF$49,13,FALSE))," ",VLOOKUP($E447,Lists!$T$4:$AF$49,13,FALSE))</f>
        <v xml:space="preserve"> </v>
      </c>
    </row>
    <row r="448" spans="1:24" x14ac:dyDescent="0.25">
      <c r="A448" s="91"/>
      <c r="B448" s="76" t="s">
        <v>781</v>
      </c>
      <c r="C448" s="89" t="s">
        <v>898</v>
      </c>
      <c r="D448" s="139" t="str">
        <f>IF(ISERROR(VLOOKUP($B448,Lists!$R$4:$S$17,2,FALSE)),"",VLOOKUP($B448,Lists!$R$4:$S$17,2,FALSE))</f>
        <v/>
      </c>
      <c r="E448" s="90" t="s">
        <v>799</v>
      </c>
      <c r="F448" s="96"/>
      <c r="G448" s="96" t="s">
        <v>836</v>
      </c>
      <c r="H448" s="91" t="s">
        <v>1016</v>
      </c>
      <c r="I448" s="91" t="s">
        <v>926</v>
      </c>
      <c r="J448" s="97"/>
      <c r="K448" s="78" t="s">
        <v>945</v>
      </c>
      <c r="L448" s="140" t="str">
        <f>IF(ISERROR(VLOOKUP($B448&amp;" "&amp;$M448,Lists!$AC$4:$AD$17,2,FALSE)),"",VLOOKUP($B448&amp;" "&amp;$M448,Lists!$AC$4:$AD$17,2,FALSE))</f>
        <v/>
      </c>
      <c r="M448" s="78" t="str">
        <f>IF(ISERROR(VLOOKUP($K448,Lists!$L$4:$M$7,2,FALSE)),"",VLOOKUP($K448,Lists!$L$4:$M$7,2,FALSE))</f>
        <v/>
      </c>
      <c r="N448" s="98" t="str">
        <f t="shared" si="6"/>
        <v/>
      </c>
      <c r="O448" s="99" t="str">
        <f>IF(C448="no",VLOOKUP(B448,Lists!$R$4:$AB$17,10, FALSE),"Please enter details here")</f>
        <v>Please enter details here</v>
      </c>
      <c r="P448" s="124"/>
      <c r="Q448" s="99" t="str">
        <f>IF(Lists!$BA$4="","No","")</f>
        <v>No</v>
      </c>
      <c r="R448" s="100" t="str">
        <f>IF(ISERROR(VLOOKUP($E448,Lists!$T$4:$AA$49,6,FALSE)),"",VLOOKUP($E448,Lists!$T$4:$AA$49,6,FALSE))</f>
        <v/>
      </c>
      <c r="S448" s="101" t="str">
        <f>IF(ISERROR(VLOOKUP($E448,Lists!$T$4:$AA$49,7,FALSE)),"",VLOOKUP($E448,Lists!$T$4:$AA$49,7,FALSE))</f>
        <v/>
      </c>
      <c r="T448" s="102"/>
      <c r="U448" s="102"/>
      <c r="V448" s="102"/>
      <c r="W448" s="102"/>
      <c r="X448" s="102" t="str">
        <f>IF(ISERROR(VLOOKUP($E448,Lists!$T$4:$AF$49,13,FALSE))," ",VLOOKUP($E448,Lists!$T$4:$AF$49,13,FALSE))</f>
        <v xml:space="preserve"> </v>
      </c>
    </row>
    <row r="449" spans="1:24" x14ac:dyDescent="0.25">
      <c r="A449" s="91"/>
      <c r="B449" s="76" t="s">
        <v>781</v>
      </c>
      <c r="C449" s="89" t="s">
        <v>898</v>
      </c>
      <c r="D449" s="139" t="str">
        <f>IF(ISERROR(VLOOKUP($B449,Lists!$R$4:$S$17,2,FALSE)),"",VLOOKUP($B449,Lists!$R$4:$S$17,2,FALSE))</f>
        <v/>
      </c>
      <c r="E449" s="90" t="s">
        <v>799</v>
      </c>
      <c r="F449" s="96"/>
      <c r="G449" s="96" t="s">
        <v>836</v>
      </c>
      <c r="H449" s="91" t="s">
        <v>1016</v>
      </c>
      <c r="I449" s="91" t="s">
        <v>926</v>
      </c>
      <c r="J449" s="97"/>
      <c r="K449" s="78" t="s">
        <v>945</v>
      </c>
      <c r="L449" s="140" t="str">
        <f>IF(ISERROR(VLOOKUP($B449&amp;" "&amp;$M449,Lists!$AC$4:$AD$17,2,FALSE)),"",VLOOKUP($B449&amp;" "&amp;$M449,Lists!$AC$4:$AD$17,2,FALSE))</f>
        <v/>
      </c>
      <c r="M449" s="78" t="str">
        <f>IF(ISERROR(VLOOKUP($K449,Lists!$L$4:$M$7,2,FALSE)),"",VLOOKUP($K449,Lists!$L$4:$M$7,2,FALSE))</f>
        <v/>
      </c>
      <c r="N449" s="98" t="str">
        <f t="shared" si="6"/>
        <v/>
      </c>
      <c r="O449" s="99" t="str">
        <f>IF(C449="no",VLOOKUP(B449,Lists!$R$4:$AB$17,10, FALSE),"Please enter details here")</f>
        <v>Please enter details here</v>
      </c>
      <c r="P449" s="124"/>
      <c r="Q449" s="99" t="str">
        <f>IF(Lists!$BA$4="","No","")</f>
        <v>No</v>
      </c>
      <c r="R449" s="100" t="str">
        <f>IF(ISERROR(VLOOKUP($E449,Lists!$T$4:$AA$49,6,FALSE)),"",VLOOKUP($E449,Lists!$T$4:$AA$49,6,FALSE))</f>
        <v/>
      </c>
      <c r="S449" s="101" t="str">
        <f>IF(ISERROR(VLOOKUP($E449,Lists!$T$4:$AA$49,7,FALSE)),"",VLOOKUP($E449,Lists!$T$4:$AA$49,7,FALSE))</f>
        <v/>
      </c>
      <c r="T449" s="102"/>
      <c r="U449" s="102"/>
      <c r="V449" s="102"/>
      <c r="W449" s="102"/>
      <c r="X449" s="102" t="str">
        <f>IF(ISERROR(VLOOKUP($E449,Lists!$T$4:$AF$49,13,FALSE))," ",VLOOKUP($E449,Lists!$T$4:$AF$49,13,FALSE))</f>
        <v xml:space="preserve"> </v>
      </c>
    </row>
    <row r="450" spans="1:24" x14ac:dyDescent="0.25">
      <c r="A450" s="91"/>
      <c r="B450" s="76" t="s">
        <v>781</v>
      </c>
      <c r="C450" s="89" t="s">
        <v>898</v>
      </c>
      <c r="D450" s="139" t="str">
        <f>IF(ISERROR(VLOOKUP($B450,Lists!$R$4:$S$17,2,FALSE)),"",VLOOKUP($B450,Lists!$R$4:$S$17,2,FALSE))</f>
        <v/>
      </c>
      <c r="E450" s="90" t="s">
        <v>799</v>
      </c>
      <c r="F450" s="96"/>
      <c r="G450" s="96" t="s">
        <v>836</v>
      </c>
      <c r="H450" s="91" t="s">
        <v>1016</v>
      </c>
      <c r="I450" s="91" t="s">
        <v>926</v>
      </c>
      <c r="J450" s="97"/>
      <c r="K450" s="78" t="s">
        <v>945</v>
      </c>
      <c r="L450" s="140" t="str">
        <f>IF(ISERROR(VLOOKUP($B450&amp;" "&amp;$M450,Lists!$AC$4:$AD$17,2,FALSE)),"",VLOOKUP($B450&amp;" "&amp;$M450,Lists!$AC$4:$AD$17,2,FALSE))</f>
        <v/>
      </c>
      <c r="M450" s="78" t="str">
        <f>IF(ISERROR(VLOOKUP($K450,Lists!$L$4:$M$7,2,FALSE)),"",VLOOKUP($K450,Lists!$L$4:$M$7,2,FALSE))</f>
        <v/>
      </c>
      <c r="N450" s="98" t="str">
        <f t="shared" si="6"/>
        <v/>
      </c>
      <c r="O450" s="99" t="str">
        <f>IF(C450="no",VLOOKUP(B450,Lists!$R$4:$AB$17,10, FALSE),"Please enter details here")</f>
        <v>Please enter details here</v>
      </c>
      <c r="P450" s="124"/>
      <c r="Q450" s="99" t="str">
        <f>IF(Lists!$BA$4="","No","")</f>
        <v>No</v>
      </c>
      <c r="R450" s="100" t="str">
        <f>IF(ISERROR(VLOOKUP($E450,Lists!$T$4:$AA$49,6,FALSE)),"",VLOOKUP($E450,Lists!$T$4:$AA$49,6,FALSE))</f>
        <v/>
      </c>
      <c r="S450" s="101" t="str">
        <f>IF(ISERROR(VLOOKUP($E450,Lists!$T$4:$AA$49,7,FALSE)),"",VLOOKUP($E450,Lists!$T$4:$AA$49,7,FALSE))</f>
        <v/>
      </c>
      <c r="T450" s="102"/>
      <c r="U450" s="102"/>
      <c r="V450" s="102"/>
      <c r="W450" s="102"/>
      <c r="X450" s="102" t="str">
        <f>IF(ISERROR(VLOOKUP($E450,Lists!$T$4:$AF$49,13,FALSE))," ",VLOOKUP($E450,Lists!$T$4:$AF$49,13,FALSE))</f>
        <v xml:space="preserve"> </v>
      </c>
    </row>
    <row r="451" spans="1:24" x14ac:dyDescent="0.25">
      <c r="A451" s="91"/>
      <c r="B451" s="76" t="s">
        <v>781</v>
      </c>
      <c r="C451" s="89" t="s">
        <v>898</v>
      </c>
      <c r="D451" s="139" t="str">
        <f>IF(ISERROR(VLOOKUP($B451,Lists!$R$4:$S$17,2,FALSE)),"",VLOOKUP($B451,Lists!$R$4:$S$17,2,FALSE))</f>
        <v/>
      </c>
      <c r="E451" s="90" t="s">
        <v>799</v>
      </c>
      <c r="F451" s="96"/>
      <c r="G451" s="96" t="s">
        <v>836</v>
      </c>
      <c r="H451" s="91" t="s">
        <v>1016</v>
      </c>
      <c r="I451" s="91" t="s">
        <v>926</v>
      </c>
      <c r="J451" s="97"/>
      <c r="K451" s="78" t="s">
        <v>945</v>
      </c>
      <c r="L451" s="140" t="str">
        <f>IF(ISERROR(VLOOKUP($B451&amp;" "&amp;$M451,Lists!$AC$4:$AD$17,2,FALSE)),"",VLOOKUP($B451&amp;" "&amp;$M451,Lists!$AC$4:$AD$17,2,FALSE))</f>
        <v/>
      </c>
      <c r="M451" s="78" t="str">
        <f>IF(ISERROR(VLOOKUP($K451,Lists!$L$4:$M$7,2,FALSE)),"",VLOOKUP($K451,Lists!$L$4:$M$7,2,FALSE))</f>
        <v/>
      </c>
      <c r="N451" s="98" t="str">
        <f t="shared" si="6"/>
        <v/>
      </c>
      <c r="O451" s="99" t="str">
        <f>IF(C451="no",VLOOKUP(B451,Lists!$R$4:$AB$17,10, FALSE),"Please enter details here")</f>
        <v>Please enter details here</v>
      </c>
      <c r="P451" s="124"/>
      <c r="Q451" s="99" t="str">
        <f>IF(Lists!$BA$4="","No","")</f>
        <v>No</v>
      </c>
      <c r="R451" s="100" t="str">
        <f>IF(ISERROR(VLOOKUP($E451,Lists!$T$4:$AA$49,6,FALSE)),"",VLOOKUP($E451,Lists!$T$4:$AA$49,6,FALSE))</f>
        <v/>
      </c>
      <c r="S451" s="101" t="str">
        <f>IF(ISERROR(VLOOKUP($E451,Lists!$T$4:$AA$49,7,FALSE)),"",VLOOKUP($E451,Lists!$T$4:$AA$49,7,FALSE))</f>
        <v/>
      </c>
      <c r="T451" s="102"/>
      <c r="U451" s="102"/>
      <c r="V451" s="102"/>
      <c r="W451" s="102"/>
      <c r="X451" s="102" t="str">
        <f>IF(ISERROR(VLOOKUP($E451,Lists!$T$4:$AF$49,13,FALSE))," ",VLOOKUP($E451,Lists!$T$4:$AF$49,13,FALSE))</f>
        <v xml:space="preserve"> </v>
      </c>
    </row>
    <row r="452" spans="1:24" x14ac:dyDescent="0.25">
      <c r="A452" s="91"/>
      <c r="B452" s="76" t="s">
        <v>781</v>
      </c>
      <c r="C452" s="89" t="s">
        <v>898</v>
      </c>
      <c r="D452" s="139" t="str">
        <f>IF(ISERROR(VLOOKUP($B452,Lists!$R$4:$S$17,2,FALSE)),"",VLOOKUP($B452,Lists!$R$4:$S$17,2,FALSE))</f>
        <v/>
      </c>
      <c r="E452" s="90" t="s">
        <v>799</v>
      </c>
      <c r="F452" s="96"/>
      <c r="G452" s="96" t="s">
        <v>836</v>
      </c>
      <c r="H452" s="91" t="s">
        <v>1016</v>
      </c>
      <c r="I452" s="91" t="s">
        <v>926</v>
      </c>
      <c r="J452" s="97"/>
      <c r="K452" s="78" t="s">
        <v>945</v>
      </c>
      <c r="L452" s="140" t="str">
        <f>IF(ISERROR(VLOOKUP($B452&amp;" "&amp;$M452,Lists!$AC$4:$AD$17,2,FALSE)),"",VLOOKUP($B452&amp;" "&amp;$M452,Lists!$AC$4:$AD$17,2,FALSE))</f>
        <v/>
      </c>
      <c r="M452" s="78" t="str">
        <f>IF(ISERROR(VLOOKUP($K452,Lists!$L$4:$M$7,2,FALSE)),"",VLOOKUP($K452,Lists!$L$4:$M$7,2,FALSE))</f>
        <v/>
      </c>
      <c r="N452" s="98" t="str">
        <f t="shared" si="6"/>
        <v/>
      </c>
      <c r="O452" s="99" t="str">
        <f>IF(C452="no",VLOOKUP(B452,Lists!$R$4:$AB$17,10, FALSE),"Please enter details here")</f>
        <v>Please enter details here</v>
      </c>
      <c r="P452" s="124"/>
      <c r="Q452" s="99" t="str">
        <f>IF(Lists!$BA$4="","No","")</f>
        <v>No</v>
      </c>
      <c r="R452" s="100" t="str">
        <f>IF(ISERROR(VLOOKUP($E452,Lists!$T$4:$AA$49,6,FALSE)),"",VLOOKUP($E452,Lists!$T$4:$AA$49,6,FALSE))</f>
        <v/>
      </c>
      <c r="S452" s="101" t="str">
        <f>IF(ISERROR(VLOOKUP($E452,Lists!$T$4:$AA$49,7,FALSE)),"",VLOOKUP($E452,Lists!$T$4:$AA$49,7,FALSE))</f>
        <v/>
      </c>
      <c r="T452" s="102"/>
      <c r="U452" s="102"/>
      <c r="V452" s="102"/>
      <c r="W452" s="102"/>
      <c r="X452" s="102" t="str">
        <f>IF(ISERROR(VLOOKUP($E452,Lists!$T$4:$AF$49,13,FALSE))," ",VLOOKUP($E452,Lists!$T$4:$AF$49,13,FALSE))</f>
        <v xml:space="preserve"> </v>
      </c>
    </row>
    <row r="453" spans="1:24" x14ac:dyDescent="0.25">
      <c r="A453" s="91"/>
      <c r="B453" s="76" t="s">
        <v>781</v>
      </c>
      <c r="C453" s="89" t="s">
        <v>898</v>
      </c>
      <c r="D453" s="139" t="str">
        <f>IF(ISERROR(VLOOKUP($B453,Lists!$R$4:$S$17,2,FALSE)),"",VLOOKUP($B453,Lists!$R$4:$S$17,2,FALSE))</f>
        <v/>
      </c>
      <c r="E453" s="90" t="s">
        <v>799</v>
      </c>
      <c r="F453" s="96"/>
      <c r="G453" s="96" t="s">
        <v>836</v>
      </c>
      <c r="H453" s="91" t="s">
        <v>1016</v>
      </c>
      <c r="I453" s="91" t="s">
        <v>926</v>
      </c>
      <c r="J453" s="97"/>
      <c r="K453" s="78" t="s">
        <v>945</v>
      </c>
      <c r="L453" s="140" t="str">
        <f>IF(ISERROR(VLOOKUP($B453&amp;" "&amp;$M453,Lists!$AC$4:$AD$17,2,FALSE)),"",VLOOKUP($B453&amp;" "&amp;$M453,Lists!$AC$4:$AD$17,2,FALSE))</f>
        <v/>
      </c>
      <c r="M453" s="78" t="str">
        <f>IF(ISERROR(VLOOKUP($K453,Lists!$L$4:$M$7,2,FALSE)),"",VLOOKUP($K453,Lists!$L$4:$M$7,2,FALSE))</f>
        <v/>
      </c>
      <c r="N453" s="98" t="str">
        <f t="shared" si="6"/>
        <v/>
      </c>
      <c r="O453" s="99" t="str">
        <f>IF(C453="no",VLOOKUP(B453,Lists!$R$4:$AB$17,10, FALSE),"Please enter details here")</f>
        <v>Please enter details here</v>
      </c>
      <c r="P453" s="124"/>
      <c r="Q453" s="99" t="str">
        <f>IF(Lists!$BA$4="","No","")</f>
        <v>No</v>
      </c>
      <c r="R453" s="100" t="str">
        <f>IF(ISERROR(VLOOKUP($E453,Lists!$T$4:$AA$49,6,FALSE)),"",VLOOKUP($E453,Lists!$T$4:$AA$49,6,FALSE))</f>
        <v/>
      </c>
      <c r="S453" s="101" t="str">
        <f>IF(ISERROR(VLOOKUP($E453,Lists!$T$4:$AA$49,7,FALSE)),"",VLOOKUP($E453,Lists!$T$4:$AA$49,7,FALSE))</f>
        <v/>
      </c>
      <c r="T453" s="102"/>
      <c r="U453" s="102"/>
      <c r="V453" s="102"/>
      <c r="W453" s="102"/>
      <c r="X453" s="102" t="str">
        <f>IF(ISERROR(VLOOKUP($E453,Lists!$T$4:$AF$49,13,FALSE))," ",VLOOKUP($E453,Lists!$T$4:$AF$49,13,FALSE))</f>
        <v xml:space="preserve"> </v>
      </c>
    </row>
    <row r="454" spans="1:24" x14ac:dyDescent="0.25">
      <c r="A454" s="91"/>
      <c r="B454" s="76" t="s">
        <v>781</v>
      </c>
      <c r="C454" s="89" t="s">
        <v>898</v>
      </c>
      <c r="D454" s="139" t="str">
        <f>IF(ISERROR(VLOOKUP($B454,Lists!$R$4:$S$17,2,FALSE)),"",VLOOKUP($B454,Lists!$R$4:$S$17,2,FALSE))</f>
        <v/>
      </c>
      <c r="E454" s="90" t="s">
        <v>799</v>
      </c>
      <c r="F454" s="96"/>
      <c r="G454" s="96" t="s">
        <v>836</v>
      </c>
      <c r="H454" s="91" t="s">
        <v>1016</v>
      </c>
      <c r="I454" s="91" t="s">
        <v>926</v>
      </c>
      <c r="J454" s="97"/>
      <c r="K454" s="78" t="s">
        <v>945</v>
      </c>
      <c r="L454" s="140" t="str">
        <f>IF(ISERROR(VLOOKUP($B454&amp;" "&amp;$M454,Lists!$AC$4:$AD$17,2,FALSE)),"",VLOOKUP($B454&amp;" "&amp;$M454,Lists!$AC$4:$AD$17,2,FALSE))</f>
        <v/>
      </c>
      <c r="M454" s="78" t="str">
        <f>IF(ISERROR(VLOOKUP($K454,Lists!$L$4:$M$7,2,FALSE)),"",VLOOKUP($K454,Lists!$L$4:$M$7,2,FALSE))</f>
        <v/>
      </c>
      <c r="N454" s="98" t="str">
        <f t="shared" si="6"/>
        <v/>
      </c>
      <c r="O454" s="99" t="str">
        <f>IF(C454="no",VLOOKUP(B454,Lists!$R$4:$AB$17,10, FALSE),"Please enter details here")</f>
        <v>Please enter details here</v>
      </c>
      <c r="P454" s="124"/>
      <c r="Q454" s="99" t="str">
        <f>IF(Lists!$BA$4="","No","")</f>
        <v>No</v>
      </c>
      <c r="R454" s="100" t="str">
        <f>IF(ISERROR(VLOOKUP($E454,Lists!$T$4:$AA$49,6,FALSE)),"",VLOOKUP($E454,Lists!$T$4:$AA$49,6,FALSE))</f>
        <v/>
      </c>
      <c r="S454" s="101" t="str">
        <f>IF(ISERROR(VLOOKUP($E454,Lists!$T$4:$AA$49,7,FALSE)),"",VLOOKUP($E454,Lists!$T$4:$AA$49,7,FALSE))</f>
        <v/>
      </c>
      <c r="T454" s="102"/>
      <c r="U454" s="102"/>
      <c r="V454" s="102"/>
      <c r="W454" s="102"/>
      <c r="X454" s="102" t="str">
        <f>IF(ISERROR(VLOOKUP($E454,Lists!$T$4:$AF$49,13,FALSE))," ",VLOOKUP($E454,Lists!$T$4:$AF$49,13,FALSE))</f>
        <v xml:space="preserve"> </v>
      </c>
    </row>
    <row r="455" spans="1:24" x14ac:dyDescent="0.25">
      <c r="A455" s="91"/>
      <c r="B455" s="76" t="s">
        <v>781</v>
      </c>
      <c r="C455" s="89" t="s">
        <v>898</v>
      </c>
      <c r="D455" s="139" t="str">
        <f>IF(ISERROR(VLOOKUP($B455,Lists!$R$4:$S$17,2,FALSE)),"",VLOOKUP($B455,Lists!$R$4:$S$17,2,FALSE))</f>
        <v/>
      </c>
      <c r="E455" s="90" t="s">
        <v>799</v>
      </c>
      <c r="F455" s="96"/>
      <c r="G455" s="96" t="s">
        <v>836</v>
      </c>
      <c r="H455" s="91" t="s">
        <v>1016</v>
      </c>
      <c r="I455" s="91" t="s">
        <v>926</v>
      </c>
      <c r="J455" s="97"/>
      <c r="K455" s="78" t="s">
        <v>945</v>
      </c>
      <c r="L455" s="140" t="str">
        <f>IF(ISERROR(VLOOKUP($B455&amp;" "&amp;$M455,Lists!$AC$4:$AD$17,2,FALSE)),"",VLOOKUP($B455&amp;" "&amp;$M455,Lists!$AC$4:$AD$17,2,FALSE))</f>
        <v/>
      </c>
      <c r="M455" s="78" t="str">
        <f>IF(ISERROR(VLOOKUP($K455,Lists!$L$4:$M$7,2,FALSE)),"",VLOOKUP($K455,Lists!$L$4:$M$7,2,FALSE))</f>
        <v/>
      </c>
      <c r="N455" s="98" t="str">
        <f t="shared" si="6"/>
        <v/>
      </c>
      <c r="O455" s="99" t="str">
        <f>IF(C455="no",VLOOKUP(B455,Lists!$R$4:$AB$17,10, FALSE),"Please enter details here")</f>
        <v>Please enter details here</v>
      </c>
      <c r="P455" s="124"/>
      <c r="Q455" s="99" t="str">
        <f>IF(Lists!$BA$4="","No","")</f>
        <v>No</v>
      </c>
      <c r="R455" s="100" t="str">
        <f>IF(ISERROR(VLOOKUP($E455,Lists!$T$4:$AA$49,6,FALSE)),"",VLOOKUP($E455,Lists!$T$4:$AA$49,6,FALSE))</f>
        <v/>
      </c>
      <c r="S455" s="101" t="str">
        <f>IF(ISERROR(VLOOKUP($E455,Lists!$T$4:$AA$49,7,FALSE)),"",VLOOKUP($E455,Lists!$T$4:$AA$49,7,FALSE))</f>
        <v/>
      </c>
      <c r="T455" s="102"/>
      <c r="U455" s="102"/>
      <c r="V455" s="102"/>
      <c r="W455" s="102"/>
      <c r="X455" s="102" t="str">
        <f>IF(ISERROR(VLOOKUP($E455,Lists!$T$4:$AF$49,13,FALSE))," ",VLOOKUP($E455,Lists!$T$4:$AF$49,13,FALSE))</f>
        <v xml:space="preserve"> </v>
      </c>
    </row>
    <row r="456" spans="1:24" x14ac:dyDescent="0.25">
      <c r="A456" s="91"/>
      <c r="B456" s="76" t="s">
        <v>781</v>
      </c>
      <c r="C456" s="89" t="s">
        <v>898</v>
      </c>
      <c r="D456" s="139" t="str">
        <f>IF(ISERROR(VLOOKUP($B456,Lists!$R$4:$S$17,2,FALSE)),"",VLOOKUP($B456,Lists!$R$4:$S$17,2,FALSE))</f>
        <v/>
      </c>
      <c r="E456" s="90" t="s">
        <v>799</v>
      </c>
      <c r="F456" s="96"/>
      <c r="G456" s="96" t="s">
        <v>836</v>
      </c>
      <c r="H456" s="91" t="s">
        <v>1016</v>
      </c>
      <c r="I456" s="91" t="s">
        <v>926</v>
      </c>
      <c r="J456" s="97"/>
      <c r="K456" s="78" t="s">
        <v>945</v>
      </c>
      <c r="L456" s="140" t="str">
        <f>IF(ISERROR(VLOOKUP($B456&amp;" "&amp;$M456,Lists!$AC$4:$AD$17,2,FALSE)),"",VLOOKUP($B456&amp;" "&amp;$M456,Lists!$AC$4:$AD$17,2,FALSE))</f>
        <v/>
      </c>
      <c r="M456" s="78" t="str">
        <f>IF(ISERROR(VLOOKUP($K456,Lists!$L$4:$M$7,2,FALSE)),"",VLOOKUP($K456,Lists!$L$4:$M$7,2,FALSE))</f>
        <v/>
      </c>
      <c r="N456" s="98" t="str">
        <f t="shared" ref="N456:N519" si="7">IF(ISERROR(J456*L456),"",J456*L456)</f>
        <v/>
      </c>
      <c r="O456" s="99" t="str">
        <f>IF(C456="no",VLOOKUP(B456,Lists!$R$4:$AB$17,10, FALSE),"Please enter details here")</f>
        <v>Please enter details here</v>
      </c>
      <c r="P456" s="124"/>
      <c r="Q456" s="99" t="str">
        <f>IF(Lists!$BA$4="","No","")</f>
        <v>No</v>
      </c>
      <c r="R456" s="100" t="str">
        <f>IF(ISERROR(VLOOKUP($E456,Lists!$T$4:$AA$49,6,FALSE)),"",VLOOKUP($E456,Lists!$T$4:$AA$49,6,FALSE))</f>
        <v/>
      </c>
      <c r="S456" s="101" t="str">
        <f>IF(ISERROR(VLOOKUP($E456,Lists!$T$4:$AA$49,7,FALSE)),"",VLOOKUP($E456,Lists!$T$4:$AA$49,7,FALSE))</f>
        <v/>
      </c>
      <c r="T456" s="102"/>
      <c r="U456" s="102"/>
      <c r="V456" s="102"/>
      <c r="W456" s="102"/>
      <c r="X456" s="102" t="str">
        <f>IF(ISERROR(VLOOKUP($E456,Lists!$T$4:$AF$49,13,FALSE))," ",VLOOKUP($E456,Lists!$T$4:$AF$49,13,FALSE))</f>
        <v xml:space="preserve"> </v>
      </c>
    </row>
    <row r="457" spans="1:24" x14ac:dyDescent="0.25">
      <c r="A457" s="91"/>
      <c r="B457" s="76" t="s">
        <v>781</v>
      </c>
      <c r="C457" s="89" t="s">
        <v>898</v>
      </c>
      <c r="D457" s="139" t="str">
        <f>IF(ISERROR(VLOOKUP($B457,Lists!$R$4:$S$17,2,FALSE)),"",VLOOKUP($B457,Lists!$R$4:$S$17,2,FALSE))</f>
        <v/>
      </c>
      <c r="E457" s="90" t="s">
        <v>799</v>
      </c>
      <c r="F457" s="96"/>
      <c r="G457" s="96" t="s">
        <v>836</v>
      </c>
      <c r="H457" s="91" t="s">
        <v>1016</v>
      </c>
      <c r="I457" s="91" t="s">
        <v>926</v>
      </c>
      <c r="J457" s="97"/>
      <c r="K457" s="78" t="s">
        <v>945</v>
      </c>
      <c r="L457" s="140" t="str">
        <f>IF(ISERROR(VLOOKUP($B457&amp;" "&amp;$M457,Lists!$AC$4:$AD$17,2,FALSE)),"",VLOOKUP($B457&amp;" "&amp;$M457,Lists!$AC$4:$AD$17,2,FALSE))</f>
        <v/>
      </c>
      <c r="M457" s="78" t="str">
        <f>IF(ISERROR(VLOOKUP($K457,Lists!$L$4:$M$7,2,FALSE)),"",VLOOKUP($K457,Lists!$L$4:$M$7,2,FALSE))</f>
        <v/>
      </c>
      <c r="N457" s="98" t="str">
        <f t="shared" si="7"/>
        <v/>
      </c>
      <c r="O457" s="99" t="str">
        <f>IF(C457="no",VLOOKUP(B457,Lists!$R$4:$AB$17,10, FALSE),"Please enter details here")</f>
        <v>Please enter details here</v>
      </c>
      <c r="P457" s="124"/>
      <c r="Q457" s="99" t="str">
        <f>IF(Lists!$BA$4="","No","")</f>
        <v>No</v>
      </c>
      <c r="R457" s="100" t="str">
        <f>IF(ISERROR(VLOOKUP($E457,Lists!$T$4:$AA$49,6,FALSE)),"",VLOOKUP($E457,Lists!$T$4:$AA$49,6,FALSE))</f>
        <v/>
      </c>
      <c r="S457" s="101" t="str">
        <f>IF(ISERROR(VLOOKUP($E457,Lists!$T$4:$AA$49,7,FALSE)),"",VLOOKUP($E457,Lists!$T$4:$AA$49,7,FALSE))</f>
        <v/>
      </c>
      <c r="T457" s="102"/>
      <c r="U457" s="102"/>
      <c r="V457" s="102"/>
      <c r="W457" s="102"/>
      <c r="X457" s="102" t="str">
        <f>IF(ISERROR(VLOOKUP($E457,Lists!$T$4:$AF$49,13,FALSE))," ",VLOOKUP($E457,Lists!$T$4:$AF$49,13,FALSE))</f>
        <v xml:space="preserve"> </v>
      </c>
    </row>
    <row r="458" spans="1:24" x14ac:dyDescent="0.25">
      <c r="A458" s="91"/>
      <c r="B458" s="76" t="s">
        <v>781</v>
      </c>
      <c r="C458" s="89" t="s">
        <v>898</v>
      </c>
      <c r="D458" s="139" t="str">
        <f>IF(ISERROR(VLOOKUP($B458,Lists!$R$4:$S$17,2,FALSE)),"",VLOOKUP($B458,Lists!$R$4:$S$17,2,FALSE))</f>
        <v/>
      </c>
      <c r="E458" s="90" t="s">
        <v>799</v>
      </c>
      <c r="F458" s="96"/>
      <c r="G458" s="96" t="s">
        <v>836</v>
      </c>
      <c r="H458" s="91" t="s">
        <v>1016</v>
      </c>
      <c r="I458" s="91" t="s">
        <v>926</v>
      </c>
      <c r="J458" s="97"/>
      <c r="K458" s="78" t="s">
        <v>945</v>
      </c>
      <c r="L458" s="140" t="str">
        <f>IF(ISERROR(VLOOKUP($B458&amp;" "&amp;$M458,Lists!$AC$4:$AD$17,2,FALSE)),"",VLOOKUP($B458&amp;" "&amp;$M458,Lists!$AC$4:$AD$17,2,FALSE))</f>
        <v/>
      </c>
      <c r="M458" s="78" t="str">
        <f>IF(ISERROR(VLOOKUP($K458,Lists!$L$4:$M$7,2,FALSE)),"",VLOOKUP($K458,Lists!$L$4:$M$7,2,FALSE))</f>
        <v/>
      </c>
      <c r="N458" s="98" t="str">
        <f t="shared" si="7"/>
        <v/>
      </c>
      <c r="O458" s="99" t="str">
        <f>IF(C458="no",VLOOKUP(B458,Lists!$R$4:$AB$17,10, FALSE),"Please enter details here")</f>
        <v>Please enter details here</v>
      </c>
      <c r="P458" s="124"/>
      <c r="Q458" s="99" t="str">
        <f>IF(Lists!$BA$4="","No","")</f>
        <v>No</v>
      </c>
      <c r="R458" s="100" t="str">
        <f>IF(ISERROR(VLOOKUP($E458,Lists!$T$4:$AA$49,6,FALSE)),"",VLOOKUP($E458,Lists!$T$4:$AA$49,6,FALSE))</f>
        <v/>
      </c>
      <c r="S458" s="101" t="str">
        <f>IF(ISERROR(VLOOKUP($E458,Lists!$T$4:$AA$49,7,FALSE)),"",VLOOKUP($E458,Lists!$T$4:$AA$49,7,FALSE))</f>
        <v/>
      </c>
      <c r="T458" s="102"/>
      <c r="U458" s="102"/>
      <c r="V458" s="102"/>
      <c r="W458" s="102"/>
      <c r="X458" s="102" t="str">
        <f>IF(ISERROR(VLOOKUP($E458,Lists!$T$4:$AF$49,13,FALSE))," ",VLOOKUP($E458,Lists!$T$4:$AF$49,13,FALSE))</f>
        <v xml:space="preserve"> </v>
      </c>
    </row>
    <row r="459" spans="1:24" x14ac:dyDescent="0.25">
      <c r="A459" s="91"/>
      <c r="B459" s="76" t="s">
        <v>781</v>
      </c>
      <c r="C459" s="89" t="s">
        <v>898</v>
      </c>
      <c r="D459" s="139" t="str">
        <f>IF(ISERROR(VLOOKUP($B459,Lists!$R$4:$S$17,2,FALSE)),"",VLOOKUP($B459,Lists!$R$4:$S$17,2,FALSE))</f>
        <v/>
      </c>
      <c r="E459" s="90" t="s">
        <v>799</v>
      </c>
      <c r="F459" s="96"/>
      <c r="G459" s="96" t="s">
        <v>836</v>
      </c>
      <c r="H459" s="91" t="s">
        <v>1016</v>
      </c>
      <c r="I459" s="91" t="s">
        <v>926</v>
      </c>
      <c r="J459" s="97"/>
      <c r="K459" s="78" t="s">
        <v>945</v>
      </c>
      <c r="L459" s="140" t="str">
        <f>IF(ISERROR(VLOOKUP($B459&amp;" "&amp;$M459,Lists!$AC$4:$AD$17,2,FALSE)),"",VLOOKUP($B459&amp;" "&amp;$M459,Lists!$AC$4:$AD$17,2,FALSE))</f>
        <v/>
      </c>
      <c r="M459" s="78" t="str">
        <f>IF(ISERROR(VLOOKUP($K459,Lists!$L$4:$M$7,2,FALSE)),"",VLOOKUP($K459,Lists!$L$4:$M$7,2,FALSE))</f>
        <v/>
      </c>
      <c r="N459" s="98" t="str">
        <f t="shared" si="7"/>
        <v/>
      </c>
      <c r="O459" s="99" t="str">
        <f>IF(C459="no",VLOOKUP(B459,Lists!$R$4:$AB$17,10, FALSE),"Please enter details here")</f>
        <v>Please enter details here</v>
      </c>
      <c r="P459" s="124"/>
      <c r="Q459" s="99" t="str">
        <f>IF(Lists!$BA$4="","No","")</f>
        <v>No</v>
      </c>
      <c r="R459" s="100" t="str">
        <f>IF(ISERROR(VLOOKUP($E459,Lists!$T$4:$AA$49,6,FALSE)),"",VLOOKUP($E459,Lists!$T$4:$AA$49,6,FALSE))</f>
        <v/>
      </c>
      <c r="S459" s="101" t="str">
        <f>IF(ISERROR(VLOOKUP($E459,Lists!$T$4:$AA$49,7,FALSE)),"",VLOOKUP($E459,Lists!$T$4:$AA$49,7,FALSE))</f>
        <v/>
      </c>
      <c r="T459" s="102"/>
      <c r="U459" s="102"/>
      <c r="V459" s="102"/>
      <c r="W459" s="102"/>
      <c r="X459" s="102" t="str">
        <f>IF(ISERROR(VLOOKUP($E459,Lists!$T$4:$AF$49,13,FALSE))," ",VLOOKUP($E459,Lists!$T$4:$AF$49,13,FALSE))</f>
        <v xml:space="preserve"> </v>
      </c>
    </row>
    <row r="460" spans="1:24" x14ac:dyDescent="0.25">
      <c r="A460" s="91"/>
      <c r="B460" s="76" t="s">
        <v>781</v>
      </c>
      <c r="C460" s="89" t="s">
        <v>898</v>
      </c>
      <c r="D460" s="139" t="str">
        <f>IF(ISERROR(VLOOKUP($B460,Lists!$R$4:$S$17,2,FALSE)),"",VLOOKUP($B460,Lists!$R$4:$S$17,2,FALSE))</f>
        <v/>
      </c>
      <c r="E460" s="90" t="s">
        <v>799</v>
      </c>
      <c r="F460" s="96"/>
      <c r="G460" s="96" t="s">
        <v>836</v>
      </c>
      <c r="H460" s="91" t="s">
        <v>1016</v>
      </c>
      <c r="I460" s="91" t="s">
        <v>926</v>
      </c>
      <c r="J460" s="97"/>
      <c r="K460" s="78" t="s">
        <v>945</v>
      </c>
      <c r="L460" s="140" t="str">
        <f>IF(ISERROR(VLOOKUP($B460&amp;" "&amp;$M460,Lists!$AC$4:$AD$17,2,FALSE)),"",VLOOKUP($B460&amp;" "&amp;$M460,Lists!$AC$4:$AD$17,2,FALSE))</f>
        <v/>
      </c>
      <c r="M460" s="78" t="str">
        <f>IF(ISERROR(VLOOKUP($K460,Lists!$L$4:$M$7,2,FALSE)),"",VLOOKUP($K460,Lists!$L$4:$M$7,2,FALSE))</f>
        <v/>
      </c>
      <c r="N460" s="98" t="str">
        <f t="shared" si="7"/>
        <v/>
      </c>
      <c r="O460" s="99" t="str">
        <f>IF(C460="no",VLOOKUP(B460,Lists!$R$4:$AB$17,10, FALSE),"Please enter details here")</f>
        <v>Please enter details here</v>
      </c>
      <c r="P460" s="124"/>
      <c r="Q460" s="99" t="str">
        <f>IF(Lists!$BA$4="","No","")</f>
        <v>No</v>
      </c>
      <c r="R460" s="100" t="str">
        <f>IF(ISERROR(VLOOKUP($E460,Lists!$T$4:$AA$49,6,FALSE)),"",VLOOKUP($E460,Lists!$T$4:$AA$49,6,FALSE))</f>
        <v/>
      </c>
      <c r="S460" s="101" t="str">
        <f>IF(ISERROR(VLOOKUP($E460,Lists!$T$4:$AA$49,7,FALSE)),"",VLOOKUP($E460,Lists!$T$4:$AA$49,7,FALSE))</f>
        <v/>
      </c>
      <c r="T460" s="102"/>
      <c r="U460" s="102"/>
      <c r="V460" s="102"/>
      <c r="W460" s="102"/>
      <c r="X460" s="102" t="str">
        <f>IF(ISERROR(VLOOKUP($E460,Lists!$T$4:$AF$49,13,FALSE))," ",VLOOKUP($E460,Lists!$T$4:$AF$49,13,FALSE))</f>
        <v xml:space="preserve"> </v>
      </c>
    </row>
    <row r="461" spans="1:24" x14ac:dyDescent="0.25">
      <c r="A461" s="91"/>
      <c r="B461" s="76" t="s">
        <v>781</v>
      </c>
      <c r="C461" s="89" t="s">
        <v>898</v>
      </c>
      <c r="D461" s="139" t="str">
        <f>IF(ISERROR(VLOOKUP($B461,Lists!$R$4:$S$17,2,FALSE)),"",VLOOKUP($B461,Lists!$R$4:$S$17,2,FALSE))</f>
        <v/>
      </c>
      <c r="E461" s="90" t="s">
        <v>799</v>
      </c>
      <c r="F461" s="96"/>
      <c r="G461" s="96" t="s">
        <v>836</v>
      </c>
      <c r="H461" s="91" t="s">
        <v>1016</v>
      </c>
      <c r="I461" s="91" t="s">
        <v>926</v>
      </c>
      <c r="J461" s="97"/>
      <c r="K461" s="78" t="s">
        <v>945</v>
      </c>
      <c r="L461" s="140" t="str">
        <f>IF(ISERROR(VLOOKUP($B461&amp;" "&amp;$M461,Lists!$AC$4:$AD$17,2,FALSE)),"",VLOOKUP($B461&amp;" "&amp;$M461,Lists!$AC$4:$AD$17,2,FALSE))</f>
        <v/>
      </c>
      <c r="M461" s="78" t="str">
        <f>IF(ISERROR(VLOOKUP($K461,Lists!$L$4:$M$7,2,FALSE)),"",VLOOKUP($K461,Lists!$L$4:$M$7,2,FALSE))</f>
        <v/>
      </c>
      <c r="N461" s="98" t="str">
        <f t="shared" si="7"/>
        <v/>
      </c>
      <c r="O461" s="99" t="str">
        <f>IF(C461="no",VLOOKUP(B461,Lists!$R$4:$AB$17,10, FALSE),"Please enter details here")</f>
        <v>Please enter details here</v>
      </c>
      <c r="P461" s="124"/>
      <c r="Q461" s="99" t="str">
        <f>IF(Lists!$BA$4="","No","")</f>
        <v>No</v>
      </c>
      <c r="R461" s="100" t="str">
        <f>IF(ISERROR(VLOOKUP($E461,Lists!$T$4:$AA$49,6,FALSE)),"",VLOOKUP($E461,Lists!$T$4:$AA$49,6,FALSE))</f>
        <v/>
      </c>
      <c r="S461" s="101" t="str">
        <f>IF(ISERROR(VLOOKUP($E461,Lists!$T$4:$AA$49,7,FALSE)),"",VLOOKUP($E461,Lists!$T$4:$AA$49,7,FALSE))</f>
        <v/>
      </c>
      <c r="T461" s="102"/>
      <c r="U461" s="102"/>
      <c r="V461" s="102"/>
      <c r="W461" s="102"/>
      <c r="X461" s="102" t="str">
        <f>IF(ISERROR(VLOOKUP($E461,Lists!$T$4:$AF$49,13,FALSE))," ",VLOOKUP($E461,Lists!$T$4:$AF$49,13,FALSE))</f>
        <v xml:space="preserve"> </v>
      </c>
    </row>
    <row r="462" spans="1:24" x14ac:dyDescent="0.25">
      <c r="A462" s="91"/>
      <c r="B462" s="76" t="s">
        <v>781</v>
      </c>
      <c r="C462" s="89" t="s">
        <v>898</v>
      </c>
      <c r="D462" s="139" t="str">
        <f>IF(ISERROR(VLOOKUP($B462,Lists!$R$4:$S$17,2,FALSE)),"",VLOOKUP($B462,Lists!$R$4:$S$17,2,FALSE))</f>
        <v/>
      </c>
      <c r="E462" s="90" t="s">
        <v>799</v>
      </c>
      <c r="F462" s="96"/>
      <c r="G462" s="96" t="s">
        <v>836</v>
      </c>
      <c r="H462" s="91" t="s">
        <v>1016</v>
      </c>
      <c r="I462" s="91" t="s">
        <v>926</v>
      </c>
      <c r="J462" s="97"/>
      <c r="K462" s="78" t="s">
        <v>945</v>
      </c>
      <c r="L462" s="140" t="str">
        <f>IF(ISERROR(VLOOKUP($B462&amp;" "&amp;$M462,Lists!$AC$4:$AD$17,2,FALSE)),"",VLOOKUP($B462&amp;" "&amp;$M462,Lists!$AC$4:$AD$17,2,FALSE))</f>
        <v/>
      </c>
      <c r="M462" s="78" t="str">
        <f>IF(ISERROR(VLOOKUP($K462,Lists!$L$4:$M$7,2,FALSE)),"",VLOOKUP($K462,Lists!$L$4:$M$7,2,FALSE))</f>
        <v/>
      </c>
      <c r="N462" s="98" t="str">
        <f t="shared" si="7"/>
        <v/>
      </c>
      <c r="O462" s="99" t="str">
        <f>IF(C462="no",VLOOKUP(B462,Lists!$R$4:$AB$17,10, FALSE),"Please enter details here")</f>
        <v>Please enter details here</v>
      </c>
      <c r="P462" s="124"/>
      <c r="Q462" s="99" t="str">
        <f>IF(Lists!$BA$4="","No","")</f>
        <v>No</v>
      </c>
      <c r="R462" s="100" t="str">
        <f>IF(ISERROR(VLOOKUP($E462,Lists!$T$4:$AA$49,6,FALSE)),"",VLOOKUP($E462,Lists!$T$4:$AA$49,6,FALSE))</f>
        <v/>
      </c>
      <c r="S462" s="101" t="str">
        <f>IF(ISERROR(VLOOKUP($E462,Lists!$T$4:$AA$49,7,FALSE)),"",VLOOKUP($E462,Lists!$T$4:$AA$49,7,FALSE))</f>
        <v/>
      </c>
      <c r="T462" s="102"/>
      <c r="U462" s="102"/>
      <c r="V462" s="102"/>
      <c r="W462" s="102"/>
      <c r="X462" s="102" t="str">
        <f>IF(ISERROR(VLOOKUP($E462,Lists!$T$4:$AF$49,13,FALSE))," ",VLOOKUP($E462,Lists!$T$4:$AF$49,13,FALSE))</f>
        <v xml:space="preserve"> </v>
      </c>
    </row>
    <row r="463" spans="1:24" x14ac:dyDescent="0.25">
      <c r="A463" s="91"/>
      <c r="B463" s="76" t="s">
        <v>781</v>
      </c>
      <c r="C463" s="89" t="s">
        <v>898</v>
      </c>
      <c r="D463" s="139" t="str">
        <f>IF(ISERROR(VLOOKUP($B463,Lists!$R$4:$S$17,2,FALSE)),"",VLOOKUP($B463,Lists!$R$4:$S$17,2,FALSE))</f>
        <v/>
      </c>
      <c r="E463" s="90" t="s">
        <v>799</v>
      </c>
      <c r="F463" s="96"/>
      <c r="G463" s="96" t="s">
        <v>836</v>
      </c>
      <c r="H463" s="91" t="s">
        <v>1016</v>
      </c>
      <c r="I463" s="91" t="s">
        <v>926</v>
      </c>
      <c r="J463" s="97"/>
      <c r="K463" s="78" t="s">
        <v>945</v>
      </c>
      <c r="L463" s="140" t="str">
        <f>IF(ISERROR(VLOOKUP($B463&amp;" "&amp;$M463,Lists!$AC$4:$AD$17,2,FALSE)),"",VLOOKUP($B463&amp;" "&amp;$M463,Lists!$AC$4:$AD$17,2,FALSE))</f>
        <v/>
      </c>
      <c r="M463" s="78" t="str">
        <f>IF(ISERROR(VLOOKUP($K463,Lists!$L$4:$M$7,2,FALSE)),"",VLOOKUP($K463,Lists!$L$4:$M$7,2,FALSE))</f>
        <v/>
      </c>
      <c r="N463" s="98" t="str">
        <f t="shared" si="7"/>
        <v/>
      </c>
      <c r="O463" s="99" t="str">
        <f>IF(C463="no",VLOOKUP(B463,Lists!$R$4:$AB$17,10, FALSE),"Please enter details here")</f>
        <v>Please enter details here</v>
      </c>
      <c r="P463" s="124"/>
      <c r="Q463" s="99" t="str">
        <f>IF(Lists!$BA$4="","No","")</f>
        <v>No</v>
      </c>
      <c r="R463" s="100" t="str">
        <f>IF(ISERROR(VLOOKUP($E463,Lists!$T$4:$AA$49,6,FALSE)),"",VLOOKUP($E463,Lists!$T$4:$AA$49,6,FALSE))</f>
        <v/>
      </c>
      <c r="S463" s="101" t="str">
        <f>IF(ISERROR(VLOOKUP($E463,Lists!$T$4:$AA$49,7,FALSE)),"",VLOOKUP($E463,Lists!$T$4:$AA$49,7,FALSE))</f>
        <v/>
      </c>
      <c r="T463" s="102"/>
      <c r="U463" s="102"/>
      <c r="V463" s="102"/>
      <c r="W463" s="102"/>
      <c r="X463" s="102" t="str">
        <f>IF(ISERROR(VLOOKUP($E463,Lists!$T$4:$AF$49,13,FALSE))," ",VLOOKUP($E463,Lists!$T$4:$AF$49,13,FALSE))</f>
        <v xml:space="preserve"> </v>
      </c>
    </row>
    <row r="464" spans="1:24" x14ac:dyDescent="0.25">
      <c r="A464" s="91"/>
      <c r="B464" s="76" t="s">
        <v>781</v>
      </c>
      <c r="C464" s="89" t="s">
        <v>898</v>
      </c>
      <c r="D464" s="139" t="str">
        <f>IF(ISERROR(VLOOKUP($B464,Lists!$R$4:$S$17,2,FALSE)),"",VLOOKUP($B464,Lists!$R$4:$S$17,2,FALSE))</f>
        <v/>
      </c>
      <c r="E464" s="90" t="s">
        <v>799</v>
      </c>
      <c r="F464" s="96"/>
      <c r="G464" s="96" t="s">
        <v>836</v>
      </c>
      <c r="H464" s="91" t="s">
        <v>1016</v>
      </c>
      <c r="I464" s="91" t="s">
        <v>926</v>
      </c>
      <c r="J464" s="97"/>
      <c r="K464" s="78" t="s">
        <v>945</v>
      </c>
      <c r="L464" s="140" t="str">
        <f>IF(ISERROR(VLOOKUP($B464&amp;" "&amp;$M464,Lists!$AC$4:$AD$17,2,FALSE)),"",VLOOKUP($B464&amp;" "&amp;$M464,Lists!$AC$4:$AD$17,2,FALSE))</f>
        <v/>
      </c>
      <c r="M464" s="78" t="str">
        <f>IF(ISERROR(VLOOKUP($K464,Lists!$L$4:$M$7,2,FALSE)),"",VLOOKUP($K464,Lists!$L$4:$M$7,2,FALSE))</f>
        <v/>
      </c>
      <c r="N464" s="98" t="str">
        <f t="shared" si="7"/>
        <v/>
      </c>
      <c r="O464" s="99" t="str">
        <f>IF(C464="no",VLOOKUP(B464,Lists!$R$4:$AB$17,10, FALSE),"Please enter details here")</f>
        <v>Please enter details here</v>
      </c>
      <c r="P464" s="124"/>
      <c r="Q464" s="99" t="str">
        <f>IF(Lists!$BA$4="","No","")</f>
        <v>No</v>
      </c>
      <c r="R464" s="100" t="str">
        <f>IF(ISERROR(VLOOKUP($E464,Lists!$T$4:$AA$49,6,FALSE)),"",VLOOKUP($E464,Lists!$T$4:$AA$49,6,FALSE))</f>
        <v/>
      </c>
      <c r="S464" s="101" t="str">
        <f>IF(ISERROR(VLOOKUP($E464,Lists!$T$4:$AA$49,7,FALSE)),"",VLOOKUP($E464,Lists!$T$4:$AA$49,7,FALSE))</f>
        <v/>
      </c>
      <c r="T464" s="102"/>
      <c r="U464" s="102"/>
      <c r="V464" s="102"/>
      <c r="W464" s="102"/>
      <c r="X464" s="102" t="str">
        <f>IF(ISERROR(VLOOKUP($E464,Lists!$T$4:$AF$49,13,FALSE))," ",VLOOKUP($E464,Lists!$T$4:$AF$49,13,FALSE))</f>
        <v xml:space="preserve"> </v>
      </c>
    </row>
    <row r="465" spans="1:24" x14ac:dyDescent="0.25">
      <c r="A465" s="91"/>
      <c r="B465" s="76" t="s">
        <v>781</v>
      </c>
      <c r="C465" s="89" t="s">
        <v>898</v>
      </c>
      <c r="D465" s="139" t="str">
        <f>IF(ISERROR(VLOOKUP($B465,Lists!$R$4:$S$17,2,FALSE)),"",VLOOKUP($B465,Lists!$R$4:$S$17,2,FALSE))</f>
        <v/>
      </c>
      <c r="E465" s="90" t="s">
        <v>799</v>
      </c>
      <c r="F465" s="96"/>
      <c r="G465" s="96" t="s">
        <v>836</v>
      </c>
      <c r="H465" s="91" t="s">
        <v>1016</v>
      </c>
      <c r="I465" s="91" t="s">
        <v>926</v>
      </c>
      <c r="J465" s="97"/>
      <c r="K465" s="78" t="s">
        <v>945</v>
      </c>
      <c r="L465" s="140" t="str">
        <f>IF(ISERROR(VLOOKUP($B465&amp;" "&amp;$M465,Lists!$AC$4:$AD$17,2,FALSE)),"",VLOOKUP($B465&amp;" "&amp;$M465,Lists!$AC$4:$AD$17,2,FALSE))</f>
        <v/>
      </c>
      <c r="M465" s="78" t="str">
        <f>IF(ISERROR(VLOOKUP($K465,Lists!$L$4:$M$7,2,FALSE)),"",VLOOKUP($K465,Lists!$L$4:$M$7,2,FALSE))</f>
        <v/>
      </c>
      <c r="N465" s="98" t="str">
        <f t="shared" si="7"/>
        <v/>
      </c>
      <c r="O465" s="99" t="str">
        <f>IF(C465="no",VLOOKUP(B465,Lists!$R$4:$AB$17,10, FALSE),"Please enter details here")</f>
        <v>Please enter details here</v>
      </c>
      <c r="P465" s="124"/>
      <c r="Q465" s="99" t="str">
        <f>IF(Lists!$BA$4="","No","")</f>
        <v>No</v>
      </c>
      <c r="R465" s="100" t="str">
        <f>IF(ISERROR(VLOOKUP($E465,Lists!$T$4:$AA$49,6,FALSE)),"",VLOOKUP($E465,Lists!$T$4:$AA$49,6,FALSE))</f>
        <v/>
      </c>
      <c r="S465" s="101" t="str">
        <f>IF(ISERROR(VLOOKUP($E465,Lists!$T$4:$AA$49,7,FALSE)),"",VLOOKUP($E465,Lists!$T$4:$AA$49,7,FALSE))</f>
        <v/>
      </c>
      <c r="T465" s="102"/>
      <c r="U465" s="102"/>
      <c r="V465" s="102"/>
      <c r="W465" s="102"/>
      <c r="X465" s="102" t="str">
        <f>IF(ISERROR(VLOOKUP($E465,Lists!$T$4:$AF$49,13,FALSE))," ",VLOOKUP($E465,Lists!$T$4:$AF$49,13,FALSE))</f>
        <v xml:space="preserve"> </v>
      </c>
    </row>
    <row r="466" spans="1:24" x14ac:dyDescent="0.25">
      <c r="A466" s="91"/>
      <c r="B466" s="76" t="s">
        <v>781</v>
      </c>
      <c r="C466" s="89" t="s">
        <v>898</v>
      </c>
      <c r="D466" s="139" t="str">
        <f>IF(ISERROR(VLOOKUP($B466,Lists!$R$4:$S$17,2,FALSE)),"",VLOOKUP($B466,Lists!$R$4:$S$17,2,FALSE))</f>
        <v/>
      </c>
      <c r="E466" s="90" t="s">
        <v>799</v>
      </c>
      <c r="F466" s="96"/>
      <c r="G466" s="96" t="s">
        <v>836</v>
      </c>
      <c r="H466" s="91" t="s">
        <v>1016</v>
      </c>
      <c r="I466" s="91" t="s">
        <v>926</v>
      </c>
      <c r="J466" s="97"/>
      <c r="K466" s="78" t="s">
        <v>945</v>
      </c>
      <c r="L466" s="140" t="str">
        <f>IF(ISERROR(VLOOKUP($B466&amp;" "&amp;$M466,Lists!$AC$4:$AD$17,2,FALSE)),"",VLOOKUP($B466&amp;" "&amp;$M466,Lists!$AC$4:$AD$17,2,FALSE))</f>
        <v/>
      </c>
      <c r="M466" s="78" t="str">
        <f>IF(ISERROR(VLOOKUP($K466,Lists!$L$4:$M$7,2,FALSE)),"",VLOOKUP($K466,Lists!$L$4:$M$7,2,FALSE))</f>
        <v/>
      </c>
      <c r="N466" s="98" t="str">
        <f t="shared" si="7"/>
        <v/>
      </c>
      <c r="O466" s="99" t="str">
        <f>IF(C466="no",VLOOKUP(B466,Lists!$R$4:$AB$17,10, FALSE),"Please enter details here")</f>
        <v>Please enter details here</v>
      </c>
      <c r="P466" s="124"/>
      <c r="Q466" s="99" t="str">
        <f>IF(Lists!$BA$4="","No","")</f>
        <v>No</v>
      </c>
      <c r="R466" s="100" t="str">
        <f>IF(ISERROR(VLOOKUP($E466,Lists!$T$4:$AA$49,6,FALSE)),"",VLOOKUP($E466,Lists!$T$4:$AA$49,6,FALSE))</f>
        <v/>
      </c>
      <c r="S466" s="101" t="str">
        <f>IF(ISERROR(VLOOKUP($E466,Lists!$T$4:$AA$49,7,FALSE)),"",VLOOKUP($E466,Lists!$T$4:$AA$49,7,FALSE))</f>
        <v/>
      </c>
      <c r="T466" s="102"/>
      <c r="U466" s="102"/>
      <c r="V466" s="102"/>
      <c r="W466" s="102"/>
      <c r="X466" s="102" t="str">
        <f>IF(ISERROR(VLOOKUP($E466,Lists!$T$4:$AF$49,13,FALSE))," ",VLOOKUP($E466,Lists!$T$4:$AF$49,13,FALSE))</f>
        <v xml:space="preserve"> </v>
      </c>
    </row>
    <row r="467" spans="1:24" x14ac:dyDescent="0.25">
      <c r="A467" s="91"/>
      <c r="B467" s="76" t="s">
        <v>781</v>
      </c>
      <c r="C467" s="89" t="s">
        <v>898</v>
      </c>
      <c r="D467" s="139" t="str">
        <f>IF(ISERROR(VLOOKUP($B467,Lists!$R$4:$S$17,2,FALSE)),"",VLOOKUP($B467,Lists!$R$4:$S$17,2,FALSE))</f>
        <v/>
      </c>
      <c r="E467" s="90" t="s">
        <v>799</v>
      </c>
      <c r="F467" s="96"/>
      <c r="G467" s="96" t="s">
        <v>836</v>
      </c>
      <c r="H467" s="91" t="s">
        <v>1016</v>
      </c>
      <c r="I467" s="91" t="s">
        <v>926</v>
      </c>
      <c r="J467" s="97"/>
      <c r="K467" s="78" t="s">
        <v>945</v>
      </c>
      <c r="L467" s="140" t="str">
        <f>IF(ISERROR(VLOOKUP($B467&amp;" "&amp;$M467,Lists!$AC$4:$AD$17,2,FALSE)),"",VLOOKUP($B467&amp;" "&amp;$M467,Lists!$AC$4:$AD$17,2,FALSE))</f>
        <v/>
      </c>
      <c r="M467" s="78" t="str">
        <f>IF(ISERROR(VLOOKUP($K467,Lists!$L$4:$M$7,2,FALSE)),"",VLOOKUP($K467,Lists!$L$4:$M$7,2,FALSE))</f>
        <v/>
      </c>
      <c r="N467" s="98" t="str">
        <f t="shared" si="7"/>
        <v/>
      </c>
      <c r="O467" s="99" t="str">
        <f>IF(C467="no",VLOOKUP(B467,Lists!$R$4:$AB$17,10, FALSE),"Please enter details here")</f>
        <v>Please enter details here</v>
      </c>
      <c r="P467" s="124"/>
      <c r="Q467" s="99" t="str">
        <f>IF(Lists!$BA$4="","No","")</f>
        <v>No</v>
      </c>
      <c r="R467" s="100" t="str">
        <f>IF(ISERROR(VLOOKUP($E467,Lists!$T$4:$AA$49,6,FALSE)),"",VLOOKUP($E467,Lists!$T$4:$AA$49,6,FALSE))</f>
        <v/>
      </c>
      <c r="S467" s="101" t="str">
        <f>IF(ISERROR(VLOOKUP($E467,Lists!$T$4:$AA$49,7,FALSE)),"",VLOOKUP($E467,Lists!$T$4:$AA$49,7,FALSE))</f>
        <v/>
      </c>
      <c r="T467" s="102"/>
      <c r="U467" s="102"/>
      <c r="V467" s="102"/>
      <c r="W467" s="102"/>
      <c r="X467" s="102" t="str">
        <f>IF(ISERROR(VLOOKUP($E467,Lists!$T$4:$AF$49,13,FALSE))," ",VLOOKUP($E467,Lists!$T$4:$AF$49,13,FALSE))</f>
        <v xml:space="preserve"> </v>
      </c>
    </row>
    <row r="468" spans="1:24" x14ac:dyDescent="0.25">
      <c r="A468" s="91"/>
      <c r="B468" s="76" t="s">
        <v>781</v>
      </c>
      <c r="C468" s="89" t="s">
        <v>898</v>
      </c>
      <c r="D468" s="139" t="str">
        <f>IF(ISERROR(VLOOKUP($B468,Lists!$R$4:$S$17,2,FALSE)),"",VLOOKUP($B468,Lists!$R$4:$S$17,2,FALSE))</f>
        <v/>
      </c>
      <c r="E468" s="90" t="s">
        <v>799</v>
      </c>
      <c r="F468" s="96"/>
      <c r="G468" s="96" t="s">
        <v>836</v>
      </c>
      <c r="H468" s="91" t="s">
        <v>1016</v>
      </c>
      <c r="I468" s="91" t="s">
        <v>926</v>
      </c>
      <c r="J468" s="97"/>
      <c r="K468" s="78" t="s">
        <v>945</v>
      </c>
      <c r="L468" s="140" t="str">
        <f>IF(ISERROR(VLOOKUP($B468&amp;" "&amp;$M468,Lists!$AC$4:$AD$17,2,FALSE)),"",VLOOKUP($B468&amp;" "&amp;$M468,Lists!$AC$4:$AD$17,2,FALSE))</f>
        <v/>
      </c>
      <c r="M468" s="78" t="str">
        <f>IF(ISERROR(VLOOKUP($K468,Lists!$L$4:$M$7,2,FALSE)),"",VLOOKUP($K468,Lists!$L$4:$M$7,2,FALSE))</f>
        <v/>
      </c>
      <c r="N468" s="98" t="str">
        <f t="shared" si="7"/>
        <v/>
      </c>
      <c r="O468" s="99" t="str">
        <f>IF(C468="no",VLOOKUP(B468,Lists!$R$4:$AB$17,10, FALSE),"Please enter details here")</f>
        <v>Please enter details here</v>
      </c>
      <c r="P468" s="124"/>
      <c r="Q468" s="99" t="str">
        <f>IF(Lists!$BA$4="","No","")</f>
        <v>No</v>
      </c>
      <c r="R468" s="100" t="str">
        <f>IF(ISERROR(VLOOKUP($E468,Lists!$T$4:$AA$49,6,FALSE)),"",VLOOKUP($E468,Lists!$T$4:$AA$49,6,FALSE))</f>
        <v/>
      </c>
      <c r="S468" s="101" t="str">
        <f>IF(ISERROR(VLOOKUP($E468,Lists!$T$4:$AA$49,7,FALSE)),"",VLOOKUP($E468,Lists!$T$4:$AA$49,7,FALSE))</f>
        <v/>
      </c>
      <c r="T468" s="102"/>
      <c r="U468" s="102"/>
      <c r="V468" s="102"/>
      <c r="W468" s="102"/>
      <c r="X468" s="102" t="str">
        <f>IF(ISERROR(VLOOKUP($E468,Lists!$T$4:$AF$49,13,FALSE))," ",VLOOKUP($E468,Lists!$T$4:$AF$49,13,FALSE))</f>
        <v xml:space="preserve"> </v>
      </c>
    </row>
    <row r="469" spans="1:24" x14ac:dyDescent="0.25">
      <c r="A469" s="91"/>
      <c r="B469" s="76" t="s">
        <v>781</v>
      </c>
      <c r="C469" s="89" t="s">
        <v>898</v>
      </c>
      <c r="D469" s="139" t="str">
        <f>IF(ISERROR(VLOOKUP($B469,Lists!$R$4:$S$17,2,FALSE)),"",VLOOKUP($B469,Lists!$R$4:$S$17,2,FALSE))</f>
        <v/>
      </c>
      <c r="E469" s="90" t="s">
        <v>799</v>
      </c>
      <c r="F469" s="96"/>
      <c r="G469" s="96" t="s">
        <v>836</v>
      </c>
      <c r="H469" s="91" t="s">
        <v>1016</v>
      </c>
      <c r="I469" s="91" t="s">
        <v>926</v>
      </c>
      <c r="J469" s="97"/>
      <c r="K469" s="78" t="s">
        <v>945</v>
      </c>
      <c r="L469" s="140" t="str">
        <f>IF(ISERROR(VLOOKUP($B469&amp;" "&amp;$M469,Lists!$AC$4:$AD$17,2,FALSE)),"",VLOOKUP($B469&amp;" "&amp;$M469,Lists!$AC$4:$AD$17,2,FALSE))</f>
        <v/>
      </c>
      <c r="M469" s="78" t="str">
        <f>IF(ISERROR(VLOOKUP($K469,Lists!$L$4:$M$7,2,FALSE)),"",VLOOKUP($K469,Lists!$L$4:$M$7,2,FALSE))</f>
        <v/>
      </c>
      <c r="N469" s="98" t="str">
        <f t="shared" si="7"/>
        <v/>
      </c>
      <c r="O469" s="99" t="str">
        <f>IF(C469="no",VLOOKUP(B469,Lists!$R$4:$AB$17,10, FALSE),"Please enter details here")</f>
        <v>Please enter details here</v>
      </c>
      <c r="P469" s="124"/>
      <c r="Q469" s="99" t="str">
        <f>IF(Lists!$BA$4="","No","")</f>
        <v>No</v>
      </c>
      <c r="R469" s="100" t="str">
        <f>IF(ISERROR(VLOOKUP($E469,Lists!$T$4:$AA$49,6,FALSE)),"",VLOOKUP($E469,Lists!$T$4:$AA$49,6,FALSE))</f>
        <v/>
      </c>
      <c r="S469" s="101" t="str">
        <f>IF(ISERROR(VLOOKUP($E469,Lists!$T$4:$AA$49,7,FALSE)),"",VLOOKUP($E469,Lists!$T$4:$AA$49,7,FALSE))</f>
        <v/>
      </c>
      <c r="T469" s="102"/>
      <c r="U469" s="102"/>
      <c r="V469" s="102"/>
      <c r="W469" s="102"/>
      <c r="X469" s="102" t="str">
        <f>IF(ISERROR(VLOOKUP($E469,Lists!$T$4:$AF$49,13,FALSE))," ",VLOOKUP($E469,Lists!$T$4:$AF$49,13,FALSE))</f>
        <v xml:space="preserve"> </v>
      </c>
    </row>
    <row r="470" spans="1:24" x14ac:dyDescent="0.25">
      <c r="A470" s="91"/>
      <c r="B470" s="76" t="s">
        <v>781</v>
      </c>
      <c r="C470" s="89" t="s">
        <v>898</v>
      </c>
      <c r="D470" s="139" t="str">
        <f>IF(ISERROR(VLOOKUP($B470,Lists!$R$4:$S$17,2,FALSE)),"",VLOOKUP($B470,Lists!$R$4:$S$17,2,FALSE))</f>
        <v/>
      </c>
      <c r="E470" s="90" t="s">
        <v>799</v>
      </c>
      <c r="F470" s="96"/>
      <c r="G470" s="96" t="s">
        <v>836</v>
      </c>
      <c r="H470" s="91" t="s">
        <v>1016</v>
      </c>
      <c r="I470" s="91" t="s">
        <v>926</v>
      </c>
      <c r="J470" s="97"/>
      <c r="K470" s="78" t="s">
        <v>945</v>
      </c>
      <c r="L470" s="140" t="str">
        <f>IF(ISERROR(VLOOKUP($B470&amp;" "&amp;$M470,Lists!$AC$4:$AD$17,2,FALSE)),"",VLOOKUP($B470&amp;" "&amp;$M470,Lists!$AC$4:$AD$17,2,FALSE))</f>
        <v/>
      </c>
      <c r="M470" s="78" t="str">
        <f>IF(ISERROR(VLOOKUP($K470,Lists!$L$4:$M$7,2,FALSE)),"",VLOOKUP($K470,Lists!$L$4:$M$7,2,FALSE))</f>
        <v/>
      </c>
      <c r="N470" s="98" t="str">
        <f t="shared" si="7"/>
        <v/>
      </c>
      <c r="O470" s="99" t="str">
        <f>IF(C470="no",VLOOKUP(B470,Lists!$R$4:$AB$17,10, FALSE),"Please enter details here")</f>
        <v>Please enter details here</v>
      </c>
      <c r="P470" s="124"/>
      <c r="Q470" s="99" t="str">
        <f>IF(Lists!$BA$4="","No","")</f>
        <v>No</v>
      </c>
      <c r="R470" s="100" t="str">
        <f>IF(ISERROR(VLOOKUP($E470,Lists!$T$4:$AA$49,6,FALSE)),"",VLOOKUP($E470,Lists!$T$4:$AA$49,6,FALSE))</f>
        <v/>
      </c>
      <c r="S470" s="101" t="str">
        <f>IF(ISERROR(VLOOKUP($E470,Lists!$T$4:$AA$49,7,FALSE)),"",VLOOKUP($E470,Lists!$T$4:$AA$49,7,FALSE))</f>
        <v/>
      </c>
      <c r="T470" s="102"/>
      <c r="U470" s="102"/>
      <c r="V470" s="102"/>
      <c r="W470" s="102"/>
      <c r="X470" s="102" t="str">
        <f>IF(ISERROR(VLOOKUP($E470,Lists!$T$4:$AF$49,13,FALSE))," ",VLOOKUP($E470,Lists!$T$4:$AF$49,13,FALSE))</f>
        <v xml:space="preserve"> </v>
      </c>
    </row>
    <row r="471" spans="1:24" x14ac:dyDescent="0.25">
      <c r="A471" s="91"/>
      <c r="B471" s="76" t="s">
        <v>781</v>
      </c>
      <c r="C471" s="89" t="s">
        <v>898</v>
      </c>
      <c r="D471" s="139" t="str">
        <f>IF(ISERROR(VLOOKUP($B471,Lists!$R$4:$S$17,2,FALSE)),"",VLOOKUP($B471,Lists!$R$4:$S$17,2,FALSE))</f>
        <v/>
      </c>
      <c r="E471" s="90" t="s">
        <v>799</v>
      </c>
      <c r="F471" s="96"/>
      <c r="G471" s="96" t="s">
        <v>836</v>
      </c>
      <c r="H471" s="91" t="s">
        <v>1016</v>
      </c>
      <c r="I471" s="91" t="s">
        <v>926</v>
      </c>
      <c r="J471" s="97"/>
      <c r="K471" s="78" t="s">
        <v>945</v>
      </c>
      <c r="L471" s="140" t="str">
        <f>IF(ISERROR(VLOOKUP($B471&amp;" "&amp;$M471,Lists!$AC$4:$AD$17,2,FALSE)),"",VLOOKUP($B471&amp;" "&amp;$M471,Lists!$AC$4:$AD$17,2,FALSE))</f>
        <v/>
      </c>
      <c r="M471" s="78" t="str">
        <f>IF(ISERROR(VLOOKUP($K471,Lists!$L$4:$M$7,2,FALSE)),"",VLOOKUP($K471,Lists!$L$4:$M$7,2,FALSE))</f>
        <v/>
      </c>
      <c r="N471" s="98" t="str">
        <f t="shared" si="7"/>
        <v/>
      </c>
      <c r="O471" s="99" t="str">
        <f>IF(C471="no",VLOOKUP(B471,Lists!$R$4:$AB$17,10, FALSE),"Please enter details here")</f>
        <v>Please enter details here</v>
      </c>
      <c r="P471" s="124"/>
      <c r="Q471" s="99" t="str">
        <f>IF(Lists!$BA$4="","No","")</f>
        <v>No</v>
      </c>
      <c r="R471" s="100" t="str">
        <f>IF(ISERROR(VLOOKUP($E471,Lists!$T$4:$AA$49,6,FALSE)),"",VLOOKUP($E471,Lists!$T$4:$AA$49,6,FALSE))</f>
        <v/>
      </c>
      <c r="S471" s="101" t="str">
        <f>IF(ISERROR(VLOOKUP($E471,Lists!$T$4:$AA$49,7,FALSE)),"",VLOOKUP($E471,Lists!$T$4:$AA$49,7,FALSE))</f>
        <v/>
      </c>
      <c r="T471" s="102"/>
      <c r="U471" s="102"/>
      <c r="V471" s="102"/>
      <c r="W471" s="102"/>
      <c r="X471" s="102" t="str">
        <f>IF(ISERROR(VLOOKUP($E471,Lists!$T$4:$AF$49,13,FALSE))," ",VLOOKUP($E471,Lists!$T$4:$AF$49,13,FALSE))</f>
        <v xml:space="preserve"> </v>
      </c>
    </row>
    <row r="472" spans="1:24" x14ac:dyDescent="0.25">
      <c r="A472" s="91"/>
      <c r="B472" s="76" t="s">
        <v>781</v>
      </c>
      <c r="C472" s="89" t="s">
        <v>898</v>
      </c>
      <c r="D472" s="139" t="str">
        <f>IF(ISERROR(VLOOKUP($B472,Lists!$R$4:$S$17,2,FALSE)),"",VLOOKUP($B472,Lists!$R$4:$S$17,2,FALSE))</f>
        <v/>
      </c>
      <c r="E472" s="90" t="s">
        <v>799</v>
      </c>
      <c r="F472" s="96"/>
      <c r="G472" s="96" t="s">
        <v>836</v>
      </c>
      <c r="H472" s="91" t="s">
        <v>1016</v>
      </c>
      <c r="I472" s="91" t="s">
        <v>926</v>
      </c>
      <c r="J472" s="97"/>
      <c r="K472" s="78" t="s">
        <v>945</v>
      </c>
      <c r="L472" s="140" t="str">
        <f>IF(ISERROR(VLOOKUP($B472&amp;" "&amp;$M472,Lists!$AC$4:$AD$17,2,FALSE)),"",VLOOKUP($B472&amp;" "&amp;$M472,Lists!$AC$4:$AD$17,2,FALSE))</f>
        <v/>
      </c>
      <c r="M472" s="78" t="str">
        <f>IF(ISERROR(VLOOKUP($K472,Lists!$L$4:$M$7,2,FALSE)),"",VLOOKUP($K472,Lists!$L$4:$M$7,2,FALSE))</f>
        <v/>
      </c>
      <c r="N472" s="98" t="str">
        <f t="shared" si="7"/>
        <v/>
      </c>
      <c r="O472" s="99" t="str">
        <f>IF(C472="no",VLOOKUP(B472,Lists!$R$4:$AB$17,10, FALSE),"Please enter details here")</f>
        <v>Please enter details here</v>
      </c>
      <c r="P472" s="124"/>
      <c r="Q472" s="99" t="str">
        <f>IF(Lists!$BA$4="","No","")</f>
        <v>No</v>
      </c>
      <c r="R472" s="100" t="str">
        <f>IF(ISERROR(VLOOKUP($E472,Lists!$T$4:$AA$49,6,FALSE)),"",VLOOKUP($E472,Lists!$T$4:$AA$49,6,FALSE))</f>
        <v/>
      </c>
      <c r="S472" s="101" t="str">
        <f>IF(ISERROR(VLOOKUP($E472,Lists!$T$4:$AA$49,7,FALSE)),"",VLOOKUP($E472,Lists!$T$4:$AA$49,7,FALSE))</f>
        <v/>
      </c>
      <c r="T472" s="102"/>
      <c r="U472" s="102"/>
      <c r="V472" s="102"/>
      <c r="W472" s="102"/>
      <c r="X472" s="102" t="str">
        <f>IF(ISERROR(VLOOKUP($E472,Lists!$T$4:$AF$49,13,FALSE))," ",VLOOKUP($E472,Lists!$T$4:$AF$49,13,FALSE))</f>
        <v xml:space="preserve"> </v>
      </c>
    </row>
    <row r="473" spans="1:24" x14ac:dyDescent="0.25">
      <c r="A473" s="91"/>
      <c r="B473" s="76" t="s">
        <v>781</v>
      </c>
      <c r="C473" s="89" t="s">
        <v>898</v>
      </c>
      <c r="D473" s="139" t="str">
        <f>IF(ISERROR(VLOOKUP($B473,Lists!$R$4:$S$17,2,FALSE)),"",VLOOKUP($B473,Lists!$R$4:$S$17,2,FALSE))</f>
        <v/>
      </c>
      <c r="E473" s="90" t="s">
        <v>799</v>
      </c>
      <c r="F473" s="96"/>
      <c r="G473" s="96" t="s">
        <v>836</v>
      </c>
      <c r="H473" s="91" t="s">
        <v>1016</v>
      </c>
      <c r="I473" s="91" t="s">
        <v>926</v>
      </c>
      <c r="J473" s="97"/>
      <c r="K473" s="78" t="s">
        <v>945</v>
      </c>
      <c r="L473" s="140" t="str">
        <f>IF(ISERROR(VLOOKUP($B473&amp;" "&amp;$M473,Lists!$AC$4:$AD$17,2,FALSE)),"",VLOOKUP($B473&amp;" "&amp;$M473,Lists!$AC$4:$AD$17,2,FALSE))</f>
        <v/>
      </c>
      <c r="M473" s="78" t="str">
        <f>IF(ISERROR(VLOOKUP($K473,Lists!$L$4:$M$7,2,FALSE)),"",VLOOKUP($K473,Lists!$L$4:$M$7,2,FALSE))</f>
        <v/>
      </c>
      <c r="N473" s="98" t="str">
        <f t="shared" si="7"/>
        <v/>
      </c>
      <c r="O473" s="99" t="str">
        <f>IF(C473="no",VLOOKUP(B473,Lists!$R$4:$AB$17,10, FALSE),"Please enter details here")</f>
        <v>Please enter details here</v>
      </c>
      <c r="P473" s="124"/>
      <c r="Q473" s="99" t="str">
        <f>IF(Lists!$BA$4="","No","")</f>
        <v>No</v>
      </c>
      <c r="R473" s="100" t="str">
        <f>IF(ISERROR(VLOOKUP($E473,Lists!$T$4:$AA$49,6,FALSE)),"",VLOOKUP($E473,Lists!$T$4:$AA$49,6,FALSE))</f>
        <v/>
      </c>
      <c r="S473" s="101" t="str">
        <f>IF(ISERROR(VLOOKUP($E473,Lists!$T$4:$AA$49,7,FALSE)),"",VLOOKUP($E473,Lists!$T$4:$AA$49,7,FALSE))</f>
        <v/>
      </c>
      <c r="T473" s="102"/>
      <c r="U473" s="102"/>
      <c r="V473" s="102"/>
      <c r="W473" s="102"/>
      <c r="X473" s="102" t="str">
        <f>IF(ISERROR(VLOOKUP($E473,Lists!$T$4:$AF$49,13,FALSE))," ",VLOOKUP($E473,Lists!$T$4:$AF$49,13,FALSE))</f>
        <v xml:space="preserve"> </v>
      </c>
    </row>
    <row r="474" spans="1:24" x14ac:dyDescent="0.25">
      <c r="A474" s="91"/>
      <c r="B474" s="76" t="s">
        <v>781</v>
      </c>
      <c r="C474" s="89" t="s">
        <v>898</v>
      </c>
      <c r="D474" s="139" t="str">
        <f>IF(ISERROR(VLOOKUP($B474,Lists!$R$4:$S$17,2,FALSE)),"",VLOOKUP($B474,Lists!$R$4:$S$17,2,FALSE))</f>
        <v/>
      </c>
      <c r="E474" s="90" t="s">
        <v>799</v>
      </c>
      <c r="F474" s="96"/>
      <c r="G474" s="96" t="s">
        <v>836</v>
      </c>
      <c r="H474" s="91" t="s">
        <v>1016</v>
      </c>
      <c r="I474" s="91" t="s">
        <v>926</v>
      </c>
      <c r="J474" s="97"/>
      <c r="K474" s="78" t="s">
        <v>945</v>
      </c>
      <c r="L474" s="140" t="str">
        <f>IF(ISERROR(VLOOKUP($B474&amp;" "&amp;$M474,Lists!$AC$4:$AD$17,2,FALSE)),"",VLOOKUP($B474&amp;" "&amp;$M474,Lists!$AC$4:$AD$17,2,FALSE))</f>
        <v/>
      </c>
      <c r="M474" s="78" t="str">
        <f>IF(ISERROR(VLOOKUP($K474,Lists!$L$4:$M$7,2,FALSE)),"",VLOOKUP($K474,Lists!$L$4:$M$7,2,FALSE))</f>
        <v/>
      </c>
      <c r="N474" s="98" t="str">
        <f t="shared" si="7"/>
        <v/>
      </c>
      <c r="O474" s="99" t="str">
        <f>IF(C474="no",VLOOKUP(B474,Lists!$R$4:$AB$17,10, FALSE),"Please enter details here")</f>
        <v>Please enter details here</v>
      </c>
      <c r="P474" s="124"/>
      <c r="Q474" s="99" t="str">
        <f>IF(Lists!$BA$4="","No","")</f>
        <v>No</v>
      </c>
      <c r="R474" s="100" t="str">
        <f>IF(ISERROR(VLOOKUP($E474,Lists!$T$4:$AA$49,6,FALSE)),"",VLOOKUP($E474,Lists!$T$4:$AA$49,6,FALSE))</f>
        <v/>
      </c>
      <c r="S474" s="101" t="str">
        <f>IF(ISERROR(VLOOKUP($E474,Lists!$T$4:$AA$49,7,FALSE)),"",VLOOKUP($E474,Lists!$T$4:$AA$49,7,FALSE))</f>
        <v/>
      </c>
      <c r="T474" s="102"/>
      <c r="U474" s="102"/>
      <c r="V474" s="102"/>
      <c r="W474" s="102"/>
      <c r="X474" s="102" t="str">
        <f>IF(ISERROR(VLOOKUP($E474,Lists!$T$4:$AF$49,13,FALSE))," ",VLOOKUP($E474,Lists!$T$4:$AF$49,13,FALSE))</f>
        <v xml:space="preserve"> </v>
      </c>
    </row>
    <row r="475" spans="1:24" x14ac:dyDescent="0.25">
      <c r="A475" s="91"/>
      <c r="B475" s="76" t="s">
        <v>781</v>
      </c>
      <c r="C475" s="89" t="s">
        <v>898</v>
      </c>
      <c r="D475" s="139" t="str">
        <f>IF(ISERROR(VLOOKUP($B475,Lists!$R$4:$S$17,2,FALSE)),"",VLOOKUP($B475,Lists!$R$4:$S$17,2,FALSE))</f>
        <v/>
      </c>
      <c r="E475" s="90" t="s">
        <v>799</v>
      </c>
      <c r="F475" s="96"/>
      <c r="G475" s="96" t="s">
        <v>836</v>
      </c>
      <c r="H475" s="91" t="s">
        <v>1016</v>
      </c>
      <c r="I475" s="91" t="s">
        <v>926</v>
      </c>
      <c r="J475" s="97"/>
      <c r="K475" s="78" t="s">
        <v>945</v>
      </c>
      <c r="L475" s="140" t="str">
        <f>IF(ISERROR(VLOOKUP($B475&amp;" "&amp;$M475,Lists!$AC$4:$AD$17,2,FALSE)),"",VLOOKUP($B475&amp;" "&amp;$M475,Lists!$AC$4:$AD$17,2,FALSE))</f>
        <v/>
      </c>
      <c r="M475" s="78" t="str">
        <f>IF(ISERROR(VLOOKUP($K475,Lists!$L$4:$M$7,2,FALSE)),"",VLOOKUP($K475,Lists!$L$4:$M$7,2,FALSE))</f>
        <v/>
      </c>
      <c r="N475" s="98" t="str">
        <f t="shared" si="7"/>
        <v/>
      </c>
      <c r="O475" s="99" t="str">
        <f>IF(C475="no",VLOOKUP(B475,Lists!$R$4:$AB$17,10, FALSE),"Please enter details here")</f>
        <v>Please enter details here</v>
      </c>
      <c r="P475" s="124"/>
      <c r="Q475" s="99" t="str">
        <f>IF(Lists!$BA$4="","No","")</f>
        <v>No</v>
      </c>
      <c r="R475" s="100" t="str">
        <f>IF(ISERROR(VLOOKUP($E475,Lists!$T$4:$AA$49,6,FALSE)),"",VLOOKUP($E475,Lists!$T$4:$AA$49,6,FALSE))</f>
        <v/>
      </c>
      <c r="S475" s="101" t="str">
        <f>IF(ISERROR(VLOOKUP($E475,Lists!$T$4:$AA$49,7,FALSE)),"",VLOOKUP($E475,Lists!$T$4:$AA$49,7,FALSE))</f>
        <v/>
      </c>
      <c r="T475" s="102"/>
      <c r="U475" s="102"/>
      <c r="V475" s="102"/>
      <c r="W475" s="102"/>
      <c r="X475" s="102" t="str">
        <f>IF(ISERROR(VLOOKUP($E475,Lists!$T$4:$AF$49,13,FALSE))," ",VLOOKUP($E475,Lists!$T$4:$AF$49,13,FALSE))</f>
        <v xml:space="preserve"> </v>
      </c>
    </row>
    <row r="476" spans="1:24" x14ac:dyDescent="0.25">
      <c r="A476" s="91"/>
      <c r="B476" s="76" t="s">
        <v>781</v>
      </c>
      <c r="C476" s="89" t="s">
        <v>898</v>
      </c>
      <c r="D476" s="139" t="str">
        <f>IF(ISERROR(VLOOKUP($B476,Lists!$R$4:$S$17,2,FALSE)),"",VLOOKUP($B476,Lists!$R$4:$S$17,2,FALSE))</f>
        <v/>
      </c>
      <c r="E476" s="90" t="s">
        <v>799</v>
      </c>
      <c r="F476" s="96"/>
      <c r="G476" s="96" t="s">
        <v>836</v>
      </c>
      <c r="H476" s="91" t="s">
        <v>1016</v>
      </c>
      <c r="I476" s="91" t="s">
        <v>926</v>
      </c>
      <c r="J476" s="97"/>
      <c r="K476" s="78" t="s">
        <v>945</v>
      </c>
      <c r="L476" s="140" t="str">
        <f>IF(ISERROR(VLOOKUP($B476&amp;" "&amp;$M476,Lists!$AC$4:$AD$17,2,FALSE)),"",VLOOKUP($B476&amp;" "&amp;$M476,Lists!$AC$4:$AD$17,2,FALSE))</f>
        <v/>
      </c>
      <c r="M476" s="78" t="str">
        <f>IF(ISERROR(VLOOKUP($K476,Lists!$L$4:$M$7,2,FALSE)),"",VLOOKUP($K476,Lists!$L$4:$M$7,2,FALSE))</f>
        <v/>
      </c>
      <c r="N476" s="98" t="str">
        <f t="shared" si="7"/>
        <v/>
      </c>
      <c r="O476" s="99" t="str">
        <f>IF(C476="no",VLOOKUP(B476,Lists!$R$4:$AB$17,10, FALSE),"Please enter details here")</f>
        <v>Please enter details here</v>
      </c>
      <c r="P476" s="124"/>
      <c r="Q476" s="99" t="str">
        <f>IF(Lists!$BA$4="","No","")</f>
        <v>No</v>
      </c>
      <c r="R476" s="100" t="str">
        <f>IF(ISERROR(VLOOKUP($E476,Lists!$T$4:$AA$49,6,FALSE)),"",VLOOKUP($E476,Lists!$T$4:$AA$49,6,FALSE))</f>
        <v/>
      </c>
      <c r="S476" s="101" t="str">
        <f>IF(ISERROR(VLOOKUP($E476,Lists!$T$4:$AA$49,7,FALSE)),"",VLOOKUP($E476,Lists!$T$4:$AA$49,7,FALSE))</f>
        <v/>
      </c>
      <c r="T476" s="102"/>
      <c r="U476" s="102"/>
      <c r="V476" s="102"/>
      <c r="W476" s="102"/>
      <c r="X476" s="102" t="str">
        <f>IF(ISERROR(VLOOKUP($E476,Lists!$T$4:$AF$49,13,FALSE))," ",VLOOKUP($E476,Lists!$T$4:$AF$49,13,FALSE))</f>
        <v xml:space="preserve"> </v>
      </c>
    </row>
    <row r="477" spans="1:24" x14ac:dyDescent="0.25">
      <c r="A477" s="91"/>
      <c r="B477" s="76" t="s">
        <v>781</v>
      </c>
      <c r="C477" s="89" t="s">
        <v>898</v>
      </c>
      <c r="D477" s="139" t="str">
        <f>IF(ISERROR(VLOOKUP($B477,Lists!$R$4:$S$17,2,FALSE)),"",VLOOKUP($B477,Lists!$R$4:$S$17,2,FALSE))</f>
        <v/>
      </c>
      <c r="E477" s="90" t="s">
        <v>799</v>
      </c>
      <c r="F477" s="96"/>
      <c r="G477" s="96" t="s">
        <v>836</v>
      </c>
      <c r="H477" s="91" t="s">
        <v>1016</v>
      </c>
      <c r="I477" s="91" t="s">
        <v>926</v>
      </c>
      <c r="J477" s="97"/>
      <c r="K477" s="78" t="s">
        <v>945</v>
      </c>
      <c r="L477" s="140" t="str">
        <f>IF(ISERROR(VLOOKUP($B477&amp;" "&amp;$M477,Lists!$AC$4:$AD$17,2,FALSE)),"",VLOOKUP($B477&amp;" "&amp;$M477,Lists!$AC$4:$AD$17,2,FALSE))</f>
        <v/>
      </c>
      <c r="M477" s="78" t="str">
        <f>IF(ISERROR(VLOOKUP($K477,Lists!$L$4:$M$7,2,FALSE)),"",VLOOKUP($K477,Lists!$L$4:$M$7,2,FALSE))</f>
        <v/>
      </c>
      <c r="N477" s="98" t="str">
        <f t="shared" si="7"/>
        <v/>
      </c>
      <c r="O477" s="99" t="str">
        <f>IF(C477="no",VLOOKUP(B477,Lists!$R$4:$AB$17,10, FALSE),"Please enter details here")</f>
        <v>Please enter details here</v>
      </c>
      <c r="P477" s="124"/>
      <c r="Q477" s="99" t="str">
        <f>IF(Lists!$BA$4="","No","")</f>
        <v>No</v>
      </c>
      <c r="R477" s="100" t="str">
        <f>IF(ISERROR(VLOOKUP($E477,Lists!$T$4:$AA$49,6,FALSE)),"",VLOOKUP($E477,Lists!$T$4:$AA$49,6,FALSE))</f>
        <v/>
      </c>
      <c r="S477" s="101" t="str">
        <f>IF(ISERROR(VLOOKUP($E477,Lists!$T$4:$AA$49,7,FALSE)),"",VLOOKUP($E477,Lists!$T$4:$AA$49,7,FALSE))</f>
        <v/>
      </c>
      <c r="T477" s="102"/>
      <c r="U477" s="102"/>
      <c r="V477" s="102"/>
      <c r="W477" s="102"/>
      <c r="X477" s="102" t="str">
        <f>IF(ISERROR(VLOOKUP($E477,Lists!$T$4:$AF$49,13,FALSE))," ",VLOOKUP($E477,Lists!$T$4:$AF$49,13,FALSE))</f>
        <v xml:space="preserve"> </v>
      </c>
    </row>
    <row r="478" spans="1:24" x14ac:dyDescent="0.25">
      <c r="A478" s="91"/>
      <c r="B478" s="76" t="s">
        <v>781</v>
      </c>
      <c r="C478" s="89" t="s">
        <v>898</v>
      </c>
      <c r="D478" s="139" t="str">
        <f>IF(ISERROR(VLOOKUP($B478,Lists!$R$4:$S$17,2,FALSE)),"",VLOOKUP($B478,Lists!$R$4:$S$17,2,FALSE))</f>
        <v/>
      </c>
      <c r="E478" s="90" t="s">
        <v>799</v>
      </c>
      <c r="F478" s="96"/>
      <c r="G478" s="96" t="s">
        <v>836</v>
      </c>
      <c r="H478" s="91" t="s">
        <v>1016</v>
      </c>
      <c r="I478" s="91" t="s">
        <v>926</v>
      </c>
      <c r="J478" s="97"/>
      <c r="K478" s="78" t="s">
        <v>945</v>
      </c>
      <c r="L478" s="140" t="str">
        <f>IF(ISERROR(VLOOKUP($B478&amp;" "&amp;$M478,Lists!$AC$4:$AD$17,2,FALSE)),"",VLOOKUP($B478&amp;" "&amp;$M478,Lists!$AC$4:$AD$17,2,FALSE))</f>
        <v/>
      </c>
      <c r="M478" s="78" t="str">
        <f>IF(ISERROR(VLOOKUP($K478,Lists!$L$4:$M$7,2,FALSE)),"",VLOOKUP($K478,Lists!$L$4:$M$7,2,FALSE))</f>
        <v/>
      </c>
      <c r="N478" s="98" t="str">
        <f t="shared" si="7"/>
        <v/>
      </c>
      <c r="O478" s="99" t="str">
        <f>IF(C478="no",VLOOKUP(B478,Lists!$R$4:$AB$17,10, FALSE),"Please enter details here")</f>
        <v>Please enter details here</v>
      </c>
      <c r="P478" s="124"/>
      <c r="Q478" s="99" t="str">
        <f>IF(Lists!$BA$4="","No","")</f>
        <v>No</v>
      </c>
      <c r="R478" s="100" t="str">
        <f>IF(ISERROR(VLOOKUP($E478,Lists!$T$4:$AA$49,6,FALSE)),"",VLOOKUP($E478,Lists!$T$4:$AA$49,6,FALSE))</f>
        <v/>
      </c>
      <c r="S478" s="101" t="str">
        <f>IF(ISERROR(VLOOKUP($E478,Lists!$T$4:$AA$49,7,FALSE)),"",VLOOKUP($E478,Lists!$T$4:$AA$49,7,FALSE))</f>
        <v/>
      </c>
      <c r="T478" s="102"/>
      <c r="U478" s="102"/>
      <c r="V478" s="102"/>
      <c r="W478" s="102"/>
      <c r="X478" s="102" t="str">
        <f>IF(ISERROR(VLOOKUP($E478,Lists!$T$4:$AF$49,13,FALSE))," ",VLOOKUP($E478,Lists!$T$4:$AF$49,13,FALSE))</f>
        <v xml:space="preserve"> </v>
      </c>
    </row>
    <row r="479" spans="1:24" x14ac:dyDescent="0.25">
      <c r="A479" s="91"/>
      <c r="B479" s="76" t="s">
        <v>781</v>
      </c>
      <c r="C479" s="89" t="s">
        <v>898</v>
      </c>
      <c r="D479" s="139" t="str">
        <f>IF(ISERROR(VLOOKUP($B479,Lists!$R$4:$S$17,2,FALSE)),"",VLOOKUP($B479,Lists!$R$4:$S$17,2,FALSE))</f>
        <v/>
      </c>
      <c r="E479" s="90" t="s">
        <v>799</v>
      </c>
      <c r="F479" s="96"/>
      <c r="G479" s="96" t="s">
        <v>836</v>
      </c>
      <c r="H479" s="91" t="s">
        <v>1016</v>
      </c>
      <c r="I479" s="91" t="s">
        <v>926</v>
      </c>
      <c r="J479" s="97"/>
      <c r="K479" s="78" t="s">
        <v>945</v>
      </c>
      <c r="L479" s="140" t="str">
        <f>IF(ISERROR(VLOOKUP($B479&amp;" "&amp;$M479,Lists!$AC$4:$AD$17,2,FALSE)),"",VLOOKUP($B479&amp;" "&amp;$M479,Lists!$AC$4:$AD$17,2,FALSE))</f>
        <v/>
      </c>
      <c r="M479" s="78" t="str">
        <f>IF(ISERROR(VLOOKUP($K479,Lists!$L$4:$M$7,2,FALSE)),"",VLOOKUP($K479,Lists!$L$4:$M$7,2,FALSE))</f>
        <v/>
      </c>
      <c r="N479" s="98" t="str">
        <f t="shared" si="7"/>
        <v/>
      </c>
      <c r="O479" s="99" t="str">
        <f>IF(C479="no",VLOOKUP(B479,Lists!$R$4:$AB$17,10, FALSE),"Please enter details here")</f>
        <v>Please enter details here</v>
      </c>
      <c r="P479" s="124"/>
      <c r="Q479" s="99" t="str">
        <f>IF(Lists!$BA$4="","No","")</f>
        <v>No</v>
      </c>
      <c r="R479" s="100" t="str">
        <f>IF(ISERROR(VLOOKUP($E479,Lists!$T$4:$AA$49,6,FALSE)),"",VLOOKUP($E479,Lists!$T$4:$AA$49,6,FALSE))</f>
        <v/>
      </c>
      <c r="S479" s="101" t="str">
        <f>IF(ISERROR(VLOOKUP($E479,Lists!$T$4:$AA$49,7,FALSE)),"",VLOOKUP($E479,Lists!$T$4:$AA$49,7,FALSE))</f>
        <v/>
      </c>
      <c r="T479" s="102"/>
      <c r="U479" s="102"/>
      <c r="V479" s="102"/>
      <c r="W479" s="102"/>
      <c r="X479" s="102" t="str">
        <f>IF(ISERROR(VLOOKUP($E479,Lists!$T$4:$AF$49,13,FALSE))," ",VLOOKUP($E479,Lists!$T$4:$AF$49,13,FALSE))</f>
        <v xml:space="preserve"> </v>
      </c>
    </row>
    <row r="480" spans="1:24" x14ac:dyDescent="0.25">
      <c r="A480" s="91"/>
      <c r="B480" s="76" t="s">
        <v>781</v>
      </c>
      <c r="C480" s="89" t="s">
        <v>898</v>
      </c>
      <c r="D480" s="139" t="str">
        <f>IF(ISERROR(VLOOKUP($B480,Lists!$R$4:$S$17,2,FALSE)),"",VLOOKUP($B480,Lists!$R$4:$S$17,2,FALSE))</f>
        <v/>
      </c>
      <c r="E480" s="90" t="s">
        <v>799</v>
      </c>
      <c r="F480" s="96"/>
      <c r="G480" s="96" t="s">
        <v>836</v>
      </c>
      <c r="H480" s="91" t="s">
        <v>1016</v>
      </c>
      <c r="I480" s="91" t="s">
        <v>926</v>
      </c>
      <c r="J480" s="97"/>
      <c r="K480" s="78" t="s">
        <v>945</v>
      </c>
      <c r="L480" s="140" t="str">
        <f>IF(ISERROR(VLOOKUP($B480&amp;" "&amp;$M480,Lists!$AC$4:$AD$17,2,FALSE)),"",VLOOKUP($B480&amp;" "&amp;$M480,Lists!$AC$4:$AD$17,2,FALSE))</f>
        <v/>
      </c>
      <c r="M480" s="78" t="str">
        <f>IF(ISERROR(VLOOKUP($K480,Lists!$L$4:$M$7,2,FALSE)),"",VLOOKUP($K480,Lists!$L$4:$M$7,2,FALSE))</f>
        <v/>
      </c>
      <c r="N480" s="98" t="str">
        <f t="shared" si="7"/>
        <v/>
      </c>
      <c r="O480" s="99" t="str">
        <f>IF(C480="no",VLOOKUP(B480,Lists!$R$4:$AB$17,10, FALSE),"Please enter details here")</f>
        <v>Please enter details here</v>
      </c>
      <c r="P480" s="124"/>
      <c r="Q480" s="99" t="str">
        <f>IF(Lists!$BA$4="","No","")</f>
        <v>No</v>
      </c>
      <c r="R480" s="100" t="str">
        <f>IF(ISERROR(VLOOKUP($E480,Lists!$T$4:$AA$49,6,FALSE)),"",VLOOKUP($E480,Lists!$T$4:$AA$49,6,FALSE))</f>
        <v/>
      </c>
      <c r="S480" s="101" t="str">
        <f>IF(ISERROR(VLOOKUP($E480,Lists!$T$4:$AA$49,7,FALSE)),"",VLOOKUP($E480,Lists!$T$4:$AA$49,7,FALSE))</f>
        <v/>
      </c>
      <c r="T480" s="102"/>
      <c r="U480" s="102"/>
      <c r="V480" s="102"/>
      <c r="W480" s="102"/>
      <c r="X480" s="102" t="str">
        <f>IF(ISERROR(VLOOKUP($E480,Lists!$T$4:$AF$49,13,FALSE))," ",VLOOKUP($E480,Lists!$T$4:$AF$49,13,FALSE))</f>
        <v xml:space="preserve"> </v>
      </c>
    </row>
    <row r="481" spans="1:24" x14ac:dyDescent="0.25">
      <c r="A481" s="91"/>
      <c r="B481" s="76" t="s">
        <v>781</v>
      </c>
      <c r="C481" s="89" t="s">
        <v>898</v>
      </c>
      <c r="D481" s="139" t="str">
        <f>IF(ISERROR(VLOOKUP($B481,Lists!$R$4:$S$17,2,FALSE)),"",VLOOKUP($B481,Lists!$R$4:$S$17,2,FALSE))</f>
        <v/>
      </c>
      <c r="E481" s="90" t="s">
        <v>799</v>
      </c>
      <c r="F481" s="96"/>
      <c r="G481" s="96" t="s">
        <v>836</v>
      </c>
      <c r="H481" s="91" t="s">
        <v>1016</v>
      </c>
      <c r="I481" s="91" t="s">
        <v>926</v>
      </c>
      <c r="J481" s="97"/>
      <c r="K481" s="78" t="s">
        <v>945</v>
      </c>
      <c r="L481" s="140" t="str">
        <f>IF(ISERROR(VLOOKUP($B481&amp;" "&amp;$M481,Lists!$AC$4:$AD$17,2,FALSE)),"",VLOOKUP($B481&amp;" "&amp;$M481,Lists!$AC$4:$AD$17,2,FALSE))</f>
        <v/>
      </c>
      <c r="M481" s="78" t="str">
        <f>IF(ISERROR(VLOOKUP($K481,Lists!$L$4:$M$7,2,FALSE)),"",VLOOKUP($K481,Lists!$L$4:$M$7,2,FALSE))</f>
        <v/>
      </c>
      <c r="N481" s="98" t="str">
        <f t="shared" si="7"/>
        <v/>
      </c>
      <c r="O481" s="99" t="str">
        <f>IF(C481="no",VLOOKUP(B481,Lists!$R$4:$AB$17,10, FALSE),"Please enter details here")</f>
        <v>Please enter details here</v>
      </c>
      <c r="P481" s="124"/>
      <c r="Q481" s="99" t="str">
        <f>IF(Lists!$BA$4="","No","")</f>
        <v>No</v>
      </c>
      <c r="R481" s="100" t="str">
        <f>IF(ISERROR(VLOOKUP($E481,Lists!$T$4:$AA$49,6,FALSE)),"",VLOOKUP($E481,Lists!$T$4:$AA$49,6,FALSE))</f>
        <v/>
      </c>
      <c r="S481" s="101" t="str">
        <f>IF(ISERROR(VLOOKUP($E481,Lists!$T$4:$AA$49,7,FALSE)),"",VLOOKUP($E481,Lists!$T$4:$AA$49,7,FALSE))</f>
        <v/>
      </c>
      <c r="T481" s="102"/>
      <c r="U481" s="102"/>
      <c r="V481" s="102"/>
      <c r="W481" s="102"/>
      <c r="X481" s="102" t="str">
        <f>IF(ISERROR(VLOOKUP($E481,Lists!$T$4:$AF$49,13,FALSE))," ",VLOOKUP($E481,Lists!$T$4:$AF$49,13,FALSE))</f>
        <v xml:space="preserve"> </v>
      </c>
    </row>
    <row r="482" spans="1:24" x14ac:dyDescent="0.25">
      <c r="A482" s="91"/>
      <c r="B482" s="76" t="s">
        <v>781</v>
      </c>
      <c r="C482" s="89" t="s">
        <v>898</v>
      </c>
      <c r="D482" s="139" t="str">
        <f>IF(ISERROR(VLOOKUP($B482,Lists!$R$4:$S$17,2,FALSE)),"",VLOOKUP($B482,Lists!$R$4:$S$17,2,FALSE))</f>
        <v/>
      </c>
      <c r="E482" s="90" t="s">
        <v>799</v>
      </c>
      <c r="F482" s="96"/>
      <c r="G482" s="96" t="s">
        <v>836</v>
      </c>
      <c r="H482" s="91" t="s">
        <v>1016</v>
      </c>
      <c r="I482" s="91" t="s">
        <v>926</v>
      </c>
      <c r="J482" s="97"/>
      <c r="K482" s="78" t="s">
        <v>945</v>
      </c>
      <c r="L482" s="140" t="str">
        <f>IF(ISERROR(VLOOKUP($B482&amp;" "&amp;$M482,Lists!$AC$4:$AD$17,2,FALSE)),"",VLOOKUP($B482&amp;" "&amp;$M482,Lists!$AC$4:$AD$17,2,FALSE))</f>
        <v/>
      </c>
      <c r="M482" s="78" t="str">
        <f>IF(ISERROR(VLOOKUP($K482,Lists!$L$4:$M$7,2,FALSE)),"",VLOOKUP($K482,Lists!$L$4:$M$7,2,FALSE))</f>
        <v/>
      </c>
      <c r="N482" s="98" t="str">
        <f t="shared" si="7"/>
        <v/>
      </c>
      <c r="O482" s="99" t="str">
        <f>IF(C482="no",VLOOKUP(B482,Lists!$R$4:$AB$17,10, FALSE),"Please enter details here")</f>
        <v>Please enter details here</v>
      </c>
      <c r="P482" s="124"/>
      <c r="Q482" s="99" t="str">
        <f>IF(Lists!$BA$4="","No","")</f>
        <v>No</v>
      </c>
      <c r="R482" s="100" t="str">
        <f>IF(ISERROR(VLOOKUP($E482,Lists!$T$4:$AA$49,6,FALSE)),"",VLOOKUP($E482,Lists!$T$4:$AA$49,6,FALSE))</f>
        <v/>
      </c>
      <c r="S482" s="101" t="str">
        <f>IF(ISERROR(VLOOKUP($E482,Lists!$T$4:$AA$49,7,FALSE)),"",VLOOKUP($E482,Lists!$T$4:$AA$49,7,FALSE))</f>
        <v/>
      </c>
      <c r="T482" s="102"/>
      <c r="U482" s="102"/>
      <c r="V482" s="102"/>
      <c r="W482" s="102"/>
      <c r="X482" s="102" t="str">
        <f>IF(ISERROR(VLOOKUP($E482,Lists!$T$4:$AF$49,13,FALSE))," ",VLOOKUP($E482,Lists!$T$4:$AF$49,13,FALSE))</f>
        <v xml:space="preserve"> </v>
      </c>
    </row>
    <row r="483" spans="1:24" x14ac:dyDescent="0.25">
      <c r="A483" s="91"/>
      <c r="B483" s="76" t="s">
        <v>781</v>
      </c>
      <c r="C483" s="89" t="s">
        <v>898</v>
      </c>
      <c r="D483" s="139" t="str">
        <f>IF(ISERROR(VLOOKUP($B483,Lists!$R$4:$S$17,2,FALSE)),"",VLOOKUP($B483,Lists!$R$4:$S$17,2,FALSE))</f>
        <v/>
      </c>
      <c r="E483" s="90" t="s">
        <v>799</v>
      </c>
      <c r="F483" s="96"/>
      <c r="G483" s="96" t="s">
        <v>836</v>
      </c>
      <c r="H483" s="91" t="s">
        <v>1016</v>
      </c>
      <c r="I483" s="91" t="s">
        <v>926</v>
      </c>
      <c r="J483" s="97"/>
      <c r="K483" s="78" t="s">
        <v>945</v>
      </c>
      <c r="L483" s="140" t="str">
        <f>IF(ISERROR(VLOOKUP($B483&amp;" "&amp;$M483,Lists!$AC$4:$AD$17,2,FALSE)),"",VLOOKUP($B483&amp;" "&amp;$M483,Lists!$AC$4:$AD$17,2,FALSE))</f>
        <v/>
      </c>
      <c r="M483" s="78" t="str">
        <f>IF(ISERROR(VLOOKUP($K483,Lists!$L$4:$M$7,2,FALSE)),"",VLOOKUP($K483,Lists!$L$4:$M$7,2,FALSE))</f>
        <v/>
      </c>
      <c r="N483" s="98" t="str">
        <f t="shared" si="7"/>
        <v/>
      </c>
      <c r="O483" s="99" t="str">
        <f>IF(C483="no",VLOOKUP(B483,Lists!$R$4:$AB$17,10, FALSE),"Please enter details here")</f>
        <v>Please enter details here</v>
      </c>
      <c r="P483" s="124"/>
      <c r="Q483" s="99" t="str">
        <f>IF(Lists!$BA$4="","No","")</f>
        <v>No</v>
      </c>
      <c r="R483" s="100" t="str">
        <f>IF(ISERROR(VLOOKUP($E483,Lists!$T$4:$AA$49,6,FALSE)),"",VLOOKUP($E483,Lists!$T$4:$AA$49,6,FALSE))</f>
        <v/>
      </c>
      <c r="S483" s="101" t="str">
        <f>IF(ISERROR(VLOOKUP($E483,Lists!$T$4:$AA$49,7,FALSE)),"",VLOOKUP($E483,Lists!$T$4:$AA$49,7,FALSE))</f>
        <v/>
      </c>
      <c r="T483" s="102"/>
      <c r="U483" s="102"/>
      <c r="V483" s="102"/>
      <c r="W483" s="102"/>
      <c r="X483" s="102" t="str">
        <f>IF(ISERROR(VLOOKUP($E483,Lists!$T$4:$AF$49,13,FALSE))," ",VLOOKUP($E483,Lists!$T$4:$AF$49,13,FALSE))</f>
        <v xml:space="preserve"> </v>
      </c>
    </row>
    <row r="484" spans="1:24" x14ac:dyDescent="0.25">
      <c r="A484" s="91"/>
      <c r="B484" s="76" t="s">
        <v>781</v>
      </c>
      <c r="C484" s="89" t="s">
        <v>898</v>
      </c>
      <c r="D484" s="139" t="str">
        <f>IF(ISERROR(VLOOKUP($B484,Lists!$R$4:$S$17,2,FALSE)),"",VLOOKUP($B484,Lists!$R$4:$S$17,2,FALSE))</f>
        <v/>
      </c>
      <c r="E484" s="90" t="s">
        <v>799</v>
      </c>
      <c r="F484" s="96"/>
      <c r="G484" s="96" t="s">
        <v>836</v>
      </c>
      <c r="H484" s="91" t="s">
        <v>1016</v>
      </c>
      <c r="I484" s="91" t="s">
        <v>926</v>
      </c>
      <c r="J484" s="97"/>
      <c r="K484" s="78" t="s">
        <v>945</v>
      </c>
      <c r="L484" s="140" t="str">
        <f>IF(ISERROR(VLOOKUP($B484&amp;" "&amp;$M484,Lists!$AC$4:$AD$17,2,FALSE)),"",VLOOKUP($B484&amp;" "&amp;$M484,Lists!$AC$4:$AD$17,2,FALSE))</f>
        <v/>
      </c>
      <c r="M484" s="78" t="str">
        <f>IF(ISERROR(VLOOKUP($K484,Lists!$L$4:$M$7,2,FALSE)),"",VLOOKUP($K484,Lists!$L$4:$M$7,2,FALSE))</f>
        <v/>
      </c>
      <c r="N484" s="98" t="str">
        <f t="shared" si="7"/>
        <v/>
      </c>
      <c r="O484" s="99" t="str">
        <f>IF(C484="no",VLOOKUP(B484,Lists!$R$4:$AB$17,10, FALSE),"Please enter details here")</f>
        <v>Please enter details here</v>
      </c>
      <c r="P484" s="124"/>
      <c r="Q484" s="99" t="str">
        <f>IF(Lists!$BA$4="","No","")</f>
        <v>No</v>
      </c>
      <c r="R484" s="100" t="str">
        <f>IF(ISERROR(VLOOKUP($E484,Lists!$T$4:$AA$49,6,FALSE)),"",VLOOKUP($E484,Lists!$T$4:$AA$49,6,FALSE))</f>
        <v/>
      </c>
      <c r="S484" s="101" t="str">
        <f>IF(ISERROR(VLOOKUP($E484,Lists!$T$4:$AA$49,7,FALSE)),"",VLOOKUP($E484,Lists!$T$4:$AA$49,7,FALSE))</f>
        <v/>
      </c>
      <c r="T484" s="102"/>
      <c r="U484" s="102"/>
      <c r="V484" s="102"/>
      <c r="W484" s="102"/>
      <c r="X484" s="102" t="str">
        <f>IF(ISERROR(VLOOKUP($E484,Lists!$T$4:$AF$49,13,FALSE))," ",VLOOKUP($E484,Lists!$T$4:$AF$49,13,FALSE))</f>
        <v xml:space="preserve"> </v>
      </c>
    </row>
    <row r="485" spans="1:24" x14ac:dyDescent="0.25">
      <c r="A485" s="91"/>
      <c r="B485" s="76" t="s">
        <v>781</v>
      </c>
      <c r="C485" s="89" t="s">
        <v>898</v>
      </c>
      <c r="D485" s="139" t="str">
        <f>IF(ISERROR(VLOOKUP($B485,Lists!$R$4:$S$17,2,FALSE)),"",VLOOKUP($B485,Lists!$R$4:$S$17,2,FALSE))</f>
        <v/>
      </c>
      <c r="E485" s="90" t="s">
        <v>799</v>
      </c>
      <c r="F485" s="96"/>
      <c r="G485" s="96" t="s">
        <v>836</v>
      </c>
      <c r="H485" s="91" t="s">
        <v>1016</v>
      </c>
      <c r="I485" s="91" t="s">
        <v>926</v>
      </c>
      <c r="J485" s="97"/>
      <c r="K485" s="78" t="s">
        <v>945</v>
      </c>
      <c r="L485" s="140" t="str">
        <f>IF(ISERROR(VLOOKUP($B485&amp;" "&amp;$M485,Lists!$AC$4:$AD$17,2,FALSE)),"",VLOOKUP($B485&amp;" "&amp;$M485,Lists!$AC$4:$AD$17,2,FALSE))</f>
        <v/>
      </c>
      <c r="M485" s="78" t="str">
        <f>IF(ISERROR(VLOOKUP($K485,Lists!$L$4:$M$7,2,FALSE)),"",VLOOKUP($K485,Lists!$L$4:$M$7,2,FALSE))</f>
        <v/>
      </c>
      <c r="N485" s="98" t="str">
        <f t="shared" si="7"/>
        <v/>
      </c>
      <c r="O485" s="99" t="str">
        <f>IF(C485="no",VLOOKUP(B485,Lists!$R$4:$AB$17,10, FALSE),"Please enter details here")</f>
        <v>Please enter details here</v>
      </c>
      <c r="P485" s="124"/>
      <c r="Q485" s="99" t="str">
        <f>IF(Lists!$BA$4="","No","")</f>
        <v>No</v>
      </c>
      <c r="R485" s="100" t="str">
        <f>IF(ISERROR(VLOOKUP($E485,Lists!$T$4:$AA$49,6,FALSE)),"",VLOOKUP($E485,Lists!$T$4:$AA$49,6,FALSE))</f>
        <v/>
      </c>
      <c r="S485" s="101" t="str">
        <f>IF(ISERROR(VLOOKUP($E485,Lists!$T$4:$AA$49,7,FALSE)),"",VLOOKUP($E485,Lists!$T$4:$AA$49,7,FALSE))</f>
        <v/>
      </c>
      <c r="T485" s="102"/>
      <c r="U485" s="102"/>
      <c r="V485" s="102"/>
      <c r="W485" s="102"/>
      <c r="X485" s="102" t="str">
        <f>IF(ISERROR(VLOOKUP($E485,Lists!$T$4:$AF$49,13,FALSE))," ",VLOOKUP($E485,Lists!$T$4:$AF$49,13,FALSE))</f>
        <v xml:space="preserve"> </v>
      </c>
    </row>
    <row r="486" spans="1:24" x14ac:dyDescent="0.25">
      <c r="A486" s="91"/>
      <c r="B486" s="76" t="s">
        <v>781</v>
      </c>
      <c r="C486" s="89" t="s">
        <v>898</v>
      </c>
      <c r="D486" s="139" t="str">
        <f>IF(ISERROR(VLOOKUP($B486,Lists!$R$4:$S$17,2,FALSE)),"",VLOOKUP($B486,Lists!$R$4:$S$17,2,FALSE))</f>
        <v/>
      </c>
      <c r="E486" s="90" t="s">
        <v>799</v>
      </c>
      <c r="F486" s="96"/>
      <c r="G486" s="96" t="s">
        <v>836</v>
      </c>
      <c r="H486" s="91" t="s">
        <v>1016</v>
      </c>
      <c r="I486" s="91" t="s">
        <v>926</v>
      </c>
      <c r="J486" s="97"/>
      <c r="K486" s="78" t="s">
        <v>945</v>
      </c>
      <c r="L486" s="140" t="str">
        <f>IF(ISERROR(VLOOKUP($B486&amp;" "&amp;$M486,Lists!$AC$4:$AD$17,2,FALSE)),"",VLOOKUP($B486&amp;" "&amp;$M486,Lists!$AC$4:$AD$17,2,FALSE))</f>
        <v/>
      </c>
      <c r="M486" s="78" t="str">
        <f>IF(ISERROR(VLOOKUP($K486,Lists!$L$4:$M$7,2,FALSE)),"",VLOOKUP($K486,Lists!$L$4:$M$7,2,FALSE))</f>
        <v/>
      </c>
      <c r="N486" s="98" t="str">
        <f t="shared" si="7"/>
        <v/>
      </c>
      <c r="O486" s="99" t="str">
        <f>IF(C486="no",VLOOKUP(B486,Lists!$R$4:$AB$17,10, FALSE),"Please enter details here")</f>
        <v>Please enter details here</v>
      </c>
      <c r="P486" s="124"/>
      <c r="Q486" s="99" t="str">
        <f>IF(Lists!$BA$4="","No","")</f>
        <v>No</v>
      </c>
      <c r="R486" s="100" t="str">
        <f>IF(ISERROR(VLOOKUP($E486,Lists!$T$4:$AA$49,6,FALSE)),"",VLOOKUP($E486,Lists!$T$4:$AA$49,6,FALSE))</f>
        <v/>
      </c>
      <c r="S486" s="101" t="str">
        <f>IF(ISERROR(VLOOKUP($E486,Lists!$T$4:$AA$49,7,FALSE)),"",VLOOKUP($E486,Lists!$T$4:$AA$49,7,FALSE))</f>
        <v/>
      </c>
      <c r="T486" s="102"/>
      <c r="U486" s="102"/>
      <c r="V486" s="102"/>
      <c r="W486" s="102"/>
      <c r="X486" s="102" t="str">
        <f>IF(ISERROR(VLOOKUP($E486,Lists!$T$4:$AF$49,13,FALSE))," ",VLOOKUP($E486,Lists!$T$4:$AF$49,13,FALSE))</f>
        <v xml:space="preserve"> </v>
      </c>
    </row>
    <row r="487" spans="1:24" x14ac:dyDescent="0.25">
      <c r="A487" s="91"/>
      <c r="B487" s="76" t="s">
        <v>781</v>
      </c>
      <c r="C487" s="89" t="s">
        <v>898</v>
      </c>
      <c r="D487" s="139" t="str">
        <f>IF(ISERROR(VLOOKUP($B487,Lists!$R$4:$S$17,2,FALSE)),"",VLOOKUP($B487,Lists!$R$4:$S$17,2,FALSE))</f>
        <v/>
      </c>
      <c r="E487" s="90" t="s">
        <v>799</v>
      </c>
      <c r="F487" s="96"/>
      <c r="G487" s="96" t="s">
        <v>836</v>
      </c>
      <c r="H487" s="91" t="s">
        <v>1016</v>
      </c>
      <c r="I487" s="91" t="s">
        <v>926</v>
      </c>
      <c r="J487" s="97"/>
      <c r="K487" s="78" t="s">
        <v>945</v>
      </c>
      <c r="L487" s="140" t="str">
        <f>IF(ISERROR(VLOOKUP($B487&amp;" "&amp;$M487,Lists!$AC$4:$AD$17,2,FALSE)),"",VLOOKUP($B487&amp;" "&amp;$M487,Lists!$AC$4:$AD$17,2,FALSE))</f>
        <v/>
      </c>
      <c r="M487" s="78" t="str">
        <f>IF(ISERROR(VLOOKUP($K487,Lists!$L$4:$M$7,2,FALSE)),"",VLOOKUP($K487,Lists!$L$4:$M$7,2,FALSE))</f>
        <v/>
      </c>
      <c r="N487" s="98" t="str">
        <f t="shared" si="7"/>
        <v/>
      </c>
      <c r="O487" s="99" t="str">
        <f>IF(C487="no",VLOOKUP(B487,Lists!$R$4:$AB$17,10, FALSE),"Please enter details here")</f>
        <v>Please enter details here</v>
      </c>
      <c r="P487" s="124"/>
      <c r="Q487" s="99" t="str">
        <f>IF(Lists!$BA$4="","No","")</f>
        <v>No</v>
      </c>
      <c r="R487" s="100" t="str">
        <f>IF(ISERROR(VLOOKUP($E487,Lists!$T$4:$AA$49,6,FALSE)),"",VLOOKUP($E487,Lists!$T$4:$AA$49,6,FALSE))</f>
        <v/>
      </c>
      <c r="S487" s="101" t="str">
        <f>IF(ISERROR(VLOOKUP($E487,Lists!$T$4:$AA$49,7,FALSE)),"",VLOOKUP($E487,Lists!$T$4:$AA$49,7,FALSE))</f>
        <v/>
      </c>
      <c r="T487" s="102"/>
      <c r="U487" s="102"/>
      <c r="V487" s="102"/>
      <c r="W487" s="102"/>
      <c r="X487" s="102" t="str">
        <f>IF(ISERROR(VLOOKUP($E487,Lists!$T$4:$AF$49,13,FALSE))," ",VLOOKUP($E487,Lists!$T$4:$AF$49,13,FALSE))</f>
        <v xml:space="preserve"> </v>
      </c>
    </row>
    <row r="488" spans="1:24" x14ac:dyDescent="0.25">
      <c r="A488" s="91"/>
      <c r="B488" s="76" t="s">
        <v>781</v>
      </c>
      <c r="C488" s="89" t="s">
        <v>898</v>
      </c>
      <c r="D488" s="139" t="str">
        <f>IF(ISERROR(VLOOKUP($B488,Lists!$R$4:$S$17,2,FALSE)),"",VLOOKUP($B488,Lists!$R$4:$S$17,2,FALSE))</f>
        <v/>
      </c>
      <c r="E488" s="90" t="s">
        <v>799</v>
      </c>
      <c r="F488" s="96"/>
      <c r="G488" s="96" t="s">
        <v>836</v>
      </c>
      <c r="H488" s="91" t="s">
        <v>1016</v>
      </c>
      <c r="I488" s="91" t="s">
        <v>926</v>
      </c>
      <c r="J488" s="97"/>
      <c r="K488" s="78" t="s">
        <v>945</v>
      </c>
      <c r="L488" s="140" t="str">
        <f>IF(ISERROR(VLOOKUP($B488&amp;" "&amp;$M488,Lists!$AC$4:$AD$17,2,FALSE)),"",VLOOKUP($B488&amp;" "&amp;$M488,Lists!$AC$4:$AD$17,2,FALSE))</f>
        <v/>
      </c>
      <c r="M488" s="78" t="str">
        <f>IF(ISERROR(VLOOKUP($K488,Lists!$L$4:$M$7,2,FALSE)),"",VLOOKUP($K488,Lists!$L$4:$M$7,2,FALSE))</f>
        <v/>
      </c>
      <c r="N488" s="98" t="str">
        <f t="shared" si="7"/>
        <v/>
      </c>
      <c r="O488" s="99" t="str">
        <f>IF(C488="no",VLOOKUP(B488,Lists!$R$4:$AB$17,10, FALSE),"Please enter details here")</f>
        <v>Please enter details here</v>
      </c>
      <c r="P488" s="124"/>
      <c r="Q488" s="99" t="str">
        <f>IF(Lists!$BA$4="","No","")</f>
        <v>No</v>
      </c>
      <c r="R488" s="100" t="str">
        <f>IF(ISERROR(VLOOKUP($E488,Lists!$T$4:$AA$49,6,FALSE)),"",VLOOKUP($E488,Lists!$T$4:$AA$49,6,FALSE))</f>
        <v/>
      </c>
      <c r="S488" s="101" t="str">
        <f>IF(ISERROR(VLOOKUP($E488,Lists!$T$4:$AA$49,7,FALSE)),"",VLOOKUP($E488,Lists!$T$4:$AA$49,7,FALSE))</f>
        <v/>
      </c>
      <c r="T488" s="102"/>
      <c r="U488" s="102"/>
      <c r="V488" s="102"/>
      <c r="W488" s="102"/>
      <c r="X488" s="102" t="str">
        <f>IF(ISERROR(VLOOKUP($E488,Lists!$T$4:$AF$49,13,FALSE))," ",VLOOKUP($E488,Lists!$T$4:$AF$49,13,FALSE))</f>
        <v xml:space="preserve"> </v>
      </c>
    </row>
    <row r="489" spans="1:24" x14ac:dyDescent="0.25">
      <c r="A489" s="91"/>
      <c r="B489" s="76" t="s">
        <v>781</v>
      </c>
      <c r="C489" s="89" t="s">
        <v>898</v>
      </c>
      <c r="D489" s="139" t="str">
        <f>IF(ISERROR(VLOOKUP($B489,Lists!$R$4:$S$17,2,FALSE)),"",VLOOKUP($B489,Lists!$R$4:$S$17,2,FALSE))</f>
        <v/>
      </c>
      <c r="E489" s="90" t="s">
        <v>799</v>
      </c>
      <c r="F489" s="96"/>
      <c r="G489" s="96" t="s">
        <v>836</v>
      </c>
      <c r="H489" s="91" t="s">
        <v>1016</v>
      </c>
      <c r="I489" s="91" t="s">
        <v>926</v>
      </c>
      <c r="J489" s="97"/>
      <c r="K489" s="78" t="s">
        <v>945</v>
      </c>
      <c r="L489" s="140" t="str">
        <f>IF(ISERROR(VLOOKUP($B489&amp;" "&amp;$M489,Lists!$AC$4:$AD$17,2,FALSE)),"",VLOOKUP($B489&amp;" "&amp;$M489,Lists!$AC$4:$AD$17,2,FALSE))</f>
        <v/>
      </c>
      <c r="M489" s="78" t="str">
        <f>IF(ISERROR(VLOOKUP($K489,Lists!$L$4:$M$7,2,FALSE)),"",VLOOKUP($K489,Lists!$L$4:$M$7,2,FALSE))</f>
        <v/>
      </c>
      <c r="N489" s="98" t="str">
        <f t="shared" si="7"/>
        <v/>
      </c>
      <c r="O489" s="99" t="str">
        <f>IF(C489="no",VLOOKUP(B489,Lists!$R$4:$AB$17,10, FALSE),"Please enter details here")</f>
        <v>Please enter details here</v>
      </c>
      <c r="P489" s="124"/>
      <c r="Q489" s="99" t="str">
        <f>IF(Lists!$BA$4="","No","")</f>
        <v>No</v>
      </c>
      <c r="R489" s="100" t="str">
        <f>IF(ISERROR(VLOOKUP($E489,Lists!$T$4:$AA$49,6,FALSE)),"",VLOOKUP($E489,Lists!$T$4:$AA$49,6,FALSE))</f>
        <v/>
      </c>
      <c r="S489" s="101" t="str">
        <f>IF(ISERROR(VLOOKUP($E489,Lists!$T$4:$AA$49,7,FALSE)),"",VLOOKUP($E489,Lists!$T$4:$AA$49,7,FALSE))</f>
        <v/>
      </c>
      <c r="T489" s="102"/>
      <c r="U489" s="102"/>
      <c r="V489" s="102"/>
      <c r="W489" s="102"/>
      <c r="X489" s="102" t="str">
        <f>IF(ISERROR(VLOOKUP($E489,Lists!$T$4:$AF$49,13,FALSE))," ",VLOOKUP($E489,Lists!$T$4:$AF$49,13,FALSE))</f>
        <v xml:space="preserve"> </v>
      </c>
    </row>
    <row r="490" spans="1:24" x14ac:dyDescent="0.25">
      <c r="A490" s="91"/>
      <c r="B490" s="76" t="s">
        <v>781</v>
      </c>
      <c r="C490" s="89" t="s">
        <v>898</v>
      </c>
      <c r="D490" s="139" t="str">
        <f>IF(ISERROR(VLOOKUP($B490,Lists!$R$4:$S$17,2,FALSE)),"",VLOOKUP($B490,Lists!$R$4:$S$17,2,FALSE))</f>
        <v/>
      </c>
      <c r="E490" s="90" t="s">
        <v>799</v>
      </c>
      <c r="F490" s="96"/>
      <c r="G490" s="96" t="s">
        <v>836</v>
      </c>
      <c r="H490" s="91" t="s">
        <v>1016</v>
      </c>
      <c r="I490" s="91" t="s">
        <v>926</v>
      </c>
      <c r="J490" s="97"/>
      <c r="K490" s="78" t="s">
        <v>945</v>
      </c>
      <c r="L490" s="140" t="str">
        <f>IF(ISERROR(VLOOKUP($B490&amp;" "&amp;$M490,Lists!$AC$4:$AD$17,2,FALSE)),"",VLOOKUP($B490&amp;" "&amp;$M490,Lists!$AC$4:$AD$17,2,FALSE))</f>
        <v/>
      </c>
      <c r="M490" s="78" t="str">
        <f>IF(ISERROR(VLOOKUP($K490,Lists!$L$4:$M$7,2,FALSE)),"",VLOOKUP($K490,Lists!$L$4:$M$7,2,FALSE))</f>
        <v/>
      </c>
      <c r="N490" s="98" t="str">
        <f t="shared" si="7"/>
        <v/>
      </c>
      <c r="O490" s="99" t="str">
        <f>IF(C490="no",VLOOKUP(B490,Lists!$R$4:$AB$17,10, FALSE),"Please enter details here")</f>
        <v>Please enter details here</v>
      </c>
      <c r="P490" s="124"/>
      <c r="Q490" s="99" t="str">
        <f>IF(Lists!$BA$4="","No","")</f>
        <v>No</v>
      </c>
      <c r="R490" s="100" t="str">
        <f>IF(ISERROR(VLOOKUP($E490,Lists!$T$4:$AA$49,6,FALSE)),"",VLOOKUP($E490,Lists!$T$4:$AA$49,6,FALSE))</f>
        <v/>
      </c>
      <c r="S490" s="101" t="str">
        <f>IF(ISERROR(VLOOKUP($E490,Lists!$T$4:$AA$49,7,FALSE)),"",VLOOKUP($E490,Lists!$T$4:$AA$49,7,FALSE))</f>
        <v/>
      </c>
      <c r="T490" s="102"/>
      <c r="U490" s="102"/>
      <c r="V490" s="102"/>
      <c r="W490" s="102"/>
      <c r="X490" s="102" t="str">
        <f>IF(ISERROR(VLOOKUP($E490,Lists!$T$4:$AF$49,13,FALSE))," ",VLOOKUP($E490,Lists!$T$4:$AF$49,13,FALSE))</f>
        <v xml:space="preserve"> </v>
      </c>
    </row>
    <row r="491" spans="1:24" x14ac:dyDescent="0.25">
      <c r="A491" s="91"/>
      <c r="B491" s="76" t="s">
        <v>781</v>
      </c>
      <c r="C491" s="89" t="s">
        <v>898</v>
      </c>
      <c r="D491" s="139" t="str">
        <f>IF(ISERROR(VLOOKUP($B491,Lists!$R$4:$S$17,2,FALSE)),"",VLOOKUP($B491,Lists!$R$4:$S$17,2,FALSE))</f>
        <v/>
      </c>
      <c r="E491" s="90" t="s">
        <v>799</v>
      </c>
      <c r="F491" s="96"/>
      <c r="G491" s="96" t="s">
        <v>836</v>
      </c>
      <c r="H491" s="91" t="s">
        <v>1016</v>
      </c>
      <c r="I491" s="91" t="s">
        <v>926</v>
      </c>
      <c r="J491" s="97"/>
      <c r="K491" s="78" t="s">
        <v>945</v>
      </c>
      <c r="L491" s="140" t="str">
        <f>IF(ISERROR(VLOOKUP($B491&amp;" "&amp;$M491,Lists!$AC$4:$AD$17,2,FALSE)),"",VLOOKUP($B491&amp;" "&amp;$M491,Lists!$AC$4:$AD$17,2,FALSE))</f>
        <v/>
      </c>
      <c r="M491" s="78" t="str">
        <f>IF(ISERROR(VLOOKUP($K491,Lists!$L$4:$M$7,2,FALSE)),"",VLOOKUP($K491,Lists!$L$4:$M$7,2,FALSE))</f>
        <v/>
      </c>
      <c r="N491" s="98" t="str">
        <f t="shared" si="7"/>
        <v/>
      </c>
      <c r="O491" s="99" t="str">
        <f>IF(C491="no",VLOOKUP(B491,Lists!$R$4:$AB$17,10, FALSE),"Please enter details here")</f>
        <v>Please enter details here</v>
      </c>
      <c r="P491" s="124"/>
      <c r="Q491" s="99" t="str">
        <f>IF(Lists!$BA$4="","No","")</f>
        <v>No</v>
      </c>
      <c r="R491" s="100" t="str">
        <f>IF(ISERROR(VLOOKUP($E491,Lists!$T$4:$AA$49,6,FALSE)),"",VLOOKUP($E491,Lists!$T$4:$AA$49,6,FALSE))</f>
        <v/>
      </c>
      <c r="S491" s="101" t="str">
        <f>IF(ISERROR(VLOOKUP($E491,Lists!$T$4:$AA$49,7,FALSE)),"",VLOOKUP($E491,Lists!$T$4:$AA$49,7,FALSE))</f>
        <v/>
      </c>
      <c r="T491" s="102"/>
      <c r="U491" s="102"/>
      <c r="V491" s="102"/>
      <c r="W491" s="102"/>
      <c r="X491" s="102" t="str">
        <f>IF(ISERROR(VLOOKUP($E491,Lists!$T$4:$AF$49,13,FALSE))," ",VLOOKUP($E491,Lists!$T$4:$AF$49,13,FALSE))</f>
        <v xml:space="preserve"> </v>
      </c>
    </row>
    <row r="492" spans="1:24" x14ac:dyDescent="0.25">
      <c r="A492" s="91"/>
      <c r="B492" s="76" t="s">
        <v>781</v>
      </c>
      <c r="C492" s="89" t="s">
        <v>898</v>
      </c>
      <c r="D492" s="139" t="str">
        <f>IF(ISERROR(VLOOKUP($B492,Lists!$R$4:$S$17,2,FALSE)),"",VLOOKUP($B492,Lists!$R$4:$S$17,2,FALSE))</f>
        <v/>
      </c>
      <c r="E492" s="90" t="s">
        <v>799</v>
      </c>
      <c r="F492" s="96"/>
      <c r="G492" s="96" t="s">
        <v>836</v>
      </c>
      <c r="H492" s="91" t="s">
        <v>1016</v>
      </c>
      <c r="I492" s="91" t="s">
        <v>926</v>
      </c>
      <c r="J492" s="97"/>
      <c r="K492" s="78" t="s">
        <v>945</v>
      </c>
      <c r="L492" s="140" t="str">
        <f>IF(ISERROR(VLOOKUP($B492&amp;" "&amp;$M492,Lists!$AC$4:$AD$17,2,FALSE)),"",VLOOKUP($B492&amp;" "&amp;$M492,Lists!$AC$4:$AD$17,2,FALSE))</f>
        <v/>
      </c>
      <c r="M492" s="78" t="str">
        <f>IF(ISERROR(VLOOKUP($K492,Lists!$L$4:$M$7,2,FALSE)),"",VLOOKUP($K492,Lists!$L$4:$M$7,2,FALSE))</f>
        <v/>
      </c>
      <c r="N492" s="98" t="str">
        <f t="shared" si="7"/>
        <v/>
      </c>
      <c r="O492" s="99" t="str">
        <f>IF(C492="no",VLOOKUP(B492,Lists!$R$4:$AB$17,10, FALSE),"Please enter details here")</f>
        <v>Please enter details here</v>
      </c>
      <c r="P492" s="124"/>
      <c r="Q492" s="99" t="str">
        <f>IF(Lists!$BA$4="","No","")</f>
        <v>No</v>
      </c>
      <c r="R492" s="100" t="str">
        <f>IF(ISERROR(VLOOKUP($E492,Lists!$T$4:$AA$49,6,FALSE)),"",VLOOKUP($E492,Lists!$T$4:$AA$49,6,FALSE))</f>
        <v/>
      </c>
      <c r="S492" s="101" t="str">
        <f>IF(ISERROR(VLOOKUP($E492,Lists!$T$4:$AA$49,7,FALSE)),"",VLOOKUP($E492,Lists!$T$4:$AA$49,7,FALSE))</f>
        <v/>
      </c>
      <c r="T492" s="102"/>
      <c r="U492" s="102"/>
      <c r="V492" s="102"/>
      <c r="W492" s="102"/>
      <c r="X492" s="102" t="str">
        <f>IF(ISERROR(VLOOKUP($E492,Lists!$T$4:$AF$49,13,FALSE))," ",VLOOKUP($E492,Lists!$T$4:$AF$49,13,FALSE))</f>
        <v xml:space="preserve"> </v>
      </c>
    </row>
    <row r="493" spans="1:24" x14ac:dyDescent="0.25">
      <c r="A493" s="91"/>
      <c r="B493" s="76" t="s">
        <v>781</v>
      </c>
      <c r="C493" s="89" t="s">
        <v>898</v>
      </c>
      <c r="D493" s="139" t="str">
        <f>IF(ISERROR(VLOOKUP($B493,Lists!$R$4:$S$17,2,FALSE)),"",VLOOKUP($B493,Lists!$R$4:$S$17,2,FALSE))</f>
        <v/>
      </c>
      <c r="E493" s="90" t="s">
        <v>799</v>
      </c>
      <c r="F493" s="96"/>
      <c r="G493" s="96" t="s">
        <v>836</v>
      </c>
      <c r="H493" s="91" t="s">
        <v>1016</v>
      </c>
      <c r="I493" s="91" t="s">
        <v>926</v>
      </c>
      <c r="J493" s="97"/>
      <c r="K493" s="78" t="s">
        <v>945</v>
      </c>
      <c r="L493" s="140" t="str">
        <f>IF(ISERROR(VLOOKUP($B493&amp;" "&amp;$M493,Lists!$AC$4:$AD$17,2,FALSE)),"",VLOOKUP($B493&amp;" "&amp;$M493,Lists!$AC$4:$AD$17,2,FALSE))</f>
        <v/>
      </c>
      <c r="M493" s="78" t="str">
        <f>IF(ISERROR(VLOOKUP($K493,Lists!$L$4:$M$7,2,FALSE)),"",VLOOKUP($K493,Lists!$L$4:$M$7,2,FALSE))</f>
        <v/>
      </c>
      <c r="N493" s="98" t="str">
        <f t="shared" si="7"/>
        <v/>
      </c>
      <c r="O493" s="99" t="str">
        <f>IF(C493="no",VLOOKUP(B493,Lists!$R$4:$AB$17,10, FALSE),"Please enter details here")</f>
        <v>Please enter details here</v>
      </c>
      <c r="P493" s="124"/>
      <c r="Q493" s="99" t="str">
        <f>IF(Lists!$BA$4="","No","")</f>
        <v>No</v>
      </c>
      <c r="R493" s="100" t="str">
        <f>IF(ISERROR(VLOOKUP($E493,Lists!$T$4:$AA$49,6,FALSE)),"",VLOOKUP($E493,Lists!$T$4:$AA$49,6,FALSE))</f>
        <v/>
      </c>
      <c r="S493" s="101" t="str">
        <f>IF(ISERROR(VLOOKUP($E493,Lists!$T$4:$AA$49,7,FALSE)),"",VLOOKUP($E493,Lists!$T$4:$AA$49,7,FALSE))</f>
        <v/>
      </c>
      <c r="T493" s="102"/>
      <c r="U493" s="102"/>
      <c r="V493" s="102"/>
      <c r="W493" s="102"/>
      <c r="X493" s="102" t="str">
        <f>IF(ISERROR(VLOOKUP($E493,Lists!$T$4:$AF$49,13,FALSE))," ",VLOOKUP($E493,Lists!$T$4:$AF$49,13,FALSE))</f>
        <v xml:space="preserve"> </v>
      </c>
    </row>
    <row r="494" spans="1:24" x14ac:dyDescent="0.25">
      <c r="A494" s="91"/>
      <c r="B494" s="76" t="s">
        <v>781</v>
      </c>
      <c r="C494" s="89" t="s">
        <v>898</v>
      </c>
      <c r="D494" s="139" t="str">
        <f>IF(ISERROR(VLOOKUP($B494,Lists!$R$4:$S$17,2,FALSE)),"",VLOOKUP($B494,Lists!$R$4:$S$17,2,FALSE))</f>
        <v/>
      </c>
      <c r="E494" s="90" t="s">
        <v>799</v>
      </c>
      <c r="F494" s="96"/>
      <c r="G494" s="96" t="s">
        <v>836</v>
      </c>
      <c r="H494" s="91" t="s">
        <v>1016</v>
      </c>
      <c r="I494" s="91" t="s">
        <v>926</v>
      </c>
      <c r="J494" s="97"/>
      <c r="K494" s="78" t="s">
        <v>945</v>
      </c>
      <c r="L494" s="140" t="str">
        <f>IF(ISERROR(VLOOKUP($B494&amp;" "&amp;$M494,Lists!$AC$4:$AD$17,2,FALSE)),"",VLOOKUP($B494&amp;" "&amp;$M494,Lists!$AC$4:$AD$17,2,FALSE))</f>
        <v/>
      </c>
      <c r="M494" s="78" t="str">
        <f>IF(ISERROR(VLOOKUP($K494,Lists!$L$4:$M$7,2,FALSE)),"",VLOOKUP($K494,Lists!$L$4:$M$7,2,FALSE))</f>
        <v/>
      </c>
      <c r="N494" s="98" t="str">
        <f t="shared" si="7"/>
        <v/>
      </c>
      <c r="O494" s="99" t="str">
        <f>IF(C494="no",VLOOKUP(B494,Lists!$R$4:$AB$17,10, FALSE),"Please enter details here")</f>
        <v>Please enter details here</v>
      </c>
      <c r="P494" s="124"/>
      <c r="Q494" s="99" t="str">
        <f>IF(Lists!$BA$4="","No","")</f>
        <v>No</v>
      </c>
      <c r="R494" s="100" t="str">
        <f>IF(ISERROR(VLOOKUP($E494,Lists!$T$4:$AA$49,6,FALSE)),"",VLOOKUP($E494,Lists!$T$4:$AA$49,6,FALSE))</f>
        <v/>
      </c>
      <c r="S494" s="101" t="str">
        <f>IF(ISERROR(VLOOKUP($E494,Lists!$T$4:$AA$49,7,FALSE)),"",VLOOKUP($E494,Lists!$T$4:$AA$49,7,FALSE))</f>
        <v/>
      </c>
      <c r="T494" s="102"/>
      <c r="U494" s="102"/>
      <c r="V494" s="102"/>
      <c r="W494" s="102"/>
      <c r="X494" s="102" t="str">
        <f>IF(ISERROR(VLOOKUP($E494,Lists!$T$4:$AF$49,13,FALSE))," ",VLOOKUP($E494,Lists!$T$4:$AF$49,13,FALSE))</f>
        <v xml:space="preserve"> </v>
      </c>
    </row>
    <row r="495" spans="1:24" x14ac:dyDescent="0.25">
      <c r="A495" s="91"/>
      <c r="B495" s="76" t="s">
        <v>781</v>
      </c>
      <c r="C495" s="89" t="s">
        <v>898</v>
      </c>
      <c r="D495" s="139" t="str">
        <f>IF(ISERROR(VLOOKUP($B495,Lists!$R$4:$S$17,2,FALSE)),"",VLOOKUP($B495,Lists!$R$4:$S$17,2,FALSE))</f>
        <v/>
      </c>
      <c r="E495" s="90" t="s">
        <v>799</v>
      </c>
      <c r="F495" s="96"/>
      <c r="G495" s="96" t="s">
        <v>836</v>
      </c>
      <c r="H495" s="91" t="s">
        <v>1016</v>
      </c>
      <c r="I495" s="91" t="s">
        <v>926</v>
      </c>
      <c r="J495" s="97"/>
      <c r="K495" s="78" t="s">
        <v>945</v>
      </c>
      <c r="L495" s="140" t="str">
        <f>IF(ISERROR(VLOOKUP($B495&amp;" "&amp;$M495,Lists!$AC$4:$AD$17,2,FALSE)),"",VLOOKUP($B495&amp;" "&amp;$M495,Lists!$AC$4:$AD$17,2,FALSE))</f>
        <v/>
      </c>
      <c r="M495" s="78" t="str">
        <f>IF(ISERROR(VLOOKUP($K495,Lists!$L$4:$M$7,2,FALSE)),"",VLOOKUP($K495,Lists!$L$4:$M$7,2,FALSE))</f>
        <v/>
      </c>
      <c r="N495" s="98" t="str">
        <f t="shared" si="7"/>
        <v/>
      </c>
      <c r="O495" s="99" t="str">
        <f>IF(C495="no",VLOOKUP(B495,Lists!$R$4:$AB$17,10, FALSE),"Please enter details here")</f>
        <v>Please enter details here</v>
      </c>
      <c r="P495" s="124"/>
      <c r="Q495" s="99" t="str">
        <f>IF(Lists!$BA$4="","No","")</f>
        <v>No</v>
      </c>
      <c r="R495" s="100" t="str">
        <f>IF(ISERROR(VLOOKUP($E495,Lists!$T$4:$AA$49,6,FALSE)),"",VLOOKUP($E495,Lists!$T$4:$AA$49,6,FALSE))</f>
        <v/>
      </c>
      <c r="S495" s="101" t="str">
        <f>IF(ISERROR(VLOOKUP($E495,Lists!$T$4:$AA$49,7,FALSE)),"",VLOOKUP($E495,Lists!$T$4:$AA$49,7,FALSE))</f>
        <v/>
      </c>
      <c r="T495" s="102"/>
      <c r="U495" s="102"/>
      <c r="V495" s="102"/>
      <c r="W495" s="102"/>
      <c r="X495" s="102" t="str">
        <f>IF(ISERROR(VLOOKUP($E495,Lists!$T$4:$AF$49,13,FALSE))," ",VLOOKUP($E495,Lists!$T$4:$AF$49,13,FALSE))</f>
        <v xml:space="preserve"> </v>
      </c>
    </row>
    <row r="496" spans="1:24" x14ac:dyDescent="0.25">
      <c r="A496" s="91"/>
      <c r="B496" s="76" t="s">
        <v>781</v>
      </c>
      <c r="C496" s="89" t="s">
        <v>898</v>
      </c>
      <c r="D496" s="139" t="str">
        <f>IF(ISERROR(VLOOKUP($B496,Lists!$R$4:$S$17,2,FALSE)),"",VLOOKUP($B496,Lists!$R$4:$S$17,2,FALSE))</f>
        <v/>
      </c>
      <c r="E496" s="90" t="s">
        <v>799</v>
      </c>
      <c r="F496" s="96"/>
      <c r="G496" s="96" t="s">
        <v>836</v>
      </c>
      <c r="H496" s="91" t="s">
        <v>1016</v>
      </c>
      <c r="I496" s="91" t="s">
        <v>926</v>
      </c>
      <c r="J496" s="97"/>
      <c r="K496" s="78" t="s">
        <v>945</v>
      </c>
      <c r="L496" s="140" t="str">
        <f>IF(ISERROR(VLOOKUP($B496&amp;" "&amp;$M496,Lists!$AC$4:$AD$17,2,FALSE)),"",VLOOKUP($B496&amp;" "&amp;$M496,Lists!$AC$4:$AD$17,2,FALSE))</f>
        <v/>
      </c>
      <c r="M496" s="78" t="str">
        <f>IF(ISERROR(VLOOKUP($K496,Lists!$L$4:$M$7,2,FALSE)),"",VLOOKUP($K496,Lists!$L$4:$M$7,2,FALSE))</f>
        <v/>
      </c>
      <c r="N496" s="98" t="str">
        <f t="shared" si="7"/>
        <v/>
      </c>
      <c r="O496" s="99" t="str">
        <f>IF(C496="no",VLOOKUP(B496,Lists!$R$4:$AB$17,10, FALSE),"Please enter details here")</f>
        <v>Please enter details here</v>
      </c>
      <c r="P496" s="124"/>
      <c r="Q496" s="99" t="str">
        <f>IF(Lists!$BA$4="","No","")</f>
        <v>No</v>
      </c>
      <c r="R496" s="100" t="str">
        <f>IF(ISERROR(VLOOKUP($E496,Lists!$T$4:$AA$49,6,FALSE)),"",VLOOKUP($E496,Lists!$T$4:$AA$49,6,FALSE))</f>
        <v/>
      </c>
      <c r="S496" s="101" t="str">
        <f>IF(ISERROR(VLOOKUP($E496,Lists!$T$4:$AA$49,7,FALSE)),"",VLOOKUP($E496,Lists!$T$4:$AA$49,7,FALSE))</f>
        <v/>
      </c>
      <c r="T496" s="102"/>
      <c r="U496" s="102"/>
      <c r="V496" s="102"/>
      <c r="W496" s="102"/>
      <c r="X496" s="102" t="str">
        <f>IF(ISERROR(VLOOKUP($E496,Lists!$T$4:$AF$49,13,FALSE))," ",VLOOKUP($E496,Lists!$T$4:$AF$49,13,FALSE))</f>
        <v xml:space="preserve"> </v>
      </c>
    </row>
    <row r="497" spans="1:24" x14ac:dyDescent="0.25">
      <c r="A497" s="91"/>
      <c r="B497" s="76" t="s">
        <v>781</v>
      </c>
      <c r="C497" s="89" t="s">
        <v>898</v>
      </c>
      <c r="D497" s="139" t="str">
        <f>IF(ISERROR(VLOOKUP($B497,Lists!$R$4:$S$17,2,FALSE)),"",VLOOKUP($B497,Lists!$R$4:$S$17,2,FALSE))</f>
        <v/>
      </c>
      <c r="E497" s="90" t="s">
        <v>799</v>
      </c>
      <c r="F497" s="96"/>
      <c r="G497" s="96" t="s">
        <v>836</v>
      </c>
      <c r="H497" s="91" t="s">
        <v>1016</v>
      </c>
      <c r="I497" s="91" t="s">
        <v>926</v>
      </c>
      <c r="J497" s="97"/>
      <c r="K497" s="78" t="s">
        <v>945</v>
      </c>
      <c r="L497" s="140" t="str">
        <f>IF(ISERROR(VLOOKUP($B497&amp;" "&amp;$M497,Lists!$AC$4:$AD$17,2,FALSE)),"",VLOOKUP($B497&amp;" "&amp;$M497,Lists!$AC$4:$AD$17,2,FALSE))</f>
        <v/>
      </c>
      <c r="M497" s="78" t="str">
        <f>IF(ISERROR(VLOOKUP($K497,Lists!$L$4:$M$7,2,FALSE)),"",VLOOKUP($K497,Lists!$L$4:$M$7,2,FALSE))</f>
        <v/>
      </c>
      <c r="N497" s="98" t="str">
        <f t="shared" si="7"/>
        <v/>
      </c>
      <c r="O497" s="99" t="str">
        <f>IF(C497="no",VLOOKUP(B497,Lists!$R$4:$AB$17,10, FALSE),"Please enter details here")</f>
        <v>Please enter details here</v>
      </c>
      <c r="P497" s="124"/>
      <c r="Q497" s="99" t="str">
        <f>IF(Lists!$BA$4="","No","")</f>
        <v>No</v>
      </c>
      <c r="R497" s="100" t="str">
        <f>IF(ISERROR(VLOOKUP($E497,Lists!$T$4:$AA$49,6,FALSE)),"",VLOOKUP($E497,Lists!$T$4:$AA$49,6,FALSE))</f>
        <v/>
      </c>
      <c r="S497" s="101" t="str">
        <f>IF(ISERROR(VLOOKUP($E497,Lists!$T$4:$AA$49,7,FALSE)),"",VLOOKUP($E497,Lists!$T$4:$AA$49,7,FALSE))</f>
        <v/>
      </c>
      <c r="T497" s="102"/>
      <c r="U497" s="102"/>
      <c r="V497" s="102"/>
      <c r="W497" s="102"/>
      <c r="X497" s="102" t="str">
        <f>IF(ISERROR(VLOOKUP($E497,Lists!$T$4:$AF$49,13,FALSE))," ",VLOOKUP($E497,Lists!$T$4:$AF$49,13,FALSE))</f>
        <v xml:space="preserve"> </v>
      </c>
    </row>
    <row r="498" spans="1:24" x14ac:dyDescent="0.25">
      <c r="A498" s="91"/>
      <c r="B498" s="76" t="s">
        <v>781</v>
      </c>
      <c r="C498" s="89" t="s">
        <v>898</v>
      </c>
      <c r="D498" s="139" t="str">
        <f>IF(ISERROR(VLOOKUP($B498,Lists!$R$4:$S$17,2,FALSE)),"",VLOOKUP($B498,Lists!$R$4:$S$17,2,FALSE))</f>
        <v/>
      </c>
      <c r="E498" s="90" t="s">
        <v>799</v>
      </c>
      <c r="F498" s="96"/>
      <c r="G498" s="96" t="s">
        <v>836</v>
      </c>
      <c r="H498" s="91" t="s">
        <v>1016</v>
      </c>
      <c r="I498" s="91" t="s">
        <v>926</v>
      </c>
      <c r="J498" s="97"/>
      <c r="K498" s="78" t="s">
        <v>945</v>
      </c>
      <c r="L498" s="140" t="str">
        <f>IF(ISERROR(VLOOKUP($B498&amp;" "&amp;$M498,Lists!$AC$4:$AD$17,2,FALSE)),"",VLOOKUP($B498&amp;" "&amp;$M498,Lists!$AC$4:$AD$17,2,FALSE))</f>
        <v/>
      </c>
      <c r="M498" s="78" t="str">
        <f>IF(ISERROR(VLOOKUP($K498,Lists!$L$4:$M$7,2,FALSE)),"",VLOOKUP($K498,Lists!$L$4:$M$7,2,FALSE))</f>
        <v/>
      </c>
      <c r="N498" s="98" t="str">
        <f t="shared" si="7"/>
        <v/>
      </c>
      <c r="O498" s="99" t="str">
        <f>IF(C498="no",VLOOKUP(B498,Lists!$R$4:$AB$17,10, FALSE),"Please enter details here")</f>
        <v>Please enter details here</v>
      </c>
      <c r="P498" s="124"/>
      <c r="Q498" s="99" t="str">
        <f>IF(Lists!$BA$4="","No","")</f>
        <v>No</v>
      </c>
      <c r="R498" s="100" t="str">
        <f>IF(ISERROR(VLOOKUP($E498,Lists!$T$4:$AA$49,6,FALSE)),"",VLOOKUP($E498,Lists!$T$4:$AA$49,6,FALSE))</f>
        <v/>
      </c>
      <c r="S498" s="101" t="str">
        <f>IF(ISERROR(VLOOKUP($E498,Lists!$T$4:$AA$49,7,FALSE)),"",VLOOKUP($E498,Lists!$T$4:$AA$49,7,FALSE))</f>
        <v/>
      </c>
      <c r="T498" s="102"/>
      <c r="U498" s="102"/>
      <c r="V498" s="102"/>
      <c r="W498" s="102"/>
      <c r="X498" s="102" t="str">
        <f>IF(ISERROR(VLOOKUP($E498,Lists!$T$4:$AF$49,13,FALSE))," ",VLOOKUP($E498,Lists!$T$4:$AF$49,13,FALSE))</f>
        <v xml:space="preserve"> </v>
      </c>
    </row>
    <row r="499" spans="1:24" x14ac:dyDescent="0.25">
      <c r="A499" s="91"/>
      <c r="B499" s="76" t="s">
        <v>781</v>
      </c>
      <c r="C499" s="89" t="s">
        <v>898</v>
      </c>
      <c r="D499" s="139" t="str">
        <f>IF(ISERROR(VLOOKUP($B499,Lists!$R$4:$S$17,2,FALSE)),"",VLOOKUP($B499,Lists!$R$4:$S$17,2,FALSE))</f>
        <v/>
      </c>
      <c r="E499" s="90" t="s">
        <v>799</v>
      </c>
      <c r="F499" s="96"/>
      <c r="G499" s="96" t="s">
        <v>836</v>
      </c>
      <c r="H499" s="91" t="s">
        <v>1016</v>
      </c>
      <c r="I499" s="91" t="s">
        <v>926</v>
      </c>
      <c r="J499" s="97"/>
      <c r="K499" s="78" t="s">
        <v>945</v>
      </c>
      <c r="L499" s="140" t="str">
        <f>IF(ISERROR(VLOOKUP($B499&amp;" "&amp;$M499,Lists!$AC$4:$AD$17,2,FALSE)),"",VLOOKUP($B499&amp;" "&amp;$M499,Lists!$AC$4:$AD$17,2,FALSE))</f>
        <v/>
      </c>
      <c r="M499" s="78" t="str">
        <f>IF(ISERROR(VLOOKUP($K499,Lists!$L$4:$M$7,2,FALSE)),"",VLOOKUP($K499,Lists!$L$4:$M$7,2,FALSE))</f>
        <v/>
      </c>
      <c r="N499" s="98" t="str">
        <f t="shared" si="7"/>
        <v/>
      </c>
      <c r="O499" s="99" t="str">
        <f>IF(C499="no",VLOOKUP(B499,Lists!$R$4:$AB$17,10, FALSE),"Please enter details here")</f>
        <v>Please enter details here</v>
      </c>
      <c r="P499" s="124"/>
      <c r="Q499" s="99" t="str">
        <f>IF(Lists!$BA$4="","No","")</f>
        <v>No</v>
      </c>
      <c r="R499" s="100" t="str">
        <f>IF(ISERROR(VLOOKUP($E499,Lists!$T$4:$AA$49,6,FALSE)),"",VLOOKUP($E499,Lists!$T$4:$AA$49,6,FALSE))</f>
        <v/>
      </c>
      <c r="S499" s="101" t="str">
        <f>IF(ISERROR(VLOOKUP($E499,Lists!$T$4:$AA$49,7,FALSE)),"",VLOOKUP($E499,Lists!$T$4:$AA$49,7,FALSE))</f>
        <v/>
      </c>
      <c r="T499" s="102"/>
      <c r="U499" s="102"/>
      <c r="V499" s="102"/>
      <c r="W499" s="102"/>
      <c r="X499" s="102" t="str">
        <f>IF(ISERROR(VLOOKUP($E499,Lists!$T$4:$AF$49,13,FALSE))," ",VLOOKUP($E499,Lists!$T$4:$AF$49,13,FALSE))</f>
        <v xml:space="preserve"> </v>
      </c>
    </row>
    <row r="500" spans="1:24" x14ac:dyDescent="0.25">
      <c r="A500" s="91"/>
      <c r="B500" s="76" t="s">
        <v>781</v>
      </c>
      <c r="C500" s="89" t="s">
        <v>898</v>
      </c>
      <c r="D500" s="139" t="str">
        <f>IF(ISERROR(VLOOKUP($B500,Lists!$R$4:$S$17,2,FALSE)),"",VLOOKUP($B500,Lists!$R$4:$S$17,2,FALSE))</f>
        <v/>
      </c>
      <c r="E500" s="90" t="s">
        <v>799</v>
      </c>
      <c r="F500" s="96"/>
      <c r="G500" s="96" t="s">
        <v>836</v>
      </c>
      <c r="H500" s="91" t="s">
        <v>1016</v>
      </c>
      <c r="I500" s="91" t="s">
        <v>926</v>
      </c>
      <c r="J500" s="97"/>
      <c r="K500" s="78" t="s">
        <v>945</v>
      </c>
      <c r="L500" s="140" t="str">
        <f>IF(ISERROR(VLOOKUP($B500&amp;" "&amp;$M500,Lists!$AC$4:$AD$17,2,FALSE)),"",VLOOKUP($B500&amp;" "&amp;$M500,Lists!$AC$4:$AD$17,2,FALSE))</f>
        <v/>
      </c>
      <c r="M500" s="78" t="str">
        <f>IF(ISERROR(VLOOKUP($K500,Lists!$L$4:$M$7,2,FALSE)),"",VLOOKUP($K500,Lists!$L$4:$M$7,2,FALSE))</f>
        <v/>
      </c>
      <c r="N500" s="98" t="str">
        <f t="shared" si="7"/>
        <v/>
      </c>
      <c r="O500" s="99" t="str">
        <f>IF(C500="no",VLOOKUP(B500,Lists!$R$4:$AB$17,10, FALSE),"Please enter details here")</f>
        <v>Please enter details here</v>
      </c>
      <c r="P500" s="124"/>
      <c r="Q500" s="99" t="str">
        <f>IF(Lists!$BA$4="","No","")</f>
        <v>No</v>
      </c>
      <c r="R500" s="100" t="str">
        <f>IF(ISERROR(VLOOKUP($E500,Lists!$T$4:$AA$49,6,FALSE)),"",VLOOKUP($E500,Lists!$T$4:$AA$49,6,FALSE))</f>
        <v/>
      </c>
      <c r="S500" s="101" t="str">
        <f>IF(ISERROR(VLOOKUP($E500,Lists!$T$4:$AA$49,7,FALSE)),"",VLOOKUP($E500,Lists!$T$4:$AA$49,7,FALSE))</f>
        <v/>
      </c>
      <c r="T500" s="102"/>
      <c r="U500" s="102"/>
      <c r="V500" s="102"/>
      <c r="W500" s="102"/>
      <c r="X500" s="102" t="str">
        <f>IF(ISERROR(VLOOKUP($E500,Lists!$T$4:$AF$49,13,FALSE))," ",VLOOKUP($E500,Lists!$T$4:$AF$49,13,FALSE))</f>
        <v xml:space="preserve"> </v>
      </c>
    </row>
    <row r="501" spans="1:24" x14ac:dyDescent="0.25">
      <c r="A501" s="91"/>
      <c r="B501" s="76" t="s">
        <v>781</v>
      </c>
      <c r="C501" s="89" t="s">
        <v>898</v>
      </c>
      <c r="D501" s="139" t="str">
        <f>IF(ISERROR(VLOOKUP($B501,Lists!$R$4:$S$17,2,FALSE)),"",VLOOKUP($B501,Lists!$R$4:$S$17,2,FALSE))</f>
        <v/>
      </c>
      <c r="E501" s="90" t="s">
        <v>799</v>
      </c>
      <c r="F501" s="96"/>
      <c r="G501" s="96" t="s">
        <v>836</v>
      </c>
      <c r="H501" s="91" t="s">
        <v>1016</v>
      </c>
      <c r="I501" s="91" t="s">
        <v>926</v>
      </c>
      <c r="J501" s="97"/>
      <c r="K501" s="78" t="s">
        <v>945</v>
      </c>
      <c r="L501" s="140" t="str">
        <f>IF(ISERROR(VLOOKUP($B501&amp;" "&amp;$M501,Lists!$AC$4:$AD$17,2,FALSE)),"",VLOOKUP($B501&amp;" "&amp;$M501,Lists!$AC$4:$AD$17,2,FALSE))</f>
        <v/>
      </c>
      <c r="M501" s="78" t="str">
        <f>IF(ISERROR(VLOOKUP($K501,Lists!$L$4:$M$7,2,FALSE)),"",VLOOKUP($K501,Lists!$L$4:$M$7,2,FALSE))</f>
        <v/>
      </c>
      <c r="N501" s="98" t="str">
        <f t="shared" si="7"/>
        <v/>
      </c>
      <c r="O501" s="99" t="str">
        <f>IF(C501="no",VLOOKUP(B501,Lists!$R$4:$AB$17,10, FALSE),"Please enter details here")</f>
        <v>Please enter details here</v>
      </c>
      <c r="P501" s="124"/>
      <c r="Q501" s="99" t="str">
        <f>IF(Lists!$BA$4="","No","")</f>
        <v>No</v>
      </c>
      <c r="R501" s="100" t="str">
        <f>IF(ISERROR(VLOOKUP($E501,Lists!$T$4:$AA$49,6,FALSE)),"",VLOOKUP($E501,Lists!$T$4:$AA$49,6,FALSE))</f>
        <v/>
      </c>
      <c r="S501" s="101" t="str">
        <f>IF(ISERROR(VLOOKUP($E501,Lists!$T$4:$AA$49,7,FALSE)),"",VLOOKUP($E501,Lists!$T$4:$AA$49,7,FALSE))</f>
        <v/>
      </c>
      <c r="T501" s="102"/>
      <c r="U501" s="102"/>
      <c r="V501" s="102"/>
      <c r="W501" s="102"/>
      <c r="X501" s="102" t="str">
        <f>IF(ISERROR(VLOOKUP($E501,Lists!$T$4:$AF$49,13,FALSE))," ",VLOOKUP($E501,Lists!$T$4:$AF$49,13,FALSE))</f>
        <v xml:space="preserve"> </v>
      </c>
    </row>
    <row r="502" spans="1:24" x14ac:dyDescent="0.25">
      <c r="A502" s="91"/>
      <c r="B502" s="76" t="s">
        <v>781</v>
      </c>
      <c r="C502" s="89" t="s">
        <v>898</v>
      </c>
      <c r="D502" s="139" t="str">
        <f>IF(ISERROR(VLOOKUP($B502,Lists!$R$4:$S$17,2,FALSE)),"",VLOOKUP($B502,Lists!$R$4:$S$17,2,FALSE))</f>
        <v/>
      </c>
      <c r="E502" s="90" t="s">
        <v>799</v>
      </c>
      <c r="F502" s="96"/>
      <c r="G502" s="96" t="s">
        <v>836</v>
      </c>
      <c r="H502" s="91" t="s">
        <v>1016</v>
      </c>
      <c r="I502" s="91" t="s">
        <v>926</v>
      </c>
      <c r="J502" s="97"/>
      <c r="K502" s="78" t="s">
        <v>945</v>
      </c>
      <c r="L502" s="140" t="str">
        <f>IF(ISERROR(VLOOKUP($B502&amp;" "&amp;$M502,Lists!$AC$4:$AD$17,2,FALSE)),"",VLOOKUP($B502&amp;" "&amp;$M502,Lists!$AC$4:$AD$17,2,FALSE))</f>
        <v/>
      </c>
      <c r="M502" s="78" t="str">
        <f>IF(ISERROR(VLOOKUP($K502,Lists!$L$4:$M$7,2,FALSE)),"",VLOOKUP($K502,Lists!$L$4:$M$7,2,FALSE))</f>
        <v/>
      </c>
      <c r="N502" s="98" t="str">
        <f t="shared" si="7"/>
        <v/>
      </c>
      <c r="O502" s="99" t="str">
        <f>IF(C502="no",VLOOKUP(B502,Lists!$R$4:$AB$17,10, FALSE),"Please enter details here")</f>
        <v>Please enter details here</v>
      </c>
      <c r="P502" s="124"/>
      <c r="Q502" s="99" t="str">
        <f>IF(Lists!$BA$4="","No","")</f>
        <v>No</v>
      </c>
      <c r="R502" s="100" t="str">
        <f>IF(ISERROR(VLOOKUP($E502,Lists!$T$4:$AA$49,6,FALSE)),"",VLOOKUP($E502,Lists!$T$4:$AA$49,6,FALSE))</f>
        <v/>
      </c>
      <c r="S502" s="101" t="str">
        <f>IF(ISERROR(VLOOKUP($E502,Lists!$T$4:$AA$49,7,FALSE)),"",VLOOKUP($E502,Lists!$T$4:$AA$49,7,FALSE))</f>
        <v/>
      </c>
      <c r="T502" s="102"/>
      <c r="U502" s="102"/>
      <c r="V502" s="102"/>
      <c r="W502" s="102"/>
      <c r="X502" s="102" t="str">
        <f>IF(ISERROR(VLOOKUP($E502,Lists!$T$4:$AF$49,13,FALSE))," ",VLOOKUP($E502,Lists!$T$4:$AF$49,13,FALSE))</f>
        <v xml:space="preserve"> </v>
      </c>
    </row>
    <row r="503" spans="1:24" x14ac:dyDescent="0.25">
      <c r="A503" s="91"/>
      <c r="B503" s="76" t="s">
        <v>781</v>
      </c>
      <c r="C503" s="89" t="s">
        <v>898</v>
      </c>
      <c r="D503" s="139" t="str">
        <f>IF(ISERROR(VLOOKUP($B503,Lists!$R$4:$S$17,2,FALSE)),"",VLOOKUP($B503,Lists!$R$4:$S$17,2,FALSE))</f>
        <v/>
      </c>
      <c r="E503" s="90" t="s">
        <v>799</v>
      </c>
      <c r="F503" s="96"/>
      <c r="G503" s="96" t="s">
        <v>836</v>
      </c>
      <c r="H503" s="91" t="s">
        <v>1016</v>
      </c>
      <c r="I503" s="91" t="s">
        <v>926</v>
      </c>
      <c r="J503" s="97"/>
      <c r="K503" s="78" t="s">
        <v>945</v>
      </c>
      <c r="L503" s="140" t="str">
        <f>IF(ISERROR(VLOOKUP($B503&amp;" "&amp;$M503,Lists!$AC$4:$AD$17,2,FALSE)),"",VLOOKUP($B503&amp;" "&amp;$M503,Lists!$AC$4:$AD$17,2,FALSE))</f>
        <v/>
      </c>
      <c r="M503" s="78" t="str">
        <f>IF(ISERROR(VLOOKUP($K503,Lists!$L$4:$M$7,2,FALSE)),"",VLOOKUP($K503,Lists!$L$4:$M$7,2,FALSE))</f>
        <v/>
      </c>
      <c r="N503" s="98" t="str">
        <f t="shared" si="7"/>
        <v/>
      </c>
      <c r="O503" s="99" t="str">
        <f>IF(C503="no",VLOOKUP(B503,Lists!$R$4:$AB$17,10, FALSE),"Please enter details here")</f>
        <v>Please enter details here</v>
      </c>
      <c r="P503" s="124"/>
      <c r="Q503" s="99" t="str">
        <f>IF(Lists!$BA$4="","No","")</f>
        <v>No</v>
      </c>
      <c r="R503" s="100" t="str">
        <f>IF(ISERROR(VLOOKUP($E503,Lists!$T$4:$AA$49,6,FALSE)),"",VLOOKUP($E503,Lists!$T$4:$AA$49,6,FALSE))</f>
        <v/>
      </c>
      <c r="S503" s="101" t="str">
        <f>IF(ISERROR(VLOOKUP($E503,Lists!$T$4:$AA$49,7,FALSE)),"",VLOOKUP($E503,Lists!$T$4:$AA$49,7,FALSE))</f>
        <v/>
      </c>
      <c r="T503" s="102"/>
      <c r="U503" s="102"/>
      <c r="V503" s="102"/>
      <c r="W503" s="102"/>
      <c r="X503" s="102" t="str">
        <f>IF(ISERROR(VLOOKUP($E503,Lists!$T$4:$AF$49,13,FALSE))," ",VLOOKUP($E503,Lists!$T$4:$AF$49,13,FALSE))</f>
        <v xml:space="preserve"> </v>
      </c>
    </row>
    <row r="504" spans="1:24" x14ac:dyDescent="0.25">
      <c r="A504" s="91"/>
      <c r="B504" s="76" t="s">
        <v>781</v>
      </c>
      <c r="C504" s="89" t="s">
        <v>898</v>
      </c>
      <c r="D504" s="139" t="str">
        <f>IF(ISERROR(VLOOKUP($B504,Lists!$R$4:$S$17,2,FALSE)),"",VLOOKUP($B504,Lists!$R$4:$S$17,2,FALSE))</f>
        <v/>
      </c>
      <c r="E504" s="90" t="s">
        <v>799</v>
      </c>
      <c r="F504" s="96"/>
      <c r="G504" s="96" t="s">
        <v>836</v>
      </c>
      <c r="H504" s="91" t="s">
        <v>1016</v>
      </c>
      <c r="I504" s="91" t="s">
        <v>926</v>
      </c>
      <c r="J504" s="97"/>
      <c r="K504" s="78" t="s">
        <v>945</v>
      </c>
      <c r="L504" s="140" t="str">
        <f>IF(ISERROR(VLOOKUP($B504&amp;" "&amp;$M504,Lists!$AC$4:$AD$17,2,FALSE)),"",VLOOKUP($B504&amp;" "&amp;$M504,Lists!$AC$4:$AD$17,2,FALSE))</f>
        <v/>
      </c>
      <c r="M504" s="78" t="str">
        <f>IF(ISERROR(VLOOKUP($K504,Lists!$L$4:$M$7,2,FALSE)),"",VLOOKUP($K504,Lists!$L$4:$M$7,2,FALSE))</f>
        <v/>
      </c>
      <c r="N504" s="98" t="str">
        <f t="shared" si="7"/>
        <v/>
      </c>
      <c r="O504" s="99" t="str">
        <f>IF(C504="no",VLOOKUP(B504,Lists!$R$4:$AB$17,10, FALSE),"Please enter details here")</f>
        <v>Please enter details here</v>
      </c>
      <c r="P504" s="124"/>
      <c r="Q504" s="99" t="str">
        <f>IF(Lists!$BA$4="","No","")</f>
        <v>No</v>
      </c>
      <c r="R504" s="100" t="str">
        <f>IF(ISERROR(VLOOKUP($E504,Lists!$T$4:$AA$49,6,FALSE)),"",VLOOKUP($E504,Lists!$T$4:$AA$49,6,FALSE))</f>
        <v/>
      </c>
      <c r="S504" s="101" t="str">
        <f>IF(ISERROR(VLOOKUP($E504,Lists!$T$4:$AA$49,7,FALSE)),"",VLOOKUP($E504,Lists!$T$4:$AA$49,7,FALSE))</f>
        <v/>
      </c>
      <c r="T504" s="102"/>
      <c r="U504" s="102"/>
      <c r="V504" s="102"/>
      <c r="W504" s="102"/>
      <c r="X504" s="102" t="str">
        <f>IF(ISERROR(VLOOKUP($E504,Lists!$T$4:$AF$49,13,FALSE))," ",VLOOKUP($E504,Lists!$T$4:$AF$49,13,FALSE))</f>
        <v xml:space="preserve"> </v>
      </c>
    </row>
    <row r="505" spans="1:24" x14ac:dyDescent="0.25">
      <c r="A505" s="91"/>
      <c r="B505" s="76" t="s">
        <v>781</v>
      </c>
      <c r="C505" s="89" t="s">
        <v>898</v>
      </c>
      <c r="D505" s="139" t="str">
        <f>IF(ISERROR(VLOOKUP($B505,Lists!$R$4:$S$17,2,FALSE)),"",VLOOKUP($B505,Lists!$R$4:$S$17,2,FALSE))</f>
        <v/>
      </c>
      <c r="E505" s="90" t="s">
        <v>799</v>
      </c>
      <c r="F505" s="96"/>
      <c r="G505" s="96" t="s">
        <v>836</v>
      </c>
      <c r="H505" s="91" t="s">
        <v>1016</v>
      </c>
      <c r="I505" s="91" t="s">
        <v>926</v>
      </c>
      <c r="J505" s="97"/>
      <c r="K505" s="78" t="s">
        <v>945</v>
      </c>
      <c r="L505" s="140" t="str">
        <f>IF(ISERROR(VLOOKUP($B505&amp;" "&amp;$M505,Lists!$AC$4:$AD$17,2,FALSE)),"",VLOOKUP($B505&amp;" "&amp;$M505,Lists!$AC$4:$AD$17,2,FALSE))</f>
        <v/>
      </c>
      <c r="M505" s="78" t="str">
        <f>IF(ISERROR(VLOOKUP($K505,Lists!$L$4:$M$7,2,FALSE)),"",VLOOKUP($K505,Lists!$L$4:$M$7,2,FALSE))</f>
        <v/>
      </c>
      <c r="N505" s="98" t="str">
        <f t="shared" si="7"/>
        <v/>
      </c>
      <c r="O505" s="99" t="str">
        <f>IF(C505="no",VLOOKUP(B505,Lists!$R$4:$AB$17,10, FALSE),"Please enter details here")</f>
        <v>Please enter details here</v>
      </c>
      <c r="P505" s="124"/>
      <c r="Q505" s="99" t="str">
        <f>IF(Lists!$BA$4="","No","")</f>
        <v>No</v>
      </c>
      <c r="R505" s="100" t="str">
        <f>IF(ISERROR(VLOOKUP($E505,Lists!$T$4:$AA$49,6,FALSE)),"",VLOOKUP($E505,Lists!$T$4:$AA$49,6,FALSE))</f>
        <v/>
      </c>
      <c r="S505" s="101" t="str">
        <f>IF(ISERROR(VLOOKUP($E505,Lists!$T$4:$AA$49,7,FALSE)),"",VLOOKUP($E505,Lists!$T$4:$AA$49,7,FALSE))</f>
        <v/>
      </c>
      <c r="T505" s="102"/>
      <c r="U505" s="102"/>
      <c r="V505" s="102"/>
      <c r="W505" s="102"/>
      <c r="X505" s="102" t="str">
        <f>IF(ISERROR(VLOOKUP($E505,Lists!$T$4:$AF$49,13,FALSE))," ",VLOOKUP($E505,Lists!$T$4:$AF$49,13,FALSE))</f>
        <v xml:space="preserve"> </v>
      </c>
    </row>
    <row r="506" spans="1:24" x14ac:dyDescent="0.25">
      <c r="A506" s="91"/>
      <c r="B506" s="76" t="s">
        <v>781</v>
      </c>
      <c r="C506" s="89" t="s">
        <v>898</v>
      </c>
      <c r="D506" s="139" t="str">
        <f>IF(ISERROR(VLOOKUP($B506,Lists!$R$4:$S$17,2,FALSE)),"",VLOOKUP($B506,Lists!$R$4:$S$17,2,FALSE))</f>
        <v/>
      </c>
      <c r="E506" s="90" t="s">
        <v>799</v>
      </c>
      <c r="F506" s="96"/>
      <c r="G506" s="96" t="s">
        <v>836</v>
      </c>
      <c r="H506" s="91" t="s">
        <v>1016</v>
      </c>
      <c r="I506" s="91" t="s">
        <v>926</v>
      </c>
      <c r="J506" s="97"/>
      <c r="K506" s="78" t="s">
        <v>945</v>
      </c>
      <c r="L506" s="140" t="str">
        <f>IF(ISERROR(VLOOKUP($B506&amp;" "&amp;$M506,Lists!$AC$4:$AD$17,2,FALSE)),"",VLOOKUP($B506&amp;" "&amp;$M506,Lists!$AC$4:$AD$17,2,FALSE))</f>
        <v/>
      </c>
      <c r="M506" s="78" t="str">
        <f>IF(ISERROR(VLOOKUP($K506,Lists!$L$4:$M$7,2,FALSE)),"",VLOOKUP($K506,Lists!$L$4:$M$7,2,FALSE))</f>
        <v/>
      </c>
      <c r="N506" s="98" t="str">
        <f t="shared" si="7"/>
        <v/>
      </c>
      <c r="O506" s="99" t="str">
        <f>IF(C506="no",VLOOKUP(B506,Lists!$R$4:$AB$17,10, FALSE),"Please enter details here")</f>
        <v>Please enter details here</v>
      </c>
      <c r="P506" s="124"/>
      <c r="Q506" s="99" t="str">
        <f>IF(Lists!$BA$4="","No","")</f>
        <v>No</v>
      </c>
      <c r="R506" s="100" t="str">
        <f>IF(ISERROR(VLOOKUP($E506,Lists!$T$4:$AA$49,6,FALSE)),"",VLOOKUP($E506,Lists!$T$4:$AA$49,6,FALSE))</f>
        <v/>
      </c>
      <c r="S506" s="101" t="str">
        <f>IF(ISERROR(VLOOKUP($E506,Lists!$T$4:$AA$49,7,FALSE)),"",VLOOKUP($E506,Lists!$T$4:$AA$49,7,FALSE))</f>
        <v/>
      </c>
      <c r="T506" s="102"/>
      <c r="U506" s="102"/>
      <c r="V506" s="102"/>
      <c r="W506" s="102"/>
      <c r="X506" s="102" t="str">
        <f>IF(ISERROR(VLOOKUP($E506,Lists!$T$4:$AF$49,13,FALSE))," ",VLOOKUP($E506,Lists!$T$4:$AF$49,13,FALSE))</f>
        <v xml:space="preserve"> </v>
      </c>
    </row>
    <row r="507" spans="1:24" x14ac:dyDescent="0.25">
      <c r="A507" s="91"/>
      <c r="B507" s="76" t="s">
        <v>781</v>
      </c>
      <c r="C507" s="89" t="s">
        <v>898</v>
      </c>
      <c r="D507" s="139" t="str">
        <f>IF(ISERROR(VLOOKUP($B507,Lists!$R$4:$S$17,2,FALSE)),"",VLOOKUP($B507,Lists!$R$4:$S$17,2,FALSE))</f>
        <v/>
      </c>
      <c r="E507" s="90" t="s">
        <v>799</v>
      </c>
      <c r="F507" s="96"/>
      <c r="G507" s="96" t="s">
        <v>836</v>
      </c>
      <c r="H507" s="91" t="s">
        <v>1016</v>
      </c>
      <c r="I507" s="91" t="s">
        <v>926</v>
      </c>
      <c r="J507" s="97"/>
      <c r="K507" s="78" t="s">
        <v>945</v>
      </c>
      <c r="L507" s="140" t="str">
        <f>IF(ISERROR(VLOOKUP($B507&amp;" "&amp;$M507,Lists!$AC$4:$AD$17,2,FALSE)),"",VLOOKUP($B507&amp;" "&amp;$M507,Lists!$AC$4:$AD$17,2,FALSE))</f>
        <v/>
      </c>
      <c r="M507" s="78" t="str">
        <f>IF(ISERROR(VLOOKUP($K507,Lists!$L$4:$M$7,2,FALSE)),"",VLOOKUP($K507,Lists!$L$4:$M$7,2,FALSE))</f>
        <v/>
      </c>
      <c r="N507" s="98" t="str">
        <f t="shared" si="7"/>
        <v/>
      </c>
      <c r="O507" s="99" t="str">
        <f>IF(C507="no",VLOOKUP(B507,Lists!$R$4:$AB$17,10, FALSE),"Please enter details here")</f>
        <v>Please enter details here</v>
      </c>
      <c r="P507" s="124"/>
      <c r="Q507" s="99" t="str">
        <f>IF(Lists!$BA$4="","No","")</f>
        <v>No</v>
      </c>
      <c r="R507" s="100" t="str">
        <f>IF(ISERROR(VLOOKUP($E507,Lists!$T$4:$AA$49,6,FALSE)),"",VLOOKUP($E507,Lists!$T$4:$AA$49,6,FALSE))</f>
        <v/>
      </c>
      <c r="S507" s="101" t="str">
        <f>IF(ISERROR(VLOOKUP($E507,Lists!$T$4:$AA$49,7,FALSE)),"",VLOOKUP($E507,Lists!$T$4:$AA$49,7,FALSE))</f>
        <v/>
      </c>
      <c r="T507" s="102"/>
      <c r="U507" s="102"/>
      <c r="V507" s="102"/>
      <c r="W507" s="102"/>
      <c r="X507" s="102" t="str">
        <f>IF(ISERROR(VLOOKUP($E507,Lists!$T$4:$AF$49,13,FALSE))," ",VLOOKUP($E507,Lists!$T$4:$AF$49,13,FALSE))</f>
        <v xml:space="preserve"> </v>
      </c>
    </row>
    <row r="508" spans="1:24" x14ac:dyDescent="0.25">
      <c r="A508" s="91"/>
      <c r="B508" s="76" t="s">
        <v>781</v>
      </c>
      <c r="C508" s="89" t="s">
        <v>898</v>
      </c>
      <c r="D508" s="139" t="str">
        <f>IF(ISERROR(VLOOKUP($B508,Lists!$R$4:$S$17,2,FALSE)),"",VLOOKUP($B508,Lists!$R$4:$S$17,2,FALSE))</f>
        <v/>
      </c>
      <c r="E508" s="90" t="s">
        <v>799</v>
      </c>
      <c r="F508" s="96"/>
      <c r="G508" s="96" t="s">
        <v>836</v>
      </c>
      <c r="H508" s="91" t="s">
        <v>1016</v>
      </c>
      <c r="I508" s="91" t="s">
        <v>926</v>
      </c>
      <c r="J508" s="97"/>
      <c r="K508" s="78" t="s">
        <v>945</v>
      </c>
      <c r="L508" s="140" t="str">
        <f>IF(ISERROR(VLOOKUP($B508&amp;" "&amp;$M508,Lists!$AC$4:$AD$17,2,FALSE)),"",VLOOKUP($B508&amp;" "&amp;$M508,Lists!$AC$4:$AD$17,2,FALSE))</f>
        <v/>
      </c>
      <c r="M508" s="78" t="str">
        <f>IF(ISERROR(VLOOKUP($K508,Lists!$L$4:$M$7,2,FALSE)),"",VLOOKUP($K508,Lists!$L$4:$M$7,2,FALSE))</f>
        <v/>
      </c>
      <c r="N508" s="98" t="str">
        <f t="shared" si="7"/>
        <v/>
      </c>
      <c r="O508" s="99" t="str">
        <f>IF(C508="no",VLOOKUP(B508,Lists!$R$4:$AB$17,10, FALSE),"Please enter details here")</f>
        <v>Please enter details here</v>
      </c>
      <c r="P508" s="124"/>
      <c r="Q508" s="99" t="str">
        <f>IF(Lists!$BA$4="","No","")</f>
        <v>No</v>
      </c>
      <c r="R508" s="100" t="str">
        <f>IF(ISERROR(VLOOKUP($E508,Lists!$T$4:$AA$49,6,FALSE)),"",VLOOKUP($E508,Lists!$T$4:$AA$49,6,FALSE))</f>
        <v/>
      </c>
      <c r="S508" s="101" t="str">
        <f>IF(ISERROR(VLOOKUP($E508,Lists!$T$4:$AA$49,7,FALSE)),"",VLOOKUP($E508,Lists!$T$4:$AA$49,7,FALSE))</f>
        <v/>
      </c>
      <c r="T508" s="102"/>
      <c r="U508" s="102"/>
      <c r="V508" s="102"/>
      <c r="W508" s="102"/>
      <c r="X508" s="102" t="str">
        <f>IF(ISERROR(VLOOKUP($E508,Lists!$T$4:$AF$49,13,FALSE))," ",VLOOKUP($E508,Lists!$T$4:$AF$49,13,FALSE))</f>
        <v xml:space="preserve"> </v>
      </c>
    </row>
    <row r="509" spans="1:24" x14ac:dyDescent="0.25">
      <c r="A509" s="91"/>
      <c r="B509" s="76" t="s">
        <v>781</v>
      </c>
      <c r="C509" s="89" t="s">
        <v>898</v>
      </c>
      <c r="D509" s="139" t="str">
        <f>IF(ISERROR(VLOOKUP($B509,Lists!$R$4:$S$17,2,FALSE)),"",VLOOKUP($B509,Lists!$R$4:$S$17,2,FALSE))</f>
        <v/>
      </c>
      <c r="E509" s="90" t="s">
        <v>799</v>
      </c>
      <c r="F509" s="96"/>
      <c r="G509" s="96" t="s">
        <v>836</v>
      </c>
      <c r="H509" s="91" t="s">
        <v>1016</v>
      </c>
      <c r="I509" s="91" t="s">
        <v>926</v>
      </c>
      <c r="J509" s="97"/>
      <c r="K509" s="78" t="s">
        <v>945</v>
      </c>
      <c r="L509" s="140" t="str">
        <f>IF(ISERROR(VLOOKUP($B509&amp;" "&amp;$M509,Lists!$AC$4:$AD$17,2,FALSE)),"",VLOOKUP($B509&amp;" "&amp;$M509,Lists!$AC$4:$AD$17,2,FALSE))</f>
        <v/>
      </c>
      <c r="M509" s="78" t="str">
        <f>IF(ISERROR(VLOOKUP($K509,Lists!$L$4:$M$7,2,FALSE)),"",VLOOKUP($K509,Lists!$L$4:$M$7,2,FALSE))</f>
        <v/>
      </c>
      <c r="N509" s="98" t="str">
        <f t="shared" si="7"/>
        <v/>
      </c>
      <c r="O509" s="99" t="str">
        <f>IF(C509="no",VLOOKUP(B509,Lists!$R$4:$AB$17,10, FALSE),"Please enter details here")</f>
        <v>Please enter details here</v>
      </c>
      <c r="P509" s="124"/>
      <c r="Q509" s="99" t="str">
        <f>IF(Lists!$BA$4="","No","")</f>
        <v>No</v>
      </c>
      <c r="R509" s="100" t="str">
        <f>IF(ISERROR(VLOOKUP($E509,Lists!$T$4:$AA$49,6,FALSE)),"",VLOOKUP($E509,Lists!$T$4:$AA$49,6,FALSE))</f>
        <v/>
      </c>
      <c r="S509" s="101" t="str">
        <f>IF(ISERROR(VLOOKUP($E509,Lists!$T$4:$AA$49,7,FALSE)),"",VLOOKUP($E509,Lists!$T$4:$AA$49,7,FALSE))</f>
        <v/>
      </c>
      <c r="T509" s="102"/>
      <c r="U509" s="102"/>
      <c r="V509" s="102"/>
      <c r="W509" s="102"/>
      <c r="X509" s="102" t="str">
        <f>IF(ISERROR(VLOOKUP($E509,Lists!$T$4:$AF$49,13,FALSE))," ",VLOOKUP($E509,Lists!$T$4:$AF$49,13,FALSE))</f>
        <v xml:space="preserve"> </v>
      </c>
    </row>
    <row r="510" spans="1:24" x14ac:dyDescent="0.25">
      <c r="A510" s="91"/>
      <c r="B510" s="76" t="s">
        <v>781</v>
      </c>
      <c r="C510" s="89" t="s">
        <v>898</v>
      </c>
      <c r="D510" s="139" t="str">
        <f>IF(ISERROR(VLOOKUP($B510,Lists!$R$4:$S$17,2,FALSE)),"",VLOOKUP($B510,Lists!$R$4:$S$17,2,FALSE))</f>
        <v/>
      </c>
      <c r="E510" s="90" t="s">
        <v>799</v>
      </c>
      <c r="F510" s="96"/>
      <c r="G510" s="96" t="s">
        <v>836</v>
      </c>
      <c r="H510" s="91" t="s">
        <v>1016</v>
      </c>
      <c r="I510" s="91" t="s">
        <v>926</v>
      </c>
      <c r="J510" s="97"/>
      <c r="K510" s="78" t="s">
        <v>945</v>
      </c>
      <c r="L510" s="140" t="str">
        <f>IF(ISERROR(VLOOKUP($B510&amp;" "&amp;$M510,Lists!$AC$4:$AD$17,2,FALSE)),"",VLOOKUP($B510&amp;" "&amp;$M510,Lists!$AC$4:$AD$17,2,FALSE))</f>
        <v/>
      </c>
      <c r="M510" s="78" t="str">
        <f>IF(ISERROR(VLOOKUP($K510,Lists!$L$4:$M$7,2,FALSE)),"",VLOOKUP($K510,Lists!$L$4:$M$7,2,FALSE))</f>
        <v/>
      </c>
      <c r="N510" s="98" t="str">
        <f t="shared" si="7"/>
        <v/>
      </c>
      <c r="O510" s="99" t="str">
        <f>IF(C510="no",VLOOKUP(B510,Lists!$R$4:$AB$17,10, FALSE),"Please enter details here")</f>
        <v>Please enter details here</v>
      </c>
      <c r="P510" s="124"/>
      <c r="Q510" s="99" t="str">
        <f>IF(Lists!$BA$4="","No","")</f>
        <v>No</v>
      </c>
      <c r="R510" s="100" t="str">
        <f>IF(ISERROR(VLOOKUP($E510,Lists!$T$4:$AA$49,6,FALSE)),"",VLOOKUP($E510,Lists!$T$4:$AA$49,6,FALSE))</f>
        <v/>
      </c>
      <c r="S510" s="101" t="str">
        <f>IF(ISERROR(VLOOKUP($E510,Lists!$T$4:$AA$49,7,FALSE)),"",VLOOKUP($E510,Lists!$T$4:$AA$49,7,FALSE))</f>
        <v/>
      </c>
      <c r="T510" s="102"/>
      <c r="U510" s="102"/>
      <c r="V510" s="102"/>
      <c r="W510" s="102"/>
      <c r="X510" s="102" t="str">
        <f>IF(ISERROR(VLOOKUP($E510,Lists!$T$4:$AF$49,13,FALSE))," ",VLOOKUP($E510,Lists!$T$4:$AF$49,13,FALSE))</f>
        <v xml:space="preserve"> </v>
      </c>
    </row>
    <row r="511" spans="1:24" x14ac:dyDescent="0.25">
      <c r="A511" s="91"/>
      <c r="B511" s="76" t="s">
        <v>781</v>
      </c>
      <c r="C511" s="89" t="s">
        <v>898</v>
      </c>
      <c r="D511" s="139" t="str">
        <f>IF(ISERROR(VLOOKUP($B511,Lists!$R$4:$S$17,2,FALSE)),"",VLOOKUP($B511,Lists!$R$4:$S$17,2,FALSE))</f>
        <v/>
      </c>
      <c r="E511" s="90" t="s">
        <v>799</v>
      </c>
      <c r="F511" s="96"/>
      <c r="G511" s="96" t="s">
        <v>836</v>
      </c>
      <c r="H511" s="91" t="s">
        <v>1016</v>
      </c>
      <c r="I511" s="91" t="s">
        <v>926</v>
      </c>
      <c r="J511" s="97"/>
      <c r="K511" s="78" t="s">
        <v>945</v>
      </c>
      <c r="L511" s="140" t="str">
        <f>IF(ISERROR(VLOOKUP($B511&amp;" "&amp;$M511,Lists!$AC$4:$AD$17,2,FALSE)),"",VLOOKUP($B511&amp;" "&amp;$M511,Lists!$AC$4:$AD$17,2,FALSE))</f>
        <v/>
      </c>
      <c r="M511" s="78" t="str">
        <f>IF(ISERROR(VLOOKUP($K511,Lists!$L$4:$M$7,2,FALSE)),"",VLOOKUP($K511,Lists!$L$4:$M$7,2,FALSE))</f>
        <v/>
      </c>
      <c r="N511" s="98" t="str">
        <f t="shared" si="7"/>
        <v/>
      </c>
      <c r="O511" s="99" t="str">
        <f>IF(C511="no",VLOOKUP(B511,Lists!$R$4:$AB$17,10, FALSE),"Please enter details here")</f>
        <v>Please enter details here</v>
      </c>
      <c r="P511" s="124"/>
      <c r="Q511" s="99" t="str">
        <f>IF(Lists!$BA$4="","No","")</f>
        <v>No</v>
      </c>
      <c r="R511" s="100" t="str">
        <f>IF(ISERROR(VLOOKUP($E511,Lists!$T$4:$AA$49,6,FALSE)),"",VLOOKUP($E511,Lists!$T$4:$AA$49,6,FALSE))</f>
        <v/>
      </c>
      <c r="S511" s="101" t="str">
        <f>IF(ISERROR(VLOOKUP($E511,Lists!$T$4:$AA$49,7,FALSE)),"",VLOOKUP($E511,Lists!$T$4:$AA$49,7,FALSE))</f>
        <v/>
      </c>
      <c r="T511" s="102"/>
      <c r="U511" s="102"/>
      <c r="V511" s="102"/>
      <c r="W511" s="102"/>
      <c r="X511" s="102" t="str">
        <f>IF(ISERROR(VLOOKUP($E511,Lists!$T$4:$AF$49,13,FALSE))," ",VLOOKUP($E511,Lists!$T$4:$AF$49,13,FALSE))</f>
        <v xml:space="preserve"> </v>
      </c>
    </row>
    <row r="512" spans="1:24" x14ac:dyDescent="0.25">
      <c r="A512" s="91"/>
      <c r="B512" s="76" t="s">
        <v>781</v>
      </c>
      <c r="C512" s="89" t="s">
        <v>898</v>
      </c>
      <c r="D512" s="139" t="str">
        <f>IF(ISERROR(VLOOKUP($B512,Lists!$R$4:$S$17,2,FALSE)),"",VLOOKUP($B512,Lists!$R$4:$S$17,2,FALSE))</f>
        <v/>
      </c>
      <c r="E512" s="90" t="s">
        <v>799</v>
      </c>
      <c r="F512" s="96"/>
      <c r="G512" s="96" t="s">
        <v>836</v>
      </c>
      <c r="H512" s="91" t="s">
        <v>1016</v>
      </c>
      <c r="I512" s="91" t="s">
        <v>926</v>
      </c>
      <c r="J512" s="97"/>
      <c r="K512" s="78" t="s">
        <v>945</v>
      </c>
      <c r="L512" s="140" t="str">
        <f>IF(ISERROR(VLOOKUP($B512&amp;" "&amp;$M512,Lists!$AC$4:$AD$17,2,FALSE)),"",VLOOKUP($B512&amp;" "&amp;$M512,Lists!$AC$4:$AD$17,2,FALSE))</f>
        <v/>
      </c>
      <c r="M512" s="78" t="str">
        <f>IF(ISERROR(VLOOKUP($K512,Lists!$L$4:$M$7,2,FALSE)),"",VLOOKUP($K512,Lists!$L$4:$M$7,2,FALSE))</f>
        <v/>
      </c>
      <c r="N512" s="98" t="str">
        <f t="shared" si="7"/>
        <v/>
      </c>
      <c r="O512" s="99" t="str">
        <f>IF(C512="no",VLOOKUP(B512,Lists!$R$4:$AB$17,10, FALSE),"Please enter details here")</f>
        <v>Please enter details here</v>
      </c>
      <c r="P512" s="124"/>
      <c r="Q512" s="99" t="str">
        <f>IF(Lists!$BA$4="","No","")</f>
        <v>No</v>
      </c>
      <c r="R512" s="100" t="str">
        <f>IF(ISERROR(VLOOKUP($E512,Lists!$T$4:$AA$49,6,FALSE)),"",VLOOKUP($E512,Lists!$T$4:$AA$49,6,FALSE))</f>
        <v/>
      </c>
      <c r="S512" s="101" t="str">
        <f>IF(ISERROR(VLOOKUP($E512,Lists!$T$4:$AA$49,7,FALSE)),"",VLOOKUP($E512,Lists!$T$4:$AA$49,7,FALSE))</f>
        <v/>
      </c>
      <c r="T512" s="102"/>
      <c r="U512" s="102"/>
      <c r="V512" s="102"/>
      <c r="W512" s="102"/>
      <c r="X512" s="102" t="str">
        <f>IF(ISERROR(VLOOKUP($E512,Lists!$T$4:$AF$49,13,FALSE))," ",VLOOKUP($E512,Lists!$T$4:$AF$49,13,FALSE))</f>
        <v xml:space="preserve"> </v>
      </c>
    </row>
    <row r="513" spans="1:24" x14ac:dyDescent="0.25">
      <c r="A513" s="91"/>
      <c r="B513" s="76" t="s">
        <v>781</v>
      </c>
      <c r="C513" s="89" t="s">
        <v>898</v>
      </c>
      <c r="D513" s="139" t="str">
        <f>IF(ISERROR(VLOOKUP($B513,Lists!$R$4:$S$17,2,FALSE)),"",VLOOKUP($B513,Lists!$R$4:$S$17,2,FALSE))</f>
        <v/>
      </c>
      <c r="E513" s="90" t="s">
        <v>799</v>
      </c>
      <c r="F513" s="96"/>
      <c r="G513" s="96" t="s">
        <v>836</v>
      </c>
      <c r="H513" s="91" t="s">
        <v>1016</v>
      </c>
      <c r="I513" s="91" t="s">
        <v>926</v>
      </c>
      <c r="J513" s="97"/>
      <c r="K513" s="78" t="s">
        <v>945</v>
      </c>
      <c r="L513" s="140" t="str">
        <f>IF(ISERROR(VLOOKUP($B513&amp;" "&amp;$M513,Lists!$AC$4:$AD$17,2,FALSE)),"",VLOOKUP($B513&amp;" "&amp;$M513,Lists!$AC$4:$AD$17,2,FALSE))</f>
        <v/>
      </c>
      <c r="M513" s="78" t="str">
        <f>IF(ISERROR(VLOOKUP($K513,Lists!$L$4:$M$7,2,FALSE)),"",VLOOKUP($K513,Lists!$L$4:$M$7,2,FALSE))</f>
        <v/>
      </c>
      <c r="N513" s="98" t="str">
        <f t="shared" si="7"/>
        <v/>
      </c>
      <c r="O513" s="99" t="str">
        <f>IF(C513="no",VLOOKUP(B513,Lists!$R$4:$AB$17,10, FALSE),"Please enter details here")</f>
        <v>Please enter details here</v>
      </c>
      <c r="P513" s="124"/>
      <c r="Q513" s="99" t="str">
        <f>IF(Lists!$BA$4="","No","")</f>
        <v>No</v>
      </c>
      <c r="R513" s="100" t="str">
        <f>IF(ISERROR(VLOOKUP($E513,Lists!$T$4:$AA$49,6,FALSE)),"",VLOOKUP($E513,Lists!$T$4:$AA$49,6,FALSE))</f>
        <v/>
      </c>
      <c r="S513" s="101" t="str">
        <f>IF(ISERROR(VLOOKUP($E513,Lists!$T$4:$AA$49,7,FALSE)),"",VLOOKUP($E513,Lists!$T$4:$AA$49,7,FALSE))</f>
        <v/>
      </c>
      <c r="T513" s="102"/>
      <c r="U513" s="102"/>
      <c r="V513" s="102"/>
      <c r="W513" s="102"/>
      <c r="X513" s="102" t="str">
        <f>IF(ISERROR(VLOOKUP($E513,Lists!$T$4:$AF$49,13,FALSE))," ",VLOOKUP($E513,Lists!$T$4:$AF$49,13,FALSE))</f>
        <v xml:space="preserve"> </v>
      </c>
    </row>
    <row r="514" spans="1:24" x14ac:dyDescent="0.25">
      <c r="A514" s="91"/>
      <c r="B514" s="76" t="s">
        <v>781</v>
      </c>
      <c r="C514" s="89" t="s">
        <v>898</v>
      </c>
      <c r="D514" s="139" t="str">
        <f>IF(ISERROR(VLOOKUP($B514,Lists!$R$4:$S$17,2,FALSE)),"",VLOOKUP($B514,Lists!$R$4:$S$17,2,FALSE))</f>
        <v/>
      </c>
      <c r="E514" s="90" t="s">
        <v>799</v>
      </c>
      <c r="F514" s="96"/>
      <c r="G514" s="96" t="s">
        <v>836</v>
      </c>
      <c r="H514" s="91" t="s">
        <v>1016</v>
      </c>
      <c r="I514" s="91" t="s">
        <v>926</v>
      </c>
      <c r="J514" s="97"/>
      <c r="K514" s="78" t="s">
        <v>945</v>
      </c>
      <c r="L514" s="140" t="str">
        <f>IF(ISERROR(VLOOKUP($B514&amp;" "&amp;$M514,Lists!$AC$4:$AD$17,2,FALSE)),"",VLOOKUP($B514&amp;" "&amp;$M514,Lists!$AC$4:$AD$17,2,FALSE))</f>
        <v/>
      </c>
      <c r="M514" s="78" t="str">
        <f>IF(ISERROR(VLOOKUP($K514,Lists!$L$4:$M$7,2,FALSE)),"",VLOOKUP($K514,Lists!$L$4:$M$7,2,FALSE))</f>
        <v/>
      </c>
      <c r="N514" s="98" t="str">
        <f t="shared" si="7"/>
        <v/>
      </c>
      <c r="O514" s="99" t="str">
        <f>IF(C514="no",VLOOKUP(B514,Lists!$R$4:$AB$17,10, FALSE),"Please enter details here")</f>
        <v>Please enter details here</v>
      </c>
      <c r="P514" s="124"/>
      <c r="Q514" s="99" t="str">
        <f>IF(Lists!$BA$4="","No","")</f>
        <v>No</v>
      </c>
      <c r="R514" s="100" t="str">
        <f>IF(ISERROR(VLOOKUP($E514,Lists!$T$4:$AA$49,6,FALSE)),"",VLOOKUP($E514,Lists!$T$4:$AA$49,6,FALSE))</f>
        <v/>
      </c>
      <c r="S514" s="101" t="str">
        <f>IF(ISERROR(VLOOKUP($E514,Lists!$T$4:$AA$49,7,FALSE)),"",VLOOKUP($E514,Lists!$T$4:$AA$49,7,FALSE))</f>
        <v/>
      </c>
      <c r="T514" s="102"/>
      <c r="U514" s="102"/>
      <c r="V514" s="102"/>
      <c r="W514" s="102"/>
      <c r="X514" s="102" t="str">
        <f>IF(ISERROR(VLOOKUP($E514,Lists!$T$4:$AF$49,13,FALSE))," ",VLOOKUP($E514,Lists!$T$4:$AF$49,13,FALSE))</f>
        <v xml:space="preserve"> </v>
      </c>
    </row>
    <row r="515" spans="1:24" x14ac:dyDescent="0.25">
      <c r="A515" s="91"/>
      <c r="B515" s="76" t="s">
        <v>781</v>
      </c>
      <c r="C515" s="89" t="s">
        <v>898</v>
      </c>
      <c r="D515" s="139" t="str">
        <f>IF(ISERROR(VLOOKUP($B515,Lists!$R$4:$S$17,2,FALSE)),"",VLOOKUP($B515,Lists!$R$4:$S$17,2,FALSE))</f>
        <v/>
      </c>
      <c r="E515" s="90" t="s">
        <v>799</v>
      </c>
      <c r="F515" s="96"/>
      <c r="G515" s="96" t="s">
        <v>836</v>
      </c>
      <c r="H515" s="91" t="s">
        <v>1016</v>
      </c>
      <c r="I515" s="91" t="s">
        <v>926</v>
      </c>
      <c r="J515" s="97"/>
      <c r="K515" s="78" t="s">
        <v>945</v>
      </c>
      <c r="L515" s="140" t="str">
        <f>IF(ISERROR(VLOOKUP($B515&amp;" "&amp;$M515,Lists!$AC$4:$AD$17,2,FALSE)),"",VLOOKUP($B515&amp;" "&amp;$M515,Lists!$AC$4:$AD$17,2,FALSE))</f>
        <v/>
      </c>
      <c r="M515" s="78" t="str">
        <f>IF(ISERROR(VLOOKUP($K515,Lists!$L$4:$M$7,2,FALSE)),"",VLOOKUP($K515,Lists!$L$4:$M$7,2,FALSE))</f>
        <v/>
      </c>
      <c r="N515" s="98" t="str">
        <f t="shared" si="7"/>
        <v/>
      </c>
      <c r="O515" s="99" t="str">
        <f>IF(C515="no",VLOOKUP(B515,Lists!$R$4:$AB$17,10, FALSE),"Please enter details here")</f>
        <v>Please enter details here</v>
      </c>
      <c r="P515" s="124"/>
      <c r="Q515" s="99" t="str">
        <f>IF(Lists!$BA$4="","No","")</f>
        <v>No</v>
      </c>
      <c r="R515" s="100" t="str">
        <f>IF(ISERROR(VLOOKUP($E515,Lists!$T$4:$AA$49,6,FALSE)),"",VLOOKUP($E515,Lists!$T$4:$AA$49,6,FALSE))</f>
        <v/>
      </c>
      <c r="S515" s="101" t="str">
        <f>IF(ISERROR(VLOOKUP($E515,Lists!$T$4:$AA$49,7,FALSE)),"",VLOOKUP($E515,Lists!$T$4:$AA$49,7,FALSE))</f>
        <v/>
      </c>
      <c r="T515" s="102"/>
      <c r="U515" s="102"/>
      <c r="V515" s="102"/>
      <c r="W515" s="102"/>
      <c r="X515" s="102" t="str">
        <f>IF(ISERROR(VLOOKUP($E515,Lists!$T$4:$AF$49,13,FALSE))," ",VLOOKUP($E515,Lists!$T$4:$AF$49,13,FALSE))</f>
        <v xml:space="preserve"> </v>
      </c>
    </row>
    <row r="516" spans="1:24" x14ac:dyDescent="0.25">
      <c r="A516" s="91"/>
      <c r="B516" s="76" t="s">
        <v>781</v>
      </c>
      <c r="C516" s="89" t="s">
        <v>898</v>
      </c>
      <c r="D516" s="139" t="str">
        <f>IF(ISERROR(VLOOKUP($B516,Lists!$R$4:$S$17,2,FALSE)),"",VLOOKUP($B516,Lists!$R$4:$S$17,2,FALSE))</f>
        <v/>
      </c>
      <c r="E516" s="90" t="s">
        <v>799</v>
      </c>
      <c r="F516" s="96"/>
      <c r="G516" s="96" t="s">
        <v>836</v>
      </c>
      <c r="H516" s="91" t="s">
        <v>1016</v>
      </c>
      <c r="I516" s="91" t="s">
        <v>926</v>
      </c>
      <c r="J516" s="97"/>
      <c r="K516" s="78" t="s">
        <v>945</v>
      </c>
      <c r="L516" s="140" t="str">
        <f>IF(ISERROR(VLOOKUP($B516&amp;" "&amp;$M516,Lists!$AC$4:$AD$17,2,FALSE)),"",VLOOKUP($B516&amp;" "&amp;$M516,Lists!$AC$4:$AD$17,2,FALSE))</f>
        <v/>
      </c>
      <c r="M516" s="78" t="str">
        <f>IF(ISERROR(VLOOKUP($K516,Lists!$L$4:$M$7,2,FALSE)),"",VLOOKUP($K516,Lists!$L$4:$M$7,2,FALSE))</f>
        <v/>
      </c>
      <c r="N516" s="98" t="str">
        <f t="shared" si="7"/>
        <v/>
      </c>
      <c r="O516" s="99" t="str">
        <f>IF(C516="no",VLOOKUP(B516,Lists!$R$4:$AB$17,10, FALSE),"Please enter details here")</f>
        <v>Please enter details here</v>
      </c>
      <c r="P516" s="124"/>
      <c r="Q516" s="99" t="str">
        <f>IF(Lists!$BA$4="","No","")</f>
        <v>No</v>
      </c>
      <c r="R516" s="100" t="str">
        <f>IF(ISERROR(VLOOKUP($E516,Lists!$T$4:$AA$49,6,FALSE)),"",VLOOKUP($E516,Lists!$T$4:$AA$49,6,FALSE))</f>
        <v/>
      </c>
      <c r="S516" s="101" t="str">
        <f>IF(ISERROR(VLOOKUP($E516,Lists!$T$4:$AA$49,7,FALSE)),"",VLOOKUP($E516,Lists!$T$4:$AA$49,7,FALSE))</f>
        <v/>
      </c>
      <c r="T516" s="102"/>
      <c r="U516" s="102"/>
      <c r="V516" s="102"/>
      <c r="W516" s="102"/>
      <c r="X516" s="102" t="str">
        <f>IF(ISERROR(VLOOKUP($E516,Lists!$T$4:$AF$49,13,FALSE))," ",VLOOKUP($E516,Lists!$T$4:$AF$49,13,FALSE))</f>
        <v xml:space="preserve"> </v>
      </c>
    </row>
    <row r="517" spans="1:24" x14ac:dyDescent="0.25">
      <c r="A517" s="91"/>
      <c r="B517" s="76" t="s">
        <v>781</v>
      </c>
      <c r="C517" s="89" t="s">
        <v>898</v>
      </c>
      <c r="D517" s="139" t="str">
        <f>IF(ISERROR(VLOOKUP($B517,Lists!$R$4:$S$17,2,FALSE)),"",VLOOKUP($B517,Lists!$R$4:$S$17,2,FALSE))</f>
        <v/>
      </c>
      <c r="E517" s="90" t="s">
        <v>799</v>
      </c>
      <c r="F517" s="96"/>
      <c r="G517" s="96" t="s">
        <v>836</v>
      </c>
      <c r="H517" s="91" t="s">
        <v>1016</v>
      </c>
      <c r="I517" s="91" t="s">
        <v>926</v>
      </c>
      <c r="J517" s="97"/>
      <c r="K517" s="78" t="s">
        <v>945</v>
      </c>
      <c r="L517" s="140" t="str">
        <f>IF(ISERROR(VLOOKUP($B517&amp;" "&amp;$M517,Lists!$AC$4:$AD$17,2,FALSE)),"",VLOOKUP($B517&amp;" "&amp;$M517,Lists!$AC$4:$AD$17,2,FALSE))</f>
        <v/>
      </c>
      <c r="M517" s="78" t="str">
        <f>IF(ISERROR(VLOOKUP($K517,Lists!$L$4:$M$7,2,FALSE)),"",VLOOKUP($K517,Lists!$L$4:$M$7,2,FALSE))</f>
        <v/>
      </c>
      <c r="N517" s="98" t="str">
        <f t="shared" si="7"/>
        <v/>
      </c>
      <c r="O517" s="99" t="str">
        <f>IF(C517="no",VLOOKUP(B517,Lists!$R$4:$AB$17,10, FALSE),"Please enter details here")</f>
        <v>Please enter details here</v>
      </c>
      <c r="P517" s="124"/>
      <c r="Q517" s="99" t="str">
        <f>IF(Lists!$BA$4="","No","")</f>
        <v>No</v>
      </c>
      <c r="R517" s="100" t="str">
        <f>IF(ISERROR(VLOOKUP($E517,Lists!$T$4:$AA$49,6,FALSE)),"",VLOOKUP($E517,Lists!$T$4:$AA$49,6,FALSE))</f>
        <v/>
      </c>
      <c r="S517" s="101" t="str">
        <f>IF(ISERROR(VLOOKUP($E517,Lists!$T$4:$AA$49,7,FALSE)),"",VLOOKUP($E517,Lists!$T$4:$AA$49,7,FALSE))</f>
        <v/>
      </c>
      <c r="T517" s="102"/>
      <c r="U517" s="102"/>
      <c r="V517" s="102"/>
      <c r="W517" s="102"/>
      <c r="X517" s="102" t="str">
        <f>IF(ISERROR(VLOOKUP($E517,Lists!$T$4:$AF$49,13,FALSE))," ",VLOOKUP($E517,Lists!$T$4:$AF$49,13,FALSE))</f>
        <v xml:space="preserve"> </v>
      </c>
    </row>
    <row r="518" spans="1:24" x14ac:dyDescent="0.25">
      <c r="A518" s="91"/>
      <c r="B518" s="76" t="s">
        <v>781</v>
      </c>
      <c r="C518" s="89" t="s">
        <v>898</v>
      </c>
      <c r="D518" s="139" t="str">
        <f>IF(ISERROR(VLOOKUP($B518,Lists!$R$4:$S$17,2,FALSE)),"",VLOOKUP($B518,Lists!$R$4:$S$17,2,FALSE))</f>
        <v/>
      </c>
      <c r="E518" s="90" t="s">
        <v>799</v>
      </c>
      <c r="F518" s="96"/>
      <c r="G518" s="96" t="s">
        <v>836</v>
      </c>
      <c r="H518" s="91" t="s">
        <v>1016</v>
      </c>
      <c r="I518" s="91" t="s">
        <v>926</v>
      </c>
      <c r="J518" s="97"/>
      <c r="K518" s="78" t="s">
        <v>945</v>
      </c>
      <c r="L518" s="140" t="str">
        <f>IF(ISERROR(VLOOKUP($B518&amp;" "&amp;$M518,Lists!$AC$4:$AD$17,2,FALSE)),"",VLOOKUP($B518&amp;" "&amp;$M518,Lists!$AC$4:$AD$17,2,FALSE))</f>
        <v/>
      </c>
      <c r="M518" s="78" t="str">
        <f>IF(ISERROR(VLOOKUP($K518,Lists!$L$4:$M$7,2,FALSE)),"",VLOOKUP($K518,Lists!$L$4:$M$7,2,FALSE))</f>
        <v/>
      </c>
      <c r="N518" s="98" t="str">
        <f t="shared" si="7"/>
        <v/>
      </c>
      <c r="O518" s="99" t="str">
        <f>IF(C518="no",VLOOKUP(B518,Lists!$R$4:$AB$17,10, FALSE),"Please enter details here")</f>
        <v>Please enter details here</v>
      </c>
      <c r="P518" s="124"/>
      <c r="Q518" s="99" t="str">
        <f>IF(Lists!$BA$4="","No","")</f>
        <v>No</v>
      </c>
      <c r="R518" s="100" t="str">
        <f>IF(ISERROR(VLOOKUP($E518,Lists!$T$4:$AA$49,6,FALSE)),"",VLOOKUP($E518,Lists!$T$4:$AA$49,6,FALSE))</f>
        <v/>
      </c>
      <c r="S518" s="101" t="str">
        <f>IF(ISERROR(VLOOKUP($E518,Lists!$T$4:$AA$49,7,FALSE)),"",VLOOKUP($E518,Lists!$T$4:$AA$49,7,FALSE))</f>
        <v/>
      </c>
      <c r="T518" s="102"/>
      <c r="U518" s="102"/>
      <c r="V518" s="102"/>
      <c r="W518" s="102"/>
      <c r="X518" s="102" t="str">
        <f>IF(ISERROR(VLOOKUP($E518,Lists!$T$4:$AF$49,13,FALSE))," ",VLOOKUP($E518,Lists!$T$4:$AF$49,13,FALSE))</f>
        <v xml:space="preserve"> </v>
      </c>
    </row>
    <row r="519" spans="1:24" x14ac:dyDescent="0.25">
      <c r="A519" s="91"/>
      <c r="B519" s="76" t="s">
        <v>781</v>
      </c>
      <c r="C519" s="89" t="s">
        <v>898</v>
      </c>
      <c r="D519" s="139" t="str">
        <f>IF(ISERROR(VLOOKUP($B519,Lists!$R$4:$S$17,2,FALSE)),"",VLOOKUP($B519,Lists!$R$4:$S$17,2,FALSE))</f>
        <v/>
      </c>
      <c r="E519" s="90" t="s">
        <v>799</v>
      </c>
      <c r="F519" s="96"/>
      <c r="G519" s="96" t="s">
        <v>836</v>
      </c>
      <c r="H519" s="91" t="s">
        <v>1016</v>
      </c>
      <c r="I519" s="91" t="s">
        <v>926</v>
      </c>
      <c r="J519" s="97"/>
      <c r="K519" s="78" t="s">
        <v>945</v>
      </c>
      <c r="L519" s="140" t="str">
        <f>IF(ISERROR(VLOOKUP($B519&amp;" "&amp;$M519,Lists!$AC$4:$AD$17,2,FALSE)),"",VLOOKUP($B519&amp;" "&amp;$M519,Lists!$AC$4:$AD$17,2,FALSE))</f>
        <v/>
      </c>
      <c r="M519" s="78" t="str">
        <f>IF(ISERROR(VLOOKUP($K519,Lists!$L$4:$M$7,2,FALSE)),"",VLOOKUP($K519,Lists!$L$4:$M$7,2,FALSE))</f>
        <v/>
      </c>
      <c r="N519" s="98" t="str">
        <f t="shared" si="7"/>
        <v/>
      </c>
      <c r="O519" s="99" t="str">
        <f>IF(C519="no",VLOOKUP(B519,Lists!$R$4:$AB$17,10, FALSE),"Please enter details here")</f>
        <v>Please enter details here</v>
      </c>
      <c r="P519" s="124"/>
      <c r="Q519" s="99" t="str">
        <f>IF(Lists!$BA$4="","No","")</f>
        <v>No</v>
      </c>
      <c r="R519" s="100" t="str">
        <f>IF(ISERROR(VLOOKUP($E519,Lists!$T$4:$AA$49,6,FALSE)),"",VLOOKUP($E519,Lists!$T$4:$AA$49,6,FALSE))</f>
        <v/>
      </c>
      <c r="S519" s="101" t="str">
        <f>IF(ISERROR(VLOOKUP($E519,Lists!$T$4:$AA$49,7,FALSE)),"",VLOOKUP($E519,Lists!$T$4:$AA$49,7,FALSE))</f>
        <v/>
      </c>
      <c r="T519" s="102"/>
      <c r="U519" s="102"/>
      <c r="V519" s="102"/>
      <c r="W519" s="102"/>
      <c r="X519" s="102" t="str">
        <f>IF(ISERROR(VLOOKUP($E519,Lists!$T$4:$AF$49,13,FALSE))," ",VLOOKUP($E519,Lists!$T$4:$AF$49,13,FALSE))</f>
        <v xml:space="preserve"> </v>
      </c>
    </row>
    <row r="520" spans="1:24" x14ac:dyDescent="0.25">
      <c r="A520" s="91"/>
      <c r="B520" s="76" t="s">
        <v>781</v>
      </c>
      <c r="C520" s="89" t="s">
        <v>898</v>
      </c>
      <c r="D520" s="139" t="str">
        <f>IF(ISERROR(VLOOKUP($B520,Lists!$R$4:$S$17,2,FALSE)),"",VLOOKUP($B520,Lists!$R$4:$S$17,2,FALSE))</f>
        <v/>
      </c>
      <c r="E520" s="90" t="s">
        <v>799</v>
      </c>
      <c r="F520" s="96"/>
      <c r="G520" s="96" t="s">
        <v>836</v>
      </c>
      <c r="H520" s="91" t="s">
        <v>1016</v>
      </c>
      <c r="I520" s="91" t="s">
        <v>926</v>
      </c>
      <c r="J520" s="97"/>
      <c r="K520" s="78" t="s">
        <v>945</v>
      </c>
      <c r="L520" s="140" t="str">
        <f>IF(ISERROR(VLOOKUP($B520&amp;" "&amp;$M520,Lists!$AC$4:$AD$17,2,FALSE)),"",VLOOKUP($B520&amp;" "&amp;$M520,Lists!$AC$4:$AD$17,2,FALSE))</f>
        <v/>
      </c>
      <c r="M520" s="78" t="str">
        <f>IF(ISERROR(VLOOKUP($K520,Lists!$L$4:$M$7,2,FALSE)),"",VLOOKUP($K520,Lists!$L$4:$M$7,2,FALSE))</f>
        <v/>
      </c>
      <c r="N520" s="98" t="str">
        <f t="shared" ref="N520:N583" si="8">IF(ISERROR(J520*L520),"",J520*L520)</f>
        <v/>
      </c>
      <c r="O520" s="99" t="str">
        <f>IF(C520="no",VLOOKUP(B520,Lists!$R$4:$AB$17,10, FALSE),"Please enter details here")</f>
        <v>Please enter details here</v>
      </c>
      <c r="P520" s="124"/>
      <c r="Q520" s="99" t="str">
        <f>IF(Lists!$BA$4="","No","")</f>
        <v>No</v>
      </c>
      <c r="R520" s="100" t="str">
        <f>IF(ISERROR(VLOOKUP($E520,Lists!$T$4:$AA$49,6,FALSE)),"",VLOOKUP($E520,Lists!$T$4:$AA$49,6,FALSE))</f>
        <v/>
      </c>
      <c r="S520" s="101" t="str">
        <f>IF(ISERROR(VLOOKUP($E520,Lists!$T$4:$AA$49,7,FALSE)),"",VLOOKUP($E520,Lists!$T$4:$AA$49,7,FALSE))</f>
        <v/>
      </c>
      <c r="T520" s="102"/>
      <c r="U520" s="102"/>
      <c r="V520" s="102"/>
      <c r="W520" s="102"/>
      <c r="X520" s="102" t="str">
        <f>IF(ISERROR(VLOOKUP($E520,Lists!$T$4:$AF$49,13,FALSE))," ",VLOOKUP($E520,Lists!$T$4:$AF$49,13,FALSE))</f>
        <v xml:space="preserve"> </v>
      </c>
    </row>
    <row r="521" spans="1:24" x14ac:dyDescent="0.25">
      <c r="A521" s="91"/>
      <c r="B521" s="76" t="s">
        <v>781</v>
      </c>
      <c r="C521" s="89" t="s">
        <v>898</v>
      </c>
      <c r="D521" s="139" t="str">
        <f>IF(ISERROR(VLOOKUP($B521,Lists!$R$4:$S$17,2,FALSE)),"",VLOOKUP($B521,Lists!$R$4:$S$17,2,FALSE))</f>
        <v/>
      </c>
      <c r="E521" s="90" t="s">
        <v>799</v>
      </c>
      <c r="F521" s="96"/>
      <c r="G521" s="96" t="s">
        <v>836</v>
      </c>
      <c r="H521" s="91" t="s">
        <v>1016</v>
      </c>
      <c r="I521" s="91" t="s">
        <v>926</v>
      </c>
      <c r="J521" s="97"/>
      <c r="K521" s="78" t="s">
        <v>945</v>
      </c>
      <c r="L521" s="140" t="str">
        <f>IF(ISERROR(VLOOKUP($B521&amp;" "&amp;$M521,Lists!$AC$4:$AD$17,2,FALSE)),"",VLOOKUP($B521&amp;" "&amp;$M521,Lists!$AC$4:$AD$17,2,FALSE))</f>
        <v/>
      </c>
      <c r="M521" s="78" t="str">
        <f>IF(ISERROR(VLOOKUP($K521,Lists!$L$4:$M$7,2,FALSE)),"",VLOOKUP($K521,Lists!$L$4:$M$7,2,FALSE))</f>
        <v/>
      </c>
      <c r="N521" s="98" t="str">
        <f t="shared" si="8"/>
        <v/>
      </c>
      <c r="O521" s="99" t="str">
        <f>IF(C521="no",VLOOKUP(B521,Lists!$R$4:$AB$17,10, FALSE),"Please enter details here")</f>
        <v>Please enter details here</v>
      </c>
      <c r="P521" s="124"/>
      <c r="Q521" s="99" t="str">
        <f>IF(Lists!$BA$4="","No","")</f>
        <v>No</v>
      </c>
      <c r="R521" s="100" t="str">
        <f>IF(ISERROR(VLOOKUP($E521,Lists!$T$4:$AA$49,6,FALSE)),"",VLOOKUP($E521,Lists!$T$4:$AA$49,6,FALSE))</f>
        <v/>
      </c>
      <c r="S521" s="101" t="str">
        <f>IF(ISERROR(VLOOKUP($E521,Lists!$T$4:$AA$49,7,FALSE)),"",VLOOKUP($E521,Lists!$T$4:$AA$49,7,FALSE))</f>
        <v/>
      </c>
      <c r="T521" s="102"/>
      <c r="U521" s="102"/>
      <c r="V521" s="102"/>
      <c r="W521" s="102"/>
      <c r="X521" s="102" t="str">
        <f>IF(ISERROR(VLOOKUP($E521,Lists!$T$4:$AF$49,13,FALSE))," ",VLOOKUP($E521,Lists!$T$4:$AF$49,13,FALSE))</f>
        <v xml:space="preserve"> </v>
      </c>
    </row>
    <row r="522" spans="1:24" x14ac:dyDescent="0.25">
      <c r="A522" s="91"/>
      <c r="B522" s="76" t="s">
        <v>781</v>
      </c>
      <c r="C522" s="89" t="s">
        <v>898</v>
      </c>
      <c r="D522" s="139" t="str">
        <f>IF(ISERROR(VLOOKUP($B522,Lists!$R$4:$S$17,2,FALSE)),"",VLOOKUP($B522,Lists!$R$4:$S$17,2,FALSE))</f>
        <v/>
      </c>
      <c r="E522" s="90" t="s">
        <v>799</v>
      </c>
      <c r="F522" s="96"/>
      <c r="G522" s="96" t="s">
        <v>836</v>
      </c>
      <c r="H522" s="91" t="s">
        <v>1016</v>
      </c>
      <c r="I522" s="91" t="s">
        <v>926</v>
      </c>
      <c r="J522" s="97"/>
      <c r="K522" s="78" t="s">
        <v>945</v>
      </c>
      <c r="L522" s="140" t="str">
        <f>IF(ISERROR(VLOOKUP($B522&amp;" "&amp;$M522,Lists!$AC$4:$AD$17,2,FALSE)),"",VLOOKUP($B522&amp;" "&amp;$M522,Lists!$AC$4:$AD$17,2,FALSE))</f>
        <v/>
      </c>
      <c r="M522" s="78" t="str">
        <f>IF(ISERROR(VLOOKUP($K522,Lists!$L$4:$M$7,2,FALSE)),"",VLOOKUP($K522,Lists!$L$4:$M$7,2,FALSE))</f>
        <v/>
      </c>
      <c r="N522" s="98" t="str">
        <f t="shared" si="8"/>
        <v/>
      </c>
      <c r="O522" s="99" t="str">
        <f>IF(C522="no",VLOOKUP(B522,Lists!$R$4:$AB$17,10, FALSE),"Please enter details here")</f>
        <v>Please enter details here</v>
      </c>
      <c r="P522" s="124"/>
      <c r="Q522" s="99" t="str">
        <f>IF(Lists!$BA$4="","No","")</f>
        <v>No</v>
      </c>
      <c r="R522" s="100" t="str">
        <f>IF(ISERROR(VLOOKUP($E522,Lists!$T$4:$AA$49,6,FALSE)),"",VLOOKUP($E522,Lists!$T$4:$AA$49,6,FALSE))</f>
        <v/>
      </c>
      <c r="S522" s="101" t="str">
        <f>IF(ISERROR(VLOOKUP($E522,Lists!$T$4:$AA$49,7,FALSE)),"",VLOOKUP($E522,Lists!$T$4:$AA$49,7,FALSE))</f>
        <v/>
      </c>
      <c r="T522" s="102"/>
      <c r="U522" s="102"/>
      <c r="V522" s="102"/>
      <c r="W522" s="102"/>
      <c r="X522" s="102" t="str">
        <f>IF(ISERROR(VLOOKUP($E522,Lists!$T$4:$AF$49,13,FALSE))," ",VLOOKUP($E522,Lists!$T$4:$AF$49,13,FALSE))</f>
        <v xml:space="preserve"> </v>
      </c>
    </row>
    <row r="523" spans="1:24" x14ac:dyDescent="0.25">
      <c r="A523" s="91"/>
      <c r="B523" s="76" t="s">
        <v>781</v>
      </c>
      <c r="C523" s="89" t="s">
        <v>898</v>
      </c>
      <c r="D523" s="139" t="str">
        <f>IF(ISERROR(VLOOKUP($B523,Lists!$R$4:$S$17,2,FALSE)),"",VLOOKUP($B523,Lists!$R$4:$S$17,2,FALSE))</f>
        <v/>
      </c>
      <c r="E523" s="90" t="s">
        <v>799</v>
      </c>
      <c r="F523" s="96"/>
      <c r="G523" s="96" t="s">
        <v>836</v>
      </c>
      <c r="H523" s="91" t="s">
        <v>1016</v>
      </c>
      <c r="I523" s="91" t="s">
        <v>926</v>
      </c>
      <c r="J523" s="97"/>
      <c r="K523" s="78" t="s">
        <v>945</v>
      </c>
      <c r="L523" s="140" t="str">
        <f>IF(ISERROR(VLOOKUP($B523&amp;" "&amp;$M523,Lists!$AC$4:$AD$17,2,FALSE)),"",VLOOKUP($B523&amp;" "&amp;$M523,Lists!$AC$4:$AD$17,2,FALSE))</f>
        <v/>
      </c>
      <c r="M523" s="78" t="str">
        <f>IF(ISERROR(VLOOKUP($K523,Lists!$L$4:$M$7,2,FALSE)),"",VLOOKUP($K523,Lists!$L$4:$M$7,2,FALSE))</f>
        <v/>
      </c>
      <c r="N523" s="98" t="str">
        <f t="shared" si="8"/>
        <v/>
      </c>
      <c r="O523" s="99" t="str">
        <f>IF(C523="no",VLOOKUP(B523,Lists!$R$4:$AB$17,10, FALSE),"Please enter details here")</f>
        <v>Please enter details here</v>
      </c>
      <c r="P523" s="124"/>
      <c r="Q523" s="99" t="str">
        <f>IF(Lists!$BA$4="","No","")</f>
        <v>No</v>
      </c>
      <c r="R523" s="100" t="str">
        <f>IF(ISERROR(VLOOKUP($E523,Lists!$T$4:$AA$49,6,FALSE)),"",VLOOKUP($E523,Lists!$T$4:$AA$49,6,FALSE))</f>
        <v/>
      </c>
      <c r="S523" s="101" t="str">
        <f>IF(ISERROR(VLOOKUP($E523,Lists!$T$4:$AA$49,7,FALSE)),"",VLOOKUP($E523,Lists!$T$4:$AA$49,7,FALSE))</f>
        <v/>
      </c>
      <c r="T523" s="102"/>
      <c r="U523" s="102"/>
      <c r="V523" s="102"/>
      <c r="W523" s="102"/>
      <c r="X523" s="102" t="str">
        <f>IF(ISERROR(VLOOKUP($E523,Lists!$T$4:$AF$49,13,FALSE))," ",VLOOKUP($E523,Lists!$T$4:$AF$49,13,FALSE))</f>
        <v xml:space="preserve"> </v>
      </c>
    </row>
    <row r="524" spans="1:24" x14ac:dyDescent="0.25">
      <c r="A524" s="91"/>
      <c r="B524" s="76" t="s">
        <v>781</v>
      </c>
      <c r="C524" s="89" t="s">
        <v>898</v>
      </c>
      <c r="D524" s="139" t="str">
        <f>IF(ISERROR(VLOOKUP($B524,Lists!$R$4:$S$17,2,FALSE)),"",VLOOKUP($B524,Lists!$R$4:$S$17,2,FALSE))</f>
        <v/>
      </c>
      <c r="E524" s="90" t="s">
        <v>799</v>
      </c>
      <c r="F524" s="96"/>
      <c r="G524" s="96" t="s">
        <v>836</v>
      </c>
      <c r="H524" s="91" t="s">
        <v>1016</v>
      </c>
      <c r="I524" s="91" t="s">
        <v>926</v>
      </c>
      <c r="J524" s="97"/>
      <c r="K524" s="78" t="s">
        <v>945</v>
      </c>
      <c r="L524" s="140" t="str">
        <f>IF(ISERROR(VLOOKUP($B524&amp;" "&amp;$M524,Lists!$AC$4:$AD$17,2,FALSE)),"",VLOOKUP($B524&amp;" "&amp;$M524,Lists!$AC$4:$AD$17,2,FALSE))</f>
        <v/>
      </c>
      <c r="M524" s="78" t="str">
        <f>IF(ISERROR(VLOOKUP($K524,Lists!$L$4:$M$7,2,FALSE)),"",VLOOKUP($K524,Lists!$L$4:$M$7,2,FALSE))</f>
        <v/>
      </c>
      <c r="N524" s="98" t="str">
        <f t="shared" si="8"/>
        <v/>
      </c>
      <c r="O524" s="99" t="str">
        <f>IF(C524="no",VLOOKUP(B524,Lists!$R$4:$AB$17,10, FALSE),"Please enter details here")</f>
        <v>Please enter details here</v>
      </c>
      <c r="P524" s="124"/>
      <c r="Q524" s="99" t="str">
        <f>IF(Lists!$BA$4="","No","")</f>
        <v>No</v>
      </c>
      <c r="R524" s="100" t="str">
        <f>IF(ISERROR(VLOOKUP($E524,Lists!$T$4:$AA$49,6,FALSE)),"",VLOOKUP($E524,Lists!$T$4:$AA$49,6,FALSE))</f>
        <v/>
      </c>
      <c r="S524" s="101" t="str">
        <f>IF(ISERROR(VLOOKUP($E524,Lists!$T$4:$AA$49,7,FALSE)),"",VLOOKUP($E524,Lists!$T$4:$AA$49,7,FALSE))</f>
        <v/>
      </c>
      <c r="T524" s="102"/>
      <c r="U524" s="102"/>
      <c r="V524" s="102"/>
      <c r="W524" s="102"/>
      <c r="X524" s="102" t="str">
        <f>IF(ISERROR(VLOOKUP($E524,Lists!$T$4:$AF$49,13,FALSE))," ",VLOOKUP($E524,Lists!$T$4:$AF$49,13,FALSE))</f>
        <v xml:space="preserve"> </v>
      </c>
    </row>
    <row r="525" spans="1:24" x14ac:dyDescent="0.25">
      <c r="A525" s="91"/>
      <c r="B525" s="76" t="s">
        <v>781</v>
      </c>
      <c r="C525" s="89" t="s">
        <v>898</v>
      </c>
      <c r="D525" s="139" t="str">
        <f>IF(ISERROR(VLOOKUP($B525,Lists!$R$4:$S$17,2,FALSE)),"",VLOOKUP($B525,Lists!$R$4:$S$17,2,FALSE))</f>
        <v/>
      </c>
      <c r="E525" s="90" t="s">
        <v>799</v>
      </c>
      <c r="F525" s="96"/>
      <c r="G525" s="96" t="s">
        <v>836</v>
      </c>
      <c r="H525" s="91" t="s">
        <v>1016</v>
      </c>
      <c r="I525" s="91" t="s">
        <v>926</v>
      </c>
      <c r="J525" s="97"/>
      <c r="K525" s="78" t="s">
        <v>945</v>
      </c>
      <c r="L525" s="140" t="str">
        <f>IF(ISERROR(VLOOKUP($B525&amp;" "&amp;$M525,Lists!$AC$4:$AD$17,2,FALSE)),"",VLOOKUP($B525&amp;" "&amp;$M525,Lists!$AC$4:$AD$17,2,FALSE))</f>
        <v/>
      </c>
      <c r="M525" s="78" t="str">
        <f>IF(ISERROR(VLOOKUP($K525,Lists!$L$4:$M$7,2,FALSE)),"",VLOOKUP($K525,Lists!$L$4:$M$7,2,FALSE))</f>
        <v/>
      </c>
      <c r="N525" s="98" t="str">
        <f t="shared" si="8"/>
        <v/>
      </c>
      <c r="O525" s="99" t="str">
        <f>IF(C525="no",VLOOKUP(B525,Lists!$R$4:$AB$17,10, FALSE),"Please enter details here")</f>
        <v>Please enter details here</v>
      </c>
      <c r="P525" s="124"/>
      <c r="Q525" s="99" t="str">
        <f>IF(Lists!$BA$4="","No","")</f>
        <v>No</v>
      </c>
      <c r="R525" s="100" t="str">
        <f>IF(ISERROR(VLOOKUP($E525,Lists!$T$4:$AA$49,6,FALSE)),"",VLOOKUP($E525,Lists!$T$4:$AA$49,6,FALSE))</f>
        <v/>
      </c>
      <c r="S525" s="101" t="str">
        <f>IF(ISERROR(VLOOKUP($E525,Lists!$T$4:$AA$49,7,FALSE)),"",VLOOKUP($E525,Lists!$T$4:$AA$49,7,FALSE))</f>
        <v/>
      </c>
      <c r="T525" s="102"/>
      <c r="U525" s="102"/>
      <c r="V525" s="102"/>
      <c r="W525" s="102"/>
      <c r="X525" s="102" t="str">
        <f>IF(ISERROR(VLOOKUP($E525,Lists!$T$4:$AF$49,13,FALSE))," ",VLOOKUP($E525,Lists!$T$4:$AF$49,13,FALSE))</f>
        <v xml:space="preserve"> </v>
      </c>
    </row>
    <row r="526" spans="1:24" x14ac:dyDescent="0.25">
      <c r="A526" s="91"/>
      <c r="B526" s="76" t="s">
        <v>781</v>
      </c>
      <c r="C526" s="89" t="s">
        <v>898</v>
      </c>
      <c r="D526" s="139" t="str">
        <f>IF(ISERROR(VLOOKUP($B526,Lists!$R$4:$S$17,2,FALSE)),"",VLOOKUP($B526,Lists!$R$4:$S$17,2,FALSE))</f>
        <v/>
      </c>
      <c r="E526" s="90" t="s">
        <v>799</v>
      </c>
      <c r="F526" s="96"/>
      <c r="G526" s="96" t="s">
        <v>836</v>
      </c>
      <c r="H526" s="91" t="s">
        <v>1016</v>
      </c>
      <c r="I526" s="91" t="s">
        <v>926</v>
      </c>
      <c r="J526" s="97"/>
      <c r="K526" s="78" t="s">
        <v>945</v>
      </c>
      <c r="L526" s="140" t="str">
        <f>IF(ISERROR(VLOOKUP($B526&amp;" "&amp;$M526,Lists!$AC$4:$AD$17,2,FALSE)),"",VLOOKUP($B526&amp;" "&amp;$M526,Lists!$AC$4:$AD$17,2,FALSE))</f>
        <v/>
      </c>
      <c r="M526" s="78" t="str">
        <f>IF(ISERROR(VLOOKUP($K526,Lists!$L$4:$M$7,2,FALSE)),"",VLOOKUP($K526,Lists!$L$4:$M$7,2,FALSE))</f>
        <v/>
      </c>
      <c r="N526" s="98" t="str">
        <f t="shared" si="8"/>
        <v/>
      </c>
      <c r="O526" s="99" t="str">
        <f>IF(C526="no",VLOOKUP(B526,Lists!$R$4:$AB$17,10, FALSE),"Please enter details here")</f>
        <v>Please enter details here</v>
      </c>
      <c r="P526" s="124"/>
      <c r="Q526" s="99" t="str">
        <f>IF(Lists!$BA$4="","No","")</f>
        <v>No</v>
      </c>
      <c r="R526" s="100" t="str">
        <f>IF(ISERROR(VLOOKUP($E526,Lists!$T$4:$AA$49,6,FALSE)),"",VLOOKUP($E526,Lists!$T$4:$AA$49,6,FALSE))</f>
        <v/>
      </c>
      <c r="S526" s="101" t="str">
        <f>IF(ISERROR(VLOOKUP($E526,Lists!$T$4:$AA$49,7,FALSE)),"",VLOOKUP($E526,Lists!$T$4:$AA$49,7,FALSE))</f>
        <v/>
      </c>
      <c r="T526" s="102"/>
      <c r="U526" s="102"/>
      <c r="V526" s="102"/>
      <c r="W526" s="102"/>
      <c r="X526" s="102" t="str">
        <f>IF(ISERROR(VLOOKUP($E526,Lists!$T$4:$AF$49,13,FALSE))," ",VLOOKUP($E526,Lists!$T$4:$AF$49,13,FALSE))</f>
        <v xml:space="preserve"> </v>
      </c>
    </row>
    <row r="527" spans="1:24" x14ac:dyDescent="0.25">
      <c r="A527" s="91"/>
      <c r="B527" s="76" t="s">
        <v>781</v>
      </c>
      <c r="C527" s="89" t="s">
        <v>898</v>
      </c>
      <c r="D527" s="139" t="str">
        <f>IF(ISERROR(VLOOKUP($B527,Lists!$R$4:$S$17,2,FALSE)),"",VLOOKUP($B527,Lists!$R$4:$S$17,2,FALSE))</f>
        <v/>
      </c>
      <c r="E527" s="90" t="s">
        <v>799</v>
      </c>
      <c r="F527" s="96"/>
      <c r="G527" s="96" t="s">
        <v>836</v>
      </c>
      <c r="H527" s="91" t="s">
        <v>1016</v>
      </c>
      <c r="I527" s="91" t="s">
        <v>926</v>
      </c>
      <c r="J527" s="97"/>
      <c r="K527" s="78" t="s">
        <v>945</v>
      </c>
      <c r="L527" s="140" t="str">
        <f>IF(ISERROR(VLOOKUP($B527&amp;" "&amp;$M527,Lists!$AC$4:$AD$17,2,FALSE)),"",VLOOKUP($B527&amp;" "&amp;$M527,Lists!$AC$4:$AD$17,2,FALSE))</f>
        <v/>
      </c>
      <c r="M527" s="78" t="str">
        <f>IF(ISERROR(VLOOKUP($K527,Lists!$L$4:$M$7,2,FALSE)),"",VLOOKUP($K527,Lists!$L$4:$M$7,2,FALSE))</f>
        <v/>
      </c>
      <c r="N527" s="98" t="str">
        <f t="shared" si="8"/>
        <v/>
      </c>
      <c r="O527" s="99" t="str">
        <f>IF(C527="no",VLOOKUP(B527,Lists!$R$4:$AB$17,10, FALSE),"Please enter details here")</f>
        <v>Please enter details here</v>
      </c>
      <c r="P527" s="124"/>
      <c r="Q527" s="99" t="str">
        <f>IF(Lists!$BA$4="","No","")</f>
        <v>No</v>
      </c>
      <c r="R527" s="100" t="str">
        <f>IF(ISERROR(VLOOKUP($E527,Lists!$T$4:$AA$49,6,FALSE)),"",VLOOKUP($E527,Lists!$T$4:$AA$49,6,FALSE))</f>
        <v/>
      </c>
      <c r="S527" s="101" t="str">
        <f>IF(ISERROR(VLOOKUP($E527,Lists!$T$4:$AA$49,7,FALSE)),"",VLOOKUP($E527,Lists!$T$4:$AA$49,7,FALSE))</f>
        <v/>
      </c>
      <c r="T527" s="102"/>
      <c r="U527" s="102"/>
      <c r="V527" s="102"/>
      <c r="W527" s="102"/>
      <c r="X527" s="102" t="str">
        <f>IF(ISERROR(VLOOKUP($E527,Lists!$T$4:$AF$49,13,FALSE))," ",VLOOKUP($E527,Lists!$T$4:$AF$49,13,FALSE))</f>
        <v xml:space="preserve"> </v>
      </c>
    </row>
    <row r="528" spans="1:24" x14ac:dyDescent="0.25">
      <c r="A528" s="91"/>
      <c r="B528" s="76" t="s">
        <v>781</v>
      </c>
      <c r="C528" s="89" t="s">
        <v>898</v>
      </c>
      <c r="D528" s="139" t="str">
        <f>IF(ISERROR(VLOOKUP($B528,Lists!$R$4:$S$17,2,FALSE)),"",VLOOKUP($B528,Lists!$R$4:$S$17,2,FALSE))</f>
        <v/>
      </c>
      <c r="E528" s="90" t="s">
        <v>799</v>
      </c>
      <c r="F528" s="96"/>
      <c r="G528" s="96" t="s">
        <v>836</v>
      </c>
      <c r="H528" s="91" t="s">
        <v>1016</v>
      </c>
      <c r="I528" s="91" t="s">
        <v>926</v>
      </c>
      <c r="J528" s="97"/>
      <c r="K528" s="78" t="s">
        <v>945</v>
      </c>
      <c r="L528" s="140" t="str">
        <f>IF(ISERROR(VLOOKUP($B528&amp;" "&amp;$M528,Lists!$AC$4:$AD$17,2,FALSE)),"",VLOOKUP($B528&amp;" "&amp;$M528,Lists!$AC$4:$AD$17,2,FALSE))</f>
        <v/>
      </c>
      <c r="M528" s="78" t="str">
        <f>IF(ISERROR(VLOOKUP($K528,Lists!$L$4:$M$7,2,FALSE)),"",VLOOKUP($K528,Lists!$L$4:$M$7,2,FALSE))</f>
        <v/>
      </c>
      <c r="N528" s="98" t="str">
        <f t="shared" si="8"/>
        <v/>
      </c>
      <c r="O528" s="99" t="str">
        <f>IF(C528="no",VLOOKUP(B528,Lists!$R$4:$AB$17,10, FALSE),"Please enter details here")</f>
        <v>Please enter details here</v>
      </c>
      <c r="P528" s="124"/>
      <c r="Q528" s="99" t="str">
        <f>IF(Lists!$BA$4="","No","")</f>
        <v>No</v>
      </c>
      <c r="R528" s="100" t="str">
        <f>IF(ISERROR(VLOOKUP($E528,Lists!$T$4:$AA$49,6,FALSE)),"",VLOOKUP($E528,Lists!$T$4:$AA$49,6,FALSE))</f>
        <v/>
      </c>
      <c r="S528" s="101" t="str">
        <f>IF(ISERROR(VLOOKUP($E528,Lists!$T$4:$AA$49,7,FALSE)),"",VLOOKUP($E528,Lists!$T$4:$AA$49,7,FALSE))</f>
        <v/>
      </c>
      <c r="T528" s="102"/>
      <c r="U528" s="102"/>
      <c r="V528" s="102"/>
      <c r="W528" s="102"/>
      <c r="X528" s="102" t="str">
        <f>IF(ISERROR(VLOOKUP($E528,Lists!$T$4:$AF$49,13,FALSE))," ",VLOOKUP($E528,Lists!$T$4:$AF$49,13,FALSE))</f>
        <v xml:space="preserve"> </v>
      </c>
    </row>
    <row r="529" spans="1:24" x14ac:dyDescent="0.25">
      <c r="A529" s="91"/>
      <c r="B529" s="76" t="s">
        <v>781</v>
      </c>
      <c r="C529" s="89" t="s">
        <v>898</v>
      </c>
      <c r="D529" s="139" t="str">
        <f>IF(ISERROR(VLOOKUP($B529,Lists!$R$4:$S$17,2,FALSE)),"",VLOOKUP($B529,Lists!$R$4:$S$17,2,FALSE))</f>
        <v/>
      </c>
      <c r="E529" s="90" t="s">
        <v>799</v>
      </c>
      <c r="F529" s="96"/>
      <c r="G529" s="96" t="s">
        <v>836</v>
      </c>
      <c r="H529" s="91" t="s">
        <v>1016</v>
      </c>
      <c r="I529" s="91" t="s">
        <v>926</v>
      </c>
      <c r="J529" s="97"/>
      <c r="K529" s="78" t="s">
        <v>945</v>
      </c>
      <c r="L529" s="140" t="str">
        <f>IF(ISERROR(VLOOKUP($B529&amp;" "&amp;$M529,Lists!$AC$4:$AD$17,2,FALSE)),"",VLOOKUP($B529&amp;" "&amp;$M529,Lists!$AC$4:$AD$17,2,FALSE))</f>
        <v/>
      </c>
      <c r="M529" s="78" t="str">
        <f>IF(ISERROR(VLOOKUP($K529,Lists!$L$4:$M$7,2,FALSE)),"",VLOOKUP($K529,Lists!$L$4:$M$7,2,FALSE))</f>
        <v/>
      </c>
      <c r="N529" s="98" t="str">
        <f t="shared" si="8"/>
        <v/>
      </c>
      <c r="O529" s="99" t="str">
        <f>IF(C529="no",VLOOKUP(B529,Lists!$R$4:$AB$17,10, FALSE),"Please enter details here")</f>
        <v>Please enter details here</v>
      </c>
      <c r="P529" s="124"/>
      <c r="Q529" s="99" t="str">
        <f>IF(Lists!$BA$4="","No","")</f>
        <v>No</v>
      </c>
      <c r="R529" s="100" t="str">
        <f>IF(ISERROR(VLOOKUP($E529,Lists!$T$4:$AA$49,6,FALSE)),"",VLOOKUP($E529,Lists!$T$4:$AA$49,6,FALSE))</f>
        <v/>
      </c>
      <c r="S529" s="101" t="str">
        <f>IF(ISERROR(VLOOKUP($E529,Lists!$T$4:$AA$49,7,FALSE)),"",VLOOKUP($E529,Lists!$T$4:$AA$49,7,FALSE))</f>
        <v/>
      </c>
      <c r="T529" s="102"/>
      <c r="U529" s="102"/>
      <c r="V529" s="102"/>
      <c r="W529" s="102"/>
      <c r="X529" s="102" t="str">
        <f>IF(ISERROR(VLOOKUP($E529,Lists!$T$4:$AF$49,13,FALSE))," ",VLOOKUP($E529,Lists!$T$4:$AF$49,13,FALSE))</f>
        <v xml:space="preserve"> </v>
      </c>
    </row>
    <row r="530" spans="1:24" x14ac:dyDescent="0.25">
      <c r="A530" s="91"/>
      <c r="B530" s="76" t="s">
        <v>781</v>
      </c>
      <c r="C530" s="89" t="s">
        <v>898</v>
      </c>
      <c r="D530" s="139" t="str">
        <f>IF(ISERROR(VLOOKUP($B530,Lists!$R$4:$S$17,2,FALSE)),"",VLOOKUP($B530,Lists!$R$4:$S$17,2,FALSE))</f>
        <v/>
      </c>
      <c r="E530" s="90" t="s">
        <v>799</v>
      </c>
      <c r="F530" s="96"/>
      <c r="G530" s="96" t="s">
        <v>836</v>
      </c>
      <c r="H530" s="91" t="s">
        <v>1016</v>
      </c>
      <c r="I530" s="91" t="s">
        <v>926</v>
      </c>
      <c r="J530" s="97"/>
      <c r="K530" s="78" t="s">
        <v>945</v>
      </c>
      <c r="L530" s="140" t="str">
        <f>IF(ISERROR(VLOOKUP($B530&amp;" "&amp;$M530,Lists!$AC$4:$AD$17,2,FALSE)),"",VLOOKUP($B530&amp;" "&amp;$M530,Lists!$AC$4:$AD$17,2,FALSE))</f>
        <v/>
      </c>
      <c r="M530" s="78" t="str">
        <f>IF(ISERROR(VLOOKUP($K530,Lists!$L$4:$M$7,2,FALSE)),"",VLOOKUP($K530,Lists!$L$4:$M$7,2,FALSE))</f>
        <v/>
      </c>
      <c r="N530" s="98" t="str">
        <f t="shared" si="8"/>
        <v/>
      </c>
      <c r="O530" s="99" t="str">
        <f>IF(C530="no",VLOOKUP(B530,Lists!$R$4:$AB$17,10, FALSE),"Please enter details here")</f>
        <v>Please enter details here</v>
      </c>
      <c r="P530" s="124"/>
      <c r="Q530" s="99" t="str">
        <f>IF(Lists!$BA$4="","No","")</f>
        <v>No</v>
      </c>
      <c r="R530" s="100" t="str">
        <f>IF(ISERROR(VLOOKUP($E530,Lists!$T$4:$AA$49,6,FALSE)),"",VLOOKUP($E530,Lists!$T$4:$AA$49,6,FALSE))</f>
        <v/>
      </c>
      <c r="S530" s="101" t="str">
        <f>IF(ISERROR(VLOOKUP($E530,Lists!$T$4:$AA$49,7,FALSE)),"",VLOOKUP($E530,Lists!$T$4:$AA$49,7,FALSE))</f>
        <v/>
      </c>
      <c r="T530" s="102"/>
      <c r="U530" s="102"/>
      <c r="V530" s="102"/>
      <c r="W530" s="102"/>
      <c r="X530" s="102" t="str">
        <f>IF(ISERROR(VLOOKUP($E530,Lists!$T$4:$AF$49,13,FALSE))," ",VLOOKUP($E530,Lists!$T$4:$AF$49,13,FALSE))</f>
        <v xml:space="preserve"> </v>
      </c>
    </row>
    <row r="531" spans="1:24" x14ac:dyDescent="0.25">
      <c r="A531" s="91"/>
      <c r="B531" s="76" t="s">
        <v>781</v>
      </c>
      <c r="C531" s="89" t="s">
        <v>898</v>
      </c>
      <c r="D531" s="139" t="str">
        <f>IF(ISERROR(VLOOKUP($B531,Lists!$R$4:$S$17,2,FALSE)),"",VLOOKUP($B531,Lists!$R$4:$S$17,2,FALSE))</f>
        <v/>
      </c>
      <c r="E531" s="90" t="s">
        <v>799</v>
      </c>
      <c r="F531" s="96"/>
      <c r="G531" s="96" t="s">
        <v>836</v>
      </c>
      <c r="H531" s="91" t="s">
        <v>1016</v>
      </c>
      <c r="I531" s="91" t="s">
        <v>926</v>
      </c>
      <c r="J531" s="97"/>
      <c r="K531" s="78" t="s">
        <v>945</v>
      </c>
      <c r="L531" s="140" t="str">
        <f>IF(ISERROR(VLOOKUP($B531&amp;" "&amp;$M531,Lists!$AC$4:$AD$17,2,FALSE)),"",VLOOKUP($B531&amp;" "&amp;$M531,Lists!$AC$4:$AD$17,2,FALSE))</f>
        <v/>
      </c>
      <c r="M531" s="78" t="str">
        <f>IF(ISERROR(VLOOKUP($K531,Lists!$L$4:$M$7,2,FALSE)),"",VLOOKUP($K531,Lists!$L$4:$M$7,2,FALSE))</f>
        <v/>
      </c>
      <c r="N531" s="98" t="str">
        <f t="shared" si="8"/>
        <v/>
      </c>
      <c r="O531" s="99" t="str">
        <f>IF(C531="no",VLOOKUP(B531,Lists!$R$4:$AB$17,10, FALSE),"Please enter details here")</f>
        <v>Please enter details here</v>
      </c>
      <c r="P531" s="124"/>
      <c r="Q531" s="99" t="str">
        <f>IF(Lists!$BA$4="","No","")</f>
        <v>No</v>
      </c>
      <c r="R531" s="100" t="str">
        <f>IF(ISERROR(VLOOKUP($E531,Lists!$T$4:$AA$49,6,FALSE)),"",VLOOKUP($E531,Lists!$T$4:$AA$49,6,FALSE))</f>
        <v/>
      </c>
      <c r="S531" s="101" t="str">
        <f>IF(ISERROR(VLOOKUP($E531,Lists!$T$4:$AA$49,7,FALSE)),"",VLOOKUP($E531,Lists!$T$4:$AA$49,7,FALSE))</f>
        <v/>
      </c>
      <c r="T531" s="102"/>
      <c r="U531" s="102"/>
      <c r="V531" s="102"/>
      <c r="W531" s="102"/>
      <c r="X531" s="102" t="str">
        <f>IF(ISERROR(VLOOKUP($E531,Lists!$T$4:$AF$49,13,FALSE))," ",VLOOKUP($E531,Lists!$T$4:$AF$49,13,FALSE))</f>
        <v xml:space="preserve"> </v>
      </c>
    </row>
    <row r="532" spans="1:24" x14ac:dyDescent="0.25">
      <c r="A532" s="91"/>
      <c r="B532" s="76" t="s">
        <v>781</v>
      </c>
      <c r="C532" s="89" t="s">
        <v>898</v>
      </c>
      <c r="D532" s="139" t="str">
        <f>IF(ISERROR(VLOOKUP($B532,Lists!$R$4:$S$17,2,FALSE)),"",VLOOKUP($B532,Lists!$R$4:$S$17,2,FALSE))</f>
        <v/>
      </c>
      <c r="E532" s="90" t="s">
        <v>799</v>
      </c>
      <c r="F532" s="96"/>
      <c r="G532" s="96" t="s">
        <v>836</v>
      </c>
      <c r="H532" s="91" t="s">
        <v>1016</v>
      </c>
      <c r="I532" s="91" t="s">
        <v>926</v>
      </c>
      <c r="J532" s="97"/>
      <c r="K532" s="78" t="s">
        <v>945</v>
      </c>
      <c r="L532" s="140" t="str">
        <f>IF(ISERROR(VLOOKUP($B532&amp;" "&amp;$M532,Lists!$AC$4:$AD$17,2,FALSE)),"",VLOOKUP($B532&amp;" "&amp;$M532,Lists!$AC$4:$AD$17,2,FALSE))</f>
        <v/>
      </c>
      <c r="M532" s="78" t="str">
        <f>IF(ISERROR(VLOOKUP($K532,Lists!$L$4:$M$7,2,FALSE)),"",VLOOKUP($K532,Lists!$L$4:$M$7,2,FALSE))</f>
        <v/>
      </c>
      <c r="N532" s="98" t="str">
        <f t="shared" si="8"/>
        <v/>
      </c>
      <c r="O532" s="99" t="str">
        <f>IF(C532="no",VLOOKUP(B532,Lists!$R$4:$AB$17,10, FALSE),"Please enter details here")</f>
        <v>Please enter details here</v>
      </c>
      <c r="P532" s="124"/>
      <c r="Q532" s="99" t="str">
        <f>IF(Lists!$BA$4="","No","")</f>
        <v>No</v>
      </c>
      <c r="R532" s="100" t="str">
        <f>IF(ISERROR(VLOOKUP($E532,Lists!$T$4:$AA$49,6,FALSE)),"",VLOOKUP($E532,Lists!$T$4:$AA$49,6,FALSE))</f>
        <v/>
      </c>
      <c r="S532" s="101" t="str">
        <f>IF(ISERROR(VLOOKUP($E532,Lists!$T$4:$AA$49,7,FALSE)),"",VLOOKUP($E532,Lists!$T$4:$AA$49,7,FALSE))</f>
        <v/>
      </c>
      <c r="T532" s="102"/>
      <c r="U532" s="102"/>
      <c r="V532" s="102"/>
      <c r="W532" s="102"/>
      <c r="X532" s="102" t="str">
        <f>IF(ISERROR(VLOOKUP($E532,Lists!$T$4:$AF$49,13,FALSE))," ",VLOOKUP($E532,Lists!$T$4:$AF$49,13,FALSE))</f>
        <v xml:space="preserve"> </v>
      </c>
    </row>
    <row r="533" spans="1:24" x14ac:dyDescent="0.25">
      <c r="A533" s="91"/>
      <c r="B533" s="76" t="s">
        <v>781</v>
      </c>
      <c r="C533" s="89" t="s">
        <v>898</v>
      </c>
      <c r="D533" s="139" t="str">
        <f>IF(ISERROR(VLOOKUP($B533,Lists!$R$4:$S$17,2,FALSE)),"",VLOOKUP($B533,Lists!$R$4:$S$17,2,FALSE))</f>
        <v/>
      </c>
      <c r="E533" s="90" t="s">
        <v>799</v>
      </c>
      <c r="F533" s="96"/>
      <c r="G533" s="96" t="s">
        <v>836</v>
      </c>
      <c r="H533" s="91" t="s">
        <v>1016</v>
      </c>
      <c r="I533" s="91" t="s">
        <v>926</v>
      </c>
      <c r="J533" s="97"/>
      <c r="K533" s="78" t="s">
        <v>945</v>
      </c>
      <c r="L533" s="140" t="str">
        <f>IF(ISERROR(VLOOKUP($B533&amp;" "&amp;$M533,Lists!$AC$4:$AD$17,2,FALSE)),"",VLOOKUP($B533&amp;" "&amp;$M533,Lists!$AC$4:$AD$17,2,FALSE))</f>
        <v/>
      </c>
      <c r="M533" s="78" t="str">
        <f>IF(ISERROR(VLOOKUP($K533,Lists!$L$4:$M$7,2,FALSE)),"",VLOOKUP($K533,Lists!$L$4:$M$7,2,FALSE))</f>
        <v/>
      </c>
      <c r="N533" s="98" t="str">
        <f t="shared" si="8"/>
        <v/>
      </c>
      <c r="O533" s="99" t="str">
        <f>IF(C533="no",VLOOKUP(B533,Lists!$R$4:$AB$17,10, FALSE),"Please enter details here")</f>
        <v>Please enter details here</v>
      </c>
      <c r="P533" s="124"/>
      <c r="Q533" s="99" t="str">
        <f>IF(Lists!$BA$4="","No","")</f>
        <v>No</v>
      </c>
      <c r="R533" s="100" t="str">
        <f>IF(ISERROR(VLOOKUP($E533,Lists!$T$4:$AA$49,6,FALSE)),"",VLOOKUP($E533,Lists!$T$4:$AA$49,6,FALSE))</f>
        <v/>
      </c>
      <c r="S533" s="101" t="str">
        <f>IF(ISERROR(VLOOKUP($E533,Lists!$T$4:$AA$49,7,FALSE)),"",VLOOKUP($E533,Lists!$T$4:$AA$49,7,FALSE))</f>
        <v/>
      </c>
      <c r="T533" s="102"/>
      <c r="U533" s="102"/>
      <c r="V533" s="102"/>
      <c r="W533" s="102"/>
      <c r="X533" s="102" t="str">
        <f>IF(ISERROR(VLOOKUP($E533,Lists!$T$4:$AF$49,13,FALSE))," ",VLOOKUP($E533,Lists!$T$4:$AF$49,13,FALSE))</f>
        <v xml:space="preserve"> </v>
      </c>
    </row>
    <row r="534" spans="1:24" x14ac:dyDescent="0.25">
      <c r="A534" s="91"/>
      <c r="B534" s="76" t="s">
        <v>781</v>
      </c>
      <c r="C534" s="89" t="s">
        <v>898</v>
      </c>
      <c r="D534" s="139" t="str">
        <f>IF(ISERROR(VLOOKUP($B534,Lists!$R$4:$S$17,2,FALSE)),"",VLOOKUP($B534,Lists!$R$4:$S$17,2,FALSE))</f>
        <v/>
      </c>
      <c r="E534" s="90" t="s">
        <v>799</v>
      </c>
      <c r="F534" s="96"/>
      <c r="G534" s="96" t="s">
        <v>836</v>
      </c>
      <c r="H534" s="91" t="s">
        <v>1016</v>
      </c>
      <c r="I534" s="91" t="s">
        <v>926</v>
      </c>
      <c r="J534" s="97"/>
      <c r="K534" s="78" t="s">
        <v>945</v>
      </c>
      <c r="L534" s="140" t="str">
        <f>IF(ISERROR(VLOOKUP($B534&amp;" "&amp;$M534,Lists!$AC$4:$AD$17,2,FALSE)),"",VLOOKUP($B534&amp;" "&amp;$M534,Lists!$AC$4:$AD$17,2,FALSE))</f>
        <v/>
      </c>
      <c r="M534" s="78" t="str">
        <f>IF(ISERROR(VLOOKUP($K534,Lists!$L$4:$M$7,2,FALSE)),"",VLOOKUP($K534,Lists!$L$4:$M$7,2,FALSE))</f>
        <v/>
      </c>
      <c r="N534" s="98" t="str">
        <f t="shared" si="8"/>
        <v/>
      </c>
      <c r="O534" s="99" t="str">
        <f>IF(C534="no",VLOOKUP(B534,Lists!$R$4:$AB$17,10, FALSE),"Please enter details here")</f>
        <v>Please enter details here</v>
      </c>
      <c r="P534" s="124"/>
      <c r="Q534" s="99" t="str">
        <f>IF(Lists!$BA$4="","No","")</f>
        <v>No</v>
      </c>
      <c r="R534" s="100" t="str">
        <f>IF(ISERROR(VLOOKUP($E534,Lists!$T$4:$AA$49,6,FALSE)),"",VLOOKUP($E534,Lists!$T$4:$AA$49,6,FALSE))</f>
        <v/>
      </c>
      <c r="S534" s="101" t="str">
        <f>IF(ISERROR(VLOOKUP($E534,Lists!$T$4:$AA$49,7,FALSE)),"",VLOOKUP($E534,Lists!$T$4:$AA$49,7,FALSE))</f>
        <v/>
      </c>
      <c r="T534" s="102"/>
      <c r="U534" s="102"/>
      <c r="V534" s="102"/>
      <c r="W534" s="102"/>
      <c r="X534" s="102" t="str">
        <f>IF(ISERROR(VLOOKUP($E534,Lists!$T$4:$AF$49,13,FALSE))," ",VLOOKUP($E534,Lists!$T$4:$AF$49,13,FALSE))</f>
        <v xml:space="preserve"> </v>
      </c>
    </row>
    <row r="535" spans="1:24" x14ac:dyDescent="0.25">
      <c r="A535" s="91"/>
      <c r="B535" s="76" t="s">
        <v>781</v>
      </c>
      <c r="C535" s="89" t="s">
        <v>898</v>
      </c>
      <c r="D535" s="139" t="str">
        <f>IF(ISERROR(VLOOKUP($B535,Lists!$R$4:$S$17,2,FALSE)),"",VLOOKUP($B535,Lists!$R$4:$S$17,2,FALSE))</f>
        <v/>
      </c>
      <c r="E535" s="90" t="s">
        <v>799</v>
      </c>
      <c r="F535" s="96"/>
      <c r="G535" s="96" t="s">
        <v>836</v>
      </c>
      <c r="H535" s="91" t="s">
        <v>1016</v>
      </c>
      <c r="I535" s="91" t="s">
        <v>926</v>
      </c>
      <c r="J535" s="97"/>
      <c r="K535" s="78" t="s">
        <v>945</v>
      </c>
      <c r="L535" s="140" t="str">
        <f>IF(ISERROR(VLOOKUP($B535&amp;" "&amp;$M535,Lists!$AC$4:$AD$17,2,FALSE)),"",VLOOKUP($B535&amp;" "&amp;$M535,Lists!$AC$4:$AD$17,2,FALSE))</f>
        <v/>
      </c>
      <c r="M535" s="78" t="str">
        <f>IF(ISERROR(VLOOKUP($K535,Lists!$L$4:$M$7,2,FALSE)),"",VLOOKUP($K535,Lists!$L$4:$M$7,2,FALSE))</f>
        <v/>
      </c>
      <c r="N535" s="98" t="str">
        <f t="shared" si="8"/>
        <v/>
      </c>
      <c r="O535" s="99" t="str">
        <f>IF(C535="no",VLOOKUP(B535,Lists!$R$4:$AB$17,10, FALSE),"Please enter details here")</f>
        <v>Please enter details here</v>
      </c>
      <c r="P535" s="124"/>
      <c r="Q535" s="99" t="str">
        <f>IF(Lists!$BA$4="","No","")</f>
        <v>No</v>
      </c>
      <c r="R535" s="100" t="str">
        <f>IF(ISERROR(VLOOKUP($E535,Lists!$T$4:$AA$49,6,FALSE)),"",VLOOKUP($E535,Lists!$T$4:$AA$49,6,FALSE))</f>
        <v/>
      </c>
      <c r="S535" s="101" t="str">
        <f>IF(ISERROR(VLOOKUP($E535,Lists!$T$4:$AA$49,7,FALSE)),"",VLOOKUP($E535,Lists!$T$4:$AA$49,7,FALSE))</f>
        <v/>
      </c>
      <c r="T535" s="102"/>
      <c r="U535" s="102"/>
      <c r="V535" s="102"/>
      <c r="W535" s="102"/>
      <c r="X535" s="102" t="str">
        <f>IF(ISERROR(VLOOKUP($E535,Lists!$T$4:$AF$49,13,FALSE))," ",VLOOKUP($E535,Lists!$T$4:$AF$49,13,FALSE))</f>
        <v xml:space="preserve"> </v>
      </c>
    </row>
    <row r="536" spans="1:24" x14ac:dyDescent="0.25">
      <c r="A536" s="91"/>
      <c r="B536" s="76" t="s">
        <v>781</v>
      </c>
      <c r="C536" s="89" t="s">
        <v>898</v>
      </c>
      <c r="D536" s="139" t="str">
        <f>IF(ISERROR(VLOOKUP($B536,Lists!$R$4:$S$17,2,FALSE)),"",VLOOKUP($B536,Lists!$R$4:$S$17,2,FALSE))</f>
        <v/>
      </c>
      <c r="E536" s="90" t="s">
        <v>799</v>
      </c>
      <c r="F536" s="96"/>
      <c r="G536" s="96" t="s">
        <v>836</v>
      </c>
      <c r="H536" s="91" t="s">
        <v>1016</v>
      </c>
      <c r="I536" s="91" t="s">
        <v>926</v>
      </c>
      <c r="J536" s="97"/>
      <c r="K536" s="78" t="s">
        <v>945</v>
      </c>
      <c r="L536" s="140" t="str">
        <f>IF(ISERROR(VLOOKUP($B536&amp;" "&amp;$M536,Lists!$AC$4:$AD$17,2,FALSE)),"",VLOOKUP($B536&amp;" "&amp;$M536,Lists!$AC$4:$AD$17,2,FALSE))</f>
        <v/>
      </c>
      <c r="M536" s="78" t="str">
        <f>IF(ISERROR(VLOOKUP($K536,Lists!$L$4:$M$7,2,FALSE)),"",VLOOKUP($K536,Lists!$L$4:$M$7,2,FALSE))</f>
        <v/>
      </c>
      <c r="N536" s="98" t="str">
        <f t="shared" si="8"/>
        <v/>
      </c>
      <c r="O536" s="99" t="str">
        <f>IF(C536="no",VLOOKUP(B536,Lists!$R$4:$AB$17,10, FALSE),"Please enter details here")</f>
        <v>Please enter details here</v>
      </c>
      <c r="P536" s="124"/>
      <c r="Q536" s="99" t="str">
        <f>IF(Lists!$BA$4="","No","")</f>
        <v>No</v>
      </c>
      <c r="R536" s="100" t="str">
        <f>IF(ISERROR(VLOOKUP($E536,Lists!$T$4:$AA$49,6,FALSE)),"",VLOOKUP($E536,Lists!$T$4:$AA$49,6,FALSE))</f>
        <v/>
      </c>
      <c r="S536" s="101" t="str">
        <f>IF(ISERROR(VLOOKUP($E536,Lists!$T$4:$AA$49,7,FALSE)),"",VLOOKUP($E536,Lists!$T$4:$AA$49,7,FALSE))</f>
        <v/>
      </c>
      <c r="T536" s="102"/>
      <c r="U536" s="102"/>
      <c r="V536" s="102"/>
      <c r="W536" s="102"/>
      <c r="X536" s="102" t="str">
        <f>IF(ISERROR(VLOOKUP($E536,Lists!$T$4:$AF$49,13,FALSE))," ",VLOOKUP($E536,Lists!$T$4:$AF$49,13,FALSE))</f>
        <v xml:space="preserve"> </v>
      </c>
    </row>
    <row r="537" spans="1:24" x14ac:dyDescent="0.25">
      <c r="A537" s="91"/>
      <c r="B537" s="76" t="s">
        <v>781</v>
      </c>
      <c r="C537" s="89" t="s">
        <v>898</v>
      </c>
      <c r="D537" s="139" t="str">
        <f>IF(ISERROR(VLOOKUP($B537,Lists!$R$4:$S$17,2,FALSE)),"",VLOOKUP($B537,Lists!$R$4:$S$17,2,FALSE))</f>
        <v/>
      </c>
      <c r="E537" s="90" t="s">
        <v>799</v>
      </c>
      <c r="F537" s="96"/>
      <c r="G537" s="96" t="s">
        <v>836</v>
      </c>
      <c r="H537" s="91" t="s">
        <v>1016</v>
      </c>
      <c r="I537" s="91" t="s">
        <v>926</v>
      </c>
      <c r="J537" s="97"/>
      <c r="K537" s="78" t="s">
        <v>945</v>
      </c>
      <c r="L537" s="140" t="str">
        <f>IF(ISERROR(VLOOKUP($B537&amp;" "&amp;$M537,Lists!$AC$4:$AD$17,2,FALSE)),"",VLOOKUP($B537&amp;" "&amp;$M537,Lists!$AC$4:$AD$17,2,FALSE))</f>
        <v/>
      </c>
      <c r="M537" s="78" t="str">
        <f>IF(ISERROR(VLOOKUP($K537,Lists!$L$4:$M$7,2,FALSE)),"",VLOOKUP($K537,Lists!$L$4:$M$7,2,FALSE))</f>
        <v/>
      </c>
      <c r="N537" s="98" t="str">
        <f t="shared" si="8"/>
        <v/>
      </c>
      <c r="O537" s="99" t="str">
        <f>IF(C537="no",VLOOKUP(B537,Lists!$R$4:$AB$17,10, FALSE),"Please enter details here")</f>
        <v>Please enter details here</v>
      </c>
      <c r="P537" s="124"/>
      <c r="Q537" s="99" t="str">
        <f>IF(Lists!$BA$4="","No","")</f>
        <v>No</v>
      </c>
      <c r="R537" s="100" t="str">
        <f>IF(ISERROR(VLOOKUP($E537,Lists!$T$4:$AA$49,6,FALSE)),"",VLOOKUP($E537,Lists!$T$4:$AA$49,6,FALSE))</f>
        <v/>
      </c>
      <c r="S537" s="101" t="str">
        <f>IF(ISERROR(VLOOKUP($E537,Lists!$T$4:$AA$49,7,FALSE)),"",VLOOKUP($E537,Lists!$T$4:$AA$49,7,FALSE))</f>
        <v/>
      </c>
      <c r="T537" s="102"/>
      <c r="U537" s="102"/>
      <c r="V537" s="102"/>
      <c r="W537" s="102"/>
      <c r="X537" s="102" t="str">
        <f>IF(ISERROR(VLOOKUP($E537,Lists!$T$4:$AF$49,13,FALSE))," ",VLOOKUP($E537,Lists!$T$4:$AF$49,13,FALSE))</f>
        <v xml:space="preserve"> </v>
      </c>
    </row>
    <row r="538" spans="1:24" x14ac:dyDescent="0.25">
      <c r="A538" s="91"/>
      <c r="B538" s="76" t="s">
        <v>781</v>
      </c>
      <c r="C538" s="89" t="s">
        <v>898</v>
      </c>
      <c r="D538" s="139" t="str">
        <f>IF(ISERROR(VLOOKUP($B538,Lists!$R$4:$S$17,2,FALSE)),"",VLOOKUP($B538,Lists!$R$4:$S$17,2,FALSE))</f>
        <v/>
      </c>
      <c r="E538" s="90" t="s">
        <v>799</v>
      </c>
      <c r="F538" s="96"/>
      <c r="G538" s="96" t="s">
        <v>836</v>
      </c>
      <c r="H538" s="91" t="s">
        <v>1016</v>
      </c>
      <c r="I538" s="91" t="s">
        <v>926</v>
      </c>
      <c r="J538" s="97"/>
      <c r="K538" s="78" t="s">
        <v>945</v>
      </c>
      <c r="L538" s="140" t="str">
        <f>IF(ISERROR(VLOOKUP($B538&amp;" "&amp;$M538,Lists!$AC$4:$AD$17,2,FALSE)),"",VLOOKUP($B538&amp;" "&amp;$M538,Lists!$AC$4:$AD$17,2,FALSE))</f>
        <v/>
      </c>
      <c r="M538" s="78" t="str">
        <f>IF(ISERROR(VLOOKUP($K538,Lists!$L$4:$M$7,2,FALSE)),"",VLOOKUP($K538,Lists!$L$4:$M$7,2,FALSE))</f>
        <v/>
      </c>
      <c r="N538" s="98" t="str">
        <f t="shared" si="8"/>
        <v/>
      </c>
      <c r="O538" s="99" t="str">
        <f>IF(C538="no",VLOOKUP(B538,Lists!$R$4:$AB$17,10, FALSE),"Please enter details here")</f>
        <v>Please enter details here</v>
      </c>
      <c r="P538" s="124"/>
      <c r="Q538" s="99" t="str">
        <f>IF(Lists!$BA$4="","No","")</f>
        <v>No</v>
      </c>
      <c r="R538" s="100" t="str">
        <f>IF(ISERROR(VLOOKUP($E538,Lists!$T$4:$AA$49,6,FALSE)),"",VLOOKUP($E538,Lists!$T$4:$AA$49,6,FALSE))</f>
        <v/>
      </c>
      <c r="S538" s="101" t="str">
        <f>IF(ISERROR(VLOOKUP($E538,Lists!$T$4:$AA$49,7,FALSE)),"",VLOOKUP($E538,Lists!$T$4:$AA$49,7,FALSE))</f>
        <v/>
      </c>
      <c r="T538" s="102"/>
      <c r="U538" s="102"/>
      <c r="V538" s="102"/>
      <c r="W538" s="102"/>
      <c r="X538" s="102" t="str">
        <f>IF(ISERROR(VLOOKUP($E538,Lists!$T$4:$AF$49,13,FALSE))," ",VLOOKUP($E538,Lists!$T$4:$AF$49,13,FALSE))</f>
        <v xml:space="preserve"> </v>
      </c>
    </row>
    <row r="539" spans="1:24" x14ac:dyDescent="0.25">
      <c r="A539" s="91"/>
      <c r="B539" s="76" t="s">
        <v>781</v>
      </c>
      <c r="C539" s="89" t="s">
        <v>898</v>
      </c>
      <c r="D539" s="139" t="str">
        <f>IF(ISERROR(VLOOKUP($B539,Lists!$R$4:$S$17,2,FALSE)),"",VLOOKUP($B539,Lists!$R$4:$S$17,2,FALSE))</f>
        <v/>
      </c>
      <c r="E539" s="90" t="s">
        <v>799</v>
      </c>
      <c r="F539" s="96"/>
      <c r="G539" s="96" t="s">
        <v>836</v>
      </c>
      <c r="H539" s="91" t="s">
        <v>1016</v>
      </c>
      <c r="I539" s="91" t="s">
        <v>926</v>
      </c>
      <c r="J539" s="97"/>
      <c r="K539" s="78" t="s">
        <v>945</v>
      </c>
      <c r="L539" s="140" t="str">
        <f>IF(ISERROR(VLOOKUP($B539&amp;" "&amp;$M539,Lists!$AC$4:$AD$17,2,FALSE)),"",VLOOKUP($B539&amp;" "&amp;$M539,Lists!$AC$4:$AD$17,2,FALSE))</f>
        <v/>
      </c>
      <c r="M539" s="78" t="str">
        <f>IF(ISERROR(VLOOKUP($K539,Lists!$L$4:$M$7,2,FALSE)),"",VLOOKUP($K539,Lists!$L$4:$M$7,2,FALSE))</f>
        <v/>
      </c>
      <c r="N539" s="98" t="str">
        <f t="shared" si="8"/>
        <v/>
      </c>
      <c r="O539" s="99" t="str">
        <f>IF(C539="no",VLOOKUP(B539,Lists!$R$4:$AB$17,10, FALSE),"Please enter details here")</f>
        <v>Please enter details here</v>
      </c>
      <c r="P539" s="124"/>
      <c r="Q539" s="99" t="str">
        <f>IF(Lists!$BA$4="","No","")</f>
        <v>No</v>
      </c>
      <c r="R539" s="100" t="str">
        <f>IF(ISERROR(VLOOKUP($E539,Lists!$T$4:$AA$49,6,FALSE)),"",VLOOKUP($E539,Lists!$T$4:$AA$49,6,FALSE))</f>
        <v/>
      </c>
      <c r="S539" s="101" t="str">
        <f>IF(ISERROR(VLOOKUP($E539,Lists!$T$4:$AA$49,7,FALSE)),"",VLOOKUP($E539,Lists!$T$4:$AA$49,7,FALSE))</f>
        <v/>
      </c>
      <c r="T539" s="102"/>
      <c r="U539" s="102"/>
      <c r="V539" s="102"/>
      <c r="W539" s="102"/>
      <c r="X539" s="102" t="str">
        <f>IF(ISERROR(VLOOKUP($E539,Lists!$T$4:$AF$49,13,FALSE))," ",VLOOKUP($E539,Lists!$T$4:$AF$49,13,FALSE))</f>
        <v xml:space="preserve"> </v>
      </c>
    </row>
    <row r="540" spans="1:24" x14ac:dyDescent="0.25">
      <c r="A540" s="91"/>
      <c r="B540" s="76" t="s">
        <v>781</v>
      </c>
      <c r="C540" s="89" t="s">
        <v>898</v>
      </c>
      <c r="D540" s="139" t="str">
        <f>IF(ISERROR(VLOOKUP($B540,Lists!$R$4:$S$17,2,FALSE)),"",VLOOKUP($B540,Lists!$R$4:$S$17,2,FALSE))</f>
        <v/>
      </c>
      <c r="E540" s="90" t="s">
        <v>799</v>
      </c>
      <c r="F540" s="96"/>
      <c r="G540" s="96" t="s">
        <v>836</v>
      </c>
      <c r="H540" s="91" t="s">
        <v>1016</v>
      </c>
      <c r="I540" s="91" t="s">
        <v>926</v>
      </c>
      <c r="J540" s="97"/>
      <c r="K540" s="78" t="s">
        <v>945</v>
      </c>
      <c r="L540" s="140" t="str">
        <f>IF(ISERROR(VLOOKUP($B540&amp;" "&amp;$M540,Lists!$AC$4:$AD$17,2,FALSE)),"",VLOOKUP($B540&amp;" "&amp;$M540,Lists!$AC$4:$AD$17,2,FALSE))</f>
        <v/>
      </c>
      <c r="M540" s="78" t="str">
        <f>IF(ISERROR(VLOOKUP($K540,Lists!$L$4:$M$7,2,FALSE)),"",VLOOKUP($K540,Lists!$L$4:$M$7,2,FALSE))</f>
        <v/>
      </c>
      <c r="N540" s="98" t="str">
        <f t="shared" si="8"/>
        <v/>
      </c>
      <c r="O540" s="99" t="str">
        <f>IF(C540="no",VLOOKUP(B540,Lists!$R$4:$AB$17,10, FALSE),"Please enter details here")</f>
        <v>Please enter details here</v>
      </c>
      <c r="P540" s="124"/>
      <c r="Q540" s="99" t="str">
        <f>IF(Lists!$BA$4="","No","")</f>
        <v>No</v>
      </c>
      <c r="R540" s="100" t="str">
        <f>IF(ISERROR(VLOOKUP($E540,Lists!$T$4:$AA$49,6,FALSE)),"",VLOOKUP($E540,Lists!$T$4:$AA$49,6,FALSE))</f>
        <v/>
      </c>
      <c r="S540" s="101" t="str">
        <f>IF(ISERROR(VLOOKUP($E540,Lists!$T$4:$AA$49,7,FALSE)),"",VLOOKUP($E540,Lists!$T$4:$AA$49,7,FALSE))</f>
        <v/>
      </c>
      <c r="T540" s="102"/>
      <c r="U540" s="102"/>
      <c r="V540" s="102"/>
      <c r="W540" s="102"/>
      <c r="X540" s="102" t="str">
        <f>IF(ISERROR(VLOOKUP($E540,Lists!$T$4:$AF$49,13,FALSE))," ",VLOOKUP($E540,Lists!$T$4:$AF$49,13,FALSE))</f>
        <v xml:space="preserve"> </v>
      </c>
    </row>
    <row r="541" spans="1:24" x14ac:dyDescent="0.25">
      <c r="A541" s="91"/>
      <c r="B541" s="76" t="s">
        <v>781</v>
      </c>
      <c r="C541" s="89" t="s">
        <v>898</v>
      </c>
      <c r="D541" s="139" t="str">
        <f>IF(ISERROR(VLOOKUP($B541,Lists!$R$4:$S$17,2,FALSE)),"",VLOOKUP($B541,Lists!$R$4:$S$17,2,FALSE))</f>
        <v/>
      </c>
      <c r="E541" s="90" t="s">
        <v>799</v>
      </c>
      <c r="F541" s="96"/>
      <c r="G541" s="96" t="s">
        <v>836</v>
      </c>
      <c r="H541" s="91" t="s">
        <v>1016</v>
      </c>
      <c r="I541" s="91" t="s">
        <v>926</v>
      </c>
      <c r="J541" s="97"/>
      <c r="K541" s="78" t="s">
        <v>945</v>
      </c>
      <c r="L541" s="140" t="str">
        <f>IF(ISERROR(VLOOKUP($B541&amp;" "&amp;$M541,Lists!$AC$4:$AD$17,2,FALSE)),"",VLOOKUP($B541&amp;" "&amp;$M541,Lists!$AC$4:$AD$17,2,FALSE))</f>
        <v/>
      </c>
      <c r="M541" s="78" t="str">
        <f>IF(ISERROR(VLOOKUP($K541,Lists!$L$4:$M$7,2,FALSE)),"",VLOOKUP($K541,Lists!$L$4:$M$7,2,FALSE))</f>
        <v/>
      </c>
      <c r="N541" s="98" t="str">
        <f t="shared" si="8"/>
        <v/>
      </c>
      <c r="O541" s="99" t="str">
        <f>IF(C541="no",VLOOKUP(B541,Lists!$R$4:$AB$17,10, FALSE),"Please enter details here")</f>
        <v>Please enter details here</v>
      </c>
      <c r="P541" s="124"/>
      <c r="Q541" s="99" t="str">
        <f>IF(Lists!$BA$4="","No","")</f>
        <v>No</v>
      </c>
      <c r="R541" s="100" t="str">
        <f>IF(ISERROR(VLOOKUP($E541,Lists!$T$4:$AA$49,6,FALSE)),"",VLOOKUP($E541,Lists!$T$4:$AA$49,6,FALSE))</f>
        <v/>
      </c>
      <c r="S541" s="101" t="str">
        <f>IF(ISERROR(VLOOKUP($E541,Lists!$T$4:$AA$49,7,FALSE)),"",VLOOKUP($E541,Lists!$T$4:$AA$49,7,FALSE))</f>
        <v/>
      </c>
      <c r="T541" s="102"/>
      <c r="U541" s="102"/>
      <c r="V541" s="102"/>
      <c r="W541" s="102"/>
      <c r="X541" s="102" t="str">
        <f>IF(ISERROR(VLOOKUP($E541,Lists!$T$4:$AF$49,13,FALSE))," ",VLOOKUP($E541,Lists!$T$4:$AF$49,13,FALSE))</f>
        <v xml:space="preserve"> </v>
      </c>
    </row>
    <row r="542" spans="1:24" x14ac:dyDescent="0.25">
      <c r="A542" s="91"/>
      <c r="B542" s="76" t="s">
        <v>781</v>
      </c>
      <c r="C542" s="89" t="s">
        <v>898</v>
      </c>
      <c r="D542" s="139" t="str">
        <f>IF(ISERROR(VLOOKUP($B542,Lists!$R$4:$S$17,2,FALSE)),"",VLOOKUP($B542,Lists!$R$4:$S$17,2,FALSE))</f>
        <v/>
      </c>
      <c r="E542" s="90" t="s">
        <v>799</v>
      </c>
      <c r="F542" s="96"/>
      <c r="G542" s="96" t="s">
        <v>836</v>
      </c>
      <c r="H542" s="91" t="s">
        <v>1016</v>
      </c>
      <c r="I542" s="91" t="s">
        <v>926</v>
      </c>
      <c r="J542" s="97"/>
      <c r="K542" s="78" t="s">
        <v>945</v>
      </c>
      <c r="L542" s="140" t="str">
        <f>IF(ISERROR(VLOOKUP($B542&amp;" "&amp;$M542,Lists!$AC$4:$AD$17,2,FALSE)),"",VLOOKUP($B542&amp;" "&amp;$M542,Lists!$AC$4:$AD$17,2,FALSE))</f>
        <v/>
      </c>
      <c r="M542" s="78" t="str">
        <f>IF(ISERROR(VLOOKUP($K542,Lists!$L$4:$M$7,2,FALSE)),"",VLOOKUP($K542,Lists!$L$4:$M$7,2,FALSE))</f>
        <v/>
      </c>
      <c r="N542" s="98" t="str">
        <f t="shared" si="8"/>
        <v/>
      </c>
      <c r="O542" s="99" t="str">
        <f>IF(C542="no",VLOOKUP(B542,Lists!$R$4:$AB$17,10, FALSE),"Please enter details here")</f>
        <v>Please enter details here</v>
      </c>
      <c r="P542" s="124"/>
      <c r="Q542" s="99" t="str">
        <f>IF(Lists!$BA$4="","No","")</f>
        <v>No</v>
      </c>
      <c r="R542" s="100" t="str">
        <f>IF(ISERROR(VLOOKUP($E542,Lists!$T$4:$AA$49,6,FALSE)),"",VLOOKUP($E542,Lists!$T$4:$AA$49,6,FALSE))</f>
        <v/>
      </c>
      <c r="S542" s="101" t="str">
        <f>IF(ISERROR(VLOOKUP($E542,Lists!$T$4:$AA$49,7,FALSE)),"",VLOOKUP($E542,Lists!$T$4:$AA$49,7,FALSE))</f>
        <v/>
      </c>
      <c r="T542" s="102"/>
      <c r="U542" s="102"/>
      <c r="V542" s="102"/>
      <c r="W542" s="102"/>
      <c r="X542" s="102" t="str">
        <f>IF(ISERROR(VLOOKUP($E542,Lists!$T$4:$AF$49,13,FALSE))," ",VLOOKUP($E542,Lists!$T$4:$AF$49,13,FALSE))</f>
        <v xml:space="preserve"> </v>
      </c>
    </row>
    <row r="543" spans="1:24" x14ac:dyDescent="0.25">
      <c r="A543" s="91"/>
      <c r="B543" s="76" t="s">
        <v>781</v>
      </c>
      <c r="C543" s="89" t="s">
        <v>898</v>
      </c>
      <c r="D543" s="139" t="str">
        <f>IF(ISERROR(VLOOKUP($B543,Lists!$R$4:$S$17,2,FALSE)),"",VLOOKUP($B543,Lists!$R$4:$S$17,2,FALSE))</f>
        <v/>
      </c>
      <c r="E543" s="90" t="s">
        <v>799</v>
      </c>
      <c r="F543" s="96"/>
      <c r="G543" s="96" t="s">
        <v>836</v>
      </c>
      <c r="H543" s="91" t="s">
        <v>1016</v>
      </c>
      <c r="I543" s="91" t="s">
        <v>926</v>
      </c>
      <c r="J543" s="97"/>
      <c r="K543" s="78" t="s">
        <v>945</v>
      </c>
      <c r="L543" s="140" t="str">
        <f>IF(ISERROR(VLOOKUP($B543&amp;" "&amp;$M543,Lists!$AC$4:$AD$17,2,FALSE)),"",VLOOKUP($B543&amp;" "&amp;$M543,Lists!$AC$4:$AD$17,2,FALSE))</f>
        <v/>
      </c>
      <c r="M543" s="78" t="str">
        <f>IF(ISERROR(VLOOKUP($K543,Lists!$L$4:$M$7,2,FALSE)),"",VLOOKUP($K543,Lists!$L$4:$M$7,2,FALSE))</f>
        <v/>
      </c>
      <c r="N543" s="98" t="str">
        <f t="shared" si="8"/>
        <v/>
      </c>
      <c r="O543" s="99" t="str">
        <f>IF(C543="no",VLOOKUP(B543,Lists!$R$4:$AB$17,10, FALSE),"Please enter details here")</f>
        <v>Please enter details here</v>
      </c>
      <c r="P543" s="124"/>
      <c r="Q543" s="99" t="str">
        <f>IF(Lists!$BA$4="","No","")</f>
        <v>No</v>
      </c>
      <c r="R543" s="100" t="str">
        <f>IF(ISERROR(VLOOKUP($E543,Lists!$T$4:$AA$49,6,FALSE)),"",VLOOKUP($E543,Lists!$T$4:$AA$49,6,FALSE))</f>
        <v/>
      </c>
      <c r="S543" s="101" t="str">
        <f>IF(ISERROR(VLOOKUP($E543,Lists!$T$4:$AA$49,7,FALSE)),"",VLOOKUP($E543,Lists!$T$4:$AA$49,7,FALSE))</f>
        <v/>
      </c>
      <c r="T543" s="102"/>
      <c r="U543" s="102"/>
      <c r="V543" s="102"/>
      <c r="W543" s="102"/>
      <c r="X543" s="102" t="str">
        <f>IF(ISERROR(VLOOKUP($E543,Lists!$T$4:$AF$49,13,FALSE))," ",VLOOKUP($E543,Lists!$T$4:$AF$49,13,FALSE))</f>
        <v xml:space="preserve"> </v>
      </c>
    </row>
    <row r="544" spans="1:24" x14ac:dyDescent="0.25">
      <c r="A544" s="91"/>
      <c r="B544" s="76" t="s">
        <v>781</v>
      </c>
      <c r="C544" s="89" t="s">
        <v>898</v>
      </c>
      <c r="D544" s="139" t="str">
        <f>IF(ISERROR(VLOOKUP($B544,Lists!$R$4:$S$17,2,FALSE)),"",VLOOKUP($B544,Lists!$R$4:$S$17,2,FALSE))</f>
        <v/>
      </c>
      <c r="E544" s="90" t="s">
        <v>799</v>
      </c>
      <c r="F544" s="96"/>
      <c r="G544" s="96" t="s">
        <v>836</v>
      </c>
      <c r="H544" s="91" t="s">
        <v>1016</v>
      </c>
      <c r="I544" s="91" t="s">
        <v>926</v>
      </c>
      <c r="J544" s="97"/>
      <c r="K544" s="78" t="s">
        <v>945</v>
      </c>
      <c r="L544" s="140" t="str">
        <f>IF(ISERROR(VLOOKUP($B544&amp;" "&amp;$M544,Lists!$AC$4:$AD$17,2,FALSE)),"",VLOOKUP($B544&amp;" "&amp;$M544,Lists!$AC$4:$AD$17,2,FALSE))</f>
        <v/>
      </c>
      <c r="M544" s="78" t="str">
        <f>IF(ISERROR(VLOOKUP($K544,Lists!$L$4:$M$7,2,FALSE)),"",VLOOKUP($K544,Lists!$L$4:$M$7,2,FALSE))</f>
        <v/>
      </c>
      <c r="N544" s="98" t="str">
        <f t="shared" si="8"/>
        <v/>
      </c>
      <c r="O544" s="99" t="str">
        <f>IF(C544="no",VLOOKUP(B544,Lists!$R$4:$AB$17,10, FALSE),"Please enter details here")</f>
        <v>Please enter details here</v>
      </c>
      <c r="P544" s="124"/>
      <c r="Q544" s="99" t="str">
        <f>IF(Lists!$BA$4="","No","")</f>
        <v>No</v>
      </c>
      <c r="R544" s="100" t="str">
        <f>IF(ISERROR(VLOOKUP($E544,Lists!$T$4:$AA$49,6,FALSE)),"",VLOOKUP($E544,Lists!$T$4:$AA$49,6,FALSE))</f>
        <v/>
      </c>
      <c r="S544" s="101" t="str">
        <f>IF(ISERROR(VLOOKUP($E544,Lists!$T$4:$AA$49,7,FALSE)),"",VLOOKUP($E544,Lists!$T$4:$AA$49,7,FALSE))</f>
        <v/>
      </c>
      <c r="T544" s="102"/>
      <c r="U544" s="102"/>
      <c r="V544" s="102"/>
      <c r="W544" s="102"/>
      <c r="X544" s="102" t="str">
        <f>IF(ISERROR(VLOOKUP($E544,Lists!$T$4:$AF$49,13,FALSE))," ",VLOOKUP($E544,Lists!$T$4:$AF$49,13,FALSE))</f>
        <v xml:space="preserve"> </v>
      </c>
    </row>
    <row r="545" spans="1:24" x14ac:dyDescent="0.25">
      <c r="A545" s="91"/>
      <c r="B545" s="76" t="s">
        <v>781</v>
      </c>
      <c r="C545" s="89" t="s">
        <v>898</v>
      </c>
      <c r="D545" s="139" t="str">
        <f>IF(ISERROR(VLOOKUP($B545,Lists!$R$4:$S$17,2,FALSE)),"",VLOOKUP($B545,Lists!$R$4:$S$17,2,FALSE))</f>
        <v/>
      </c>
      <c r="E545" s="90" t="s">
        <v>799</v>
      </c>
      <c r="F545" s="96"/>
      <c r="G545" s="96" t="s">
        <v>836</v>
      </c>
      <c r="H545" s="91" t="s">
        <v>1016</v>
      </c>
      <c r="I545" s="91" t="s">
        <v>926</v>
      </c>
      <c r="J545" s="97"/>
      <c r="K545" s="78" t="s">
        <v>945</v>
      </c>
      <c r="L545" s="140" t="str">
        <f>IF(ISERROR(VLOOKUP($B545&amp;" "&amp;$M545,Lists!$AC$4:$AD$17,2,FALSE)),"",VLOOKUP($B545&amp;" "&amp;$M545,Lists!$AC$4:$AD$17,2,FALSE))</f>
        <v/>
      </c>
      <c r="M545" s="78" t="str">
        <f>IF(ISERROR(VLOOKUP($K545,Lists!$L$4:$M$7,2,FALSE)),"",VLOOKUP($K545,Lists!$L$4:$M$7,2,FALSE))</f>
        <v/>
      </c>
      <c r="N545" s="98" t="str">
        <f t="shared" si="8"/>
        <v/>
      </c>
      <c r="O545" s="99" t="str">
        <f>IF(C545="no",VLOOKUP(B545,Lists!$R$4:$AB$17,10, FALSE),"Please enter details here")</f>
        <v>Please enter details here</v>
      </c>
      <c r="P545" s="124"/>
      <c r="Q545" s="99" t="str">
        <f>IF(Lists!$BA$4="","No","")</f>
        <v>No</v>
      </c>
      <c r="R545" s="100" t="str">
        <f>IF(ISERROR(VLOOKUP($E545,Lists!$T$4:$AA$49,6,FALSE)),"",VLOOKUP($E545,Lists!$T$4:$AA$49,6,FALSE))</f>
        <v/>
      </c>
      <c r="S545" s="101" t="str">
        <f>IF(ISERROR(VLOOKUP($E545,Lists!$T$4:$AA$49,7,FALSE)),"",VLOOKUP($E545,Lists!$T$4:$AA$49,7,FALSE))</f>
        <v/>
      </c>
      <c r="T545" s="102"/>
      <c r="U545" s="102"/>
      <c r="V545" s="102"/>
      <c r="W545" s="102"/>
      <c r="X545" s="102" t="str">
        <f>IF(ISERROR(VLOOKUP($E545,Lists!$T$4:$AF$49,13,FALSE))," ",VLOOKUP($E545,Lists!$T$4:$AF$49,13,FALSE))</f>
        <v xml:space="preserve"> </v>
      </c>
    </row>
    <row r="546" spans="1:24" x14ac:dyDescent="0.25">
      <c r="A546" s="91"/>
      <c r="B546" s="76" t="s">
        <v>781</v>
      </c>
      <c r="C546" s="89" t="s">
        <v>898</v>
      </c>
      <c r="D546" s="139" t="str">
        <f>IF(ISERROR(VLOOKUP($B546,Lists!$R$4:$S$17,2,FALSE)),"",VLOOKUP($B546,Lists!$R$4:$S$17,2,FALSE))</f>
        <v/>
      </c>
      <c r="E546" s="90" t="s">
        <v>799</v>
      </c>
      <c r="F546" s="96"/>
      <c r="G546" s="96" t="s">
        <v>836</v>
      </c>
      <c r="H546" s="91" t="s">
        <v>1016</v>
      </c>
      <c r="I546" s="91" t="s">
        <v>926</v>
      </c>
      <c r="J546" s="97"/>
      <c r="K546" s="78" t="s">
        <v>945</v>
      </c>
      <c r="L546" s="140" t="str">
        <f>IF(ISERROR(VLOOKUP($B546&amp;" "&amp;$M546,Lists!$AC$4:$AD$17,2,FALSE)),"",VLOOKUP($B546&amp;" "&amp;$M546,Lists!$AC$4:$AD$17,2,FALSE))</f>
        <v/>
      </c>
      <c r="M546" s="78" t="str">
        <f>IF(ISERROR(VLOOKUP($K546,Lists!$L$4:$M$7,2,FALSE)),"",VLOOKUP($K546,Lists!$L$4:$M$7,2,FALSE))</f>
        <v/>
      </c>
      <c r="N546" s="98" t="str">
        <f t="shared" si="8"/>
        <v/>
      </c>
      <c r="O546" s="99" t="str">
        <f>IF(C546="no",VLOOKUP(B546,Lists!$R$4:$AB$17,10, FALSE),"Please enter details here")</f>
        <v>Please enter details here</v>
      </c>
      <c r="P546" s="124"/>
      <c r="Q546" s="99" t="str">
        <f>IF(Lists!$BA$4="","No","")</f>
        <v>No</v>
      </c>
      <c r="R546" s="100" t="str">
        <f>IF(ISERROR(VLOOKUP($E546,Lists!$T$4:$AA$49,6,FALSE)),"",VLOOKUP($E546,Lists!$T$4:$AA$49,6,FALSE))</f>
        <v/>
      </c>
      <c r="S546" s="101" t="str">
        <f>IF(ISERROR(VLOOKUP($E546,Lists!$T$4:$AA$49,7,FALSE)),"",VLOOKUP($E546,Lists!$T$4:$AA$49,7,FALSE))</f>
        <v/>
      </c>
      <c r="T546" s="102"/>
      <c r="U546" s="102"/>
      <c r="V546" s="102"/>
      <c r="W546" s="102"/>
      <c r="X546" s="102" t="str">
        <f>IF(ISERROR(VLOOKUP($E546,Lists!$T$4:$AF$49,13,FALSE))," ",VLOOKUP($E546,Lists!$T$4:$AF$49,13,FALSE))</f>
        <v xml:space="preserve"> </v>
      </c>
    </row>
    <row r="547" spans="1:24" x14ac:dyDescent="0.25">
      <c r="A547" s="91"/>
      <c r="B547" s="76" t="s">
        <v>781</v>
      </c>
      <c r="C547" s="89" t="s">
        <v>898</v>
      </c>
      <c r="D547" s="139" t="str">
        <f>IF(ISERROR(VLOOKUP($B547,Lists!$R$4:$S$17,2,FALSE)),"",VLOOKUP($B547,Lists!$R$4:$S$17,2,FALSE))</f>
        <v/>
      </c>
      <c r="E547" s="90" t="s">
        <v>799</v>
      </c>
      <c r="F547" s="96"/>
      <c r="G547" s="96" t="s">
        <v>836</v>
      </c>
      <c r="H547" s="91" t="s">
        <v>1016</v>
      </c>
      <c r="I547" s="91" t="s">
        <v>926</v>
      </c>
      <c r="J547" s="97"/>
      <c r="K547" s="78" t="s">
        <v>945</v>
      </c>
      <c r="L547" s="140" t="str">
        <f>IF(ISERROR(VLOOKUP($B547&amp;" "&amp;$M547,Lists!$AC$4:$AD$17,2,FALSE)),"",VLOOKUP($B547&amp;" "&amp;$M547,Lists!$AC$4:$AD$17,2,FALSE))</f>
        <v/>
      </c>
      <c r="M547" s="78" t="str">
        <f>IF(ISERROR(VLOOKUP($K547,Lists!$L$4:$M$7,2,FALSE)),"",VLOOKUP($K547,Lists!$L$4:$M$7,2,FALSE))</f>
        <v/>
      </c>
      <c r="N547" s="98" t="str">
        <f t="shared" si="8"/>
        <v/>
      </c>
      <c r="O547" s="99" t="str">
        <f>IF(C547="no",VLOOKUP(B547,Lists!$R$4:$AB$17,10, FALSE),"Please enter details here")</f>
        <v>Please enter details here</v>
      </c>
      <c r="P547" s="124"/>
      <c r="Q547" s="99" t="str">
        <f>IF(Lists!$BA$4="","No","")</f>
        <v>No</v>
      </c>
      <c r="R547" s="100" t="str">
        <f>IF(ISERROR(VLOOKUP($E547,Lists!$T$4:$AA$49,6,FALSE)),"",VLOOKUP($E547,Lists!$T$4:$AA$49,6,FALSE))</f>
        <v/>
      </c>
      <c r="S547" s="101" t="str">
        <f>IF(ISERROR(VLOOKUP($E547,Lists!$T$4:$AA$49,7,FALSE)),"",VLOOKUP($E547,Lists!$T$4:$AA$49,7,FALSE))</f>
        <v/>
      </c>
      <c r="T547" s="102"/>
      <c r="U547" s="102"/>
      <c r="V547" s="102"/>
      <c r="W547" s="102"/>
      <c r="X547" s="102" t="str">
        <f>IF(ISERROR(VLOOKUP($E547,Lists!$T$4:$AF$49,13,FALSE))," ",VLOOKUP($E547,Lists!$T$4:$AF$49,13,FALSE))</f>
        <v xml:space="preserve"> </v>
      </c>
    </row>
    <row r="548" spans="1:24" x14ac:dyDescent="0.25">
      <c r="A548" s="91"/>
      <c r="B548" s="76" t="s">
        <v>781</v>
      </c>
      <c r="C548" s="89" t="s">
        <v>898</v>
      </c>
      <c r="D548" s="139" t="str">
        <f>IF(ISERROR(VLOOKUP($B548,Lists!$R$4:$S$17,2,FALSE)),"",VLOOKUP($B548,Lists!$R$4:$S$17,2,FALSE))</f>
        <v/>
      </c>
      <c r="E548" s="90" t="s">
        <v>799</v>
      </c>
      <c r="F548" s="96"/>
      <c r="G548" s="96" t="s">
        <v>836</v>
      </c>
      <c r="H548" s="91" t="s">
        <v>1016</v>
      </c>
      <c r="I548" s="91" t="s">
        <v>926</v>
      </c>
      <c r="J548" s="97"/>
      <c r="K548" s="78" t="s">
        <v>945</v>
      </c>
      <c r="L548" s="140" t="str">
        <f>IF(ISERROR(VLOOKUP($B548&amp;" "&amp;$M548,Lists!$AC$4:$AD$17,2,FALSE)),"",VLOOKUP($B548&amp;" "&amp;$M548,Lists!$AC$4:$AD$17,2,FALSE))</f>
        <v/>
      </c>
      <c r="M548" s="78" t="str">
        <f>IF(ISERROR(VLOOKUP($K548,Lists!$L$4:$M$7,2,FALSE)),"",VLOOKUP($K548,Lists!$L$4:$M$7,2,FALSE))</f>
        <v/>
      </c>
      <c r="N548" s="98" t="str">
        <f t="shared" si="8"/>
        <v/>
      </c>
      <c r="O548" s="99" t="str">
        <f>IF(C548="no",VLOOKUP(B548,Lists!$R$4:$AB$17,10, FALSE),"Please enter details here")</f>
        <v>Please enter details here</v>
      </c>
      <c r="P548" s="124"/>
      <c r="Q548" s="99" t="str">
        <f>IF(Lists!$BA$4="","No","")</f>
        <v>No</v>
      </c>
      <c r="R548" s="100" t="str">
        <f>IF(ISERROR(VLOOKUP($E548,Lists!$T$4:$AA$49,6,FALSE)),"",VLOOKUP($E548,Lists!$T$4:$AA$49,6,FALSE))</f>
        <v/>
      </c>
      <c r="S548" s="101" t="str">
        <f>IF(ISERROR(VLOOKUP($E548,Lists!$T$4:$AA$49,7,FALSE)),"",VLOOKUP($E548,Lists!$T$4:$AA$49,7,FALSE))</f>
        <v/>
      </c>
      <c r="T548" s="102"/>
      <c r="U548" s="102"/>
      <c r="V548" s="102"/>
      <c r="W548" s="102"/>
      <c r="X548" s="102" t="str">
        <f>IF(ISERROR(VLOOKUP($E548,Lists!$T$4:$AF$49,13,FALSE))," ",VLOOKUP($E548,Lists!$T$4:$AF$49,13,FALSE))</f>
        <v xml:space="preserve"> </v>
      </c>
    </row>
    <row r="549" spans="1:24" x14ac:dyDescent="0.25">
      <c r="A549" s="91"/>
      <c r="B549" s="76" t="s">
        <v>781</v>
      </c>
      <c r="C549" s="89" t="s">
        <v>898</v>
      </c>
      <c r="D549" s="139" t="str">
        <f>IF(ISERROR(VLOOKUP($B549,Lists!$R$4:$S$17,2,FALSE)),"",VLOOKUP($B549,Lists!$R$4:$S$17,2,FALSE))</f>
        <v/>
      </c>
      <c r="E549" s="90" t="s">
        <v>799</v>
      </c>
      <c r="F549" s="96"/>
      <c r="G549" s="96" t="s">
        <v>836</v>
      </c>
      <c r="H549" s="91" t="s">
        <v>1016</v>
      </c>
      <c r="I549" s="91" t="s">
        <v>926</v>
      </c>
      <c r="J549" s="97"/>
      <c r="K549" s="78" t="s">
        <v>945</v>
      </c>
      <c r="L549" s="140" t="str">
        <f>IF(ISERROR(VLOOKUP($B549&amp;" "&amp;$M549,Lists!$AC$4:$AD$17,2,FALSE)),"",VLOOKUP($B549&amp;" "&amp;$M549,Lists!$AC$4:$AD$17,2,FALSE))</f>
        <v/>
      </c>
      <c r="M549" s="78" t="str">
        <f>IF(ISERROR(VLOOKUP($K549,Lists!$L$4:$M$7,2,FALSE)),"",VLOOKUP($K549,Lists!$L$4:$M$7,2,FALSE))</f>
        <v/>
      </c>
      <c r="N549" s="98" t="str">
        <f t="shared" si="8"/>
        <v/>
      </c>
      <c r="O549" s="99" t="str">
        <f>IF(C549="no",VLOOKUP(B549,Lists!$R$4:$AB$17,10, FALSE),"Please enter details here")</f>
        <v>Please enter details here</v>
      </c>
      <c r="P549" s="124"/>
      <c r="Q549" s="99" t="str">
        <f>IF(Lists!$BA$4="","No","")</f>
        <v>No</v>
      </c>
      <c r="R549" s="100" t="str">
        <f>IF(ISERROR(VLOOKUP($E549,Lists!$T$4:$AA$49,6,FALSE)),"",VLOOKUP($E549,Lists!$T$4:$AA$49,6,FALSE))</f>
        <v/>
      </c>
      <c r="S549" s="101" t="str">
        <f>IF(ISERROR(VLOOKUP($E549,Lists!$T$4:$AA$49,7,FALSE)),"",VLOOKUP($E549,Lists!$T$4:$AA$49,7,FALSE))</f>
        <v/>
      </c>
      <c r="T549" s="102"/>
      <c r="U549" s="102"/>
      <c r="V549" s="102"/>
      <c r="W549" s="102"/>
      <c r="X549" s="102" t="str">
        <f>IF(ISERROR(VLOOKUP($E549,Lists!$T$4:$AF$49,13,FALSE))," ",VLOOKUP($E549,Lists!$T$4:$AF$49,13,FALSE))</f>
        <v xml:space="preserve"> </v>
      </c>
    </row>
    <row r="550" spans="1:24" x14ac:dyDescent="0.25">
      <c r="A550" s="91"/>
      <c r="B550" s="76" t="s">
        <v>781</v>
      </c>
      <c r="C550" s="89" t="s">
        <v>898</v>
      </c>
      <c r="D550" s="139" t="str">
        <f>IF(ISERROR(VLOOKUP($B550,Lists!$R$4:$S$17,2,FALSE)),"",VLOOKUP($B550,Lists!$R$4:$S$17,2,FALSE))</f>
        <v/>
      </c>
      <c r="E550" s="90" t="s">
        <v>799</v>
      </c>
      <c r="F550" s="96"/>
      <c r="G550" s="96" t="s">
        <v>836</v>
      </c>
      <c r="H550" s="91" t="s">
        <v>1016</v>
      </c>
      <c r="I550" s="91" t="s">
        <v>926</v>
      </c>
      <c r="J550" s="97"/>
      <c r="K550" s="78" t="s">
        <v>945</v>
      </c>
      <c r="L550" s="140" t="str">
        <f>IF(ISERROR(VLOOKUP($B550&amp;" "&amp;$M550,Lists!$AC$4:$AD$17,2,FALSE)),"",VLOOKUP($B550&amp;" "&amp;$M550,Lists!$AC$4:$AD$17,2,FALSE))</f>
        <v/>
      </c>
      <c r="M550" s="78" t="str">
        <f>IF(ISERROR(VLOOKUP($K550,Lists!$L$4:$M$7,2,FALSE)),"",VLOOKUP($K550,Lists!$L$4:$M$7,2,FALSE))</f>
        <v/>
      </c>
      <c r="N550" s="98" t="str">
        <f t="shared" si="8"/>
        <v/>
      </c>
      <c r="O550" s="99" t="str">
        <f>IF(C550="no",VLOOKUP(B550,Lists!$R$4:$AB$17,10, FALSE),"Please enter details here")</f>
        <v>Please enter details here</v>
      </c>
      <c r="P550" s="124"/>
      <c r="Q550" s="99" t="str">
        <f>IF(Lists!$BA$4="","No","")</f>
        <v>No</v>
      </c>
      <c r="R550" s="100" t="str">
        <f>IF(ISERROR(VLOOKUP($E550,Lists!$T$4:$AA$49,6,FALSE)),"",VLOOKUP($E550,Lists!$T$4:$AA$49,6,FALSE))</f>
        <v/>
      </c>
      <c r="S550" s="101" t="str">
        <f>IF(ISERROR(VLOOKUP($E550,Lists!$T$4:$AA$49,7,FALSE)),"",VLOOKUP($E550,Lists!$T$4:$AA$49,7,FALSE))</f>
        <v/>
      </c>
      <c r="T550" s="102"/>
      <c r="U550" s="102"/>
      <c r="V550" s="102"/>
      <c r="W550" s="102"/>
      <c r="X550" s="102" t="str">
        <f>IF(ISERROR(VLOOKUP($E550,Lists!$T$4:$AF$49,13,FALSE))," ",VLOOKUP($E550,Lists!$T$4:$AF$49,13,FALSE))</f>
        <v xml:space="preserve"> </v>
      </c>
    </row>
    <row r="551" spans="1:24" x14ac:dyDescent="0.25">
      <c r="A551" s="91"/>
      <c r="B551" s="76" t="s">
        <v>781</v>
      </c>
      <c r="C551" s="89" t="s">
        <v>898</v>
      </c>
      <c r="D551" s="139" t="str">
        <f>IF(ISERROR(VLOOKUP($B551,Lists!$R$4:$S$17,2,FALSE)),"",VLOOKUP($B551,Lists!$R$4:$S$17,2,FALSE))</f>
        <v/>
      </c>
      <c r="E551" s="90" t="s">
        <v>799</v>
      </c>
      <c r="F551" s="96"/>
      <c r="G551" s="96" t="s">
        <v>836</v>
      </c>
      <c r="H551" s="91" t="s">
        <v>1016</v>
      </c>
      <c r="I551" s="91" t="s">
        <v>926</v>
      </c>
      <c r="J551" s="97"/>
      <c r="K551" s="78" t="s">
        <v>945</v>
      </c>
      <c r="L551" s="140" t="str">
        <f>IF(ISERROR(VLOOKUP($B551&amp;" "&amp;$M551,Lists!$AC$4:$AD$17,2,FALSE)),"",VLOOKUP($B551&amp;" "&amp;$M551,Lists!$AC$4:$AD$17,2,FALSE))</f>
        <v/>
      </c>
      <c r="M551" s="78" t="str">
        <f>IF(ISERROR(VLOOKUP($K551,Lists!$L$4:$M$7,2,FALSE)),"",VLOOKUP($K551,Lists!$L$4:$M$7,2,FALSE))</f>
        <v/>
      </c>
      <c r="N551" s="98" t="str">
        <f t="shared" si="8"/>
        <v/>
      </c>
      <c r="O551" s="99" t="str">
        <f>IF(C551="no",VLOOKUP(B551,Lists!$R$4:$AB$17,10, FALSE),"Please enter details here")</f>
        <v>Please enter details here</v>
      </c>
      <c r="P551" s="124"/>
      <c r="Q551" s="99" t="str">
        <f>IF(Lists!$BA$4="","No","")</f>
        <v>No</v>
      </c>
      <c r="R551" s="100" t="str">
        <f>IF(ISERROR(VLOOKUP($E551,Lists!$T$4:$AA$49,6,FALSE)),"",VLOOKUP($E551,Lists!$T$4:$AA$49,6,FALSE))</f>
        <v/>
      </c>
      <c r="S551" s="101" t="str">
        <f>IF(ISERROR(VLOOKUP($E551,Lists!$T$4:$AA$49,7,FALSE)),"",VLOOKUP($E551,Lists!$T$4:$AA$49,7,FALSE))</f>
        <v/>
      </c>
      <c r="T551" s="102"/>
      <c r="U551" s="102"/>
      <c r="V551" s="102"/>
      <c r="W551" s="102"/>
      <c r="X551" s="102" t="str">
        <f>IF(ISERROR(VLOOKUP($E551,Lists!$T$4:$AF$49,13,FALSE))," ",VLOOKUP($E551,Lists!$T$4:$AF$49,13,FALSE))</f>
        <v xml:space="preserve"> </v>
      </c>
    </row>
    <row r="552" spans="1:24" x14ac:dyDescent="0.25">
      <c r="A552" s="91"/>
      <c r="B552" s="76" t="s">
        <v>781</v>
      </c>
      <c r="C552" s="89" t="s">
        <v>898</v>
      </c>
      <c r="D552" s="139" t="str">
        <f>IF(ISERROR(VLOOKUP($B552,Lists!$R$4:$S$17,2,FALSE)),"",VLOOKUP($B552,Lists!$R$4:$S$17,2,FALSE))</f>
        <v/>
      </c>
      <c r="E552" s="90" t="s">
        <v>799</v>
      </c>
      <c r="F552" s="96"/>
      <c r="G552" s="96" t="s">
        <v>836</v>
      </c>
      <c r="H552" s="91" t="s">
        <v>1016</v>
      </c>
      <c r="I552" s="91" t="s">
        <v>926</v>
      </c>
      <c r="J552" s="97"/>
      <c r="K552" s="78" t="s">
        <v>945</v>
      </c>
      <c r="L552" s="140" t="str">
        <f>IF(ISERROR(VLOOKUP($B552&amp;" "&amp;$M552,Lists!$AC$4:$AD$17,2,FALSE)),"",VLOOKUP($B552&amp;" "&amp;$M552,Lists!$AC$4:$AD$17,2,FALSE))</f>
        <v/>
      </c>
      <c r="M552" s="78" t="str">
        <f>IF(ISERROR(VLOOKUP($K552,Lists!$L$4:$M$7,2,FALSE)),"",VLOOKUP($K552,Lists!$L$4:$M$7,2,FALSE))</f>
        <v/>
      </c>
      <c r="N552" s="98" t="str">
        <f t="shared" si="8"/>
        <v/>
      </c>
      <c r="O552" s="99" t="str">
        <f>IF(C552="no",VLOOKUP(B552,Lists!$R$4:$AB$17,10, FALSE),"Please enter details here")</f>
        <v>Please enter details here</v>
      </c>
      <c r="P552" s="124"/>
      <c r="Q552" s="99" t="str">
        <f>IF(Lists!$BA$4="","No","")</f>
        <v>No</v>
      </c>
      <c r="R552" s="100" t="str">
        <f>IF(ISERROR(VLOOKUP($E552,Lists!$T$4:$AA$49,6,FALSE)),"",VLOOKUP($E552,Lists!$T$4:$AA$49,6,FALSE))</f>
        <v/>
      </c>
      <c r="S552" s="101" t="str">
        <f>IF(ISERROR(VLOOKUP($E552,Lists!$T$4:$AA$49,7,FALSE)),"",VLOOKUP($E552,Lists!$T$4:$AA$49,7,FALSE))</f>
        <v/>
      </c>
      <c r="T552" s="102"/>
      <c r="U552" s="102"/>
      <c r="V552" s="102"/>
      <c r="W552" s="102"/>
      <c r="X552" s="102" t="str">
        <f>IF(ISERROR(VLOOKUP($E552,Lists!$T$4:$AF$49,13,FALSE))," ",VLOOKUP($E552,Lists!$T$4:$AF$49,13,FALSE))</f>
        <v xml:space="preserve"> </v>
      </c>
    </row>
    <row r="553" spans="1:24" x14ac:dyDescent="0.25">
      <c r="A553" s="91"/>
      <c r="B553" s="76" t="s">
        <v>781</v>
      </c>
      <c r="C553" s="89" t="s">
        <v>898</v>
      </c>
      <c r="D553" s="139" t="str">
        <f>IF(ISERROR(VLOOKUP($B553,Lists!$R$4:$S$17,2,FALSE)),"",VLOOKUP($B553,Lists!$R$4:$S$17,2,FALSE))</f>
        <v/>
      </c>
      <c r="E553" s="90" t="s">
        <v>799</v>
      </c>
      <c r="F553" s="96"/>
      <c r="G553" s="96" t="s">
        <v>836</v>
      </c>
      <c r="H553" s="91" t="s">
        <v>1016</v>
      </c>
      <c r="I553" s="91" t="s">
        <v>926</v>
      </c>
      <c r="J553" s="97"/>
      <c r="K553" s="78" t="s">
        <v>945</v>
      </c>
      <c r="L553" s="140" t="str">
        <f>IF(ISERROR(VLOOKUP($B553&amp;" "&amp;$M553,Lists!$AC$4:$AD$17,2,FALSE)),"",VLOOKUP($B553&amp;" "&amp;$M553,Lists!$AC$4:$AD$17,2,FALSE))</f>
        <v/>
      </c>
      <c r="M553" s="78" t="str">
        <f>IF(ISERROR(VLOOKUP($K553,Lists!$L$4:$M$7,2,FALSE)),"",VLOOKUP($K553,Lists!$L$4:$M$7,2,FALSE))</f>
        <v/>
      </c>
      <c r="N553" s="98" t="str">
        <f t="shared" si="8"/>
        <v/>
      </c>
      <c r="O553" s="99" t="str">
        <f>IF(C553="no",VLOOKUP(B553,Lists!$R$4:$AB$17,10, FALSE),"Please enter details here")</f>
        <v>Please enter details here</v>
      </c>
      <c r="P553" s="124"/>
      <c r="Q553" s="99" t="str">
        <f>IF(Lists!$BA$4="","No","")</f>
        <v>No</v>
      </c>
      <c r="R553" s="100" t="str">
        <f>IF(ISERROR(VLOOKUP($E553,Lists!$T$4:$AA$49,6,FALSE)),"",VLOOKUP($E553,Lists!$T$4:$AA$49,6,FALSE))</f>
        <v/>
      </c>
      <c r="S553" s="101" t="str">
        <f>IF(ISERROR(VLOOKUP($E553,Lists!$T$4:$AA$49,7,FALSE)),"",VLOOKUP($E553,Lists!$T$4:$AA$49,7,FALSE))</f>
        <v/>
      </c>
      <c r="T553" s="102"/>
      <c r="U553" s="102"/>
      <c r="V553" s="102"/>
      <c r="W553" s="102"/>
      <c r="X553" s="102" t="str">
        <f>IF(ISERROR(VLOOKUP($E553,Lists!$T$4:$AF$49,13,FALSE))," ",VLOOKUP($E553,Lists!$T$4:$AF$49,13,FALSE))</f>
        <v xml:space="preserve"> </v>
      </c>
    </row>
    <row r="554" spans="1:24" x14ac:dyDescent="0.25">
      <c r="A554" s="91"/>
      <c r="B554" s="76" t="s">
        <v>781</v>
      </c>
      <c r="C554" s="89" t="s">
        <v>898</v>
      </c>
      <c r="D554" s="139" t="str">
        <f>IF(ISERROR(VLOOKUP($B554,Lists!$R$4:$S$17,2,FALSE)),"",VLOOKUP($B554,Lists!$R$4:$S$17,2,FALSE))</f>
        <v/>
      </c>
      <c r="E554" s="90" t="s">
        <v>799</v>
      </c>
      <c r="F554" s="96"/>
      <c r="G554" s="96" t="s">
        <v>836</v>
      </c>
      <c r="H554" s="91" t="s">
        <v>1016</v>
      </c>
      <c r="I554" s="91" t="s">
        <v>926</v>
      </c>
      <c r="J554" s="97"/>
      <c r="K554" s="78" t="s">
        <v>945</v>
      </c>
      <c r="L554" s="140" t="str">
        <f>IF(ISERROR(VLOOKUP($B554&amp;" "&amp;$M554,Lists!$AC$4:$AD$17,2,FALSE)),"",VLOOKUP($B554&amp;" "&amp;$M554,Lists!$AC$4:$AD$17,2,FALSE))</f>
        <v/>
      </c>
      <c r="M554" s="78" t="str">
        <f>IF(ISERROR(VLOOKUP($K554,Lists!$L$4:$M$7,2,FALSE)),"",VLOOKUP($K554,Lists!$L$4:$M$7,2,FALSE))</f>
        <v/>
      </c>
      <c r="N554" s="98" t="str">
        <f t="shared" si="8"/>
        <v/>
      </c>
      <c r="O554" s="99" t="str">
        <f>IF(C554="no",VLOOKUP(B554,Lists!$R$4:$AB$17,10, FALSE),"Please enter details here")</f>
        <v>Please enter details here</v>
      </c>
      <c r="P554" s="124"/>
      <c r="Q554" s="99" t="str">
        <f>IF(Lists!$BA$4="","No","")</f>
        <v>No</v>
      </c>
      <c r="R554" s="100" t="str">
        <f>IF(ISERROR(VLOOKUP($E554,Lists!$T$4:$AA$49,6,FALSE)),"",VLOOKUP($E554,Lists!$T$4:$AA$49,6,FALSE))</f>
        <v/>
      </c>
      <c r="S554" s="101" t="str">
        <f>IF(ISERROR(VLOOKUP($E554,Lists!$T$4:$AA$49,7,FALSE)),"",VLOOKUP($E554,Lists!$T$4:$AA$49,7,FALSE))</f>
        <v/>
      </c>
      <c r="T554" s="102"/>
      <c r="U554" s="102"/>
      <c r="V554" s="102"/>
      <c r="W554" s="102"/>
      <c r="X554" s="102" t="str">
        <f>IF(ISERROR(VLOOKUP($E554,Lists!$T$4:$AF$49,13,FALSE))," ",VLOOKUP($E554,Lists!$T$4:$AF$49,13,FALSE))</f>
        <v xml:space="preserve"> </v>
      </c>
    </row>
    <row r="555" spans="1:24" x14ac:dyDescent="0.25">
      <c r="A555" s="91"/>
      <c r="B555" s="76" t="s">
        <v>781</v>
      </c>
      <c r="C555" s="89" t="s">
        <v>898</v>
      </c>
      <c r="D555" s="139" t="str">
        <f>IF(ISERROR(VLOOKUP($B555,Lists!$R$4:$S$17,2,FALSE)),"",VLOOKUP($B555,Lists!$R$4:$S$17,2,FALSE))</f>
        <v/>
      </c>
      <c r="E555" s="90" t="s">
        <v>799</v>
      </c>
      <c r="F555" s="96"/>
      <c r="G555" s="96" t="s">
        <v>836</v>
      </c>
      <c r="H555" s="91" t="s">
        <v>1016</v>
      </c>
      <c r="I555" s="91" t="s">
        <v>926</v>
      </c>
      <c r="J555" s="97"/>
      <c r="K555" s="78" t="s">
        <v>945</v>
      </c>
      <c r="L555" s="140" t="str">
        <f>IF(ISERROR(VLOOKUP($B555&amp;" "&amp;$M555,Lists!$AC$4:$AD$17,2,FALSE)),"",VLOOKUP($B555&amp;" "&amp;$M555,Lists!$AC$4:$AD$17,2,FALSE))</f>
        <v/>
      </c>
      <c r="M555" s="78" t="str">
        <f>IF(ISERROR(VLOOKUP($K555,Lists!$L$4:$M$7,2,FALSE)),"",VLOOKUP($K555,Lists!$L$4:$M$7,2,FALSE))</f>
        <v/>
      </c>
      <c r="N555" s="98" t="str">
        <f t="shared" si="8"/>
        <v/>
      </c>
      <c r="O555" s="99" t="str">
        <f>IF(C555="no",VLOOKUP(B555,Lists!$R$4:$AB$17,10, FALSE),"Please enter details here")</f>
        <v>Please enter details here</v>
      </c>
      <c r="P555" s="124"/>
      <c r="Q555" s="99" t="str">
        <f>IF(Lists!$BA$4="","No","")</f>
        <v>No</v>
      </c>
      <c r="R555" s="100" t="str">
        <f>IF(ISERROR(VLOOKUP($E555,Lists!$T$4:$AA$49,6,FALSE)),"",VLOOKUP($E555,Lists!$T$4:$AA$49,6,FALSE))</f>
        <v/>
      </c>
      <c r="S555" s="101" t="str">
        <f>IF(ISERROR(VLOOKUP($E555,Lists!$T$4:$AA$49,7,FALSE)),"",VLOOKUP($E555,Lists!$T$4:$AA$49,7,FALSE))</f>
        <v/>
      </c>
      <c r="T555" s="102"/>
      <c r="U555" s="102"/>
      <c r="V555" s="102"/>
      <c r="W555" s="102"/>
      <c r="X555" s="102" t="str">
        <f>IF(ISERROR(VLOOKUP($E555,Lists!$T$4:$AF$49,13,FALSE))," ",VLOOKUP($E555,Lists!$T$4:$AF$49,13,FALSE))</f>
        <v xml:space="preserve"> </v>
      </c>
    </row>
    <row r="556" spans="1:24" x14ac:dyDescent="0.25">
      <c r="A556" s="91"/>
      <c r="B556" s="76" t="s">
        <v>781</v>
      </c>
      <c r="C556" s="89" t="s">
        <v>898</v>
      </c>
      <c r="D556" s="139" t="str">
        <f>IF(ISERROR(VLOOKUP($B556,Lists!$R$4:$S$17,2,FALSE)),"",VLOOKUP($B556,Lists!$R$4:$S$17,2,FALSE))</f>
        <v/>
      </c>
      <c r="E556" s="90" t="s">
        <v>799</v>
      </c>
      <c r="F556" s="96"/>
      <c r="G556" s="96" t="s">
        <v>836</v>
      </c>
      <c r="H556" s="91" t="s">
        <v>1016</v>
      </c>
      <c r="I556" s="91" t="s">
        <v>926</v>
      </c>
      <c r="J556" s="97"/>
      <c r="K556" s="78" t="s">
        <v>945</v>
      </c>
      <c r="L556" s="140" t="str">
        <f>IF(ISERROR(VLOOKUP($B556&amp;" "&amp;$M556,Lists!$AC$4:$AD$17,2,FALSE)),"",VLOOKUP($B556&amp;" "&amp;$M556,Lists!$AC$4:$AD$17,2,FALSE))</f>
        <v/>
      </c>
      <c r="M556" s="78" t="str">
        <f>IF(ISERROR(VLOOKUP($K556,Lists!$L$4:$M$7,2,FALSE)),"",VLOOKUP($K556,Lists!$L$4:$M$7,2,FALSE))</f>
        <v/>
      </c>
      <c r="N556" s="98" t="str">
        <f t="shared" si="8"/>
        <v/>
      </c>
      <c r="O556" s="99" t="str">
        <f>IF(C556="no",VLOOKUP(B556,Lists!$R$4:$AB$17,10, FALSE),"Please enter details here")</f>
        <v>Please enter details here</v>
      </c>
      <c r="P556" s="124"/>
      <c r="Q556" s="99" t="str">
        <f>IF(Lists!$BA$4="","No","")</f>
        <v>No</v>
      </c>
      <c r="R556" s="100" t="str">
        <f>IF(ISERROR(VLOOKUP($E556,Lists!$T$4:$AA$49,6,FALSE)),"",VLOOKUP($E556,Lists!$T$4:$AA$49,6,FALSE))</f>
        <v/>
      </c>
      <c r="S556" s="101" t="str">
        <f>IF(ISERROR(VLOOKUP($E556,Lists!$T$4:$AA$49,7,FALSE)),"",VLOOKUP($E556,Lists!$T$4:$AA$49,7,FALSE))</f>
        <v/>
      </c>
      <c r="T556" s="102"/>
      <c r="U556" s="102"/>
      <c r="V556" s="102"/>
      <c r="W556" s="102"/>
      <c r="X556" s="102" t="str">
        <f>IF(ISERROR(VLOOKUP($E556,Lists!$T$4:$AF$49,13,FALSE))," ",VLOOKUP($E556,Lists!$T$4:$AF$49,13,FALSE))</f>
        <v xml:space="preserve"> </v>
      </c>
    </row>
    <row r="557" spans="1:24" x14ac:dyDescent="0.25">
      <c r="A557" s="91"/>
      <c r="B557" s="76" t="s">
        <v>781</v>
      </c>
      <c r="C557" s="89" t="s">
        <v>898</v>
      </c>
      <c r="D557" s="139" t="str">
        <f>IF(ISERROR(VLOOKUP($B557,Lists!$R$4:$S$17,2,FALSE)),"",VLOOKUP($B557,Lists!$R$4:$S$17,2,FALSE))</f>
        <v/>
      </c>
      <c r="E557" s="90" t="s">
        <v>799</v>
      </c>
      <c r="F557" s="96"/>
      <c r="G557" s="96" t="s">
        <v>836</v>
      </c>
      <c r="H557" s="91" t="s">
        <v>1016</v>
      </c>
      <c r="I557" s="91" t="s">
        <v>926</v>
      </c>
      <c r="J557" s="97"/>
      <c r="K557" s="78" t="s">
        <v>945</v>
      </c>
      <c r="L557" s="140" t="str">
        <f>IF(ISERROR(VLOOKUP($B557&amp;" "&amp;$M557,Lists!$AC$4:$AD$17,2,FALSE)),"",VLOOKUP($B557&amp;" "&amp;$M557,Lists!$AC$4:$AD$17,2,FALSE))</f>
        <v/>
      </c>
      <c r="M557" s="78" t="str">
        <f>IF(ISERROR(VLOOKUP($K557,Lists!$L$4:$M$7,2,FALSE)),"",VLOOKUP($K557,Lists!$L$4:$M$7,2,FALSE))</f>
        <v/>
      </c>
      <c r="N557" s="98" t="str">
        <f t="shared" si="8"/>
        <v/>
      </c>
      <c r="O557" s="99" t="str">
        <f>IF(C557="no",VLOOKUP(B557,Lists!$R$4:$AB$17,10, FALSE),"Please enter details here")</f>
        <v>Please enter details here</v>
      </c>
      <c r="P557" s="124"/>
      <c r="Q557" s="99" t="str">
        <f>IF(Lists!$BA$4="","No","")</f>
        <v>No</v>
      </c>
      <c r="R557" s="100" t="str">
        <f>IF(ISERROR(VLOOKUP($E557,Lists!$T$4:$AA$49,6,FALSE)),"",VLOOKUP($E557,Lists!$T$4:$AA$49,6,FALSE))</f>
        <v/>
      </c>
      <c r="S557" s="101" t="str">
        <f>IF(ISERROR(VLOOKUP($E557,Lists!$T$4:$AA$49,7,FALSE)),"",VLOOKUP($E557,Lists!$T$4:$AA$49,7,FALSE))</f>
        <v/>
      </c>
      <c r="T557" s="102"/>
      <c r="U557" s="102"/>
      <c r="V557" s="102"/>
      <c r="W557" s="102"/>
      <c r="X557" s="102" t="str">
        <f>IF(ISERROR(VLOOKUP($E557,Lists!$T$4:$AF$49,13,FALSE))," ",VLOOKUP($E557,Lists!$T$4:$AF$49,13,FALSE))</f>
        <v xml:space="preserve"> </v>
      </c>
    </row>
    <row r="558" spans="1:24" x14ac:dyDescent="0.25">
      <c r="A558" s="91"/>
      <c r="B558" s="76" t="s">
        <v>781</v>
      </c>
      <c r="C558" s="89" t="s">
        <v>898</v>
      </c>
      <c r="D558" s="139" t="str">
        <f>IF(ISERROR(VLOOKUP($B558,Lists!$R$4:$S$17,2,FALSE)),"",VLOOKUP($B558,Lists!$R$4:$S$17,2,FALSE))</f>
        <v/>
      </c>
      <c r="E558" s="90" t="s">
        <v>799</v>
      </c>
      <c r="F558" s="96"/>
      <c r="G558" s="96" t="s">
        <v>836</v>
      </c>
      <c r="H558" s="91" t="s">
        <v>1016</v>
      </c>
      <c r="I558" s="91" t="s">
        <v>926</v>
      </c>
      <c r="J558" s="97"/>
      <c r="K558" s="78" t="s">
        <v>945</v>
      </c>
      <c r="L558" s="140" t="str">
        <f>IF(ISERROR(VLOOKUP($B558&amp;" "&amp;$M558,Lists!$AC$4:$AD$17,2,FALSE)),"",VLOOKUP($B558&amp;" "&amp;$M558,Lists!$AC$4:$AD$17,2,FALSE))</f>
        <v/>
      </c>
      <c r="M558" s="78" t="str">
        <f>IF(ISERROR(VLOOKUP($K558,Lists!$L$4:$M$7,2,FALSE)),"",VLOOKUP($K558,Lists!$L$4:$M$7,2,FALSE))</f>
        <v/>
      </c>
      <c r="N558" s="98" t="str">
        <f t="shared" si="8"/>
        <v/>
      </c>
      <c r="O558" s="99" t="str">
        <f>IF(C558="no",VLOOKUP(B558,Lists!$R$4:$AB$17,10, FALSE),"Please enter details here")</f>
        <v>Please enter details here</v>
      </c>
      <c r="P558" s="124"/>
      <c r="Q558" s="99" t="str">
        <f>IF(Lists!$BA$4="","No","")</f>
        <v>No</v>
      </c>
      <c r="R558" s="100" t="str">
        <f>IF(ISERROR(VLOOKUP($E558,Lists!$T$4:$AA$49,6,FALSE)),"",VLOOKUP($E558,Lists!$T$4:$AA$49,6,FALSE))</f>
        <v/>
      </c>
      <c r="S558" s="101" t="str">
        <f>IF(ISERROR(VLOOKUP($E558,Lists!$T$4:$AA$49,7,FALSE)),"",VLOOKUP($E558,Lists!$T$4:$AA$49,7,FALSE))</f>
        <v/>
      </c>
      <c r="T558" s="102"/>
      <c r="U558" s="102"/>
      <c r="V558" s="102"/>
      <c r="W558" s="102"/>
      <c r="X558" s="102" t="str">
        <f>IF(ISERROR(VLOOKUP($E558,Lists!$T$4:$AF$49,13,FALSE))," ",VLOOKUP($E558,Lists!$T$4:$AF$49,13,FALSE))</f>
        <v xml:space="preserve"> </v>
      </c>
    </row>
    <row r="559" spans="1:24" x14ac:dyDescent="0.25">
      <c r="A559" s="91"/>
      <c r="B559" s="76" t="s">
        <v>781</v>
      </c>
      <c r="C559" s="89" t="s">
        <v>898</v>
      </c>
      <c r="D559" s="139" t="str">
        <f>IF(ISERROR(VLOOKUP($B559,Lists!$R$4:$S$17,2,FALSE)),"",VLOOKUP($B559,Lists!$R$4:$S$17,2,FALSE))</f>
        <v/>
      </c>
      <c r="E559" s="90" t="s">
        <v>799</v>
      </c>
      <c r="F559" s="96"/>
      <c r="G559" s="96" t="s">
        <v>836</v>
      </c>
      <c r="H559" s="91" t="s">
        <v>1016</v>
      </c>
      <c r="I559" s="91" t="s">
        <v>926</v>
      </c>
      <c r="J559" s="97"/>
      <c r="K559" s="78" t="s">
        <v>945</v>
      </c>
      <c r="L559" s="140" t="str">
        <f>IF(ISERROR(VLOOKUP($B559&amp;" "&amp;$M559,Lists!$AC$4:$AD$17,2,FALSE)),"",VLOOKUP($B559&amp;" "&amp;$M559,Lists!$AC$4:$AD$17,2,FALSE))</f>
        <v/>
      </c>
      <c r="M559" s="78" t="str">
        <f>IF(ISERROR(VLOOKUP($K559,Lists!$L$4:$M$7,2,FALSE)),"",VLOOKUP($K559,Lists!$L$4:$M$7,2,FALSE))</f>
        <v/>
      </c>
      <c r="N559" s="98" t="str">
        <f t="shared" si="8"/>
        <v/>
      </c>
      <c r="O559" s="99" t="str">
        <f>IF(C559="no",VLOOKUP(B559,Lists!$R$4:$AB$17,10, FALSE),"Please enter details here")</f>
        <v>Please enter details here</v>
      </c>
      <c r="P559" s="124"/>
      <c r="Q559" s="99" t="str">
        <f>IF(Lists!$BA$4="","No","")</f>
        <v>No</v>
      </c>
      <c r="R559" s="100" t="str">
        <f>IF(ISERROR(VLOOKUP($E559,Lists!$T$4:$AA$49,6,FALSE)),"",VLOOKUP($E559,Lists!$T$4:$AA$49,6,FALSE))</f>
        <v/>
      </c>
      <c r="S559" s="101" t="str">
        <f>IF(ISERROR(VLOOKUP($E559,Lists!$T$4:$AA$49,7,FALSE)),"",VLOOKUP($E559,Lists!$T$4:$AA$49,7,FALSE))</f>
        <v/>
      </c>
      <c r="T559" s="102"/>
      <c r="U559" s="102"/>
      <c r="V559" s="102"/>
      <c r="W559" s="102"/>
      <c r="X559" s="102" t="str">
        <f>IF(ISERROR(VLOOKUP($E559,Lists!$T$4:$AF$49,13,FALSE))," ",VLOOKUP($E559,Lists!$T$4:$AF$49,13,FALSE))</f>
        <v xml:space="preserve"> </v>
      </c>
    </row>
    <row r="560" spans="1:24" x14ac:dyDescent="0.25">
      <c r="A560" s="91"/>
      <c r="B560" s="76" t="s">
        <v>781</v>
      </c>
      <c r="C560" s="89" t="s">
        <v>898</v>
      </c>
      <c r="D560" s="139" t="str">
        <f>IF(ISERROR(VLOOKUP($B560,Lists!$R$4:$S$17,2,FALSE)),"",VLOOKUP($B560,Lists!$R$4:$S$17,2,FALSE))</f>
        <v/>
      </c>
      <c r="E560" s="90" t="s">
        <v>799</v>
      </c>
      <c r="F560" s="96"/>
      <c r="G560" s="96" t="s">
        <v>836</v>
      </c>
      <c r="H560" s="91" t="s">
        <v>1016</v>
      </c>
      <c r="I560" s="91" t="s">
        <v>926</v>
      </c>
      <c r="J560" s="97"/>
      <c r="K560" s="78" t="s">
        <v>945</v>
      </c>
      <c r="L560" s="140" t="str">
        <f>IF(ISERROR(VLOOKUP($B560&amp;" "&amp;$M560,Lists!$AC$4:$AD$17,2,FALSE)),"",VLOOKUP($B560&amp;" "&amp;$M560,Lists!$AC$4:$AD$17,2,FALSE))</f>
        <v/>
      </c>
      <c r="M560" s="78" t="str">
        <f>IF(ISERROR(VLOOKUP($K560,Lists!$L$4:$M$7,2,FALSE)),"",VLOOKUP($K560,Lists!$L$4:$M$7,2,FALSE))</f>
        <v/>
      </c>
      <c r="N560" s="98" t="str">
        <f t="shared" si="8"/>
        <v/>
      </c>
      <c r="O560" s="99" t="str">
        <f>IF(C560="no",VLOOKUP(B560,Lists!$R$4:$AB$17,10, FALSE),"Please enter details here")</f>
        <v>Please enter details here</v>
      </c>
      <c r="P560" s="124"/>
      <c r="Q560" s="99" t="str">
        <f>IF(Lists!$BA$4="","No","")</f>
        <v>No</v>
      </c>
      <c r="R560" s="100" t="str">
        <f>IF(ISERROR(VLOOKUP($E560,Lists!$T$4:$AA$49,6,FALSE)),"",VLOOKUP($E560,Lists!$T$4:$AA$49,6,FALSE))</f>
        <v/>
      </c>
      <c r="S560" s="101" t="str">
        <f>IF(ISERROR(VLOOKUP($E560,Lists!$T$4:$AA$49,7,FALSE)),"",VLOOKUP($E560,Lists!$T$4:$AA$49,7,FALSE))</f>
        <v/>
      </c>
      <c r="T560" s="102"/>
      <c r="U560" s="102"/>
      <c r="V560" s="102"/>
      <c r="W560" s="102"/>
      <c r="X560" s="102" t="str">
        <f>IF(ISERROR(VLOOKUP($E560,Lists!$T$4:$AF$49,13,FALSE))," ",VLOOKUP($E560,Lists!$T$4:$AF$49,13,FALSE))</f>
        <v xml:space="preserve"> </v>
      </c>
    </row>
    <row r="561" spans="1:24" x14ac:dyDescent="0.25">
      <c r="A561" s="91"/>
      <c r="B561" s="76" t="s">
        <v>781</v>
      </c>
      <c r="C561" s="89" t="s">
        <v>898</v>
      </c>
      <c r="D561" s="139" t="str">
        <f>IF(ISERROR(VLOOKUP($B561,Lists!$R$4:$S$17,2,FALSE)),"",VLOOKUP($B561,Lists!$R$4:$S$17,2,FALSE))</f>
        <v/>
      </c>
      <c r="E561" s="90" t="s">
        <v>799</v>
      </c>
      <c r="F561" s="96"/>
      <c r="G561" s="96" t="s">
        <v>836</v>
      </c>
      <c r="H561" s="91" t="s">
        <v>1016</v>
      </c>
      <c r="I561" s="91" t="s">
        <v>926</v>
      </c>
      <c r="J561" s="97"/>
      <c r="K561" s="78" t="s">
        <v>945</v>
      </c>
      <c r="L561" s="140" t="str">
        <f>IF(ISERROR(VLOOKUP($B561&amp;" "&amp;$M561,Lists!$AC$4:$AD$17,2,FALSE)),"",VLOOKUP($B561&amp;" "&amp;$M561,Lists!$AC$4:$AD$17,2,FALSE))</f>
        <v/>
      </c>
      <c r="M561" s="78" t="str">
        <f>IF(ISERROR(VLOOKUP($K561,Lists!$L$4:$M$7,2,FALSE)),"",VLOOKUP($K561,Lists!$L$4:$M$7,2,FALSE))</f>
        <v/>
      </c>
      <c r="N561" s="98" t="str">
        <f t="shared" si="8"/>
        <v/>
      </c>
      <c r="O561" s="99" t="str">
        <f>IF(C561="no",VLOOKUP(B561,Lists!$R$4:$AB$17,10, FALSE),"Please enter details here")</f>
        <v>Please enter details here</v>
      </c>
      <c r="P561" s="124"/>
      <c r="Q561" s="99" t="str">
        <f>IF(Lists!$BA$4="","No","")</f>
        <v>No</v>
      </c>
      <c r="R561" s="100" t="str">
        <f>IF(ISERROR(VLOOKUP($E561,Lists!$T$4:$AA$49,6,FALSE)),"",VLOOKUP($E561,Lists!$T$4:$AA$49,6,FALSE))</f>
        <v/>
      </c>
      <c r="S561" s="101" t="str">
        <f>IF(ISERROR(VLOOKUP($E561,Lists!$T$4:$AA$49,7,FALSE)),"",VLOOKUP($E561,Lists!$T$4:$AA$49,7,FALSE))</f>
        <v/>
      </c>
      <c r="T561" s="102"/>
      <c r="U561" s="102"/>
      <c r="V561" s="102"/>
      <c r="W561" s="102"/>
      <c r="X561" s="102" t="str">
        <f>IF(ISERROR(VLOOKUP($E561,Lists!$T$4:$AF$49,13,FALSE))," ",VLOOKUP($E561,Lists!$T$4:$AF$49,13,FALSE))</f>
        <v xml:space="preserve"> </v>
      </c>
    </row>
    <row r="562" spans="1:24" x14ac:dyDescent="0.25">
      <c r="A562" s="91"/>
      <c r="B562" s="76" t="s">
        <v>781</v>
      </c>
      <c r="C562" s="89" t="s">
        <v>898</v>
      </c>
      <c r="D562" s="139" t="str">
        <f>IF(ISERROR(VLOOKUP($B562,Lists!$R$4:$S$17,2,FALSE)),"",VLOOKUP($B562,Lists!$R$4:$S$17,2,FALSE))</f>
        <v/>
      </c>
      <c r="E562" s="90" t="s">
        <v>799</v>
      </c>
      <c r="F562" s="96"/>
      <c r="G562" s="96" t="s">
        <v>836</v>
      </c>
      <c r="H562" s="91" t="s">
        <v>1016</v>
      </c>
      <c r="I562" s="91" t="s">
        <v>926</v>
      </c>
      <c r="J562" s="97"/>
      <c r="K562" s="78" t="s">
        <v>945</v>
      </c>
      <c r="L562" s="140" t="str">
        <f>IF(ISERROR(VLOOKUP($B562&amp;" "&amp;$M562,Lists!$AC$4:$AD$17,2,FALSE)),"",VLOOKUP($B562&amp;" "&amp;$M562,Lists!$AC$4:$AD$17,2,FALSE))</f>
        <v/>
      </c>
      <c r="M562" s="78" t="str">
        <f>IF(ISERROR(VLOOKUP($K562,Lists!$L$4:$M$7,2,FALSE)),"",VLOOKUP($K562,Lists!$L$4:$M$7,2,FALSE))</f>
        <v/>
      </c>
      <c r="N562" s="98" t="str">
        <f t="shared" si="8"/>
        <v/>
      </c>
      <c r="O562" s="99" t="str">
        <f>IF(C562="no",VLOOKUP(B562,Lists!$R$4:$AB$17,10, FALSE),"Please enter details here")</f>
        <v>Please enter details here</v>
      </c>
      <c r="P562" s="124"/>
      <c r="Q562" s="99" t="str">
        <f>IF(Lists!$BA$4="","No","")</f>
        <v>No</v>
      </c>
      <c r="R562" s="100" t="str">
        <f>IF(ISERROR(VLOOKUP($E562,Lists!$T$4:$AA$49,6,FALSE)),"",VLOOKUP($E562,Lists!$T$4:$AA$49,6,FALSE))</f>
        <v/>
      </c>
      <c r="S562" s="101" t="str">
        <f>IF(ISERROR(VLOOKUP($E562,Lists!$T$4:$AA$49,7,FALSE)),"",VLOOKUP($E562,Lists!$T$4:$AA$49,7,FALSE))</f>
        <v/>
      </c>
      <c r="T562" s="102"/>
      <c r="U562" s="102"/>
      <c r="V562" s="102"/>
      <c r="W562" s="102"/>
      <c r="X562" s="102" t="str">
        <f>IF(ISERROR(VLOOKUP($E562,Lists!$T$4:$AF$49,13,FALSE))," ",VLOOKUP($E562,Lists!$T$4:$AF$49,13,FALSE))</f>
        <v xml:space="preserve"> </v>
      </c>
    </row>
    <row r="563" spans="1:24" x14ac:dyDescent="0.25">
      <c r="A563" s="91"/>
      <c r="B563" s="76" t="s">
        <v>781</v>
      </c>
      <c r="C563" s="89" t="s">
        <v>898</v>
      </c>
      <c r="D563" s="139" t="str">
        <f>IF(ISERROR(VLOOKUP($B563,Lists!$R$4:$S$17,2,FALSE)),"",VLOOKUP($B563,Lists!$R$4:$S$17,2,FALSE))</f>
        <v/>
      </c>
      <c r="E563" s="90" t="s">
        <v>799</v>
      </c>
      <c r="F563" s="96"/>
      <c r="G563" s="96" t="s">
        <v>836</v>
      </c>
      <c r="H563" s="91" t="s">
        <v>1016</v>
      </c>
      <c r="I563" s="91" t="s">
        <v>926</v>
      </c>
      <c r="J563" s="97"/>
      <c r="K563" s="78" t="s">
        <v>945</v>
      </c>
      <c r="L563" s="140" t="str">
        <f>IF(ISERROR(VLOOKUP($B563&amp;" "&amp;$M563,Lists!$AC$4:$AD$17,2,FALSE)),"",VLOOKUP($B563&amp;" "&amp;$M563,Lists!$AC$4:$AD$17,2,FALSE))</f>
        <v/>
      </c>
      <c r="M563" s="78" t="str">
        <f>IF(ISERROR(VLOOKUP($K563,Lists!$L$4:$M$7,2,FALSE)),"",VLOOKUP($K563,Lists!$L$4:$M$7,2,FALSE))</f>
        <v/>
      </c>
      <c r="N563" s="98" t="str">
        <f t="shared" si="8"/>
        <v/>
      </c>
      <c r="O563" s="99" t="str">
        <f>IF(C563="no",VLOOKUP(B563,Lists!$R$4:$AB$17,10, FALSE),"Please enter details here")</f>
        <v>Please enter details here</v>
      </c>
      <c r="P563" s="124"/>
      <c r="Q563" s="99" t="str">
        <f>IF(Lists!$BA$4="","No","")</f>
        <v>No</v>
      </c>
      <c r="R563" s="100" t="str">
        <f>IF(ISERROR(VLOOKUP($E563,Lists!$T$4:$AA$49,6,FALSE)),"",VLOOKUP($E563,Lists!$T$4:$AA$49,6,FALSE))</f>
        <v/>
      </c>
      <c r="S563" s="101" t="str">
        <f>IF(ISERROR(VLOOKUP($E563,Lists!$T$4:$AA$49,7,FALSE)),"",VLOOKUP($E563,Lists!$T$4:$AA$49,7,FALSE))</f>
        <v/>
      </c>
      <c r="T563" s="102"/>
      <c r="U563" s="102"/>
      <c r="V563" s="102"/>
      <c r="W563" s="102"/>
      <c r="X563" s="102" t="str">
        <f>IF(ISERROR(VLOOKUP($E563,Lists!$T$4:$AF$49,13,FALSE))," ",VLOOKUP($E563,Lists!$T$4:$AF$49,13,FALSE))</f>
        <v xml:space="preserve"> </v>
      </c>
    </row>
    <row r="564" spans="1:24" x14ac:dyDescent="0.25">
      <c r="A564" s="91"/>
      <c r="B564" s="76" t="s">
        <v>781</v>
      </c>
      <c r="C564" s="89" t="s">
        <v>898</v>
      </c>
      <c r="D564" s="139" t="str">
        <f>IF(ISERROR(VLOOKUP($B564,Lists!$R$4:$S$17,2,FALSE)),"",VLOOKUP($B564,Lists!$R$4:$S$17,2,FALSE))</f>
        <v/>
      </c>
      <c r="E564" s="90" t="s">
        <v>799</v>
      </c>
      <c r="F564" s="96"/>
      <c r="G564" s="96" t="s">
        <v>836</v>
      </c>
      <c r="H564" s="91" t="s">
        <v>1016</v>
      </c>
      <c r="I564" s="91" t="s">
        <v>926</v>
      </c>
      <c r="J564" s="97"/>
      <c r="K564" s="78" t="s">
        <v>945</v>
      </c>
      <c r="L564" s="140" t="str">
        <f>IF(ISERROR(VLOOKUP($B564&amp;" "&amp;$M564,Lists!$AC$4:$AD$17,2,FALSE)),"",VLOOKUP($B564&amp;" "&amp;$M564,Lists!$AC$4:$AD$17,2,FALSE))</f>
        <v/>
      </c>
      <c r="M564" s="78" t="str">
        <f>IF(ISERROR(VLOOKUP($K564,Lists!$L$4:$M$7,2,FALSE)),"",VLOOKUP($K564,Lists!$L$4:$M$7,2,FALSE))</f>
        <v/>
      </c>
      <c r="N564" s="98" t="str">
        <f t="shared" si="8"/>
        <v/>
      </c>
      <c r="O564" s="99" t="str">
        <f>IF(C564="no",VLOOKUP(B564,Lists!$R$4:$AB$17,10, FALSE),"Please enter details here")</f>
        <v>Please enter details here</v>
      </c>
      <c r="P564" s="124"/>
      <c r="Q564" s="99" t="str">
        <f>IF(Lists!$BA$4="","No","")</f>
        <v>No</v>
      </c>
      <c r="R564" s="100" t="str">
        <f>IF(ISERROR(VLOOKUP($E564,Lists!$T$4:$AA$49,6,FALSE)),"",VLOOKUP($E564,Lists!$T$4:$AA$49,6,FALSE))</f>
        <v/>
      </c>
      <c r="S564" s="101" t="str">
        <f>IF(ISERROR(VLOOKUP($E564,Lists!$T$4:$AA$49,7,FALSE)),"",VLOOKUP($E564,Lists!$T$4:$AA$49,7,FALSE))</f>
        <v/>
      </c>
      <c r="T564" s="102"/>
      <c r="U564" s="102"/>
      <c r="V564" s="102"/>
      <c r="W564" s="102"/>
      <c r="X564" s="102" t="str">
        <f>IF(ISERROR(VLOOKUP($E564,Lists!$T$4:$AF$49,13,FALSE))," ",VLOOKUP($E564,Lists!$T$4:$AF$49,13,FALSE))</f>
        <v xml:space="preserve"> </v>
      </c>
    </row>
    <row r="565" spans="1:24" x14ac:dyDescent="0.25">
      <c r="A565" s="91"/>
      <c r="B565" s="76" t="s">
        <v>781</v>
      </c>
      <c r="C565" s="89" t="s">
        <v>898</v>
      </c>
      <c r="D565" s="139" t="str">
        <f>IF(ISERROR(VLOOKUP($B565,Lists!$R$4:$S$17,2,FALSE)),"",VLOOKUP($B565,Lists!$R$4:$S$17,2,FALSE))</f>
        <v/>
      </c>
      <c r="E565" s="90" t="s">
        <v>799</v>
      </c>
      <c r="F565" s="96"/>
      <c r="G565" s="96" t="s">
        <v>836</v>
      </c>
      <c r="H565" s="91" t="s">
        <v>1016</v>
      </c>
      <c r="I565" s="91" t="s">
        <v>926</v>
      </c>
      <c r="J565" s="97"/>
      <c r="K565" s="78" t="s">
        <v>945</v>
      </c>
      <c r="L565" s="140" t="str">
        <f>IF(ISERROR(VLOOKUP($B565&amp;" "&amp;$M565,Lists!$AC$4:$AD$17,2,FALSE)),"",VLOOKUP($B565&amp;" "&amp;$M565,Lists!$AC$4:$AD$17,2,FALSE))</f>
        <v/>
      </c>
      <c r="M565" s="78" t="str">
        <f>IF(ISERROR(VLOOKUP($K565,Lists!$L$4:$M$7,2,FALSE)),"",VLOOKUP($K565,Lists!$L$4:$M$7,2,FALSE))</f>
        <v/>
      </c>
      <c r="N565" s="98" t="str">
        <f t="shared" si="8"/>
        <v/>
      </c>
      <c r="O565" s="99" t="str">
        <f>IF(C565="no",VLOOKUP(B565,Lists!$R$4:$AB$17,10, FALSE),"Please enter details here")</f>
        <v>Please enter details here</v>
      </c>
      <c r="P565" s="124"/>
      <c r="Q565" s="99" t="str">
        <f>IF(Lists!$BA$4="","No","")</f>
        <v>No</v>
      </c>
      <c r="R565" s="100" t="str">
        <f>IF(ISERROR(VLOOKUP($E565,Lists!$T$4:$AA$49,6,FALSE)),"",VLOOKUP($E565,Lists!$T$4:$AA$49,6,FALSE))</f>
        <v/>
      </c>
      <c r="S565" s="101" t="str">
        <f>IF(ISERROR(VLOOKUP($E565,Lists!$T$4:$AA$49,7,FALSE)),"",VLOOKUP($E565,Lists!$T$4:$AA$49,7,FALSE))</f>
        <v/>
      </c>
      <c r="T565" s="102"/>
      <c r="U565" s="102"/>
      <c r="V565" s="102"/>
      <c r="W565" s="102"/>
      <c r="X565" s="102" t="str">
        <f>IF(ISERROR(VLOOKUP($E565,Lists!$T$4:$AF$49,13,FALSE))," ",VLOOKUP($E565,Lists!$T$4:$AF$49,13,FALSE))</f>
        <v xml:space="preserve"> </v>
      </c>
    </row>
    <row r="566" spans="1:24" x14ac:dyDescent="0.25">
      <c r="A566" s="91"/>
      <c r="B566" s="76" t="s">
        <v>781</v>
      </c>
      <c r="C566" s="89" t="s">
        <v>898</v>
      </c>
      <c r="D566" s="139" t="str">
        <f>IF(ISERROR(VLOOKUP($B566,Lists!$R$4:$S$17,2,FALSE)),"",VLOOKUP($B566,Lists!$R$4:$S$17,2,FALSE))</f>
        <v/>
      </c>
      <c r="E566" s="90" t="s">
        <v>799</v>
      </c>
      <c r="F566" s="96"/>
      <c r="G566" s="96" t="s">
        <v>836</v>
      </c>
      <c r="H566" s="91" t="s">
        <v>1016</v>
      </c>
      <c r="I566" s="91" t="s">
        <v>926</v>
      </c>
      <c r="J566" s="97"/>
      <c r="K566" s="78" t="s">
        <v>945</v>
      </c>
      <c r="L566" s="140" t="str">
        <f>IF(ISERROR(VLOOKUP($B566&amp;" "&amp;$M566,Lists!$AC$4:$AD$17,2,FALSE)),"",VLOOKUP($B566&amp;" "&amp;$M566,Lists!$AC$4:$AD$17,2,FALSE))</f>
        <v/>
      </c>
      <c r="M566" s="78" t="str">
        <f>IF(ISERROR(VLOOKUP($K566,Lists!$L$4:$M$7,2,FALSE)),"",VLOOKUP($K566,Lists!$L$4:$M$7,2,FALSE))</f>
        <v/>
      </c>
      <c r="N566" s="98" t="str">
        <f t="shared" si="8"/>
        <v/>
      </c>
      <c r="O566" s="99" t="str">
        <f>IF(C566="no",VLOOKUP(B566,Lists!$R$4:$AB$17,10, FALSE),"Please enter details here")</f>
        <v>Please enter details here</v>
      </c>
      <c r="P566" s="124"/>
      <c r="Q566" s="99" t="str">
        <f>IF(Lists!$BA$4="","No","")</f>
        <v>No</v>
      </c>
      <c r="R566" s="100" t="str">
        <f>IF(ISERROR(VLOOKUP($E566,Lists!$T$4:$AA$49,6,FALSE)),"",VLOOKUP($E566,Lists!$T$4:$AA$49,6,FALSE))</f>
        <v/>
      </c>
      <c r="S566" s="101" t="str">
        <f>IF(ISERROR(VLOOKUP($E566,Lists!$T$4:$AA$49,7,FALSE)),"",VLOOKUP($E566,Lists!$T$4:$AA$49,7,FALSE))</f>
        <v/>
      </c>
      <c r="T566" s="102"/>
      <c r="U566" s="102"/>
      <c r="V566" s="102"/>
      <c r="W566" s="102"/>
      <c r="X566" s="102" t="str">
        <f>IF(ISERROR(VLOOKUP($E566,Lists!$T$4:$AF$49,13,FALSE))," ",VLOOKUP($E566,Lists!$T$4:$AF$49,13,FALSE))</f>
        <v xml:space="preserve"> </v>
      </c>
    </row>
    <row r="567" spans="1:24" x14ac:dyDescent="0.25">
      <c r="A567" s="91"/>
      <c r="B567" s="76" t="s">
        <v>781</v>
      </c>
      <c r="C567" s="89" t="s">
        <v>898</v>
      </c>
      <c r="D567" s="139" t="str">
        <f>IF(ISERROR(VLOOKUP($B567,Lists!$R$4:$S$17,2,FALSE)),"",VLOOKUP($B567,Lists!$R$4:$S$17,2,FALSE))</f>
        <v/>
      </c>
      <c r="E567" s="90" t="s">
        <v>799</v>
      </c>
      <c r="F567" s="96"/>
      <c r="G567" s="96" t="s">
        <v>836</v>
      </c>
      <c r="H567" s="91" t="s">
        <v>1016</v>
      </c>
      <c r="I567" s="91" t="s">
        <v>926</v>
      </c>
      <c r="J567" s="97"/>
      <c r="K567" s="78" t="s">
        <v>945</v>
      </c>
      <c r="L567" s="140" t="str">
        <f>IF(ISERROR(VLOOKUP($B567&amp;" "&amp;$M567,Lists!$AC$4:$AD$17,2,FALSE)),"",VLOOKUP($B567&amp;" "&amp;$M567,Lists!$AC$4:$AD$17,2,FALSE))</f>
        <v/>
      </c>
      <c r="M567" s="78" t="str">
        <f>IF(ISERROR(VLOOKUP($K567,Lists!$L$4:$M$7,2,FALSE)),"",VLOOKUP($K567,Lists!$L$4:$M$7,2,FALSE))</f>
        <v/>
      </c>
      <c r="N567" s="98" t="str">
        <f t="shared" si="8"/>
        <v/>
      </c>
      <c r="O567" s="99" t="str">
        <f>IF(C567="no",VLOOKUP(B567,Lists!$R$4:$AB$17,10, FALSE),"Please enter details here")</f>
        <v>Please enter details here</v>
      </c>
      <c r="P567" s="124"/>
      <c r="Q567" s="99" t="str">
        <f>IF(Lists!$BA$4="","No","")</f>
        <v>No</v>
      </c>
      <c r="R567" s="100" t="str">
        <f>IF(ISERROR(VLOOKUP($E567,Lists!$T$4:$AA$49,6,FALSE)),"",VLOOKUP($E567,Lists!$T$4:$AA$49,6,FALSE))</f>
        <v/>
      </c>
      <c r="S567" s="101" t="str">
        <f>IF(ISERROR(VLOOKUP($E567,Lists!$T$4:$AA$49,7,FALSE)),"",VLOOKUP($E567,Lists!$T$4:$AA$49,7,FALSE))</f>
        <v/>
      </c>
      <c r="T567" s="102"/>
      <c r="U567" s="102"/>
      <c r="V567" s="102"/>
      <c r="W567" s="102"/>
      <c r="X567" s="102" t="str">
        <f>IF(ISERROR(VLOOKUP($E567,Lists!$T$4:$AF$49,13,FALSE))," ",VLOOKUP($E567,Lists!$T$4:$AF$49,13,FALSE))</f>
        <v xml:space="preserve"> </v>
      </c>
    </row>
    <row r="568" spans="1:24" x14ac:dyDescent="0.25">
      <c r="A568" s="91"/>
      <c r="B568" s="76" t="s">
        <v>781</v>
      </c>
      <c r="C568" s="89" t="s">
        <v>898</v>
      </c>
      <c r="D568" s="139" t="str">
        <f>IF(ISERROR(VLOOKUP($B568,Lists!$R$4:$S$17,2,FALSE)),"",VLOOKUP($B568,Lists!$R$4:$S$17,2,FALSE))</f>
        <v/>
      </c>
      <c r="E568" s="90" t="s">
        <v>799</v>
      </c>
      <c r="F568" s="96"/>
      <c r="G568" s="96" t="s">
        <v>836</v>
      </c>
      <c r="H568" s="91" t="s">
        <v>1016</v>
      </c>
      <c r="I568" s="91" t="s">
        <v>926</v>
      </c>
      <c r="J568" s="97"/>
      <c r="K568" s="78" t="s">
        <v>945</v>
      </c>
      <c r="L568" s="140" t="str">
        <f>IF(ISERROR(VLOOKUP($B568&amp;" "&amp;$M568,Lists!$AC$4:$AD$17,2,FALSE)),"",VLOOKUP($B568&amp;" "&amp;$M568,Lists!$AC$4:$AD$17,2,FALSE))</f>
        <v/>
      </c>
      <c r="M568" s="78" t="str">
        <f>IF(ISERROR(VLOOKUP($K568,Lists!$L$4:$M$7,2,FALSE)),"",VLOOKUP($K568,Lists!$L$4:$M$7,2,FALSE))</f>
        <v/>
      </c>
      <c r="N568" s="98" t="str">
        <f t="shared" si="8"/>
        <v/>
      </c>
      <c r="O568" s="99" t="str">
        <f>IF(C568="no",VLOOKUP(B568,Lists!$R$4:$AB$17,10, FALSE),"Please enter details here")</f>
        <v>Please enter details here</v>
      </c>
      <c r="P568" s="124"/>
      <c r="Q568" s="99" t="str">
        <f>IF(Lists!$BA$4="","No","")</f>
        <v>No</v>
      </c>
      <c r="R568" s="100" t="str">
        <f>IF(ISERROR(VLOOKUP($E568,Lists!$T$4:$AA$49,6,FALSE)),"",VLOOKUP($E568,Lists!$T$4:$AA$49,6,FALSE))</f>
        <v/>
      </c>
      <c r="S568" s="101" t="str">
        <f>IF(ISERROR(VLOOKUP($E568,Lists!$T$4:$AA$49,7,FALSE)),"",VLOOKUP($E568,Lists!$T$4:$AA$49,7,FALSE))</f>
        <v/>
      </c>
      <c r="T568" s="102"/>
      <c r="U568" s="102"/>
      <c r="V568" s="102"/>
      <c r="W568" s="102"/>
      <c r="X568" s="102" t="str">
        <f>IF(ISERROR(VLOOKUP($E568,Lists!$T$4:$AF$49,13,FALSE))," ",VLOOKUP($E568,Lists!$T$4:$AF$49,13,FALSE))</f>
        <v xml:space="preserve"> </v>
      </c>
    </row>
    <row r="569" spans="1:24" x14ac:dyDescent="0.25">
      <c r="A569" s="91"/>
      <c r="B569" s="76" t="s">
        <v>781</v>
      </c>
      <c r="C569" s="89" t="s">
        <v>898</v>
      </c>
      <c r="D569" s="139" t="str">
        <f>IF(ISERROR(VLOOKUP($B569,Lists!$R$4:$S$17,2,FALSE)),"",VLOOKUP($B569,Lists!$R$4:$S$17,2,FALSE))</f>
        <v/>
      </c>
      <c r="E569" s="90" t="s">
        <v>799</v>
      </c>
      <c r="F569" s="96"/>
      <c r="G569" s="96" t="s">
        <v>836</v>
      </c>
      <c r="H569" s="91" t="s">
        <v>1016</v>
      </c>
      <c r="I569" s="91" t="s">
        <v>926</v>
      </c>
      <c r="J569" s="97"/>
      <c r="K569" s="78" t="s">
        <v>945</v>
      </c>
      <c r="L569" s="140" t="str">
        <f>IF(ISERROR(VLOOKUP($B569&amp;" "&amp;$M569,Lists!$AC$4:$AD$17,2,FALSE)),"",VLOOKUP($B569&amp;" "&amp;$M569,Lists!$AC$4:$AD$17,2,FALSE))</f>
        <v/>
      </c>
      <c r="M569" s="78" t="str">
        <f>IF(ISERROR(VLOOKUP($K569,Lists!$L$4:$M$7,2,FALSE)),"",VLOOKUP($K569,Lists!$L$4:$M$7,2,FALSE))</f>
        <v/>
      </c>
      <c r="N569" s="98" t="str">
        <f t="shared" si="8"/>
        <v/>
      </c>
      <c r="O569" s="99" t="str">
        <f>IF(C569="no",VLOOKUP(B569,Lists!$R$4:$AB$17,10, FALSE),"Please enter details here")</f>
        <v>Please enter details here</v>
      </c>
      <c r="P569" s="124"/>
      <c r="Q569" s="99" t="str">
        <f>IF(Lists!$BA$4="","No","")</f>
        <v>No</v>
      </c>
      <c r="R569" s="100" t="str">
        <f>IF(ISERROR(VLOOKUP($E569,Lists!$T$4:$AA$49,6,FALSE)),"",VLOOKUP($E569,Lists!$T$4:$AA$49,6,FALSE))</f>
        <v/>
      </c>
      <c r="S569" s="101" t="str">
        <f>IF(ISERROR(VLOOKUP($E569,Lists!$T$4:$AA$49,7,FALSE)),"",VLOOKUP($E569,Lists!$T$4:$AA$49,7,FALSE))</f>
        <v/>
      </c>
      <c r="T569" s="102"/>
      <c r="U569" s="102"/>
      <c r="V569" s="102"/>
      <c r="W569" s="102"/>
      <c r="X569" s="102" t="str">
        <f>IF(ISERROR(VLOOKUP($E569,Lists!$T$4:$AF$49,13,FALSE))," ",VLOOKUP($E569,Lists!$T$4:$AF$49,13,FALSE))</f>
        <v xml:space="preserve"> </v>
      </c>
    </row>
    <row r="570" spans="1:24" x14ac:dyDescent="0.25">
      <c r="A570" s="91"/>
      <c r="B570" s="76" t="s">
        <v>781</v>
      </c>
      <c r="C570" s="89" t="s">
        <v>898</v>
      </c>
      <c r="D570" s="139" t="str">
        <f>IF(ISERROR(VLOOKUP($B570,Lists!$R$4:$S$17,2,FALSE)),"",VLOOKUP($B570,Lists!$R$4:$S$17,2,FALSE))</f>
        <v/>
      </c>
      <c r="E570" s="90" t="s">
        <v>799</v>
      </c>
      <c r="F570" s="96"/>
      <c r="G570" s="96" t="s">
        <v>836</v>
      </c>
      <c r="H570" s="91" t="s">
        <v>1016</v>
      </c>
      <c r="I570" s="91" t="s">
        <v>926</v>
      </c>
      <c r="J570" s="97"/>
      <c r="K570" s="78" t="s">
        <v>945</v>
      </c>
      <c r="L570" s="140" t="str">
        <f>IF(ISERROR(VLOOKUP($B570&amp;" "&amp;$M570,Lists!$AC$4:$AD$17,2,FALSE)),"",VLOOKUP($B570&amp;" "&amp;$M570,Lists!$AC$4:$AD$17,2,FALSE))</f>
        <v/>
      </c>
      <c r="M570" s="78" t="str">
        <f>IF(ISERROR(VLOOKUP($K570,Lists!$L$4:$M$7,2,FALSE)),"",VLOOKUP($K570,Lists!$L$4:$M$7,2,FALSE))</f>
        <v/>
      </c>
      <c r="N570" s="98" t="str">
        <f t="shared" si="8"/>
        <v/>
      </c>
      <c r="O570" s="99" t="str">
        <f>IF(C570="no",VLOOKUP(B570,Lists!$R$4:$AB$17,10, FALSE),"Please enter details here")</f>
        <v>Please enter details here</v>
      </c>
      <c r="P570" s="124"/>
      <c r="Q570" s="99" t="str">
        <f>IF(Lists!$BA$4="","No","")</f>
        <v>No</v>
      </c>
      <c r="R570" s="100" t="str">
        <f>IF(ISERROR(VLOOKUP($E570,Lists!$T$4:$AA$49,6,FALSE)),"",VLOOKUP($E570,Lists!$T$4:$AA$49,6,FALSE))</f>
        <v/>
      </c>
      <c r="S570" s="101" t="str">
        <f>IF(ISERROR(VLOOKUP($E570,Lists!$T$4:$AA$49,7,FALSE)),"",VLOOKUP($E570,Lists!$T$4:$AA$49,7,FALSE))</f>
        <v/>
      </c>
      <c r="T570" s="102"/>
      <c r="U570" s="102"/>
      <c r="V570" s="102"/>
      <c r="W570" s="102"/>
      <c r="X570" s="102" t="str">
        <f>IF(ISERROR(VLOOKUP($E570,Lists!$T$4:$AF$49,13,FALSE))," ",VLOOKUP($E570,Lists!$T$4:$AF$49,13,FALSE))</f>
        <v xml:space="preserve"> </v>
      </c>
    </row>
    <row r="571" spans="1:24" x14ac:dyDescent="0.25">
      <c r="A571" s="91"/>
      <c r="B571" s="76" t="s">
        <v>781</v>
      </c>
      <c r="C571" s="89" t="s">
        <v>898</v>
      </c>
      <c r="D571" s="139" t="str">
        <f>IF(ISERROR(VLOOKUP($B571,Lists!$R$4:$S$17,2,FALSE)),"",VLOOKUP($B571,Lists!$R$4:$S$17,2,FALSE))</f>
        <v/>
      </c>
      <c r="E571" s="90" t="s">
        <v>799</v>
      </c>
      <c r="F571" s="96"/>
      <c r="G571" s="96" t="s">
        <v>836</v>
      </c>
      <c r="H571" s="91" t="s">
        <v>1016</v>
      </c>
      <c r="I571" s="91" t="s">
        <v>926</v>
      </c>
      <c r="J571" s="97"/>
      <c r="K571" s="78" t="s">
        <v>945</v>
      </c>
      <c r="L571" s="140" t="str">
        <f>IF(ISERROR(VLOOKUP($B571&amp;" "&amp;$M571,Lists!$AC$4:$AD$17,2,FALSE)),"",VLOOKUP($B571&amp;" "&amp;$M571,Lists!$AC$4:$AD$17,2,FALSE))</f>
        <v/>
      </c>
      <c r="M571" s="78" t="str">
        <f>IF(ISERROR(VLOOKUP($K571,Lists!$L$4:$M$7,2,FALSE)),"",VLOOKUP($K571,Lists!$L$4:$M$7,2,FALSE))</f>
        <v/>
      </c>
      <c r="N571" s="98" t="str">
        <f t="shared" si="8"/>
        <v/>
      </c>
      <c r="O571" s="99" t="str">
        <f>IF(C571="no",VLOOKUP(B571,Lists!$R$4:$AB$17,10, FALSE),"Please enter details here")</f>
        <v>Please enter details here</v>
      </c>
      <c r="P571" s="124"/>
      <c r="Q571" s="99" t="str">
        <f>IF(Lists!$BA$4="","No","")</f>
        <v>No</v>
      </c>
      <c r="R571" s="100" t="str">
        <f>IF(ISERROR(VLOOKUP($E571,Lists!$T$4:$AA$49,6,FALSE)),"",VLOOKUP($E571,Lists!$T$4:$AA$49,6,FALSE))</f>
        <v/>
      </c>
      <c r="S571" s="101" t="str">
        <f>IF(ISERROR(VLOOKUP($E571,Lists!$T$4:$AA$49,7,FALSE)),"",VLOOKUP($E571,Lists!$T$4:$AA$49,7,FALSE))</f>
        <v/>
      </c>
      <c r="T571" s="102"/>
      <c r="U571" s="102"/>
      <c r="V571" s="102"/>
      <c r="W571" s="102"/>
      <c r="X571" s="102" t="str">
        <f>IF(ISERROR(VLOOKUP($E571,Lists!$T$4:$AF$49,13,FALSE))," ",VLOOKUP($E571,Lists!$T$4:$AF$49,13,FALSE))</f>
        <v xml:space="preserve"> </v>
      </c>
    </row>
    <row r="572" spans="1:24" x14ac:dyDescent="0.25">
      <c r="A572" s="91"/>
      <c r="B572" s="76" t="s">
        <v>781</v>
      </c>
      <c r="C572" s="89" t="s">
        <v>898</v>
      </c>
      <c r="D572" s="139" t="str">
        <f>IF(ISERROR(VLOOKUP($B572,Lists!$R$4:$S$17,2,FALSE)),"",VLOOKUP($B572,Lists!$R$4:$S$17,2,FALSE))</f>
        <v/>
      </c>
      <c r="E572" s="90" t="s">
        <v>799</v>
      </c>
      <c r="F572" s="96"/>
      <c r="G572" s="96" t="s">
        <v>836</v>
      </c>
      <c r="H572" s="91" t="s">
        <v>1016</v>
      </c>
      <c r="I572" s="91" t="s">
        <v>926</v>
      </c>
      <c r="J572" s="97"/>
      <c r="K572" s="78" t="s">
        <v>945</v>
      </c>
      <c r="L572" s="140" t="str">
        <f>IF(ISERROR(VLOOKUP($B572&amp;" "&amp;$M572,Lists!$AC$4:$AD$17,2,FALSE)),"",VLOOKUP($B572&amp;" "&amp;$M572,Lists!$AC$4:$AD$17,2,FALSE))</f>
        <v/>
      </c>
      <c r="M572" s="78" t="str">
        <f>IF(ISERROR(VLOOKUP($K572,Lists!$L$4:$M$7,2,FALSE)),"",VLOOKUP($K572,Lists!$L$4:$M$7,2,FALSE))</f>
        <v/>
      </c>
      <c r="N572" s="98" t="str">
        <f t="shared" si="8"/>
        <v/>
      </c>
      <c r="O572" s="99" t="str">
        <f>IF(C572="no",VLOOKUP(B572,Lists!$R$4:$AB$17,10, FALSE),"Please enter details here")</f>
        <v>Please enter details here</v>
      </c>
      <c r="P572" s="124"/>
      <c r="Q572" s="99" t="str">
        <f>IF(Lists!$BA$4="","No","")</f>
        <v>No</v>
      </c>
      <c r="R572" s="100" t="str">
        <f>IF(ISERROR(VLOOKUP($E572,Lists!$T$4:$AA$49,6,FALSE)),"",VLOOKUP($E572,Lists!$T$4:$AA$49,6,FALSE))</f>
        <v/>
      </c>
      <c r="S572" s="101" t="str">
        <f>IF(ISERROR(VLOOKUP($E572,Lists!$T$4:$AA$49,7,FALSE)),"",VLOOKUP($E572,Lists!$T$4:$AA$49,7,FALSE))</f>
        <v/>
      </c>
      <c r="T572" s="102"/>
      <c r="U572" s="102"/>
      <c r="V572" s="102"/>
      <c r="W572" s="102"/>
      <c r="X572" s="102" t="str">
        <f>IF(ISERROR(VLOOKUP($E572,Lists!$T$4:$AF$49,13,FALSE))," ",VLOOKUP($E572,Lists!$T$4:$AF$49,13,FALSE))</f>
        <v xml:space="preserve"> </v>
      </c>
    </row>
    <row r="573" spans="1:24" x14ac:dyDescent="0.25">
      <c r="A573" s="91"/>
      <c r="B573" s="76" t="s">
        <v>781</v>
      </c>
      <c r="C573" s="89" t="s">
        <v>898</v>
      </c>
      <c r="D573" s="139" t="str">
        <f>IF(ISERROR(VLOOKUP($B573,Lists!$R$4:$S$17,2,FALSE)),"",VLOOKUP($B573,Lists!$R$4:$S$17,2,FALSE))</f>
        <v/>
      </c>
      <c r="E573" s="90" t="s">
        <v>799</v>
      </c>
      <c r="F573" s="96"/>
      <c r="G573" s="96" t="s">
        <v>836</v>
      </c>
      <c r="H573" s="91" t="s">
        <v>1016</v>
      </c>
      <c r="I573" s="91" t="s">
        <v>926</v>
      </c>
      <c r="J573" s="97"/>
      <c r="K573" s="78" t="s">
        <v>945</v>
      </c>
      <c r="L573" s="140" t="str">
        <f>IF(ISERROR(VLOOKUP($B573&amp;" "&amp;$M573,Lists!$AC$4:$AD$17,2,FALSE)),"",VLOOKUP($B573&amp;" "&amp;$M573,Lists!$AC$4:$AD$17,2,FALSE))</f>
        <v/>
      </c>
      <c r="M573" s="78" t="str">
        <f>IF(ISERROR(VLOOKUP($K573,Lists!$L$4:$M$7,2,FALSE)),"",VLOOKUP($K573,Lists!$L$4:$M$7,2,FALSE))</f>
        <v/>
      </c>
      <c r="N573" s="98" t="str">
        <f t="shared" si="8"/>
        <v/>
      </c>
      <c r="O573" s="99" t="str">
        <f>IF(C573="no",VLOOKUP(B573,Lists!$R$4:$AB$17,10, FALSE),"Please enter details here")</f>
        <v>Please enter details here</v>
      </c>
      <c r="P573" s="124"/>
      <c r="Q573" s="99" t="str">
        <f>IF(Lists!$BA$4="","No","")</f>
        <v>No</v>
      </c>
      <c r="R573" s="100" t="str">
        <f>IF(ISERROR(VLOOKUP($E573,Lists!$T$4:$AA$49,6,FALSE)),"",VLOOKUP($E573,Lists!$T$4:$AA$49,6,FALSE))</f>
        <v/>
      </c>
      <c r="S573" s="101" t="str">
        <f>IF(ISERROR(VLOOKUP($E573,Lists!$T$4:$AA$49,7,FALSE)),"",VLOOKUP($E573,Lists!$T$4:$AA$49,7,FALSE))</f>
        <v/>
      </c>
      <c r="T573" s="102"/>
      <c r="U573" s="102"/>
      <c r="V573" s="102"/>
      <c r="W573" s="102"/>
      <c r="X573" s="102" t="str">
        <f>IF(ISERROR(VLOOKUP($E573,Lists!$T$4:$AF$49,13,FALSE))," ",VLOOKUP($E573,Lists!$T$4:$AF$49,13,FALSE))</f>
        <v xml:space="preserve"> </v>
      </c>
    </row>
    <row r="574" spans="1:24" x14ac:dyDescent="0.25">
      <c r="A574" s="91"/>
      <c r="B574" s="76" t="s">
        <v>781</v>
      </c>
      <c r="C574" s="89" t="s">
        <v>898</v>
      </c>
      <c r="D574" s="139" t="str">
        <f>IF(ISERROR(VLOOKUP($B574,Lists!$R$4:$S$17,2,FALSE)),"",VLOOKUP($B574,Lists!$R$4:$S$17,2,FALSE))</f>
        <v/>
      </c>
      <c r="E574" s="90" t="s">
        <v>799</v>
      </c>
      <c r="F574" s="96"/>
      <c r="G574" s="96" t="s">
        <v>836</v>
      </c>
      <c r="H574" s="91" t="s">
        <v>1016</v>
      </c>
      <c r="I574" s="91" t="s">
        <v>926</v>
      </c>
      <c r="J574" s="97"/>
      <c r="K574" s="78" t="s">
        <v>945</v>
      </c>
      <c r="L574" s="140" t="str">
        <f>IF(ISERROR(VLOOKUP($B574&amp;" "&amp;$M574,Lists!$AC$4:$AD$17,2,FALSE)),"",VLOOKUP($B574&amp;" "&amp;$M574,Lists!$AC$4:$AD$17,2,FALSE))</f>
        <v/>
      </c>
      <c r="M574" s="78" t="str">
        <f>IF(ISERROR(VLOOKUP($K574,Lists!$L$4:$M$7,2,FALSE)),"",VLOOKUP($K574,Lists!$L$4:$M$7,2,FALSE))</f>
        <v/>
      </c>
      <c r="N574" s="98" t="str">
        <f t="shared" si="8"/>
        <v/>
      </c>
      <c r="O574" s="99" t="str">
        <f>IF(C574="no",VLOOKUP(B574,Lists!$R$4:$AB$17,10, FALSE),"Please enter details here")</f>
        <v>Please enter details here</v>
      </c>
      <c r="P574" s="124"/>
      <c r="Q574" s="99" t="str">
        <f>IF(Lists!$BA$4="","No","")</f>
        <v>No</v>
      </c>
      <c r="R574" s="100" t="str">
        <f>IF(ISERROR(VLOOKUP($E574,Lists!$T$4:$AA$49,6,FALSE)),"",VLOOKUP($E574,Lists!$T$4:$AA$49,6,FALSE))</f>
        <v/>
      </c>
      <c r="S574" s="101" t="str">
        <f>IF(ISERROR(VLOOKUP($E574,Lists!$T$4:$AA$49,7,FALSE)),"",VLOOKUP($E574,Lists!$T$4:$AA$49,7,FALSE))</f>
        <v/>
      </c>
      <c r="T574" s="102"/>
      <c r="U574" s="102"/>
      <c r="V574" s="102"/>
      <c r="W574" s="102"/>
      <c r="X574" s="102" t="str">
        <f>IF(ISERROR(VLOOKUP($E574,Lists!$T$4:$AF$49,13,FALSE))," ",VLOOKUP($E574,Lists!$T$4:$AF$49,13,FALSE))</f>
        <v xml:space="preserve"> </v>
      </c>
    </row>
    <row r="575" spans="1:24" x14ac:dyDescent="0.25">
      <c r="A575" s="91"/>
      <c r="B575" s="76" t="s">
        <v>781</v>
      </c>
      <c r="C575" s="89" t="s">
        <v>898</v>
      </c>
      <c r="D575" s="139" t="str">
        <f>IF(ISERROR(VLOOKUP($B575,Lists!$R$4:$S$17,2,FALSE)),"",VLOOKUP($B575,Lists!$R$4:$S$17,2,FALSE))</f>
        <v/>
      </c>
      <c r="E575" s="90" t="s">
        <v>799</v>
      </c>
      <c r="F575" s="96"/>
      <c r="G575" s="96" t="s">
        <v>836</v>
      </c>
      <c r="H575" s="91" t="s">
        <v>1016</v>
      </c>
      <c r="I575" s="91" t="s">
        <v>926</v>
      </c>
      <c r="J575" s="97"/>
      <c r="K575" s="78" t="s">
        <v>945</v>
      </c>
      <c r="L575" s="140" t="str">
        <f>IF(ISERROR(VLOOKUP($B575&amp;" "&amp;$M575,Lists!$AC$4:$AD$17,2,FALSE)),"",VLOOKUP($B575&amp;" "&amp;$M575,Lists!$AC$4:$AD$17,2,FALSE))</f>
        <v/>
      </c>
      <c r="M575" s="78" t="str">
        <f>IF(ISERROR(VLOOKUP($K575,Lists!$L$4:$M$7,2,FALSE)),"",VLOOKUP($K575,Lists!$L$4:$M$7,2,FALSE))</f>
        <v/>
      </c>
      <c r="N575" s="98" t="str">
        <f t="shared" si="8"/>
        <v/>
      </c>
      <c r="O575" s="99" t="str">
        <f>IF(C575="no",VLOOKUP(B575,Lists!$R$4:$AB$17,10, FALSE),"Please enter details here")</f>
        <v>Please enter details here</v>
      </c>
      <c r="P575" s="124"/>
      <c r="Q575" s="99" t="str">
        <f>IF(Lists!$BA$4="","No","")</f>
        <v>No</v>
      </c>
      <c r="R575" s="100" t="str">
        <f>IF(ISERROR(VLOOKUP($E575,Lists!$T$4:$AA$49,6,FALSE)),"",VLOOKUP($E575,Lists!$T$4:$AA$49,6,FALSE))</f>
        <v/>
      </c>
      <c r="S575" s="101" t="str">
        <f>IF(ISERROR(VLOOKUP($E575,Lists!$T$4:$AA$49,7,FALSE)),"",VLOOKUP($E575,Lists!$T$4:$AA$49,7,FALSE))</f>
        <v/>
      </c>
      <c r="T575" s="102"/>
      <c r="U575" s="102"/>
      <c r="V575" s="102"/>
      <c r="W575" s="102"/>
      <c r="X575" s="102" t="str">
        <f>IF(ISERROR(VLOOKUP($E575,Lists!$T$4:$AF$49,13,FALSE))," ",VLOOKUP($E575,Lists!$T$4:$AF$49,13,FALSE))</f>
        <v xml:space="preserve"> </v>
      </c>
    </row>
    <row r="576" spans="1:24" x14ac:dyDescent="0.25">
      <c r="A576" s="91"/>
      <c r="B576" s="76" t="s">
        <v>781</v>
      </c>
      <c r="C576" s="89" t="s">
        <v>898</v>
      </c>
      <c r="D576" s="139" t="str">
        <f>IF(ISERROR(VLOOKUP($B576,Lists!$R$4:$S$17,2,FALSE)),"",VLOOKUP($B576,Lists!$R$4:$S$17,2,FALSE))</f>
        <v/>
      </c>
      <c r="E576" s="90" t="s">
        <v>799</v>
      </c>
      <c r="F576" s="96"/>
      <c r="G576" s="96" t="s">
        <v>836</v>
      </c>
      <c r="H576" s="91" t="s">
        <v>1016</v>
      </c>
      <c r="I576" s="91" t="s">
        <v>926</v>
      </c>
      <c r="J576" s="97"/>
      <c r="K576" s="78" t="s">
        <v>945</v>
      </c>
      <c r="L576" s="140" t="str">
        <f>IF(ISERROR(VLOOKUP($B576&amp;" "&amp;$M576,Lists!$AC$4:$AD$17,2,FALSE)),"",VLOOKUP($B576&amp;" "&amp;$M576,Lists!$AC$4:$AD$17,2,FALSE))</f>
        <v/>
      </c>
      <c r="M576" s="78" t="str">
        <f>IF(ISERROR(VLOOKUP($K576,Lists!$L$4:$M$7,2,FALSE)),"",VLOOKUP($K576,Lists!$L$4:$M$7,2,FALSE))</f>
        <v/>
      </c>
      <c r="N576" s="98" t="str">
        <f t="shared" si="8"/>
        <v/>
      </c>
      <c r="O576" s="99" t="str">
        <f>IF(C576="no",VLOOKUP(B576,Lists!$R$4:$AB$17,10, FALSE),"Please enter details here")</f>
        <v>Please enter details here</v>
      </c>
      <c r="P576" s="124"/>
      <c r="Q576" s="99" t="str">
        <f>IF(Lists!$BA$4="","No","")</f>
        <v>No</v>
      </c>
      <c r="R576" s="100" t="str">
        <f>IF(ISERROR(VLOOKUP($E576,Lists!$T$4:$AA$49,6,FALSE)),"",VLOOKUP($E576,Lists!$T$4:$AA$49,6,FALSE))</f>
        <v/>
      </c>
      <c r="S576" s="101" t="str">
        <f>IF(ISERROR(VLOOKUP($E576,Lists!$T$4:$AA$49,7,FALSE)),"",VLOOKUP($E576,Lists!$T$4:$AA$49,7,FALSE))</f>
        <v/>
      </c>
      <c r="T576" s="102"/>
      <c r="U576" s="102"/>
      <c r="V576" s="102"/>
      <c r="W576" s="102"/>
      <c r="X576" s="102" t="str">
        <f>IF(ISERROR(VLOOKUP($E576,Lists!$T$4:$AF$49,13,FALSE))," ",VLOOKUP($E576,Lists!$T$4:$AF$49,13,FALSE))</f>
        <v xml:space="preserve"> </v>
      </c>
    </row>
    <row r="577" spans="1:24" x14ac:dyDescent="0.25">
      <c r="A577" s="91"/>
      <c r="B577" s="76" t="s">
        <v>781</v>
      </c>
      <c r="C577" s="89" t="s">
        <v>898</v>
      </c>
      <c r="D577" s="139" t="str">
        <f>IF(ISERROR(VLOOKUP($B577,Lists!$R$4:$S$17,2,FALSE)),"",VLOOKUP($B577,Lists!$R$4:$S$17,2,FALSE))</f>
        <v/>
      </c>
      <c r="E577" s="90" t="s">
        <v>799</v>
      </c>
      <c r="F577" s="96"/>
      <c r="G577" s="96" t="s">
        <v>836</v>
      </c>
      <c r="H577" s="91" t="s">
        <v>1016</v>
      </c>
      <c r="I577" s="91" t="s">
        <v>926</v>
      </c>
      <c r="J577" s="97"/>
      <c r="K577" s="78" t="s">
        <v>945</v>
      </c>
      <c r="L577" s="140" t="str">
        <f>IF(ISERROR(VLOOKUP($B577&amp;" "&amp;$M577,Lists!$AC$4:$AD$17,2,FALSE)),"",VLOOKUP($B577&amp;" "&amp;$M577,Lists!$AC$4:$AD$17,2,FALSE))</f>
        <v/>
      </c>
      <c r="M577" s="78" t="str">
        <f>IF(ISERROR(VLOOKUP($K577,Lists!$L$4:$M$7,2,FALSE)),"",VLOOKUP($K577,Lists!$L$4:$M$7,2,FALSE))</f>
        <v/>
      </c>
      <c r="N577" s="98" t="str">
        <f t="shared" si="8"/>
        <v/>
      </c>
      <c r="O577" s="99" t="str">
        <f>IF(C577="no",VLOOKUP(B577,Lists!$R$4:$AB$17,10, FALSE),"Please enter details here")</f>
        <v>Please enter details here</v>
      </c>
      <c r="P577" s="124"/>
      <c r="Q577" s="99" t="str">
        <f>IF(Lists!$BA$4="","No","")</f>
        <v>No</v>
      </c>
      <c r="R577" s="100" t="str">
        <f>IF(ISERROR(VLOOKUP($E577,Lists!$T$4:$AA$49,6,FALSE)),"",VLOOKUP($E577,Lists!$T$4:$AA$49,6,FALSE))</f>
        <v/>
      </c>
      <c r="S577" s="101" t="str">
        <f>IF(ISERROR(VLOOKUP($E577,Lists!$T$4:$AA$49,7,FALSE)),"",VLOOKUP($E577,Lists!$T$4:$AA$49,7,FALSE))</f>
        <v/>
      </c>
      <c r="T577" s="102"/>
      <c r="U577" s="102"/>
      <c r="V577" s="102"/>
      <c r="W577" s="102"/>
      <c r="X577" s="102" t="str">
        <f>IF(ISERROR(VLOOKUP($E577,Lists!$T$4:$AF$49,13,FALSE))," ",VLOOKUP($E577,Lists!$T$4:$AF$49,13,FALSE))</f>
        <v xml:space="preserve"> </v>
      </c>
    </row>
    <row r="578" spans="1:24" x14ac:dyDescent="0.25">
      <c r="A578" s="91"/>
      <c r="B578" s="76" t="s">
        <v>781</v>
      </c>
      <c r="C578" s="89" t="s">
        <v>898</v>
      </c>
      <c r="D578" s="139" t="str">
        <f>IF(ISERROR(VLOOKUP($B578,Lists!$R$4:$S$17,2,FALSE)),"",VLOOKUP($B578,Lists!$R$4:$S$17,2,FALSE))</f>
        <v/>
      </c>
      <c r="E578" s="90" t="s">
        <v>799</v>
      </c>
      <c r="F578" s="96"/>
      <c r="G578" s="96" t="s">
        <v>836</v>
      </c>
      <c r="H578" s="91" t="s">
        <v>1016</v>
      </c>
      <c r="I578" s="91" t="s">
        <v>926</v>
      </c>
      <c r="J578" s="97"/>
      <c r="K578" s="78" t="s">
        <v>945</v>
      </c>
      <c r="L578" s="140" t="str">
        <f>IF(ISERROR(VLOOKUP($B578&amp;" "&amp;$M578,Lists!$AC$4:$AD$17,2,FALSE)),"",VLOOKUP($B578&amp;" "&amp;$M578,Lists!$AC$4:$AD$17,2,FALSE))</f>
        <v/>
      </c>
      <c r="M578" s="78" t="str">
        <f>IF(ISERROR(VLOOKUP($K578,Lists!$L$4:$M$7,2,FALSE)),"",VLOOKUP($K578,Lists!$L$4:$M$7,2,FALSE))</f>
        <v/>
      </c>
      <c r="N578" s="98" t="str">
        <f t="shared" si="8"/>
        <v/>
      </c>
      <c r="O578" s="99" t="str">
        <f>IF(C578="no",VLOOKUP(B578,Lists!$R$4:$AB$17,10, FALSE),"Please enter details here")</f>
        <v>Please enter details here</v>
      </c>
      <c r="P578" s="124"/>
      <c r="Q578" s="99" t="str">
        <f>IF(Lists!$BA$4="","No","")</f>
        <v>No</v>
      </c>
      <c r="R578" s="100" t="str">
        <f>IF(ISERROR(VLOOKUP($E578,Lists!$T$4:$AA$49,6,FALSE)),"",VLOOKUP($E578,Lists!$T$4:$AA$49,6,FALSE))</f>
        <v/>
      </c>
      <c r="S578" s="101" t="str">
        <f>IF(ISERROR(VLOOKUP($E578,Lists!$T$4:$AA$49,7,FALSE)),"",VLOOKUP($E578,Lists!$T$4:$AA$49,7,FALSE))</f>
        <v/>
      </c>
      <c r="T578" s="102"/>
      <c r="U578" s="102"/>
      <c r="V578" s="102"/>
      <c r="W578" s="102"/>
      <c r="X578" s="102" t="str">
        <f>IF(ISERROR(VLOOKUP($E578,Lists!$T$4:$AF$49,13,FALSE))," ",VLOOKUP($E578,Lists!$T$4:$AF$49,13,FALSE))</f>
        <v xml:space="preserve"> </v>
      </c>
    </row>
    <row r="579" spans="1:24" x14ac:dyDescent="0.25">
      <c r="A579" s="91"/>
      <c r="B579" s="76" t="s">
        <v>781</v>
      </c>
      <c r="C579" s="89" t="s">
        <v>898</v>
      </c>
      <c r="D579" s="139" t="str">
        <f>IF(ISERROR(VLOOKUP($B579,Lists!$R$4:$S$17,2,FALSE)),"",VLOOKUP($B579,Lists!$R$4:$S$17,2,FALSE))</f>
        <v/>
      </c>
      <c r="E579" s="90" t="s">
        <v>799</v>
      </c>
      <c r="F579" s="96"/>
      <c r="G579" s="96" t="s">
        <v>836</v>
      </c>
      <c r="H579" s="91" t="s">
        <v>1016</v>
      </c>
      <c r="I579" s="91" t="s">
        <v>926</v>
      </c>
      <c r="J579" s="97"/>
      <c r="K579" s="78" t="s">
        <v>945</v>
      </c>
      <c r="L579" s="140" t="str">
        <f>IF(ISERROR(VLOOKUP($B579&amp;" "&amp;$M579,Lists!$AC$4:$AD$17,2,FALSE)),"",VLOOKUP($B579&amp;" "&amp;$M579,Lists!$AC$4:$AD$17,2,FALSE))</f>
        <v/>
      </c>
      <c r="M579" s="78" t="str">
        <f>IF(ISERROR(VLOOKUP($K579,Lists!$L$4:$M$7,2,FALSE)),"",VLOOKUP($K579,Lists!$L$4:$M$7,2,FALSE))</f>
        <v/>
      </c>
      <c r="N579" s="98" t="str">
        <f t="shared" si="8"/>
        <v/>
      </c>
      <c r="O579" s="99" t="str">
        <f>IF(C579="no",VLOOKUP(B579,Lists!$R$4:$AB$17,10, FALSE),"Please enter details here")</f>
        <v>Please enter details here</v>
      </c>
      <c r="P579" s="124"/>
      <c r="Q579" s="99" t="str">
        <f>IF(Lists!$BA$4="","No","")</f>
        <v>No</v>
      </c>
      <c r="R579" s="100" t="str">
        <f>IF(ISERROR(VLOOKUP($E579,Lists!$T$4:$AA$49,6,FALSE)),"",VLOOKUP($E579,Lists!$T$4:$AA$49,6,FALSE))</f>
        <v/>
      </c>
      <c r="S579" s="101" t="str">
        <f>IF(ISERROR(VLOOKUP($E579,Lists!$T$4:$AA$49,7,FALSE)),"",VLOOKUP($E579,Lists!$T$4:$AA$49,7,FALSE))</f>
        <v/>
      </c>
      <c r="T579" s="102"/>
      <c r="U579" s="102"/>
      <c r="V579" s="102"/>
      <c r="W579" s="102"/>
      <c r="X579" s="102" t="str">
        <f>IF(ISERROR(VLOOKUP($E579,Lists!$T$4:$AF$49,13,FALSE))," ",VLOOKUP($E579,Lists!$T$4:$AF$49,13,FALSE))</f>
        <v xml:space="preserve"> </v>
      </c>
    </row>
    <row r="580" spans="1:24" x14ac:dyDescent="0.25">
      <c r="A580" s="91"/>
      <c r="B580" s="76" t="s">
        <v>781</v>
      </c>
      <c r="C580" s="89" t="s">
        <v>898</v>
      </c>
      <c r="D580" s="139" t="str">
        <f>IF(ISERROR(VLOOKUP($B580,Lists!$R$4:$S$17,2,FALSE)),"",VLOOKUP($B580,Lists!$R$4:$S$17,2,FALSE))</f>
        <v/>
      </c>
      <c r="E580" s="90" t="s">
        <v>799</v>
      </c>
      <c r="F580" s="96"/>
      <c r="G580" s="96" t="s">
        <v>836</v>
      </c>
      <c r="H580" s="91" t="s">
        <v>1016</v>
      </c>
      <c r="I580" s="91" t="s">
        <v>926</v>
      </c>
      <c r="J580" s="97"/>
      <c r="K580" s="78" t="s">
        <v>945</v>
      </c>
      <c r="L580" s="140" t="str">
        <f>IF(ISERROR(VLOOKUP($B580&amp;" "&amp;$M580,Lists!$AC$4:$AD$17,2,FALSE)),"",VLOOKUP($B580&amp;" "&amp;$M580,Lists!$AC$4:$AD$17,2,FALSE))</f>
        <v/>
      </c>
      <c r="M580" s="78" t="str">
        <f>IF(ISERROR(VLOOKUP($K580,Lists!$L$4:$M$7,2,FALSE)),"",VLOOKUP($K580,Lists!$L$4:$M$7,2,FALSE))</f>
        <v/>
      </c>
      <c r="N580" s="98" t="str">
        <f t="shared" si="8"/>
        <v/>
      </c>
      <c r="O580" s="99" t="str">
        <f>IF(C580="no",VLOOKUP(B580,Lists!$R$4:$AB$17,10, FALSE),"Please enter details here")</f>
        <v>Please enter details here</v>
      </c>
      <c r="P580" s="124"/>
      <c r="Q580" s="99" t="str">
        <f>IF(Lists!$BA$4="","No","")</f>
        <v>No</v>
      </c>
      <c r="R580" s="100" t="str">
        <f>IF(ISERROR(VLOOKUP($E580,Lists!$T$4:$AA$49,6,FALSE)),"",VLOOKUP($E580,Lists!$T$4:$AA$49,6,FALSE))</f>
        <v/>
      </c>
      <c r="S580" s="101" t="str">
        <f>IF(ISERROR(VLOOKUP($E580,Lists!$T$4:$AA$49,7,FALSE)),"",VLOOKUP($E580,Lists!$T$4:$AA$49,7,FALSE))</f>
        <v/>
      </c>
      <c r="T580" s="102"/>
      <c r="U580" s="102"/>
      <c r="V580" s="102"/>
      <c r="W580" s="102"/>
      <c r="X580" s="102" t="str">
        <f>IF(ISERROR(VLOOKUP($E580,Lists!$T$4:$AF$49,13,FALSE))," ",VLOOKUP($E580,Lists!$T$4:$AF$49,13,FALSE))</f>
        <v xml:space="preserve"> </v>
      </c>
    </row>
    <row r="581" spans="1:24" x14ac:dyDescent="0.25">
      <c r="A581" s="91"/>
      <c r="B581" s="76" t="s">
        <v>781</v>
      </c>
      <c r="C581" s="89" t="s">
        <v>898</v>
      </c>
      <c r="D581" s="139" t="str">
        <f>IF(ISERROR(VLOOKUP($B581,Lists!$R$4:$S$17,2,FALSE)),"",VLOOKUP($B581,Lists!$R$4:$S$17,2,FALSE))</f>
        <v/>
      </c>
      <c r="E581" s="90" t="s">
        <v>799</v>
      </c>
      <c r="F581" s="96"/>
      <c r="G581" s="96" t="s">
        <v>836</v>
      </c>
      <c r="H581" s="91" t="s">
        <v>1016</v>
      </c>
      <c r="I581" s="91" t="s">
        <v>926</v>
      </c>
      <c r="J581" s="97"/>
      <c r="K581" s="78" t="s">
        <v>945</v>
      </c>
      <c r="L581" s="140" t="str">
        <f>IF(ISERROR(VLOOKUP($B581&amp;" "&amp;$M581,Lists!$AC$4:$AD$17,2,FALSE)),"",VLOOKUP($B581&amp;" "&amp;$M581,Lists!$AC$4:$AD$17,2,FALSE))</f>
        <v/>
      </c>
      <c r="M581" s="78" t="str">
        <f>IF(ISERROR(VLOOKUP($K581,Lists!$L$4:$M$7,2,FALSE)),"",VLOOKUP($K581,Lists!$L$4:$M$7,2,FALSE))</f>
        <v/>
      </c>
      <c r="N581" s="98" t="str">
        <f t="shared" si="8"/>
        <v/>
      </c>
      <c r="O581" s="99" t="str">
        <f>IF(C581="no",VLOOKUP(B581,Lists!$R$4:$AB$17,10, FALSE),"Please enter details here")</f>
        <v>Please enter details here</v>
      </c>
      <c r="P581" s="124"/>
      <c r="Q581" s="99" t="str">
        <f>IF(Lists!$BA$4="","No","")</f>
        <v>No</v>
      </c>
      <c r="R581" s="100" t="str">
        <f>IF(ISERROR(VLOOKUP($E581,Lists!$T$4:$AA$49,6,FALSE)),"",VLOOKUP($E581,Lists!$T$4:$AA$49,6,FALSE))</f>
        <v/>
      </c>
      <c r="S581" s="101" t="str">
        <f>IF(ISERROR(VLOOKUP($E581,Lists!$T$4:$AA$49,7,FALSE)),"",VLOOKUP($E581,Lists!$T$4:$AA$49,7,FALSE))</f>
        <v/>
      </c>
      <c r="T581" s="102"/>
      <c r="U581" s="102"/>
      <c r="V581" s="102"/>
      <c r="W581" s="102"/>
      <c r="X581" s="102" t="str">
        <f>IF(ISERROR(VLOOKUP($E581,Lists!$T$4:$AF$49,13,FALSE))," ",VLOOKUP($E581,Lists!$T$4:$AF$49,13,FALSE))</f>
        <v xml:space="preserve"> </v>
      </c>
    </row>
    <row r="582" spans="1:24" x14ac:dyDescent="0.25">
      <c r="A582" s="91"/>
      <c r="B582" s="76" t="s">
        <v>781</v>
      </c>
      <c r="C582" s="89" t="s">
        <v>898</v>
      </c>
      <c r="D582" s="139" t="str">
        <f>IF(ISERROR(VLOOKUP($B582,Lists!$R$4:$S$17,2,FALSE)),"",VLOOKUP($B582,Lists!$R$4:$S$17,2,FALSE))</f>
        <v/>
      </c>
      <c r="E582" s="90" t="s">
        <v>799</v>
      </c>
      <c r="F582" s="96"/>
      <c r="G582" s="96" t="s">
        <v>836</v>
      </c>
      <c r="H582" s="91" t="s">
        <v>1016</v>
      </c>
      <c r="I582" s="91" t="s">
        <v>926</v>
      </c>
      <c r="J582" s="97"/>
      <c r="K582" s="78" t="s">
        <v>945</v>
      </c>
      <c r="L582" s="140" t="str">
        <f>IF(ISERROR(VLOOKUP($B582&amp;" "&amp;$M582,Lists!$AC$4:$AD$17,2,FALSE)),"",VLOOKUP($B582&amp;" "&amp;$M582,Lists!$AC$4:$AD$17,2,FALSE))</f>
        <v/>
      </c>
      <c r="M582" s="78" t="str">
        <f>IF(ISERROR(VLOOKUP($K582,Lists!$L$4:$M$7,2,FALSE)),"",VLOOKUP($K582,Lists!$L$4:$M$7,2,FALSE))</f>
        <v/>
      </c>
      <c r="N582" s="98" t="str">
        <f t="shared" si="8"/>
        <v/>
      </c>
      <c r="O582" s="99" t="str">
        <f>IF(C582="no",VLOOKUP(B582,Lists!$R$4:$AB$17,10, FALSE),"Please enter details here")</f>
        <v>Please enter details here</v>
      </c>
      <c r="P582" s="124"/>
      <c r="Q582" s="99" t="str">
        <f>IF(Lists!$BA$4="","No","")</f>
        <v>No</v>
      </c>
      <c r="R582" s="100" t="str">
        <f>IF(ISERROR(VLOOKUP($E582,Lists!$T$4:$AA$49,6,FALSE)),"",VLOOKUP($E582,Lists!$T$4:$AA$49,6,FALSE))</f>
        <v/>
      </c>
      <c r="S582" s="101" t="str">
        <f>IF(ISERROR(VLOOKUP($E582,Lists!$T$4:$AA$49,7,FALSE)),"",VLOOKUP($E582,Lists!$T$4:$AA$49,7,FALSE))</f>
        <v/>
      </c>
      <c r="T582" s="102"/>
      <c r="U582" s="102"/>
      <c r="V582" s="102"/>
      <c r="W582" s="102"/>
      <c r="X582" s="102" t="str">
        <f>IF(ISERROR(VLOOKUP($E582,Lists!$T$4:$AF$49,13,FALSE))," ",VLOOKUP($E582,Lists!$T$4:$AF$49,13,FALSE))</f>
        <v xml:space="preserve"> </v>
      </c>
    </row>
    <row r="583" spans="1:24" x14ac:dyDescent="0.25">
      <c r="A583" s="91"/>
      <c r="B583" s="76" t="s">
        <v>781</v>
      </c>
      <c r="C583" s="89" t="s">
        <v>898</v>
      </c>
      <c r="D583" s="139" t="str">
        <f>IF(ISERROR(VLOOKUP($B583,Lists!$R$4:$S$17,2,FALSE)),"",VLOOKUP($B583,Lists!$R$4:$S$17,2,FALSE))</f>
        <v/>
      </c>
      <c r="E583" s="90" t="s">
        <v>799</v>
      </c>
      <c r="F583" s="96"/>
      <c r="G583" s="96" t="s">
        <v>836</v>
      </c>
      <c r="H583" s="91" t="s">
        <v>1016</v>
      </c>
      <c r="I583" s="91" t="s">
        <v>926</v>
      </c>
      <c r="J583" s="97"/>
      <c r="K583" s="78" t="s">
        <v>945</v>
      </c>
      <c r="L583" s="140" t="str">
        <f>IF(ISERROR(VLOOKUP($B583&amp;" "&amp;$M583,Lists!$AC$4:$AD$17,2,FALSE)),"",VLOOKUP($B583&amp;" "&amp;$M583,Lists!$AC$4:$AD$17,2,FALSE))</f>
        <v/>
      </c>
      <c r="M583" s="78" t="str">
        <f>IF(ISERROR(VLOOKUP($K583,Lists!$L$4:$M$7,2,FALSE)),"",VLOOKUP($K583,Lists!$L$4:$M$7,2,FALSE))</f>
        <v/>
      </c>
      <c r="N583" s="98" t="str">
        <f t="shared" si="8"/>
        <v/>
      </c>
      <c r="O583" s="99" t="str">
        <f>IF(C583="no",VLOOKUP(B583,Lists!$R$4:$AB$17,10, FALSE),"Please enter details here")</f>
        <v>Please enter details here</v>
      </c>
      <c r="P583" s="124"/>
      <c r="Q583" s="99" t="str">
        <f>IF(Lists!$BA$4="","No","")</f>
        <v>No</v>
      </c>
      <c r="R583" s="100" t="str">
        <f>IF(ISERROR(VLOOKUP($E583,Lists!$T$4:$AA$49,6,FALSE)),"",VLOOKUP($E583,Lists!$T$4:$AA$49,6,FALSE))</f>
        <v/>
      </c>
      <c r="S583" s="101" t="str">
        <f>IF(ISERROR(VLOOKUP($E583,Lists!$T$4:$AA$49,7,FALSE)),"",VLOOKUP($E583,Lists!$T$4:$AA$49,7,FALSE))</f>
        <v/>
      </c>
      <c r="T583" s="102"/>
      <c r="U583" s="102"/>
      <c r="V583" s="102"/>
      <c r="W583" s="102"/>
      <c r="X583" s="102" t="str">
        <f>IF(ISERROR(VLOOKUP($E583,Lists!$T$4:$AF$49,13,FALSE))," ",VLOOKUP($E583,Lists!$T$4:$AF$49,13,FALSE))</f>
        <v xml:space="preserve"> </v>
      </c>
    </row>
    <row r="584" spans="1:24" x14ac:dyDescent="0.25">
      <c r="A584" s="91"/>
      <c r="B584" s="76" t="s">
        <v>781</v>
      </c>
      <c r="C584" s="89" t="s">
        <v>898</v>
      </c>
      <c r="D584" s="139" t="str">
        <f>IF(ISERROR(VLOOKUP($B584,Lists!$R$4:$S$17,2,FALSE)),"",VLOOKUP($B584,Lists!$R$4:$S$17,2,FALSE))</f>
        <v/>
      </c>
      <c r="E584" s="90" t="s">
        <v>799</v>
      </c>
      <c r="F584" s="96"/>
      <c r="G584" s="96" t="s">
        <v>836</v>
      </c>
      <c r="H584" s="91" t="s">
        <v>1016</v>
      </c>
      <c r="I584" s="91" t="s">
        <v>926</v>
      </c>
      <c r="J584" s="97"/>
      <c r="K584" s="78" t="s">
        <v>945</v>
      </c>
      <c r="L584" s="140" t="str">
        <f>IF(ISERROR(VLOOKUP($B584&amp;" "&amp;$M584,Lists!$AC$4:$AD$17,2,FALSE)),"",VLOOKUP($B584&amp;" "&amp;$M584,Lists!$AC$4:$AD$17,2,FALSE))</f>
        <v/>
      </c>
      <c r="M584" s="78" t="str">
        <f>IF(ISERROR(VLOOKUP($K584,Lists!$L$4:$M$7,2,FALSE)),"",VLOOKUP($K584,Lists!$L$4:$M$7,2,FALSE))</f>
        <v/>
      </c>
      <c r="N584" s="98" t="str">
        <f t="shared" ref="N584:N647" si="9">IF(ISERROR(J584*L584),"",J584*L584)</f>
        <v/>
      </c>
      <c r="O584" s="99" t="str">
        <f>IF(C584="no",VLOOKUP(B584,Lists!$R$4:$AB$17,10, FALSE),"Please enter details here")</f>
        <v>Please enter details here</v>
      </c>
      <c r="P584" s="124"/>
      <c r="Q584" s="99" t="str">
        <f>IF(Lists!$BA$4="","No","")</f>
        <v>No</v>
      </c>
      <c r="R584" s="100" t="str">
        <f>IF(ISERROR(VLOOKUP($E584,Lists!$T$4:$AA$49,6,FALSE)),"",VLOOKUP($E584,Lists!$T$4:$AA$49,6,FALSE))</f>
        <v/>
      </c>
      <c r="S584" s="101" t="str">
        <f>IF(ISERROR(VLOOKUP($E584,Lists!$T$4:$AA$49,7,FALSE)),"",VLOOKUP($E584,Lists!$T$4:$AA$49,7,FALSE))</f>
        <v/>
      </c>
      <c r="T584" s="102"/>
      <c r="U584" s="102"/>
      <c r="V584" s="102"/>
      <c r="W584" s="102"/>
      <c r="X584" s="102" t="str">
        <f>IF(ISERROR(VLOOKUP($E584,Lists!$T$4:$AF$49,13,FALSE))," ",VLOOKUP($E584,Lists!$T$4:$AF$49,13,FALSE))</f>
        <v xml:space="preserve"> </v>
      </c>
    </row>
    <row r="585" spans="1:24" x14ac:dyDescent="0.25">
      <c r="A585" s="91"/>
      <c r="B585" s="76" t="s">
        <v>781</v>
      </c>
      <c r="C585" s="89" t="s">
        <v>898</v>
      </c>
      <c r="D585" s="139" t="str">
        <f>IF(ISERROR(VLOOKUP($B585,Lists!$R$4:$S$17,2,FALSE)),"",VLOOKUP($B585,Lists!$R$4:$S$17,2,FALSE))</f>
        <v/>
      </c>
      <c r="E585" s="90" t="s">
        <v>799</v>
      </c>
      <c r="F585" s="96"/>
      <c r="G585" s="96" t="s">
        <v>836</v>
      </c>
      <c r="H585" s="91" t="s">
        <v>1016</v>
      </c>
      <c r="I585" s="91" t="s">
        <v>926</v>
      </c>
      <c r="J585" s="97"/>
      <c r="K585" s="78" t="s">
        <v>945</v>
      </c>
      <c r="L585" s="140" t="str">
        <f>IF(ISERROR(VLOOKUP($B585&amp;" "&amp;$M585,Lists!$AC$4:$AD$17,2,FALSE)),"",VLOOKUP($B585&amp;" "&amp;$M585,Lists!$AC$4:$AD$17,2,FALSE))</f>
        <v/>
      </c>
      <c r="M585" s="78" t="str">
        <f>IF(ISERROR(VLOOKUP($K585,Lists!$L$4:$M$7,2,FALSE)),"",VLOOKUP($K585,Lists!$L$4:$M$7,2,FALSE))</f>
        <v/>
      </c>
      <c r="N585" s="98" t="str">
        <f t="shared" si="9"/>
        <v/>
      </c>
      <c r="O585" s="99" t="str">
        <f>IF(C585="no",VLOOKUP(B585,Lists!$R$4:$AB$17,10, FALSE),"Please enter details here")</f>
        <v>Please enter details here</v>
      </c>
      <c r="P585" s="124"/>
      <c r="Q585" s="99" t="str">
        <f>IF(Lists!$BA$4="","No","")</f>
        <v>No</v>
      </c>
      <c r="R585" s="100" t="str">
        <f>IF(ISERROR(VLOOKUP($E585,Lists!$T$4:$AA$49,6,FALSE)),"",VLOOKUP($E585,Lists!$T$4:$AA$49,6,FALSE))</f>
        <v/>
      </c>
      <c r="S585" s="101" t="str">
        <f>IF(ISERROR(VLOOKUP($E585,Lists!$T$4:$AA$49,7,FALSE)),"",VLOOKUP($E585,Lists!$T$4:$AA$49,7,FALSE))</f>
        <v/>
      </c>
      <c r="T585" s="102"/>
      <c r="U585" s="102"/>
      <c r="V585" s="102"/>
      <c r="W585" s="102"/>
      <c r="X585" s="102" t="str">
        <f>IF(ISERROR(VLOOKUP($E585,Lists!$T$4:$AF$49,13,FALSE))," ",VLOOKUP($E585,Lists!$T$4:$AF$49,13,FALSE))</f>
        <v xml:space="preserve"> </v>
      </c>
    </row>
    <row r="586" spans="1:24" x14ac:dyDescent="0.25">
      <c r="A586" s="91"/>
      <c r="B586" s="76" t="s">
        <v>781</v>
      </c>
      <c r="C586" s="89" t="s">
        <v>898</v>
      </c>
      <c r="D586" s="139" t="str">
        <f>IF(ISERROR(VLOOKUP($B586,Lists!$R$4:$S$17,2,FALSE)),"",VLOOKUP($B586,Lists!$R$4:$S$17,2,FALSE))</f>
        <v/>
      </c>
      <c r="E586" s="90" t="s">
        <v>799</v>
      </c>
      <c r="F586" s="96"/>
      <c r="G586" s="96" t="s">
        <v>836</v>
      </c>
      <c r="H586" s="91" t="s">
        <v>1016</v>
      </c>
      <c r="I586" s="91" t="s">
        <v>926</v>
      </c>
      <c r="J586" s="97"/>
      <c r="K586" s="78" t="s">
        <v>945</v>
      </c>
      <c r="L586" s="140" t="str">
        <f>IF(ISERROR(VLOOKUP($B586&amp;" "&amp;$M586,Lists!$AC$4:$AD$17,2,FALSE)),"",VLOOKUP($B586&amp;" "&amp;$M586,Lists!$AC$4:$AD$17,2,FALSE))</f>
        <v/>
      </c>
      <c r="M586" s="78" t="str">
        <f>IF(ISERROR(VLOOKUP($K586,Lists!$L$4:$M$7,2,FALSE)),"",VLOOKUP($K586,Lists!$L$4:$M$7,2,FALSE))</f>
        <v/>
      </c>
      <c r="N586" s="98" t="str">
        <f t="shared" si="9"/>
        <v/>
      </c>
      <c r="O586" s="99" t="str">
        <f>IF(C586="no",VLOOKUP(B586,Lists!$R$4:$AB$17,10, FALSE),"Please enter details here")</f>
        <v>Please enter details here</v>
      </c>
      <c r="P586" s="124"/>
      <c r="Q586" s="99" t="str">
        <f>IF(Lists!$BA$4="","No","")</f>
        <v>No</v>
      </c>
      <c r="R586" s="100" t="str">
        <f>IF(ISERROR(VLOOKUP($E586,Lists!$T$4:$AA$49,6,FALSE)),"",VLOOKUP($E586,Lists!$T$4:$AA$49,6,FALSE))</f>
        <v/>
      </c>
      <c r="S586" s="101" t="str">
        <f>IF(ISERROR(VLOOKUP($E586,Lists!$T$4:$AA$49,7,FALSE)),"",VLOOKUP($E586,Lists!$T$4:$AA$49,7,FALSE))</f>
        <v/>
      </c>
      <c r="T586" s="102"/>
      <c r="U586" s="102"/>
      <c r="V586" s="102"/>
      <c r="W586" s="102"/>
      <c r="X586" s="102" t="str">
        <f>IF(ISERROR(VLOOKUP($E586,Lists!$T$4:$AF$49,13,FALSE))," ",VLOOKUP($E586,Lists!$T$4:$AF$49,13,FALSE))</f>
        <v xml:space="preserve"> </v>
      </c>
    </row>
    <row r="587" spans="1:24" x14ac:dyDescent="0.25">
      <c r="A587" s="91"/>
      <c r="B587" s="76" t="s">
        <v>781</v>
      </c>
      <c r="C587" s="89" t="s">
        <v>898</v>
      </c>
      <c r="D587" s="139" t="str">
        <f>IF(ISERROR(VLOOKUP($B587,Lists!$R$4:$S$17,2,FALSE)),"",VLOOKUP($B587,Lists!$R$4:$S$17,2,FALSE))</f>
        <v/>
      </c>
      <c r="E587" s="90" t="s">
        <v>799</v>
      </c>
      <c r="F587" s="96"/>
      <c r="G587" s="96" t="s">
        <v>836</v>
      </c>
      <c r="H587" s="91" t="s">
        <v>1016</v>
      </c>
      <c r="I587" s="91" t="s">
        <v>926</v>
      </c>
      <c r="J587" s="97"/>
      <c r="K587" s="78" t="s">
        <v>945</v>
      </c>
      <c r="L587" s="140" t="str">
        <f>IF(ISERROR(VLOOKUP($B587&amp;" "&amp;$M587,Lists!$AC$4:$AD$17,2,FALSE)),"",VLOOKUP($B587&amp;" "&amp;$M587,Lists!$AC$4:$AD$17,2,FALSE))</f>
        <v/>
      </c>
      <c r="M587" s="78" t="str">
        <f>IF(ISERROR(VLOOKUP($K587,Lists!$L$4:$M$7,2,FALSE)),"",VLOOKUP($K587,Lists!$L$4:$M$7,2,FALSE))</f>
        <v/>
      </c>
      <c r="N587" s="98" t="str">
        <f t="shared" si="9"/>
        <v/>
      </c>
      <c r="O587" s="99" t="str">
        <f>IF(C587="no",VLOOKUP(B587,Lists!$R$4:$AB$17,10, FALSE),"Please enter details here")</f>
        <v>Please enter details here</v>
      </c>
      <c r="P587" s="124"/>
      <c r="Q587" s="99" t="str">
        <f>IF(Lists!$BA$4="","No","")</f>
        <v>No</v>
      </c>
      <c r="R587" s="100" t="str">
        <f>IF(ISERROR(VLOOKUP($E587,Lists!$T$4:$AA$49,6,FALSE)),"",VLOOKUP($E587,Lists!$T$4:$AA$49,6,FALSE))</f>
        <v/>
      </c>
      <c r="S587" s="101" t="str">
        <f>IF(ISERROR(VLOOKUP($E587,Lists!$T$4:$AA$49,7,FALSE)),"",VLOOKUP($E587,Lists!$T$4:$AA$49,7,FALSE))</f>
        <v/>
      </c>
      <c r="T587" s="102"/>
      <c r="U587" s="102"/>
      <c r="V587" s="102"/>
      <c r="W587" s="102"/>
      <c r="X587" s="102" t="str">
        <f>IF(ISERROR(VLOOKUP($E587,Lists!$T$4:$AF$49,13,FALSE))," ",VLOOKUP($E587,Lists!$T$4:$AF$49,13,FALSE))</f>
        <v xml:space="preserve"> </v>
      </c>
    </row>
    <row r="588" spans="1:24" x14ac:dyDescent="0.25">
      <c r="A588" s="91"/>
      <c r="B588" s="76" t="s">
        <v>781</v>
      </c>
      <c r="C588" s="89" t="s">
        <v>898</v>
      </c>
      <c r="D588" s="139" t="str">
        <f>IF(ISERROR(VLOOKUP($B588,Lists!$R$4:$S$17,2,FALSE)),"",VLOOKUP($B588,Lists!$R$4:$S$17,2,FALSE))</f>
        <v/>
      </c>
      <c r="E588" s="90" t="s">
        <v>799</v>
      </c>
      <c r="F588" s="96"/>
      <c r="G588" s="96" t="s">
        <v>836</v>
      </c>
      <c r="H588" s="91" t="s">
        <v>1016</v>
      </c>
      <c r="I588" s="91" t="s">
        <v>926</v>
      </c>
      <c r="J588" s="97"/>
      <c r="K588" s="78" t="s">
        <v>945</v>
      </c>
      <c r="L588" s="140" t="str">
        <f>IF(ISERROR(VLOOKUP($B588&amp;" "&amp;$M588,Lists!$AC$4:$AD$17,2,FALSE)),"",VLOOKUP($B588&amp;" "&amp;$M588,Lists!$AC$4:$AD$17,2,FALSE))</f>
        <v/>
      </c>
      <c r="M588" s="78" t="str">
        <f>IF(ISERROR(VLOOKUP($K588,Lists!$L$4:$M$7,2,FALSE)),"",VLOOKUP($K588,Lists!$L$4:$M$7,2,FALSE))</f>
        <v/>
      </c>
      <c r="N588" s="98" t="str">
        <f t="shared" si="9"/>
        <v/>
      </c>
      <c r="O588" s="99" t="str">
        <f>IF(C588="no",VLOOKUP(B588,Lists!$R$4:$AB$17,10, FALSE),"Please enter details here")</f>
        <v>Please enter details here</v>
      </c>
      <c r="P588" s="124"/>
      <c r="Q588" s="99" t="str">
        <f>IF(Lists!$BA$4="","No","")</f>
        <v>No</v>
      </c>
      <c r="R588" s="100" t="str">
        <f>IF(ISERROR(VLOOKUP($E588,Lists!$T$4:$AA$49,6,FALSE)),"",VLOOKUP($E588,Lists!$T$4:$AA$49,6,FALSE))</f>
        <v/>
      </c>
      <c r="S588" s="101" t="str">
        <f>IF(ISERROR(VLOOKUP($E588,Lists!$T$4:$AA$49,7,FALSE)),"",VLOOKUP($E588,Lists!$T$4:$AA$49,7,FALSE))</f>
        <v/>
      </c>
      <c r="T588" s="102"/>
      <c r="U588" s="102"/>
      <c r="V588" s="102"/>
      <c r="W588" s="102"/>
      <c r="X588" s="102" t="str">
        <f>IF(ISERROR(VLOOKUP($E588,Lists!$T$4:$AF$49,13,FALSE))," ",VLOOKUP($E588,Lists!$T$4:$AF$49,13,FALSE))</f>
        <v xml:space="preserve"> </v>
      </c>
    </row>
    <row r="589" spans="1:24" x14ac:dyDescent="0.25">
      <c r="A589" s="91"/>
      <c r="B589" s="76" t="s">
        <v>781</v>
      </c>
      <c r="C589" s="89" t="s">
        <v>898</v>
      </c>
      <c r="D589" s="139" t="str">
        <f>IF(ISERROR(VLOOKUP($B589,Lists!$R$4:$S$17,2,FALSE)),"",VLOOKUP($B589,Lists!$R$4:$S$17,2,FALSE))</f>
        <v/>
      </c>
      <c r="E589" s="90" t="s">
        <v>799</v>
      </c>
      <c r="F589" s="96"/>
      <c r="G589" s="96" t="s">
        <v>836</v>
      </c>
      <c r="H589" s="91" t="s">
        <v>1016</v>
      </c>
      <c r="I589" s="91" t="s">
        <v>926</v>
      </c>
      <c r="J589" s="97"/>
      <c r="K589" s="78" t="s">
        <v>945</v>
      </c>
      <c r="L589" s="140" t="str">
        <f>IF(ISERROR(VLOOKUP($B589&amp;" "&amp;$M589,Lists!$AC$4:$AD$17,2,FALSE)),"",VLOOKUP($B589&amp;" "&amp;$M589,Lists!$AC$4:$AD$17,2,FALSE))</f>
        <v/>
      </c>
      <c r="M589" s="78" t="str">
        <f>IF(ISERROR(VLOOKUP($K589,Lists!$L$4:$M$7,2,FALSE)),"",VLOOKUP($K589,Lists!$L$4:$M$7,2,FALSE))</f>
        <v/>
      </c>
      <c r="N589" s="98" t="str">
        <f t="shared" si="9"/>
        <v/>
      </c>
      <c r="O589" s="99" t="str">
        <f>IF(C589="no",VLOOKUP(B589,Lists!$R$4:$AB$17,10, FALSE),"Please enter details here")</f>
        <v>Please enter details here</v>
      </c>
      <c r="P589" s="124"/>
      <c r="Q589" s="99" t="str">
        <f>IF(Lists!$BA$4="","No","")</f>
        <v>No</v>
      </c>
      <c r="R589" s="100" t="str">
        <f>IF(ISERROR(VLOOKUP($E589,Lists!$T$4:$AA$49,6,FALSE)),"",VLOOKUP($E589,Lists!$T$4:$AA$49,6,FALSE))</f>
        <v/>
      </c>
      <c r="S589" s="101" t="str">
        <f>IF(ISERROR(VLOOKUP($E589,Lists!$T$4:$AA$49,7,FALSE)),"",VLOOKUP($E589,Lists!$T$4:$AA$49,7,FALSE))</f>
        <v/>
      </c>
      <c r="T589" s="102"/>
      <c r="U589" s="102"/>
      <c r="V589" s="102"/>
      <c r="W589" s="102"/>
      <c r="X589" s="102" t="str">
        <f>IF(ISERROR(VLOOKUP($E589,Lists!$T$4:$AF$49,13,FALSE))," ",VLOOKUP($E589,Lists!$T$4:$AF$49,13,FALSE))</f>
        <v xml:space="preserve"> </v>
      </c>
    </row>
    <row r="590" spans="1:24" x14ac:dyDescent="0.25">
      <c r="A590" s="91"/>
      <c r="B590" s="76" t="s">
        <v>781</v>
      </c>
      <c r="C590" s="89" t="s">
        <v>898</v>
      </c>
      <c r="D590" s="139" t="str">
        <f>IF(ISERROR(VLOOKUP($B590,Lists!$R$4:$S$17,2,FALSE)),"",VLOOKUP($B590,Lists!$R$4:$S$17,2,FALSE))</f>
        <v/>
      </c>
      <c r="E590" s="90" t="s">
        <v>799</v>
      </c>
      <c r="F590" s="96"/>
      <c r="G590" s="96" t="s">
        <v>836</v>
      </c>
      <c r="H590" s="91" t="s">
        <v>1016</v>
      </c>
      <c r="I590" s="91" t="s">
        <v>926</v>
      </c>
      <c r="J590" s="97"/>
      <c r="K590" s="78" t="s">
        <v>945</v>
      </c>
      <c r="L590" s="140" t="str">
        <f>IF(ISERROR(VLOOKUP($B590&amp;" "&amp;$M590,Lists!$AC$4:$AD$17,2,FALSE)),"",VLOOKUP($B590&amp;" "&amp;$M590,Lists!$AC$4:$AD$17,2,FALSE))</f>
        <v/>
      </c>
      <c r="M590" s="78" t="str">
        <f>IF(ISERROR(VLOOKUP($K590,Lists!$L$4:$M$7,2,FALSE)),"",VLOOKUP($K590,Lists!$L$4:$M$7,2,FALSE))</f>
        <v/>
      </c>
      <c r="N590" s="98" t="str">
        <f t="shared" si="9"/>
        <v/>
      </c>
      <c r="O590" s="99" t="str">
        <f>IF(C590="no",VLOOKUP(B590,Lists!$R$4:$AB$17,10, FALSE),"Please enter details here")</f>
        <v>Please enter details here</v>
      </c>
      <c r="P590" s="124"/>
      <c r="Q590" s="99" t="str">
        <f>IF(Lists!$BA$4="","No","")</f>
        <v>No</v>
      </c>
      <c r="R590" s="100" t="str">
        <f>IF(ISERROR(VLOOKUP($E590,Lists!$T$4:$AA$49,6,FALSE)),"",VLOOKUP($E590,Lists!$T$4:$AA$49,6,FALSE))</f>
        <v/>
      </c>
      <c r="S590" s="101" t="str">
        <f>IF(ISERROR(VLOOKUP($E590,Lists!$T$4:$AA$49,7,FALSE)),"",VLOOKUP($E590,Lists!$T$4:$AA$49,7,FALSE))</f>
        <v/>
      </c>
      <c r="T590" s="102"/>
      <c r="U590" s="102"/>
      <c r="V590" s="102"/>
      <c r="W590" s="102"/>
      <c r="X590" s="102" t="str">
        <f>IF(ISERROR(VLOOKUP($E590,Lists!$T$4:$AF$49,13,FALSE))," ",VLOOKUP($E590,Lists!$T$4:$AF$49,13,FALSE))</f>
        <v xml:space="preserve"> </v>
      </c>
    </row>
    <row r="591" spans="1:24" x14ac:dyDescent="0.25">
      <c r="A591" s="91"/>
      <c r="B591" s="76" t="s">
        <v>781</v>
      </c>
      <c r="C591" s="89" t="s">
        <v>898</v>
      </c>
      <c r="D591" s="139" t="str">
        <f>IF(ISERROR(VLOOKUP($B591,Lists!$R$4:$S$17,2,FALSE)),"",VLOOKUP($B591,Lists!$R$4:$S$17,2,FALSE))</f>
        <v/>
      </c>
      <c r="E591" s="90" t="s">
        <v>799</v>
      </c>
      <c r="F591" s="96"/>
      <c r="G591" s="96" t="s">
        <v>836</v>
      </c>
      <c r="H591" s="91" t="s">
        <v>1016</v>
      </c>
      <c r="I591" s="91" t="s">
        <v>926</v>
      </c>
      <c r="J591" s="97"/>
      <c r="K591" s="78" t="s">
        <v>945</v>
      </c>
      <c r="L591" s="140" t="str">
        <f>IF(ISERROR(VLOOKUP($B591&amp;" "&amp;$M591,Lists!$AC$4:$AD$17,2,FALSE)),"",VLOOKUP($B591&amp;" "&amp;$M591,Lists!$AC$4:$AD$17,2,FALSE))</f>
        <v/>
      </c>
      <c r="M591" s="78" t="str">
        <f>IF(ISERROR(VLOOKUP($K591,Lists!$L$4:$M$7,2,FALSE)),"",VLOOKUP($K591,Lists!$L$4:$M$7,2,FALSE))</f>
        <v/>
      </c>
      <c r="N591" s="98" t="str">
        <f t="shared" si="9"/>
        <v/>
      </c>
      <c r="O591" s="99" t="str">
        <f>IF(C591="no",VLOOKUP(B591,Lists!$R$4:$AB$17,10, FALSE),"Please enter details here")</f>
        <v>Please enter details here</v>
      </c>
      <c r="P591" s="124"/>
      <c r="Q591" s="99" t="str">
        <f>IF(Lists!$BA$4="","No","")</f>
        <v>No</v>
      </c>
      <c r="R591" s="100" t="str">
        <f>IF(ISERROR(VLOOKUP($E591,Lists!$T$4:$AA$49,6,FALSE)),"",VLOOKUP($E591,Lists!$T$4:$AA$49,6,FALSE))</f>
        <v/>
      </c>
      <c r="S591" s="101" t="str">
        <f>IF(ISERROR(VLOOKUP($E591,Lists!$T$4:$AA$49,7,FALSE)),"",VLOOKUP($E591,Lists!$T$4:$AA$49,7,FALSE))</f>
        <v/>
      </c>
      <c r="T591" s="102"/>
      <c r="U591" s="102"/>
      <c r="V591" s="102"/>
      <c r="W591" s="102"/>
      <c r="X591" s="102" t="str">
        <f>IF(ISERROR(VLOOKUP($E591,Lists!$T$4:$AF$49,13,FALSE))," ",VLOOKUP($E591,Lists!$T$4:$AF$49,13,FALSE))</f>
        <v xml:space="preserve"> </v>
      </c>
    </row>
    <row r="592" spans="1:24" x14ac:dyDescent="0.25">
      <c r="A592" s="91"/>
      <c r="B592" s="76" t="s">
        <v>781</v>
      </c>
      <c r="C592" s="89" t="s">
        <v>898</v>
      </c>
      <c r="D592" s="139" t="str">
        <f>IF(ISERROR(VLOOKUP($B592,Lists!$R$4:$S$17,2,FALSE)),"",VLOOKUP($B592,Lists!$R$4:$S$17,2,FALSE))</f>
        <v/>
      </c>
      <c r="E592" s="90" t="s">
        <v>799</v>
      </c>
      <c r="F592" s="96"/>
      <c r="G592" s="96" t="s">
        <v>836</v>
      </c>
      <c r="H592" s="91" t="s">
        <v>1016</v>
      </c>
      <c r="I592" s="91" t="s">
        <v>926</v>
      </c>
      <c r="J592" s="97"/>
      <c r="K592" s="78" t="s">
        <v>945</v>
      </c>
      <c r="L592" s="140" t="str">
        <f>IF(ISERROR(VLOOKUP($B592&amp;" "&amp;$M592,Lists!$AC$4:$AD$17,2,FALSE)),"",VLOOKUP($B592&amp;" "&amp;$M592,Lists!$AC$4:$AD$17,2,FALSE))</f>
        <v/>
      </c>
      <c r="M592" s="78" t="str">
        <f>IF(ISERROR(VLOOKUP($K592,Lists!$L$4:$M$7,2,FALSE)),"",VLOOKUP($K592,Lists!$L$4:$M$7,2,FALSE))</f>
        <v/>
      </c>
      <c r="N592" s="98" t="str">
        <f t="shared" si="9"/>
        <v/>
      </c>
      <c r="O592" s="99" t="str">
        <f>IF(C592="no",VLOOKUP(B592,Lists!$R$4:$AB$17,10, FALSE),"Please enter details here")</f>
        <v>Please enter details here</v>
      </c>
      <c r="P592" s="124"/>
      <c r="Q592" s="99" t="str">
        <f>IF(Lists!$BA$4="","No","")</f>
        <v>No</v>
      </c>
      <c r="R592" s="100" t="str">
        <f>IF(ISERROR(VLOOKUP($E592,Lists!$T$4:$AA$49,6,FALSE)),"",VLOOKUP($E592,Lists!$T$4:$AA$49,6,FALSE))</f>
        <v/>
      </c>
      <c r="S592" s="101" t="str">
        <f>IF(ISERROR(VLOOKUP($E592,Lists!$T$4:$AA$49,7,FALSE)),"",VLOOKUP($E592,Lists!$T$4:$AA$49,7,FALSE))</f>
        <v/>
      </c>
      <c r="T592" s="102"/>
      <c r="U592" s="102"/>
      <c r="V592" s="102"/>
      <c r="W592" s="102"/>
      <c r="X592" s="102" t="str">
        <f>IF(ISERROR(VLOOKUP($E592,Lists!$T$4:$AF$49,13,FALSE))," ",VLOOKUP($E592,Lists!$T$4:$AF$49,13,FALSE))</f>
        <v xml:space="preserve"> </v>
      </c>
    </row>
    <row r="593" spans="1:24" x14ac:dyDescent="0.25">
      <c r="A593" s="91"/>
      <c r="B593" s="76" t="s">
        <v>781</v>
      </c>
      <c r="C593" s="89" t="s">
        <v>898</v>
      </c>
      <c r="D593" s="139" t="str">
        <f>IF(ISERROR(VLOOKUP($B593,Lists!$R$4:$S$17,2,FALSE)),"",VLOOKUP($B593,Lists!$R$4:$S$17,2,FALSE))</f>
        <v/>
      </c>
      <c r="E593" s="90" t="s">
        <v>799</v>
      </c>
      <c r="F593" s="96"/>
      <c r="G593" s="96" t="s">
        <v>836</v>
      </c>
      <c r="H593" s="91" t="s">
        <v>1016</v>
      </c>
      <c r="I593" s="91" t="s">
        <v>926</v>
      </c>
      <c r="J593" s="97"/>
      <c r="K593" s="78" t="s">
        <v>945</v>
      </c>
      <c r="L593" s="140" t="str">
        <f>IF(ISERROR(VLOOKUP($B593&amp;" "&amp;$M593,Lists!$AC$4:$AD$17,2,FALSE)),"",VLOOKUP($B593&amp;" "&amp;$M593,Lists!$AC$4:$AD$17,2,FALSE))</f>
        <v/>
      </c>
      <c r="M593" s="78" t="str">
        <f>IF(ISERROR(VLOOKUP($K593,Lists!$L$4:$M$7,2,FALSE)),"",VLOOKUP($K593,Lists!$L$4:$M$7,2,FALSE))</f>
        <v/>
      </c>
      <c r="N593" s="98" t="str">
        <f t="shared" si="9"/>
        <v/>
      </c>
      <c r="O593" s="99" t="str">
        <f>IF(C593="no",VLOOKUP(B593,Lists!$R$4:$AB$17,10, FALSE),"Please enter details here")</f>
        <v>Please enter details here</v>
      </c>
      <c r="P593" s="124"/>
      <c r="Q593" s="99" t="str">
        <f>IF(Lists!$BA$4="","No","")</f>
        <v>No</v>
      </c>
      <c r="R593" s="100" t="str">
        <f>IF(ISERROR(VLOOKUP($E593,Lists!$T$4:$AA$49,6,FALSE)),"",VLOOKUP($E593,Lists!$T$4:$AA$49,6,FALSE))</f>
        <v/>
      </c>
      <c r="S593" s="101" t="str">
        <f>IF(ISERROR(VLOOKUP($E593,Lists!$T$4:$AA$49,7,FALSE)),"",VLOOKUP($E593,Lists!$T$4:$AA$49,7,FALSE))</f>
        <v/>
      </c>
      <c r="T593" s="102"/>
      <c r="U593" s="102"/>
      <c r="V593" s="102"/>
      <c r="W593" s="102"/>
      <c r="X593" s="102" t="str">
        <f>IF(ISERROR(VLOOKUP($E593,Lists!$T$4:$AF$49,13,FALSE))," ",VLOOKUP($E593,Lists!$T$4:$AF$49,13,FALSE))</f>
        <v xml:space="preserve"> </v>
      </c>
    </row>
    <row r="594" spans="1:24" x14ac:dyDescent="0.25">
      <c r="A594" s="91"/>
      <c r="B594" s="76" t="s">
        <v>781</v>
      </c>
      <c r="C594" s="89" t="s">
        <v>898</v>
      </c>
      <c r="D594" s="139" t="str">
        <f>IF(ISERROR(VLOOKUP($B594,Lists!$R$4:$S$17,2,FALSE)),"",VLOOKUP($B594,Lists!$R$4:$S$17,2,FALSE))</f>
        <v/>
      </c>
      <c r="E594" s="90" t="s">
        <v>799</v>
      </c>
      <c r="F594" s="96"/>
      <c r="G594" s="96" t="s">
        <v>836</v>
      </c>
      <c r="H594" s="91" t="s">
        <v>1016</v>
      </c>
      <c r="I594" s="91" t="s">
        <v>926</v>
      </c>
      <c r="J594" s="97"/>
      <c r="K594" s="78" t="s">
        <v>945</v>
      </c>
      <c r="L594" s="140" t="str">
        <f>IF(ISERROR(VLOOKUP($B594&amp;" "&amp;$M594,Lists!$AC$4:$AD$17,2,FALSE)),"",VLOOKUP($B594&amp;" "&amp;$M594,Lists!$AC$4:$AD$17,2,FALSE))</f>
        <v/>
      </c>
      <c r="M594" s="78" t="str">
        <f>IF(ISERROR(VLOOKUP($K594,Lists!$L$4:$M$7,2,FALSE)),"",VLOOKUP($K594,Lists!$L$4:$M$7,2,FALSE))</f>
        <v/>
      </c>
      <c r="N594" s="98" t="str">
        <f t="shared" si="9"/>
        <v/>
      </c>
      <c r="O594" s="99" t="str">
        <f>IF(C594="no",VLOOKUP(B594,Lists!$R$4:$AB$17,10, FALSE),"Please enter details here")</f>
        <v>Please enter details here</v>
      </c>
      <c r="P594" s="124"/>
      <c r="Q594" s="99" t="str">
        <f>IF(Lists!$BA$4="","No","")</f>
        <v>No</v>
      </c>
      <c r="R594" s="100" t="str">
        <f>IF(ISERROR(VLOOKUP($E594,Lists!$T$4:$AA$49,6,FALSE)),"",VLOOKUP($E594,Lists!$T$4:$AA$49,6,FALSE))</f>
        <v/>
      </c>
      <c r="S594" s="101" t="str">
        <f>IF(ISERROR(VLOOKUP($E594,Lists!$T$4:$AA$49,7,FALSE)),"",VLOOKUP($E594,Lists!$T$4:$AA$49,7,FALSE))</f>
        <v/>
      </c>
      <c r="T594" s="102"/>
      <c r="U594" s="102"/>
      <c r="V594" s="102"/>
      <c r="W594" s="102"/>
      <c r="X594" s="102" t="str">
        <f>IF(ISERROR(VLOOKUP($E594,Lists!$T$4:$AF$49,13,FALSE))," ",VLOOKUP($E594,Lists!$T$4:$AF$49,13,FALSE))</f>
        <v xml:space="preserve"> </v>
      </c>
    </row>
    <row r="595" spans="1:24" x14ac:dyDescent="0.25">
      <c r="A595" s="91"/>
      <c r="B595" s="76" t="s">
        <v>781</v>
      </c>
      <c r="C595" s="89" t="s">
        <v>898</v>
      </c>
      <c r="D595" s="139" t="str">
        <f>IF(ISERROR(VLOOKUP($B595,Lists!$R$4:$S$17,2,FALSE)),"",VLOOKUP($B595,Lists!$R$4:$S$17,2,FALSE))</f>
        <v/>
      </c>
      <c r="E595" s="90" t="s">
        <v>799</v>
      </c>
      <c r="F595" s="96"/>
      <c r="G595" s="96" t="s">
        <v>836</v>
      </c>
      <c r="H595" s="91" t="s">
        <v>1016</v>
      </c>
      <c r="I595" s="91" t="s">
        <v>926</v>
      </c>
      <c r="J595" s="97"/>
      <c r="K595" s="78" t="s">
        <v>945</v>
      </c>
      <c r="L595" s="140" t="str">
        <f>IF(ISERROR(VLOOKUP($B595&amp;" "&amp;$M595,Lists!$AC$4:$AD$17,2,FALSE)),"",VLOOKUP($B595&amp;" "&amp;$M595,Lists!$AC$4:$AD$17,2,FALSE))</f>
        <v/>
      </c>
      <c r="M595" s="78" t="str">
        <f>IF(ISERROR(VLOOKUP($K595,Lists!$L$4:$M$7,2,FALSE)),"",VLOOKUP($K595,Lists!$L$4:$M$7,2,FALSE))</f>
        <v/>
      </c>
      <c r="N595" s="98" t="str">
        <f t="shared" si="9"/>
        <v/>
      </c>
      <c r="O595" s="99" t="str">
        <f>IF(C595="no",VLOOKUP(B595,Lists!$R$4:$AB$17,10, FALSE),"Please enter details here")</f>
        <v>Please enter details here</v>
      </c>
      <c r="P595" s="124"/>
      <c r="Q595" s="99" t="str">
        <f>IF(Lists!$BA$4="","No","")</f>
        <v>No</v>
      </c>
      <c r="R595" s="100" t="str">
        <f>IF(ISERROR(VLOOKUP($E595,Lists!$T$4:$AA$49,6,FALSE)),"",VLOOKUP($E595,Lists!$T$4:$AA$49,6,FALSE))</f>
        <v/>
      </c>
      <c r="S595" s="101" t="str">
        <f>IF(ISERROR(VLOOKUP($E595,Lists!$T$4:$AA$49,7,FALSE)),"",VLOOKUP($E595,Lists!$T$4:$AA$49,7,FALSE))</f>
        <v/>
      </c>
      <c r="T595" s="102"/>
      <c r="U595" s="102"/>
      <c r="V595" s="102"/>
      <c r="W595" s="102"/>
      <c r="X595" s="102" t="str">
        <f>IF(ISERROR(VLOOKUP($E595,Lists!$T$4:$AF$49,13,FALSE))," ",VLOOKUP($E595,Lists!$T$4:$AF$49,13,FALSE))</f>
        <v xml:space="preserve"> </v>
      </c>
    </row>
    <row r="596" spans="1:24" x14ac:dyDescent="0.25">
      <c r="A596" s="91"/>
      <c r="B596" s="76" t="s">
        <v>781</v>
      </c>
      <c r="C596" s="89" t="s">
        <v>898</v>
      </c>
      <c r="D596" s="139" t="str">
        <f>IF(ISERROR(VLOOKUP($B596,Lists!$R$4:$S$17,2,FALSE)),"",VLOOKUP($B596,Lists!$R$4:$S$17,2,FALSE))</f>
        <v/>
      </c>
      <c r="E596" s="90" t="s">
        <v>799</v>
      </c>
      <c r="F596" s="96"/>
      <c r="G596" s="96" t="s">
        <v>836</v>
      </c>
      <c r="H596" s="91" t="s">
        <v>1016</v>
      </c>
      <c r="I596" s="91" t="s">
        <v>926</v>
      </c>
      <c r="J596" s="97"/>
      <c r="K596" s="78" t="s">
        <v>945</v>
      </c>
      <c r="L596" s="140" t="str">
        <f>IF(ISERROR(VLOOKUP($B596&amp;" "&amp;$M596,Lists!$AC$4:$AD$17,2,FALSE)),"",VLOOKUP($B596&amp;" "&amp;$M596,Lists!$AC$4:$AD$17,2,FALSE))</f>
        <v/>
      </c>
      <c r="M596" s="78" t="str">
        <f>IF(ISERROR(VLOOKUP($K596,Lists!$L$4:$M$7,2,FALSE)),"",VLOOKUP($K596,Lists!$L$4:$M$7,2,FALSE))</f>
        <v/>
      </c>
      <c r="N596" s="98" t="str">
        <f t="shared" si="9"/>
        <v/>
      </c>
      <c r="O596" s="99" t="str">
        <f>IF(C596="no",VLOOKUP(B596,Lists!$R$4:$AB$17,10, FALSE),"Please enter details here")</f>
        <v>Please enter details here</v>
      </c>
      <c r="P596" s="124"/>
      <c r="Q596" s="99" t="str">
        <f>IF(Lists!$BA$4="","No","")</f>
        <v>No</v>
      </c>
      <c r="R596" s="100" t="str">
        <f>IF(ISERROR(VLOOKUP($E596,Lists!$T$4:$AA$49,6,FALSE)),"",VLOOKUP($E596,Lists!$T$4:$AA$49,6,FALSE))</f>
        <v/>
      </c>
      <c r="S596" s="101" t="str">
        <f>IF(ISERROR(VLOOKUP($E596,Lists!$T$4:$AA$49,7,FALSE)),"",VLOOKUP($E596,Lists!$T$4:$AA$49,7,FALSE))</f>
        <v/>
      </c>
      <c r="T596" s="102"/>
      <c r="U596" s="102"/>
      <c r="V596" s="102"/>
      <c r="W596" s="102"/>
      <c r="X596" s="102" t="str">
        <f>IF(ISERROR(VLOOKUP($E596,Lists!$T$4:$AF$49,13,FALSE))," ",VLOOKUP($E596,Lists!$T$4:$AF$49,13,FALSE))</f>
        <v xml:space="preserve"> </v>
      </c>
    </row>
    <row r="597" spans="1:24" x14ac:dyDescent="0.25">
      <c r="A597" s="91"/>
      <c r="B597" s="76" t="s">
        <v>781</v>
      </c>
      <c r="C597" s="89" t="s">
        <v>898</v>
      </c>
      <c r="D597" s="139" t="str">
        <f>IF(ISERROR(VLOOKUP($B597,Lists!$R$4:$S$17,2,FALSE)),"",VLOOKUP($B597,Lists!$R$4:$S$17,2,FALSE))</f>
        <v/>
      </c>
      <c r="E597" s="90" t="s">
        <v>799</v>
      </c>
      <c r="F597" s="96"/>
      <c r="G597" s="96" t="s">
        <v>836</v>
      </c>
      <c r="H597" s="91" t="s">
        <v>1016</v>
      </c>
      <c r="I597" s="91" t="s">
        <v>926</v>
      </c>
      <c r="J597" s="97"/>
      <c r="K597" s="78" t="s">
        <v>945</v>
      </c>
      <c r="L597" s="140" t="str">
        <f>IF(ISERROR(VLOOKUP($B597&amp;" "&amp;$M597,Lists!$AC$4:$AD$17,2,FALSE)),"",VLOOKUP($B597&amp;" "&amp;$M597,Lists!$AC$4:$AD$17,2,FALSE))</f>
        <v/>
      </c>
      <c r="M597" s="78" t="str">
        <f>IF(ISERROR(VLOOKUP($K597,Lists!$L$4:$M$7,2,FALSE)),"",VLOOKUP($K597,Lists!$L$4:$M$7,2,FALSE))</f>
        <v/>
      </c>
      <c r="N597" s="98" t="str">
        <f t="shared" si="9"/>
        <v/>
      </c>
      <c r="O597" s="99" t="str">
        <f>IF(C597="no",VLOOKUP(B597,Lists!$R$4:$AB$17,10, FALSE),"Please enter details here")</f>
        <v>Please enter details here</v>
      </c>
      <c r="P597" s="124"/>
      <c r="Q597" s="99" t="str">
        <f>IF(Lists!$BA$4="","No","")</f>
        <v>No</v>
      </c>
      <c r="R597" s="100" t="str">
        <f>IF(ISERROR(VLOOKUP($E597,Lists!$T$4:$AA$49,6,FALSE)),"",VLOOKUP($E597,Lists!$T$4:$AA$49,6,FALSE))</f>
        <v/>
      </c>
      <c r="S597" s="101" t="str">
        <f>IF(ISERROR(VLOOKUP($E597,Lists!$T$4:$AA$49,7,FALSE)),"",VLOOKUP($E597,Lists!$T$4:$AA$49,7,FALSE))</f>
        <v/>
      </c>
      <c r="T597" s="102"/>
      <c r="U597" s="102"/>
      <c r="V597" s="102"/>
      <c r="W597" s="102"/>
      <c r="X597" s="102" t="str">
        <f>IF(ISERROR(VLOOKUP($E597,Lists!$T$4:$AF$49,13,FALSE))," ",VLOOKUP($E597,Lists!$T$4:$AF$49,13,FALSE))</f>
        <v xml:space="preserve"> </v>
      </c>
    </row>
    <row r="598" spans="1:24" x14ac:dyDescent="0.25">
      <c r="A598" s="91"/>
      <c r="B598" s="76" t="s">
        <v>781</v>
      </c>
      <c r="C598" s="89" t="s">
        <v>898</v>
      </c>
      <c r="D598" s="139" t="str">
        <f>IF(ISERROR(VLOOKUP($B598,Lists!$R$4:$S$17,2,FALSE)),"",VLOOKUP($B598,Lists!$R$4:$S$17,2,FALSE))</f>
        <v/>
      </c>
      <c r="E598" s="90" t="s">
        <v>799</v>
      </c>
      <c r="F598" s="96"/>
      <c r="G598" s="96" t="s">
        <v>836</v>
      </c>
      <c r="H598" s="91" t="s">
        <v>1016</v>
      </c>
      <c r="I598" s="91" t="s">
        <v>926</v>
      </c>
      <c r="J598" s="97"/>
      <c r="K598" s="78" t="s">
        <v>945</v>
      </c>
      <c r="L598" s="140" t="str">
        <f>IF(ISERROR(VLOOKUP($B598&amp;" "&amp;$M598,Lists!$AC$4:$AD$17,2,FALSE)),"",VLOOKUP($B598&amp;" "&amp;$M598,Lists!$AC$4:$AD$17,2,FALSE))</f>
        <v/>
      </c>
      <c r="M598" s="78" t="str">
        <f>IF(ISERROR(VLOOKUP($K598,Lists!$L$4:$M$7,2,FALSE)),"",VLOOKUP($K598,Lists!$L$4:$M$7,2,FALSE))</f>
        <v/>
      </c>
      <c r="N598" s="98" t="str">
        <f t="shared" si="9"/>
        <v/>
      </c>
      <c r="O598" s="99" t="str">
        <f>IF(C598="no",VLOOKUP(B598,Lists!$R$4:$AB$17,10, FALSE),"Please enter details here")</f>
        <v>Please enter details here</v>
      </c>
      <c r="P598" s="124"/>
      <c r="Q598" s="99" t="str">
        <f>IF(Lists!$BA$4="","No","")</f>
        <v>No</v>
      </c>
      <c r="R598" s="100" t="str">
        <f>IF(ISERROR(VLOOKUP($E598,Lists!$T$4:$AA$49,6,FALSE)),"",VLOOKUP($E598,Lists!$T$4:$AA$49,6,FALSE))</f>
        <v/>
      </c>
      <c r="S598" s="101" t="str">
        <f>IF(ISERROR(VLOOKUP($E598,Lists!$T$4:$AA$49,7,FALSE)),"",VLOOKUP($E598,Lists!$T$4:$AA$49,7,FALSE))</f>
        <v/>
      </c>
      <c r="T598" s="102"/>
      <c r="U598" s="102"/>
      <c r="V598" s="102"/>
      <c r="W598" s="102"/>
      <c r="X598" s="102" t="str">
        <f>IF(ISERROR(VLOOKUP($E598,Lists!$T$4:$AF$49,13,FALSE))," ",VLOOKUP($E598,Lists!$T$4:$AF$49,13,FALSE))</f>
        <v xml:space="preserve"> </v>
      </c>
    </row>
    <row r="599" spans="1:24" x14ac:dyDescent="0.25">
      <c r="A599" s="91"/>
      <c r="B599" s="76" t="s">
        <v>781</v>
      </c>
      <c r="C599" s="89" t="s">
        <v>898</v>
      </c>
      <c r="D599" s="139" t="str">
        <f>IF(ISERROR(VLOOKUP($B599,Lists!$R$4:$S$17,2,FALSE)),"",VLOOKUP($B599,Lists!$R$4:$S$17,2,FALSE))</f>
        <v/>
      </c>
      <c r="E599" s="90" t="s">
        <v>799</v>
      </c>
      <c r="F599" s="96"/>
      <c r="G599" s="96" t="s">
        <v>836</v>
      </c>
      <c r="H599" s="91" t="s">
        <v>1016</v>
      </c>
      <c r="I599" s="91" t="s">
        <v>926</v>
      </c>
      <c r="J599" s="97"/>
      <c r="K599" s="78" t="s">
        <v>945</v>
      </c>
      <c r="L599" s="140" t="str">
        <f>IF(ISERROR(VLOOKUP($B599&amp;" "&amp;$M599,Lists!$AC$4:$AD$17,2,FALSE)),"",VLOOKUP($B599&amp;" "&amp;$M599,Lists!$AC$4:$AD$17,2,FALSE))</f>
        <v/>
      </c>
      <c r="M599" s="78" t="str">
        <f>IF(ISERROR(VLOOKUP($K599,Lists!$L$4:$M$7,2,FALSE)),"",VLOOKUP($K599,Lists!$L$4:$M$7,2,FALSE))</f>
        <v/>
      </c>
      <c r="N599" s="98" t="str">
        <f t="shared" si="9"/>
        <v/>
      </c>
      <c r="O599" s="99" t="str">
        <f>IF(C599="no",VLOOKUP(B599,Lists!$R$4:$AB$17,10, FALSE),"Please enter details here")</f>
        <v>Please enter details here</v>
      </c>
      <c r="P599" s="124"/>
      <c r="Q599" s="99" t="str">
        <f>IF(Lists!$BA$4="","No","")</f>
        <v>No</v>
      </c>
      <c r="R599" s="100" t="str">
        <f>IF(ISERROR(VLOOKUP($E599,Lists!$T$4:$AA$49,6,FALSE)),"",VLOOKUP($E599,Lists!$T$4:$AA$49,6,FALSE))</f>
        <v/>
      </c>
      <c r="S599" s="101" t="str">
        <f>IF(ISERROR(VLOOKUP($E599,Lists!$T$4:$AA$49,7,FALSE)),"",VLOOKUP($E599,Lists!$T$4:$AA$49,7,FALSE))</f>
        <v/>
      </c>
      <c r="T599" s="102"/>
      <c r="U599" s="102"/>
      <c r="V599" s="102"/>
      <c r="W599" s="102"/>
      <c r="X599" s="102" t="str">
        <f>IF(ISERROR(VLOOKUP($E599,Lists!$T$4:$AF$49,13,FALSE))," ",VLOOKUP($E599,Lists!$T$4:$AF$49,13,FALSE))</f>
        <v xml:space="preserve"> </v>
      </c>
    </row>
    <row r="600" spans="1:24" x14ac:dyDescent="0.25">
      <c r="A600" s="91"/>
      <c r="B600" s="76" t="s">
        <v>781</v>
      </c>
      <c r="C600" s="89" t="s">
        <v>898</v>
      </c>
      <c r="D600" s="139" t="str">
        <f>IF(ISERROR(VLOOKUP($B600,Lists!$R$4:$S$17,2,FALSE)),"",VLOOKUP($B600,Lists!$R$4:$S$17,2,FALSE))</f>
        <v/>
      </c>
      <c r="E600" s="90" t="s">
        <v>799</v>
      </c>
      <c r="F600" s="96"/>
      <c r="G600" s="96" t="s">
        <v>836</v>
      </c>
      <c r="H600" s="91" t="s">
        <v>1016</v>
      </c>
      <c r="I600" s="91" t="s">
        <v>926</v>
      </c>
      <c r="J600" s="97"/>
      <c r="K600" s="78" t="s">
        <v>945</v>
      </c>
      <c r="L600" s="140" t="str">
        <f>IF(ISERROR(VLOOKUP($B600&amp;" "&amp;$M600,Lists!$AC$4:$AD$17,2,FALSE)),"",VLOOKUP($B600&amp;" "&amp;$M600,Lists!$AC$4:$AD$17,2,FALSE))</f>
        <v/>
      </c>
      <c r="M600" s="78" t="str">
        <f>IF(ISERROR(VLOOKUP($K600,Lists!$L$4:$M$7,2,FALSE)),"",VLOOKUP($K600,Lists!$L$4:$M$7,2,FALSE))</f>
        <v/>
      </c>
      <c r="N600" s="98" t="str">
        <f t="shared" si="9"/>
        <v/>
      </c>
      <c r="O600" s="99" t="str">
        <f>IF(C600="no",VLOOKUP(B600,Lists!$R$4:$AB$17,10, FALSE),"Please enter details here")</f>
        <v>Please enter details here</v>
      </c>
      <c r="P600" s="124"/>
      <c r="Q600" s="99" t="str">
        <f>IF(Lists!$BA$4="","No","")</f>
        <v>No</v>
      </c>
      <c r="R600" s="100" t="str">
        <f>IF(ISERROR(VLOOKUP($E600,Lists!$T$4:$AA$49,6,FALSE)),"",VLOOKUP($E600,Lists!$T$4:$AA$49,6,FALSE))</f>
        <v/>
      </c>
      <c r="S600" s="101" t="str">
        <f>IF(ISERROR(VLOOKUP($E600,Lists!$T$4:$AA$49,7,FALSE)),"",VLOOKUP($E600,Lists!$T$4:$AA$49,7,FALSE))</f>
        <v/>
      </c>
      <c r="T600" s="102"/>
      <c r="U600" s="102"/>
      <c r="V600" s="102"/>
      <c r="W600" s="102"/>
      <c r="X600" s="102" t="str">
        <f>IF(ISERROR(VLOOKUP($E600,Lists!$T$4:$AF$49,13,FALSE))," ",VLOOKUP($E600,Lists!$T$4:$AF$49,13,FALSE))</f>
        <v xml:space="preserve"> </v>
      </c>
    </row>
    <row r="601" spans="1:24" x14ac:dyDescent="0.25">
      <c r="A601" s="91"/>
      <c r="B601" s="76" t="s">
        <v>781</v>
      </c>
      <c r="C601" s="89" t="s">
        <v>898</v>
      </c>
      <c r="D601" s="139" t="str">
        <f>IF(ISERROR(VLOOKUP($B601,Lists!$R$4:$S$17,2,FALSE)),"",VLOOKUP($B601,Lists!$R$4:$S$17,2,FALSE))</f>
        <v/>
      </c>
      <c r="E601" s="90" t="s">
        <v>799</v>
      </c>
      <c r="F601" s="96"/>
      <c r="G601" s="96" t="s">
        <v>836</v>
      </c>
      <c r="H601" s="91" t="s">
        <v>1016</v>
      </c>
      <c r="I601" s="91" t="s">
        <v>926</v>
      </c>
      <c r="J601" s="97"/>
      <c r="K601" s="78" t="s">
        <v>945</v>
      </c>
      <c r="L601" s="140" t="str">
        <f>IF(ISERROR(VLOOKUP($B601&amp;" "&amp;$M601,Lists!$AC$4:$AD$17,2,FALSE)),"",VLOOKUP($B601&amp;" "&amp;$M601,Lists!$AC$4:$AD$17,2,FALSE))</f>
        <v/>
      </c>
      <c r="M601" s="78" t="str">
        <f>IF(ISERROR(VLOOKUP($K601,Lists!$L$4:$M$7,2,FALSE)),"",VLOOKUP($K601,Lists!$L$4:$M$7,2,FALSE))</f>
        <v/>
      </c>
      <c r="N601" s="98" t="str">
        <f t="shared" si="9"/>
        <v/>
      </c>
      <c r="O601" s="99" t="str">
        <f>IF(C601="no",VLOOKUP(B601,Lists!$R$4:$AB$17,10, FALSE),"Please enter details here")</f>
        <v>Please enter details here</v>
      </c>
      <c r="P601" s="124"/>
      <c r="Q601" s="99" t="str">
        <f>IF(Lists!$BA$4="","No","")</f>
        <v>No</v>
      </c>
      <c r="R601" s="100" t="str">
        <f>IF(ISERROR(VLOOKUP($E601,Lists!$T$4:$AA$49,6,FALSE)),"",VLOOKUP($E601,Lists!$T$4:$AA$49,6,FALSE))</f>
        <v/>
      </c>
      <c r="S601" s="101" t="str">
        <f>IF(ISERROR(VLOOKUP($E601,Lists!$T$4:$AA$49,7,FALSE)),"",VLOOKUP($E601,Lists!$T$4:$AA$49,7,FALSE))</f>
        <v/>
      </c>
      <c r="T601" s="102"/>
      <c r="U601" s="102"/>
      <c r="V601" s="102"/>
      <c r="W601" s="102"/>
      <c r="X601" s="102" t="str">
        <f>IF(ISERROR(VLOOKUP($E601,Lists!$T$4:$AF$49,13,FALSE))," ",VLOOKUP($E601,Lists!$T$4:$AF$49,13,FALSE))</f>
        <v xml:space="preserve"> </v>
      </c>
    </row>
    <row r="602" spans="1:24" x14ac:dyDescent="0.25">
      <c r="A602" s="91"/>
      <c r="B602" s="76" t="s">
        <v>781</v>
      </c>
      <c r="C602" s="89" t="s">
        <v>898</v>
      </c>
      <c r="D602" s="139" t="str">
        <f>IF(ISERROR(VLOOKUP($B602,Lists!$R$4:$S$17,2,FALSE)),"",VLOOKUP($B602,Lists!$R$4:$S$17,2,FALSE))</f>
        <v/>
      </c>
      <c r="E602" s="90" t="s">
        <v>799</v>
      </c>
      <c r="F602" s="96"/>
      <c r="G602" s="96" t="s">
        <v>836</v>
      </c>
      <c r="H602" s="91" t="s">
        <v>1016</v>
      </c>
      <c r="I602" s="91" t="s">
        <v>926</v>
      </c>
      <c r="J602" s="97"/>
      <c r="K602" s="78" t="s">
        <v>945</v>
      </c>
      <c r="L602" s="140" t="str">
        <f>IF(ISERROR(VLOOKUP($B602&amp;" "&amp;$M602,Lists!$AC$4:$AD$17,2,FALSE)),"",VLOOKUP($B602&amp;" "&amp;$M602,Lists!$AC$4:$AD$17,2,FALSE))</f>
        <v/>
      </c>
      <c r="M602" s="78" t="str">
        <f>IF(ISERROR(VLOOKUP($K602,Lists!$L$4:$M$7,2,FALSE)),"",VLOOKUP($K602,Lists!$L$4:$M$7,2,FALSE))</f>
        <v/>
      </c>
      <c r="N602" s="98" t="str">
        <f t="shared" si="9"/>
        <v/>
      </c>
      <c r="O602" s="99" t="str">
        <f>IF(C602="no",VLOOKUP(B602,Lists!$R$4:$AB$17,10, FALSE),"Please enter details here")</f>
        <v>Please enter details here</v>
      </c>
      <c r="P602" s="124"/>
      <c r="Q602" s="99" t="str">
        <f>IF(Lists!$BA$4="","No","")</f>
        <v>No</v>
      </c>
      <c r="R602" s="100" t="str">
        <f>IF(ISERROR(VLOOKUP($E602,Lists!$T$4:$AA$49,6,FALSE)),"",VLOOKUP($E602,Lists!$T$4:$AA$49,6,FALSE))</f>
        <v/>
      </c>
      <c r="S602" s="101" t="str">
        <f>IF(ISERROR(VLOOKUP($E602,Lists!$T$4:$AA$49,7,FALSE)),"",VLOOKUP($E602,Lists!$T$4:$AA$49,7,FALSE))</f>
        <v/>
      </c>
      <c r="T602" s="102"/>
      <c r="U602" s="102"/>
      <c r="V602" s="102"/>
      <c r="W602" s="102"/>
      <c r="X602" s="102" t="str">
        <f>IF(ISERROR(VLOOKUP($E602,Lists!$T$4:$AF$49,13,FALSE))," ",VLOOKUP($E602,Lists!$T$4:$AF$49,13,FALSE))</f>
        <v xml:space="preserve"> </v>
      </c>
    </row>
    <row r="603" spans="1:24" x14ac:dyDescent="0.25">
      <c r="A603" s="91"/>
      <c r="B603" s="76" t="s">
        <v>781</v>
      </c>
      <c r="C603" s="89" t="s">
        <v>898</v>
      </c>
      <c r="D603" s="139" t="str">
        <f>IF(ISERROR(VLOOKUP($B603,Lists!$R$4:$S$17,2,FALSE)),"",VLOOKUP($B603,Lists!$R$4:$S$17,2,FALSE))</f>
        <v/>
      </c>
      <c r="E603" s="90" t="s">
        <v>799</v>
      </c>
      <c r="F603" s="96"/>
      <c r="G603" s="96" t="s">
        <v>836</v>
      </c>
      <c r="H603" s="91" t="s">
        <v>1016</v>
      </c>
      <c r="I603" s="91" t="s">
        <v>926</v>
      </c>
      <c r="J603" s="97"/>
      <c r="K603" s="78" t="s">
        <v>945</v>
      </c>
      <c r="L603" s="140" t="str">
        <f>IF(ISERROR(VLOOKUP($B603&amp;" "&amp;$M603,Lists!$AC$4:$AD$17,2,FALSE)),"",VLOOKUP($B603&amp;" "&amp;$M603,Lists!$AC$4:$AD$17,2,FALSE))</f>
        <v/>
      </c>
      <c r="M603" s="78" t="str">
        <f>IF(ISERROR(VLOOKUP($K603,Lists!$L$4:$M$7,2,FALSE)),"",VLOOKUP($K603,Lists!$L$4:$M$7,2,FALSE))</f>
        <v/>
      </c>
      <c r="N603" s="98" t="str">
        <f t="shared" si="9"/>
        <v/>
      </c>
      <c r="O603" s="99" t="str">
        <f>IF(C603="no",VLOOKUP(B603,Lists!$R$4:$AB$17,10, FALSE),"Please enter details here")</f>
        <v>Please enter details here</v>
      </c>
      <c r="P603" s="124"/>
      <c r="Q603" s="99" t="str">
        <f>IF(Lists!$BA$4="","No","")</f>
        <v>No</v>
      </c>
      <c r="R603" s="100" t="str">
        <f>IF(ISERROR(VLOOKUP($E603,Lists!$T$4:$AA$49,6,FALSE)),"",VLOOKUP($E603,Lists!$T$4:$AA$49,6,FALSE))</f>
        <v/>
      </c>
      <c r="S603" s="101" t="str">
        <f>IF(ISERROR(VLOOKUP($E603,Lists!$T$4:$AA$49,7,FALSE)),"",VLOOKUP($E603,Lists!$T$4:$AA$49,7,FALSE))</f>
        <v/>
      </c>
      <c r="T603" s="102"/>
      <c r="U603" s="102"/>
      <c r="V603" s="102"/>
      <c r="W603" s="102"/>
      <c r="X603" s="102" t="str">
        <f>IF(ISERROR(VLOOKUP($E603,Lists!$T$4:$AF$49,13,FALSE))," ",VLOOKUP($E603,Lists!$T$4:$AF$49,13,FALSE))</f>
        <v xml:space="preserve"> </v>
      </c>
    </row>
    <row r="604" spans="1:24" x14ac:dyDescent="0.25">
      <c r="A604" s="91"/>
      <c r="B604" s="76" t="s">
        <v>781</v>
      </c>
      <c r="C604" s="89" t="s">
        <v>898</v>
      </c>
      <c r="D604" s="139" t="str">
        <f>IF(ISERROR(VLOOKUP($B604,Lists!$R$4:$S$17,2,FALSE)),"",VLOOKUP($B604,Lists!$R$4:$S$17,2,FALSE))</f>
        <v/>
      </c>
      <c r="E604" s="90" t="s">
        <v>799</v>
      </c>
      <c r="F604" s="96"/>
      <c r="G604" s="96" t="s">
        <v>836</v>
      </c>
      <c r="H604" s="91" t="s">
        <v>1016</v>
      </c>
      <c r="I604" s="91" t="s">
        <v>926</v>
      </c>
      <c r="J604" s="97"/>
      <c r="K604" s="78" t="s">
        <v>945</v>
      </c>
      <c r="L604" s="140" t="str">
        <f>IF(ISERROR(VLOOKUP($B604&amp;" "&amp;$M604,Lists!$AC$4:$AD$17,2,FALSE)),"",VLOOKUP($B604&amp;" "&amp;$M604,Lists!$AC$4:$AD$17,2,FALSE))</f>
        <v/>
      </c>
      <c r="M604" s="78" t="str">
        <f>IF(ISERROR(VLOOKUP($K604,Lists!$L$4:$M$7,2,FALSE)),"",VLOOKUP($K604,Lists!$L$4:$M$7,2,FALSE))</f>
        <v/>
      </c>
      <c r="N604" s="98" t="str">
        <f t="shared" si="9"/>
        <v/>
      </c>
      <c r="O604" s="99" t="str">
        <f>IF(C604="no",VLOOKUP(B604,Lists!$R$4:$AB$17,10, FALSE),"Please enter details here")</f>
        <v>Please enter details here</v>
      </c>
      <c r="P604" s="124"/>
      <c r="Q604" s="99" t="str">
        <f>IF(Lists!$BA$4="","No","")</f>
        <v>No</v>
      </c>
      <c r="R604" s="100" t="str">
        <f>IF(ISERROR(VLOOKUP($E604,Lists!$T$4:$AA$49,6,FALSE)),"",VLOOKUP($E604,Lists!$T$4:$AA$49,6,FALSE))</f>
        <v/>
      </c>
      <c r="S604" s="101" t="str">
        <f>IF(ISERROR(VLOOKUP($E604,Lists!$T$4:$AA$49,7,FALSE)),"",VLOOKUP($E604,Lists!$T$4:$AA$49,7,FALSE))</f>
        <v/>
      </c>
      <c r="T604" s="102"/>
      <c r="U604" s="102"/>
      <c r="V604" s="102"/>
      <c r="W604" s="102"/>
      <c r="X604" s="102" t="str">
        <f>IF(ISERROR(VLOOKUP($E604,Lists!$T$4:$AF$49,13,FALSE))," ",VLOOKUP($E604,Lists!$T$4:$AF$49,13,FALSE))</f>
        <v xml:space="preserve"> </v>
      </c>
    </row>
    <row r="605" spans="1:24" x14ac:dyDescent="0.25">
      <c r="A605" s="91"/>
      <c r="B605" s="76" t="s">
        <v>781</v>
      </c>
      <c r="C605" s="89" t="s">
        <v>898</v>
      </c>
      <c r="D605" s="139" t="str">
        <f>IF(ISERROR(VLOOKUP($B605,Lists!$R$4:$S$17,2,FALSE)),"",VLOOKUP($B605,Lists!$R$4:$S$17,2,FALSE))</f>
        <v/>
      </c>
      <c r="E605" s="90" t="s">
        <v>799</v>
      </c>
      <c r="F605" s="96"/>
      <c r="G605" s="96" t="s">
        <v>836</v>
      </c>
      <c r="H605" s="91" t="s">
        <v>1016</v>
      </c>
      <c r="I605" s="91" t="s">
        <v>926</v>
      </c>
      <c r="J605" s="97"/>
      <c r="K605" s="78" t="s">
        <v>945</v>
      </c>
      <c r="L605" s="140" t="str">
        <f>IF(ISERROR(VLOOKUP($B605&amp;" "&amp;$M605,Lists!$AC$4:$AD$17,2,FALSE)),"",VLOOKUP($B605&amp;" "&amp;$M605,Lists!$AC$4:$AD$17,2,FALSE))</f>
        <v/>
      </c>
      <c r="M605" s="78" t="str">
        <f>IF(ISERROR(VLOOKUP($K605,Lists!$L$4:$M$7,2,FALSE)),"",VLOOKUP($K605,Lists!$L$4:$M$7,2,FALSE))</f>
        <v/>
      </c>
      <c r="N605" s="98" t="str">
        <f t="shared" si="9"/>
        <v/>
      </c>
      <c r="O605" s="99" t="str">
        <f>IF(C605="no",VLOOKUP(B605,Lists!$R$4:$AB$17,10, FALSE),"Please enter details here")</f>
        <v>Please enter details here</v>
      </c>
      <c r="P605" s="124"/>
      <c r="Q605" s="99" t="str">
        <f>IF(Lists!$BA$4="","No","")</f>
        <v>No</v>
      </c>
      <c r="R605" s="100" t="str">
        <f>IF(ISERROR(VLOOKUP($E605,Lists!$T$4:$AA$49,6,FALSE)),"",VLOOKUP($E605,Lists!$T$4:$AA$49,6,FALSE))</f>
        <v/>
      </c>
      <c r="S605" s="101" t="str">
        <f>IF(ISERROR(VLOOKUP($E605,Lists!$T$4:$AA$49,7,FALSE)),"",VLOOKUP($E605,Lists!$T$4:$AA$49,7,FALSE))</f>
        <v/>
      </c>
      <c r="T605" s="102"/>
      <c r="U605" s="102"/>
      <c r="V605" s="102"/>
      <c r="W605" s="102"/>
      <c r="X605" s="102" t="str">
        <f>IF(ISERROR(VLOOKUP($E605,Lists!$T$4:$AF$49,13,FALSE))," ",VLOOKUP($E605,Lists!$T$4:$AF$49,13,FALSE))</f>
        <v xml:space="preserve"> </v>
      </c>
    </row>
    <row r="606" spans="1:24" x14ac:dyDescent="0.25">
      <c r="A606" s="91"/>
      <c r="B606" s="76" t="s">
        <v>781</v>
      </c>
      <c r="C606" s="89" t="s">
        <v>898</v>
      </c>
      <c r="D606" s="139" t="str">
        <f>IF(ISERROR(VLOOKUP($B606,Lists!$R$4:$S$17,2,FALSE)),"",VLOOKUP($B606,Lists!$R$4:$S$17,2,FALSE))</f>
        <v/>
      </c>
      <c r="E606" s="90" t="s">
        <v>799</v>
      </c>
      <c r="F606" s="96"/>
      <c r="G606" s="96" t="s">
        <v>836</v>
      </c>
      <c r="H606" s="91" t="s">
        <v>1016</v>
      </c>
      <c r="I606" s="91" t="s">
        <v>926</v>
      </c>
      <c r="J606" s="97"/>
      <c r="K606" s="78" t="s">
        <v>945</v>
      </c>
      <c r="L606" s="140" t="str">
        <f>IF(ISERROR(VLOOKUP($B606&amp;" "&amp;$M606,Lists!$AC$4:$AD$17,2,FALSE)),"",VLOOKUP($B606&amp;" "&amp;$M606,Lists!$AC$4:$AD$17,2,FALSE))</f>
        <v/>
      </c>
      <c r="M606" s="78" t="str">
        <f>IF(ISERROR(VLOOKUP($K606,Lists!$L$4:$M$7,2,FALSE)),"",VLOOKUP($K606,Lists!$L$4:$M$7,2,FALSE))</f>
        <v/>
      </c>
      <c r="N606" s="98" t="str">
        <f t="shared" si="9"/>
        <v/>
      </c>
      <c r="O606" s="99" t="str">
        <f>IF(C606="no",VLOOKUP(B606,Lists!$R$4:$AB$17,10, FALSE),"Please enter details here")</f>
        <v>Please enter details here</v>
      </c>
      <c r="P606" s="124"/>
      <c r="Q606" s="99" t="str">
        <f>IF(Lists!$BA$4="","No","")</f>
        <v>No</v>
      </c>
      <c r="R606" s="100" t="str">
        <f>IF(ISERROR(VLOOKUP($E606,Lists!$T$4:$AA$49,6,FALSE)),"",VLOOKUP($E606,Lists!$T$4:$AA$49,6,FALSE))</f>
        <v/>
      </c>
      <c r="S606" s="101" t="str">
        <f>IF(ISERROR(VLOOKUP($E606,Lists!$T$4:$AA$49,7,FALSE)),"",VLOOKUP($E606,Lists!$T$4:$AA$49,7,FALSE))</f>
        <v/>
      </c>
      <c r="T606" s="102"/>
      <c r="U606" s="102"/>
      <c r="V606" s="102"/>
      <c r="W606" s="102"/>
      <c r="X606" s="102" t="str">
        <f>IF(ISERROR(VLOOKUP($E606,Lists!$T$4:$AF$49,13,FALSE))," ",VLOOKUP($E606,Lists!$T$4:$AF$49,13,FALSE))</f>
        <v xml:space="preserve"> </v>
      </c>
    </row>
    <row r="607" spans="1:24" x14ac:dyDescent="0.25">
      <c r="A607" s="91"/>
      <c r="B607" s="76" t="s">
        <v>781</v>
      </c>
      <c r="C607" s="89" t="s">
        <v>898</v>
      </c>
      <c r="D607" s="139" t="str">
        <f>IF(ISERROR(VLOOKUP($B607,Lists!$R$4:$S$17,2,FALSE)),"",VLOOKUP($B607,Lists!$R$4:$S$17,2,FALSE))</f>
        <v/>
      </c>
      <c r="E607" s="90" t="s">
        <v>799</v>
      </c>
      <c r="F607" s="96"/>
      <c r="G607" s="96" t="s">
        <v>836</v>
      </c>
      <c r="H607" s="91" t="s">
        <v>1016</v>
      </c>
      <c r="I607" s="91" t="s">
        <v>926</v>
      </c>
      <c r="J607" s="97"/>
      <c r="K607" s="78" t="s">
        <v>945</v>
      </c>
      <c r="L607" s="140" t="str">
        <f>IF(ISERROR(VLOOKUP($B607&amp;" "&amp;$M607,Lists!$AC$4:$AD$17,2,FALSE)),"",VLOOKUP($B607&amp;" "&amp;$M607,Lists!$AC$4:$AD$17,2,FALSE))</f>
        <v/>
      </c>
      <c r="M607" s="78" t="str">
        <f>IF(ISERROR(VLOOKUP($K607,Lists!$L$4:$M$7,2,FALSE)),"",VLOOKUP($K607,Lists!$L$4:$M$7,2,FALSE))</f>
        <v/>
      </c>
      <c r="N607" s="98" t="str">
        <f t="shared" si="9"/>
        <v/>
      </c>
      <c r="O607" s="99" t="str">
        <f>IF(C607="no",VLOOKUP(B607,Lists!$R$4:$AB$17,10, FALSE),"Please enter details here")</f>
        <v>Please enter details here</v>
      </c>
      <c r="P607" s="124"/>
      <c r="Q607" s="99" t="str">
        <f>IF(Lists!$BA$4="","No","")</f>
        <v>No</v>
      </c>
      <c r="R607" s="100" t="str">
        <f>IF(ISERROR(VLOOKUP($E607,Lists!$T$4:$AA$49,6,FALSE)),"",VLOOKUP($E607,Lists!$T$4:$AA$49,6,FALSE))</f>
        <v/>
      </c>
      <c r="S607" s="101" t="str">
        <f>IF(ISERROR(VLOOKUP($E607,Lists!$T$4:$AA$49,7,FALSE)),"",VLOOKUP($E607,Lists!$T$4:$AA$49,7,FALSE))</f>
        <v/>
      </c>
      <c r="T607" s="102"/>
      <c r="U607" s="102"/>
      <c r="V607" s="102"/>
      <c r="W607" s="102"/>
      <c r="X607" s="102" t="str">
        <f>IF(ISERROR(VLOOKUP($E607,Lists!$T$4:$AF$49,13,FALSE))," ",VLOOKUP($E607,Lists!$T$4:$AF$49,13,FALSE))</f>
        <v xml:space="preserve"> </v>
      </c>
    </row>
    <row r="608" spans="1:24" x14ac:dyDescent="0.25">
      <c r="A608" s="91"/>
      <c r="B608" s="76" t="s">
        <v>781</v>
      </c>
      <c r="C608" s="89" t="s">
        <v>898</v>
      </c>
      <c r="D608" s="139" t="str">
        <f>IF(ISERROR(VLOOKUP($B608,Lists!$R$4:$S$17,2,FALSE)),"",VLOOKUP($B608,Lists!$R$4:$S$17,2,FALSE))</f>
        <v/>
      </c>
      <c r="E608" s="90" t="s">
        <v>799</v>
      </c>
      <c r="F608" s="96"/>
      <c r="G608" s="96" t="s">
        <v>836</v>
      </c>
      <c r="H608" s="91" t="s">
        <v>1016</v>
      </c>
      <c r="I608" s="91" t="s">
        <v>926</v>
      </c>
      <c r="J608" s="97"/>
      <c r="K608" s="78" t="s">
        <v>945</v>
      </c>
      <c r="L608" s="140" t="str">
        <f>IF(ISERROR(VLOOKUP($B608&amp;" "&amp;$M608,Lists!$AC$4:$AD$17,2,FALSE)),"",VLOOKUP($B608&amp;" "&amp;$M608,Lists!$AC$4:$AD$17,2,FALSE))</f>
        <v/>
      </c>
      <c r="M608" s="78" t="str">
        <f>IF(ISERROR(VLOOKUP($K608,Lists!$L$4:$M$7,2,FALSE)),"",VLOOKUP($K608,Lists!$L$4:$M$7,2,FALSE))</f>
        <v/>
      </c>
      <c r="N608" s="98" t="str">
        <f t="shared" si="9"/>
        <v/>
      </c>
      <c r="O608" s="99" t="str">
        <f>IF(C608="no",VLOOKUP(B608,Lists!$R$4:$AB$17,10, FALSE),"Please enter details here")</f>
        <v>Please enter details here</v>
      </c>
      <c r="P608" s="124"/>
      <c r="Q608" s="99" t="str">
        <f>IF(Lists!$BA$4="","No","")</f>
        <v>No</v>
      </c>
      <c r="R608" s="100" t="str">
        <f>IF(ISERROR(VLOOKUP($E608,Lists!$T$4:$AA$49,6,FALSE)),"",VLOOKUP($E608,Lists!$T$4:$AA$49,6,FALSE))</f>
        <v/>
      </c>
      <c r="S608" s="101" t="str">
        <f>IF(ISERROR(VLOOKUP($E608,Lists!$T$4:$AA$49,7,FALSE)),"",VLOOKUP($E608,Lists!$T$4:$AA$49,7,FALSE))</f>
        <v/>
      </c>
      <c r="T608" s="102"/>
      <c r="U608" s="102"/>
      <c r="V608" s="102"/>
      <c r="W608" s="102"/>
      <c r="X608" s="102" t="str">
        <f>IF(ISERROR(VLOOKUP($E608,Lists!$T$4:$AF$49,13,FALSE))," ",VLOOKUP($E608,Lists!$T$4:$AF$49,13,FALSE))</f>
        <v xml:space="preserve"> </v>
      </c>
    </row>
    <row r="609" spans="1:24" x14ac:dyDescent="0.25">
      <c r="A609" s="91"/>
      <c r="B609" s="76" t="s">
        <v>781</v>
      </c>
      <c r="C609" s="89" t="s">
        <v>898</v>
      </c>
      <c r="D609" s="139" t="str">
        <f>IF(ISERROR(VLOOKUP($B609,Lists!$R$4:$S$17,2,FALSE)),"",VLOOKUP($B609,Lists!$R$4:$S$17,2,FALSE))</f>
        <v/>
      </c>
      <c r="E609" s="90" t="s">
        <v>799</v>
      </c>
      <c r="F609" s="96"/>
      <c r="G609" s="96" t="s">
        <v>836</v>
      </c>
      <c r="H609" s="91" t="s">
        <v>1016</v>
      </c>
      <c r="I609" s="91" t="s">
        <v>926</v>
      </c>
      <c r="J609" s="97"/>
      <c r="K609" s="78" t="s">
        <v>945</v>
      </c>
      <c r="L609" s="140" t="str">
        <f>IF(ISERROR(VLOOKUP($B609&amp;" "&amp;$M609,Lists!$AC$4:$AD$17,2,FALSE)),"",VLOOKUP($B609&amp;" "&amp;$M609,Lists!$AC$4:$AD$17,2,FALSE))</f>
        <v/>
      </c>
      <c r="M609" s="78" t="str">
        <f>IF(ISERROR(VLOOKUP($K609,Lists!$L$4:$M$7,2,FALSE)),"",VLOOKUP($K609,Lists!$L$4:$M$7,2,FALSE))</f>
        <v/>
      </c>
      <c r="N609" s="98" t="str">
        <f t="shared" si="9"/>
        <v/>
      </c>
      <c r="O609" s="99" t="str">
        <f>IF(C609="no",VLOOKUP(B609,Lists!$R$4:$AB$17,10, FALSE),"Please enter details here")</f>
        <v>Please enter details here</v>
      </c>
      <c r="P609" s="124"/>
      <c r="Q609" s="99" t="str">
        <f>IF(Lists!$BA$4="","No","")</f>
        <v>No</v>
      </c>
      <c r="R609" s="100" t="str">
        <f>IF(ISERROR(VLOOKUP($E609,Lists!$T$4:$AA$49,6,FALSE)),"",VLOOKUP($E609,Lists!$T$4:$AA$49,6,FALSE))</f>
        <v/>
      </c>
      <c r="S609" s="101" t="str">
        <f>IF(ISERROR(VLOOKUP($E609,Lists!$T$4:$AA$49,7,FALSE)),"",VLOOKUP($E609,Lists!$T$4:$AA$49,7,FALSE))</f>
        <v/>
      </c>
      <c r="T609" s="102"/>
      <c r="U609" s="102"/>
      <c r="V609" s="102"/>
      <c r="W609" s="102"/>
      <c r="X609" s="102" t="str">
        <f>IF(ISERROR(VLOOKUP($E609,Lists!$T$4:$AF$49,13,FALSE))," ",VLOOKUP($E609,Lists!$T$4:$AF$49,13,FALSE))</f>
        <v xml:space="preserve"> </v>
      </c>
    </row>
    <row r="610" spans="1:24" x14ac:dyDescent="0.25">
      <c r="A610" s="91"/>
      <c r="B610" s="76" t="s">
        <v>781</v>
      </c>
      <c r="C610" s="89" t="s">
        <v>898</v>
      </c>
      <c r="D610" s="139" t="str">
        <f>IF(ISERROR(VLOOKUP($B610,Lists!$R$4:$S$17,2,FALSE)),"",VLOOKUP($B610,Lists!$R$4:$S$17,2,FALSE))</f>
        <v/>
      </c>
      <c r="E610" s="90" t="s">
        <v>799</v>
      </c>
      <c r="F610" s="96"/>
      <c r="G610" s="96" t="s">
        <v>836</v>
      </c>
      <c r="H610" s="91" t="s">
        <v>1016</v>
      </c>
      <c r="I610" s="91" t="s">
        <v>926</v>
      </c>
      <c r="J610" s="97"/>
      <c r="K610" s="78" t="s">
        <v>945</v>
      </c>
      <c r="L610" s="140" t="str">
        <f>IF(ISERROR(VLOOKUP($B610&amp;" "&amp;$M610,Lists!$AC$4:$AD$17,2,FALSE)),"",VLOOKUP($B610&amp;" "&amp;$M610,Lists!$AC$4:$AD$17,2,FALSE))</f>
        <v/>
      </c>
      <c r="M610" s="78" t="str">
        <f>IF(ISERROR(VLOOKUP($K610,Lists!$L$4:$M$7,2,FALSE)),"",VLOOKUP($K610,Lists!$L$4:$M$7,2,FALSE))</f>
        <v/>
      </c>
      <c r="N610" s="98" t="str">
        <f t="shared" si="9"/>
        <v/>
      </c>
      <c r="O610" s="99" t="str">
        <f>IF(C610="no",VLOOKUP(B610,Lists!$R$4:$AB$17,10, FALSE),"Please enter details here")</f>
        <v>Please enter details here</v>
      </c>
      <c r="P610" s="124"/>
      <c r="Q610" s="99" t="str">
        <f>IF(Lists!$BA$4="","No","")</f>
        <v>No</v>
      </c>
      <c r="R610" s="100" t="str">
        <f>IF(ISERROR(VLOOKUP($E610,Lists!$T$4:$AA$49,6,FALSE)),"",VLOOKUP($E610,Lists!$T$4:$AA$49,6,FALSE))</f>
        <v/>
      </c>
      <c r="S610" s="101" t="str">
        <f>IF(ISERROR(VLOOKUP($E610,Lists!$T$4:$AA$49,7,FALSE)),"",VLOOKUP($E610,Lists!$T$4:$AA$49,7,FALSE))</f>
        <v/>
      </c>
      <c r="T610" s="102"/>
      <c r="U610" s="102"/>
      <c r="V610" s="102"/>
      <c r="W610" s="102"/>
      <c r="X610" s="102" t="str">
        <f>IF(ISERROR(VLOOKUP($E610,Lists!$T$4:$AF$49,13,FALSE))," ",VLOOKUP($E610,Lists!$T$4:$AF$49,13,FALSE))</f>
        <v xml:space="preserve"> </v>
      </c>
    </row>
    <row r="611" spans="1:24" x14ac:dyDescent="0.25">
      <c r="A611" s="91"/>
      <c r="B611" s="76" t="s">
        <v>781</v>
      </c>
      <c r="C611" s="89" t="s">
        <v>898</v>
      </c>
      <c r="D611" s="139" t="str">
        <f>IF(ISERROR(VLOOKUP($B611,Lists!$R$4:$S$17,2,FALSE)),"",VLOOKUP($B611,Lists!$R$4:$S$17,2,FALSE))</f>
        <v/>
      </c>
      <c r="E611" s="90" t="s">
        <v>799</v>
      </c>
      <c r="F611" s="96"/>
      <c r="G611" s="96" t="s">
        <v>836</v>
      </c>
      <c r="H611" s="91" t="s">
        <v>1016</v>
      </c>
      <c r="I611" s="91" t="s">
        <v>926</v>
      </c>
      <c r="J611" s="97"/>
      <c r="K611" s="78" t="s">
        <v>945</v>
      </c>
      <c r="L611" s="140" t="str">
        <f>IF(ISERROR(VLOOKUP($B611&amp;" "&amp;$M611,Lists!$AC$4:$AD$17,2,FALSE)),"",VLOOKUP($B611&amp;" "&amp;$M611,Lists!$AC$4:$AD$17,2,FALSE))</f>
        <v/>
      </c>
      <c r="M611" s="78" t="str">
        <f>IF(ISERROR(VLOOKUP($K611,Lists!$L$4:$M$7,2,FALSE)),"",VLOOKUP($K611,Lists!$L$4:$M$7,2,FALSE))</f>
        <v/>
      </c>
      <c r="N611" s="98" t="str">
        <f t="shared" si="9"/>
        <v/>
      </c>
      <c r="O611" s="99" t="str">
        <f>IF(C611="no",VLOOKUP(B611,Lists!$R$4:$AB$17,10, FALSE),"Please enter details here")</f>
        <v>Please enter details here</v>
      </c>
      <c r="P611" s="124"/>
      <c r="Q611" s="99" t="str">
        <f>IF(Lists!$BA$4="","No","")</f>
        <v>No</v>
      </c>
      <c r="R611" s="100" t="str">
        <f>IF(ISERROR(VLOOKUP($E611,Lists!$T$4:$AA$49,6,FALSE)),"",VLOOKUP($E611,Lists!$T$4:$AA$49,6,FALSE))</f>
        <v/>
      </c>
      <c r="S611" s="101" t="str">
        <f>IF(ISERROR(VLOOKUP($E611,Lists!$T$4:$AA$49,7,FALSE)),"",VLOOKUP($E611,Lists!$T$4:$AA$49,7,FALSE))</f>
        <v/>
      </c>
      <c r="T611" s="102"/>
      <c r="U611" s="102"/>
      <c r="V611" s="102"/>
      <c r="W611" s="102"/>
      <c r="X611" s="102" t="str">
        <f>IF(ISERROR(VLOOKUP($E611,Lists!$T$4:$AF$49,13,FALSE))," ",VLOOKUP($E611,Lists!$T$4:$AF$49,13,FALSE))</f>
        <v xml:space="preserve"> </v>
      </c>
    </row>
    <row r="612" spans="1:24" x14ac:dyDescent="0.25">
      <c r="A612" s="91"/>
      <c r="B612" s="76" t="s">
        <v>781</v>
      </c>
      <c r="C612" s="89" t="s">
        <v>898</v>
      </c>
      <c r="D612" s="139" t="str">
        <f>IF(ISERROR(VLOOKUP($B612,Lists!$R$4:$S$17,2,FALSE)),"",VLOOKUP($B612,Lists!$R$4:$S$17,2,FALSE))</f>
        <v/>
      </c>
      <c r="E612" s="90" t="s">
        <v>799</v>
      </c>
      <c r="F612" s="96"/>
      <c r="G612" s="96" t="s">
        <v>836</v>
      </c>
      <c r="H612" s="91" t="s">
        <v>1016</v>
      </c>
      <c r="I612" s="91" t="s">
        <v>926</v>
      </c>
      <c r="J612" s="97"/>
      <c r="K612" s="78" t="s">
        <v>945</v>
      </c>
      <c r="L612" s="140" t="str">
        <f>IF(ISERROR(VLOOKUP($B612&amp;" "&amp;$M612,Lists!$AC$4:$AD$17,2,FALSE)),"",VLOOKUP($B612&amp;" "&amp;$M612,Lists!$AC$4:$AD$17,2,FALSE))</f>
        <v/>
      </c>
      <c r="M612" s="78" t="str">
        <f>IF(ISERROR(VLOOKUP($K612,Lists!$L$4:$M$7,2,FALSE)),"",VLOOKUP($K612,Lists!$L$4:$M$7,2,FALSE))</f>
        <v/>
      </c>
      <c r="N612" s="98" t="str">
        <f t="shared" si="9"/>
        <v/>
      </c>
      <c r="O612" s="99" t="str">
        <f>IF(C612="no",VLOOKUP(B612,Lists!$R$4:$AB$17,10, FALSE),"Please enter details here")</f>
        <v>Please enter details here</v>
      </c>
      <c r="P612" s="124"/>
      <c r="Q612" s="99" t="str">
        <f>IF(Lists!$BA$4="","No","")</f>
        <v>No</v>
      </c>
      <c r="R612" s="100" t="str">
        <f>IF(ISERROR(VLOOKUP($E612,Lists!$T$4:$AA$49,6,FALSE)),"",VLOOKUP($E612,Lists!$T$4:$AA$49,6,FALSE))</f>
        <v/>
      </c>
      <c r="S612" s="101" t="str">
        <f>IF(ISERROR(VLOOKUP($E612,Lists!$T$4:$AA$49,7,FALSE)),"",VLOOKUP($E612,Lists!$T$4:$AA$49,7,FALSE))</f>
        <v/>
      </c>
      <c r="T612" s="102"/>
      <c r="U612" s="102"/>
      <c r="V612" s="102"/>
      <c r="W612" s="102"/>
      <c r="X612" s="102" t="str">
        <f>IF(ISERROR(VLOOKUP($E612,Lists!$T$4:$AF$49,13,FALSE))," ",VLOOKUP($E612,Lists!$T$4:$AF$49,13,FALSE))</f>
        <v xml:space="preserve"> </v>
      </c>
    </row>
    <row r="613" spans="1:24" x14ac:dyDescent="0.25">
      <c r="A613" s="91"/>
      <c r="B613" s="76" t="s">
        <v>781</v>
      </c>
      <c r="C613" s="89" t="s">
        <v>898</v>
      </c>
      <c r="D613" s="139" t="str">
        <f>IF(ISERROR(VLOOKUP($B613,Lists!$R$4:$S$17,2,FALSE)),"",VLOOKUP($B613,Lists!$R$4:$S$17,2,FALSE))</f>
        <v/>
      </c>
      <c r="E613" s="90" t="s">
        <v>799</v>
      </c>
      <c r="F613" s="96"/>
      <c r="G613" s="96" t="s">
        <v>836</v>
      </c>
      <c r="H613" s="91" t="s">
        <v>1016</v>
      </c>
      <c r="I613" s="91" t="s">
        <v>926</v>
      </c>
      <c r="J613" s="97"/>
      <c r="K613" s="78" t="s">
        <v>945</v>
      </c>
      <c r="L613" s="140" t="str">
        <f>IF(ISERROR(VLOOKUP($B613&amp;" "&amp;$M613,Lists!$AC$4:$AD$17,2,FALSE)),"",VLOOKUP($B613&amp;" "&amp;$M613,Lists!$AC$4:$AD$17,2,FALSE))</f>
        <v/>
      </c>
      <c r="M613" s="78" t="str">
        <f>IF(ISERROR(VLOOKUP($K613,Lists!$L$4:$M$7,2,FALSE)),"",VLOOKUP($K613,Lists!$L$4:$M$7,2,FALSE))</f>
        <v/>
      </c>
      <c r="N613" s="98" t="str">
        <f t="shared" si="9"/>
        <v/>
      </c>
      <c r="O613" s="99" t="str">
        <f>IF(C613="no",VLOOKUP(B613,Lists!$R$4:$AB$17,10, FALSE),"Please enter details here")</f>
        <v>Please enter details here</v>
      </c>
      <c r="P613" s="124"/>
      <c r="Q613" s="99" t="str">
        <f>IF(Lists!$BA$4="","No","")</f>
        <v>No</v>
      </c>
      <c r="R613" s="100" t="str">
        <f>IF(ISERROR(VLOOKUP($E613,Lists!$T$4:$AA$49,6,FALSE)),"",VLOOKUP($E613,Lists!$T$4:$AA$49,6,FALSE))</f>
        <v/>
      </c>
      <c r="S613" s="101" t="str">
        <f>IF(ISERROR(VLOOKUP($E613,Lists!$T$4:$AA$49,7,FALSE)),"",VLOOKUP($E613,Lists!$T$4:$AA$49,7,FALSE))</f>
        <v/>
      </c>
      <c r="T613" s="102"/>
      <c r="U613" s="102"/>
      <c r="V613" s="102"/>
      <c r="W613" s="102"/>
      <c r="X613" s="102" t="str">
        <f>IF(ISERROR(VLOOKUP($E613,Lists!$T$4:$AF$49,13,FALSE))," ",VLOOKUP($E613,Lists!$T$4:$AF$49,13,FALSE))</f>
        <v xml:space="preserve"> </v>
      </c>
    </row>
    <row r="614" spans="1:24" x14ac:dyDescent="0.25">
      <c r="A614" s="91"/>
      <c r="B614" s="76" t="s">
        <v>781</v>
      </c>
      <c r="C614" s="89" t="s">
        <v>898</v>
      </c>
      <c r="D614" s="139" t="str">
        <f>IF(ISERROR(VLOOKUP($B614,Lists!$R$4:$S$17,2,FALSE)),"",VLOOKUP($B614,Lists!$R$4:$S$17,2,FALSE))</f>
        <v/>
      </c>
      <c r="E614" s="90" t="s">
        <v>799</v>
      </c>
      <c r="F614" s="96"/>
      <c r="G614" s="96" t="s">
        <v>836</v>
      </c>
      <c r="H614" s="91" t="s">
        <v>1016</v>
      </c>
      <c r="I614" s="91" t="s">
        <v>926</v>
      </c>
      <c r="J614" s="97"/>
      <c r="K614" s="78" t="s">
        <v>945</v>
      </c>
      <c r="L614" s="140" t="str">
        <f>IF(ISERROR(VLOOKUP($B614&amp;" "&amp;$M614,Lists!$AC$4:$AD$17,2,FALSE)),"",VLOOKUP($B614&amp;" "&amp;$M614,Lists!$AC$4:$AD$17,2,FALSE))</f>
        <v/>
      </c>
      <c r="M614" s="78" t="str">
        <f>IF(ISERROR(VLOOKUP($K614,Lists!$L$4:$M$7,2,FALSE)),"",VLOOKUP($K614,Lists!$L$4:$M$7,2,FALSE))</f>
        <v/>
      </c>
      <c r="N614" s="98" t="str">
        <f t="shared" si="9"/>
        <v/>
      </c>
      <c r="O614" s="99" t="str">
        <f>IF(C614="no",VLOOKUP(B614,Lists!$R$4:$AB$17,10, FALSE),"Please enter details here")</f>
        <v>Please enter details here</v>
      </c>
      <c r="P614" s="124"/>
      <c r="Q614" s="99" t="str">
        <f>IF(Lists!$BA$4="","No","")</f>
        <v>No</v>
      </c>
      <c r="R614" s="100" t="str">
        <f>IF(ISERROR(VLOOKUP($E614,Lists!$T$4:$AA$49,6,FALSE)),"",VLOOKUP($E614,Lists!$T$4:$AA$49,6,FALSE))</f>
        <v/>
      </c>
      <c r="S614" s="101" t="str">
        <f>IF(ISERROR(VLOOKUP($E614,Lists!$T$4:$AA$49,7,FALSE)),"",VLOOKUP($E614,Lists!$T$4:$AA$49,7,FALSE))</f>
        <v/>
      </c>
      <c r="T614" s="102"/>
      <c r="U614" s="102"/>
      <c r="V614" s="102"/>
      <c r="W614" s="102"/>
      <c r="X614" s="102" t="str">
        <f>IF(ISERROR(VLOOKUP($E614,Lists!$T$4:$AF$49,13,FALSE))," ",VLOOKUP($E614,Lists!$T$4:$AF$49,13,FALSE))</f>
        <v xml:space="preserve"> </v>
      </c>
    </row>
    <row r="615" spans="1:24" x14ac:dyDescent="0.25">
      <c r="A615" s="91"/>
      <c r="B615" s="76" t="s">
        <v>781</v>
      </c>
      <c r="C615" s="89" t="s">
        <v>898</v>
      </c>
      <c r="D615" s="139" t="str">
        <f>IF(ISERROR(VLOOKUP($B615,Lists!$R$4:$S$17,2,FALSE)),"",VLOOKUP($B615,Lists!$R$4:$S$17,2,FALSE))</f>
        <v/>
      </c>
      <c r="E615" s="90" t="s">
        <v>799</v>
      </c>
      <c r="F615" s="96"/>
      <c r="G615" s="96" t="s">
        <v>836</v>
      </c>
      <c r="H615" s="91" t="s">
        <v>1016</v>
      </c>
      <c r="I615" s="91" t="s">
        <v>926</v>
      </c>
      <c r="J615" s="97"/>
      <c r="K615" s="78" t="s">
        <v>945</v>
      </c>
      <c r="L615" s="140" t="str">
        <f>IF(ISERROR(VLOOKUP($B615&amp;" "&amp;$M615,Lists!$AC$4:$AD$17,2,FALSE)),"",VLOOKUP($B615&amp;" "&amp;$M615,Lists!$AC$4:$AD$17,2,FALSE))</f>
        <v/>
      </c>
      <c r="M615" s="78" t="str">
        <f>IF(ISERROR(VLOOKUP($K615,Lists!$L$4:$M$7,2,FALSE)),"",VLOOKUP($K615,Lists!$L$4:$M$7,2,FALSE))</f>
        <v/>
      </c>
      <c r="N615" s="98" t="str">
        <f t="shared" si="9"/>
        <v/>
      </c>
      <c r="O615" s="99" t="str">
        <f>IF(C615="no",VLOOKUP(B615,Lists!$R$4:$AB$17,10, FALSE),"Please enter details here")</f>
        <v>Please enter details here</v>
      </c>
      <c r="P615" s="124"/>
      <c r="Q615" s="99" t="str">
        <f>IF(Lists!$BA$4="","No","")</f>
        <v>No</v>
      </c>
      <c r="R615" s="100" t="str">
        <f>IF(ISERROR(VLOOKUP($E615,Lists!$T$4:$AA$49,6,FALSE)),"",VLOOKUP($E615,Lists!$T$4:$AA$49,6,FALSE))</f>
        <v/>
      </c>
      <c r="S615" s="101" t="str">
        <f>IF(ISERROR(VLOOKUP($E615,Lists!$T$4:$AA$49,7,FALSE)),"",VLOOKUP($E615,Lists!$T$4:$AA$49,7,FALSE))</f>
        <v/>
      </c>
      <c r="T615" s="102"/>
      <c r="U615" s="102"/>
      <c r="V615" s="102"/>
      <c r="W615" s="102"/>
      <c r="X615" s="102" t="str">
        <f>IF(ISERROR(VLOOKUP($E615,Lists!$T$4:$AF$49,13,FALSE))," ",VLOOKUP($E615,Lists!$T$4:$AF$49,13,FALSE))</f>
        <v xml:space="preserve"> </v>
      </c>
    </row>
    <row r="616" spans="1:24" x14ac:dyDescent="0.25">
      <c r="A616" s="91"/>
      <c r="B616" s="76" t="s">
        <v>781</v>
      </c>
      <c r="C616" s="89" t="s">
        <v>898</v>
      </c>
      <c r="D616" s="139" t="str">
        <f>IF(ISERROR(VLOOKUP($B616,Lists!$R$4:$S$17,2,FALSE)),"",VLOOKUP($B616,Lists!$R$4:$S$17,2,FALSE))</f>
        <v/>
      </c>
      <c r="E616" s="90" t="s">
        <v>799</v>
      </c>
      <c r="F616" s="96"/>
      <c r="G616" s="96" t="s">
        <v>836</v>
      </c>
      <c r="H616" s="91" t="s">
        <v>1016</v>
      </c>
      <c r="I616" s="91" t="s">
        <v>926</v>
      </c>
      <c r="J616" s="97"/>
      <c r="K616" s="78" t="s">
        <v>945</v>
      </c>
      <c r="L616" s="140" t="str">
        <f>IF(ISERROR(VLOOKUP($B616&amp;" "&amp;$M616,Lists!$AC$4:$AD$17,2,FALSE)),"",VLOOKUP($B616&amp;" "&amp;$M616,Lists!$AC$4:$AD$17,2,FALSE))</f>
        <v/>
      </c>
      <c r="M616" s="78" t="str">
        <f>IF(ISERROR(VLOOKUP($K616,Lists!$L$4:$M$7,2,FALSE)),"",VLOOKUP($K616,Lists!$L$4:$M$7,2,FALSE))</f>
        <v/>
      </c>
      <c r="N616" s="98" t="str">
        <f t="shared" si="9"/>
        <v/>
      </c>
      <c r="O616" s="99" t="str">
        <f>IF(C616="no",VLOOKUP(B616,Lists!$R$4:$AB$17,10, FALSE),"Please enter details here")</f>
        <v>Please enter details here</v>
      </c>
      <c r="P616" s="124"/>
      <c r="Q616" s="99" t="str">
        <f>IF(Lists!$BA$4="","No","")</f>
        <v>No</v>
      </c>
      <c r="R616" s="100" t="str">
        <f>IF(ISERROR(VLOOKUP($E616,Lists!$T$4:$AA$49,6,FALSE)),"",VLOOKUP($E616,Lists!$T$4:$AA$49,6,FALSE))</f>
        <v/>
      </c>
      <c r="S616" s="101" t="str">
        <f>IF(ISERROR(VLOOKUP($E616,Lists!$T$4:$AA$49,7,FALSE)),"",VLOOKUP($E616,Lists!$T$4:$AA$49,7,FALSE))</f>
        <v/>
      </c>
      <c r="T616" s="102"/>
      <c r="U616" s="102"/>
      <c r="V616" s="102"/>
      <c r="W616" s="102"/>
      <c r="X616" s="102" t="str">
        <f>IF(ISERROR(VLOOKUP($E616,Lists!$T$4:$AF$49,13,FALSE))," ",VLOOKUP($E616,Lists!$T$4:$AF$49,13,FALSE))</f>
        <v xml:space="preserve"> </v>
      </c>
    </row>
    <row r="617" spans="1:24" x14ac:dyDescent="0.25">
      <c r="A617" s="91"/>
      <c r="B617" s="76" t="s">
        <v>781</v>
      </c>
      <c r="C617" s="89" t="s">
        <v>898</v>
      </c>
      <c r="D617" s="139" t="str">
        <f>IF(ISERROR(VLOOKUP($B617,Lists!$R$4:$S$17,2,FALSE)),"",VLOOKUP($B617,Lists!$R$4:$S$17,2,FALSE))</f>
        <v/>
      </c>
      <c r="E617" s="90" t="s">
        <v>799</v>
      </c>
      <c r="F617" s="96"/>
      <c r="G617" s="96" t="s">
        <v>836</v>
      </c>
      <c r="H617" s="91" t="s">
        <v>1016</v>
      </c>
      <c r="I617" s="91" t="s">
        <v>926</v>
      </c>
      <c r="J617" s="97"/>
      <c r="K617" s="78" t="s">
        <v>945</v>
      </c>
      <c r="L617" s="140" t="str">
        <f>IF(ISERROR(VLOOKUP($B617&amp;" "&amp;$M617,Lists!$AC$4:$AD$17,2,FALSE)),"",VLOOKUP($B617&amp;" "&amp;$M617,Lists!$AC$4:$AD$17,2,FALSE))</f>
        <v/>
      </c>
      <c r="M617" s="78" t="str">
        <f>IF(ISERROR(VLOOKUP($K617,Lists!$L$4:$M$7,2,FALSE)),"",VLOOKUP($K617,Lists!$L$4:$M$7,2,FALSE))</f>
        <v/>
      </c>
      <c r="N617" s="98" t="str">
        <f t="shared" si="9"/>
        <v/>
      </c>
      <c r="O617" s="99" t="str">
        <f>IF(C617="no",VLOOKUP(B617,Lists!$R$4:$AB$17,10, FALSE),"Please enter details here")</f>
        <v>Please enter details here</v>
      </c>
      <c r="P617" s="124"/>
      <c r="Q617" s="99" t="str">
        <f>IF(Lists!$BA$4="","No","")</f>
        <v>No</v>
      </c>
      <c r="R617" s="100" t="str">
        <f>IF(ISERROR(VLOOKUP($E617,Lists!$T$4:$AA$49,6,FALSE)),"",VLOOKUP($E617,Lists!$T$4:$AA$49,6,FALSE))</f>
        <v/>
      </c>
      <c r="S617" s="101" t="str">
        <f>IF(ISERROR(VLOOKUP($E617,Lists!$T$4:$AA$49,7,FALSE)),"",VLOOKUP($E617,Lists!$T$4:$AA$49,7,FALSE))</f>
        <v/>
      </c>
      <c r="T617" s="102"/>
      <c r="U617" s="102"/>
      <c r="V617" s="102"/>
      <c r="W617" s="102"/>
      <c r="X617" s="102" t="str">
        <f>IF(ISERROR(VLOOKUP($E617,Lists!$T$4:$AF$49,13,FALSE))," ",VLOOKUP($E617,Lists!$T$4:$AF$49,13,FALSE))</f>
        <v xml:space="preserve"> </v>
      </c>
    </row>
    <row r="618" spans="1:24" x14ac:dyDescent="0.25">
      <c r="A618" s="91"/>
      <c r="B618" s="76" t="s">
        <v>781</v>
      </c>
      <c r="C618" s="89" t="s">
        <v>898</v>
      </c>
      <c r="D618" s="139" t="str">
        <f>IF(ISERROR(VLOOKUP($B618,Lists!$R$4:$S$17,2,FALSE)),"",VLOOKUP($B618,Lists!$R$4:$S$17,2,FALSE))</f>
        <v/>
      </c>
      <c r="E618" s="90" t="s">
        <v>799</v>
      </c>
      <c r="F618" s="96"/>
      <c r="G618" s="96" t="s">
        <v>836</v>
      </c>
      <c r="H618" s="91" t="s">
        <v>1016</v>
      </c>
      <c r="I618" s="91" t="s">
        <v>926</v>
      </c>
      <c r="J618" s="97"/>
      <c r="K618" s="78" t="s">
        <v>945</v>
      </c>
      <c r="L618" s="140" t="str">
        <f>IF(ISERROR(VLOOKUP($B618&amp;" "&amp;$M618,Lists!$AC$4:$AD$17,2,FALSE)),"",VLOOKUP($B618&amp;" "&amp;$M618,Lists!$AC$4:$AD$17,2,FALSE))</f>
        <v/>
      </c>
      <c r="M618" s="78" t="str">
        <f>IF(ISERROR(VLOOKUP($K618,Lists!$L$4:$M$7,2,FALSE)),"",VLOOKUP($K618,Lists!$L$4:$M$7,2,FALSE))</f>
        <v/>
      </c>
      <c r="N618" s="98" t="str">
        <f t="shared" si="9"/>
        <v/>
      </c>
      <c r="O618" s="99" t="str">
        <f>IF(C618="no",VLOOKUP(B618,Lists!$R$4:$AB$17,10, FALSE),"Please enter details here")</f>
        <v>Please enter details here</v>
      </c>
      <c r="P618" s="124"/>
      <c r="Q618" s="99" t="str">
        <f>IF(Lists!$BA$4="","No","")</f>
        <v>No</v>
      </c>
      <c r="R618" s="100" t="str">
        <f>IF(ISERROR(VLOOKUP($E618,Lists!$T$4:$AA$49,6,FALSE)),"",VLOOKUP($E618,Lists!$T$4:$AA$49,6,FALSE))</f>
        <v/>
      </c>
      <c r="S618" s="101" t="str">
        <f>IF(ISERROR(VLOOKUP($E618,Lists!$T$4:$AA$49,7,FALSE)),"",VLOOKUP($E618,Lists!$T$4:$AA$49,7,FALSE))</f>
        <v/>
      </c>
      <c r="T618" s="102"/>
      <c r="U618" s="102"/>
      <c r="V618" s="102"/>
      <c r="W618" s="102"/>
      <c r="X618" s="102" t="str">
        <f>IF(ISERROR(VLOOKUP($E618,Lists!$T$4:$AF$49,13,FALSE))," ",VLOOKUP($E618,Lists!$T$4:$AF$49,13,FALSE))</f>
        <v xml:space="preserve"> </v>
      </c>
    </row>
    <row r="619" spans="1:24" x14ac:dyDescent="0.25">
      <c r="A619" s="91"/>
      <c r="B619" s="76" t="s">
        <v>781</v>
      </c>
      <c r="C619" s="89" t="s">
        <v>898</v>
      </c>
      <c r="D619" s="139" t="str">
        <f>IF(ISERROR(VLOOKUP($B619,Lists!$R$4:$S$17,2,FALSE)),"",VLOOKUP($B619,Lists!$R$4:$S$17,2,FALSE))</f>
        <v/>
      </c>
      <c r="E619" s="90" t="s">
        <v>799</v>
      </c>
      <c r="F619" s="96"/>
      <c r="G619" s="96" t="s">
        <v>836</v>
      </c>
      <c r="H619" s="91" t="s">
        <v>1016</v>
      </c>
      <c r="I619" s="91" t="s">
        <v>926</v>
      </c>
      <c r="J619" s="97"/>
      <c r="K619" s="78" t="s">
        <v>945</v>
      </c>
      <c r="L619" s="140" t="str">
        <f>IF(ISERROR(VLOOKUP($B619&amp;" "&amp;$M619,Lists!$AC$4:$AD$17,2,FALSE)),"",VLOOKUP($B619&amp;" "&amp;$M619,Lists!$AC$4:$AD$17,2,FALSE))</f>
        <v/>
      </c>
      <c r="M619" s="78" t="str">
        <f>IF(ISERROR(VLOOKUP($K619,Lists!$L$4:$M$7,2,FALSE)),"",VLOOKUP($K619,Lists!$L$4:$M$7,2,FALSE))</f>
        <v/>
      </c>
      <c r="N619" s="98" t="str">
        <f t="shared" si="9"/>
        <v/>
      </c>
      <c r="O619" s="99" t="str">
        <f>IF(C619="no",VLOOKUP(B619,Lists!$R$4:$AB$17,10, FALSE),"Please enter details here")</f>
        <v>Please enter details here</v>
      </c>
      <c r="P619" s="124"/>
      <c r="Q619" s="99" t="str">
        <f>IF(Lists!$BA$4="","No","")</f>
        <v>No</v>
      </c>
      <c r="R619" s="100" t="str">
        <f>IF(ISERROR(VLOOKUP($E619,Lists!$T$4:$AA$49,6,FALSE)),"",VLOOKUP($E619,Lists!$T$4:$AA$49,6,FALSE))</f>
        <v/>
      </c>
      <c r="S619" s="101" t="str">
        <f>IF(ISERROR(VLOOKUP($E619,Lists!$T$4:$AA$49,7,FALSE)),"",VLOOKUP($E619,Lists!$T$4:$AA$49,7,FALSE))</f>
        <v/>
      </c>
      <c r="T619" s="102"/>
      <c r="U619" s="102"/>
      <c r="V619" s="102"/>
      <c r="W619" s="102"/>
      <c r="X619" s="102" t="str">
        <f>IF(ISERROR(VLOOKUP($E619,Lists!$T$4:$AF$49,13,FALSE))," ",VLOOKUP($E619,Lists!$T$4:$AF$49,13,FALSE))</f>
        <v xml:space="preserve"> </v>
      </c>
    </row>
    <row r="620" spans="1:24" x14ac:dyDescent="0.25">
      <c r="A620" s="91"/>
      <c r="B620" s="76" t="s">
        <v>781</v>
      </c>
      <c r="C620" s="89" t="s">
        <v>898</v>
      </c>
      <c r="D620" s="139" t="str">
        <f>IF(ISERROR(VLOOKUP($B620,Lists!$R$4:$S$17,2,FALSE)),"",VLOOKUP($B620,Lists!$R$4:$S$17,2,FALSE))</f>
        <v/>
      </c>
      <c r="E620" s="90" t="s">
        <v>799</v>
      </c>
      <c r="F620" s="96"/>
      <c r="G620" s="96" t="s">
        <v>836</v>
      </c>
      <c r="H620" s="91" t="s">
        <v>1016</v>
      </c>
      <c r="I620" s="91" t="s">
        <v>926</v>
      </c>
      <c r="J620" s="97"/>
      <c r="K620" s="78" t="s">
        <v>945</v>
      </c>
      <c r="L620" s="140" t="str">
        <f>IF(ISERROR(VLOOKUP($B620&amp;" "&amp;$M620,Lists!$AC$4:$AD$17,2,FALSE)),"",VLOOKUP($B620&amp;" "&amp;$M620,Lists!$AC$4:$AD$17,2,FALSE))</f>
        <v/>
      </c>
      <c r="M620" s="78" t="str">
        <f>IF(ISERROR(VLOOKUP($K620,Lists!$L$4:$M$7,2,FALSE)),"",VLOOKUP($K620,Lists!$L$4:$M$7,2,FALSE))</f>
        <v/>
      </c>
      <c r="N620" s="98" t="str">
        <f t="shared" si="9"/>
        <v/>
      </c>
      <c r="O620" s="99" t="str">
        <f>IF(C620="no",VLOOKUP(B620,Lists!$R$4:$AB$17,10, FALSE),"Please enter details here")</f>
        <v>Please enter details here</v>
      </c>
      <c r="P620" s="124"/>
      <c r="Q620" s="99" t="str">
        <f>IF(Lists!$BA$4="","No","")</f>
        <v>No</v>
      </c>
      <c r="R620" s="100" t="str">
        <f>IF(ISERROR(VLOOKUP($E620,Lists!$T$4:$AA$49,6,FALSE)),"",VLOOKUP($E620,Lists!$T$4:$AA$49,6,FALSE))</f>
        <v/>
      </c>
      <c r="S620" s="101" t="str">
        <f>IF(ISERROR(VLOOKUP($E620,Lists!$T$4:$AA$49,7,FALSE)),"",VLOOKUP($E620,Lists!$T$4:$AA$49,7,FALSE))</f>
        <v/>
      </c>
      <c r="T620" s="102"/>
      <c r="U620" s="102"/>
      <c r="V620" s="102"/>
      <c r="W620" s="102"/>
      <c r="X620" s="102" t="str">
        <f>IF(ISERROR(VLOOKUP($E620,Lists!$T$4:$AF$49,13,FALSE))," ",VLOOKUP($E620,Lists!$T$4:$AF$49,13,FALSE))</f>
        <v xml:space="preserve"> </v>
      </c>
    </row>
    <row r="621" spans="1:24" x14ac:dyDescent="0.25">
      <c r="A621" s="91"/>
      <c r="B621" s="76" t="s">
        <v>781</v>
      </c>
      <c r="C621" s="89" t="s">
        <v>898</v>
      </c>
      <c r="D621" s="139" t="str">
        <f>IF(ISERROR(VLOOKUP($B621,Lists!$R$4:$S$17,2,FALSE)),"",VLOOKUP($B621,Lists!$R$4:$S$17,2,FALSE))</f>
        <v/>
      </c>
      <c r="E621" s="90" t="s">
        <v>799</v>
      </c>
      <c r="F621" s="96"/>
      <c r="G621" s="96" t="s">
        <v>836</v>
      </c>
      <c r="H621" s="91" t="s">
        <v>1016</v>
      </c>
      <c r="I621" s="91" t="s">
        <v>926</v>
      </c>
      <c r="J621" s="97"/>
      <c r="K621" s="78" t="s">
        <v>945</v>
      </c>
      <c r="L621" s="140" t="str">
        <f>IF(ISERROR(VLOOKUP($B621&amp;" "&amp;$M621,Lists!$AC$4:$AD$17,2,FALSE)),"",VLOOKUP($B621&amp;" "&amp;$M621,Lists!$AC$4:$AD$17,2,FALSE))</f>
        <v/>
      </c>
      <c r="M621" s="78" t="str">
        <f>IF(ISERROR(VLOOKUP($K621,Lists!$L$4:$M$7,2,FALSE)),"",VLOOKUP($K621,Lists!$L$4:$M$7,2,FALSE))</f>
        <v/>
      </c>
      <c r="N621" s="98" t="str">
        <f t="shared" si="9"/>
        <v/>
      </c>
      <c r="O621" s="99" t="str">
        <f>IF(C621="no",VLOOKUP(B621,Lists!$R$4:$AB$17,10, FALSE),"Please enter details here")</f>
        <v>Please enter details here</v>
      </c>
      <c r="P621" s="124"/>
      <c r="Q621" s="99" t="str">
        <f>IF(Lists!$BA$4="","No","")</f>
        <v>No</v>
      </c>
      <c r="R621" s="100" t="str">
        <f>IF(ISERROR(VLOOKUP($E621,Lists!$T$4:$AA$49,6,FALSE)),"",VLOOKUP($E621,Lists!$T$4:$AA$49,6,FALSE))</f>
        <v/>
      </c>
      <c r="S621" s="101" t="str">
        <f>IF(ISERROR(VLOOKUP($E621,Lists!$T$4:$AA$49,7,FALSE)),"",VLOOKUP($E621,Lists!$T$4:$AA$49,7,FALSE))</f>
        <v/>
      </c>
      <c r="T621" s="102"/>
      <c r="U621" s="102"/>
      <c r="V621" s="102"/>
      <c r="W621" s="102"/>
      <c r="X621" s="102" t="str">
        <f>IF(ISERROR(VLOOKUP($E621,Lists!$T$4:$AF$49,13,FALSE))," ",VLOOKUP($E621,Lists!$T$4:$AF$49,13,FALSE))</f>
        <v xml:space="preserve"> </v>
      </c>
    </row>
    <row r="622" spans="1:24" x14ac:dyDescent="0.25">
      <c r="A622" s="91"/>
      <c r="B622" s="76" t="s">
        <v>781</v>
      </c>
      <c r="C622" s="89" t="s">
        <v>898</v>
      </c>
      <c r="D622" s="139" t="str">
        <f>IF(ISERROR(VLOOKUP($B622,Lists!$R$4:$S$17,2,FALSE)),"",VLOOKUP($B622,Lists!$R$4:$S$17,2,FALSE))</f>
        <v/>
      </c>
      <c r="E622" s="90" t="s">
        <v>799</v>
      </c>
      <c r="F622" s="96"/>
      <c r="G622" s="96" t="s">
        <v>836</v>
      </c>
      <c r="H622" s="91" t="s">
        <v>1016</v>
      </c>
      <c r="I622" s="91" t="s">
        <v>926</v>
      </c>
      <c r="J622" s="97"/>
      <c r="K622" s="78" t="s">
        <v>945</v>
      </c>
      <c r="L622" s="140" t="str">
        <f>IF(ISERROR(VLOOKUP($B622&amp;" "&amp;$M622,Lists!$AC$4:$AD$17,2,FALSE)),"",VLOOKUP($B622&amp;" "&amp;$M622,Lists!$AC$4:$AD$17,2,FALSE))</f>
        <v/>
      </c>
      <c r="M622" s="78" t="str">
        <f>IF(ISERROR(VLOOKUP($K622,Lists!$L$4:$M$7,2,FALSE)),"",VLOOKUP($K622,Lists!$L$4:$M$7,2,FALSE))</f>
        <v/>
      </c>
      <c r="N622" s="98" t="str">
        <f t="shared" si="9"/>
        <v/>
      </c>
      <c r="O622" s="99" t="str">
        <f>IF(C622="no",VLOOKUP(B622,Lists!$R$4:$AB$17,10, FALSE),"Please enter details here")</f>
        <v>Please enter details here</v>
      </c>
      <c r="P622" s="124"/>
      <c r="Q622" s="99" t="str">
        <f>IF(Lists!$BA$4="","No","")</f>
        <v>No</v>
      </c>
      <c r="R622" s="100" t="str">
        <f>IF(ISERROR(VLOOKUP($E622,Lists!$T$4:$AA$49,6,FALSE)),"",VLOOKUP($E622,Lists!$T$4:$AA$49,6,FALSE))</f>
        <v/>
      </c>
      <c r="S622" s="101" t="str">
        <f>IF(ISERROR(VLOOKUP($E622,Lists!$T$4:$AA$49,7,FALSE)),"",VLOOKUP($E622,Lists!$T$4:$AA$49,7,FALSE))</f>
        <v/>
      </c>
      <c r="T622" s="102"/>
      <c r="U622" s="102"/>
      <c r="V622" s="102"/>
      <c r="W622" s="102"/>
      <c r="X622" s="102" t="str">
        <f>IF(ISERROR(VLOOKUP($E622,Lists!$T$4:$AF$49,13,FALSE))," ",VLOOKUP($E622,Lists!$T$4:$AF$49,13,FALSE))</f>
        <v xml:space="preserve"> </v>
      </c>
    </row>
    <row r="623" spans="1:24" x14ac:dyDescent="0.25">
      <c r="A623" s="91"/>
      <c r="B623" s="76" t="s">
        <v>781</v>
      </c>
      <c r="C623" s="89" t="s">
        <v>898</v>
      </c>
      <c r="D623" s="139" t="str">
        <f>IF(ISERROR(VLOOKUP($B623,Lists!$R$4:$S$17,2,FALSE)),"",VLOOKUP($B623,Lists!$R$4:$S$17,2,FALSE))</f>
        <v/>
      </c>
      <c r="E623" s="90" t="s">
        <v>799</v>
      </c>
      <c r="F623" s="96"/>
      <c r="G623" s="96" t="s">
        <v>836</v>
      </c>
      <c r="H623" s="91" t="s">
        <v>1016</v>
      </c>
      <c r="I623" s="91" t="s">
        <v>926</v>
      </c>
      <c r="J623" s="97"/>
      <c r="K623" s="78" t="s">
        <v>945</v>
      </c>
      <c r="L623" s="140" t="str">
        <f>IF(ISERROR(VLOOKUP($B623&amp;" "&amp;$M623,Lists!$AC$4:$AD$17,2,FALSE)),"",VLOOKUP($B623&amp;" "&amp;$M623,Lists!$AC$4:$AD$17,2,FALSE))</f>
        <v/>
      </c>
      <c r="M623" s="78" t="str">
        <f>IF(ISERROR(VLOOKUP($K623,Lists!$L$4:$M$7,2,FALSE)),"",VLOOKUP($K623,Lists!$L$4:$M$7,2,FALSE))</f>
        <v/>
      </c>
      <c r="N623" s="98" t="str">
        <f t="shared" si="9"/>
        <v/>
      </c>
      <c r="O623" s="99" t="str">
        <f>IF(C623="no",VLOOKUP(B623,Lists!$R$4:$AB$17,10, FALSE),"Please enter details here")</f>
        <v>Please enter details here</v>
      </c>
      <c r="P623" s="124"/>
      <c r="Q623" s="99" t="str">
        <f>IF(Lists!$BA$4="","No","")</f>
        <v>No</v>
      </c>
      <c r="R623" s="100" t="str">
        <f>IF(ISERROR(VLOOKUP($E623,Lists!$T$4:$AA$49,6,FALSE)),"",VLOOKUP($E623,Lists!$T$4:$AA$49,6,FALSE))</f>
        <v/>
      </c>
      <c r="S623" s="101" t="str">
        <f>IF(ISERROR(VLOOKUP($E623,Lists!$T$4:$AA$49,7,FALSE)),"",VLOOKUP($E623,Lists!$T$4:$AA$49,7,FALSE))</f>
        <v/>
      </c>
      <c r="T623" s="102"/>
      <c r="U623" s="102"/>
      <c r="V623" s="102"/>
      <c r="W623" s="102"/>
      <c r="X623" s="102" t="str">
        <f>IF(ISERROR(VLOOKUP($E623,Lists!$T$4:$AF$49,13,FALSE))," ",VLOOKUP($E623,Lists!$T$4:$AF$49,13,FALSE))</f>
        <v xml:space="preserve"> </v>
      </c>
    </row>
    <row r="624" spans="1:24" x14ac:dyDescent="0.25">
      <c r="A624" s="91"/>
      <c r="B624" s="76" t="s">
        <v>781</v>
      </c>
      <c r="C624" s="89" t="s">
        <v>898</v>
      </c>
      <c r="D624" s="139" t="str">
        <f>IF(ISERROR(VLOOKUP($B624,Lists!$R$4:$S$17,2,FALSE)),"",VLOOKUP($B624,Lists!$R$4:$S$17,2,FALSE))</f>
        <v/>
      </c>
      <c r="E624" s="90" t="s">
        <v>799</v>
      </c>
      <c r="F624" s="96"/>
      <c r="G624" s="96" t="s">
        <v>836</v>
      </c>
      <c r="H624" s="91" t="s">
        <v>1016</v>
      </c>
      <c r="I624" s="91" t="s">
        <v>926</v>
      </c>
      <c r="J624" s="97"/>
      <c r="K624" s="78" t="s">
        <v>945</v>
      </c>
      <c r="L624" s="140" t="str">
        <f>IF(ISERROR(VLOOKUP($B624&amp;" "&amp;$M624,Lists!$AC$4:$AD$17,2,FALSE)),"",VLOOKUP($B624&amp;" "&amp;$M624,Lists!$AC$4:$AD$17,2,FALSE))</f>
        <v/>
      </c>
      <c r="M624" s="78" t="str">
        <f>IF(ISERROR(VLOOKUP($K624,Lists!$L$4:$M$7,2,FALSE)),"",VLOOKUP($K624,Lists!$L$4:$M$7,2,FALSE))</f>
        <v/>
      </c>
      <c r="N624" s="98" t="str">
        <f t="shared" si="9"/>
        <v/>
      </c>
      <c r="O624" s="99" t="str">
        <f>IF(C624="no",VLOOKUP(B624,Lists!$R$4:$AB$17,10, FALSE),"Please enter details here")</f>
        <v>Please enter details here</v>
      </c>
      <c r="P624" s="124"/>
      <c r="Q624" s="99" t="str">
        <f>IF(Lists!$BA$4="","No","")</f>
        <v>No</v>
      </c>
      <c r="R624" s="100" t="str">
        <f>IF(ISERROR(VLOOKUP($E624,Lists!$T$4:$AA$49,6,FALSE)),"",VLOOKUP($E624,Lists!$T$4:$AA$49,6,FALSE))</f>
        <v/>
      </c>
      <c r="S624" s="101" t="str">
        <f>IF(ISERROR(VLOOKUP($E624,Lists!$T$4:$AA$49,7,FALSE)),"",VLOOKUP($E624,Lists!$T$4:$AA$49,7,FALSE))</f>
        <v/>
      </c>
      <c r="T624" s="102"/>
      <c r="U624" s="102"/>
      <c r="V624" s="102"/>
      <c r="W624" s="102"/>
      <c r="X624" s="102" t="str">
        <f>IF(ISERROR(VLOOKUP($E624,Lists!$T$4:$AF$49,13,FALSE))," ",VLOOKUP($E624,Lists!$T$4:$AF$49,13,FALSE))</f>
        <v xml:space="preserve"> </v>
      </c>
    </row>
    <row r="625" spans="1:24" x14ac:dyDescent="0.25">
      <c r="A625" s="91"/>
      <c r="B625" s="76" t="s">
        <v>781</v>
      </c>
      <c r="C625" s="89" t="s">
        <v>898</v>
      </c>
      <c r="D625" s="139" t="str">
        <f>IF(ISERROR(VLOOKUP($B625,Lists!$R$4:$S$17,2,FALSE)),"",VLOOKUP($B625,Lists!$R$4:$S$17,2,FALSE))</f>
        <v/>
      </c>
      <c r="E625" s="90" t="s">
        <v>799</v>
      </c>
      <c r="F625" s="96"/>
      <c r="G625" s="96" t="s">
        <v>836</v>
      </c>
      <c r="H625" s="91" t="s">
        <v>1016</v>
      </c>
      <c r="I625" s="91" t="s">
        <v>926</v>
      </c>
      <c r="J625" s="97"/>
      <c r="K625" s="78" t="s">
        <v>945</v>
      </c>
      <c r="L625" s="140" t="str">
        <f>IF(ISERROR(VLOOKUP($B625&amp;" "&amp;$M625,Lists!$AC$4:$AD$17,2,FALSE)),"",VLOOKUP($B625&amp;" "&amp;$M625,Lists!$AC$4:$AD$17,2,FALSE))</f>
        <v/>
      </c>
      <c r="M625" s="78" t="str">
        <f>IF(ISERROR(VLOOKUP($K625,Lists!$L$4:$M$7,2,FALSE)),"",VLOOKUP($K625,Lists!$L$4:$M$7,2,FALSE))</f>
        <v/>
      </c>
      <c r="N625" s="98" t="str">
        <f t="shared" si="9"/>
        <v/>
      </c>
      <c r="O625" s="99" t="str">
        <f>IF(C625="no",VLOOKUP(B625,Lists!$R$4:$AB$17,10, FALSE),"Please enter details here")</f>
        <v>Please enter details here</v>
      </c>
      <c r="P625" s="124"/>
      <c r="Q625" s="99" t="str">
        <f>IF(Lists!$BA$4="","No","")</f>
        <v>No</v>
      </c>
      <c r="R625" s="100" t="str">
        <f>IF(ISERROR(VLOOKUP($E625,Lists!$T$4:$AA$49,6,FALSE)),"",VLOOKUP($E625,Lists!$T$4:$AA$49,6,FALSE))</f>
        <v/>
      </c>
      <c r="S625" s="101" t="str">
        <f>IF(ISERROR(VLOOKUP($E625,Lists!$T$4:$AA$49,7,FALSE)),"",VLOOKUP($E625,Lists!$T$4:$AA$49,7,FALSE))</f>
        <v/>
      </c>
      <c r="T625" s="102"/>
      <c r="U625" s="102"/>
      <c r="V625" s="102"/>
      <c r="W625" s="102"/>
      <c r="X625" s="102" t="str">
        <f>IF(ISERROR(VLOOKUP($E625,Lists!$T$4:$AF$49,13,FALSE))," ",VLOOKUP($E625,Lists!$T$4:$AF$49,13,FALSE))</f>
        <v xml:space="preserve"> </v>
      </c>
    </row>
    <row r="626" spans="1:24" x14ac:dyDescent="0.25">
      <c r="A626" s="91"/>
      <c r="B626" s="76" t="s">
        <v>781</v>
      </c>
      <c r="C626" s="89" t="s">
        <v>898</v>
      </c>
      <c r="D626" s="139" t="str">
        <f>IF(ISERROR(VLOOKUP($B626,Lists!$R$4:$S$17,2,FALSE)),"",VLOOKUP($B626,Lists!$R$4:$S$17,2,FALSE))</f>
        <v/>
      </c>
      <c r="E626" s="90" t="s">
        <v>799</v>
      </c>
      <c r="F626" s="96"/>
      <c r="G626" s="96" t="s">
        <v>836</v>
      </c>
      <c r="H626" s="91" t="s">
        <v>1016</v>
      </c>
      <c r="I626" s="91" t="s">
        <v>926</v>
      </c>
      <c r="J626" s="97"/>
      <c r="K626" s="78" t="s">
        <v>945</v>
      </c>
      <c r="L626" s="140" t="str">
        <f>IF(ISERROR(VLOOKUP($B626&amp;" "&amp;$M626,Lists!$AC$4:$AD$17,2,FALSE)),"",VLOOKUP($B626&amp;" "&amp;$M626,Lists!$AC$4:$AD$17,2,FALSE))</f>
        <v/>
      </c>
      <c r="M626" s="78" t="str">
        <f>IF(ISERROR(VLOOKUP($K626,Lists!$L$4:$M$7,2,FALSE)),"",VLOOKUP($K626,Lists!$L$4:$M$7,2,FALSE))</f>
        <v/>
      </c>
      <c r="N626" s="98" t="str">
        <f t="shared" si="9"/>
        <v/>
      </c>
      <c r="O626" s="99" t="str">
        <f>IF(C626="no",VLOOKUP(B626,Lists!$R$4:$AB$17,10, FALSE),"Please enter details here")</f>
        <v>Please enter details here</v>
      </c>
      <c r="P626" s="124"/>
      <c r="Q626" s="99" t="str">
        <f>IF(Lists!$BA$4="","No","")</f>
        <v>No</v>
      </c>
      <c r="R626" s="100" t="str">
        <f>IF(ISERROR(VLOOKUP($E626,Lists!$T$4:$AA$49,6,FALSE)),"",VLOOKUP($E626,Lists!$T$4:$AA$49,6,FALSE))</f>
        <v/>
      </c>
      <c r="S626" s="101" t="str">
        <f>IF(ISERROR(VLOOKUP($E626,Lists!$T$4:$AA$49,7,FALSE)),"",VLOOKUP($E626,Lists!$T$4:$AA$49,7,FALSE))</f>
        <v/>
      </c>
      <c r="T626" s="102"/>
      <c r="U626" s="102"/>
      <c r="V626" s="102"/>
      <c r="W626" s="102"/>
      <c r="X626" s="102" t="str">
        <f>IF(ISERROR(VLOOKUP($E626,Lists!$T$4:$AF$49,13,FALSE))," ",VLOOKUP($E626,Lists!$T$4:$AF$49,13,FALSE))</f>
        <v xml:space="preserve"> </v>
      </c>
    </row>
    <row r="627" spans="1:24" x14ac:dyDescent="0.25">
      <c r="A627" s="91"/>
      <c r="B627" s="76" t="s">
        <v>781</v>
      </c>
      <c r="C627" s="89" t="s">
        <v>898</v>
      </c>
      <c r="D627" s="139" t="str">
        <f>IF(ISERROR(VLOOKUP($B627,Lists!$R$4:$S$17,2,FALSE)),"",VLOOKUP($B627,Lists!$R$4:$S$17,2,FALSE))</f>
        <v/>
      </c>
      <c r="E627" s="90" t="s">
        <v>799</v>
      </c>
      <c r="F627" s="96"/>
      <c r="G627" s="96" t="s">
        <v>836</v>
      </c>
      <c r="H627" s="91" t="s">
        <v>1016</v>
      </c>
      <c r="I627" s="91" t="s">
        <v>926</v>
      </c>
      <c r="J627" s="97"/>
      <c r="K627" s="78" t="s">
        <v>945</v>
      </c>
      <c r="L627" s="140" t="str">
        <f>IF(ISERROR(VLOOKUP($B627&amp;" "&amp;$M627,Lists!$AC$4:$AD$17,2,FALSE)),"",VLOOKUP($B627&amp;" "&amp;$M627,Lists!$AC$4:$AD$17,2,FALSE))</f>
        <v/>
      </c>
      <c r="M627" s="78" t="str">
        <f>IF(ISERROR(VLOOKUP($K627,Lists!$L$4:$M$7,2,FALSE)),"",VLOOKUP($K627,Lists!$L$4:$M$7,2,FALSE))</f>
        <v/>
      </c>
      <c r="N627" s="98" t="str">
        <f t="shared" si="9"/>
        <v/>
      </c>
      <c r="O627" s="99" t="str">
        <f>IF(C627="no",VLOOKUP(B627,Lists!$R$4:$AB$17,10, FALSE),"Please enter details here")</f>
        <v>Please enter details here</v>
      </c>
      <c r="P627" s="124"/>
      <c r="Q627" s="99" t="str">
        <f>IF(Lists!$BA$4="","No","")</f>
        <v>No</v>
      </c>
      <c r="R627" s="100" t="str">
        <f>IF(ISERROR(VLOOKUP($E627,Lists!$T$4:$AA$49,6,FALSE)),"",VLOOKUP($E627,Lists!$T$4:$AA$49,6,FALSE))</f>
        <v/>
      </c>
      <c r="S627" s="101" t="str">
        <f>IF(ISERROR(VLOOKUP($E627,Lists!$T$4:$AA$49,7,FALSE)),"",VLOOKUP($E627,Lists!$T$4:$AA$49,7,FALSE))</f>
        <v/>
      </c>
      <c r="T627" s="102"/>
      <c r="U627" s="102"/>
      <c r="V627" s="102"/>
      <c r="W627" s="102"/>
      <c r="X627" s="102" t="str">
        <f>IF(ISERROR(VLOOKUP($E627,Lists!$T$4:$AF$49,13,FALSE))," ",VLOOKUP($E627,Lists!$T$4:$AF$49,13,FALSE))</f>
        <v xml:space="preserve"> </v>
      </c>
    </row>
    <row r="628" spans="1:24" x14ac:dyDescent="0.25">
      <c r="A628" s="91"/>
      <c r="B628" s="76" t="s">
        <v>781</v>
      </c>
      <c r="C628" s="89" t="s">
        <v>898</v>
      </c>
      <c r="D628" s="139" t="str">
        <f>IF(ISERROR(VLOOKUP($B628,Lists!$R$4:$S$17,2,FALSE)),"",VLOOKUP($B628,Lists!$R$4:$S$17,2,FALSE))</f>
        <v/>
      </c>
      <c r="E628" s="90" t="s">
        <v>799</v>
      </c>
      <c r="F628" s="96"/>
      <c r="G628" s="96" t="s">
        <v>836</v>
      </c>
      <c r="H628" s="91" t="s">
        <v>1016</v>
      </c>
      <c r="I628" s="91" t="s">
        <v>926</v>
      </c>
      <c r="J628" s="97"/>
      <c r="K628" s="78" t="s">
        <v>945</v>
      </c>
      <c r="L628" s="140" t="str">
        <f>IF(ISERROR(VLOOKUP($B628&amp;" "&amp;$M628,Lists!$AC$4:$AD$17,2,FALSE)),"",VLOOKUP($B628&amp;" "&amp;$M628,Lists!$AC$4:$AD$17,2,FALSE))</f>
        <v/>
      </c>
      <c r="M628" s="78" t="str">
        <f>IF(ISERROR(VLOOKUP($K628,Lists!$L$4:$M$7,2,FALSE)),"",VLOOKUP($K628,Lists!$L$4:$M$7,2,FALSE))</f>
        <v/>
      </c>
      <c r="N628" s="98" t="str">
        <f t="shared" si="9"/>
        <v/>
      </c>
      <c r="O628" s="99" t="str">
        <f>IF(C628="no",VLOOKUP(B628,Lists!$R$4:$AB$17,10, FALSE),"Please enter details here")</f>
        <v>Please enter details here</v>
      </c>
      <c r="P628" s="124"/>
      <c r="Q628" s="99" t="str">
        <f>IF(Lists!$BA$4="","No","")</f>
        <v>No</v>
      </c>
      <c r="R628" s="100" t="str">
        <f>IF(ISERROR(VLOOKUP($E628,Lists!$T$4:$AA$49,6,FALSE)),"",VLOOKUP($E628,Lists!$T$4:$AA$49,6,FALSE))</f>
        <v/>
      </c>
      <c r="S628" s="101" t="str">
        <f>IF(ISERROR(VLOOKUP($E628,Lists!$T$4:$AA$49,7,FALSE)),"",VLOOKUP($E628,Lists!$T$4:$AA$49,7,FALSE))</f>
        <v/>
      </c>
      <c r="T628" s="102"/>
      <c r="U628" s="102"/>
      <c r="V628" s="102"/>
      <c r="W628" s="102"/>
      <c r="X628" s="102" t="str">
        <f>IF(ISERROR(VLOOKUP($E628,Lists!$T$4:$AF$49,13,FALSE))," ",VLOOKUP($E628,Lists!$T$4:$AF$49,13,FALSE))</f>
        <v xml:space="preserve"> </v>
      </c>
    </row>
    <row r="629" spans="1:24" x14ac:dyDescent="0.25">
      <c r="A629" s="91"/>
      <c r="B629" s="76" t="s">
        <v>781</v>
      </c>
      <c r="C629" s="89" t="s">
        <v>898</v>
      </c>
      <c r="D629" s="139" t="str">
        <f>IF(ISERROR(VLOOKUP($B629,Lists!$R$4:$S$17,2,FALSE)),"",VLOOKUP($B629,Lists!$R$4:$S$17,2,FALSE))</f>
        <v/>
      </c>
      <c r="E629" s="90" t="s">
        <v>799</v>
      </c>
      <c r="F629" s="96"/>
      <c r="G629" s="96" t="s">
        <v>836</v>
      </c>
      <c r="H629" s="91" t="s">
        <v>1016</v>
      </c>
      <c r="I629" s="91" t="s">
        <v>926</v>
      </c>
      <c r="J629" s="97"/>
      <c r="K629" s="78" t="s">
        <v>945</v>
      </c>
      <c r="L629" s="140" t="str">
        <f>IF(ISERROR(VLOOKUP($B629&amp;" "&amp;$M629,Lists!$AC$4:$AD$17,2,FALSE)),"",VLOOKUP($B629&amp;" "&amp;$M629,Lists!$AC$4:$AD$17,2,FALSE))</f>
        <v/>
      </c>
      <c r="M629" s="78" t="str">
        <f>IF(ISERROR(VLOOKUP($K629,Lists!$L$4:$M$7,2,FALSE)),"",VLOOKUP($K629,Lists!$L$4:$M$7,2,FALSE))</f>
        <v/>
      </c>
      <c r="N629" s="98" t="str">
        <f t="shared" si="9"/>
        <v/>
      </c>
      <c r="O629" s="99" t="str">
        <f>IF(C629="no",VLOOKUP(B629,Lists!$R$4:$AB$17,10, FALSE),"Please enter details here")</f>
        <v>Please enter details here</v>
      </c>
      <c r="P629" s="124"/>
      <c r="Q629" s="99" t="str">
        <f>IF(Lists!$BA$4="","No","")</f>
        <v>No</v>
      </c>
      <c r="R629" s="100" t="str">
        <f>IF(ISERROR(VLOOKUP($E629,Lists!$T$4:$AA$49,6,FALSE)),"",VLOOKUP($E629,Lists!$T$4:$AA$49,6,FALSE))</f>
        <v/>
      </c>
      <c r="S629" s="101" t="str">
        <f>IF(ISERROR(VLOOKUP($E629,Lists!$T$4:$AA$49,7,FALSE)),"",VLOOKUP($E629,Lists!$T$4:$AA$49,7,FALSE))</f>
        <v/>
      </c>
      <c r="T629" s="102"/>
      <c r="U629" s="102"/>
      <c r="V629" s="102"/>
      <c r="W629" s="102"/>
      <c r="X629" s="102" t="str">
        <f>IF(ISERROR(VLOOKUP($E629,Lists!$T$4:$AF$49,13,FALSE))," ",VLOOKUP($E629,Lists!$T$4:$AF$49,13,FALSE))</f>
        <v xml:space="preserve"> </v>
      </c>
    </row>
    <row r="630" spans="1:24" x14ac:dyDescent="0.25">
      <c r="A630" s="91"/>
      <c r="B630" s="76" t="s">
        <v>781</v>
      </c>
      <c r="C630" s="89" t="s">
        <v>898</v>
      </c>
      <c r="D630" s="139" t="str">
        <f>IF(ISERROR(VLOOKUP($B630,Lists!$R$4:$S$17,2,FALSE)),"",VLOOKUP($B630,Lists!$R$4:$S$17,2,FALSE))</f>
        <v/>
      </c>
      <c r="E630" s="90" t="s">
        <v>799</v>
      </c>
      <c r="F630" s="96"/>
      <c r="G630" s="96" t="s">
        <v>836</v>
      </c>
      <c r="H630" s="91" t="s">
        <v>1016</v>
      </c>
      <c r="I630" s="91" t="s">
        <v>926</v>
      </c>
      <c r="J630" s="97"/>
      <c r="K630" s="78" t="s">
        <v>945</v>
      </c>
      <c r="L630" s="140" t="str">
        <f>IF(ISERROR(VLOOKUP($B630&amp;" "&amp;$M630,Lists!$AC$4:$AD$17,2,FALSE)),"",VLOOKUP($B630&amp;" "&amp;$M630,Lists!$AC$4:$AD$17,2,FALSE))</f>
        <v/>
      </c>
      <c r="M630" s="78" t="str">
        <f>IF(ISERROR(VLOOKUP($K630,Lists!$L$4:$M$7,2,FALSE)),"",VLOOKUP($K630,Lists!$L$4:$M$7,2,FALSE))</f>
        <v/>
      </c>
      <c r="N630" s="98" t="str">
        <f t="shared" si="9"/>
        <v/>
      </c>
      <c r="O630" s="99" t="str">
        <f>IF(C630="no",VLOOKUP(B630,Lists!$R$4:$AB$17,10, FALSE),"Please enter details here")</f>
        <v>Please enter details here</v>
      </c>
      <c r="P630" s="124"/>
      <c r="Q630" s="99" t="str">
        <f>IF(Lists!$BA$4="","No","")</f>
        <v>No</v>
      </c>
      <c r="R630" s="100" t="str">
        <f>IF(ISERROR(VLOOKUP($E630,Lists!$T$4:$AA$49,6,FALSE)),"",VLOOKUP($E630,Lists!$T$4:$AA$49,6,FALSE))</f>
        <v/>
      </c>
      <c r="S630" s="101" t="str">
        <f>IF(ISERROR(VLOOKUP($E630,Lists!$T$4:$AA$49,7,FALSE)),"",VLOOKUP($E630,Lists!$T$4:$AA$49,7,FALSE))</f>
        <v/>
      </c>
      <c r="T630" s="102"/>
      <c r="U630" s="102"/>
      <c r="V630" s="102"/>
      <c r="W630" s="102"/>
      <c r="X630" s="102" t="str">
        <f>IF(ISERROR(VLOOKUP($E630,Lists!$T$4:$AF$49,13,FALSE))," ",VLOOKUP($E630,Lists!$T$4:$AF$49,13,FALSE))</f>
        <v xml:space="preserve"> </v>
      </c>
    </row>
    <row r="631" spans="1:24" x14ac:dyDescent="0.25">
      <c r="A631" s="91"/>
      <c r="B631" s="76" t="s">
        <v>781</v>
      </c>
      <c r="C631" s="89" t="s">
        <v>898</v>
      </c>
      <c r="D631" s="139" t="str">
        <f>IF(ISERROR(VLOOKUP($B631,Lists!$R$4:$S$17,2,FALSE)),"",VLOOKUP($B631,Lists!$R$4:$S$17,2,FALSE))</f>
        <v/>
      </c>
      <c r="E631" s="90" t="s">
        <v>799</v>
      </c>
      <c r="F631" s="96"/>
      <c r="G631" s="96" t="s">
        <v>836</v>
      </c>
      <c r="H631" s="91" t="s">
        <v>1016</v>
      </c>
      <c r="I631" s="91" t="s">
        <v>926</v>
      </c>
      <c r="J631" s="97"/>
      <c r="K631" s="78" t="s">
        <v>945</v>
      </c>
      <c r="L631" s="140" t="str">
        <f>IF(ISERROR(VLOOKUP($B631&amp;" "&amp;$M631,Lists!$AC$4:$AD$17,2,FALSE)),"",VLOOKUP($B631&amp;" "&amp;$M631,Lists!$AC$4:$AD$17,2,FALSE))</f>
        <v/>
      </c>
      <c r="M631" s="78" t="str">
        <f>IF(ISERROR(VLOOKUP($K631,Lists!$L$4:$M$7,2,FALSE)),"",VLOOKUP($K631,Lists!$L$4:$M$7,2,FALSE))</f>
        <v/>
      </c>
      <c r="N631" s="98" t="str">
        <f t="shared" si="9"/>
        <v/>
      </c>
      <c r="O631" s="99" t="str">
        <f>IF(C631="no",VLOOKUP(B631,Lists!$R$4:$AB$17,10, FALSE),"Please enter details here")</f>
        <v>Please enter details here</v>
      </c>
      <c r="P631" s="124"/>
      <c r="Q631" s="99" t="str">
        <f>IF(Lists!$BA$4="","No","")</f>
        <v>No</v>
      </c>
      <c r="R631" s="100" t="str">
        <f>IF(ISERROR(VLOOKUP($E631,Lists!$T$4:$AA$49,6,FALSE)),"",VLOOKUP($E631,Lists!$T$4:$AA$49,6,FALSE))</f>
        <v/>
      </c>
      <c r="S631" s="101" t="str">
        <f>IF(ISERROR(VLOOKUP($E631,Lists!$T$4:$AA$49,7,FALSE)),"",VLOOKUP($E631,Lists!$T$4:$AA$49,7,FALSE))</f>
        <v/>
      </c>
      <c r="T631" s="102"/>
      <c r="U631" s="102"/>
      <c r="V631" s="102"/>
      <c r="W631" s="102"/>
      <c r="X631" s="102" t="str">
        <f>IF(ISERROR(VLOOKUP($E631,Lists!$T$4:$AF$49,13,FALSE))," ",VLOOKUP($E631,Lists!$T$4:$AF$49,13,FALSE))</f>
        <v xml:space="preserve"> </v>
      </c>
    </row>
    <row r="632" spans="1:24" x14ac:dyDescent="0.25">
      <c r="A632" s="91"/>
      <c r="B632" s="76" t="s">
        <v>781</v>
      </c>
      <c r="C632" s="89" t="s">
        <v>898</v>
      </c>
      <c r="D632" s="139" t="str">
        <f>IF(ISERROR(VLOOKUP($B632,Lists!$R$4:$S$17,2,FALSE)),"",VLOOKUP($B632,Lists!$R$4:$S$17,2,FALSE))</f>
        <v/>
      </c>
      <c r="E632" s="90" t="s">
        <v>799</v>
      </c>
      <c r="F632" s="96"/>
      <c r="G632" s="96" t="s">
        <v>836</v>
      </c>
      <c r="H632" s="91" t="s">
        <v>1016</v>
      </c>
      <c r="I632" s="91" t="s">
        <v>926</v>
      </c>
      <c r="J632" s="97"/>
      <c r="K632" s="78" t="s">
        <v>945</v>
      </c>
      <c r="L632" s="140" t="str">
        <f>IF(ISERROR(VLOOKUP($B632&amp;" "&amp;$M632,Lists!$AC$4:$AD$17,2,FALSE)),"",VLOOKUP($B632&amp;" "&amp;$M632,Lists!$AC$4:$AD$17,2,FALSE))</f>
        <v/>
      </c>
      <c r="M632" s="78" t="str">
        <f>IF(ISERROR(VLOOKUP($K632,Lists!$L$4:$M$7,2,FALSE)),"",VLOOKUP($K632,Lists!$L$4:$M$7,2,FALSE))</f>
        <v/>
      </c>
      <c r="N632" s="98" t="str">
        <f t="shared" si="9"/>
        <v/>
      </c>
      <c r="O632" s="99" t="str">
        <f>IF(C632="no",VLOOKUP(B632,Lists!$R$4:$AB$17,10, FALSE),"Please enter details here")</f>
        <v>Please enter details here</v>
      </c>
      <c r="P632" s="124"/>
      <c r="Q632" s="99" t="str">
        <f>IF(Lists!$BA$4="","No","")</f>
        <v>No</v>
      </c>
      <c r="R632" s="100" t="str">
        <f>IF(ISERROR(VLOOKUP($E632,Lists!$T$4:$AA$49,6,FALSE)),"",VLOOKUP($E632,Lists!$T$4:$AA$49,6,FALSE))</f>
        <v/>
      </c>
      <c r="S632" s="101" t="str">
        <f>IF(ISERROR(VLOOKUP($E632,Lists!$T$4:$AA$49,7,FALSE)),"",VLOOKUP($E632,Lists!$T$4:$AA$49,7,FALSE))</f>
        <v/>
      </c>
      <c r="T632" s="102"/>
      <c r="U632" s="102"/>
      <c r="V632" s="102"/>
      <c r="W632" s="102"/>
      <c r="X632" s="102" t="str">
        <f>IF(ISERROR(VLOOKUP($E632,Lists!$T$4:$AF$49,13,FALSE))," ",VLOOKUP($E632,Lists!$T$4:$AF$49,13,FALSE))</f>
        <v xml:space="preserve"> </v>
      </c>
    </row>
    <row r="633" spans="1:24" x14ac:dyDescent="0.25">
      <c r="A633" s="91"/>
      <c r="B633" s="76" t="s">
        <v>781</v>
      </c>
      <c r="C633" s="89" t="s">
        <v>898</v>
      </c>
      <c r="D633" s="139" t="str">
        <f>IF(ISERROR(VLOOKUP($B633,Lists!$R$4:$S$17,2,FALSE)),"",VLOOKUP($B633,Lists!$R$4:$S$17,2,FALSE))</f>
        <v/>
      </c>
      <c r="E633" s="90" t="s">
        <v>799</v>
      </c>
      <c r="F633" s="96"/>
      <c r="G633" s="96" t="s">
        <v>836</v>
      </c>
      <c r="H633" s="91" t="s">
        <v>1016</v>
      </c>
      <c r="I633" s="91" t="s">
        <v>926</v>
      </c>
      <c r="J633" s="97"/>
      <c r="K633" s="78" t="s">
        <v>945</v>
      </c>
      <c r="L633" s="140" t="str">
        <f>IF(ISERROR(VLOOKUP($B633&amp;" "&amp;$M633,Lists!$AC$4:$AD$17,2,FALSE)),"",VLOOKUP($B633&amp;" "&amp;$M633,Lists!$AC$4:$AD$17,2,FALSE))</f>
        <v/>
      </c>
      <c r="M633" s="78" t="str">
        <f>IF(ISERROR(VLOOKUP($K633,Lists!$L$4:$M$7,2,FALSE)),"",VLOOKUP($K633,Lists!$L$4:$M$7,2,FALSE))</f>
        <v/>
      </c>
      <c r="N633" s="98" t="str">
        <f t="shared" si="9"/>
        <v/>
      </c>
      <c r="O633" s="99" t="str">
        <f>IF(C633="no",VLOOKUP(B633,Lists!$R$4:$AB$17,10, FALSE),"Please enter details here")</f>
        <v>Please enter details here</v>
      </c>
      <c r="P633" s="124"/>
      <c r="Q633" s="99" t="str">
        <f>IF(Lists!$BA$4="","No","")</f>
        <v>No</v>
      </c>
      <c r="R633" s="100" t="str">
        <f>IF(ISERROR(VLOOKUP($E633,Lists!$T$4:$AA$49,6,FALSE)),"",VLOOKUP($E633,Lists!$T$4:$AA$49,6,FALSE))</f>
        <v/>
      </c>
      <c r="S633" s="101" t="str">
        <f>IF(ISERROR(VLOOKUP($E633,Lists!$T$4:$AA$49,7,FALSE)),"",VLOOKUP($E633,Lists!$T$4:$AA$49,7,FALSE))</f>
        <v/>
      </c>
      <c r="T633" s="102"/>
      <c r="U633" s="102"/>
      <c r="V633" s="102"/>
      <c r="W633" s="102"/>
      <c r="X633" s="102" t="str">
        <f>IF(ISERROR(VLOOKUP($E633,Lists!$T$4:$AF$49,13,FALSE))," ",VLOOKUP($E633,Lists!$T$4:$AF$49,13,FALSE))</f>
        <v xml:space="preserve"> </v>
      </c>
    </row>
    <row r="634" spans="1:24" x14ac:dyDescent="0.25">
      <c r="A634" s="91"/>
      <c r="B634" s="76" t="s">
        <v>781</v>
      </c>
      <c r="C634" s="89" t="s">
        <v>898</v>
      </c>
      <c r="D634" s="139" t="str">
        <f>IF(ISERROR(VLOOKUP($B634,Lists!$R$4:$S$17,2,FALSE)),"",VLOOKUP($B634,Lists!$R$4:$S$17,2,FALSE))</f>
        <v/>
      </c>
      <c r="E634" s="90" t="s">
        <v>799</v>
      </c>
      <c r="F634" s="96"/>
      <c r="G634" s="96" t="s">
        <v>836</v>
      </c>
      <c r="H634" s="91" t="s">
        <v>1016</v>
      </c>
      <c r="I634" s="91" t="s">
        <v>926</v>
      </c>
      <c r="J634" s="97"/>
      <c r="K634" s="78" t="s">
        <v>945</v>
      </c>
      <c r="L634" s="140" t="str">
        <f>IF(ISERROR(VLOOKUP($B634&amp;" "&amp;$M634,Lists!$AC$4:$AD$17,2,FALSE)),"",VLOOKUP($B634&amp;" "&amp;$M634,Lists!$AC$4:$AD$17,2,FALSE))</f>
        <v/>
      </c>
      <c r="M634" s="78" t="str">
        <f>IF(ISERROR(VLOOKUP($K634,Lists!$L$4:$M$7,2,FALSE)),"",VLOOKUP($K634,Lists!$L$4:$M$7,2,FALSE))</f>
        <v/>
      </c>
      <c r="N634" s="98" t="str">
        <f t="shared" si="9"/>
        <v/>
      </c>
      <c r="O634" s="99" t="str">
        <f>IF(C634="no",VLOOKUP(B634,Lists!$R$4:$AB$17,10, FALSE),"Please enter details here")</f>
        <v>Please enter details here</v>
      </c>
      <c r="P634" s="124"/>
      <c r="Q634" s="99" t="str">
        <f>IF(Lists!$BA$4="","No","")</f>
        <v>No</v>
      </c>
      <c r="R634" s="100" t="str">
        <f>IF(ISERROR(VLOOKUP($E634,Lists!$T$4:$AA$49,6,FALSE)),"",VLOOKUP($E634,Lists!$T$4:$AA$49,6,FALSE))</f>
        <v/>
      </c>
      <c r="S634" s="101" t="str">
        <f>IF(ISERROR(VLOOKUP($E634,Lists!$T$4:$AA$49,7,FALSE)),"",VLOOKUP($E634,Lists!$T$4:$AA$49,7,FALSE))</f>
        <v/>
      </c>
      <c r="T634" s="102"/>
      <c r="U634" s="102"/>
      <c r="V634" s="102"/>
      <c r="W634" s="102"/>
      <c r="X634" s="102" t="str">
        <f>IF(ISERROR(VLOOKUP($E634,Lists!$T$4:$AF$49,13,FALSE))," ",VLOOKUP($E634,Lists!$T$4:$AF$49,13,FALSE))</f>
        <v xml:space="preserve"> </v>
      </c>
    </row>
    <row r="635" spans="1:24" x14ac:dyDescent="0.25">
      <c r="A635" s="91"/>
      <c r="B635" s="76" t="s">
        <v>781</v>
      </c>
      <c r="C635" s="89" t="s">
        <v>898</v>
      </c>
      <c r="D635" s="139" t="str">
        <f>IF(ISERROR(VLOOKUP($B635,Lists!$R$4:$S$17,2,FALSE)),"",VLOOKUP($B635,Lists!$R$4:$S$17,2,FALSE))</f>
        <v/>
      </c>
      <c r="E635" s="90" t="s">
        <v>799</v>
      </c>
      <c r="F635" s="96"/>
      <c r="G635" s="96" t="s">
        <v>836</v>
      </c>
      <c r="H635" s="91" t="s">
        <v>1016</v>
      </c>
      <c r="I635" s="91" t="s">
        <v>926</v>
      </c>
      <c r="J635" s="97"/>
      <c r="K635" s="78" t="s">
        <v>945</v>
      </c>
      <c r="L635" s="140" t="str">
        <f>IF(ISERROR(VLOOKUP($B635&amp;" "&amp;$M635,Lists!$AC$4:$AD$17,2,FALSE)),"",VLOOKUP($B635&amp;" "&amp;$M635,Lists!$AC$4:$AD$17,2,FALSE))</f>
        <v/>
      </c>
      <c r="M635" s="78" t="str">
        <f>IF(ISERROR(VLOOKUP($K635,Lists!$L$4:$M$7,2,FALSE)),"",VLOOKUP($K635,Lists!$L$4:$M$7,2,FALSE))</f>
        <v/>
      </c>
      <c r="N635" s="98" t="str">
        <f t="shared" si="9"/>
        <v/>
      </c>
      <c r="O635" s="99" t="str">
        <f>IF(C635="no",VLOOKUP(B635,Lists!$R$4:$AB$17,10, FALSE),"Please enter details here")</f>
        <v>Please enter details here</v>
      </c>
      <c r="P635" s="124"/>
      <c r="Q635" s="99" t="str">
        <f>IF(Lists!$BA$4="","No","")</f>
        <v>No</v>
      </c>
      <c r="R635" s="100" t="str">
        <f>IF(ISERROR(VLOOKUP($E635,Lists!$T$4:$AA$49,6,FALSE)),"",VLOOKUP($E635,Lists!$T$4:$AA$49,6,FALSE))</f>
        <v/>
      </c>
      <c r="S635" s="101" t="str">
        <f>IF(ISERROR(VLOOKUP($E635,Lists!$T$4:$AA$49,7,FALSE)),"",VLOOKUP($E635,Lists!$T$4:$AA$49,7,FALSE))</f>
        <v/>
      </c>
      <c r="T635" s="102"/>
      <c r="U635" s="102"/>
      <c r="V635" s="102"/>
      <c r="W635" s="102"/>
      <c r="X635" s="102" t="str">
        <f>IF(ISERROR(VLOOKUP($E635,Lists!$T$4:$AF$49,13,FALSE))," ",VLOOKUP($E635,Lists!$T$4:$AF$49,13,FALSE))</f>
        <v xml:space="preserve"> </v>
      </c>
    </row>
    <row r="636" spans="1:24" x14ac:dyDescent="0.25">
      <c r="A636" s="91"/>
      <c r="B636" s="76" t="s">
        <v>781</v>
      </c>
      <c r="C636" s="89" t="s">
        <v>898</v>
      </c>
      <c r="D636" s="139" t="str">
        <f>IF(ISERROR(VLOOKUP($B636,Lists!$R$4:$S$17,2,FALSE)),"",VLOOKUP($B636,Lists!$R$4:$S$17,2,FALSE))</f>
        <v/>
      </c>
      <c r="E636" s="90" t="s">
        <v>799</v>
      </c>
      <c r="F636" s="96"/>
      <c r="G636" s="96" t="s">
        <v>836</v>
      </c>
      <c r="H636" s="91" t="s">
        <v>1016</v>
      </c>
      <c r="I636" s="91" t="s">
        <v>926</v>
      </c>
      <c r="J636" s="97"/>
      <c r="K636" s="78" t="s">
        <v>945</v>
      </c>
      <c r="L636" s="140" t="str">
        <f>IF(ISERROR(VLOOKUP($B636&amp;" "&amp;$M636,Lists!$AC$4:$AD$17,2,FALSE)),"",VLOOKUP($B636&amp;" "&amp;$M636,Lists!$AC$4:$AD$17,2,FALSE))</f>
        <v/>
      </c>
      <c r="M636" s="78" t="str">
        <f>IF(ISERROR(VLOOKUP($K636,Lists!$L$4:$M$7,2,FALSE)),"",VLOOKUP($K636,Lists!$L$4:$M$7,2,FALSE))</f>
        <v/>
      </c>
      <c r="N636" s="98" t="str">
        <f t="shared" si="9"/>
        <v/>
      </c>
      <c r="O636" s="99" t="str">
        <f>IF(C636="no",VLOOKUP(B636,Lists!$R$4:$AB$17,10, FALSE),"Please enter details here")</f>
        <v>Please enter details here</v>
      </c>
      <c r="P636" s="124"/>
      <c r="Q636" s="99" t="str">
        <f>IF(Lists!$BA$4="","No","")</f>
        <v>No</v>
      </c>
      <c r="R636" s="100" t="str">
        <f>IF(ISERROR(VLOOKUP($E636,Lists!$T$4:$AA$49,6,FALSE)),"",VLOOKUP($E636,Lists!$T$4:$AA$49,6,FALSE))</f>
        <v/>
      </c>
      <c r="S636" s="101" t="str">
        <f>IF(ISERROR(VLOOKUP($E636,Lists!$T$4:$AA$49,7,FALSE)),"",VLOOKUP($E636,Lists!$T$4:$AA$49,7,FALSE))</f>
        <v/>
      </c>
      <c r="T636" s="102"/>
      <c r="U636" s="102"/>
      <c r="V636" s="102"/>
      <c r="W636" s="102"/>
      <c r="X636" s="102" t="str">
        <f>IF(ISERROR(VLOOKUP($E636,Lists!$T$4:$AF$49,13,FALSE))," ",VLOOKUP($E636,Lists!$T$4:$AF$49,13,FALSE))</f>
        <v xml:space="preserve"> </v>
      </c>
    </row>
    <row r="637" spans="1:24" x14ac:dyDescent="0.25">
      <c r="A637" s="91"/>
      <c r="B637" s="76" t="s">
        <v>781</v>
      </c>
      <c r="C637" s="89" t="s">
        <v>898</v>
      </c>
      <c r="D637" s="139" t="str">
        <f>IF(ISERROR(VLOOKUP($B637,Lists!$R$4:$S$17,2,FALSE)),"",VLOOKUP($B637,Lists!$R$4:$S$17,2,FALSE))</f>
        <v/>
      </c>
      <c r="E637" s="90" t="s">
        <v>799</v>
      </c>
      <c r="F637" s="96"/>
      <c r="G637" s="96" t="s">
        <v>836</v>
      </c>
      <c r="H637" s="91" t="s">
        <v>1016</v>
      </c>
      <c r="I637" s="91" t="s">
        <v>926</v>
      </c>
      <c r="J637" s="97"/>
      <c r="K637" s="78" t="s">
        <v>945</v>
      </c>
      <c r="L637" s="140" t="str">
        <f>IF(ISERROR(VLOOKUP($B637&amp;" "&amp;$M637,Lists!$AC$4:$AD$17,2,FALSE)),"",VLOOKUP($B637&amp;" "&amp;$M637,Lists!$AC$4:$AD$17,2,FALSE))</f>
        <v/>
      </c>
      <c r="M637" s="78" t="str">
        <f>IF(ISERROR(VLOOKUP($K637,Lists!$L$4:$M$7,2,FALSE)),"",VLOOKUP($K637,Lists!$L$4:$M$7,2,FALSE))</f>
        <v/>
      </c>
      <c r="N637" s="98" t="str">
        <f t="shared" si="9"/>
        <v/>
      </c>
      <c r="O637" s="99" t="str">
        <f>IF(C637="no",VLOOKUP(B637,Lists!$R$4:$AB$17,10, FALSE),"Please enter details here")</f>
        <v>Please enter details here</v>
      </c>
      <c r="P637" s="124"/>
      <c r="Q637" s="99" t="str">
        <f>IF(Lists!$BA$4="","No","")</f>
        <v>No</v>
      </c>
      <c r="R637" s="100" t="str">
        <f>IF(ISERROR(VLOOKUP($E637,Lists!$T$4:$AA$49,6,FALSE)),"",VLOOKUP($E637,Lists!$T$4:$AA$49,6,FALSE))</f>
        <v/>
      </c>
      <c r="S637" s="101" t="str">
        <f>IF(ISERROR(VLOOKUP($E637,Lists!$T$4:$AA$49,7,FALSE)),"",VLOOKUP($E637,Lists!$T$4:$AA$49,7,FALSE))</f>
        <v/>
      </c>
      <c r="T637" s="102"/>
      <c r="U637" s="102"/>
      <c r="V637" s="102"/>
      <c r="W637" s="102"/>
      <c r="X637" s="102" t="str">
        <f>IF(ISERROR(VLOOKUP($E637,Lists!$T$4:$AF$49,13,FALSE))," ",VLOOKUP($E637,Lists!$T$4:$AF$49,13,FALSE))</f>
        <v xml:space="preserve"> </v>
      </c>
    </row>
    <row r="638" spans="1:24" x14ac:dyDescent="0.25">
      <c r="A638" s="91"/>
      <c r="B638" s="76" t="s">
        <v>781</v>
      </c>
      <c r="C638" s="89" t="s">
        <v>898</v>
      </c>
      <c r="D638" s="139" t="str">
        <f>IF(ISERROR(VLOOKUP($B638,Lists!$R$4:$S$17,2,FALSE)),"",VLOOKUP($B638,Lists!$R$4:$S$17,2,FALSE))</f>
        <v/>
      </c>
      <c r="E638" s="90" t="s">
        <v>799</v>
      </c>
      <c r="F638" s="96"/>
      <c r="G638" s="96" t="s">
        <v>836</v>
      </c>
      <c r="H638" s="91" t="s">
        <v>1016</v>
      </c>
      <c r="I638" s="91" t="s">
        <v>926</v>
      </c>
      <c r="J638" s="97"/>
      <c r="K638" s="78" t="s">
        <v>945</v>
      </c>
      <c r="L638" s="140" t="str">
        <f>IF(ISERROR(VLOOKUP($B638&amp;" "&amp;$M638,Lists!$AC$4:$AD$17,2,FALSE)),"",VLOOKUP($B638&amp;" "&amp;$M638,Lists!$AC$4:$AD$17,2,FALSE))</f>
        <v/>
      </c>
      <c r="M638" s="78" t="str">
        <f>IF(ISERROR(VLOOKUP($K638,Lists!$L$4:$M$7,2,FALSE)),"",VLOOKUP($K638,Lists!$L$4:$M$7,2,FALSE))</f>
        <v/>
      </c>
      <c r="N638" s="98" t="str">
        <f t="shared" si="9"/>
        <v/>
      </c>
      <c r="O638" s="99" t="str">
        <f>IF(C638="no",VLOOKUP(B638,Lists!$R$4:$AB$17,10, FALSE),"Please enter details here")</f>
        <v>Please enter details here</v>
      </c>
      <c r="P638" s="124"/>
      <c r="Q638" s="99" t="str">
        <f>IF(Lists!$BA$4="","No","")</f>
        <v>No</v>
      </c>
      <c r="R638" s="100" t="str">
        <f>IF(ISERROR(VLOOKUP($E638,Lists!$T$4:$AA$49,6,FALSE)),"",VLOOKUP($E638,Lists!$T$4:$AA$49,6,FALSE))</f>
        <v/>
      </c>
      <c r="S638" s="101" t="str">
        <f>IF(ISERROR(VLOOKUP($E638,Lists!$T$4:$AA$49,7,FALSE)),"",VLOOKUP($E638,Lists!$T$4:$AA$49,7,FALSE))</f>
        <v/>
      </c>
      <c r="T638" s="102"/>
      <c r="U638" s="102"/>
      <c r="V638" s="102"/>
      <c r="W638" s="102"/>
      <c r="X638" s="102" t="str">
        <f>IF(ISERROR(VLOOKUP($E638,Lists!$T$4:$AF$49,13,FALSE))," ",VLOOKUP($E638,Lists!$T$4:$AF$49,13,FALSE))</f>
        <v xml:space="preserve"> </v>
      </c>
    </row>
    <row r="639" spans="1:24" x14ac:dyDescent="0.25">
      <c r="A639" s="91"/>
      <c r="B639" s="76" t="s">
        <v>781</v>
      </c>
      <c r="C639" s="89" t="s">
        <v>898</v>
      </c>
      <c r="D639" s="139" t="str">
        <f>IF(ISERROR(VLOOKUP($B639,Lists!$R$4:$S$17,2,FALSE)),"",VLOOKUP($B639,Lists!$R$4:$S$17,2,FALSE))</f>
        <v/>
      </c>
      <c r="E639" s="90" t="s">
        <v>799</v>
      </c>
      <c r="F639" s="96"/>
      <c r="G639" s="96" t="s">
        <v>836</v>
      </c>
      <c r="H639" s="91" t="s">
        <v>1016</v>
      </c>
      <c r="I639" s="91" t="s">
        <v>926</v>
      </c>
      <c r="J639" s="97"/>
      <c r="K639" s="78" t="s">
        <v>945</v>
      </c>
      <c r="L639" s="140" t="str">
        <f>IF(ISERROR(VLOOKUP($B639&amp;" "&amp;$M639,Lists!$AC$4:$AD$17,2,FALSE)),"",VLOOKUP($B639&amp;" "&amp;$M639,Lists!$AC$4:$AD$17,2,FALSE))</f>
        <v/>
      </c>
      <c r="M639" s="78" t="str">
        <f>IF(ISERROR(VLOOKUP($K639,Lists!$L$4:$M$7,2,FALSE)),"",VLOOKUP($K639,Lists!$L$4:$M$7,2,FALSE))</f>
        <v/>
      </c>
      <c r="N639" s="98" t="str">
        <f t="shared" si="9"/>
        <v/>
      </c>
      <c r="O639" s="99" t="str">
        <f>IF(C639="no",VLOOKUP(B639,Lists!$R$4:$AB$17,10, FALSE),"Please enter details here")</f>
        <v>Please enter details here</v>
      </c>
      <c r="P639" s="124"/>
      <c r="Q639" s="99" t="str">
        <f>IF(Lists!$BA$4="","No","")</f>
        <v>No</v>
      </c>
      <c r="R639" s="100" t="str">
        <f>IF(ISERROR(VLOOKUP($E639,Lists!$T$4:$AA$49,6,FALSE)),"",VLOOKUP($E639,Lists!$T$4:$AA$49,6,FALSE))</f>
        <v/>
      </c>
      <c r="S639" s="101" t="str">
        <f>IF(ISERROR(VLOOKUP($E639,Lists!$T$4:$AA$49,7,FALSE)),"",VLOOKUP($E639,Lists!$T$4:$AA$49,7,FALSE))</f>
        <v/>
      </c>
      <c r="T639" s="102"/>
      <c r="U639" s="102"/>
      <c r="V639" s="102"/>
      <c r="W639" s="102"/>
      <c r="X639" s="102" t="str">
        <f>IF(ISERROR(VLOOKUP($E639,Lists!$T$4:$AF$49,13,FALSE))," ",VLOOKUP($E639,Lists!$T$4:$AF$49,13,FALSE))</f>
        <v xml:space="preserve"> </v>
      </c>
    </row>
    <row r="640" spans="1:24" x14ac:dyDescent="0.25">
      <c r="A640" s="91"/>
      <c r="B640" s="76" t="s">
        <v>781</v>
      </c>
      <c r="C640" s="89" t="s">
        <v>898</v>
      </c>
      <c r="D640" s="139" t="str">
        <f>IF(ISERROR(VLOOKUP($B640,Lists!$R$4:$S$17,2,FALSE)),"",VLOOKUP($B640,Lists!$R$4:$S$17,2,FALSE))</f>
        <v/>
      </c>
      <c r="E640" s="90" t="s">
        <v>799</v>
      </c>
      <c r="F640" s="96"/>
      <c r="G640" s="96" t="s">
        <v>836</v>
      </c>
      <c r="H640" s="91" t="s">
        <v>1016</v>
      </c>
      <c r="I640" s="91" t="s">
        <v>926</v>
      </c>
      <c r="J640" s="97"/>
      <c r="K640" s="78" t="s">
        <v>945</v>
      </c>
      <c r="L640" s="140" t="str">
        <f>IF(ISERROR(VLOOKUP($B640&amp;" "&amp;$M640,Lists!$AC$4:$AD$17,2,FALSE)),"",VLOOKUP($B640&amp;" "&amp;$M640,Lists!$AC$4:$AD$17,2,FALSE))</f>
        <v/>
      </c>
      <c r="M640" s="78" t="str">
        <f>IF(ISERROR(VLOOKUP($K640,Lists!$L$4:$M$7,2,FALSE)),"",VLOOKUP($K640,Lists!$L$4:$M$7,2,FALSE))</f>
        <v/>
      </c>
      <c r="N640" s="98" t="str">
        <f t="shared" si="9"/>
        <v/>
      </c>
      <c r="O640" s="99" t="str">
        <f>IF(C640="no",VLOOKUP(B640,Lists!$R$4:$AB$17,10, FALSE),"Please enter details here")</f>
        <v>Please enter details here</v>
      </c>
      <c r="P640" s="124"/>
      <c r="Q640" s="99" t="str">
        <f>IF(Lists!$BA$4="","No","")</f>
        <v>No</v>
      </c>
      <c r="R640" s="100" t="str">
        <f>IF(ISERROR(VLOOKUP($E640,Lists!$T$4:$AA$49,6,FALSE)),"",VLOOKUP($E640,Lists!$T$4:$AA$49,6,FALSE))</f>
        <v/>
      </c>
      <c r="S640" s="101" t="str">
        <f>IF(ISERROR(VLOOKUP($E640,Lists!$T$4:$AA$49,7,FALSE)),"",VLOOKUP($E640,Lists!$T$4:$AA$49,7,FALSE))</f>
        <v/>
      </c>
      <c r="T640" s="102"/>
      <c r="U640" s="102"/>
      <c r="V640" s="102"/>
      <c r="W640" s="102"/>
      <c r="X640" s="102" t="str">
        <f>IF(ISERROR(VLOOKUP($E640,Lists!$T$4:$AF$49,13,FALSE))," ",VLOOKUP($E640,Lists!$T$4:$AF$49,13,FALSE))</f>
        <v xml:space="preserve"> </v>
      </c>
    </row>
    <row r="641" spans="1:24" x14ac:dyDescent="0.25">
      <c r="A641" s="91"/>
      <c r="B641" s="76" t="s">
        <v>781</v>
      </c>
      <c r="C641" s="89" t="s">
        <v>898</v>
      </c>
      <c r="D641" s="139" t="str">
        <f>IF(ISERROR(VLOOKUP($B641,Lists!$R$4:$S$17,2,FALSE)),"",VLOOKUP($B641,Lists!$R$4:$S$17,2,FALSE))</f>
        <v/>
      </c>
      <c r="E641" s="90" t="s">
        <v>799</v>
      </c>
      <c r="F641" s="96"/>
      <c r="G641" s="96" t="s">
        <v>836</v>
      </c>
      <c r="H641" s="91" t="s">
        <v>1016</v>
      </c>
      <c r="I641" s="91" t="s">
        <v>926</v>
      </c>
      <c r="J641" s="97"/>
      <c r="K641" s="78" t="s">
        <v>945</v>
      </c>
      <c r="L641" s="140" t="str">
        <f>IF(ISERROR(VLOOKUP($B641&amp;" "&amp;$M641,Lists!$AC$4:$AD$17,2,FALSE)),"",VLOOKUP($B641&amp;" "&amp;$M641,Lists!$AC$4:$AD$17,2,FALSE))</f>
        <v/>
      </c>
      <c r="M641" s="78" t="str">
        <f>IF(ISERROR(VLOOKUP($K641,Lists!$L$4:$M$7,2,FALSE)),"",VLOOKUP($K641,Lists!$L$4:$M$7,2,FALSE))</f>
        <v/>
      </c>
      <c r="N641" s="98" t="str">
        <f t="shared" si="9"/>
        <v/>
      </c>
      <c r="O641" s="99" t="str">
        <f>IF(C641="no",VLOOKUP(B641,Lists!$R$4:$AB$17,10, FALSE),"Please enter details here")</f>
        <v>Please enter details here</v>
      </c>
      <c r="P641" s="124"/>
      <c r="Q641" s="99" t="str">
        <f>IF(Lists!$BA$4="","No","")</f>
        <v>No</v>
      </c>
      <c r="R641" s="100" t="str">
        <f>IF(ISERROR(VLOOKUP($E641,Lists!$T$4:$AA$49,6,FALSE)),"",VLOOKUP($E641,Lists!$T$4:$AA$49,6,FALSE))</f>
        <v/>
      </c>
      <c r="S641" s="101" t="str">
        <f>IF(ISERROR(VLOOKUP($E641,Lists!$T$4:$AA$49,7,FALSE)),"",VLOOKUP($E641,Lists!$T$4:$AA$49,7,FALSE))</f>
        <v/>
      </c>
      <c r="T641" s="102"/>
      <c r="U641" s="102"/>
      <c r="V641" s="102"/>
      <c r="W641" s="102"/>
      <c r="X641" s="102" t="str">
        <f>IF(ISERROR(VLOOKUP($E641,Lists!$T$4:$AF$49,13,FALSE))," ",VLOOKUP($E641,Lists!$T$4:$AF$49,13,FALSE))</f>
        <v xml:space="preserve"> </v>
      </c>
    </row>
    <row r="642" spans="1:24" x14ac:dyDescent="0.25">
      <c r="A642" s="91"/>
      <c r="B642" s="76" t="s">
        <v>781</v>
      </c>
      <c r="C642" s="89" t="s">
        <v>898</v>
      </c>
      <c r="D642" s="139" t="str">
        <f>IF(ISERROR(VLOOKUP($B642,Lists!$R$4:$S$17,2,FALSE)),"",VLOOKUP($B642,Lists!$R$4:$S$17,2,FALSE))</f>
        <v/>
      </c>
      <c r="E642" s="90" t="s">
        <v>799</v>
      </c>
      <c r="F642" s="96"/>
      <c r="G642" s="96" t="s">
        <v>836</v>
      </c>
      <c r="H642" s="91" t="s">
        <v>1016</v>
      </c>
      <c r="I642" s="91" t="s">
        <v>926</v>
      </c>
      <c r="J642" s="97"/>
      <c r="K642" s="78" t="s">
        <v>945</v>
      </c>
      <c r="L642" s="140" t="str">
        <f>IF(ISERROR(VLOOKUP($B642&amp;" "&amp;$M642,Lists!$AC$4:$AD$17,2,FALSE)),"",VLOOKUP($B642&amp;" "&amp;$M642,Lists!$AC$4:$AD$17,2,FALSE))</f>
        <v/>
      </c>
      <c r="M642" s="78" t="str">
        <f>IF(ISERROR(VLOOKUP($K642,Lists!$L$4:$M$7,2,FALSE)),"",VLOOKUP($K642,Lists!$L$4:$M$7,2,FALSE))</f>
        <v/>
      </c>
      <c r="N642" s="98" t="str">
        <f t="shared" si="9"/>
        <v/>
      </c>
      <c r="O642" s="99" t="str">
        <f>IF(C642="no",VLOOKUP(B642,Lists!$R$4:$AB$17,10, FALSE),"Please enter details here")</f>
        <v>Please enter details here</v>
      </c>
      <c r="P642" s="124"/>
      <c r="Q642" s="99" t="str">
        <f>IF(Lists!$BA$4="","No","")</f>
        <v>No</v>
      </c>
      <c r="R642" s="100" t="str">
        <f>IF(ISERROR(VLOOKUP($E642,Lists!$T$4:$AA$49,6,FALSE)),"",VLOOKUP($E642,Lists!$T$4:$AA$49,6,FALSE))</f>
        <v/>
      </c>
      <c r="S642" s="101" t="str">
        <f>IF(ISERROR(VLOOKUP($E642,Lists!$T$4:$AA$49,7,FALSE)),"",VLOOKUP($E642,Lists!$T$4:$AA$49,7,FALSE))</f>
        <v/>
      </c>
      <c r="T642" s="102"/>
      <c r="U642" s="102"/>
      <c r="V642" s="102"/>
      <c r="W642" s="102"/>
      <c r="X642" s="102" t="str">
        <f>IF(ISERROR(VLOOKUP($E642,Lists!$T$4:$AF$49,13,FALSE))," ",VLOOKUP($E642,Lists!$T$4:$AF$49,13,FALSE))</f>
        <v xml:space="preserve"> </v>
      </c>
    </row>
    <row r="643" spans="1:24" x14ac:dyDescent="0.25">
      <c r="A643" s="91"/>
      <c r="B643" s="76" t="s">
        <v>781</v>
      </c>
      <c r="C643" s="89" t="s">
        <v>898</v>
      </c>
      <c r="D643" s="139" t="str">
        <f>IF(ISERROR(VLOOKUP($B643,Lists!$R$4:$S$17,2,FALSE)),"",VLOOKUP($B643,Lists!$R$4:$S$17,2,FALSE))</f>
        <v/>
      </c>
      <c r="E643" s="90" t="s">
        <v>799</v>
      </c>
      <c r="F643" s="96"/>
      <c r="G643" s="96" t="s">
        <v>836</v>
      </c>
      <c r="H643" s="91" t="s">
        <v>1016</v>
      </c>
      <c r="I643" s="91" t="s">
        <v>926</v>
      </c>
      <c r="J643" s="97"/>
      <c r="K643" s="78" t="s">
        <v>945</v>
      </c>
      <c r="L643" s="140" t="str">
        <f>IF(ISERROR(VLOOKUP($B643&amp;" "&amp;$M643,Lists!$AC$4:$AD$17,2,FALSE)),"",VLOOKUP($B643&amp;" "&amp;$M643,Lists!$AC$4:$AD$17,2,FALSE))</f>
        <v/>
      </c>
      <c r="M643" s="78" t="str">
        <f>IF(ISERROR(VLOOKUP($K643,Lists!$L$4:$M$7,2,FALSE)),"",VLOOKUP($K643,Lists!$L$4:$M$7,2,FALSE))</f>
        <v/>
      </c>
      <c r="N643" s="98" t="str">
        <f t="shared" si="9"/>
        <v/>
      </c>
      <c r="O643" s="99" t="str">
        <f>IF(C643="no",VLOOKUP(B643,Lists!$R$4:$AB$17,10, FALSE),"Please enter details here")</f>
        <v>Please enter details here</v>
      </c>
      <c r="P643" s="124"/>
      <c r="Q643" s="99" t="str">
        <f>IF(Lists!$BA$4="","No","")</f>
        <v>No</v>
      </c>
      <c r="R643" s="100" t="str">
        <f>IF(ISERROR(VLOOKUP($E643,Lists!$T$4:$AA$49,6,FALSE)),"",VLOOKUP($E643,Lists!$T$4:$AA$49,6,FALSE))</f>
        <v/>
      </c>
      <c r="S643" s="101" t="str">
        <f>IF(ISERROR(VLOOKUP($E643,Lists!$T$4:$AA$49,7,FALSE)),"",VLOOKUP($E643,Lists!$T$4:$AA$49,7,FALSE))</f>
        <v/>
      </c>
      <c r="T643" s="102"/>
      <c r="U643" s="102"/>
      <c r="V643" s="102"/>
      <c r="W643" s="102"/>
      <c r="X643" s="102" t="str">
        <f>IF(ISERROR(VLOOKUP($E643,Lists!$T$4:$AF$49,13,FALSE))," ",VLOOKUP($E643,Lists!$T$4:$AF$49,13,FALSE))</f>
        <v xml:space="preserve"> </v>
      </c>
    </row>
    <row r="644" spans="1:24" x14ac:dyDescent="0.25">
      <c r="A644" s="91"/>
      <c r="B644" s="76" t="s">
        <v>781</v>
      </c>
      <c r="C644" s="89" t="s">
        <v>898</v>
      </c>
      <c r="D644" s="139" t="str">
        <f>IF(ISERROR(VLOOKUP($B644,Lists!$R$4:$S$17,2,FALSE)),"",VLOOKUP($B644,Lists!$R$4:$S$17,2,FALSE))</f>
        <v/>
      </c>
      <c r="E644" s="90" t="s">
        <v>799</v>
      </c>
      <c r="F644" s="96"/>
      <c r="G644" s="96" t="s">
        <v>836</v>
      </c>
      <c r="H644" s="91" t="s">
        <v>1016</v>
      </c>
      <c r="I644" s="91" t="s">
        <v>926</v>
      </c>
      <c r="J644" s="97"/>
      <c r="K644" s="78" t="s">
        <v>945</v>
      </c>
      <c r="L644" s="140" t="str">
        <f>IF(ISERROR(VLOOKUP($B644&amp;" "&amp;$M644,Lists!$AC$4:$AD$17,2,FALSE)),"",VLOOKUP($B644&amp;" "&amp;$M644,Lists!$AC$4:$AD$17,2,FALSE))</f>
        <v/>
      </c>
      <c r="M644" s="78" t="str">
        <f>IF(ISERROR(VLOOKUP($K644,Lists!$L$4:$M$7,2,FALSE)),"",VLOOKUP($K644,Lists!$L$4:$M$7,2,FALSE))</f>
        <v/>
      </c>
      <c r="N644" s="98" t="str">
        <f t="shared" si="9"/>
        <v/>
      </c>
      <c r="O644" s="99" t="str">
        <f>IF(C644="no",VLOOKUP(B644,Lists!$R$4:$AB$17,10, FALSE),"Please enter details here")</f>
        <v>Please enter details here</v>
      </c>
      <c r="P644" s="124"/>
      <c r="Q644" s="99" t="str">
        <f>IF(Lists!$BA$4="","No","")</f>
        <v>No</v>
      </c>
      <c r="R644" s="100" t="str">
        <f>IF(ISERROR(VLOOKUP($E644,Lists!$T$4:$AA$49,6,FALSE)),"",VLOOKUP($E644,Lists!$T$4:$AA$49,6,FALSE))</f>
        <v/>
      </c>
      <c r="S644" s="101" t="str">
        <f>IF(ISERROR(VLOOKUP($E644,Lists!$T$4:$AA$49,7,FALSE)),"",VLOOKUP($E644,Lists!$T$4:$AA$49,7,FALSE))</f>
        <v/>
      </c>
      <c r="T644" s="102"/>
      <c r="U644" s="102"/>
      <c r="V644" s="102"/>
      <c r="W644" s="102"/>
      <c r="X644" s="102" t="str">
        <f>IF(ISERROR(VLOOKUP($E644,Lists!$T$4:$AF$49,13,FALSE))," ",VLOOKUP($E644,Lists!$T$4:$AF$49,13,FALSE))</f>
        <v xml:space="preserve"> </v>
      </c>
    </row>
    <row r="645" spans="1:24" x14ac:dyDescent="0.25">
      <c r="A645" s="91"/>
      <c r="B645" s="76" t="s">
        <v>781</v>
      </c>
      <c r="C645" s="89" t="s">
        <v>898</v>
      </c>
      <c r="D645" s="139" t="str">
        <f>IF(ISERROR(VLOOKUP($B645,Lists!$R$4:$S$17,2,FALSE)),"",VLOOKUP($B645,Lists!$R$4:$S$17,2,FALSE))</f>
        <v/>
      </c>
      <c r="E645" s="90" t="s">
        <v>799</v>
      </c>
      <c r="F645" s="96"/>
      <c r="G645" s="96" t="s">
        <v>836</v>
      </c>
      <c r="H645" s="91" t="s">
        <v>1016</v>
      </c>
      <c r="I645" s="91" t="s">
        <v>926</v>
      </c>
      <c r="J645" s="97"/>
      <c r="K645" s="78" t="s">
        <v>945</v>
      </c>
      <c r="L645" s="140" t="str">
        <f>IF(ISERROR(VLOOKUP($B645&amp;" "&amp;$M645,Lists!$AC$4:$AD$17,2,FALSE)),"",VLOOKUP($B645&amp;" "&amp;$M645,Lists!$AC$4:$AD$17,2,FALSE))</f>
        <v/>
      </c>
      <c r="M645" s="78" t="str">
        <f>IF(ISERROR(VLOOKUP($K645,Lists!$L$4:$M$7,2,FALSE)),"",VLOOKUP($K645,Lists!$L$4:$M$7,2,FALSE))</f>
        <v/>
      </c>
      <c r="N645" s="98" t="str">
        <f t="shared" si="9"/>
        <v/>
      </c>
      <c r="O645" s="99" t="str">
        <f>IF(C645="no",VLOOKUP(B645,Lists!$R$4:$AB$17,10, FALSE),"Please enter details here")</f>
        <v>Please enter details here</v>
      </c>
      <c r="P645" s="124"/>
      <c r="Q645" s="99" t="str">
        <f>IF(Lists!$BA$4="","No","")</f>
        <v>No</v>
      </c>
      <c r="R645" s="100" t="str">
        <f>IF(ISERROR(VLOOKUP($E645,Lists!$T$4:$AA$49,6,FALSE)),"",VLOOKUP($E645,Lists!$T$4:$AA$49,6,FALSE))</f>
        <v/>
      </c>
      <c r="S645" s="101" t="str">
        <f>IF(ISERROR(VLOOKUP($E645,Lists!$T$4:$AA$49,7,FALSE)),"",VLOOKUP($E645,Lists!$T$4:$AA$49,7,FALSE))</f>
        <v/>
      </c>
      <c r="T645" s="102"/>
      <c r="U645" s="102"/>
      <c r="V645" s="102"/>
      <c r="W645" s="102"/>
      <c r="X645" s="102" t="str">
        <f>IF(ISERROR(VLOOKUP($E645,Lists!$T$4:$AF$49,13,FALSE))," ",VLOOKUP($E645,Lists!$T$4:$AF$49,13,FALSE))</f>
        <v xml:space="preserve"> </v>
      </c>
    </row>
    <row r="646" spans="1:24" x14ac:dyDescent="0.25">
      <c r="A646" s="91"/>
      <c r="B646" s="76" t="s">
        <v>781</v>
      </c>
      <c r="C646" s="89" t="s">
        <v>898</v>
      </c>
      <c r="D646" s="139" t="str">
        <f>IF(ISERROR(VLOOKUP($B646,Lists!$R$4:$S$17,2,FALSE)),"",VLOOKUP($B646,Lists!$R$4:$S$17,2,FALSE))</f>
        <v/>
      </c>
      <c r="E646" s="90" t="s">
        <v>799</v>
      </c>
      <c r="F646" s="96"/>
      <c r="G646" s="96" t="s">
        <v>836</v>
      </c>
      <c r="H646" s="91" t="s">
        <v>1016</v>
      </c>
      <c r="I646" s="91" t="s">
        <v>926</v>
      </c>
      <c r="J646" s="97"/>
      <c r="K646" s="78" t="s">
        <v>945</v>
      </c>
      <c r="L646" s="140" t="str">
        <f>IF(ISERROR(VLOOKUP($B646&amp;" "&amp;$M646,Lists!$AC$4:$AD$17,2,FALSE)),"",VLOOKUP($B646&amp;" "&amp;$M646,Lists!$AC$4:$AD$17,2,FALSE))</f>
        <v/>
      </c>
      <c r="M646" s="78" t="str">
        <f>IF(ISERROR(VLOOKUP($K646,Lists!$L$4:$M$7,2,FALSE)),"",VLOOKUP($K646,Lists!$L$4:$M$7,2,FALSE))</f>
        <v/>
      </c>
      <c r="N646" s="98" t="str">
        <f t="shared" si="9"/>
        <v/>
      </c>
      <c r="O646" s="99" t="str">
        <f>IF(C646="no",VLOOKUP(B646,Lists!$R$4:$AB$17,10, FALSE),"Please enter details here")</f>
        <v>Please enter details here</v>
      </c>
      <c r="P646" s="124"/>
      <c r="Q646" s="99" t="str">
        <f>IF(Lists!$BA$4="","No","")</f>
        <v>No</v>
      </c>
      <c r="R646" s="100" t="str">
        <f>IF(ISERROR(VLOOKUP($E646,Lists!$T$4:$AA$49,6,FALSE)),"",VLOOKUP($E646,Lists!$T$4:$AA$49,6,FALSE))</f>
        <v/>
      </c>
      <c r="S646" s="101" t="str">
        <f>IF(ISERROR(VLOOKUP($E646,Lists!$T$4:$AA$49,7,FALSE)),"",VLOOKUP($E646,Lists!$T$4:$AA$49,7,FALSE))</f>
        <v/>
      </c>
      <c r="T646" s="102"/>
      <c r="U646" s="102"/>
      <c r="V646" s="102"/>
      <c r="W646" s="102"/>
      <c r="X646" s="102" t="str">
        <f>IF(ISERROR(VLOOKUP($E646,Lists!$T$4:$AF$49,13,FALSE))," ",VLOOKUP($E646,Lists!$T$4:$AF$49,13,FALSE))</f>
        <v xml:space="preserve"> </v>
      </c>
    </row>
    <row r="647" spans="1:24" x14ac:dyDescent="0.25">
      <c r="A647" s="91"/>
      <c r="B647" s="76" t="s">
        <v>781</v>
      </c>
      <c r="C647" s="89" t="s">
        <v>898</v>
      </c>
      <c r="D647" s="139" t="str">
        <f>IF(ISERROR(VLOOKUP($B647,Lists!$R$4:$S$17,2,FALSE)),"",VLOOKUP($B647,Lists!$R$4:$S$17,2,FALSE))</f>
        <v/>
      </c>
      <c r="E647" s="90" t="s">
        <v>799</v>
      </c>
      <c r="F647" s="96"/>
      <c r="G647" s="96" t="s">
        <v>836</v>
      </c>
      <c r="H647" s="91" t="s">
        <v>1016</v>
      </c>
      <c r="I647" s="91" t="s">
        <v>926</v>
      </c>
      <c r="J647" s="97"/>
      <c r="K647" s="78" t="s">
        <v>945</v>
      </c>
      <c r="L647" s="140" t="str">
        <f>IF(ISERROR(VLOOKUP($B647&amp;" "&amp;$M647,Lists!$AC$4:$AD$17,2,FALSE)),"",VLOOKUP($B647&amp;" "&amp;$M647,Lists!$AC$4:$AD$17,2,FALSE))</f>
        <v/>
      </c>
      <c r="M647" s="78" t="str">
        <f>IF(ISERROR(VLOOKUP($K647,Lists!$L$4:$M$7,2,FALSE)),"",VLOOKUP($K647,Lists!$L$4:$M$7,2,FALSE))</f>
        <v/>
      </c>
      <c r="N647" s="98" t="str">
        <f t="shared" si="9"/>
        <v/>
      </c>
      <c r="O647" s="99" t="str">
        <f>IF(C647="no",VLOOKUP(B647,Lists!$R$4:$AB$17,10, FALSE),"Please enter details here")</f>
        <v>Please enter details here</v>
      </c>
      <c r="P647" s="124"/>
      <c r="Q647" s="99" t="str">
        <f>IF(Lists!$BA$4="","No","")</f>
        <v>No</v>
      </c>
      <c r="R647" s="100" t="str">
        <f>IF(ISERROR(VLOOKUP($E647,Lists!$T$4:$AA$49,6,FALSE)),"",VLOOKUP($E647,Lists!$T$4:$AA$49,6,FALSE))</f>
        <v/>
      </c>
      <c r="S647" s="101" t="str">
        <f>IF(ISERROR(VLOOKUP($E647,Lists!$T$4:$AA$49,7,FALSE)),"",VLOOKUP($E647,Lists!$T$4:$AA$49,7,FALSE))</f>
        <v/>
      </c>
      <c r="T647" s="102"/>
      <c r="U647" s="102"/>
      <c r="V647" s="102"/>
      <c r="W647" s="102"/>
      <c r="X647" s="102" t="str">
        <f>IF(ISERROR(VLOOKUP($E647,Lists!$T$4:$AF$49,13,FALSE))," ",VLOOKUP($E647,Lists!$T$4:$AF$49,13,FALSE))</f>
        <v xml:space="preserve"> </v>
      </c>
    </row>
    <row r="648" spans="1:24" x14ac:dyDescent="0.25">
      <c r="A648" s="91"/>
      <c r="B648" s="76" t="s">
        <v>781</v>
      </c>
      <c r="C648" s="89" t="s">
        <v>898</v>
      </c>
      <c r="D648" s="139" t="str">
        <f>IF(ISERROR(VLOOKUP($B648,Lists!$R$4:$S$17,2,FALSE)),"",VLOOKUP($B648,Lists!$R$4:$S$17,2,FALSE))</f>
        <v/>
      </c>
      <c r="E648" s="90" t="s">
        <v>799</v>
      </c>
      <c r="F648" s="96"/>
      <c r="G648" s="96" t="s">
        <v>836</v>
      </c>
      <c r="H648" s="91" t="s">
        <v>1016</v>
      </c>
      <c r="I648" s="91" t="s">
        <v>926</v>
      </c>
      <c r="J648" s="97"/>
      <c r="K648" s="78" t="s">
        <v>945</v>
      </c>
      <c r="L648" s="140" t="str">
        <f>IF(ISERROR(VLOOKUP($B648&amp;" "&amp;$M648,Lists!$AC$4:$AD$17,2,FALSE)),"",VLOOKUP($B648&amp;" "&amp;$M648,Lists!$AC$4:$AD$17,2,FALSE))</f>
        <v/>
      </c>
      <c r="M648" s="78" t="str">
        <f>IF(ISERROR(VLOOKUP($K648,Lists!$L$4:$M$7,2,FALSE)),"",VLOOKUP($K648,Lists!$L$4:$M$7,2,FALSE))</f>
        <v/>
      </c>
      <c r="N648" s="98" t="str">
        <f t="shared" ref="N648:N711" si="10">IF(ISERROR(J648*L648),"",J648*L648)</f>
        <v/>
      </c>
      <c r="O648" s="99" t="str">
        <f>IF(C648="no",VLOOKUP(B648,Lists!$R$4:$AB$17,10, FALSE),"Please enter details here")</f>
        <v>Please enter details here</v>
      </c>
      <c r="P648" s="124"/>
      <c r="Q648" s="99" t="str">
        <f>IF(Lists!$BA$4="","No","")</f>
        <v>No</v>
      </c>
      <c r="R648" s="100" t="str">
        <f>IF(ISERROR(VLOOKUP($E648,Lists!$T$4:$AA$49,6,FALSE)),"",VLOOKUP($E648,Lists!$T$4:$AA$49,6,FALSE))</f>
        <v/>
      </c>
      <c r="S648" s="101" t="str">
        <f>IF(ISERROR(VLOOKUP($E648,Lists!$T$4:$AA$49,7,FALSE)),"",VLOOKUP($E648,Lists!$T$4:$AA$49,7,FALSE))</f>
        <v/>
      </c>
      <c r="T648" s="102"/>
      <c r="U648" s="102"/>
      <c r="V648" s="102"/>
      <c r="W648" s="102"/>
      <c r="X648" s="102" t="str">
        <f>IF(ISERROR(VLOOKUP($E648,Lists!$T$4:$AF$49,13,FALSE))," ",VLOOKUP($E648,Lists!$T$4:$AF$49,13,FALSE))</f>
        <v xml:space="preserve"> </v>
      </c>
    </row>
    <row r="649" spans="1:24" x14ac:dyDescent="0.25">
      <c r="A649" s="91"/>
      <c r="B649" s="76" t="s">
        <v>781</v>
      </c>
      <c r="C649" s="89" t="s">
        <v>898</v>
      </c>
      <c r="D649" s="139" t="str">
        <f>IF(ISERROR(VLOOKUP($B649,Lists!$R$4:$S$17,2,FALSE)),"",VLOOKUP($B649,Lists!$R$4:$S$17,2,FALSE))</f>
        <v/>
      </c>
      <c r="E649" s="90" t="s">
        <v>799</v>
      </c>
      <c r="F649" s="96"/>
      <c r="G649" s="96" t="s">
        <v>836</v>
      </c>
      <c r="H649" s="91" t="s">
        <v>1016</v>
      </c>
      <c r="I649" s="91" t="s">
        <v>926</v>
      </c>
      <c r="J649" s="97"/>
      <c r="K649" s="78" t="s">
        <v>945</v>
      </c>
      <c r="L649" s="140" t="str">
        <f>IF(ISERROR(VLOOKUP($B649&amp;" "&amp;$M649,Lists!$AC$4:$AD$17,2,FALSE)),"",VLOOKUP($B649&amp;" "&amp;$M649,Lists!$AC$4:$AD$17,2,FALSE))</f>
        <v/>
      </c>
      <c r="M649" s="78" t="str">
        <f>IF(ISERROR(VLOOKUP($K649,Lists!$L$4:$M$7,2,FALSE)),"",VLOOKUP($K649,Lists!$L$4:$M$7,2,FALSE))</f>
        <v/>
      </c>
      <c r="N649" s="98" t="str">
        <f t="shared" si="10"/>
        <v/>
      </c>
      <c r="O649" s="99" t="str">
        <f>IF(C649="no",VLOOKUP(B649,Lists!$R$4:$AB$17,10, FALSE),"Please enter details here")</f>
        <v>Please enter details here</v>
      </c>
      <c r="P649" s="124"/>
      <c r="Q649" s="99" t="str">
        <f>IF(Lists!$BA$4="","No","")</f>
        <v>No</v>
      </c>
      <c r="R649" s="100" t="str">
        <f>IF(ISERROR(VLOOKUP($E649,Lists!$T$4:$AA$49,6,FALSE)),"",VLOOKUP($E649,Lists!$T$4:$AA$49,6,FALSE))</f>
        <v/>
      </c>
      <c r="S649" s="101" t="str">
        <f>IF(ISERROR(VLOOKUP($E649,Lists!$T$4:$AA$49,7,FALSE)),"",VLOOKUP($E649,Lists!$T$4:$AA$49,7,FALSE))</f>
        <v/>
      </c>
      <c r="T649" s="102"/>
      <c r="U649" s="102"/>
      <c r="V649" s="102"/>
      <c r="W649" s="102"/>
      <c r="X649" s="102" t="str">
        <f>IF(ISERROR(VLOOKUP($E649,Lists!$T$4:$AF$49,13,FALSE))," ",VLOOKUP($E649,Lists!$T$4:$AF$49,13,FALSE))</f>
        <v xml:space="preserve"> </v>
      </c>
    </row>
    <row r="650" spans="1:24" x14ac:dyDescent="0.25">
      <c r="A650" s="91"/>
      <c r="B650" s="76" t="s">
        <v>781</v>
      </c>
      <c r="C650" s="89" t="s">
        <v>898</v>
      </c>
      <c r="D650" s="139" t="str">
        <f>IF(ISERROR(VLOOKUP($B650,Lists!$R$4:$S$17,2,FALSE)),"",VLOOKUP($B650,Lists!$R$4:$S$17,2,FALSE))</f>
        <v/>
      </c>
      <c r="E650" s="90" t="s">
        <v>799</v>
      </c>
      <c r="F650" s="96"/>
      <c r="G650" s="96" t="s">
        <v>836</v>
      </c>
      <c r="H650" s="91" t="s">
        <v>1016</v>
      </c>
      <c r="I650" s="91" t="s">
        <v>926</v>
      </c>
      <c r="J650" s="97"/>
      <c r="K650" s="78" t="s">
        <v>945</v>
      </c>
      <c r="L650" s="140" t="str">
        <f>IF(ISERROR(VLOOKUP($B650&amp;" "&amp;$M650,Lists!$AC$4:$AD$17,2,FALSE)),"",VLOOKUP($B650&amp;" "&amp;$M650,Lists!$AC$4:$AD$17,2,FALSE))</f>
        <v/>
      </c>
      <c r="M650" s="78" t="str">
        <f>IF(ISERROR(VLOOKUP($K650,Lists!$L$4:$M$7,2,FALSE)),"",VLOOKUP($K650,Lists!$L$4:$M$7,2,FALSE))</f>
        <v/>
      </c>
      <c r="N650" s="98" t="str">
        <f t="shared" si="10"/>
        <v/>
      </c>
      <c r="O650" s="99" t="str">
        <f>IF(C650="no",VLOOKUP(B650,Lists!$R$4:$AB$17,10, FALSE),"Please enter details here")</f>
        <v>Please enter details here</v>
      </c>
      <c r="P650" s="124"/>
      <c r="Q650" s="99" t="str">
        <f>IF(Lists!$BA$4="","No","")</f>
        <v>No</v>
      </c>
      <c r="R650" s="100" t="str">
        <f>IF(ISERROR(VLOOKUP($E650,Lists!$T$4:$AA$49,6,FALSE)),"",VLOOKUP($E650,Lists!$T$4:$AA$49,6,FALSE))</f>
        <v/>
      </c>
      <c r="S650" s="101" t="str">
        <f>IF(ISERROR(VLOOKUP($E650,Lists!$T$4:$AA$49,7,FALSE)),"",VLOOKUP($E650,Lists!$T$4:$AA$49,7,FALSE))</f>
        <v/>
      </c>
      <c r="T650" s="102"/>
      <c r="U650" s="102"/>
      <c r="V650" s="102"/>
      <c r="W650" s="102"/>
      <c r="X650" s="102" t="str">
        <f>IF(ISERROR(VLOOKUP($E650,Lists!$T$4:$AF$49,13,FALSE))," ",VLOOKUP($E650,Lists!$T$4:$AF$49,13,FALSE))</f>
        <v xml:space="preserve"> </v>
      </c>
    </row>
    <row r="651" spans="1:24" x14ac:dyDescent="0.25">
      <c r="A651" s="91"/>
      <c r="B651" s="76" t="s">
        <v>781</v>
      </c>
      <c r="C651" s="89" t="s">
        <v>898</v>
      </c>
      <c r="D651" s="139" t="str">
        <f>IF(ISERROR(VLOOKUP($B651,Lists!$R$4:$S$17,2,FALSE)),"",VLOOKUP($B651,Lists!$R$4:$S$17,2,FALSE))</f>
        <v/>
      </c>
      <c r="E651" s="90" t="s">
        <v>799</v>
      </c>
      <c r="F651" s="96"/>
      <c r="G651" s="96" t="s">
        <v>836</v>
      </c>
      <c r="H651" s="91" t="s">
        <v>1016</v>
      </c>
      <c r="I651" s="91" t="s">
        <v>926</v>
      </c>
      <c r="J651" s="97"/>
      <c r="K651" s="78" t="s">
        <v>945</v>
      </c>
      <c r="L651" s="140" t="str">
        <f>IF(ISERROR(VLOOKUP($B651&amp;" "&amp;$M651,Lists!$AC$4:$AD$17,2,FALSE)),"",VLOOKUP($B651&amp;" "&amp;$M651,Lists!$AC$4:$AD$17,2,FALSE))</f>
        <v/>
      </c>
      <c r="M651" s="78" t="str">
        <f>IF(ISERROR(VLOOKUP($K651,Lists!$L$4:$M$7,2,FALSE)),"",VLOOKUP($K651,Lists!$L$4:$M$7,2,FALSE))</f>
        <v/>
      </c>
      <c r="N651" s="98" t="str">
        <f t="shared" si="10"/>
        <v/>
      </c>
      <c r="O651" s="99" t="str">
        <f>IF(C651="no",VLOOKUP(B651,Lists!$R$4:$AB$17,10, FALSE),"Please enter details here")</f>
        <v>Please enter details here</v>
      </c>
      <c r="P651" s="124"/>
      <c r="Q651" s="99" t="str">
        <f>IF(Lists!$BA$4="","No","")</f>
        <v>No</v>
      </c>
      <c r="R651" s="100" t="str">
        <f>IF(ISERROR(VLOOKUP($E651,Lists!$T$4:$AA$49,6,FALSE)),"",VLOOKUP($E651,Lists!$T$4:$AA$49,6,FALSE))</f>
        <v/>
      </c>
      <c r="S651" s="101" t="str">
        <f>IF(ISERROR(VLOOKUP($E651,Lists!$T$4:$AA$49,7,FALSE)),"",VLOOKUP($E651,Lists!$T$4:$AA$49,7,FALSE))</f>
        <v/>
      </c>
      <c r="T651" s="102"/>
      <c r="U651" s="102"/>
      <c r="V651" s="102"/>
      <c r="W651" s="102"/>
      <c r="X651" s="102" t="str">
        <f>IF(ISERROR(VLOOKUP($E651,Lists!$T$4:$AF$49,13,FALSE))," ",VLOOKUP($E651,Lists!$T$4:$AF$49,13,FALSE))</f>
        <v xml:space="preserve"> </v>
      </c>
    </row>
    <row r="652" spans="1:24" x14ac:dyDescent="0.25">
      <c r="A652" s="91"/>
      <c r="B652" s="76" t="s">
        <v>781</v>
      </c>
      <c r="C652" s="89" t="s">
        <v>898</v>
      </c>
      <c r="D652" s="139" t="str">
        <f>IF(ISERROR(VLOOKUP($B652,Lists!$R$4:$S$17,2,FALSE)),"",VLOOKUP($B652,Lists!$R$4:$S$17,2,FALSE))</f>
        <v/>
      </c>
      <c r="E652" s="90" t="s">
        <v>799</v>
      </c>
      <c r="F652" s="96"/>
      <c r="G652" s="96" t="s">
        <v>836</v>
      </c>
      <c r="H652" s="91" t="s">
        <v>1016</v>
      </c>
      <c r="I652" s="91" t="s">
        <v>926</v>
      </c>
      <c r="J652" s="97"/>
      <c r="K652" s="78" t="s">
        <v>945</v>
      </c>
      <c r="L652" s="140" t="str">
        <f>IF(ISERROR(VLOOKUP($B652&amp;" "&amp;$M652,Lists!$AC$4:$AD$17,2,FALSE)),"",VLOOKUP($B652&amp;" "&amp;$M652,Lists!$AC$4:$AD$17,2,FALSE))</f>
        <v/>
      </c>
      <c r="M652" s="78" t="str">
        <f>IF(ISERROR(VLOOKUP($K652,Lists!$L$4:$M$7,2,FALSE)),"",VLOOKUP($K652,Lists!$L$4:$M$7,2,FALSE))</f>
        <v/>
      </c>
      <c r="N652" s="98" t="str">
        <f t="shared" si="10"/>
        <v/>
      </c>
      <c r="O652" s="99" t="str">
        <f>IF(C652="no",VLOOKUP(B652,Lists!$R$4:$AB$17,10, FALSE),"Please enter details here")</f>
        <v>Please enter details here</v>
      </c>
      <c r="P652" s="124"/>
      <c r="Q652" s="99" t="str">
        <f>IF(Lists!$BA$4="","No","")</f>
        <v>No</v>
      </c>
      <c r="R652" s="100" t="str">
        <f>IF(ISERROR(VLOOKUP($E652,Lists!$T$4:$AA$49,6,FALSE)),"",VLOOKUP($E652,Lists!$T$4:$AA$49,6,FALSE))</f>
        <v/>
      </c>
      <c r="S652" s="101" t="str">
        <f>IF(ISERROR(VLOOKUP($E652,Lists!$T$4:$AA$49,7,FALSE)),"",VLOOKUP($E652,Lists!$T$4:$AA$49,7,FALSE))</f>
        <v/>
      </c>
      <c r="T652" s="102"/>
      <c r="U652" s="102"/>
      <c r="V652" s="102"/>
      <c r="W652" s="102"/>
      <c r="X652" s="102" t="str">
        <f>IF(ISERROR(VLOOKUP($E652,Lists!$T$4:$AF$49,13,FALSE))," ",VLOOKUP($E652,Lists!$T$4:$AF$49,13,FALSE))</f>
        <v xml:space="preserve"> </v>
      </c>
    </row>
    <row r="653" spans="1:24" x14ac:dyDescent="0.25">
      <c r="A653" s="91"/>
      <c r="B653" s="76" t="s">
        <v>781</v>
      </c>
      <c r="C653" s="89" t="s">
        <v>898</v>
      </c>
      <c r="D653" s="139" t="str">
        <f>IF(ISERROR(VLOOKUP($B653,Lists!$R$4:$S$17,2,FALSE)),"",VLOOKUP($B653,Lists!$R$4:$S$17,2,FALSE))</f>
        <v/>
      </c>
      <c r="E653" s="90" t="s">
        <v>799</v>
      </c>
      <c r="F653" s="96"/>
      <c r="G653" s="96" t="s">
        <v>836</v>
      </c>
      <c r="H653" s="91" t="s">
        <v>1016</v>
      </c>
      <c r="I653" s="91" t="s">
        <v>926</v>
      </c>
      <c r="J653" s="97"/>
      <c r="K653" s="78" t="s">
        <v>945</v>
      </c>
      <c r="L653" s="140" t="str">
        <f>IF(ISERROR(VLOOKUP($B653&amp;" "&amp;$M653,Lists!$AC$4:$AD$17,2,FALSE)),"",VLOOKUP($B653&amp;" "&amp;$M653,Lists!$AC$4:$AD$17,2,FALSE))</f>
        <v/>
      </c>
      <c r="M653" s="78" t="str">
        <f>IF(ISERROR(VLOOKUP($K653,Lists!$L$4:$M$7,2,FALSE)),"",VLOOKUP($K653,Lists!$L$4:$M$7,2,FALSE))</f>
        <v/>
      </c>
      <c r="N653" s="98" t="str">
        <f t="shared" si="10"/>
        <v/>
      </c>
      <c r="O653" s="99" t="str">
        <f>IF(C653="no",VLOOKUP(B653,Lists!$R$4:$AB$17,10, FALSE),"Please enter details here")</f>
        <v>Please enter details here</v>
      </c>
      <c r="P653" s="124"/>
      <c r="Q653" s="99" t="str">
        <f>IF(Lists!$BA$4="","No","")</f>
        <v>No</v>
      </c>
      <c r="R653" s="100" t="str">
        <f>IF(ISERROR(VLOOKUP($E653,Lists!$T$4:$AA$49,6,FALSE)),"",VLOOKUP($E653,Lists!$T$4:$AA$49,6,FALSE))</f>
        <v/>
      </c>
      <c r="S653" s="101" t="str">
        <f>IF(ISERROR(VLOOKUP($E653,Lists!$T$4:$AA$49,7,FALSE)),"",VLOOKUP($E653,Lists!$T$4:$AA$49,7,FALSE))</f>
        <v/>
      </c>
      <c r="T653" s="102"/>
      <c r="U653" s="102"/>
      <c r="V653" s="102"/>
      <c r="W653" s="102"/>
      <c r="X653" s="102" t="str">
        <f>IF(ISERROR(VLOOKUP($E653,Lists!$T$4:$AF$49,13,FALSE))," ",VLOOKUP($E653,Lists!$T$4:$AF$49,13,FALSE))</f>
        <v xml:space="preserve"> </v>
      </c>
    </row>
    <row r="654" spans="1:24" x14ac:dyDescent="0.25">
      <c r="A654" s="91"/>
      <c r="B654" s="76" t="s">
        <v>781</v>
      </c>
      <c r="C654" s="89" t="s">
        <v>898</v>
      </c>
      <c r="D654" s="139" t="str">
        <f>IF(ISERROR(VLOOKUP($B654,Lists!$R$4:$S$17,2,FALSE)),"",VLOOKUP($B654,Lists!$R$4:$S$17,2,FALSE))</f>
        <v/>
      </c>
      <c r="E654" s="90" t="s">
        <v>799</v>
      </c>
      <c r="F654" s="96"/>
      <c r="G654" s="96" t="s">
        <v>836</v>
      </c>
      <c r="H654" s="91" t="s">
        <v>1016</v>
      </c>
      <c r="I654" s="91" t="s">
        <v>926</v>
      </c>
      <c r="J654" s="97"/>
      <c r="K654" s="78" t="s">
        <v>945</v>
      </c>
      <c r="L654" s="140" t="str">
        <f>IF(ISERROR(VLOOKUP($B654&amp;" "&amp;$M654,Lists!$AC$4:$AD$17,2,FALSE)),"",VLOOKUP($B654&amp;" "&amp;$M654,Lists!$AC$4:$AD$17,2,FALSE))</f>
        <v/>
      </c>
      <c r="M654" s="78" t="str">
        <f>IF(ISERROR(VLOOKUP($K654,Lists!$L$4:$M$7,2,FALSE)),"",VLOOKUP($K654,Lists!$L$4:$M$7,2,FALSE))</f>
        <v/>
      </c>
      <c r="N654" s="98" t="str">
        <f t="shared" si="10"/>
        <v/>
      </c>
      <c r="O654" s="99" t="str">
        <f>IF(C654="no",VLOOKUP(B654,Lists!$R$4:$AB$17,10, FALSE),"Please enter details here")</f>
        <v>Please enter details here</v>
      </c>
      <c r="P654" s="124"/>
      <c r="Q654" s="99" t="str">
        <f>IF(Lists!$BA$4="","No","")</f>
        <v>No</v>
      </c>
      <c r="R654" s="100" t="str">
        <f>IF(ISERROR(VLOOKUP($E654,Lists!$T$4:$AA$49,6,FALSE)),"",VLOOKUP($E654,Lists!$T$4:$AA$49,6,FALSE))</f>
        <v/>
      </c>
      <c r="S654" s="101" t="str">
        <f>IF(ISERROR(VLOOKUP($E654,Lists!$T$4:$AA$49,7,FALSE)),"",VLOOKUP($E654,Lists!$T$4:$AA$49,7,FALSE))</f>
        <v/>
      </c>
      <c r="T654" s="102"/>
      <c r="U654" s="102"/>
      <c r="V654" s="102"/>
      <c r="W654" s="102"/>
      <c r="X654" s="102" t="str">
        <f>IF(ISERROR(VLOOKUP($E654,Lists!$T$4:$AF$49,13,FALSE))," ",VLOOKUP($E654,Lists!$T$4:$AF$49,13,FALSE))</f>
        <v xml:space="preserve"> </v>
      </c>
    </row>
    <row r="655" spans="1:24" x14ac:dyDescent="0.25">
      <c r="A655" s="91"/>
      <c r="B655" s="76" t="s">
        <v>781</v>
      </c>
      <c r="C655" s="89" t="s">
        <v>898</v>
      </c>
      <c r="D655" s="139" t="str">
        <f>IF(ISERROR(VLOOKUP($B655,Lists!$R$4:$S$17,2,FALSE)),"",VLOOKUP($B655,Lists!$R$4:$S$17,2,FALSE))</f>
        <v/>
      </c>
      <c r="E655" s="90" t="s">
        <v>799</v>
      </c>
      <c r="F655" s="96"/>
      <c r="G655" s="96" t="s">
        <v>836</v>
      </c>
      <c r="H655" s="91" t="s">
        <v>1016</v>
      </c>
      <c r="I655" s="91" t="s">
        <v>926</v>
      </c>
      <c r="J655" s="97"/>
      <c r="K655" s="78" t="s">
        <v>945</v>
      </c>
      <c r="L655" s="140" t="str">
        <f>IF(ISERROR(VLOOKUP($B655&amp;" "&amp;$M655,Lists!$AC$4:$AD$17,2,FALSE)),"",VLOOKUP($B655&amp;" "&amp;$M655,Lists!$AC$4:$AD$17,2,FALSE))</f>
        <v/>
      </c>
      <c r="M655" s="78" t="str">
        <f>IF(ISERROR(VLOOKUP($K655,Lists!$L$4:$M$7,2,FALSE)),"",VLOOKUP($K655,Lists!$L$4:$M$7,2,FALSE))</f>
        <v/>
      </c>
      <c r="N655" s="98" t="str">
        <f t="shared" si="10"/>
        <v/>
      </c>
      <c r="O655" s="99" t="str">
        <f>IF(C655="no",VLOOKUP(B655,Lists!$R$4:$AB$17,10, FALSE),"Please enter details here")</f>
        <v>Please enter details here</v>
      </c>
      <c r="P655" s="124"/>
      <c r="Q655" s="99" t="str">
        <f>IF(Lists!$BA$4="","No","")</f>
        <v>No</v>
      </c>
      <c r="R655" s="100" t="str">
        <f>IF(ISERROR(VLOOKUP($E655,Lists!$T$4:$AA$49,6,FALSE)),"",VLOOKUP($E655,Lists!$T$4:$AA$49,6,FALSE))</f>
        <v/>
      </c>
      <c r="S655" s="101" t="str">
        <f>IF(ISERROR(VLOOKUP($E655,Lists!$T$4:$AA$49,7,FALSE)),"",VLOOKUP($E655,Lists!$T$4:$AA$49,7,FALSE))</f>
        <v/>
      </c>
      <c r="T655" s="102"/>
      <c r="U655" s="102"/>
      <c r="V655" s="102"/>
      <c r="W655" s="102"/>
      <c r="X655" s="102" t="str">
        <f>IF(ISERROR(VLOOKUP($E655,Lists!$T$4:$AF$49,13,FALSE))," ",VLOOKUP($E655,Lists!$T$4:$AF$49,13,FALSE))</f>
        <v xml:space="preserve"> </v>
      </c>
    </row>
    <row r="656" spans="1:24" x14ac:dyDescent="0.25">
      <c r="A656" s="91"/>
      <c r="B656" s="76" t="s">
        <v>781</v>
      </c>
      <c r="C656" s="89" t="s">
        <v>898</v>
      </c>
      <c r="D656" s="139" t="str">
        <f>IF(ISERROR(VLOOKUP($B656,Lists!$R$4:$S$17,2,FALSE)),"",VLOOKUP($B656,Lists!$R$4:$S$17,2,FALSE))</f>
        <v/>
      </c>
      <c r="E656" s="90" t="s">
        <v>799</v>
      </c>
      <c r="F656" s="96"/>
      <c r="G656" s="96" t="s">
        <v>836</v>
      </c>
      <c r="H656" s="91" t="s">
        <v>1016</v>
      </c>
      <c r="I656" s="91" t="s">
        <v>926</v>
      </c>
      <c r="J656" s="97"/>
      <c r="K656" s="78" t="s">
        <v>945</v>
      </c>
      <c r="L656" s="140" t="str">
        <f>IF(ISERROR(VLOOKUP($B656&amp;" "&amp;$M656,Lists!$AC$4:$AD$17,2,FALSE)),"",VLOOKUP($B656&amp;" "&amp;$M656,Lists!$AC$4:$AD$17,2,FALSE))</f>
        <v/>
      </c>
      <c r="M656" s="78" t="str">
        <f>IF(ISERROR(VLOOKUP($K656,Lists!$L$4:$M$7,2,FALSE)),"",VLOOKUP($K656,Lists!$L$4:$M$7,2,FALSE))</f>
        <v/>
      </c>
      <c r="N656" s="98" t="str">
        <f t="shared" si="10"/>
        <v/>
      </c>
      <c r="O656" s="99" t="str">
        <f>IF(C656="no",VLOOKUP(B656,Lists!$R$4:$AB$17,10, FALSE),"Please enter details here")</f>
        <v>Please enter details here</v>
      </c>
      <c r="P656" s="124"/>
      <c r="Q656" s="99" t="str">
        <f>IF(Lists!$BA$4="","No","")</f>
        <v>No</v>
      </c>
      <c r="R656" s="100" t="str">
        <f>IF(ISERROR(VLOOKUP($E656,Lists!$T$4:$AA$49,6,FALSE)),"",VLOOKUP($E656,Lists!$T$4:$AA$49,6,FALSE))</f>
        <v/>
      </c>
      <c r="S656" s="101" t="str">
        <f>IF(ISERROR(VLOOKUP($E656,Lists!$T$4:$AA$49,7,FALSE)),"",VLOOKUP($E656,Lists!$T$4:$AA$49,7,FALSE))</f>
        <v/>
      </c>
      <c r="T656" s="102"/>
      <c r="U656" s="102"/>
      <c r="V656" s="102"/>
      <c r="W656" s="102"/>
      <c r="X656" s="102" t="str">
        <f>IF(ISERROR(VLOOKUP($E656,Lists!$T$4:$AF$49,13,FALSE))," ",VLOOKUP($E656,Lists!$T$4:$AF$49,13,FALSE))</f>
        <v xml:space="preserve"> </v>
      </c>
    </row>
    <row r="657" spans="1:24" x14ac:dyDescent="0.25">
      <c r="A657" s="91"/>
      <c r="B657" s="76" t="s">
        <v>781</v>
      </c>
      <c r="C657" s="89" t="s">
        <v>898</v>
      </c>
      <c r="D657" s="139" t="str">
        <f>IF(ISERROR(VLOOKUP($B657,Lists!$R$4:$S$17,2,FALSE)),"",VLOOKUP($B657,Lists!$R$4:$S$17,2,FALSE))</f>
        <v/>
      </c>
      <c r="E657" s="90" t="s">
        <v>799</v>
      </c>
      <c r="F657" s="96"/>
      <c r="G657" s="96" t="s">
        <v>836</v>
      </c>
      <c r="H657" s="91" t="s">
        <v>1016</v>
      </c>
      <c r="I657" s="91" t="s">
        <v>926</v>
      </c>
      <c r="J657" s="97"/>
      <c r="K657" s="78" t="s">
        <v>945</v>
      </c>
      <c r="L657" s="140" t="str">
        <f>IF(ISERROR(VLOOKUP($B657&amp;" "&amp;$M657,Lists!$AC$4:$AD$17,2,FALSE)),"",VLOOKUP($B657&amp;" "&amp;$M657,Lists!$AC$4:$AD$17,2,FALSE))</f>
        <v/>
      </c>
      <c r="M657" s="78" t="str">
        <f>IF(ISERROR(VLOOKUP($K657,Lists!$L$4:$M$7,2,FALSE)),"",VLOOKUP($K657,Lists!$L$4:$M$7,2,FALSE))</f>
        <v/>
      </c>
      <c r="N657" s="98" t="str">
        <f t="shared" si="10"/>
        <v/>
      </c>
      <c r="O657" s="99" t="str">
        <f>IF(C657="no",VLOOKUP(B657,Lists!$R$4:$AB$17,10, FALSE),"Please enter details here")</f>
        <v>Please enter details here</v>
      </c>
      <c r="P657" s="124"/>
      <c r="Q657" s="99" t="str">
        <f>IF(Lists!$BA$4="","No","")</f>
        <v>No</v>
      </c>
      <c r="R657" s="100" t="str">
        <f>IF(ISERROR(VLOOKUP($E657,Lists!$T$4:$AA$49,6,FALSE)),"",VLOOKUP($E657,Lists!$T$4:$AA$49,6,FALSE))</f>
        <v/>
      </c>
      <c r="S657" s="101" t="str">
        <f>IF(ISERROR(VLOOKUP($E657,Lists!$T$4:$AA$49,7,FALSE)),"",VLOOKUP($E657,Lists!$T$4:$AA$49,7,FALSE))</f>
        <v/>
      </c>
      <c r="T657" s="102"/>
      <c r="U657" s="102"/>
      <c r="V657" s="102"/>
      <c r="W657" s="102"/>
      <c r="X657" s="102" t="str">
        <f>IF(ISERROR(VLOOKUP($E657,Lists!$T$4:$AF$49,13,FALSE))," ",VLOOKUP($E657,Lists!$T$4:$AF$49,13,FALSE))</f>
        <v xml:space="preserve"> </v>
      </c>
    </row>
    <row r="658" spans="1:24" x14ac:dyDescent="0.25">
      <c r="A658" s="91"/>
      <c r="B658" s="76" t="s">
        <v>781</v>
      </c>
      <c r="C658" s="89" t="s">
        <v>898</v>
      </c>
      <c r="D658" s="139" t="str">
        <f>IF(ISERROR(VLOOKUP($B658,Lists!$R$4:$S$17,2,FALSE)),"",VLOOKUP($B658,Lists!$R$4:$S$17,2,FALSE))</f>
        <v/>
      </c>
      <c r="E658" s="90" t="s">
        <v>799</v>
      </c>
      <c r="F658" s="96"/>
      <c r="G658" s="96" t="s">
        <v>836</v>
      </c>
      <c r="H658" s="91" t="s">
        <v>1016</v>
      </c>
      <c r="I658" s="91" t="s">
        <v>926</v>
      </c>
      <c r="J658" s="97"/>
      <c r="K658" s="78" t="s">
        <v>945</v>
      </c>
      <c r="L658" s="140" t="str">
        <f>IF(ISERROR(VLOOKUP($B658&amp;" "&amp;$M658,Lists!$AC$4:$AD$17,2,FALSE)),"",VLOOKUP($B658&amp;" "&amp;$M658,Lists!$AC$4:$AD$17,2,FALSE))</f>
        <v/>
      </c>
      <c r="M658" s="78" t="str">
        <f>IF(ISERROR(VLOOKUP($K658,Lists!$L$4:$M$7,2,FALSE)),"",VLOOKUP($K658,Lists!$L$4:$M$7,2,FALSE))</f>
        <v/>
      </c>
      <c r="N658" s="98" t="str">
        <f t="shared" si="10"/>
        <v/>
      </c>
      <c r="O658" s="99" t="str">
        <f>IF(C658="no",VLOOKUP(B658,Lists!$R$4:$AB$17,10, FALSE),"Please enter details here")</f>
        <v>Please enter details here</v>
      </c>
      <c r="P658" s="124"/>
      <c r="Q658" s="99" t="str">
        <f>IF(Lists!$BA$4="","No","")</f>
        <v>No</v>
      </c>
      <c r="R658" s="100" t="str">
        <f>IF(ISERROR(VLOOKUP($E658,Lists!$T$4:$AA$49,6,FALSE)),"",VLOOKUP($E658,Lists!$T$4:$AA$49,6,FALSE))</f>
        <v/>
      </c>
      <c r="S658" s="101" t="str">
        <f>IF(ISERROR(VLOOKUP($E658,Lists!$T$4:$AA$49,7,FALSE)),"",VLOOKUP($E658,Lists!$T$4:$AA$49,7,FALSE))</f>
        <v/>
      </c>
      <c r="T658" s="102"/>
      <c r="U658" s="102"/>
      <c r="V658" s="102"/>
      <c r="W658" s="102"/>
      <c r="X658" s="102" t="str">
        <f>IF(ISERROR(VLOOKUP($E658,Lists!$T$4:$AF$49,13,FALSE))," ",VLOOKUP($E658,Lists!$T$4:$AF$49,13,FALSE))</f>
        <v xml:space="preserve"> </v>
      </c>
    </row>
    <row r="659" spans="1:24" x14ac:dyDescent="0.25">
      <c r="A659" s="91"/>
      <c r="B659" s="76" t="s">
        <v>781</v>
      </c>
      <c r="C659" s="89" t="s">
        <v>898</v>
      </c>
      <c r="D659" s="139" t="str">
        <f>IF(ISERROR(VLOOKUP($B659,Lists!$R$4:$S$17,2,FALSE)),"",VLOOKUP($B659,Lists!$R$4:$S$17,2,FALSE))</f>
        <v/>
      </c>
      <c r="E659" s="90" t="s">
        <v>799</v>
      </c>
      <c r="F659" s="96"/>
      <c r="G659" s="96" t="s">
        <v>836</v>
      </c>
      <c r="H659" s="91" t="s">
        <v>1016</v>
      </c>
      <c r="I659" s="91" t="s">
        <v>926</v>
      </c>
      <c r="J659" s="97"/>
      <c r="K659" s="78" t="s">
        <v>945</v>
      </c>
      <c r="L659" s="140" t="str">
        <f>IF(ISERROR(VLOOKUP($B659&amp;" "&amp;$M659,Lists!$AC$4:$AD$17,2,FALSE)),"",VLOOKUP($B659&amp;" "&amp;$M659,Lists!$AC$4:$AD$17,2,FALSE))</f>
        <v/>
      </c>
      <c r="M659" s="78" t="str">
        <f>IF(ISERROR(VLOOKUP($K659,Lists!$L$4:$M$7,2,FALSE)),"",VLOOKUP($K659,Lists!$L$4:$M$7,2,FALSE))</f>
        <v/>
      </c>
      <c r="N659" s="98" t="str">
        <f t="shared" si="10"/>
        <v/>
      </c>
      <c r="O659" s="99" t="str">
        <f>IF(C659="no",VLOOKUP(B659,Lists!$R$4:$AB$17,10, FALSE),"Please enter details here")</f>
        <v>Please enter details here</v>
      </c>
      <c r="P659" s="124"/>
      <c r="Q659" s="99" t="str">
        <f>IF(Lists!$BA$4="","No","")</f>
        <v>No</v>
      </c>
      <c r="R659" s="100" t="str">
        <f>IF(ISERROR(VLOOKUP($E659,Lists!$T$4:$AA$49,6,FALSE)),"",VLOOKUP($E659,Lists!$T$4:$AA$49,6,FALSE))</f>
        <v/>
      </c>
      <c r="S659" s="101" t="str">
        <f>IF(ISERROR(VLOOKUP($E659,Lists!$T$4:$AA$49,7,FALSE)),"",VLOOKUP($E659,Lists!$T$4:$AA$49,7,FALSE))</f>
        <v/>
      </c>
      <c r="T659" s="102"/>
      <c r="U659" s="102"/>
      <c r="V659" s="102"/>
      <c r="W659" s="102"/>
      <c r="X659" s="102" t="str">
        <f>IF(ISERROR(VLOOKUP($E659,Lists!$T$4:$AF$49,13,FALSE))," ",VLOOKUP($E659,Lists!$T$4:$AF$49,13,FALSE))</f>
        <v xml:space="preserve"> </v>
      </c>
    </row>
    <row r="660" spans="1:24" x14ac:dyDescent="0.25">
      <c r="A660" s="91"/>
      <c r="B660" s="76" t="s">
        <v>781</v>
      </c>
      <c r="C660" s="89" t="s">
        <v>898</v>
      </c>
      <c r="D660" s="139" t="str">
        <f>IF(ISERROR(VLOOKUP($B660,Lists!$R$4:$S$17,2,FALSE)),"",VLOOKUP($B660,Lists!$R$4:$S$17,2,FALSE))</f>
        <v/>
      </c>
      <c r="E660" s="90" t="s">
        <v>799</v>
      </c>
      <c r="F660" s="96"/>
      <c r="G660" s="96" t="s">
        <v>836</v>
      </c>
      <c r="H660" s="91" t="s">
        <v>1016</v>
      </c>
      <c r="I660" s="91" t="s">
        <v>926</v>
      </c>
      <c r="J660" s="97"/>
      <c r="K660" s="78" t="s">
        <v>945</v>
      </c>
      <c r="L660" s="140" t="str">
        <f>IF(ISERROR(VLOOKUP($B660&amp;" "&amp;$M660,Lists!$AC$4:$AD$17,2,FALSE)),"",VLOOKUP($B660&amp;" "&amp;$M660,Lists!$AC$4:$AD$17,2,FALSE))</f>
        <v/>
      </c>
      <c r="M660" s="78" t="str">
        <f>IF(ISERROR(VLOOKUP($K660,Lists!$L$4:$M$7,2,FALSE)),"",VLOOKUP($K660,Lists!$L$4:$M$7,2,FALSE))</f>
        <v/>
      </c>
      <c r="N660" s="98" t="str">
        <f t="shared" si="10"/>
        <v/>
      </c>
      <c r="O660" s="99" t="str">
        <f>IF(C660="no",VLOOKUP(B660,Lists!$R$4:$AB$17,10, FALSE),"Please enter details here")</f>
        <v>Please enter details here</v>
      </c>
      <c r="P660" s="124"/>
      <c r="Q660" s="99" t="str">
        <f>IF(Lists!$BA$4="","No","")</f>
        <v>No</v>
      </c>
      <c r="R660" s="100" t="str">
        <f>IF(ISERROR(VLOOKUP($E660,Lists!$T$4:$AA$49,6,FALSE)),"",VLOOKUP($E660,Lists!$T$4:$AA$49,6,FALSE))</f>
        <v/>
      </c>
      <c r="S660" s="101" t="str">
        <f>IF(ISERROR(VLOOKUP($E660,Lists!$T$4:$AA$49,7,FALSE)),"",VLOOKUP($E660,Lists!$T$4:$AA$49,7,FALSE))</f>
        <v/>
      </c>
      <c r="T660" s="102"/>
      <c r="U660" s="102"/>
      <c r="V660" s="102"/>
      <c r="W660" s="102"/>
      <c r="X660" s="102" t="str">
        <f>IF(ISERROR(VLOOKUP($E660,Lists!$T$4:$AF$49,13,FALSE))," ",VLOOKUP($E660,Lists!$T$4:$AF$49,13,FALSE))</f>
        <v xml:space="preserve"> </v>
      </c>
    </row>
    <row r="661" spans="1:24" x14ac:dyDescent="0.25">
      <c r="A661" s="91"/>
      <c r="B661" s="76" t="s">
        <v>781</v>
      </c>
      <c r="C661" s="89" t="s">
        <v>898</v>
      </c>
      <c r="D661" s="139" t="str">
        <f>IF(ISERROR(VLOOKUP($B661,Lists!$R$4:$S$17,2,FALSE)),"",VLOOKUP($B661,Lists!$R$4:$S$17,2,FALSE))</f>
        <v/>
      </c>
      <c r="E661" s="90" t="s">
        <v>799</v>
      </c>
      <c r="F661" s="96"/>
      <c r="G661" s="96" t="s">
        <v>836</v>
      </c>
      <c r="H661" s="91" t="s">
        <v>1016</v>
      </c>
      <c r="I661" s="91" t="s">
        <v>926</v>
      </c>
      <c r="J661" s="97"/>
      <c r="K661" s="78" t="s">
        <v>945</v>
      </c>
      <c r="L661" s="140" t="str">
        <f>IF(ISERROR(VLOOKUP($B661&amp;" "&amp;$M661,Lists!$AC$4:$AD$17,2,FALSE)),"",VLOOKUP($B661&amp;" "&amp;$M661,Lists!$AC$4:$AD$17,2,FALSE))</f>
        <v/>
      </c>
      <c r="M661" s="78" t="str">
        <f>IF(ISERROR(VLOOKUP($K661,Lists!$L$4:$M$7,2,FALSE)),"",VLOOKUP($K661,Lists!$L$4:$M$7,2,FALSE))</f>
        <v/>
      </c>
      <c r="N661" s="98" t="str">
        <f t="shared" si="10"/>
        <v/>
      </c>
      <c r="O661" s="99" t="str">
        <f>IF(C661="no",VLOOKUP(B661,Lists!$R$4:$AB$17,10, FALSE),"Please enter details here")</f>
        <v>Please enter details here</v>
      </c>
      <c r="P661" s="124"/>
      <c r="Q661" s="99" t="str">
        <f>IF(Lists!$BA$4="","No","")</f>
        <v>No</v>
      </c>
      <c r="R661" s="100" t="str">
        <f>IF(ISERROR(VLOOKUP($E661,Lists!$T$4:$AA$49,6,FALSE)),"",VLOOKUP($E661,Lists!$T$4:$AA$49,6,FALSE))</f>
        <v/>
      </c>
      <c r="S661" s="101" t="str">
        <f>IF(ISERROR(VLOOKUP($E661,Lists!$T$4:$AA$49,7,FALSE)),"",VLOOKUP($E661,Lists!$T$4:$AA$49,7,FALSE))</f>
        <v/>
      </c>
      <c r="T661" s="102"/>
      <c r="U661" s="102"/>
      <c r="V661" s="102"/>
      <c r="W661" s="102"/>
      <c r="X661" s="102" t="str">
        <f>IF(ISERROR(VLOOKUP($E661,Lists!$T$4:$AF$49,13,FALSE))," ",VLOOKUP($E661,Lists!$T$4:$AF$49,13,FALSE))</f>
        <v xml:space="preserve"> </v>
      </c>
    </row>
    <row r="662" spans="1:24" x14ac:dyDescent="0.25">
      <c r="A662" s="91"/>
      <c r="B662" s="76" t="s">
        <v>781</v>
      </c>
      <c r="C662" s="89" t="s">
        <v>898</v>
      </c>
      <c r="D662" s="139" t="str">
        <f>IF(ISERROR(VLOOKUP($B662,Lists!$R$4:$S$17,2,FALSE)),"",VLOOKUP($B662,Lists!$R$4:$S$17,2,FALSE))</f>
        <v/>
      </c>
      <c r="E662" s="90" t="s">
        <v>799</v>
      </c>
      <c r="F662" s="96"/>
      <c r="G662" s="96" t="s">
        <v>836</v>
      </c>
      <c r="H662" s="91" t="s">
        <v>1016</v>
      </c>
      <c r="I662" s="91" t="s">
        <v>926</v>
      </c>
      <c r="J662" s="97"/>
      <c r="K662" s="78" t="s">
        <v>945</v>
      </c>
      <c r="L662" s="140" t="str">
        <f>IF(ISERROR(VLOOKUP($B662&amp;" "&amp;$M662,Lists!$AC$4:$AD$17,2,FALSE)),"",VLOOKUP($B662&amp;" "&amp;$M662,Lists!$AC$4:$AD$17,2,FALSE))</f>
        <v/>
      </c>
      <c r="M662" s="78" t="str">
        <f>IF(ISERROR(VLOOKUP($K662,Lists!$L$4:$M$7,2,FALSE)),"",VLOOKUP($K662,Lists!$L$4:$M$7,2,FALSE))</f>
        <v/>
      </c>
      <c r="N662" s="98" t="str">
        <f t="shared" si="10"/>
        <v/>
      </c>
      <c r="O662" s="99" t="str">
        <f>IF(C662="no",VLOOKUP(B662,Lists!$R$4:$AB$17,10, FALSE),"Please enter details here")</f>
        <v>Please enter details here</v>
      </c>
      <c r="P662" s="124"/>
      <c r="Q662" s="99" t="str">
        <f>IF(Lists!$BA$4="","No","")</f>
        <v>No</v>
      </c>
      <c r="R662" s="100" t="str">
        <f>IF(ISERROR(VLOOKUP($E662,Lists!$T$4:$AA$49,6,FALSE)),"",VLOOKUP($E662,Lists!$T$4:$AA$49,6,FALSE))</f>
        <v/>
      </c>
      <c r="S662" s="101" t="str">
        <f>IF(ISERROR(VLOOKUP($E662,Lists!$T$4:$AA$49,7,FALSE)),"",VLOOKUP($E662,Lists!$T$4:$AA$49,7,FALSE))</f>
        <v/>
      </c>
      <c r="T662" s="102"/>
      <c r="U662" s="102"/>
      <c r="V662" s="102"/>
      <c r="W662" s="102"/>
      <c r="X662" s="102" t="str">
        <f>IF(ISERROR(VLOOKUP($E662,Lists!$T$4:$AF$49,13,FALSE))," ",VLOOKUP($E662,Lists!$T$4:$AF$49,13,FALSE))</f>
        <v xml:space="preserve"> </v>
      </c>
    </row>
    <row r="663" spans="1:24" x14ac:dyDescent="0.25">
      <c r="A663" s="91"/>
      <c r="B663" s="76" t="s">
        <v>781</v>
      </c>
      <c r="C663" s="89" t="s">
        <v>898</v>
      </c>
      <c r="D663" s="139" t="str">
        <f>IF(ISERROR(VLOOKUP($B663,Lists!$R$4:$S$17,2,FALSE)),"",VLOOKUP($B663,Lists!$R$4:$S$17,2,FALSE))</f>
        <v/>
      </c>
      <c r="E663" s="90" t="s">
        <v>799</v>
      </c>
      <c r="F663" s="96"/>
      <c r="G663" s="96" t="s">
        <v>836</v>
      </c>
      <c r="H663" s="91" t="s">
        <v>1016</v>
      </c>
      <c r="I663" s="91" t="s">
        <v>926</v>
      </c>
      <c r="J663" s="97"/>
      <c r="K663" s="78" t="s">
        <v>945</v>
      </c>
      <c r="L663" s="140" t="str">
        <f>IF(ISERROR(VLOOKUP($B663&amp;" "&amp;$M663,Lists!$AC$4:$AD$17,2,FALSE)),"",VLOOKUP($B663&amp;" "&amp;$M663,Lists!$AC$4:$AD$17,2,FALSE))</f>
        <v/>
      </c>
      <c r="M663" s="78" t="str">
        <f>IF(ISERROR(VLOOKUP($K663,Lists!$L$4:$M$7,2,FALSE)),"",VLOOKUP($K663,Lists!$L$4:$M$7,2,FALSE))</f>
        <v/>
      </c>
      <c r="N663" s="98" t="str">
        <f t="shared" si="10"/>
        <v/>
      </c>
      <c r="O663" s="99" t="str">
        <f>IF(C663="no",VLOOKUP(B663,Lists!$R$4:$AB$17,10, FALSE),"Please enter details here")</f>
        <v>Please enter details here</v>
      </c>
      <c r="P663" s="124"/>
      <c r="Q663" s="99" t="str">
        <f>IF(Lists!$BA$4="","No","")</f>
        <v>No</v>
      </c>
      <c r="R663" s="100" t="str">
        <f>IF(ISERROR(VLOOKUP($E663,Lists!$T$4:$AA$49,6,FALSE)),"",VLOOKUP($E663,Lists!$T$4:$AA$49,6,FALSE))</f>
        <v/>
      </c>
      <c r="S663" s="101" t="str">
        <f>IF(ISERROR(VLOOKUP($E663,Lists!$T$4:$AA$49,7,FALSE)),"",VLOOKUP($E663,Lists!$T$4:$AA$49,7,FALSE))</f>
        <v/>
      </c>
      <c r="T663" s="102"/>
      <c r="U663" s="102"/>
      <c r="V663" s="102"/>
      <c r="W663" s="102"/>
      <c r="X663" s="102" t="str">
        <f>IF(ISERROR(VLOOKUP($E663,Lists!$T$4:$AF$49,13,FALSE))," ",VLOOKUP($E663,Lists!$T$4:$AF$49,13,FALSE))</f>
        <v xml:space="preserve"> </v>
      </c>
    </row>
    <row r="664" spans="1:24" x14ac:dyDescent="0.25">
      <c r="A664" s="91"/>
      <c r="B664" s="76" t="s">
        <v>781</v>
      </c>
      <c r="C664" s="89" t="s">
        <v>898</v>
      </c>
      <c r="D664" s="139" t="str">
        <f>IF(ISERROR(VLOOKUP($B664,Lists!$R$4:$S$17,2,FALSE)),"",VLOOKUP($B664,Lists!$R$4:$S$17,2,FALSE))</f>
        <v/>
      </c>
      <c r="E664" s="90" t="s">
        <v>799</v>
      </c>
      <c r="F664" s="96"/>
      <c r="G664" s="96" t="s">
        <v>836</v>
      </c>
      <c r="H664" s="91" t="s">
        <v>1016</v>
      </c>
      <c r="I664" s="91" t="s">
        <v>926</v>
      </c>
      <c r="J664" s="97"/>
      <c r="K664" s="78" t="s">
        <v>945</v>
      </c>
      <c r="L664" s="140" t="str">
        <f>IF(ISERROR(VLOOKUP($B664&amp;" "&amp;$M664,Lists!$AC$4:$AD$17,2,FALSE)),"",VLOOKUP($B664&amp;" "&amp;$M664,Lists!$AC$4:$AD$17,2,FALSE))</f>
        <v/>
      </c>
      <c r="M664" s="78" t="str">
        <f>IF(ISERROR(VLOOKUP($K664,Lists!$L$4:$M$7,2,FALSE)),"",VLOOKUP($K664,Lists!$L$4:$M$7,2,FALSE))</f>
        <v/>
      </c>
      <c r="N664" s="98" t="str">
        <f t="shared" si="10"/>
        <v/>
      </c>
      <c r="O664" s="99" t="str">
        <f>IF(C664="no",VLOOKUP(B664,Lists!$R$4:$AB$17,10, FALSE),"Please enter details here")</f>
        <v>Please enter details here</v>
      </c>
      <c r="P664" s="124"/>
      <c r="Q664" s="99" t="str">
        <f>IF(Lists!$BA$4="","No","")</f>
        <v>No</v>
      </c>
      <c r="R664" s="100" t="str">
        <f>IF(ISERROR(VLOOKUP($E664,Lists!$T$4:$AA$49,6,FALSE)),"",VLOOKUP($E664,Lists!$T$4:$AA$49,6,FALSE))</f>
        <v/>
      </c>
      <c r="S664" s="101" t="str">
        <f>IF(ISERROR(VLOOKUP($E664,Lists!$T$4:$AA$49,7,FALSE)),"",VLOOKUP($E664,Lists!$T$4:$AA$49,7,FALSE))</f>
        <v/>
      </c>
      <c r="T664" s="102"/>
      <c r="U664" s="102"/>
      <c r="V664" s="102"/>
      <c r="W664" s="102"/>
      <c r="X664" s="102" t="str">
        <f>IF(ISERROR(VLOOKUP($E664,Lists!$T$4:$AF$49,13,FALSE))," ",VLOOKUP($E664,Lists!$T$4:$AF$49,13,FALSE))</f>
        <v xml:space="preserve"> </v>
      </c>
    </row>
    <row r="665" spans="1:24" x14ac:dyDescent="0.25">
      <c r="A665" s="91"/>
      <c r="B665" s="76" t="s">
        <v>781</v>
      </c>
      <c r="C665" s="89" t="s">
        <v>898</v>
      </c>
      <c r="D665" s="139" t="str">
        <f>IF(ISERROR(VLOOKUP($B665,Lists!$R$4:$S$17,2,FALSE)),"",VLOOKUP($B665,Lists!$R$4:$S$17,2,FALSE))</f>
        <v/>
      </c>
      <c r="E665" s="90" t="s">
        <v>799</v>
      </c>
      <c r="F665" s="96"/>
      <c r="G665" s="96" t="s">
        <v>836</v>
      </c>
      <c r="H665" s="91" t="s">
        <v>1016</v>
      </c>
      <c r="I665" s="91" t="s">
        <v>926</v>
      </c>
      <c r="J665" s="97"/>
      <c r="K665" s="78" t="s">
        <v>945</v>
      </c>
      <c r="L665" s="140" t="str">
        <f>IF(ISERROR(VLOOKUP($B665&amp;" "&amp;$M665,Lists!$AC$4:$AD$17,2,FALSE)),"",VLOOKUP($B665&amp;" "&amp;$M665,Lists!$AC$4:$AD$17,2,FALSE))</f>
        <v/>
      </c>
      <c r="M665" s="78" t="str">
        <f>IF(ISERROR(VLOOKUP($K665,Lists!$L$4:$M$7,2,FALSE)),"",VLOOKUP($K665,Lists!$L$4:$M$7,2,FALSE))</f>
        <v/>
      </c>
      <c r="N665" s="98" t="str">
        <f t="shared" si="10"/>
        <v/>
      </c>
      <c r="O665" s="99" t="str">
        <f>IF(C665="no",VLOOKUP(B665,Lists!$R$4:$AB$17,10, FALSE),"Please enter details here")</f>
        <v>Please enter details here</v>
      </c>
      <c r="P665" s="124"/>
      <c r="Q665" s="99" t="str">
        <f>IF(Lists!$BA$4="","No","")</f>
        <v>No</v>
      </c>
      <c r="R665" s="100" t="str">
        <f>IF(ISERROR(VLOOKUP($E665,Lists!$T$4:$AA$49,6,FALSE)),"",VLOOKUP($E665,Lists!$T$4:$AA$49,6,FALSE))</f>
        <v/>
      </c>
      <c r="S665" s="101" t="str">
        <f>IF(ISERROR(VLOOKUP($E665,Lists!$T$4:$AA$49,7,FALSE)),"",VLOOKUP($E665,Lists!$T$4:$AA$49,7,FALSE))</f>
        <v/>
      </c>
      <c r="T665" s="102"/>
      <c r="U665" s="102"/>
      <c r="V665" s="102"/>
      <c r="W665" s="102"/>
      <c r="X665" s="102" t="str">
        <f>IF(ISERROR(VLOOKUP($E665,Lists!$T$4:$AF$49,13,FALSE))," ",VLOOKUP($E665,Lists!$T$4:$AF$49,13,FALSE))</f>
        <v xml:space="preserve"> </v>
      </c>
    </row>
    <row r="666" spans="1:24" x14ac:dyDescent="0.25">
      <c r="A666" s="91"/>
      <c r="B666" s="76" t="s">
        <v>781</v>
      </c>
      <c r="C666" s="89" t="s">
        <v>898</v>
      </c>
      <c r="D666" s="139" t="str">
        <f>IF(ISERROR(VLOOKUP($B666,Lists!$R$4:$S$17,2,FALSE)),"",VLOOKUP($B666,Lists!$R$4:$S$17,2,FALSE))</f>
        <v/>
      </c>
      <c r="E666" s="90" t="s">
        <v>799</v>
      </c>
      <c r="F666" s="96"/>
      <c r="G666" s="96" t="s">
        <v>836</v>
      </c>
      <c r="H666" s="91" t="s">
        <v>1016</v>
      </c>
      <c r="I666" s="91" t="s">
        <v>926</v>
      </c>
      <c r="J666" s="97"/>
      <c r="K666" s="78" t="s">
        <v>945</v>
      </c>
      <c r="L666" s="140" t="str">
        <f>IF(ISERROR(VLOOKUP($B666&amp;" "&amp;$M666,Lists!$AC$4:$AD$17,2,FALSE)),"",VLOOKUP($B666&amp;" "&amp;$M666,Lists!$AC$4:$AD$17,2,FALSE))</f>
        <v/>
      </c>
      <c r="M666" s="78" t="str">
        <f>IF(ISERROR(VLOOKUP($K666,Lists!$L$4:$M$7,2,FALSE)),"",VLOOKUP($K666,Lists!$L$4:$M$7,2,FALSE))</f>
        <v/>
      </c>
      <c r="N666" s="98" t="str">
        <f t="shared" si="10"/>
        <v/>
      </c>
      <c r="O666" s="99" t="str">
        <f>IF(C666="no",VLOOKUP(B666,Lists!$R$4:$AB$17,10, FALSE),"Please enter details here")</f>
        <v>Please enter details here</v>
      </c>
      <c r="P666" s="124"/>
      <c r="Q666" s="99" t="str">
        <f>IF(Lists!$BA$4="","No","")</f>
        <v>No</v>
      </c>
      <c r="R666" s="100" t="str">
        <f>IF(ISERROR(VLOOKUP($E666,Lists!$T$4:$AA$49,6,FALSE)),"",VLOOKUP($E666,Lists!$T$4:$AA$49,6,FALSE))</f>
        <v/>
      </c>
      <c r="S666" s="101" t="str">
        <f>IF(ISERROR(VLOOKUP($E666,Lists!$T$4:$AA$49,7,FALSE)),"",VLOOKUP($E666,Lists!$T$4:$AA$49,7,FALSE))</f>
        <v/>
      </c>
      <c r="T666" s="102"/>
      <c r="U666" s="102"/>
      <c r="V666" s="102"/>
      <c r="W666" s="102"/>
      <c r="X666" s="102" t="str">
        <f>IF(ISERROR(VLOOKUP($E666,Lists!$T$4:$AF$49,13,FALSE))," ",VLOOKUP($E666,Lists!$T$4:$AF$49,13,FALSE))</f>
        <v xml:space="preserve"> </v>
      </c>
    </row>
    <row r="667" spans="1:24" x14ac:dyDescent="0.25">
      <c r="A667" s="91"/>
      <c r="B667" s="76" t="s">
        <v>781</v>
      </c>
      <c r="C667" s="89" t="s">
        <v>898</v>
      </c>
      <c r="D667" s="139" t="str">
        <f>IF(ISERROR(VLOOKUP($B667,Lists!$R$4:$S$17,2,FALSE)),"",VLOOKUP($B667,Lists!$R$4:$S$17,2,FALSE))</f>
        <v/>
      </c>
      <c r="E667" s="90" t="s">
        <v>799</v>
      </c>
      <c r="F667" s="96"/>
      <c r="G667" s="96" t="s">
        <v>836</v>
      </c>
      <c r="H667" s="91" t="s">
        <v>1016</v>
      </c>
      <c r="I667" s="91" t="s">
        <v>926</v>
      </c>
      <c r="J667" s="97"/>
      <c r="K667" s="78" t="s">
        <v>945</v>
      </c>
      <c r="L667" s="140" t="str">
        <f>IF(ISERROR(VLOOKUP($B667&amp;" "&amp;$M667,Lists!$AC$4:$AD$17,2,FALSE)),"",VLOOKUP($B667&amp;" "&amp;$M667,Lists!$AC$4:$AD$17,2,FALSE))</f>
        <v/>
      </c>
      <c r="M667" s="78" t="str">
        <f>IF(ISERROR(VLOOKUP($K667,Lists!$L$4:$M$7,2,FALSE)),"",VLOOKUP($K667,Lists!$L$4:$M$7,2,FALSE))</f>
        <v/>
      </c>
      <c r="N667" s="98" t="str">
        <f t="shared" si="10"/>
        <v/>
      </c>
      <c r="O667" s="99" t="str">
        <f>IF(C667="no",VLOOKUP(B667,Lists!$R$4:$AB$17,10, FALSE),"Please enter details here")</f>
        <v>Please enter details here</v>
      </c>
      <c r="P667" s="124"/>
      <c r="Q667" s="99" t="str">
        <f>IF(Lists!$BA$4="","No","")</f>
        <v>No</v>
      </c>
      <c r="R667" s="100" t="str">
        <f>IF(ISERROR(VLOOKUP($E667,Lists!$T$4:$AA$49,6,FALSE)),"",VLOOKUP($E667,Lists!$T$4:$AA$49,6,FALSE))</f>
        <v/>
      </c>
      <c r="S667" s="101" t="str">
        <f>IF(ISERROR(VLOOKUP($E667,Lists!$T$4:$AA$49,7,FALSE)),"",VLOOKUP($E667,Lists!$T$4:$AA$49,7,FALSE))</f>
        <v/>
      </c>
      <c r="T667" s="102"/>
      <c r="U667" s="102"/>
      <c r="V667" s="102"/>
      <c r="W667" s="102"/>
      <c r="X667" s="102" t="str">
        <f>IF(ISERROR(VLOOKUP($E667,Lists!$T$4:$AF$49,13,FALSE))," ",VLOOKUP($E667,Lists!$T$4:$AF$49,13,FALSE))</f>
        <v xml:space="preserve"> </v>
      </c>
    </row>
    <row r="668" spans="1:24" x14ac:dyDescent="0.25">
      <c r="A668" s="91"/>
      <c r="B668" s="76" t="s">
        <v>781</v>
      </c>
      <c r="C668" s="89" t="s">
        <v>898</v>
      </c>
      <c r="D668" s="139" t="str">
        <f>IF(ISERROR(VLOOKUP($B668,Lists!$R$4:$S$17,2,FALSE)),"",VLOOKUP($B668,Lists!$R$4:$S$17,2,FALSE))</f>
        <v/>
      </c>
      <c r="E668" s="90" t="s">
        <v>799</v>
      </c>
      <c r="F668" s="96"/>
      <c r="G668" s="96" t="s">
        <v>836</v>
      </c>
      <c r="H668" s="91" t="s">
        <v>1016</v>
      </c>
      <c r="I668" s="91" t="s">
        <v>926</v>
      </c>
      <c r="J668" s="97"/>
      <c r="K668" s="78" t="s">
        <v>945</v>
      </c>
      <c r="L668" s="140" t="str">
        <f>IF(ISERROR(VLOOKUP($B668&amp;" "&amp;$M668,Lists!$AC$4:$AD$17,2,FALSE)),"",VLOOKUP($B668&amp;" "&amp;$M668,Lists!$AC$4:$AD$17,2,FALSE))</f>
        <v/>
      </c>
      <c r="M668" s="78" t="str">
        <f>IF(ISERROR(VLOOKUP($K668,Lists!$L$4:$M$7,2,FALSE)),"",VLOOKUP($K668,Lists!$L$4:$M$7,2,FALSE))</f>
        <v/>
      </c>
      <c r="N668" s="98" t="str">
        <f t="shared" si="10"/>
        <v/>
      </c>
      <c r="O668" s="99" t="str">
        <f>IF(C668="no",VLOOKUP(B668,Lists!$R$4:$AB$17,10, FALSE),"Please enter details here")</f>
        <v>Please enter details here</v>
      </c>
      <c r="P668" s="124"/>
      <c r="Q668" s="99" t="str">
        <f>IF(Lists!$BA$4="","No","")</f>
        <v>No</v>
      </c>
      <c r="R668" s="100" t="str">
        <f>IF(ISERROR(VLOOKUP($E668,Lists!$T$4:$AA$49,6,FALSE)),"",VLOOKUP($E668,Lists!$T$4:$AA$49,6,FALSE))</f>
        <v/>
      </c>
      <c r="S668" s="101" t="str">
        <f>IF(ISERROR(VLOOKUP($E668,Lists!$T$4:$AA$49,7,FALSE)),"",VLOOKUP($E668,Lists!$T$4:$AA$49,7,FALSE))</f>
        <v/>
      </c>
      <c r="T668" s="102"/>
      <c r="U668" s="102"/>
      <c r="V668" s="102"/>
      <c r="W668" s="102"/>
      <c r="X668" s="102" t="str">
        <f>IF(ISERROR(VLOOKUP($E668,Lists!$T$4:$AF$49,13,FALSE))," ",VLOOKUP($E668,Lists!$T$4:$AF$49,13,FALSE))</f>
        <v xml:space="preserve"> </v>
      </c>
    </row>
    <row r="669" spans="1:24" x14ac:dyDescent="0.25">
      <c r="A669" s="91"/>
      <c r="B669" s="76" t="s">
        <v>781</v>
      </c>
      <c r="C669" s="89" t="s">
        <v>898</v>
      </c>
      <c r="D669" s="139" t="str">
        <f>IF(ISERROR(VLOOKUP($B669,Lists!$R$4:$S$17,2,FALSE)),"",VLOOKUP($B669,Lists!$R$4:$S$17,2,FALSE))</f>
        <v/>
      </c>
      <c r="E669" s="90" t="s">
        <v>799</v>
      </c>
      <c r="F669" s="96"/>
      <c r="G669" s="96" t="s">
        <v>836</v>
      </c>
      <c r="H669" s="91" t="s">
        <v>1016</v>
      </c>
      <c r="I669" s="91" t="s">
        <v>926</v>
      </c>
      <c r="J669" s="97"/>
      <c r="K669" s="78" t="s">
        <v>945</v>
      </c>
      <c r="L669" s="140" t="str">
        <f>IF(ISERROR(VLOOKUP($B669&amp;" "&amp;$M669,Lists!$AC$4:$AD$17,2,FALSE)),"",VLOOKUP($B669&amp;" "&amp;$M669,Lists!$AC$4:$AD$17,2,FALSE))</f>
        <v/>
      </c>
      <c r="M669" s="78" t="str">
        <f>IF(ISERROR(VLOOKUP($K669,Lists!$L$4:$M$7,2,FALSE)),"",VLOOKUP($K669,Lists!$L$4:$M$7,2,FALSE))</f>
        <v/>
      </c>
      <c r="N669" s="98" t="str">
        <f t="shared" si="10"/>
        <v/>
      </c>
      <c r="O669" s="99" t="str">
        <f>IF(C669="no",VLOOKUP(B669,Lists!$R$4:$AB$17,10, FALSE),"Please enter details here")</f>
        <v>Please enter details here</v>
      </c>
      <c r="P669" s="124"/>
      <c r="Q669" s="99" t="str">
        <f>IF(Lists!$BA$4="","No","")</f>
        <v>No</v>
      </c>
      <c r="R669" s="100" t="str">
        <f>IF(ISERROR(VLOOKUP($E669,Lists!$T$4:$AA$49,6,FALSE)),"",VLOOKUP($E669,Lists!$T$4:$AA$49,6,FALSE))</f>
        <v/>
      </c>
      <c r="S669" s="101" t="str">
        <f>IF(ISERROR(VLOOKUP($E669,Lists!$T$4:$AA$49,7,FALSE)),"",VLOOKUP($E669,Lists!$T$4:$AA$49,7,FALSE))</f>
        <v/>
      </c>
      <c r="T669" s="102"/>
      <c r="U669" s="102"/>
      <c r="V669" s="102"/>
      <c r="W669" s="102"/>
      <c r="X669" s="102" t="str">
        <f>IF(ISERROR(VLOOKUP($E669,Lists!$T$4:$AF$49,13,FALSE))," ",VLOOKUP($E669,Lists!$T$4:$AF$49,13,FALSE))</f>
        <v xml:space="preserve"> </v>
      </c>
    </row>
    <row r="670" spans="1:24" x14ac:dyDescent="0.25">
      <c r="A670" s="91"/>
      <c r="B670" s="76" t="s">
        <v>781</v>
      </c>
      <c r="C670" s="89" t="s">
        <v>898</v>
      </c>
      <c r="D670" s="139" t="str">
        <f>IF(ISERROR(VLOOKUP($B670,Lists!$R$4:$S$17,2,FALSE)),"",VLOOKUP($B670,Lists!$R$4:$S$17,2,FALSE))</f>
        <v/>
      </c>
      <c r="E670" s="90" t="s">
        <v>799</v>
      </c>
      <c r="F670" s="96"/>
      <c r="G670" s="96" t="s">
        <v>836</v>
      </c>
      <c r="H670" s="91" t="s">
        <v>1016</v>
      </c>
      <c r="I670" s="91" t="s">
        <v>926</v>
      </c>
      <c r="J670" s="97"/>
      <c r="K670" s="78" t="s">
        <v>945</v>
      </c>
      <c r="L670" s="140" t="str">
        <f>IF(ISERROR(VLOOKUP($B670&amp;" "&amp;$M670,Lists!$AC$4:$AD$17,2,FALSE)),"",VLOOKUP($B670&amp;" "&amp;$M670,Lists!$AC$4:$AD$17,2,FALSE))</f>
        <v/>
      </c>
      <c r="M670" s="78" t="str">
        <f>IF(ISERROR(VLOOKUP($K670,Lists!$L$4:$M$7,2,FALSE)),"",VLOOKUP($K670,Lists!$L$4:$M$7,2,FALSE))</f>
        <v/>
      </c>
      <c r="N670" s="98" t="str">
        <f t="shared" si="10"/>
        <v/>
      </c>
      <c r="O670" s="99" t="str">
        <f>IF(C670="no",VLOOKUP(B670,Lists!$R$4:$AB$17,10, FALSE),"Please enter details here")</f>
        <v>Please enter details here</v>
      </c>
      <c r="P670" s="124"/>
      <c r="Q670" s="99" t="str">
        <f>IF(Lists!$BA$4="","No","")</f>
        <v>No</v>
      </c>
      <c r="R670" s="100" t="str">
        <f>IF(ISERROR(VLOOKUP($E670,Lists!$T$4:$AA$49,6,FALSE)),"",VLOOKUP($E670,Lists!$T$4:$AA$49,6,FALSE))</f>
        <v/>
      </c>
      <c r="S670" s="101" t="str">
        <f>IF(ISERROR(VLOOKUP($E670,Lists!$T$4:$AA$49,7,FALSE)),"",VLOOKUP($E670,Lists!$T$4:$AA$49,7,FALSE))</f>
        <v/>
      </c>
      <c r="T670" s="102"/>
      <c r="U670" s="102"/>
      <c r="V670" s="102"/>
      <c r="W670" s="102"/>
      <c r="X670" s="102" t="str">
        <f>IF(ISERROR(VLOOKUP($E670,Lists!$T$4:$AF$49,13,FALSE))," ",VLOOKUP($E670,Lists!$T$4:$AF$49,13,FALSE))</f>
        <v xml:space="preserve"> </v>
      </c>
    </row>
    <row r="671" spans="1:24" x14ac:dyDescent="0.25">
      <c r="A671" s="91"/>
      <c r="B671" s="76" t="s">
        <v>781</v>
      </c>
      <c r="C671" s="89" t="s">
        <v>898</v>
      </c>
      <c r="D671" s="139" t="str">
        <f>IF(ISERROR(VLOOKUP($B671,Lists!$R$4:$S$17,2,FALSE)),"",VLOOKUP($B671,Lists!$R$4:$S$17,2,FALSE))</f>
        <v/>
      </c>
      <c r="E671" s="90" t="s">
        <v>799</v>
      </c>
      <c r="F671" s="96"/>
      <c r="G671" s="96" t="s">
        <v>836</v>
      </c>
      <c r="H671" s="91" t="s">
        <v>1016</v>
      </c>
      <c r="I671" s="91" t="s">
        <v>926</v>
      </c>
      <c r="J671" s="97"/>
      <c r="K671" s="78" t="s">
        <v>945</v>
      </c>
      <c r="L671" s="140" t="str">
        <f>IF(ISERROR(VLOOKUP($B671&amp;" "&amp;$M671,Lists!$AC$4:$AD$17,2,FALSE)),"",VLOOKUP($B671&amp;" "&amp;$M671,Lists!$AC$4:$AD$17,2,FALSE))</f>
        <v/>
      </c>
      <c r="M671" s="78" t="str">
        <f>IF(ISERROR(VLOOKUP($K671,Lists!$L$4:$M$7,2,FALSE)),"",VLOOKUP($K671,Lists!$L$4:$M$7,2,FALSE))</f>
        <v/>
      </c>
      <c r="N671" s="98" t="str">
        <f t="shared" si="10"/>
        <v/>
      </c>
      <c r="O671" s="99" t="str">
        <f>IF(C671="no",VLOOKUP(B671,Lists!$R$4:$AB$17,10, FALSE),"Please enter details here")</f>
        <v>Please enter details here</v>
      </c>
      <c r="P671" s="124"/>
      <c r="Q671" s="99" t="str">
        <f>IF(Lists!$BA$4="","No","")</f>
        <v>No</v>
      </c>
      <c r="R671" s="100" t="str">
        <f>IF(ISERROR(VLOOKUP($E671,Lists!$T$4:$AA$49,6,FALSE)),"",VLOOKUP($E671,Lists!$T$4:$AA$49,6,FALSE))</f>
        <v/>
      </c>
      <c r="S671" s="101" t="str">
        <f>IF(ISERROR(VLOOKUP($E671,Lists!$T$4:$AA$49,7,FALSE)),"",VLOOKUP($E671,Lists!$T$4:$AA$49,7,FALSE))</f>
        <v/>
      </c>
      <c r="T671" s="102"/>
      <c r="U671" s="102"/>
      <c r="V671" s="102"/>
      <c r="W671" s="102"/>
      <c r="X671" s="102" t="str">
        <f>IF(ISERROR(VLOOKUP($E671,Lists!$T$4:$AF$49,13,FALSE))," ",VLOOKUP($E671,Lists!$T$4:$AF$49,13,FALSE))</f>
        <v xml:space="preserve"> </v>
      </c>
    </row>
    <row r="672" spans="1:24" x14ac:dyDescent="0.25">
      <c r="A672" s="91"/>
      <c r="B672" s="76" t="s">
        <v>781</v>
      </c>
      <c r="C672" s="89" t="s">
        <v>898</v>
      </c>
      <c r="D672" s="139" t="str">
        <f>IF(ISERROR(VLOOKUP($B672,Lists!$R$4:$S$17,2,FALSE)),"",VLOOKUP($B672,Lists!$R$4:$S$17,2,FALSE))</f>
        <v/>
      </c>
      <c r="E672" s="90" t="s">
        <v>799</v>
      </c>
      <c r="F672" s="96"/>
      <c r="G672" s="96" t="s">
        <v>836</v>
      </c>
      <c r="H672" s="91" t="s">
        <v>1016</v>
      </c>
      <c r="I672" s="91" t="s">
        <v>926</v>
      </c>
      <c r="J672" s="97"/>
      <c r="K672" s="78" t="s">
        <v>945</v>
      </c>
      <c r="L672" s="140" t="str">
        <f>IF(ISERROR(VLOOKUP($B672&amp;" "&amp;$M672,Lists!$AC$4:$AD$17,2,FALSE)),"",VLOOKUP($B672&amp;" "&amp;$M672,Lists!$AC$4:$AD$17,2,FALSE))</f>
        <v/>
      </c>
      <c r="M672" s="78" t="str">
        <f>IF(ISERROR(VLOOKUP($K672,Lists!$L$4:$M$7,2,FALSE)),"",VLOOKUP($K672,Lists!$L$4:$M$7,2,FALSE))</f>
        <v/>
      </c>
      <c r="N672" s="98" t="str">
        <f t="shared" si="10"/>
        <v/>
      </c>
      <c r="O672" s="99" t="str">
        <f>IF(C672="no",VLOOKUP(B672,Lists!$R$4:$AB$17,10, FALSE),"Please enter details here")</f>
        <v>Please enter details here</v>
      </c>
      <c r="P672" s="124"/>
      <c r="Q672" s="99" t="str">
        <f>IF(Lists!$BA$4="","No","")</f>
        <v>No</v>
      </c>
      <c r="R672" s="100" t="str">
        <f>IF(ISERROR(VLOOKUP($E672,Lists!$T$4:$AA$49,6,FALSE)),"",VLOOKUP($E672,Lists!$T$4:$AA$49,6,FALSE))</f>
        <v/>
      </c>
      <c r="S672" s="101" t="str">
        <f>IF(ISERROR(VLOOKUP($E672,Lists!$T$4:$AA$49,7,FALSE)),"",VLOOKUP($E672,Lists!$T$4:$AA$49,7,FALSE))</f>
        <v/>
      </c>
      <c r="T672" s="102"/>
      <c r="U672" s="102"/>
      <c r="V672" s="102"/>
      <c r="W672" s="102"/>
      <c r="X672" s="102" t="str">
        <f>IF(ISERROR(VLOOKUP($E672,Lists!$T$4:$AF$49,13,FALSE))," ",VLOOKUP($E672,Lists!$T$4:$AF$49,13,FALSE))</f>
        <v xml:space="preserve"> </v>
      </c>
    </row>
    <row r="673" spans="1:24" x14ac:dyDescent="0.25">
      <c r="A673" s="91"/>
      <c r="B673" s="76" t="s">
        <v>781</v>
      </c>
      <c r="C673" s="89" t="s">
        <v>898</v>
      </c>
      <c r="D673" s="139" t="str">
        <f>IF(ISERROR(VLOOKUP($B673,Lists!$R$4:$S$17,2,FALSE)),"",VLOOKUP($B673,Lists!$R$4:$S$17,2,FALSE))</f>
        <v/>
      </c>
      <c r="E673" s="90" t="s">
        <v>799</v>
      </c>
      <c r="F673" s="96"/>
      <c r="G673" s="96" t="s">
        <v>836</v>
      </c>
      <c r="H673" s="91" t="s">
        <v>1016</v>
      </c>
      <c r="I673" s="91" t="s">
        <v>926</v>
      </c>
      <c r="J673" s="97"/>
      <c r="K673" s="78" t="s">
        <v>945</v>
      </c>
      <c r="L673" s="140" t="str">
        <f>IF(ISERROR(VLOOKUP($B673&amp;" "&amp;$M673,Lists!$AC$4:$AD$17,2,FALSE)),"",VLOOKUP($B673&amp;" "&amp;$M673,Lists!$AC$4:$AD$17,2,FALSE))</f>
        <v/>
      </c>
      <c r="M673" s="78" t="str">
        <f>IF(ISERROR(VLOOKUP($K673,Lists!$L$4:$M$7,2,FALSE)),"",VLOOKUP($K673,Lists!$L$4:$M$7,2,FALSE))</f>
        <v/>
      </c>
      <c r="N673" s="98" t="str">
        <f t="shared" si="10"/>
        <v/>
      </c>
      <c r="O673" s="99" t="str">
        <f>IF(C673="no",VLOOKUP(B673,Lists!$R$4:$AB$17,10, FALSE),"Please enter details here")</f>
        <v>Please enter details here</v>
      </c>
      <c r="P673" s="124"/>
      <c r="Q673" s="99" t="str">
        <f>IF(Lists!$BA$4="","No","")</f>
        <v>No</v>
      </c>
      <c r="R673" s="100" t="str">
        <f>IF(ISERROR(VLOOKUP($E673,Lists!$T$4:$AA$49,6,FALSE)),"",VLOOKUP($E673,Lists!$T$4:$AA$49,6,FALSE))</f>
        <v/>
      </c>
      <c r="S673" s="101" t="str">
        <f>IF(ISERROR(VLOOKUP($E673,Lists!$T$4:$AA$49,7,FALSE)),"",VLOOKUP($E673,Lists!$T$4:$AA$49,7,FALSE))</f>
        <v/>
      </c>
      <c r="T673" s="102"/>
      <c r="U673" s="102"/>
      <c r="V673" s="102"/>
      <c r="W673" s="102"/>
      <c r="X673" s="102" t="str">
        <f>IF(ISERROR(VLOOKUP($E673,Lists!$T$4:$AF$49,13,FALSE))," ",VLOOKUP($E673,Lists!$T$4:$AF$49,13,FALSE))</f>
        <v xml:space="preserve"> </v>
      </c>
    </row>
    <row r="674" spans="1:24" x14ac:dyDescent="0.25">
      <c r="A674" s="91"/>
      <c r="B674" s="76" t="s">
        <v>781</v>
      </c>
      <c r="C674" s="89" t="s">
        <v>898</v>
      </c>
      <c r="D674" s="139" t="str">
        <f>IF(ISERROR(VLOOKUP($B674,Lists!$R$4:$S$17,2,FALSE)),"",VLOOKUP($B674,Lists!$R$4:$S$17,2,FALSE))</f>
        <v/>
      </c>
      <c r="E674" s="90" t="s">
        <v>799</v>
      </c>
      <c r="F674" s="96"/>
      <c r="G674" s="96" t="s">
        <v>836</v>
      </c>
      <c r="H674" s="91" t="s">
        <v>1016</v>
      </c>
      <c r="I674" s="91" t="s">
        <v>926</v>
      </c>
      <c r="J674" s="97"/>
      <c r="K674" s="78" t="s">
        <v>945</v>
      </c>
      <c r="L674" s="140" t="str">
        <f>IF(ISERROR(VLOOKUP($B674&amp;" "&amp;$M674,Lists!$AC$4:$AD$17,2,FALSE)),"",VLOOKUP($B674&amp;" "&amp;$M674,Lists!$AC$4:$AD$17,2,FALSE))</f>
        <v/>
      </c>
      <c r="M674" s="78" t="str">
        <f>IF(ISERROR(VLOOKUP($K674,Lists!$L$4:$M$7,2,FALSE)),"",VLOOKUP($K674,Lists!$L$4:$M$7,2,FALSE))</f>
        <v/>
      </c>
      <c r="N674" s="98" t="str">
        <f t="shared" si="10"/>
        <v/>
      </c>
      <c r="O674" s="99" t="str">
        <f>IF(C674="no",VLOOKUP(B674,Lists!$R$4:$AB$17,10, FALSE),"Please enter details here")</f>
        <v>Please enter details here</v>
      </c>
      <c r="P674" s="124"/>
      <c r="Q674" s="99" t="str">
        <f>IF(Lists!$BA$4="","No","")</f>
        <v>No</v>
      </c>
      <c r="R674" s="100" t="str">
        <f>IF(ISERROR(VLOOKUP($E674,Lists!$T$4:$AA$49,6,FALSE)),"",VLOOKUP($E674,Lists!$T$4:$AA$49,6,FALSE))</f>
        <v/>
      </c>
      <c r="S674" s="101" t="str">
        <f>IF(ISERROR(VLOOKUP($E674,Lists!$T$4:$AA$49,7,FALSE)),"",VLOOKUP($E674,Lists!$T$4:$AA$49,7,FALSE))</f>
        <v/>
      </c>
      <c r="T674" s="102"/>
      <c r="U674" s="102"/>
      <c r="V674" s="102"/>
      <c r="W674" s="102"/>
      <c r="X674" s="102" t="str">
        <f>IF(ISERROR(VLOOKUP($E674,Lists!$T$4:$AF$49,13,FALSE))," ",VLOOKUP($E674,Lists!$T$4:$AF$49,13,FALSE))</f>
        <v xml:space="preserve"> </v>
      </c>
    </row>
    <row r="675" spans="1:24" x14ac:dyDescent="0.25">
      <c r="A675" s="91"/>
      <c r="B675" s="76" t="s">
        <v>781</v>
      </c>
      <c r="C675" s="89" t="s">
        <v>898</v>
      </c>
      <c r="D675" s="139" t="str">
        <f>IF(ISERROR(VLOOKUP($B675,Lists!$R$4:$S$17,2,FALSE)),"",VLOOKUP($B675,Lists!$R$4:$S$17,2,FALSE))</f>
        <v/>
      </c>
      <c r="E675" s="90" t="s">
        <v>799</v>
      </c>
      <c r="F675" s="96"/>
      <c r="G675" s="96" t="s">
        <v>836</v>
      </c>
      <c r="H675" s="91" t="s">
        <v>1016</v>
      </c>
      <c r="I675" s="91" t="s">
        <v>926</v>
      </c>
      <c r="J675" s="97"/>
      <c r="K675" s="78" t="s">
        <v>945</v>
      </c>
      <c r="L675" s="140" t="str">
        <f>IF(ISERROR(VLOOKUP($B675&amp;" "&amp;$M675,Lists!$AC$4:$AD$17,2,FALSE)),"",VLOOKUP($B675&amp;" "&amp;$M675,Lists!$AC$4:$AD$17,2,FALSE))</f>
        <v/>
      </c>
      <c r="M675" s="78" t="str">
        <f>IF(ISERROR(VLOOKUP($K675,Lists!$L$4:$M$7,2,FALSE)),"",VLOOKUP($K675,Lists!$L$4:$M$7,2,FALSE))</f>
        <v/>
      </c>
      <c r="N675" s="98" t="str">
        <f t="shared" si="10"/>
        <v/>
      </c>
      <c r="O675" s="99" t="str">
        <f>IF(C675="no",VLOOKUP(B675,Lists!$R$4:$AB$17,10, FALSE),"Please enter details here")</f>
        <v>Please enter details here</v>
      </c>
      <c r="P675" s="124"/>
      <c r="Q675" s="99" t="str">
        <f>IF(Lists!$BA$4="","No","")</f>
        <v>No</v>
      </c>
      <c r="R675" s="100" t="str">
        <f>IF(ISERROR(VLOOKUP($E675,Lists!$T$4:$AA$49,6,FALSE)),"",VLOOKUP($E675,Lists!$T$4:$AA$49,6,FALSE))</f>
        <v/>
      </c>
      <c r="S675" s="101" t="str">
        <f>IF(ISERROR(VLOOKUP($E675,Lists!$T$4:$AA$49,7,FALSE)),"",VLOOKUP($E675,Lists!$T$4:$AA$49,7,FALSE))</f>
        <v/>
      </c>
      <c r="T675" s="102"/>
      <c r="U675" s="102"/>
      <c r="V675" s="102"/>
      <c r="W675" s="102"/>
      <c r="X675" s="102" t="str">
        <f>IF(ISERROR(VLOOKUP($E675,Lists!$T$4:$AF$49,13,FALSE))," ",VLOOKUP($E675,Lists!$T$4:$AF$49,13,FALSE))</f>
        <v xml:space="preserve"> </v>
      </c>
    </row>
    <row r="676" spans="1:24" x14ac:dyDescent="0.25">
      <c r="A676" s="91"/>
      <c r="B676" s="76" t="s">
        <v>781</v>
      </c>
      <c r="C676" s="89" t="s">
        <v>898</v>
      </c>
      <c r="D676" s="139" t="str">
        <f>IF(ISERROR(VLOOKUP($B676,Lists!$R$4:$S$17,2,FALSE)),"",VLOOKUP($B676,Lists!$R$4:$S$17,2,FALSE))</f>
        <v/>
      </c>
      <c r="E676" s="90" t="s">
        <v>799</v>
      </c>
      <c r="F676" s="96"/>
      <c r="G676" s="96" t="s">
        <v>836</v>
      </c>
      <c r="H676" s="91" t="s">
        <v>1016</v>
      </c>
      <c r="I676" s="91" t="s">
        <v>926</v>
      </c>
      <c r="J676" s="97"/>
      <c r="K676" s="78" t="s">
        <v>945</v>
      </c>
      <c r="L676" s="140" t="str">
        <f>IF(ISERROR(VLOOKUP($B676&amp;" "&amp;$M676,Lists!$AC$4:$AD$17,2,FALSE)),"",VLOOKUP($B676&amp;" "&amp;$M676,Lists!$AC$4:$AD$17,2,FALSE))</f>
        <v/>
      </c>
      <c r="M676" s="78" t="str">
        <f>IF(ISERROR(VLOOKUP($K676,Lists!$L$4:$M$7,2,FALSE)),"",VLOOKUP($K676,Lists!$L$4:$M$7,2,FALSE))</f>
        <v/>
      </c>
      <c r="N676" s="98" t="str">
        <f t="shared" si="10"/>
        <v/>
      </c>
      <c r="O676" s="99" t="str">
        <f>IF(C676="no",VLOOKUP(B676,Lists!$R$4:$AB$17,10, FALSE),"Please enter details here")</f>
        <v>Please enter details here</v>
      </c>
      <c r="P676" s="124"/>
      <c r="Q676" s="99" t="str">
        <f>IF(Lists!$BA$4="","No","")</f>
        <v>No</v>
      </c>
      <c r="R676" s="100" t="str">
        <f>IF(ISERROR(VLOOKUP($E676,Lists!$T$4:$AA$49,6,FALSE)),"",VLOOKUP($E676,Lists!$T$4:$AA$49,6,FALSE))</f>
        <v/>
      </c>
      <c r="S676" s="101" t="str">
        <f>IF(ISERROR(VLOOKUP($E676,Lists!$T$4:$AA$49,7,FALSE)),"",VLOOKUP($E676,Lists!$T$4:$AA$49,7,FALSE))</f>
        <v/>
      </c>
      <c r="T676" s="102"/>
      <c r="U676" s="102"/>
      <c r="V676" s="102"/>
      <c r="W676" s="102"/>
      <c r="X676" s="102" t="str">
        <f>IF(ISERROR(VLOOKUP($E676,Lists!$T$4:$AF$49,13,FALSE))," ",VLOOKUP($E676,Lists!$T$4:$AF$49,13,FALSE))</f>
        <v xml:space="preserve"> </v>
      </c>
    </row>
    <row r="677" spans="1:24" x14ac:dyDescent="0.25">
      <c r="A677" s="91"/>
      <c r="B677" s="76" t="s">
        <v>781</v>
      </c>
      <c r="C677" s="89" t="s">
        <v>898</v>
      </c>
      <c r="D677" s="139" t="str">
        <f>IF(ISERROR(VLOOKUP($B677,Lists!$R$4:$S$17,2,FALSE)),"",VLOOKUP($B677,Lists!$R$4:$S$17,2,FALSE))</f>
        <v/>
      </c>
      <c r="E677" s="90" t="s">
        <v>799</v>
      </c>
      <c r="F677" s="96"/>
      <c r="G677" s="96" t="s">
        <v>836</v>
      </c>
      <c r="H677" s="91" t="s">
        <v>1016</v>
      </c>
      <c r="I677" s="91" t="s">
        <v>926</v>
      </c>
      <c r="J677" s="97"/>
      <c r="K677" s="78" t="s">
        <v>945</v>
      </c>
      <c r="L677" s="140" t="str">
        <f>IF(ISERROR(VLOOKUP($B677&amp;" "&amp;$M677,Lists!$AC$4:$AD$17,2,FALSE)),"",VLOOKUP($B677&amp;" "&amp;$M677,Lists!$AC$4:$AD$17,2,FALSE))</f>
        <v/>
      </c>
      <c r="M677" s="78" t="str">
        <f>IF(ISERROR(VLOOKUP($K677,Lists!$L$4:$M$7,2,FALSE)),"",VLOOKUP($K677,Lists!$L$4:$M$7,2,FALSE))</f>
        <v/>
      </c>
      <c r="N677" s="98" t="str">
        <f t="shared" si="10"/>
        <v/>
      </c>
      <c r="O677" s="99" t="str">
        <f>IF(C677="no",VLOOKUP(B677,Lists!$R$4:$AB$17,10, FALSE),"Please enter details here")</f>
        <v>Please enter details here</v>
      </c>
      <c r="P677" s="124"/>
      <c r="Q677" s="99" t="str">
        <f>IF(Lists!$BA$4="","No","")</f>
        <v>No</v>
      </c>
      <c r="R677" s="100" t="str">
        <f>IF(ISERROR(VLOOKUP($E677,Lists!$T$4:$AA$49,6,FALSE)),"",VLOOKUP($E677,Lists!$T$4:$AA$49,6,FALSE))</f>
        <v/>
      </c>
      <c r="S677" s="101" t="str">
        <f>IF(ISERROR(VLOOKUP($E677,Lists!$T$4:$AA$49,7,FALSE)),"",VLOOKUP($E677,Lists!$T$4:$AA$49,7,FALSE))</f>
        <v/>
      </c>
      <c r="T677" s="102"/>
      <c r="U677" s="102"/>
      <c r="V677" s="102"/>
      <c r="W677" s="102"/>
      <c r="X677" s="102" t="str">
        <f>IF(ISERROR(VLOOKUP($E677,Lists!$T$4:$AF$49,13,FALSE))," ",VLOOKUP($E677,Lists!$T$4:$AF$49,13,FALSE))</f>
        <v xml:space="preserve"> </v>
      </c>
    </row>
    <row r="678" spans="1:24" x14ac:dyDescent="0.25">
      <c r="A678" s="91"/>
      <c r="B678" s="76" t="s">
        <v>781</v>
      </c>
      <c r="C678" s="89" t="s">
        <v>898</v>
      </c>
      <c r="D678" s="139" t="str">
        <f>IF(ISERROR(VLOOKUP($B678,Lists!$R$4:$S$17,2,FALSE)),"",VLOOKUP($B678,Lists!$R$4:$S$17,2,FALSE))</f>
        <v/>
      </c>
      <c r="E678" s="90" t="s">
        <v>799</v>
      </c>
      <c r="F678" s="96"/>
      <c r="G678" s="96" t="s">
        <v>836</v>
      </c>
      <c r="H678" s="91" t="s">
        <v>1016</v>
      </c>
      <c r="I678" s="91" t="s">
        <v>926</v>
      </c>
      <c r="J678" s="97"/>
      <c r="K678" s="78" t="s">
        <v>945</v>
      </c>
      <c r="L678" s="140" t="str">
        <f>IF(ISERROR(VLOOKUP($B678&amp;" "&amp;$M678,Lists!$AC$4:$AD$17,2,FALSE)),"",VLOOKUP($B678&amp;" "&amp;$M678,Lists!$AC$4:$AD$17,2,FALSE))</f>
        <v/>
      </c>
      <c r="M678" s="78" t="str">
        <f>IF(ISERROR(VLOOKUP($K678,Lists!$L$4:$M$7,2,FALSE)),"",VLOOKUP($K678,Lists!$L$4:$M$7,2,FALSE))</f>
        <v/>
      </c>
      <c r="N678" s="98" t="str">
        <f t="shared" si="10"/>
        <v/>
      </c>
      <c r="O678" s="99" t="str">
        <f>IF(C678="no",VLOOKUP(B678,Lists!$R$4:$AB$17,10, FALSE),"Please enter details here")</f>
        <v>Please enter details here</v>
      </c>
      <c r="P678" s="124"/>
      <c r="Q678" s="99" t="str">
        <f>IF(Lists!$BA$4="","No","")</f>
        <v>No</v>
      </c>
      <c r="R678" s="100" t="str">
        <f>IF(ISERROR(VLOOKUP($E678,Lists!$T$4:$AA$49,6,FALSE)),"",VLOOKUP($E678,Lists!$T$4:$AA$49,6,FALSE))</f>
        <v/>
      </c>
      <c r="S678" s="101" t="str">
        <f>IF(ISERROR(VLOOKUP($E678,Lists!$T$4:$AA$49,7,FALSE)),"",VLOOKUP($E678,Lists!$T$4:$AA$49,7,FALSE))</f>
        <v/>
      </c>
      <c r="T678" s="102"/>
      <c r="U678" s="102"/>
      <c r="V678" s="102"/>
      <c r="W678" s="102"/>
      <c r="X678" s="102" t="str">
        <f>IF(ISERROR(VLOOKUP($E678,Lists!$T$4:$AF$49,13,FALSE))," ",VLOOKUP($E678,Lists!$T$4:$AF$49,13,FALSE))</f>
        <v xml:space="preserve"> </v>
      </c>
    </row>
    <row r="679" spans="1:24" x14ac:dyDescent="0.25">
      <c r="A679" s="91"/>
      <c r="B679" s="76" t="s">
        <v>781</v>
      </c>
      <c r="C679" s="89" t="s">
        <v>898</v>
      </c>
      <c r="D679" s="139" t="str">
        <f>IF(ISERROR(VLOOKUP($B679,Lists!$R$4:$S$17,2,FALSE)),"",VLOOKUP($B679,Lists!$R$4:$S$17,2,FALSE))</f>
        <v/>
      </c>
      <c r="E679" s="90" t="s">
        <v>799</v>
      </c>
      <c r="F679" s="96"/>
      <c r="G679" s="96" t="s">
        <v>836</v>
      </c>
      <c r="H679" s="91" t="s">
        <v>1016</v>
      </c>
      <c r="I679" s="91" t="s">
        <v>926</v>
      </c>
      <c r="J679" s="97"/>
      <c r="K679" s="78" t="s">
        <v>945</v>
      </c>
      <c r="L679" s="140" t="str">
        <f>IF(ISERROR(VLOOKUP($B679&amp;" "&amp;$M679,Lists!$AC$4:$AD$17,2,FALSE)),"",VLOOKUP($B679&amp;" "&amp;$M679,Lists!$AC$4:$AD$17,2,FALSE))</f>
        <v/>
      </c>
      <c r="M679" s="78" t="str">
        <f>IF(ISERROR(VLOOKUP($K679,Lists!$L$4:$M$7,2,FALSE)),"",VLOOKUP($K679,Lists!$L$4:$M$7,2,FALSE))</f>
        <v/>
      </c>
      <c r="N679" s="98" t="str">
        <f t="shared" si="10"/>
        <v/>
      </c>
      <c r="O679" s="99" t="str">
        <f>IF(C679="no",VLOOKUP(B679,Lists!$R$4:$AB$17,10, FALSE),"Please enter details here")</f>
        <v>Please enter details here</v>
      </c>
      <c r="P679" s="124"/>
      <c r="Q679" s="99" t="str">
        <f>IF(Lists!$BA$4="","No","")</f>
        <v>No</v>
      </c>
      <c r="R679" s="100" t="str">
        <f>IF(ISERROR(VLOOKUP($E679,Lists!$T$4:$AA$49,6,FALSE)),"",VLOOKUP($E679,Lists!$T$4:$AA$49,6,FALSE))</f>
        <v/>
      </c>
      <c r="S679" s="101" t="str">
        <f>IF(ISERROR(VLOOKUP($E679,Lists!$T$4:$AA$49,7,FALSE)),"",VLOOKUP($E679,Lists!$T$4:$AA$49,7,FALSE))</f>
        <v/>
      </c>
      <c r="T679" s="102"/>
      <c r="U679" s="102"/>
      <c r="V679" s="102"/>
      <c r="W679" s="102"/>
      <c r="X679" s="102" t="str">
        <f>IF(ISERROR(VLOOKUP($E679,Lists!$T$4:$AF$49,13,FALSE))," ",VLOOKUP($E679,Lists!$T$4:$AF$49,13,FALSE))</f>
        <v xml:space="preserve"> </v>
      </c>
    </row>
    <row r="680" spans="1:24" x14ac:dyDescent="0.25">
      <c r="A680" s="91"/>
      <c r="B680" s="76" t="s">
        <v>781</v>
      </c>
      <c r="C680" s="89" t="s">
        <v>898</v>
      </c>
      <c r="D680" s="139" t="str">
        <f>IF(ISERROR(VLOOKUP($B680,Lists!$R$4:$S$17,2,FALSE)),"",VLOOKUP($B680,Lists!$R$4:$S$17,2,FALSE))</f>
        <v/>
      </c>
      <c r="E680" s="90" t="s">
        <v>799</v>
      </c>
      <c r="F680" s="96"/>
      <c r="G680" s="96" t="s">
        <v>836</v>
      </c>
      <c r="H680" s="91" t="s">
        <v>1016</v>
      </c>
      <c r="I680" s="91" t="s">
        <v>926</v>
      </c>
      <c r="J680" s="97"/>
      <c r="K680" s="78" t="s">
        <v>945</v>
      </c>
      <c r="L680" s="140" t="str">
        <f>IF(ISERROR(VLOOKUP($B680&amp;" "&amp;$M680,Lists!$AC$4:$AD$17,2,FALSE)),"",VLOOKUP($B680&amp;" "&amp;$M680,Lists!$AC$4:$AD$17,2,FALSE))</f>
        <v/>
      </c>
      <c r="M680" s="78" t="str">
        <f>IF(ISERROR(VLOOKUP($K680,Lists!$L$4:$M$7,2,FALSE)),"",VLOOKUP($K680,Lists!$L$4:$M$7,2,FALSE))</f>
        <v/>
      </c>
      <c r="N680" s="98" t="str">
        <f t="shared" si="10"/>
        <v/>
      </c>
      <c r="O680" s="99" t="str">
        <f>IF(C680="no",VLOOKUP(B680,Lists!$R$4:$AB$17,10, FALSE),"Please enter details here")</f>
        <v>Please enter details here</v>
      </c>
      <c r="P680" s="124"/>
      <c r="Q680" s="99" t="str">
        <f>IF(Lists!$BA$4="","No","")</f>
        <v>No</v>
      </c>
      <c r="R680" s="100" t="str">
        <f>IF(ISERROR(VLOOKUP($E680,Lists!$T$4:$AA$49,6,FALSE)),"",VLOOKUP($E680,Lists!$T$4:$AA$49,6,FALSE))</f>
        <v/>
      </c>
      <c r="S680" s="101" t="str">
        <f>IF(ISERROR(VLOOKUP($E680,Lists!$T$4:$AA$49,7,FALSE)),"",VLOOKUP($E680,Lists!$T$4:$AA$49,7,FALSE))</f>
        <v/>
      </c>
      <c r="T680" s="102"/>
      <c r="U680" s="102"/>
      <c r="V680" s="102"/>
      <c r="W680" s="102"/>
      <c r="X680" s="102" t="str">
        <f>IF(ISERROR(VLOOKUP($E680,Lists!$T$4:$AF$49,13,FALSE))," ",VLOOKUP($E680,Lists!$T$4:$AF$49,13,FALSE))</f>
        <v xml:space="preserve"> </v>
      </c>
    </row>
    <row r="681" spans="1:24" x14ac:dyDescent="0.25">
      <c r="A681" s="91"/>
      <c r="B681" s="76" t="s">
        <v>781</v>
      </c>
      <c r="C681" s="89" t="s">
        <v>898</v>
      </c>
      <c r="D681" s="139" t="str">
        <f>IF(ISERROR(VLOOKUP($B681,Lists!$R$4:$S$17,2,FALSE)),"",VLOOKUP($B681,Lists!$R$4:$S$17,2,FALSE))</f>
        <v/>
      </c>
      <c r="E681" s="90" t="s">
        <v>799</v>
      </c>
      <c r="F681" s="96"/>
      <c r="G681" s="96" t="s">
        <v>836</v>
      </c>
      <c r="H681" s="91" t="s">
        <v>1016</v>
      </c>
      <c r="I681" s="91" t="s">
        <v>926</v>
      </c>
      <c r="J681" s="97"/>
      <c r="K681" s="78" t="s">
        <v>945</v>
      </c>
      <c r="L681" s="140" t="str">
        <f>IF(ISERROR(VLOOKUP($B681&amp;" "&amp;$M681,Lists!$AC$4:$AD$17,2,FALSE)),"",VLOOKUP($B681&amp;" "&amp;$M681,Lists!$AC$4:$AD$17,2,FALSE))</f>
        <v/>
      </c>
      <c r="M681" s="78" t="str">
        <f>IF(ISERROR(VLOOKUP($K681,Lists!$L$4:$M$7,2,FALSE)),"",VLOOKUP($K681,Lists!$L$4:$M$7,2,FALSE))</f>
        <v/>
      </c>
      <c r="N681" s="98" t="str">
        <f t="shared" si="10"/>
        <v/>
      </c>
      <c r="O681" s="99" t="str">
        <f>IF(C681="no",VLOOKUP(B681,Lists!$R$4:$AB$17,10, FALSE),"Please enter details here")</f>
        <v>Please enter details here</v>
      </c>
      <c r="P681" s="124"/>
      <c r="Q681" s="99" t="str">
        <f>IF(Lists!$BA$4="","No","")</f>
        <v>No</v>
      </c>
      <c r="R681" s="100" t="str">
        <f>IF(ISERROR(VLOOKUP($E681,Lists!$T$4:$AA$49,6,FALSE)),"",VLOOKUP($E681,Lists!$T$4:$AA$49,6,FALSE))</f>
        <v/>
      </c>
      <c r="S681" s="101" t="str">
        <f>IF(ISERROR(VLOOKUP($E681,Lists!$T$4:$AA$49,7,FALSE)),"",VLOOKUP($E681,Lists!$T$4:$AA$49,7,FALSE))</f>
        <v/>
      </c>
      <c r="T681" s="102"/>
      <c r="U681" s="102"/>
      <c r="V681" s="102"/>
      <c r="W681" s="102"/>
      <c r="X681" s="102" t="str">
        <f>IF(ISERROR(VLOOKUP($E681,Lists!$T$4:$AF$49,13,FALSE))," ",VLOOKUP($E681,Lists!$T$4:$AF$49,13,FALSE))</f>
        <v xml:space="preserve"> </v>
      </c>
    </row>
    <row r="682" spans="1:24" x14ac:dyDescent="0.25">
      <c r="A682" s="91"/>
      <c r="B682" s="76" t="s">
        <v>781</v>
      </c>
      <c r="C682" s="89" t="s">
        <v>898</v>
      </c>
      <c r="D682" s="139" t="str">
        <f>IF(ISERROR(VLOOKUP($B682,Lists!$R$4:$S$17,2,FALSE)),"",VLOOKUP($B682,Lists!$R$4:$S$17,2,FALSE))</f>
        <v/>
      </c>
      <c r="E682" s="90" t="s">
        <v>799</v>
      </c>
      <c r="F682" s="96"/>
      <c r="G682" s="96" t="s">
        <v>836</v>
      </c>
      <c r="H682" s="91" t="s">
        <v>1016</v>
      </c>
      <c r="I682" s="91" t="s">
        <v>926</v>
      </c>
      <c r="J682" s="97"/>
      <c r="K682" s="78" t="s">
        <v>945</v>
      </c>
      <c r="L682" s="140" t="str">
        <f>IF(ISERROR(VLOOKUP($B682&amp;" "&amp;$M682,Lists!$AC$4:$AD$17,2,FALSE)),"",VLOOKUP($B682&amp;" "&amp;$M682,Lists!$AC$4:$AD$17,2,FALSE))</f>
        <v/>
      </c>
      <c r="M682" s="78" t="str">
        <f>IF(ISERROR(VLOOKUP($K682,Lists!$L$4:$M$7,2,FALSE)),"",VLOOKUP($K682,Lists!$L$4:$M$7,2,FALSE))</f>
        <v/>
      </c>
      <c r="N682" s="98" t="str">
        <f t="shared" si="10"/>
        <v/>
      </c>
      <c r="O682" s="99" t="str">
        <f>IF(C682="no",VLOOKUP(B682,Lists!$R$4:$AB$17,10, FALSE),"Please enter details here")</f>
        <v>Please enter details here</v>
      </c>
      <c r="P682" s="124"/>
      <c r="Q682" s="99" t="str">
        <f>IF(Lists!$BA$4="","No","")</f>
        <v>No</v>
      </c>
      <c r="R682" s="100" t="str">
        <f>IF(ISERROR(VLOOKUP($E682,Lists!$T$4:$AA$49,6,FALSE)),"",VLOOKUP($E682,Lists!$T$4:$AA$49,6,FALSE))</f>
        <v/>
      </c>
      <c r="S682" s="101" t="str">
        <f>IF(ISERROR(VLOOKUP($E682,Lists!$T$4:$AA$49,7,FALSE)),"",VLOOKUP($E682,Lists!$T$4:$AA$49,7,FALSE))</f>
        <v/>
      </c>
      <c r="T682" s="102"/>
      <c r="U682" s="102"/>
      <c r="V682" s="102"/>
      <c r="W682" s="102"/>
      <c r="X682" s="102" t="str">
        <f>IF(ISERROR(VLOOKUP($E682,Lists!$T$4:$AF$49,13,FALSE))," ",VLOOKUP($E682,Lists!$T$4:$AF$49,13,FALSE))</f>
        <v xml:space="preserve"> </v>
      </c>
    </row>
    <row r="683" spans="1:24" x14ac:dyDescent="0.25">
      <c r="A683" s="91"/>
      <c r="B683" s="76" t="s">
        <v>781</v>
      </c>
      <c r="C683" s="89" t="s">
        <v>898</v>
      </c>
      <c r="D683" s="139" t="str">
        <f>IF(ISERROR(VLOOKUP($B683,Lists!$R$4:$S$17,2,FALSE)),"",VLOOKUP($B683,Lists!$R$4:$S$17,2,FALSE))</f>
        <v/>
      </c>
      <c r="E683" s="90" t="s">
        <v>799</v>
      </c>
      <c r="F683" s="96"/>
      <c r="G683" s="96" t="s">
        <v>836</v>
      </c>
      <c r="H683" s="91" t="s">
        <v>1016</v>
      </c>
      <c r="I683" s="91" t="s">
        <v>926</v>
      </c>
      <c r="J683" s="97"/>
      <c r="K683" s="78" t="s">
        <v>945</v>
      </c>
      <c r="L683" s="140" t="str">
        <f>IF(ISERROR(VLOOKUP($B683&amp;" "&amp;$M683,Lists!$AC$4:$AD$17,2,FALSE)),"",VLOOKUP($B683&amp;" "&amp;$M683,Lists!$AC$4:$AD$17,2,FALSE))</f>
        <v/>
      </c>
      <c r="M683" s="78" t="str">
        <f>IF(ISERROR(VLOOKUP($K683,Lists!$L$4:$M$7,2,FALSE)),"",VLOOKUP($K683,Lists!$L$4:$M$7,2,FALSE))</f>
        <v/>
      </c>
      <c r="N683" s="98" t="str">
        <f t="shared" si="10"/>
        <v/>
      </c>
      <c r="O683" s="99" t="str">
        <f>IF(C683="no",VLOOKUP(B683,Lists!$R$4:$AB$17,10, FALSE),"Please enter details here")</f>
        <v>Please enter details here</v>
      </c>
      <c r="P683" s="124"/>
      <c r="Q683" s="99" t="str">
        <f>IF(Lists!$BA$4="","No","")</f>
        <v>No</v>
      </c>
      <c r="R683" s="100" t="str">
        <f>IF(ISERROR(VLOOKUP($E683,Lists!$T$4:$AA$49,6,FALSE)),"",VLOOKUP($E683,Lists!$T$4:$AA$49,6,FALSE))</f>
        <v/>
      </c>
      <c r="S683" s="101" t="str">
        <f>IF(ISERROR(VLOOKUP($E683,Lists!$T$4:$AA$49,7,FALSE)),"",VLOOKUP($E683,Lists!$T$4:$AA$49,7,FALSE))</f>
        <v/>
      </c>
      <c r="T683" s="102"/>
      <c r="U683" s="102"/>
      <c r="V683" s="102"/>
      <c r="W683" s="102"/>
      <c r="X683" s="102" t="str">
        <f>IF(ISERROR(VLOOKUP($E683,Lists!$T$4:$AF$49,13,FALSE))," ",VLOOKUP($E683,Lists!$T$4:$AF$49,13,FALSE))</f>
        <v xml:space="preserve"> </v>
      </c>
    </row>
    <row r="684" spans="1:24" x14ac:dyDescent="0.25">
      <c r="A684" s="91"/>
      <c r="B684" s="76" t="s">
        <v>781</v>
      </c>
      <c r="C684" s="89" t="s">
        <v>898</v>
      </c>
      <c r="D684" s="139" t="str">
        <f>IF(ISERROR(VLOOKUP($B684,Lists!$R$4:$S$17,2,FALSE)),"",VLOOKUP($B684,Lists!$R$4:$S$17,2,FALSE))</f>
        <v/>
      </c>
      <c r="E684" s="90" t="s">
        <v>799</v>
      </c>
      <c r="F684" s="96"/>
      <c r="G684" s="96" t="s">
        <v>836</v>
      </c>
      <c r="H684" s="91" t="s">
        <v>1016</v>
      </c>
      <c r="I684" s="91" t="s">
        <v>926</v>
      </c>
      <c r="J684" s="97"/>
      <c r="K684" s="78" t="s">
        <v>945</v>
      </c>
      <c r="L684" s="140" t="str">
        <f>IF(ISERROR(VLOOKUP($B684&amp;" "&amp;$M684,Lists!$AC$4:$AD$17,2,FALSE)),"",VLOOKUP($B684&amp;" "&amp;$M684,Lists!$AC$4:$AD$17,2,FALSE))</f>
        <v/>
      </c>
      <c r="M684" s="78" t="str">
        <f>IF(ISERROR(VLOOKUP($K684,Lists!$L$4:$M$7,2,FALSE)),"",VLOOKUP($K684,Lists!$L$4:$M$7,2,FALSE))</f>
        <v/>
      </c>
      <c r="N684" s="98" t="str">
        <f t="shared" si="10"/>
        <v/>
      </c>
      <c r="O684" s="99" t="str">
        <f>IF(C684="no",VLOOKUP(B684,Lists!$R$4:$AB$17,10, FALSE),"Please enter details here")</f>
        <v>Please enter details here</v>
      </c>
      <c r="P684" s="124"/>
      <c r="Q684" s="99" t="str">
        <f>IF(Lists!$BA$4="","No","")</f>
        <v>No</v>
      </c>
      <c r="R684" s="100" t="str">
        <f>IF(ISERROR(VLOOKUP($E684,Lists!$T$4:$AA$49,6,FALSE)),"",VLOOKUP($E684,Lists!$T$4:$AA$49,6,FALSE))</f>
        <v/>
      </c>
      <c r="S684" s="101" t="str">
        <f>IF(ISERROR(VLOOKUP($E684,Lists!$T$4:$AA$49,7,FALSE)),"",VLOOKUP($E684,Lists!$T$4:$AA$49,7,FALSE))</f>
        <v/>
      </c>
      <c r="T684" s="102"/>
      <c r="U684" s="102"/>
      <c r="V684" s="102"/>
      <c r="W684" s="102"/>
      <c r="X684" s="102" t="str">
        <f>IF(ISERROR(VLOOKUP($E684,Lists!$T$4:$AF$49,13,FALSE))," ",VLOOKUP($E684,Lists!$T$4:$AF$49,13,FALSE))</f>
        <v xml:space="preserve"> </v>
      </c>
    </row>
    <row r="685" spans="1:24" x14ac:dyDescent="0.25">
      <c r="A685" s="91"/>
      <c r="B685" s="76" t="s">
        <v>781</v>
      </c>
      <c r="C685" s="89" t="s">
        <v>898</v>
      </c>
      <c r="D685" s="139" t="str">
        <f>IF(ISERROR(VLOOKUP($B685,Lists!$R$4:$S$17,2,FALSE)),"",VLOOKUP($B685,Lists!$R$4:$S$17,2,FALSE))</f>
        <v/>
      </c>
      <c r="E685" s="90" t="s">
        <v>799</v>
      </c>
      <c r="F685" s="96"/>
      <c r="G685" s="96" t="s">
        <v>836</v>
      </c>
      <c r="H685" s="91" t="s">
        <v>1016</v>
      </c>
      <c r="I685" s="91" t="s">
        <v>926</v>
      </c>
      <c r="J685" s="97"/>
      <c r="K685" s="78" t="s">
        <v>945</v>
      </c>
      <c r="L685" s="140" t="str">
        <f>IF(ISERROR(VLOOKUP($B685&amp;" "&amp;$M685,Lists!$AC$4:$AD$17,2,FALSE)),"",VLOOKUP($B685&amp;" "&amp;$M685,Lists!$AC$4:$AD$17,2,FALSE))</f>
        <v/>
      </c>
      <c r="M685" s="78" t="str">
        <f>IF(ISERROR(VLOOKUP($K685,Lists!$L$4:$M$7,2,FALSE)),"",VLOOKUP($K685,Lists!$L$4:$M$7,2,FALSE))</f>
        <v/>
      </c>
      <c r="N685" s="98" t="str">
        <f t="shared" si="10"/>
        <v/>
      </c>
      <c r="O685" s="99" t="str">
        <f>IF(C685="no",VLOOKUP(B685,Lists!$R$4:$AB$17,10, FALSE),"Please enter details here")</f>
        <v>Please enter details here</v>
      </c>
      <c r="P685" s="124"/>
      <c r="Q685" s="99" t="str">
        <f>IF(Lists!$BA$4="","No","")</f>
        <v>No</v>
      </c>
      <c r="R685" s="100" t="str">
        <f>IF(ISERROR(VLOOKUP($E685,Lists!$T$4:$AA$49,6,FALSE)),"",VLOOKUP($E685,Lists!$T$4:$AA$49,6,FALSE))</f>
        <v/>
      </c>
      <c r="S685" s="101" t="str">
        <f>IF(ISERROR(VLOOKUP($E685,Lists!$T$4:$AA$49,7,FALSE)),"",VLOOKUP($E685,Lists!$T$4:$AA$49,7,FALSE))</f>
        <v/>
      </c>
      <c r="T685" s="102"/>
      <c r="U685" s="102"/>
      <c r="V685" s="102"/>
      <c r="W685" s="102"/>
      <c r="X685" s="102" t="str">
        <f>IF(ISERROR(VLOOKUP($E685,Lists!$T$4:$AF$49,13,FALSE))," ",VLOOKUP($E685,Lists!$T$4:$AF$49,13,FALSE))</f>
        <v xml:space="preserve"> </v>
      </c>
    </row>
    <row r="686" spans="1:24" x14ac:dyDescent="0.25">
      <c r="A686" s="91"/>
      <c r="B686" s="76" t="s">
        <v>781</v>
      </c>
      <c r="C686" s="89" t="s">
        <v>898</v>
      </c>
      <c r="D686" s="139" t="str">
        <f>IF(ISERROR(VLOOKUP($B686,Lists!$R$4:$S$17,2,FALSE)),"",VLOOKUP($B686,Lists!$R$4:$S$17,2,FALSE))</f>
        <v/>
      </c>
      <c r="E686" s="90" t="s">
        <v>799</v>
      </c>
      <c r="F686" s="96"/>
      <c r="G686" s="96" t="s">
        <v>836</v>
      </c>
      <c r="H686" s="91" t="s">
        <v>1016</v>
      </c>
      <c r="I686" s="91" t="s">
        <v>926</v>
      </c>
      <c r="J686" s="97"/>
      <c r="K686" s="78" t="s">
        <v>945</v>
      </c>
      <c r="L686" s="140" t="str">
        <f>IF(ISERROR(VLOOKUP($B686&amp;" "&amp;$M686,Lists!$AC$4:$AD$17,2,FALSE)),"",VLOOKUP($B686&amp;" "&amp;$M686,Lists!$AC$4:$AD$17,2,FALSE))</f>
        <v/>
      </c>
      <c r="M686" s="78" t="str">
        <f>IF(ISERROR(VLOOKUP($K686,Lists!$L$4:$M$7,2,FALSE)),"",VLOOKUP($K686,Lists!$L$4:$M$7,2,FALSE))</f>
        <v/>
      </c>
      <c r="N686" s="98" t="str">
        <f t="shared" si="10"/>
        <v/>
      </c>
      <c r="O686" s="99" t="str">
        <f>IF(C686="no",VLOOKUP(B686,Lists!$R$4:$AB$17,10, FALSE),"Please enter details here")</f>
        <v>Please enter details here</v>
      </c>
      <c r="P686" s="124"/>
      <c r="Q686" s="99" t="str">
        <f>IF(Lists!$BA$4="","No","")</f>
        <v>No</v>
      </c>
      <c r="R686" s="100" t="str">
        <f>IF(ISERROR(VLOOKUP($E686,Lists!$T$4:$AA$49,6,FALSE)),"",VLOOKUP($E686,Lists!$T$4:$AA$49,6,FALSE))</f>
        <v/>
      </c>
      <c r="S686" s="101" t="str">
        <f>IF(ISERROR(VLOOKUP($E686,Lists!$T$4:$AA$49,7,FALSE)),"",VLOOKUP($E686,Lists!$T$4:$AA$49,7,FALSE))</f>
        <v/>
      </c>
      <c r="T686" s="102"/>
      <c r="U686" s="102"/>
      <c r="V686" s="102"/>
      <c r="W686" s="102"/>
      <c r="X686" s="102" t="str">
        <f>IF(ISERROR(VLOOKUP($E686,Lists!$T$4:$AF$49,13,FALSE))," ",VLOOKUP($E686,Lists!$T$4:$AF$49,13,FALSE))</f>
        <v xml:space="preserve"> </v>
      </c>
    </row>
    <row r="687" spans="1:24" x14ac:dyDescent="0.25">
      <c r="A687" s="91"/>
      <c r="B687" s="76" t="s">
        <v>781</v>
      </c>
      <c r="C687" s="89" t="s">
        <v>898</v>
      </c>
      <c r="D687" s="139" t="str">
        <f>IF(ISERROR(VLOOKUP($B687,Lists!$R$4:$S$17,2,FALSE)),"",VLOOKUP($B687,Lists!$R$4:$S$17,2,FALSE))</f>
        <v/>
      </c>
      <c r="E687" s="90" t="s">
        <v>799</v>
      </c>
      <c r="F687" s="96"/>
      <c r="G687" s="96" t="s">
        <v>836</v>
      </c>
      <c r="H687" s="91" t="s">
        <v>1016</v>
      </c>
      <c r="I687" s="91" t="s">
        <v>926</v>
      </c>
      <c r="J687" s="97"/>
      <c r="K687" s="78" t="s">
        <v>945</v>
      </c>
      <c r="L687" s="140" t="str">
        <f>IF(ISERROR(VLOOKUP($B687&amp;" "&amp;$M687,Lists!$AC$4:$AD$17,2,FALSE)),"",VLOOKUP($B687&amp;" "&amp;$M687,Lists!$AC$4:$AD$17,2,FALSE))</f>
        <v/>
      </c>
      <c r="M687" s="78" t="str">
        <f>IF(ISERROR(VLOOKUP($K687,Lists!$L$4:$M$7,2,FALSE)),"",VLOOKUP($K687,Lists!$L$4:$M$7,2,FALSE))</f>
        <v/>
      </c>
      <c r="N687" s="98" t="str">
        <f t="shared" si="10"/>
        <v/>
      </c>
      <c r="O687" s="99" t="str">
        <f>IF(C687="no",VLOOKUP(B687,Lists!$R$4:$AB$17,10, FALSE),"Please enter details here")</f>
        <v>Please enter details here</v>
      </c>
      <c r="P687" s="124"/>
      <c r="Q687" s="99" t="str">
        <f>IF(Lists!$BA$4="","No","")</f>
        <v>No</v>
      </c>
      <c r="R687" s="100" t="str">
        <f>IF(ISERROR(VLOOKUP($E687,Lists!$T$4:$AA$49,6,FALSE)),"",VLOOKUP($E687,Lists!$T$4:$AA$49,6,FALSE))</f>
        <v/>
      </c>
      <c r="S687" s="101" t="str">
        <f>IF(ISERROR(VLOOKUP($E687,Lists!$T$4:$AA$49,7,FALSE)),"",VLOOKUP($E687,Lists!$T$4:$AA$49,7,FALSE))</f>
        <v/>
      </c>
      <c r="T687" s="102"/>
      <c r="U687" s="102"/>
      <c r="V687" s="102"/>
      <c r="W687" s="102"/>
      <c r="X687" s="102" t="str">
        <f>IF(ISERROR(VLOOKUP($E687,Lists!$T$4:$AF$49,13,FALSE))," ",VLOOKUP($E687,Lists!$T$4:$AF$49,13,FALSE))</f>
        <v xml:space="preserve"> </v>
      </c>
    </row>
    <row r="688" spans="1:24" x14ac:dyDescent="0.25">
      <c r="A688" s="91"/>
      <c r="B688" s="76" t="s">
        <v>781</v>
      </c>
      <c r="C688" s="89" t="s">
        <v>898</v>
      </c>
      <c r="D688" s="139" t="str">
        <f>IF(ISERROR(VLOOKUP($B688,Lists!$R$4:$S$17,2,FALSE)),"",VLOOKUP($B688,Lists!$R$4:$S$17,2,FALSE))</f>
        <v/>
      </c>
      <c r="E688" s="90" t="s">
        <v>799</v>
      </c>
      <c r="F688" s="96"/>
      <c r="G688" s="96" t="s">
        <v>836</v>
      </c>
      <c r="H688" s="91" t="s">
        <v>1016</v>
      </c>
      <c r="I688" s="91" t="s">
        <v>926</v>
      </c>
      <c r="J688" s="97"/>
      <c r="K688" s="78" t="s">
        <v>945</v>
      </c>
      <c r="L688" s="140" t="str">
        <f>IF(ISERROR(VLOOKUP($B688&amp;" "&amp;$M688,Lists!$AC$4:$AD$17,2,FALSE)),"",VLOOKUP($B688&amp;" "&amp;$M688,Lists!$AC$4:$AD$17,2,FALSE))</f>
        <v/>
      </c>
      <c r="M688" s="78" t="str">
        <f>IF(ISERROR(VLOOKUP($K688,Lists!$L$4:$M$7,2,FALSE)),"",VLOOKUP($K688,Lists!$L$4:$M$7,2,FALSE))</f>
        <v/>
      </c>
      <c r="N688" s="98" t="str">
        <f t="shared" si="10"/>
        <v/>
      </c>
      <c r="O688" s="99" t="str">
        <f>IF(C688="no",VLOOKUP(B688,Lists!$R$4:$AB$17,10, FALSE),"Please enter details here")</f>
        <v>Please enter details here</v>
      </c>
      <c r="P688" s="124"/>
      <c r="Q688" s="99" t="str">
        <f>IF(Lists!$BA$4="","No","")</f>
        <v>No</v>
      </c>
      <c r="R688" s="100" t="str">
        <f>IF(ISERROR(VLOOKUP($E688,Lists!$T$4:$AA$49,6,FALSE)),"",VLOOKUP($E688,Lists!$T$4:$AA$49,6,FALSE))</f>
        <v/>
      </c>
      <c r="S688" s="101" t="str">
        <f>IF(ISERROR(VLOOKUP($E688,Lists!$T$4:$AA$49,7,FALSE)),"",VLOOKUP($E688,Lists!$T$4:$AA$49,7,FALSE))</f>
        <v/>
      </c>
      <c r="T688" s="102"/>
      <c r="U688" s="102"/>
      <c r="V688" s="102"/>
      <c r="W688" s="102"/>
      <c r="X688" s="102" t="str">
        <f>IF(ISERROR(VLOOKUP($E688,Lists!$T$4:$AF$49,13,FALSE))," ",VLOOKUP($E688,Lists!$T$4:$AF$49,13,FALSE))</f>
        <v xml:space="preserve"> </v>
      </c>
    </row>
    <row r="689" spans="1:24" x14ac:dyDescent="0.25">
      <c r="A689" s="91"/>
      <c r="B689" s="76" t="s">
        <v>781</v>
      </c>
      <c r="C689" s="89" t="s">
        <v>898</v>
      </c>
      <c r="D689" s="139" t="str">
        <f>IF(ISERROR(VLOOKUP($B689,Lists!$R$4:$S$17,2,FALSE)),"",VLOOKUP($B689,Lists!$R$4:$S$17,2,FALSE))</f>
        <v/>
      </c>
      <c r="E689" s="90" t="s">
        <v>799</v>
      </c>
      <c r="F689" s="96"/>
      <c r="G689" s="96" t="s">
        <v>836</v>
      </c>
      <c r="H689" s="91" t="s">
        <v>1016</v>
      </c>
      <c r="I689" s="91" t="s">
        <v>926</v>
      </c>
      <c r="J689" s="97"/>
      <c r="K689" s="78" t="s">
        <v>945</v>
      </c>
      <c r="L689" s="140" t="str">
        <f>IF(ISERROR(VLOOKUP($B689&amp;" "&amp;$M689,Lists!$AC$4:$AD$17,2,FALSE)),"",VLOOKUP($B689&amp;" "&amp;$M689,Lists!$AC$4:$AD$17,2,FALSE))</f>
        <v/>
      </c>
      <c r="M689" s="78" t="str">
        <f>IF(ISERROR(VLOOKUP($K689,Lists!$L$4:$M$7,2,FALSE)),"",VLOOKUP($K689,Lists!$L$4:$M$7,2,FALSE))</f>
        <v/>
      </c>
      <c r="N689" s="98" t="str">
        <f t="shared" si="10"/>
        <v/>
      </c>
      <c r="O689" s="99" t="str">
        <f>IF(C689="no",VLOOKUP(B689,Lists!$R$4:$AB$17,10, FALSE),"Please enter details here")</f>
        <v>Please enter details here</v>
      </c>
      <c r="P689" s="124"/>
      <c r="Q689" s="99" t="str">
        <f>IF(Lists!$BA$4="","No","")</f>
        <v>No</v>
      </c>
      <c r="R689" s="100" t="str">
        <f>IF(ISERROR(VLOOKUP($E689,Lists!$T$4:$AA$49,6,FALSE)),"",VLOOKUP($E689,Lists!$T$4:$AA$49,6,FALSE))</f>
        <v/>
      </c>
      <c r="S689" s="101" t="str">
        <f>IF(ISERROR(VLOOKUP($E689,Lists!$T$4:$AA$49,7,FALSE)),"",VLOOKUP($E689,Lists!$T$4:$AA$49,7,FALSE))</f>
        <v/>
      </c>
      <c r="T689" s="102"/>
      <c r="U689" s="102"/>
      <c r="V689" s="102"/>
      <c r="W689" s="102"/>
      <c r="X689" s="102" t="str">
        <f>IF(ISERROR(VLOOKUP($E689,Lists!$T$4:$AF$49,13,FALSE))," ",VLOOKUP($E689,Lists!$T$4:$AF$49,13,FALSE))</f>
        <v xml:space="preserve"> </v>
      </c>
    </row>
    <row r="690" spans="1:24" x14ac:dyDescent="0.25">
      <c r="A690" s="91"/>
      <c r="B690" s="76" t="s">
        <v>781</v>
      </c>
      <c r="C690" s="89" t="s">
        <v>898</v>
      </c>
      <c r="D690" s="139" t="str">
        <f>IF(ISERROR(VLOOKUP($B690,Lists!$R$4:$S$17,2,FALSE)),"",VLOOKUP($B690,Lists!$R$4:$S$17,2,FALSE))</f>
        <v/>
      </c>
      <c r="E690" s="90" t="s">
        <v>799</v>
      </c>
      <c r="F690" s="96"/>
      <c r="G690" s="96" t="s">
        <v>836</v>
      </c>
      <c r="H690" s="91" t="s">
        <v>1016</v>
      </c>
      <c r="I690" s="91" t="s">
        <v>926</v>
      </c>
      <c r="J690" s="97"/>
      <c r="K690" s="78" t="s">
        <v>945</v>
      </c>
      <c r="L690" s="140" t="str">
        <f>IF(ISERROR(VLOOKUP($B690&amp;" "&amp;$M690,Lists!$AC$4:$AD$17,2,FALSE)),"",VLOOKUP($B690&amp;" "&amp;$M690,Lists!$AC$4:$AD$17,2,FALSE))</f>
        <v/>
      </c>
      <c r="M690" s="78" t="str">
        <f>IF(ISERROR(VLOOKUP($K690,Lists!$L$4:$M$7,2,FALSE)),"",VLOOKUP($K690,Lists!$L$4:$M$7,2,FALSE))</f>
        <v/>
      </c>
      <c r="N690" s="98" t="str">
        <f t="shared" si="10"/>
        <v/>
      </c>
      <c r="O690" s="99" t="str">
        <f>IF(C690="no",VLOOKUP(B690,Lists!$R$4:$AB$17,10, FALSE),"Please enter details here")</f>
        <v>Please enter details here</v>
      </c>
      <c r="P690" s="124"/>
      <c r="Q690" s="99" t="str">
        <f>IF(Lists!$BA$4="","No","")</f>
        <v>No</v>
      </c>
      <c r="R690" s="100" t="str">
        <f>IF(ISERROR(VLOOKUP($E690,Lists!$T$4:$AA$49,6,FALSE)),"",VLOOKUP($E690,Lists!$T$4:$AA$49,6,FALSE))</f>
        <v/>
      </c>
      <c r="S690" s="101" t="str">
        <f>IF(ISERROR(VLOOKUP($E690,Lists!$T$4:$AA$49,7,FALSE)),"",VLOOKUP($E690,Lists!$T$4:$AA$49,7,FALSE))</f>
        <v/>
      </c>
      <c r="T690" s="102"/>
      <c r="U690" s="102"/>
      <c r="V690" s="102"/>
      <c r="W690" s="102"/>
      <c r="X690" s="102" t="str">
        <f>IF(ISERROR(VLOOKUP($E690,Lists!$T$4:$AF$49,13,FALSE))," ",VLOOKUP($E690,Lists!$T$4:$AF$49,13,FALSE))</f>
        <v xml:space="preserve"> </v>
      </c>
    </row>
    <row r="691" spans="1:24" x14ac:dyDescent="0.25">
      <c r="A691" s="91"/>
      <c r="B691" s="76" t="s">
        <v>781</v>
      </c>
      <c r="C691" s="89" t="s">
        <v>898</v>
      </c>
      <c r="D691" s="139" t="str">
        <f>IF(ISERROR(VLOOKUP($B691,Lists!$R$4:$S$17,2,FALSE)),"",VLOOKUP($B691,Lists!$R$4:$S$17,2,FALSE))</f>
        <v/>
      </c>
      <c r="E691" s="90" t="s">
        <v>799</v>
      </c>
      <c r="F691" s="96"/>
      <c r="G691" s="96" t="s">
        <v>836</v>
      </c>
      <c r="H691" s="91" t="s">
        <v>1016</v>
      </c>
      <c r="I691" s="91" t="s">
        <v>926</v>
      </c>
      <c r="J691" s="97"/>
      <c r="K691" s="78" t="s">
        <v>945</v>
      </c>
      <c r="L691" s="140" t="str">
        <f>IF(ISERROR(VLOOKUP($B691&amp;" "&amp;$M691,Lists!$AC$4:$AD$17,2,FALSE)),"",VLOOKUP($B691&amp;" "&amp;$M691,Lists!$AC$4:$AD$17,2,FALSE))</f>
        <v/>
      </c>
      <c r="M691" s="78" t="str">
        <f>IF(ISERROR(VLOOKUP($K691,Lists!$L$4:$M$7,2,FALSE)),"",VLOOKUP($K691,Lists!$L$4:$M$7,2,FALSE))</f>
        <v/>
      </c>
      <c r="N691" s="98" t="str">
        <f t="shared" si="10"/>
        <v/>
      </c>
      <c r="O691" s="99" t="str">
        <f>IF(C691="no",VLOOKUP(B691,Lists!$R$4:$AB$17,10, FALSE),"Please enter details here")</f>
        <v>Please enter details here</v>
      </c>
      <c r="P691" s="124"/>
      <c r="Q691" s="99" t="str">
        <f>IF(Lists!$BA$4="","No","")</f>
        <v>No</v>
      </c>
      <c r="R691" s="100" t="str">
        <f>IF(ISERROR(VLOOKUP($E691,Lists!$T$4:$AA$49,6,FALSE)),"",VLOOKUP($E691,Lists!$T$4:$AA$49,6,FALSE))</f>
        <v/>
      </c>
      <c r="S691" s="101" t="str">
        <f>IF(ISERROR(VLOOKUP($E691,Lists!$T$4:$AA$49,7,FALSE)),"",VLOOKUP($E691,Lists!$T$4:$AA$49,7,FALSE))</f>
        <v/>
      </c>
      <c r="T691" s="102"/>
      <c r="U691" s="102"/>
      <c r="V691" s="102"/>
      <c r="W691" s="102"/>
      <c r="X691" s="102" t="str">
        <f>IF(ISERROR(VLOOKUP($E691,Lists!$T$4:$AF$49,13,FALSE))," ",VLOOKUP($E691,Lists!$T$4:$AF$49,13,FALSE))</f>
        <v xml:space="preserve"> </v>
      </c>
    </row>
    <row r="692" spans="1:24" x14ac:dyDescent="0.25">
      <c r="A692" s="91"/>
      <c r="B692" s="76" t="s">
        <v>781</v>
      </c>
      <c r="C692" s="89" t="s">
        <v>898</v>
      </c>
      <c r="D692" s="139" t="str">
        <f>IF(ISERROR(VLOOKUP($B692,Lists!$R$4:$S$17,2,FALSE)),"",VLOOKUP($B692,Lists!$R$4:$S$17,2,FALSE))</f>
        <v/>
      </c>
      <c r="E692" s="90" t="s">
        <v>799</v>
      </c>
      <c r="F692" s="96"/>
      <c r="G692" s="96" t="s">
        <v>836</v>
      </c>
      <c r="H692" s="91" t="s">
        <v>1016</v>
      </c>
      <c r="I692" s="91" t="s">
        <v>926</v>
      </c>
      <c r="J692" s="97"/>
      <c r="K692" s="78" t="s">
        <v>945</v>
      </c>
      <c r="L692" s="140" t="str">
        <f>IF(ISERROR(VLOOKUP($B692&amp;" "&amp;$M692,Lists!$AC$4:$AD$17,2,FALSE)),"",VLOOKUP($B692&amp;" "&amp;$M692,Lists!$AC$4:$AD$17,2,FALSE))</f>
        <v/>
      </c>
      <c r="M692" s="78" t="str">
        <f>IF(ISERROR(VLOOKUP($K692,Lists!$L$4:$M$7,2,FALSE)),"",VLOOKUP($K692,Lists!$L$4:$M$7,2,FALSE))</f>
        <v/>
      </c>
      <c r="N692" s="98" t="str">
        <f t="shared" si="10"/>
        <v/>
      </c>
      <c r="O692" s="99" t="str">
        <f>IF(C692="no",VLOOKUP(B692,Lists!$R$4:$AB$17,10, FALSE),"Please enter details here")</f>
        <v>Please enter details here</v>
      </c>
      <c r="P692" s="124"/>
      <c r="Q692" s="99" t="str">
        <f>IF(Lists!$BA$4="","No","")</f>
        <v>No</v>
      </c>
      <c r="R692" s="100" t="str">
        <f>IF(ISERROR(VLOOKUP($E692,Lists!$T$4:$AA$49,6,FALSE)),"",VLOOKUP($E692,Lists!$T$4:$AA$49,6,FALSE))</f>
        <v/>
      </c>
      <c r="S692" s="101" t="str">
        <f>IF(ISERROR(VLOOKUP($E692,Lists!$T$4:$AA$49,7,FALSE)),"",VLOOKUP($E692,Lists!$T$4:$AA$49,7,FALSE))</f>
        <v/>
      </c>
      <c r="T692" s="102"/>
      <c r="U692" s="102"/>
      <c r="V692" s="102"/>
      <c r="W692" s="102"/>
      <c r="X692" s="102" t="str">
        <f>IF(ISERROR(VLOOKUP($E692,Lists!$T$4:$AF$49,13,FALSE))," ",VLOOKUP($E692,Lists!$T$4:$AF$49,13,FALSE))</f>
        <v xml:space="preserve"> </v>
      </c>
    </row>
    <row r="693" spans="1:24" x14ac:dyDescent="0.25">
      <c r="A693" s="91"/>
      <c r="B693" s="76" t="s">
        <v>781</v>
      </c>
      <c r="C693" s="89" t="s">
        <v>898</v>
      </c>
      <c r="D693" s="139" t="str">
        <f>IF(ISERROR(VLOOKUP($B693,Lists!$R$4:$S$17,2,FALSE)),"",VLOOKUP($B693,Lists!$R$4:$S$17,2,FALSE))</f>
        <v/>
      </c>
      <c r="E693" s="90" t="s">
        <v>799</v>
      </c>
      <c r="F693" s="96"/>
      <c r="G693" s="96" t="s">
        <v>836</v>
      </c>
      <c r="H693" s="91" t="s">
        <v>1016</v>
      </c>
      <c r="I693" s="91" t="s">
        <v>926</v>
      </c>
      <c r="J693" s="97"/>
      <c r="K693" s="78" t="s">
        <v>945</v>
      </c>
      <c r="L693" s="140" t="str">
        <f>IF(ISERROR(VLOOKUP($B693&amp;" "&amp;$M693,Lists!$AC$4:$AD$17,2,FALSE)),"",VLOOKUP($B693&amp;" "&amp;$M693,Lists!$AC$4:$AD$17,2,FALSE))</f>
        <v/>
      </c>
      <c r="M693" s="78" t="str">
        <f>IF(ISERROR(VLOOKUP($K693,Lists!$L$4:$M$7,2,FALSE)),"",VLOOKUP($K693,Lists!$L$4:$M$7,2,FALSE))</f>
        <v/>
      </c>
      <c r="N693" s="98" t="str">
        <f t="shared" si="10"/>
        <v/>
      </c>
      <c r="O693" s="99" t="str">
        <f>IF(C693="no",VLOOKUP(B693,Lists!$R$4:$AB$17,10, FALSE),"Please enter details here")</f>
        <v>Please enter details here</v>
      </c>
      <c r="P693" s="124"/>
      <c r="Q693" s="99" t="str">
        <f>IF(Lists!$BA$4="","No","")</f>
        <v>No</v>
      </c>
      <c r="R693" s="100" t="str">
        <f>IF(ISERROR(VLOOKUP($E693,Lists!$T$4:$AA$49,6,FALSE)),"",VLOOKUP($E693,Lists!$T$4:$AA$49,6,FALSE))</f>
        <v/>
      </c>
      <c r="S693" s="101" t="str">
        <f>IF(ISERROR(VLOOKUP($E693,Lists!$T$4:$AA$49,7,FALSE)),"",VLOOKUP($E693,Lists!$T$4:$AA$49,7,FALSE))</f>
        <v/>
      </c>
      <c r="T693" s="102"/>
      <c r="U693" s="102"/>
      <c r="V693" s="102"/>
      <c r="W693" s="102"/>
      <c r="X693" s="102" t="str">
        <f>IF(ISERROR(VLOOKUP($E693,Lists!$T$4:$AF$49,13,FALSE))," ",VLOOKUP($E693,Lists!$T$4:$AF$49,13,FALSE))</f>
        <v xml:space="preserve"> </v>
      </c>
    </row>
    <row r="694" spans="1:24" x14ac:dyDescent="0.25">
      <c r="A694" s="91"/>
      <c r="B694" s="76" t="s">
        <v>781</v>
      </c>
      <c r="C694" s="89" t="s">
        <v>898</v>
      </c>
      <c r="D694" s="139" t="str">
        <f>IF(ISERROR(VLOOKUP($B694,Lists!$R$4:$S$17,2,FALSE)),"",VLOOKUP($B694,Lists!$R$4:$S$17,2,FALSE))</f>
        <v/>
      </c>
      <c r="E694" s="90" t="s">
        <v>799</v>
      </c>
      <c r="F694" s="96"/>
      <c r="G694" s="96" t="s">
        <v>836</v>
      </c>
      <c r="H694" s="91" t="s">
        <v>1016</v>
      </c>
      <c r="I694" s="91" t="s">
        <v>926</v>
      </c>
      <c r="J694" s="97"/>
      <c r="K694" s="78" t="s">
        <v>945</v>
      </c>
      <c r="L694" s="140" t="str">
        <f>IF(ISERROR(VLOOKUP($B694&amp;" "&amp;$M694,Lists!$AC$4:$AD$17,2,FALSE)),"",VLOOKUP($B694&amp;" "&amp;$M694,Lists!$AC$4:$AD$17,2,FALSE))</f>
        <v/>
      </c>
      <c r="M694" s="78" t="str">
        <f>IF(ISERROR(VLOOKUP($K694,Lists!$L$4:$M$7,2,FALSE)),"",VLOOKUP($K694,Lists!$L$4:$M$7,2,FALSE))</f>
        <v/>
      </c>
      <c r="N694" s="98" t="str">
        <f t="shared" si="10"/>
        <v/>
      </c>
      <c r="O694" s="99" t="str">
        <f>IF(C694="no",VLOOKUP(B694,Lists!$R$4:$AB$17,10, FALSE),"Please enter details here")</f>
        <v>Please enter details here</v>
      </c>
      <c r="P694" s="124"/>
      <c r="Q694" s="99" t="str">
        <f>IF(Lists!$BA$4="","No","")</f>
        <v>No</v>
      </c>
      <c r="R694" s="100" t="str">
        <f>IF(ISERROR(VLOOKUP($E694,Lists!$T$4:$AA$49,6,FALSE)),"",VLOOKUP($E694,Lists!$T$4:$AA$49,6,FALSE))</f>
        <v/>
      </c>
      <c r="S694" s="101" t="str">
        <f>IF(ISERROR(VLOOKUP($E694,Lists!$T$4:$AA$49,7,FALSE)),"",VLOOKUP($E694,Lists!$T$4:$AA$49,7,FALSE))</f>
        <v/>
      </c>
      <c r="T694" s="102"/>
      <c r="U694" s="102"/>
      <c r="V694" s="102"/>
      <c r="W694" s="102"/>
      <c r="X694" s="102" t="str">
        <f>IF(ISERROR(VLOOKUP($E694,Lists!$T$4:$AF$49,13,FALSE))," ",VLOOKUP($E694,Lists!$T$4:$AF$49,13,FALSE))</f>
        <v xml:space="preserve"> </v>
      </c>
    </row>
    <row r="695" spans="1:24" x14ac:dyDescent="0.25">
      <c r="A695" s="91"/>
      <c r="B695" s="76" t="s">
        <v>781</v>
      </c>
      <c r="C695" s="89" t="s">
        <v>898</v>
      </c>
      <c r="D695" s="139" t="str">
        <f>IF(ISERROR(VLOOKUP($B695,Lists!$R$4:$S$17,2,FALSE)),"",VLOOKUP($B695,Lists!$R$4:$S$17,2,FALSE))</f>
        <v/>
      </c>
      <c r="E695" s="90" t="s">
        <v>799</v>
      </c>
      <c r="F695" s="96"/>
      <c r="G695" s="96" t="s">
        <v>836</v>
      </c>
      <c r="H695" s="91" t="s">
        <v>1016</v>
      </c>
      <c r="I695" s="91" t="s">
        <v>926</v>
      </c>
      <c r="J695" s="97"/>
      <c r="K695" s="78" t="s">
        <v>945</v>
      </c>
      <c r="L695" s="140" t="str">
        <f>IF(ISERROR(VLOOKUP($B695&amp;" "&amp;$M695,Lists!$AC$4:$AD$17,2,FALSE)),"",VLOOKUP($B695&amp;" "&amp;$M695,Lists!$AC$4:$AD$17,2,FALSE))</f>
        <v/>
      </c>
      <c r="M695" s="78" t="str">
        <f>IF(ISERROR(VLOOKUP($K695,Lists!$L$4:$M$7,2,FALSE)),"",VLOOKUP($K695,Lists!$L$4:$M$7,2,FALSE))</f>
        <v/>
      </c>
      <c r="N695" s="98" t="str">
        <f t="shared" si="10"/>
        <v/>
      </c>
      <c r="O695" s="99" t="str">
        <f>IF(C695="no",VLOOKUP(B695,Lists!$R$4:$AB$17,10, FALSE),"Please enter details here")</f>
        <v>Please enter details here</v>
      </c>
      <c r="P695" s="124"/>
      <c r="Q695" s="99" t="str">
        <f>IF(Lists!$BA$4="","No","")</f>
        <v>No</v>
      </c>
      <c r="R695" s="100" t="str">
        <f>IF(ISERROR(VLOOKUP($E695,Lists!$T$4:$AA$49,6,FALSE)),"",VLOOKUP($E695,Lists!$T$4:$AA$49,6,FALSE))</f>
        <v/>
      </c>
      <c r="S695" s="101" t="str">
        <f>IF(ISERROR(VLOOKUP($E695,Lists!$T$4:$AA$49,7,FALSE)),"",VLOOKUP($E695,Lists!$T$4:$AA$49,7,FALSE))</f>
        <v/>
      </c>
      <c r="T695" s="102"/>
      <c r="U695" s="102"/>
      <c r="V695" s="102"/>
      <c r="W695" s="102"/>
      <c r="X695" s="102" t="str">
        <f>IF(ISERROR(VLOOKUP($E695,Lists!$T$4:$AF$49,13,FALSE))," ",VLOOKUP($E695,Lists!$T$4:$AF$49,13,FALSE))</f>
        <v xml:space="preserve"> </v>
      </c>
    </row>
    <row r="696" spans="1:24" x14ac:dyDescent="0.25">
      <c r="A696" s="91"/>
      <c r="B696" s="76" t="s">
        <v>781</v>
      </c>
      <c r="C696" s="89" t="s">
        <v>898</v>
      </c>
      <c r="D696" s="139" t="str">
        <f>IF(ISERROR(VLOOKUP($B696,Lists!$R$4:$S$17,2,FALSE)),"",VLOOKUP($B696,Lists!$R$4:$S$17,2,FALSE))</f>
        <v/>
      </c>
      <c r="E696" s="90" t="s">
        <v>799</v>
      </c>
      <c r="F696" s="96"/>
      <c r="G696" s="96" t="s">
        <v>836</v>
      </c>
      <c r="H696" s="91" t="s">
        <v>1016</v>
      </c>
      <c r="I696" s="91" t="s">
        <v>926</v>
      </c>
      <c r="J696" s="97"/>
      <c r="K696" s="78" t="s">
        <v>945</v>
      </c>
      <c r="L696" s="140" t="str">
        <f>IF(ISERROR(VLOOKUP($B696&amp;" "&amp;$M696,Lists!$AC$4:$AD$17,2,FALSE)),"",VLOOKUP($B696&amp;" "&amp;$M696,Lists!$AC$4:$AD$17,2,FALSE))</f>
        <v/>
      </c>
      <c r="M696" s="78" t="str">
        <f>IF(ISERROR(VLOOKUP($K696,Lists!$L$4:$M$7,2,FALSE)),"",VLOOKUP($K696,Lists!$L$4:$M$7,2,FALSE))</f>
        <v/>
      </c>
      <c r="N696" s="98" t="str">
        <f t="shared" si="10"/>
        <v/>
      </c>
      <c r="O696" s="99" t="str">
        <f>IF(C696="no",VLOOKUP(B696,Lists!$R$4:$AB$17,10, FALSE),"Please enter details here")</f>
        <v>Please enter details here</v>
      </c>
      <c r="P696" s="124"/>
      <c r="Q696" s="99" t="str">
        <f>IF(Lists!$BA$4="","No","")</f>
        <v>No</v>
      </c>
      <c r="R696" s="100" t="str">
        <f>IF(ISERROR(VLOOKUP($E696,Lists!$T$4:$AA$49,6,FALSE)),"",VLOOKUP($E696,Lists!$T$4:$AA$49,6,FALSE))</f>
        <v/>
      </c>
      <c r="S696" s="101" t="str">
        <f>IF(ISERROR(VLOOKUP($E696,Lists!$T$4:$AA$49,7,FALSE)),"",VLOOKUP($E696,Lists!$T$4:$AA$49,7,FALSE))</f>
        <v/>
      </c>
      <c r="T696" s="102"/>
      <c r="U696" s="102"/>
      <c r="V696" s="102"/>
      <c r="W696" s="102"/>
      <c r="X696" s="102" t="str">
        <f>IF(ISERROR(VLOOKUP($E696,Lists!$T$4:$AF$49,13,FALSE))," ",VLOOKUP($E696,Lists!$T$4:$AF$49,13,FALSE))</f>
        <v xml:space="preserve"> </v>
      </c>
    </row>
    <row r="697" spans="1:24" x14ac:dyDescent="0.25">
      <c r="A697" s="91"/>
      <c r="B697" s="76" t="s">
        <v>781</v>
      </c>
      <c r="C697" s="89" t="s">
        <v>898</v>
      </c>
      <c r="D697" s="139" t="str">
        <f>IF(ISERROR(VLOOKUP($B697,Lists!$R$4:$S$17,2,FALSE)),"",VLOOKUP($B697,Lists!$R$4:$S$17,2,FALSE))</f>
        <v/>
      </c>
      <c r="E697" s="90" t="s">
        <v>799</v>
      </c>
      <c r="F697" s="96"/>
      <c r="G697" s="96" t="s">
        <v>836</v>
      </c>
      <c r="H697" s="91" t="s">
        <v>1016</v>
      </c>
      <c r="I697" s="91" t="s">
        <v>926</v>
      </c>
      <c r="J697" s="97"/>
      <c r="K697" s="78" t="s">
        <v>945</v>
      </c>
      <c r="L697" s="140" t="str">
        <f>IF(ISERROR(VLOOKUP($B697&amp;" "&amp;$M697,Lists!$AC$4:$AD$17,2,FALSE)),"",VLOOKUP($B697&amp;" "&amp;$M697,Lists!$AC$4:$AD$17,2,FALSE))</f>
        <v/>
      </c>
      <c r="M697" s="78" t="str">
        <f>IF(ISERROR(VLOOKUP($K697,Lists!$L$4:$M$7,2,FALSE)),"",VLOOKUP($K697,Lists!$L$4:$M$7,2,FALSE))</f>
        <v/>
      </c>
      <c r="N697" s="98" t="str">
        <f t="shared" si="10"/>
        <v/>
      </c>
      <c r="O697" s="99" t="str">
        <f>IF(C697="no",VLOOKUP(B697,Lists!$R$4:$AB$17,10, FALSE),"Please enter details here")</f>
        <v>Please enter details here</v>
      </c>
      <c r="P697" s="124"/>
      <c r="Q697" s="99" t="str">
        <f>IF(Lists!$BA$4="","No","")</f>
        <v>No</v>
      </c>
      <c r="R697" s="100" t="str">
        <f>IF(ISERROR(VLOOKUP($E697,Lists!$T$4:$AA$49,6,FALSE)),"",VLOOKUP($E697,Lists!$T$4:$AA$49,6,FALSE))</f>
        <v/>
      </c>
      <c r="S697" s="101" t="str">
        <f>IF(ISERROR(VLOOKUP($E697,Lists!$T$4:$AA$49,7,FALSE)),"",VLOOKUP($E697,Lists!$T$4:$AA$49,7,FALSE))</f>
        <v/>
      </c>
      <c r="T697" s="102"/>
      <c r="U697" s="102"/>
      <c r="V697" s="102"/>
      <c r="W697" s="102"/>
      <c r="X697" s="102" t="str">
        <f>IF(ISERROR(VLOOKUP($E697,Lists!$T$4:$AF$49,13,FALSE))," ",VLOOKUP($E697,Lists!$T$4:$AF$49,13,FALSE))</f>
        <v xml:space="preserve"> </v>
      </c>
    </row>
    <row r="698" spans="1:24" x14ac:dyDescent="0.25">
      <c r="A698" s="91"/>
      <c r="B698" s="76" t="s">
        <v>781</v>
      </c>
      <c r="C698" s="89" t="s">
        <v>898</v>
      </c>
      <c r="D698" s="139" t="str">
        <f>IF(ISERROR(VLOOKUP($B698,Lists!$R$4:$S$17,2,FALSE)),"",VLOOKUP($B698,Lists!$R$4:$S$17,2,FALSE))</f>
        <v/>
      </c>
      <c r="E698" s="90" t="s">
        <v>799</v>
      </c>
      <c r="F698" s="96"/>
      <c r="G698" s="96" t="s">
        <v>836</v>
      </c>
      <c r="H698" s="91" t="s">
        <v>1016</v>
      </c>
      <c r="I698" s="91" t="s">
        <v>926</v>
      </c>
      <c r="J698" s="97"/>
      <c r="K698" s="78" t="s">
        <v>945</v>
      </c>
      <c r="L698" s="140" t="str">
        <f>IF(ISERROR(VLOOKUP($B698&amp;" "&amp;$M698,Lists!$AC$4:$AD$17,2,FALSE)),"",VLOOKUP($B698&amp;" "&amp;$M698,Lists!$AC$4:$AD$17,2,FALSE))</f>
        <v/>
      </c>
      <c r="M698" s="78" t="str">
        <f>IF(ISERROR(VLOOKUP($K698,Lists!$L$4:$M$7,2,FALSE)),"",VLOOKUP($K698,Lists!$L$4:$M$7,2,FALSE))</f>
        <v/>
      </c>
      <c r="N698" s="98" t="str">
        <f t="shared" si="10"/>
        <v/>
      </c>
      <c r="O698" s="99" t="str">
        <f>IF(C698="no",VLOOKUP(B698,Lists!$R$4:$AB$17,10, FALSE),"Please enter details here")</f>
        <v>Please enter details here</v>
      </c>
      <c r="P698" s="124"/>
      <c r="Q698" s="99" t="str">
        <f>IF(Lists!$BA$4="","No","")</f>
        <v>No</v>
      </c>
      <c r="R698" s="100" t="str">
        <f>IF(ISERROR(VLOOKUP($E698,Lists!$T$4:$AA$49,6,FALSE)),"",VLOOKUP($E698,Lists!$T$4:$AA$49,6,FALSE))</f>
        <v/>
      </c>
      <c r="S698" s="101" t="str">
        <f>IF(ISERROR(VLOOKUP($E698,Lists!$T$4:$AA$49,7,FALSE)),"",VLOOKUP($E698,Lists!$T$4:$AA$49,7,FALSE))</f>
        <v/>
      </c>
      <c r="T698" s="102"/>
      <c r="U698" s="102"/>
      <c r="V698" s="102"/>
      <c r="W698" s="102"/>
      <c r="X698" s="102" t="str">
        <f>IF(ISERROR(VLOOKUP($E698,Lists!$T$4:$AF$49,13,FALSE))," ",VLOOKUP($E698,Lists!$T$4:$AF$49,13,FALSE))</f>
        <v xml:space="preserve"> </v>
      </c>
    </row>
    <row r="699" spans="1:24" x14ac:dyDescent="0.25">
      <c r="A699" s="91"/>
      <c r="B699" s="76" t="s">
        <v>781</v>
      </c>
      <c r="C699" s="89" t="s">
        <v>898</v>
      </c>
      <c r="D699" s="139" t="str">
        <f>IF(ISERROR(VLOOKUP($B699,Lists!$R$4:$S$17,2,FALSE)),"",VLOOKUP($B699,Lists!$R$4:$S$17,2,FALSE))</f>
        <v/>
      </c>
      <c r="E699" s="90" t="s">
        <v>799</v>
      </c>
      <c r="F699" s="96"/>
      <c r="G699" s="96" t="s">
        <v>836</v>
      </c>
      <c r="H699" s="91" t="s">
        <v>1016</v>
      </c>
      <c r="I699" s="91" t="s">
        <v>926</v>
      </c>
      <c r="J699" s="97"/>
      <c r="K699" s="78" t="s">
        <v>945</v>
      </c>
      <c r="L699" s="140" t="str">
        <f>IF(ISERROR(VLOOKUP($B699&amp;" "&amp;$M699,Lists!$AC$4:$AD$17,2,FALSE)),"",VLOOKUP($B699&amp;" "&amp;$M699,Lists!$AC$4:$AD$17,2,FALSE))</f>
        <v/>
      </c>
      <c r="M699" s="78" t="str">
        <f>IF(ISERROR(VLOOKUP($K699,Lists!$L$4:$M$7,2,FALSE)),"",VLOOKUP($K699,Lists!$L$4:$M$7,2,FALSE))</f>
        <v/>
      </c>
      <c r="N699" s="98" t="str">
        <f t="shared" si="10"/>
        <v/>
      </c>
      <c r="O699" s="99" t="str">
        <f>IF(C699="no",VLOOKUP(B699,Lists!$R$4:$AB$17,10, FALSE),"Please enter details here")</f>
        <v>Please enter details here</v>
      </c>
      <c r="P699" s="124"/>
      <c r="Q699" s="99" t="str">
        <f>IF(Lists!$BA$4="","No","")</f>
        <v>No</v>
      </c>
      <c r="R699" s="100" t="str">
        <f>IF(ISERROR(VLOOKUP($E699,Lists!$T$4:$AA$49,6,FALSE)),"",VLOOKUP($E699,Lists!$T$4:$AA$49,6,FALSE))</f>
        <v/>
      </c>
      <c r="S699" s="101" t="str">
        <f>IF(ISERROR(VLOOKUP($E699,Lists!$T$4:$AA$49,7,FALSE)),"",VLOOKUP($E699,Lists!$T$4:$AA$49,7,FALSE))</f>
        <v/>
      </c>
      <c r="T699" s="102"/>
      <c r="U699" s="102"/>
      <c r="V699" s="102"/>
      <c r="W699" s="102"/>
      <c r="X699" s="102" t="str">
        <f>IF(ISERROR(VLOOKUP($E699,Lists!$T$4:$AF$49,13,FALSE))," ",VLOOKUP($E699,Lists!$T$4:$AF$49,13,FALSE))</f>
        <v xml:space="preserve"> </v>
      </c>
    </row>
    <row r="700" spans="1:24" x14ac:dyDescent="0.25">
      <c r="A700" s="91"/>
      <c r="B700" s="76" t="s">
        <v>781</v>
      </c>
      <c r="C700" s="89" t="s">
        <v>898</v>
      </c>
      <c r="D700" s="139" t="str">
        <f>IF(ISERROR(VLOOKUP($B700,Lists!$R$4:$S$17,2,FALSE)),"",VLOOKUP($B700,Lists!$R$4:$S$17,2,FALSE))</f>
        <v/>
      </c>
      <c r="E700" s="90" t="s">
        <v>799</v>
      </c>
      <c r="F700" s="96"/>
      <c r="G700" s="96" t="s">
        <v>836</v>
      </c>
      <c r="H700" s="91" t="s">
        <v>1016</v>
      </c>
      <c r="I700" s="91" t="s">
        <v>926</v>
      </c>
      <c r="J700" s="97"/>
      <c r="K700" s="78" t="s">
        <v>945</v>
      </c>
      <c r="L700" s="140" t="str">
        <f>IF(ISERROR(VLOOKUP($B700&amp;" "&amp;$M700,Lists!$AC$4:$AD$17,2,FALSE)),"",VLOOKUP($B700&amp;" "&amp;$M700,Lists!$AC$4:$AD$17,2,FALSE))</f>
        <v/>
      </c>
      <c r="M700" s="78" t="str">
        <f>IF(ISERROR(VLOOKUP($K700,Lists!$L$4:$M$7,2,FALSE)),"",VLOOKUP($K700,Lists!$L$4:$M$7,2,FALSE))</f>
        <v/>
      </c>
      <c r="N700" s="98" t="str">
        <f t="shared" si="10"/>
        <v/>
      </c>
      <c r="O700" s="99" t="str">
        <f>IF(C700="no",VLOOKUP(B700,Lists!$R$4:$AB$17,10, FALSE),"Please enter details here")</f>
        <v>Please enter details here</v>
      </c>
      <c r="P700" s="124"/>
      <c r="Q700" s="99" t="str">
        <f>IF(Lists!$BA$4="","No","")</f>
        <v>No</v>
      </c>
      <c r="R700" s="100" t="str">
        <f>IF(ISERROR(VLOOKUP($E700,Lists!$T$4:$AA$49,6,FALSE)),"",VLOOKUP($E700,Lists!$T$4:$AA$49,6,FALSE))</f>
        <v/>
      </c>
      <c r="S700" s="101" t="str">
        <f>IF(ISERROR(VLOOKUP($E700,Lists!$T$4:$AA$49,7,FALSE)),"",VLOOKUP($E700,Lists!$T$4:$AA$49,7,FALSE))</f>
        <v/>
      </c>
      <c r="T700" s="102"/>
      <c r="U700" s="102"/>
      <c r="V700" s="102"/>
      <c r="W700" s="102"/>
      <c r="X700" s="102" t="str">
        <f>IF(ISERROR(VLOOKUP($E700,Lists!$T$4:$AF$49,13,FALSE))," ",VLOOKUP($E700,Lists!$T$4:$AF$49,13,FALSE))</f>
        <v xml:space="preserve"> </v>
      </c>
    </row>
    <row r="701" spans="1:24" x14ac:dyDescent="0.25">
      <c r="A701" s="91"/>
      <c r="B701" s="76" t="s">
        <v>781</v>
      </c>
      <c r="C701" s="89" t="s">
        <v>898</v>
      </c>
      <c r="D701" s="139" t="str">
        <f>IF(ISERROR(VLOOKUP($B701,Lists!$R$4:$S$17,2,FALSE)),"",VLOOKUP($B701,Lists!$R$4:$S$17,2,FALSE))</f>
        <v/>
      </c>
      <c r="E701" s="90" t="s">
        <v>799</v>
      </c>
      <c r="F701" s="96"/>
      <c r="G701" s="96" t="s">
        <v>836</v>
      </c>
      <c r="H701" s="91" t="s">
        <v>1016</v>
      </c>
      <c r="I701" s="91" t="s">
        <v>926</v>
      </c>
      <c r="J701" s="97"/>
      <c r="K701" s="78" t="s">
        <v>945</v>
      </c>
      <c r="L701" s="140" t="str">
        <f>IF(ISERROR(VLOOKUP($B701&amp;" "&amp;$M701,Lists!$AC$4:$AD$17,2,FALSE)),"",VLOOKUP($B701&amp;" "&amp;$M701,Lists!$AC$4:$AD$17,2,FALSE))</f>
        <v/>
      </c>
      <c r="M701" s="78" t="str">
        <f>IF(ISERROR(VLOOKUP($K701,Lists!$L$4:$M$7,2,FALSE)),"",VLOOKUP($K701,Lists!$L$4:$M$7,2,FALSE))</f>
        <v/>
      </c>
      <c r="N701" s="98" t="str">
        <f t="shared" si="10"/>
        <v/>
      </c>
      <c r="O701" s="99" t="str">
        <f>IF(C701="no",VLOOKUP(B701,Lists!$R$4:$AB$17,10, FALSE),"Please enter details here")</f>
        <v>Please enter details here</v>
      </c>
      <c r="P701" s="124"/>
      <c r="Q701" s="99" t="str">
        <f>IF(Lists!$BA$4="","No","")</f>
        <v>No</v>
      </c>
      <c r="R701" s="100" t="str">
        <f>IF(ISERROR(VLOOKUP($E701,Lists!$T$4:$AA$49,6,FALSE)),"",VLOOKUP($E701,Lists!$T$4:$AA$49,6,FALSE))</f>
        <v/>
      </c>
      <c r="S701" s="101" t="str">
        <f>IF(ISERROR(VLOOKUP($E701,Lists!$T$4:$AA$49,7,FALSE)),"",VLOOKUP($E701,Lists!$T$4:$AA$49,7,FALSE))</f>
        <v/>
      </c>
      <c r="T701" s="102"/>
      <c r="U701" s="102"/>
      <c r="V701" s="102"/>
      <c r="W701" s="102"/>
      <c r="X701" s="102" t="str">
        <f>IF(ISERROR(VLOOKUP($E701,Lists!$T$4:$AF$49,13,FALSE))," ",VLOOKUP($E701,Lists!$T$4:$AF$49,13,FALSE))</f>
        <v xml:space="preserve"> </v>
      </c>
    </row>
    <row r="702" spans="1:24" x14ac:dyDescent="0.25">
      <c r="A702" s="91"/>
      <c r="B702" s="76" t="s">
        <v>781</v>
      </c>
      <c r="C702" s="89" t="s">
        <v>898</v>
      </c>
      <c r="D702" s="139" t="str">
        <f>IF(ISERROR(VLOOKUP($B702,Lists!$R$4:$S$17,2,FALSE)),"",VLOOKUP($B702,Lists!$R$4:$S$17,2,FALSE))</f>
        <v/>
      </c>
      <c r="E702" s="90" t="s">
        <v>799</v>
      </c>
      <c r="F702" s="96"/>
      <c r="G702" s="96" t="s">
        <v>836</v>
      </c>
      <c r="H702" s="91" t="s">
        <v>1016</v>
      </c>
      <c r="I702" s="91" t="s">
        <v>926</v>
      </c>
      <c r="J702" s="97"/>
      <c r="K702" s="78" t="s">
        <v>945</v>
      </c>
      <c r="L702" s="140" t="str">
        <f>IF(ISERROR(VLOOKUP($B702&amp;" "&amp;$M702,Lists!$AC$4:$AD$17,2,FALSE)),"",VLOOKUP($B702&amp;" "&amp;$M702,Lists!$AC$4:$AD$17,2,FALSE))</f>
        <v/>
      </c>
      <c r="M702" s="78" t="str">
        <f>IF(ISERROR(VLOOKUP($K702,Lists!$L$4:$M$7,2,FALSE)),"",VLOOKUP($K702,Lists!$L$4:$M$7,2,FALSE))</f>
        <v/>
      </c>
      <c r="N702" s="98" t="str">
        <f t="shared" si="10"/>
        <v/>
      </c>
      <c r="O702" s="99" t="str">
        <f>IF(C702="no",VLOOKUP(B702,Lists!$R$4:$AB$17,10, FALSE),"Please enter details here")</f>
        <v>Please enter details here</v>
      </c>
      <c r="P702" s="124"/>
      <c r="Q702" s="99" t="str">
        <f>IF(Lists!$BA$4="","No","")</f>
        <v>No</v>
      </c>
      <c r="R702" s="100" t="str">
        <f>IF(ISERROR(VLOOKUP($E702,Lists!$T$4:$AA$49,6,FALSE)),"",VLOOKUP($E702,Lists!$T$4:$AA$49,6,FALSE))</f>
        <v/>
      </c>
      <c r="S702" s="101" t="str">
        <f>IF(ISERROR(VLOOKUP($E702,Lists!$T$4:$AA$49,7,FALSE)),"",VLOOKUP($E702,Lists!$T$4:$AA$49,7,FALSE))</f>
        <v/>
      </c>
      <c r="T702" s="102"/>
      <c r="U702" s="102"/>
      <c r="V702" s="102"/>
      <c r="W702" s="102"/>
      <c r="X702" s="102" t="str">
        <f>IF(ISERROR(VLOOKUP($E702,Lists!$T$4:$AF$49,13,FALSE))," ",VLOOKUP($E702,Lists!$T$4:$AF$49,13,FALSE))</f>
        <v xml:space="preserve"> </v>
      </c>
    </row>
    <row r="703" spans="1:24" x14ac:dyDescent="0.25">
      <c r="A703" s="91"/>
      <c r="B703" s="76" t="s">
        <v>781</v>
      </c>
      <c r="C703" s="89" t="s">
        <v>898</v>
      </c>
      <c r="D703" s="139" t="str">
        <f>IF(ISERROR(VLOOKUP($B703,Lists!$R$4:$S$17,2,FALSE)),"",VLOOKUP($B703,Lists!$R$4:$S$17,2,FALSE))</f>
        <v/>
      </c>
      <c r="E703" s="90" t="s">
        <v>799</v>
      </c>
      <c r="F703" s="96"/>
      <c r="G703" s="96" t="s">
        <v>836</v>
      </c>
      <c r="H703" s="91" t="s">
        <v>1016</v>
      </c>
      <c r="I703" s="91" t="s">
        <v>926</v>
      </c>
      <c r="J703" s="97"/>
      <c r="K703" s="78" t="s">
        <v>945</v>
      </c>
      <c r="L703" s="140" t="str">
        <f>IF(ISERROR(VLOOKUP($B703&amp;" "&amp;$M703,Lists!$AC$4:$AD$17,2,FALSE)),"",VLOOKUP($B703&amp;" "&amp;$M703,Lists!$AC$4:$AD$17,2,FALSE))</f>
        <v/>
      </c>
      <c r="M703" s="78" t="str">
        <f>IF(ISERROR(VLOOKUP($K703,Lists!$L$4:$M$7,2,FALSE)),"",VLOOKUP($K703,Lists!$L$4:$M$7,2,FALSE))</f>
        <v/>
      </c>
      <c r="N703" s="98" t="str">
        <f t="shared" si="10"/>
        <v/>
      </c>
      <c r="O703" s="99" t="str">
        <f>IF(C703="no",VLOOKUP(B703,Lists!$R$4:$AB$17,10, FALSE),"Please enter details here")</f>
        <v>Please enter details here</v>
      </c>
      <c r="P703" s="124"/>
      <c r="Q703" s="99" t="str">
        <f>IF(Lists!$BA$4="","No","")</f>
        <v>No</v>
      </c>
      <c r="R703" s="100" t="str">
        <f>IF(ISERROR(VLOOKUP($E703,Lists!$T$4:$AA$49,6,FALSE)),"",VLOOKUP($E703,Lists!$T$4:$AA$49,6,FALSE))</f>
        <v/>
      </c>
      <c r="S703" s="101" t="str">
        <f>IF(ISERROR(VLOOKUP($E703,Lists!$T$4:$AA$49,7,FALSE)),"",VLOOKUP($E703,Lists!$T$4:$AA$49,7,FALSE))</f>
        <v/>
      </c>
      <c r="T703" s="102"/>
      <c r="U703" s="102"/>
      <c r="V703" s="102"/>
      <c r="W703" s="102"/>
      <c r="X703" s="102" t="str">
        <f>IF(ISERROR(VLOOKUP($E703,Lists!$T$4:$AF$49,13,FALSE))," ",VLOOKUP($E703,Lists!$T$4:$AF$49,13,FALSE))</f>
        <v xml:space="preserve"> </v>
      </c>
    </row>
    <row r="704" spans="1:24" x14ac:dyDescent="0.25">
      <c r="A704" s="91"/>
      <c r="B704" s="76" t="s">
        <v>781</v>
      </c>
      <c r="C704" s="89" t="s">
        <v>898</v>
      </c>
      <c r="D704" s="139" t="str">
        <f>IF(ISERROR(VLOOKUP($B704,Lists!$R$4:$S$17,2,FALSE)),"",VLOOKUP($B704,Lists!$R$4:$S$17,2,FALSE))</f>
        <v/>
      </c>
      <c r="E704" s="90" t="s">
        <v>799</v>
      </c>
      <c r="F704" s="96"/>
      <c r="G704" s="96" t="s">
        <v>836</v>
      </c>
      <c r="H704" s="91" t="s">
        <v>1016</v>
      </c>
      <c r="I704" s="91" t="s">
        <v>926</v>
      </c>
      <c r="J704" s="97"/>
      <c r="K704" s="78" t="s">
        <v>945</v>
      </c>
      <c r="L704" s="140" t="str">
        <f>IF(ISERROR(VLOOKUP($B704&amp;" "&amp;$M704,Lists!$AC$4:$AD$17,2,FALSE)),"",VLOOKUP($B704&amp;" "&amp;$M704,Lists!$AC$4:$AD$17,2,FALSE))</f>
        <v/>
      </c>
      <c r="M704" s="78" t="str">
        <f>IF(ISERROR(VLOOKUP($K704,Lists!$L$4:$M$7,2,FALSE)),"",VLOOKUP($K704,Lists!$L$4:$M$7,2,FALSE))</f>
        <v/>
      </c>
      <c r="N704" s="98" t="str">
        <f t="shared" si="10"/>
        <v/>
      </c>
      <c r="O704" s="99" t="str">
        <f>IF(C704="no",VLOOKUP(B704,Lists!$R$4:$AB$17,10, FALSE),"Please enter details here")</f>
        <v>Please enter details here</v>
      </c>
      <c r="P704" s="124"/>
      <c r="Q704" s="99" t="str">
        <f>IF(Lists!$BA$4="","No","")</f>
        <v>No</v>
      </c>
      <c r="R704" s="100" t="str">
        <f>IF(ISERROR(VLOOKUP($E704,Lists!$T$4:$AA$49,6,FALSE)),"",VLOOKUP($E704,Lists!$T$4:$AA$49,6,FALSE))</f>
        <v/>
      </c>
      <c r="S704" s="101" t="str">
        <f>IF(ISERROR(VLOOKUP($E704,Lists!$T$4:$AA$49,7,FALSE)),"",VLOOKUP($E704,Lists!$T$4:$AA$49,7,FALSE))</f>
        <v/>
      </c>
      <c r="T704" s="102"/>
      <c r="U704" s="102"/>
      <c r="V704" s="102"/>
      <c r="W704" s="102"/>
      <c r="X704" s="102" t="str">
        <f>IF(ISERROR(VLOOKUP($E704,Lists!$T$4:$AF$49,13,FALSE))," ",VLOOKUP($E704,Lists!$T$4:$AF$49,13,FALSE))</f>
        <v xml:space="preserve"> </v>
      </c>
    </row>
    <row r="705" spans="1:24" x14ac:dyDescent="0.25">
      <c r="A705" s="91"/>
      <c r="B705" s="76" t="s">
        <v>781</v>
      </c>
      <c r="C705" s="89" t="s">
        <v>898</v>
      </c>
      <c r="D705" s="139" t="str">
        <f>IF(ISERROR(VLOOKUP($B705,Lists!$R$4:$S$17,2,FALSE)),"",VLOOKUP($B705,Lists!$R$4:$S$17,2,FALSE))</f>
        <v/>
      </c>
      <c r="E705" s="90" t="s">
        <v>799</v>
      </c>
      <c r="F705" s="96"/>
      <c r="G705" s="96" t="s">
        <v>836</v>
      </c>
      <c r="H705" s="91" t="s">
        <v>1016</v>
      </c>
      <c r="I705" s="91" t="s">
        <v>926</v>
      </c>
      <c r="J705" s="97"/>
      <c r="K705" s="78" t="s">
        <v>945</v>
      </c>
      <c r="L705" s="140" t="str">
        <f>IF(ISERROR(VLOOKUP($B705&amp;" "&amp;$M705,Lists!$AC$4:$AD$17,2,FALSE)),"",VLOOKUP($B705&amp;" "&amp;$M705,Lists!$AC$4:$AD$17,2,FALSE))</f>
        <v/>
      </c>
      <c r="M705" s="78" t="str">
        <f>IF(ISERROR(VLOOKUP($K705,Lists!$L$4:$M$7,2,FALSE)),"",VLOOKUP($K705,Lists!$L$4:$M$7,2,FALSE))</f>
        <v/>
      </c>
      <c r="N705" s="98" t="str">
        <f t="shared" si="10"/>
        <v/>
      </c>
      <c r="O705" s="99" t="str">
        <f>IF(C705="no",VLOOKUP(B705,Lists!$R$4:$AB$17,10, FALSE),"Please enter details here")</f>
        <v>Please enter details here</v>
      </c>
      <c r="P705" s="124"/>
      <c r="Q705" s="99" t="str">
        <f>IF(Lists!$BA$4="","No","")</f>
        <v>No</v>
      </c>
      <c r="R705" s="100" t="str">
        <f>IF(ISERROR(VLOOKUP($E705,Lists!$T$4:$AA$49,6,FALSE)),"",VLOOKUP($E705,Lists!$T$4:$AA$49,6,FALSE))</f>
        <v/>
      </c>
      <c r="S705" s="101" t="str">
        <f>IF(ISERROR(VLOOKUP($E705,Lists!$T$4:$AA$49,7,FALSE)),"",VLOOKUP($E705,Lists!$T$4:$AA$49,7,FALSE))</f>
        <v/>
      </c>
      <c r="T705" s="102"/>
      <c r="U705" s="102"/>
      <c r="V705" s="102"/>
      <c r="W705" s="102"/>
      <c r="X705" s="102" t="str">
        <f>IF(ISERROR(VLOOKUP($E705,Lists!$T$4:$AF$49,13,FALSE))," ",VLOOKUP($E705,Lists!$T$4:$AF$49,13,FALSE))</f>
        <v xml:space="preserve"> </v>
      </c>
    </row>
    <row r="706" spans="1:24" x14ac:dyDescent="0.25">
      <c r="A706" s="91"/>
      <c r="B706" s="76" t="s">
        <v>781</v>
      </c>
      <c r="C706" s="89" t="s">
        <v>898</v>
      </c>
      <c r="D706" s="139" t="str">
        <f>IF(ISERROR(VLOOKUP($B706,Lists!$R$4:$S$17,2,FALSE)),"",VLOOKUP($B706,Lists!$R$4:$S$17,2,FALSE))</f>
        <v/>
      </c>
      <c r="E706" s="90" t="s">
        <v>799</v>
      </c>
      <c r="F706" s="96"/>
      <c r="G706" s="96" t="s">
        <v>836</v>
      </c>
      <c r="H706" s="91" t="s">
        <v>1016</v>
      </c>
      <c r="I706" s="91" t="s">
        <v>926</v>
      </c>
      <c r="J706" s="97"/>
      <c r="K706" s="78" t="s">
        <v>945</v>
      </c>
      <c r="L706" s="140" t="str">
        <f>IF(ISERROR(VLOOKUP($B706&amp;" "&amp;$M706,Lists!$AC$4:$AD$17,2,FALSE)),"",VLOOKUP($B706&amp;" "&amp;$M706,Lists!$AC$4:$AD$17,2,FALSE))</f>
        <v/>
      </c>
      <c r="M706" s="78" t="str">
        <f>IF(ISERROR(VLOOKUP($K706,Lists!$L$4:$M$7,2,FALSE)),"",VLOOKUP($K706,Lists!$L$4:$M$7,2,FALSE))</f>
        <v/>
      </c>
      <c r="N706" s="98" t="str">
        <f t="shared" si="10"/>
        <v/>
      </c>
      <c r="O706" s="99" t="str">
        <f>IF(C706="no",VLOOKUP(B706,Lists!$R$4:$AB$17,10, FALSE),"Please enter details here")</f>
        <v>Please enter details here</v>
      </c>
      <c r="P706" s="124"/>
      <c r="Q706" s="99" t="str">
        <f>IF(Lists!$BA$4="","No","")</f>
        <v>No</v>
      </c>
      <c r="R706" s="100" t="str">
        <f>IF(ISERROR(VLOOKUP($E706,Lists!$T$4:$AA$49,6,FALSE)),"",VLOOKUP($E706,Lists!$T$4:$AA$49,6,FALSE))</f>
        <v/>
      </c>
      <c r="S706" s="101" t="str">
        <f>IF(ISERROR(VLOOKUP($E706,Lists!$T$4:$AA$49,7,FALSE)),"",VLOOKUP($E706,Lists!$T$4:$AA$49,7,FALSE))</f>
        <v/>
      </c>
      <c r="T706" s="102"/>
      <c r="U706" s="102"/>
      <c r="V706" s="102"/>
      <c r="W706" s="102"/>
      <c r="X706" s="102" t="str">
        <f>IF(ISERROR(VLOOKUP($E706,Lists!$T$4:$AF$49,13,FALSE))," ",VLOOKUP($E706,Lists!$T$4:$AF$49,13,FALSE))</f>
        <v xml:space="preserve"> </v>
      </c>
    </row>
    <row r="707" spans="1:24" x14ac:dyDescent="0.25">
      <c r="A707" s="91"/>
      <c r="B707" s="76" t="s">
        <v>781</v>
      </c>
      <c r="C707" s="89" t="s">
        <v>898</v>
      </c>
      <c r="D707" s="139" t="str">
        <f>IF(ISERROR(VLOOKUP($B707,Lists!$R$4:$S$17,2,FALSE)),"",VLOOKUP($B707,Lists!$R$4:$S$17,2,FALSE))</f>
        <v/>
      </c>
      <c r="E707" s="90" t="s">
        <v>799</v>
      </c>
      <c r="F707" s="96"/>
      <c r="G707" s="96" t="s">
        <v>836</v>
      </c>
      <c r="H707" s="91" t="s">
        <v>1016</v>
      </c>
      <c r="I707" s="91" t="s">
        <v>926</v>
      </c>
      <c r="J707" s="97"/>
      <c r="K707" s="78" t="s">
        <v>945</v>
      </c>
      <c r="L707" s="140" t="str">
        <f>IF(ISERROR(VLOOKUP($B707&amp;" "&amp;$M707,Lists!$AC$4:$AD$17,2,FALSE)),"",VLOOKUP($B707&amp;" "&amp;$M707,Lists!$AC$4:$AD$17,2,FALSE))</f>
        <v/>
      </c>
      <c r="M707" s="78" t="str">
        <f>IF(ISERROR(VLOOKUP($K707,Lists!$L$4:$M$7,2,FALSE)),"",VLOOKUP($K707,Lists!$L$4:$M$7,2,FALSE))</f>
        <v/>
      </c>
      <c r="N707" s="98" t="str">
        <f t="shared" si="10"/>
        <v/>
      </c>
      <c r="O707" s="99" t="str">
        <f>IF(C707="no",VLOOKUP(B707,Lists!$R$4:$AB$17,10, FALSE),"Please enter details here")</f>
        <v>Please enter details here</v>
      </c>
      <c r="P707" s="124"/>
      <c r="Q707" s="99" t="str">
        <f>IF(Lists!$BA$4="","No","")</f>
        <v>No</v>
      </c>
      <c r="R707" s="100" t="str">
        <f>IF(ISERROR(VLOOKUP($E707,Lists!$T$4:$AA$49,6,FALSE)),"",VLOOKUP($E707,Lists!$T$4:$AA$49,6,FALSE))</f>
        <v/>
      </c>
      <c r="S707" s="101" t="str">
        <f>IF(ISERROR(VLOOKUP($E707,Lists!$T$4:$AA$49,7,FALSE)),"",VLOOKUP($E707,Lists!$T$4:$AA$49,7,FALSE))</f>
        <v/>
      </c>
      <c r="T707" s="102"/>
      <c r="U707" s="102"/>
      <c r="V707" s="102"/>
      <c r="W707" s="102"/>
      <c r="X707" s="102" t="str">
        <f>IF(ISERROR(VLOOKUP($E707,Lists!$T$4:$AF$49,13,FALSE))," ",VLOOKUP($E707,Lists!$T$4:$AF$49,13,FALSE))</f>
        <v xml:space="preserve"> </v>
      </c>
    </row>
    <row r="708" spans="1:24" x14ac:dyDescent="0.25">
      <c r="A708" s="91"/>
      <c r="B708" s="76" t="s">
        <v>781</v>
      </c>
      <c r="C708" s="89" t="s">
        <v>898</v>
      </c>
      <c r="D708" s="139" t="str">
        <f>IF(ISERROR(VLOOKUP($B708,Lists!$R$4:$S$17,2,FALSE)),"",VLOOKUP($B708,Lists!$R$4:$S$17,2,FALSE))</f>
        <v/>
      </c>
      <c r="E708" s="90" t="s">
        <v>799</v>
      </c>
      <c r="F708" s="96"/>
      <c r="G708" s="96" t="s">
        <v>836</v>
      </c>
      <c r="H708" s="91" t="s">
        <v>1016</v>
      </c>
      <c r="I708" s="91" t="s">
        <v>926</v>
      </c>
      <c r="J708" s="97"/>
      <c r="K708" s="78" t="s">
        <v>945</v>
      </c>
      <c r="L708" s="140" t="str">
        <f>IF(ISERROR(VLOOKUP($B708&amp;" "&amp;$M708,Lists!$AC$4:$AD$17,2,FALSE)),"",VLOOKUP($B708&amp;" "&amp;$M708,Lists!$AC$4:$AD$17,2,FALSE))</f>
        <v/>
      </c>
      <c r="M708" s="78" t="str">
        <f>IF(ISERROR(VLOOKUP($K708,Lists!$L$4:$M$7,2,FALSE)),"",VLOOKUP($K708,Lists!$L$4:$M$7,2,FALSE))</f>
        <v/>
      </c>
      <c r="N708" s="98" t="str">
        <f t="shared" si="10"/>
        <v/>
      </c>
      <c r="O708" s="99" t="str">
        <f>IF(C708="no",VLOOKUP(B708,Lists!$R$4:$AB$17,10, FALSE),"Please enter details here")</f>
        <v>Please enter details here</v>
      </c>
      <c r="P708" s="124"/>
      <c r="Q708" s="99" t="str">
        <f>IF(Lists!$BA$4="","No","")</f>
        <v>No</v>
      </c>
      <c r="R708" s="100" t="str">
        <f>IF(ISERROR(VLOOKUP($E708,Lists!$T$4:$AA$49,6,FALSE)),"",VLOOKUP($E708,Lists!$T$4:$AA$49,6,FALSE))</f>
        <v/>
      </c>
      <c r="S708" s="101" t="str">
        <f>IF(ISERROR(VLOOKUP($E708,Lists!$T$4:$AA$49,7,FALSE)),"",VLOOKUP($E708,Lists!$T$4:$AA$49,7,FALSE))</f>
        <v/>
      </c>
      <c r="T708" s="102"/>
      <c r="U708" s="102"/>
      <c r="V708" s="102"/>
      <c r="W708" s="102"/>
      <c r="X708" s="102" t="str">
        <f>IF(ISERROR(VLOOKUP($E708,Lists!$T$4:$AF$49,13,FALSE))," ",VLOOKUP($E708,Lists!$T$4:$AF$49,13,FALSE))</f>
        <v xml:space="preserve"> </v>
      </c>
    </row>
    <row r="709" spans="1:24" x14ac:dyDescent="0.25">
      <c r="A709" s="91"/>
      <c r="B709" s="76" t="s">
        <v>781</v>
      </c>
      <c r="C709" s="89" t="s">
        <v>898</v>
      </c>
      <c r="D709" s="139" t="str">
        <f>IF(ISERROR(VLOOKUP($B709,Lists!$R$4:$S$17,2,FALSE)),"",VLOOKUP($B709,Lists!$R$4:$S$17,2,FALSE))</f>
        <v/>
      </c>
      <c r="E709" s="90" t="s">
        <v>799</v>
      </c>
      <c r="F709" s="96"/>
      <c r="G709" s="96" t="s">
        <v>836</v>
      </c>
      <c r="H709" s="91" t="s">
        <v>1016</v>
      </c>
      <c r="I709" s="91" t="s">
        <v>926</v>
      </c>
      <c r="J709" s="97"/>
      <c r="K709" s="78" t="s">
        <v>945</v>
      </c>
      <c r="L709" s="140" t="str">
        <f>IF(ISERROR(VLOOKUP($B709&amp;" "&amp;$M709,Lists!$AC$4:$AD$17,2,FALSE)),"",VLOOKUP($B709&amp;" "&amp;$M709,Lists!$AC$4:$AD$17,2,FALSE))</f>
        <v/>
      </c>
      <c r="M709" s="78" t="str">
        <f>IF(ISERROR(VLOOKUP($K709,Lists!$L$4:$M$7,2,FALSE)),"",VLOOKUP($K709,Lists!$L$4:$M$7,2,FALSE))</f>
        <v/>
      </c>
      <c r="N709" s="98" t="str">
        <f t="shared" si="10"/>
        <v/>
      </c>
      <c r="O709" s="99" t="str">
        <f>IF(C709="no",VLOOKUP(B709,Lists!$R$4:$AB$17,10, FALSE),"Please enter details here")</f>
        <v>Please enter details here</v>
      </c>
      <c r="P709" s="124"/>
      <c r="Q709" s="99" t="str">
        <f>IF(Lists!$BA$4="","No","")</f>
        <v>No</v>
      </c>
      <c r="R709" s="100" t="str">
        <f>IF(ISERROR(VLOOKUP($E709,Lists!$T$4:$AA$49,6,FALSE)),"",VLOOKUP($E709,Lists!$T$4:$AA$49,6,FALSE))</f>
        <v/>
      </c>
      <c r="S709" s="101" t="str">
        <f>IF(ISERROR(VLOOKUP($E709,Lists!$T$4:$AA$49,7,FALSE)),"",VLOOKUP($E709,Lists!$T$4:$AA$49,7,FALSE))</f>
        <v/>
      </c>
      <c r="T709" s="102"/>
      <c r="U709" s="102"/>
      <c r="V709" s="102"/>
      <c r="W709" s="102"/>
      <c r="X709" s="102" t="str">
        <f>IF(ISERROR(VLOOKUP($E709,Lists!$T$4:$AF$49,13,FALSE))," ",VLOOKUP($E709,Lists!$T$4:$AF$49,13,FALSE))</f>
        <v xml:space="preserve"> </v>
      </c>
    </row>
    <row r="710" spans="1:24" x14ac:dyDescent="0.25">
      <c r="A710" s="91"/>
      <c r="B710" s="76" t="s">
        <v>781</v>
      </c>
      <c r="C710" s="89" t="s">
        <v>898</v>
      </c>
      <c r="D710" s="139" t="str">
        <f>IF(ISERROR(VLOOKUP($B710,Lists!$R$4:$S$17,2,FALSE)),"",VLOOKUP($B710,Lists!$R$4:$S$17,2,FALSE))</f>
        <v/>
      </c>
      <c r="E710" s="90" t="s">
        <v>799</v>
      </c>
      <c r="F710" s="96"/>
      <c r="G710" s="96" t="s">
        <v>836</v>
      </c>
      <c r="H710" s="91" t="s">
        <v>1016</v>
      </c>
      <c r="I710" s="91" t="s">
        <v>926</v>
      </c>
      <c r="J710" s="97"/>
      <c r="K710" s="78" t="s">
        <v>945</v>
      </c>
      <c r="L710" s="140" t="str">
        <f>IF(ISERROR(VLOOKUP($B710&amp;" "&amp;$M710,Lists!$AC$4:$AD$17,2,FALSE)),"",VLOOKUP($B710&amp;" "&amp;$M710,Lists!$AC$4:$AD$17,2,FALSE))</f>
        <v/>
      </c>
      <c r="M710" s="78" t="str">
        <f>IF(ISERROR(VLOOKUP($K710,Lists!$L$4:$M$7,2,FALSE)),"",VLOOKUP($K710,Lists!$L$4:$M$7,2,FALSE))</f>
        <v/>
      </c>
      <c r="N710" s="98" t="str">
        <f t="shared" si="10"/>
        <v/>
      </c>
      <c r="O710" s="99" t="str">
        <f>IF(C710="no",VLOOKUP(B710,Lists!$R$4:$AB$17,10, FALSE),"Please enter details here")</f>
        <v>Please enter details here</v>
      </c>
      <c r="P710" s="124"/>
      <c r="Q710" s="99" t="str">
        <f>IF(Lists!$BA$4="","No","")</f>
        <v>No</v>
      </c>
      <c r="R710" s="100" t="str">
        <f>IF(ISERROR(VLOOKUP($E710,Lists!$T$4:$AA$49,6,FALSE)),"",VLOOKUP($E710,Lists!$T$4:$AA$49,6,FALSE))</f>
        <v/>
      </c>
      <c r="S710" s="101" t="str">
        <f>IF(ISERROR(VLOOKUP($E710,Lists!$T$4:$AA$49,7,FALSE)),"",VLOOKUP($E710,Lists!$T$4:$AA$49,7,FALSE))</f>
        <v/>
      </c>
      <c r="T710" s="102"/>
      <c r="U710" s="102"/>
      <c r="V710" s="102"/>
      <c r="W710" s="102"/>
      <c r="X710" s="102" t="str">
        <f>IF(ISERROR(VLOOKUP($E710,Lists!$T$4:$AF$49,13,FALSE))," ",VLOOKUP($E710,Lists!$T$4:$AF$49,13,FALSE))</f>
        <v xml:space="preserve"> </v>
      </c>
    </row>
    <row r="711" spans="1:24" x14ac:dyDescent="0.25">
      <c r="A711" s="91"/>
      <c r="B711" s="76" t="s">
        <v>781</v>
      </c>
      <c r="C711" s="89" t="s">
        <v>898</v>
      </c>
      <c r="D711" s="139" t="str">
        <f>IF(ISERROR(VLOOKUP($B711,Lists!$R$4:$S$17,2,FALSE)),"",VLOOKUP($B711,Lists!$R$4:$S$17,2,FALSE))</f>
        <v/>
      </c>
      <c r="E711" s="90" t="s">
        <v>799</v>
      </c>
      <c r="F711" s="96"/>
      <c r="G711" s="96" t="s">
        <v>836</v>
      </c>
      <c r="H711" s="91" t="s">
        <v>1016</v>
      </c>
      <c r="I711" s="91" t="s">
        <v>926</v>
      </c>
      <c r="J711" s="97"/>
      <c r="K711" s="78" t="s">
        <v>945</v>
      </c>
      <c r="L711" s="140" t="str">
        <f>IF(ISERROR(VLOOKUP($B711&amp;" "&amp;$M711,Lists!$AC$4:$AD$17,2,FALSE)),"",VLOOKUP($B711&amp;" "&amp;$M711,Lists!$AC$4:$AD$17,2,FALSE))</f>
        <v/>
      </c>
      <c r="M711" s="78" t="str">
        <f>IF(ISERROR(VLOOKUP($K711,Lists!$L$4:$M$7,2,FALSE)),"",VLOOKUP($K711,Lists!$L$4:$M$7,2,FALSE))</f>
        <v/>
      </c>
      <c r="N711" s="98" t="str">
        <f t="shared" si="10"/>
        <v/>
      </c>
      <c r="O711" s="99" t="str">
        <f>IF(C711="no",VLOOKUP(B711,Lists!$R$4:$AB$17,10, FALSE),"Please enter details here")</f>
        <v>Please enter details here</v>
      </c>
      <c r="P711" s="124"/>
      <c r="Q711" s="99" t="str">
        <f>IF(Lists!$BA$4="","No","")</f>
        <v>No</v>
      </c>
      <c r="R711" s="100" t="str">
        <f>IF(ISERROR(VLOOKUP($E711,Lists!$T$4:$AA$49,6,FALSE)),"",VLOOKUP($E711,Lists!$T$4:$AA$49,6,FALSE))</f>
        <v/>
      </c>
      <c r="S711" s="101" t="str">
        <f>IF(ISERROR(VLOOKUP($E711,Lists!$T$4:$AA$49,7,FALSE)),"",VLOOKUP($E711,Lists!$T$4:$AA$49,7,FALSE))</f>
        <v/>
      </c>
      <c r="T711" s="102"/>
      <c r="U711" s="102"/>
      <c r="V711" s="102"/>
      <c r="W711" s="102"/>
      <c r="X711" s="102" t="str">
        <f>IF(ISERROR(VLOOKUP($E711,Lists!$T$4:$AF$49,13,FALSE))," ",VLOOKUP($E711,Lists!$T$4:$AF$49,13,FALSE))</f>
        <v xml:space="preserve"> </v>
      </c>
    </row>
    <row r="712" spans="1:24" x14ac:dyDescent="0.25">
      <c r="A712" s="91"/>
      <c r="B712" s="76" t="s">
        <v>781</v>
      </c>
      <c r="C712" s="89" t="s">
        <v>898</v>
      </c>
      <c r="D712" s="139" t="str">
        <f>IF(ISERROR(VLOOKUP($B712,Lists!$R$4:$S$17,2,FALSE)),"",VLOOKUP($B712,Lists!$R$4:$S$17,2,FALSE))</f>
        <v/>
      </c>
      <c r="E712" s="90" t="s">
        <v>799</v>
      </c>
      <c r="F712" s="96"/>
      <c r="G712" s="96" t="s">
        <v>836</v>
      </c>
      <c r="H712" s="91" t="s">
        <v>1016</v>
      </c>
      <c r="I712" s="91" t="s">
        <v>926</v>
      </c>
      <c r="J712" s="97"/>
      <c r="K712" s="78" t="s">
        <v>945</v>
      </c>
      <c r="L712" s="140" t="str">
        <f>IF(ISERROR(VLOOKUP($B712&amp;" "&amp;$M712,Lists!$AC$4:$AD$17,2,FALSE)),"",VLOOKUP($B712&amp;" "&amp;$M712,Lists!$AC$4:$AD$17,2,FALSE))</f>
        <v/>
      </c>
      <c r="M712" s="78" t="str">
        <f>IF(ISERROR(VLOOKUP($K712,Lists!$L$4:$M$7,2,FALSE)),"",VLOOKUP($K712,Lists!$L$4:$M$7,2,FALSE))</f>
        <v/>
      </c>
      <c r="N712" s="98" t="str">
        <f t="shared" ref="N712:N775" si="11">IF(ISERROR(J712*L712),"",J712*L712)</f>
        <v/>
      </c>
      <c r="O712" s="99" t="str">
        <f>IF(C712="no",VLOOKUP(B712,Lists!$R$4:$AB$17,10, FALSE),"Please enter details here")</f>
        <v>Please enter details here</v>
      </c>
      <c r="P712" s="124"/>
      <c r="Q712" s="99" t="str">
        <f>IF(Lists!$BA$4="","No","")</f>
        <v>No</v>
      </c>
      <c r="R712" s="100" t="str">
        <f>IF(ISERROR(VLOOKUP($E712,Lists!$T$4:$AA$49,6,FALSE)),"",VLOOKUP($E712,Lists!$T$4:$AA$49,6,FALSE))</f>
        <v/>
      </c>
      <c r="S712" s="101" t="str">
        <f>IF(ISERROR(VLOOKUP($E712,Lists!$T$4:$AA$49,7,FALSE)),"",VLOOKUP($E712,Lists!$T$4:$AA$49,7,FALSE))</f>
        <v/>
      </c>
      <c r="T712" s="102"/>
      <c r="U712" s="102"/>
      <c r="V712" s="102"/>
      <c r="W712" s="102"/>
      <c r="X712" s="102" t="str">
        <f>IF(ISERROR(VLOOKUP($E712,Lists!$T$4:$AF$49,13,FALSE))," ",VLOOKUP($E712,Lists!$T$4:$AF$49,13,FALSE))</f>
        <v xml:space="preserve"> </v>
      </c>
    </row>
    <row r="713" spans="1:24" x14ac:dyDescent="0.25">
      <c r="A713" s="91"/>
      <c r="B713" s="76" t="s">
        <v>781</v>
      </c>
      <c r="C713" s="89" t="s">
        <v>898</v>
      </c>
      <c r="D713" s="139" t="str">
        <f>IF(ISERROR(VLOOKUP($B713,Lists!$R$4:$S$17,2,FALSE)),"",VLOOKUP($B713,Lists!$R$4:$S$17,2,FALSE))</f>
        <v/>
      </c>
      <c r="E713" s="90" t="s">
        <v>799</v>
      </c>
      <c r="F713" s="96"/>
      <c r="G713" s="96" t="s">
        <v>836</v>
      </c>
      <c r="H713" s="91" t="s">
        <v>1016</v>
      </c>
      <c r="I713" s="91" t="s">
        <v>926</v>
      </c>
      <c r="J713" s="97"/>
      <c r="K713" s="78" t="s">
        <v>945</v>
      </c>
      <c r="L713" s="140" t="str">
        <f>IF(ISERROR(VLOOKUP($B713&amp;" "&amp;$M713,Lists!$AC$4:$AD$17,2,FALSE)),"",VLOOKUP($B713&amp;" "&amp;$M713,Lists!$AC$4:$AD$17,2,FALSE))</f>
        <v/>
      </c>
      <c r="M713" s="78" t="str">
        <f>IF(ISERROR(VLOOKUP($K713,Lists!$L$4:$M$7,2,FALSE)),"",VLOOKUP($K713,Lists!$L$4:$M$7,2,FALSE))</f>
        <v/>
      </c>
      <c r="N713" s="98" t="str">
        <f t="shared" si="11"/>
        <v/>
      </c>
      <c r="O713" s="99" t="str">
        <f>IF(C713="no",VLOOKUP(B713,Lists!$R$4:$AB$17,10, FALSE),"Please enter details here")</f>
        <v>Please enter details here</v>
      </c>
      <c r="P713" s="124"/>
      <c r="Q713" s="99" t="str">
        <f>IF(Lists!$BA$4="","No","")</f>
        <v>No</v>
      </c>
      <c r="R713" s="100" t="str">
        <f>IF(ISERROR(VLOOKUP($E713,Lists!$T$4:$AA$49,6,FALSE)),"",VLOOKUP($E713,Lists!$T$4:$AA$49,6,FALSE))</f>
        <v/>
      </c>
      <c r="S713" s="101" t="str">
        <f>IF(ISERROR(VLOOKUP($E713,Lists!$T$4:$AA$49,7,FALSE)),"",VLOOKUP($E713,Lists!$T$4:$AA$49,7,FALSE))</f>
        <v/>
      </c>
      <c r="T713" s="102"/>
      <c r="U713" s="102"/>
      <c r="V713" s="102"/>
      <c r="W713" s="102"/>
      <c r="X713" s="102" t="str">
        <f>IF(ISERROR(VLOOKUP($E713,Lists!$T$4:$AF$49,13,FALSE))," ",VLOOKUP($E713,Lists!$T$4:$AF$49,13,FALSE))</f>
        <v xml:space="preserve"> </v>
      </c>
    </row>
    <row r="714" spans="1:24" x14ac:dyDescent="0.25">
      <c r="A714" s="91"/>
      <c r="B714" s="76" t="s">
        <v>781</v>
      </c>
      <c r="C714" s="89" t="s">
        <v>898</v>
      </c>
      <c r="D714" s="139" t="str">
        <f>IF(ISERROR(VLOOKUP($B714,Lists!$R$4:$S$17,2,FALSE)),"",VLOOKUP($B714,Lists!$R$4:$S$17,2,FALSE))</f>
        <v/>
      </c>
      <c r="E714" s="90" t="s">
        <v>799</v>
      </c>
      <c r="F714" s="96"/>
      <c r="G714" s="96" t="s">
        <v>836</v>
      </c>
      <c r="H714" s="91" t="s">
        <v>1016</v>
      </c>
      <c r="I714" s="91" t="s">
        <v>926</v>
      </c>
      <c r="J714" s="97"/>
      <c r="K714" s="78" t="s">
        <v>945</v>
      </c>
      <c r="L714" s="140" t="str">
        <f>IF(ISERROR(VLOOKUP($B714&amp;" "&amp;$M714,Lists!$AC$4:$AD$17,2,FALSE)),"",VLOOKUP($B714&amp;" "&amp;$M714,Lists!$AC$4:$AD$17,2,FALSE))</f>
        <v/>
      </c>
      <c r="M714" s="78" t="str">
        <f>IF(ISERROR(VLOOKUP($K714,Lists!$L$4:$M$7,2,FALSE)),"",VLOOKUP($K714,Lists!$L$4:$M$7,2,FALSE))</f>
        <v/>
      </c>
      <c r="N714" s="98" t="str">
        <f t="shared" si="11"/>
        <v/>
      </c>
      <c r="O714" s="99" t="str">
        <f>IF(C714="no",VLOOKUP(B714,Lists!$R$4:$AB$17,10, FALSE),"Please enter details here")</f>
        <v>Please enter details here</v>
      </c>
      <c r="P714" s="124"/>
      <c r="Q714" s="99" t="str">
        <f>IF(Lists!$BA$4="","No","")</f>
        <v>No</v>
      </c>
      <c r="R714" s="100" t="str">
        <f>IF(ISERROR(VLOOKUP($E714,Lists!$T$4:$AA$49,6,FALSE)),"",VLOOKUP($E714,Lists!$T$4:$AA$49,6,FALSE))</f>
        <v/>
      </c>
      <c r="S714" s="101" t="str">
        <f>IF(ISERROR(VLOOKUP($E714,Lists!$T$4:$AA$49,7,FALSE)),"",VLOOKUP($E714,Lists!$T$4:$AA$49,7,FALSE))</f>
        <v/>
      </c>
      <c r="T714" s="102"/>
      <c r="U714" s="102"/>
      <c r="V714" s="102"/>
      <c r="W714" s="102"/>
      <c r="X714" s="102" t="str">
        <f>IF(ISERROR(VLOOKUP($E714,Lists!$T$4:$AF$49,13,FALSE))," ",VLOOKUP($E714,Lists!$T$4:$AF$49,13,FALSE))</f>
        <v xml:space="preserve"> </v>
      </c>
    </row>
    <row r="715" spans="1:24" x14ac:dyDescent="0.25">
      <c r="A715" s="91"/>
      <c r="B715" s="76" t="s">
        <v>781</v>
      </c>
      <c r="C715" s="89" t="s">
        <v>898</v>
      </c>
      <c r="D715" s="139" t="str">
        <f>IF(ISERROR(VLOOKUP($B715,Lists!$R$4:$S$17,2,FALSE)),"",VLOOKUP($B715,Lists!$R$4:$S$17,2,FALSE))</f>
        <v/>
      </c>
      <c r="E715" s="90" t="s">
        <v>799</v>
      </c>
      <c r="F715" s="96"/>
      <c r="G715" s="96" t="s">
        <v>836</v>
      </c>
      <c r="H715" s="91" t="s">
        <v>1016</v>
      </c>
      <c r="I715" s="91" t="s">
        <v>926</v>
      </c>
      <c r="J715" s="97"/>
      <c r="K715" s="78" t="s">
        <v>945</v>
      </c>
      <c r="L715" s="140" t="str">
        <f>IF(ISERROR(VLOOKUP($B715&amp;" "&amp;$M715,Lists!$AC$4:$AD$17,2,FALSE)),"",VLOOKUP($B715&amp;" "&amp;$M715,Lists!$AC$4:$AD$17,2,FALSE))</f>
        <v/>
      </c>
      <c r="M715" s="78" t="str">
        <f>IF(ISERROR(VLOOKUP($K715,Lists!$L$4:$M$7,2,FALSE)),"",VLOOKUP($K715,Lists!$L$4:$M$7,2,FALSE))</f>
        <v/>
      </c>
      <c r="N715" s="98" t="str">
        <f t="shared" si="11"/>
        <v/>
      </c>
      <c r="O715" s="99" t="str">
        <f>IF(C715="no",VLOOKUP(B715,Lists!$R$4:$AB$17,10, FALSE),"Please enter details here")</f>
        <v>Please enter details here</v>
      </c>
      <c r="P715" s="124"/>
      <c r="Q715" s="99" t="str">
        <f>IF(Lists!$BA$4="","No","")</f>
        <v>No</v>
      </c>
      <c r="R715" s="100" t="str">
        <f>IF(ISERROR(VLOOKUP($E715,Lists!$T$4:$AA$49,6,FALSE)),"",VLOOKUP($E715,Lists!$T$4:$AA$49,6,FALSE))</f>
        <v/>
      </c>
      <c r="S715" s="101" t="str">
        <f>IF(ISERROR(VLOOKUP($E715,Lists!$T$4:$AA$49,7,FALSE)),"",VLOOKUP($E715,Lists!$T$4:$AA$49,7,FALSE))</f>
        <v/>
      </c>
      <c r="T715" s="102"/>
      <c r="U715" s="102"/>
      <c r="V715" s="102"/>
      <c r="W715" s="102"/>
      <c r="X715" s="102" t="str">
        <f>IF(ISERROR(VLOOKUP($E715,Lists!$T$4:$AF$49,13,FALSE))," ",VLOOKUP($E715,Lists!$T$4:$AF$49,13,FALSE))</f>
        <v xml:space="preserve"> </v>
      </c>
    </row>
    <row r="716" spans="1:24" x14ac:dyDescent="0.25">
      <c r="A716" s="91"/>
      <c r="B716" s="76" t="s">
        <v>781</v>
      </c>
      <c r="C716" s="89" t="s">
        <v>898</v>
      </c>
      <c r="D716" s="139" t="str">
        <f>IF(ISERROR(VLOOKUP($B716,Lists!$R$4:$S$17,2,FALSE)),"",VLOOKUP($B716,Lists!$R$4:$S$17,2,FALSE))</f>
        <v/>
      </c>
      <c r="E716" s="90" t="s">
        <v>799</v>
      </c>
      <c r="F716" s="96"/>
      <c r="G716" s="96" t="s">
        <v>836</v>
      </c>
      <c r="H716" s="91" t="s">
        <v>1016</v>
      </c>
      <c r="I716" s="91" t="s">
        <v>926</v>
      </c>
      <c r="J716" s="97"/>
      <c r="K716" s="78" t="s">
        <v>945</v>
      </c>
      <c r="L716" s="140" t="str">
        <f>IF(ISERROR(VLOOKUP($B716&amp;" "&amp;$M716,Lists!$AC$4:$AD$17,2,FALSE)),"",VLOOKUP($B716&amp;" "&amp;$M716,Lists!$AC$4:$AD$17,2,FALSE))</f>
        <v/>
      </c>
      <c r="M716" s="78" t="str">
        <f>IF(ISERROR(VLOOKUP($K716,Lists!$L$4:$M$7,2,FALSE)),"",VLOOKUP($K716,Lists!$L$4:$M$7,2,FALSE))</f>
        <v/>
      </c>
      <c r="N716" s="98" t="str">
        <f t="shared" si="11"/>
        <v/>
      </c>
      <c r="O716" s="99" t="str">
        <f>IF(C716="no",VLOOKUP(B716,Lists!$R$4:$AB$17,10, FALSE),"Please enter details here")</f>
        <v>Please enter details here</v>
      </c>
      <c r="P716" s="124"/>
      <c r="Q716" s="99" t="str">
        <f>IF(Lists!$BA$4="","No","")</f>
        <v>No</v>
      </c>
      <c r="R716" s="100" t="str">
        <f>IF(ISERROR(VLOOKUP($E716,Lists!$T$4:$AA$49,6,FALSE)),"",VLOOKUP($E716,Lists!$T$4:$AA$49,6,FALSE))</f>
        <v/>
      </c>
      <c r="S716" s="101" t="str">
        <f>IF(ISERROR(VLOOKUP($E716,Lists!$T$4:$AA$49,7,FALSE)),"",VLOOKUP($E716,Lists!$T$4:$AA$49,7,FALSE))</f>
        <v/>
      </c>
      <c r="T716" s="102"/>
      <c r="U716" s="102"/>
      <c r="V716" s="102"/>
      <c r="W716" s="102"/>
      <c r="X716" s="102" t="str">
        <f>IF(ISERROR(VLOOKUP($E716,Lists!$T$4:$AF$49,13,FALSE))," ",VLOOKUP($E716,Lists!$T$4:$AF$49,13,FALSE))</f>
        <v xml:space="preserve"> </v>
      </c>
    </row>
    <row r="717" spans="1:24" x14ac:dyDescent="0.25">
      <c r="A717" s="91"/>
      <c r="B717" s="76" t="s">
        <v>781</v>
      </c>
      <c r="C717" s="89" t="s">
        <v>898</v>
      </c>
      <c r="D717" s="139" t="str">
        <f>IF(ISERROR(VLOOKUP($B717,Lists!$R$4:$S$17,2,FALSE)),"",VLOOKUP($B717,Lists!$R$4:$S$17,2,FALSE))</f>
        <v/>
      </c>
      <c r="E717" s="90" t="s">
        <v>799</v>
      </c>
      <c r="F717" s="96"/>
      <c r="G717" s="96" t="s">
        <v>836</v>
      </c>
      <c r="H717" s="91" t="s">
        <v>1016</v>
      </c>
      <c r="I717" s="91" t="s">
        <v>926</v>
      </c>
      <c r="J717" s="97"/>
      <c r="K717" s="78" t="s">
        <v>945</v>
      </c>
      <c r="L717" s="140" t="str">
        <f>IF(ISERROR(VLOOKUP($B717&amp;" "&amp;$M717,Lists!$AC$4:$AD$17,2,FALSE)),"",VLOOKUP($B717&amp;" "&amp;$M717,Lists!$AC$4:$AD$17,2,FALSE))</f>
        <v/>
      </c>
      <c r="M717" s="78" t="str">
        <f>IF(ISERROR(VLOOKUP($K717,Lists!$L$4:$M$7,2,FALSE)),"",VLOOKUP($K717,Lists!$L$4:$M$7,2,FALSE))</f>
        <v/>
      </c>
      <c r="N717" s="98" t="str">
        <f t="shared" si="11"/>
        <v/>
      </c>
      <c r="O717" s="99" t="str">
        <f>IF(C717="no",VLOOKUP(B717,Lists!$R$4:$AB$17,10, FALSE),"Please enter details here")</f>
        <v>Please enter details here</v>
      </c>
      <c r="P717" s="124"/>
      <c r="Q717" s="99" t="str">
        <f>IF(Lists!$BA$4="","No","")</f>
        <v>No</v>
      </c>
      <c r="R717" s="100" t="str">
        <f>IF(ISERROR(VLOOKUP($E717,Lists!$T$4:$AA$49,6,FALSE)),"",VLOOKUP($E717,Lists!$T$4:$AA$49,6,FALSE))</f>
        <v/>
      </c>
      <c r="S717" s="101" t="str">
        <f>IF(ISERROR(VLOOKUP($E717,Lists!$T$4:$AA$49,7,FALSE)),"",VLOOKUP($E717,Lists!$T$4:$AA$49,7,FALSE))</f>
        <v/>
      </c>
      <c r="T717" s="102"/>
      <c r="U717" s="102"/>
      <c r="V717" s="102"/>
      <c r="W717" s="102"/>
      <c r="X717" s="102" t="str">
        <f>IF(ISERROR(VLOOKUP($E717,Lists!$T$4:$AF$49,13,FALSE))," ",VLOOKUP($E717,Lists!$T$4:$AF$49,13,FALSE))</f>
        <v xml:space="preserve"> </v>
      </c>
    </row>
    <row r="718" spans="1:24" x14ac:dyDescent="0.25">
      <c r="A718" s="91"/>
      <c r="B718" s="76" t="s">
        <v>781</v>
      </c>
      <c r="C718" s="89" t="s">
        <v>898</v>
      </c>
      <c r="D718" s="139" t="str">
        <f>IF(ISERROR(VLOOKUP($B718,Lists!$R$4:$S$17,2,FALSE)),"",VLOOKUP($B718,Lists!$R$4:$S$17,2,FALSE))</f>
        <v/>
      </c>
      <c r="E718" s="90" t="s">
        <v>799</v>
      </c>
      <c r="F718" s="96"/>
      <c r="G718" s="96" t="s">
        <v>836</v>
      </c>
      <c r="H718" s="91" t="s">
        <v>1016</v>
      </c>
      <c r="I718" s="91" t="s">
        <v>926</v>
      </c>
      <c r="J718" s="97"/>
      <c r="K718" s="78" t="s">
        <v>945</v>
      </c>
      <c r="L718" s="140" t="str">
        <f>IF(ISERROR(VLOOKUP($B718&amp;" "&amp;$M718,Lists!$AC$4:$AD$17,2,FALSE)),"",VLOOKUP($B718&amp;" "&amp;$M718,Lists!$AC$4:$AD$17,2,FALSE))</f>
        <v/>
      </c>
      <c r="M718" s="78" t="str">
        <f>IF(ISERROR(VLOOKUP($K718,Lists!$L$4:$M$7,2,FALSE)),"",VLOOKUP($K718,Lists!$L$4:$M$7,2,FALSE))</f>
        <v/>
      </c>
      <c r="N718" s="98" t="str">
        <f t="shared" si="11"/>
        <v/>
      </c>
      <c r="O718" s="99" t="str">
        <f>IF(C718="no",VLOOKUP(B718,Lists!$R$4:$AB$17,10, FALSE),"Please enter details here")</f>
        <v>Please enter details here</v>
      </c>
      <c r="P718" s="124"/>
      <c r="Q718" s="99" t="str">
        <f>IF(Lists!$BA$4="","No","")</f>
        <v>No</v>
      </c>
      <c r="R718" s="100" t="str">
        <f>IF(ISERROR(VLOOKUP($E718,Lists!$T$4:$AA$49,6,FALSE)),"",VLOOKUP($E718,Lists!$T$4:$AA$49,6,FALSE))</f>
        <v/>
      </c>
      <c r="S718" s="101" t="str">
        <f>IF(ISERROR(VLOOKUP($E718,Lists!$T$4:$AA$49,7,FALSE)),"",VLOOKUP($E718,Lists!$T$4:$AA$49,7,FALSE))</f>
        <v/>
      </c>
      <c r="T718" s="102"/>
      <c r="U718" s="102"/>
      <c r="V718" s="102"/>
      <c r="W718" s="102"/>
      <c r="X718" s="102" t="str">
        <f>IF(ISERROR(VLOOKUP($E718,Lists!$T$4:$AF$49,13,FALSE))," ",VLOOKUP($E718,Lists!$T$4:$AF$49,13,FALSE))</f>
        <v xml:space="preserve"> </v>
      </c>
    </row>
    <row r="719" spans="1:24" x14ac:dyDescent="0.25">
      <c r="A719" s="91"/>
      <c r="B719" s="76" t="s">
        <v>781</v>
      </c>
      <c r="C719" s="89" t="s">
        <v>898</v>
      </c>
      <c r="D719" s="139" t="str">
        <f>IF(ISERROR(VLOOKUP($B719,Lists!$R$4:$S$17,2,FALSE)),"",VLOOKUP($B719,Lists!$R$4:$S$17,2,FALSE))</f>
        <v/>
      </c>
      <c r="E719" s="90" t="s">
        <v>799</v>
      </c>
      <c r="F719" s="96"/>
      <c r="G719" s="96" t="s">
        <v>836</v>
      </c>
      <c r="H719" s="91" t="s">
        <v>1016</v>
      </c>
      <c r="I719" s="91" t="s">
        <v>926</v>
      </c>
      <c r="J719" s="97"/>
      <c r="K719" s="78" t="s">
        <v>945</v>
      </c>
      <c r="L719" s="140" t="str">
        <f>IF(ISERROR(VLOOKUP($B719&amp;" "&amp;$M719,Lists!$AC$4:$AD$17,2,FALSE)),"",VLOOKUP($B719&amp;" "&amp;$M719,Lists!$AC$4:$AD$17,2,FALSE))</f>
        <v/>
      </c>
      <c r="M719" s="78" t="str">
        <f>IF(ISERROR(VLOOKUP($K719,Lists!$L$4:$M$7,2,FALSE)),"",VLOOKUP($K719,Lists!$L$4:$M$7,2,FALSE))</f>
        <v/>
      </c>
      <c r="N719" s="98" t="str">
        <f t="shared" si="11"/>
        <v/>
      </c>
      <c r="O719" s="99" t="str">
        <f>IF(C719="no",VLOOKUP(B719,Lists!$R$4:$AB$17,10, FALSE),"Please enter details here")</f>
        <v>Please enter details here</v>
      </c>
      <c r="P719" s="124"/>
      <c r="Q719" s="99" t="str">
        <f>IF(Lists!$BA$4="","No","")</f>
        <v>No</v>
      </c>
      <c r="R719" s="100" t="str">
        <f>IF(ISERROR(VLOOKUP($E719,Lists!$T$4:$AA$49,6,FALSE)),"",VLOOKUP($E719,Lists!$T$4:$AA$49,6,FALSE))</f>
        <v/>
      </c>
      <c r="S719" s="101" t="str">
        <f>IF(ISERROR(VLOOKUP($E719,Lists!$T$4:$AA$49,7,FALSE)),"",VLOOKUP($E719,Lists!$T$4:$AA$49,7,FALSE))</f>
        <v/>
      </c>
      <c r="T719" s="102"/>
      <c r="U719" s="102"/>
      <c r="V719" s="102"/>
      <c r="W719" s="102"/>
      <c r="X719" s="102" t="str">
        <f>IF(ISERROR(VLOOKUP($E719,Lists!$T$4:$AF$49,13,FALSE))," ",VLOOKUP($E719,Lists!$T$4:$AF$49,13,FALSE))</f>
        <v xml:space="preserve"> </v>
      </c>
    </row>
    <row r="720" spans="1:24" x14ac:dyDescent="0.25">
      <c r="A720" s="91"/>
      <c r="B720" s="76" t="s">
        <v>781</v>
      </c>
      <c r="C720" s="89" t="s">
        <v>898</v>
      </c>
      <c r="D720" s="139" t="str">
        <f>IF(ISERROR(VLOOKUP($B720,Lists!$R$4:$S$17,2,FALSE)),"",VLOOKUP($B720,Lists!$R$4:$S$17,2,FALSE))</f>
        <v/>
      </c>
      <c r="E720" s="90" t="s">
        <v>799</v>
      </c>
      <c r="F720" s="96"/>
      <c r="G720" s="96" t="s">
        <v>836</v>
      </c>
      <c r="H720" s="91" t="s">
        <v>1016</v>
      </c>
      <c r="I720" s="91" t="s">
        <v>926</v>
      </c>
      <c r="J720" s="97"/>
      <c r="K720" s="78" t="s">
        <v>945</v>
      </c>
      <c r="L720" s="140" t="str">
        <f>IF(ISERROR(VLOOKUP($B720&amp;" "&amp;$M720,Lists!$AC$4:$AD$17,2,FALSE)),"",VLOOKUP($B720&amp;" "&amp;$M720,Lists!$AC$4:$AD$17,2,FALSE))</f>
        <v/>
      </c>
      <c r="M720" s="78" t="str">
        <f>IF(ISERROR(VLOOKUP($K720,Lists!$L$4:$M$7,2,FALSE)),"",VLOOKUP($K720,Lists!$L$4:$M$7,2,FALSE))</f>
        <v/>
      </c>
      <c r="N720" s="98" t="str">
        <f t="shared" si="11"/>
        <v/>
      </c>
      <c r="O720" s="99" t="str">
        <f>IF(C720="no",VLOOKUP(B720,Lists!$R$4:$AB$17,10, FALSE),"Please enter details here")</f>
        <v>Please enter details here</v>
      </c>
      <c r="P720" s="124"/>
      <c r="Q720" s="99" t="str">
        <f>IF(Lists!$BA$4="","No","")</f>
        <v>No</v>
      </c>
      <c r="R720" s="100" t="str">
        <f>IF(ISERROR(VLOOKUP($E720,Lists!$T$4:$AA$49,6,FALSE)),"",VLOOKUP($E720,Lists!$T$4:$AA$49,6,FALSE))</f>
        <v/>
      </c>
      <c r="S720" s="101" t="str">
        <f>IF(ISERROR(VLOOKUP($E720,Lists!$T$4:$AA$49,7,FALSE)),"",VLOOKUP($E720,Lists!$T$4:$AA$49,7,FALSE))</f>
        <v/>
      </c>
      <c r="T720" s="102"/>
      <c r="U720" s="102"/>
      <c r="V720" s="102"/>
      <c r="W720" s="102"/>
      <c r="X720" s="102" t="str">
        <f>IF(ISERROR(VLOOKUP($E720,Lists!$T$4:$AF$49,13,FALSE))," ",VLOOKUP($E720,Lists!$T$4:$AF$49,13,FALSE))</f>
        <v xml:space="preserve"> </v>
      </c>
    </row>
    <row r="721" spans="1:24" x14ac:dyDescent="0.25">
      <c r="A721" s="91"/>
      <c r="B721" s="76" t="s">
        <v>781</v>
      </c>
      <c r="C721" s="89" t="s">
        <v>898</v>
      </c>
      <c r="D721" s="139" t="str">
        <f>IF(ISERROR(VLOOKUP($B721,Lists!$R$4:$S$17,2,FALSE)),"",VLOOKUP($B721,Lists!$R$4:$S$17,2,FALSE))</f>
        <v/>
      </c>
      <c r="E721" s="90" t="s">
        <v>799</v>
      </c>
      <c r="F721" s="96"/>
      <c r="G721" s="96" t="s">
        <v>836</v>
      </c>
      <c r="H721" s="91" t="s">
        <v>1016</v>
      </c>
      <c r="I721" s="91" t="s">
        <v>926</v>
      </c>
      <c r="J721" s="97"/>
      <c r="K721" s="78" t="s">
        <v>945</v>
      </c>
      <c r="L721" s="140" t="str">
        <f>IF(ISERROR(VLOOKUP($B721&amp;" "&amp;$M721,Lists!$AC$4:$AD$17,2,FALSE)),"",VLOOKUP($B721&amp;" "&amp;$M721,Lists!$AC$4:$AD$17,2,FALSE))</f>
        <v/>
      </c>
      <c r="M721" s="78" t="str">
        <f>IF(ISERROR(VLOOKUP($K721,Lists!$L$4:$M$7,2,FALSE)),"",VLOOKUP($K721,Lists!$L$4:$M$7,2,FALSE))</f>
        <v/>
      </c>
      <c r="N721" s="98" t="str">
        <f t="shared" si="11"/>
        <v/>
      </c>
      <c r="O721" s="99" t="str">
        <f>IF(C721="no",VLOOKUP(B721,Lists!$R$4:$AB$17,10, FALSE),"Please enter details here")</f>
        <v>Please enter details here</v>
      </c>
      <c r="P721" s="124"/>
      <c r="Q721" s="99" t="str">
        <f>IF(Lists!$BA$4="","No","")</f>
        <v>No</v>
      </c>
      <c r="R721" s="100" t="str">
        <f>IF(ISERROR(VLOOKUP($E721,Lists!$T$4:$AA$49,6,FALSE)),"",VLOOKUP($E721,Lists!$T$4:$AA$49,6,FALSE))</f>
        <v/>
      </c>
      <c r="S721" s="101" t="str">
        <f>IF(ISERROR(VLOOKUP($E721,Lists!$T$4:$AA$49,7,FALSE)),"",VLOOKUP($E721,Lists!$T$4:$AA$49,7,FALSE))</f>
        <v/>
      </c>
      <c r="T721" s="102"/>
      <c r="U721" s="102"/>
      <c r="V721" s="102"/>
      <c r="W721" s="102"/>
      <c r="X721" s="102" t="str">
        <f>IF(ISERROR(VLOOKUP($E721,Lists!$T$4:$AF$49,13,FALSE))," ",VLOOKUP($E721,Lists!$T$4:$AF$49,13,FALSE))</f>
        <v xml:space="preserve"> </v>
      </c>
    </row>
    <row r="722" spans="1:24" x14ac:dyDescent="0.25">
      <c r="A722" s="91"/>
      <c r="B722" s="76" t="s">
        <v>781</v>
      </c>
      <c r="C722" s="89" t="s">
        <v>898</v>
      </c>
      <c r="D722" s="139" t="str">
        <f>IF(ISERROR(VLOOKUP($B722,Lists!$R$4:$S$17,2,FALSE)),"",VLOOKUP($B722,Lists!$R$4:$S$17,2,FALSE))</f>
        <v/>
      </c>
      <c r="E722" s="90" t="s">
        <v>799</v>
      </c>
      <c r="F722" s="96"/>
      <c r="G722" s="96" t="s">
        <v>836</v>
      </c>
      <c r="H722" s="91" t="s">
        <v>1016</v>
      </c>
      <c r="I722" s="91" t="s">
        <v>926</v>
      </c>
      <c r="J722" s="97"/>
      <c r="K722" s="78" t="s">
        <v>945</v>
      </c>
      <c r="L722" s="140" t="str">
        <f>IF(ISERROR(VLOOKUP($B722&amp;" "&amp;$M722,Lists!$AC$4:$AD$17,2,FALSE)),"",VLOOKUP($B722&amp;" "&amp;$M722,Lists!$AC$4:$AD$17,2,FALSE))</f>
        <v/>
      </c>
      <c r="M722" s="78" t="str">
        <f>IF(ISERROR(VLOOKUP($K722,Lists!$L$4:$M$7,2,FALSE)),"",VLOOKUP($K722,Lists!$L$4:$M$7,2,FALSE))</f>
        <v/>
      </c>
      <c r="N722" s="98" t="str">
        <f t="shared" si="11"/>
        <v/>
      </c>
      <c r="O722" s="99" t="str">
        <f>IF(C722="no",VLOOKUP(B722,Lists!$R$4:$AB$17,10, FALSE),"Please enter details here")</f>
        <v>Please enter details here</v>
      </c>
      <c r="P722" s="124"/>
      <c r="Q722" s="99" t="str">
        <f>IF(Lists!$BA$4="","No","")</f>
        <v>No</v>
      </c>
      <c r="R722" s="100" t="str">
        <f>IF(ISERROR(VLOOKUP($E722,Lists!$T$4:$AA$49,6,FALSE)),"",VLOOKUP($E722,Lists!$T$4:$AA$49,6,FALSE))</f>
        <v/>
      </c>
      <c r="S722" s="101" t="str">
        <f>IF(ISERROR(VLOOKUP($E722,Lists!$T$4:$AA$49,7,FALSE)),"",VLOOKUP($E722,Lists!$T$4:$AA$49,7,FALSE))</f>
        <v/>
      </c>
      <c r="T722" s="102"/>
      <c r="U722" s="102"/>
      <c r="V722" s="102"/>
      <c r="W722" s="102"/>
      <c r="X722" s="102" t="str">
        <f>IF(ISERROR(VLOOKUP($E722,Lists!$T$4:$AF$49,13,FALSE))," ",VLOOKUP($E722,Lists!$T$4:$AF$49,13,FALSE))</f>
        <v xml:space="preserve"> </v>
      </c>
    </row>
    <row r="723" spans="1:24" x14ac:dyDescent="0.25">
      <c r="A723" s="91"/>
      <c r="B723" s="76" t="s">
        <v>781</v>
      </c>
      <c r="C723" s="89" t="s">
        <v>898</v>
      </c>
      <c r="D723" s="139" t="str">
        <f>IF(ISERROR(VLOOKUP($B723,Lists!$R$4:$S$17,2,FALSE)),"",VLOOKUP($B723,Lists!$R$4:$S$17,2,FALSE))</f>
        <v/>
      </c>
      <c r="E723" s="90" t="s">
        <v>799</v>
      </c>
      <c r="F723" s="96"/>
      <c r="G723" s="96" t="s">
        <v>836</v>
      </c>
      <c r="H723" s="91" t="s">
        <v>1016</v>
      </c>
      <c r="I723" s="91" t="s">
        <v>926</v>
      </c>
      <c r="J723" s="97"/>
      <c r="K723" s="78" t="s">
        <v>945</v>
      </c>
      <c r="L723" s="140" t="str">
        <f>IF(ISERROR(VLOOKUP($B723&amp;" "&amp;$M723,Lists!$AC$4:$AD$17,2,FALSE)),"",VLOOKUP($B723&amp;" "&amp;$M723,Lists!$AC$4:$AD$17,2,FALSE))</f>
        <v/>
      </c>
      <c r="M723" s="78" t="str">
        <f>IF(ISERROR(VLOOKUP($K723,Lists!$L$4:$M$7,2,FALSE)),"",VLOOKUP($K723,Lists!$L$4:$M$7,2,FALSE))</f>
        <v/>
      </c>
      <c r="N723" s="98" t="str">
        <f t="shared" si="11"/>
        <v/>
      </c>
      <c r="O723" s="99" t="str">
        <f>IF(C723="no",VLOOKUP(B723,Lists!$R$4:$AB$17,10, FALSE),"Please enter details here")</f>
        <v>Please enter details here</v>
      </c>
      <c r="P723" s="124"/>
      <c r="Q723" s="99" t="str">
        <f>IF(Lists!$BA$4="","No","")</f>
        <v>No</v>
      </c>
      <c r="R723" s="100" t="str">
        <f>IF(ISERROR(VLOOKUP($E723,Lists!$T$4:$AA$49,6,FALSE)),"",VLOOKUP($E723,Lists!$T$4:$AA$49,6,FALSE))</f>
        <v/>
      </c>
      <c r="S723" s="101" t="str">
        <f>IF(ISERROR(VLOOKUP($E723,Lists!$T$4:$AA$49,7,FALSE)),"",VLOOKUP($E723,Lists!$T$4:$AA$49,7,FALSE))</f>
        <v/>
      </c>
      <c r="T723" s="102"/>
      <c r="U723" s="102"/>
      <c r="V723" s="102"/>
      <c r="W723" s="102"/>
      <c r="X723" s="102" t="str">
        <f>IF(ISERROR(VLOOKUP($E723,Lists!$T$4:$AF$49,13,FALSE))," ",VLOOKUP($E723,Lists!$T$4:$AF$49,13,FALSE))</f>
        <v xml:space="preserve"> </v>
      </c>
    </row>
    <row r="724" spans="1:24" x14ac:dyDescent="0.25">
      <c r="A724" s="91"/>
      <c r="B724" s="76" t="s">
        <v>781</v>
      </c>
      <c r="C724" s="89" t="s">
        <v>898</v>
      </c>
      <c r="D724" s="139" t="str">
        <f>IF(ISERROR(VLOOKUP($B724,Lists!$R$4:$S$17,2,FALSE)),"",VLOOKUP($B724,Lists!$R$4:$S$17,2,FALSE))</f>
        <v/>
      </c>
      <c r="E724" s="90" t="s">
        <v>799</v>
      </c>
      <c r="F724" s="96"/>
      <c r="G724" s="96" t="s">
        <v>836</v>
      </c>
      <c r="H724" s="91" t="s">
        <v>1016</v>
      </c>
      <c r="I724" s="91" t="s">
        <v>926</v>
      </c>
      <c r="J724" s="97"/>
      <c r="K724" s="78" t="s">
        <v>945</v>
      </c>
      <c r="L724" s="140" t="str">
        <f>IF(ISERROR(VLOOKUP($B724&amp;" "&amp;$M724,Lists!$AC$4:$AD$17,2,FALSE)),"",VLOOKUP($B724&amp;" "&amp;$M724,Lists!$AC$4:$AD$17,2,FALSE))</f>
        <v/>
      </c>
      <c r="M724" s="78" t="str">
        <f>IF(ISERROR(VLOOKUP($K724,Lists!$L$4:$M$7,2,FALSE)),"",VLOOKUP($K724,Lists!$L$4:$M$7,2,FALSE))</f>
        <v/>
      </c>
      <c r="N724" s="98" t="str">
        <f t="shared" si="11"/>
        <v/>
      </c>
      <c r="O724" s="99" t="str">
        <f>IF(C724="no",VLOOKUP(B724,Lists!$R$4:$AB$17,10, FALSE),"Please enter details here")</f>
        <v>Please enter details here</v>
      </c>
      <c r="P724" s="124"/>
      <c r="Q724" s="99" t="str">
        <f>IF(Lists!$BA$4="","No","")</f>
        <v>No</v>
      </c>
      <c r="R724" s="100" t="str">
        <f>IF(ISERROR(VLOOKUP($E724,Lists!$T$4:$AA$49,6,FALSE)),"",VLOOKUP($E724,Lists!$T$4:$AA$49,6,FALSE))</f>
        <v/>
      </c>
      <c r="S724" s="101" t="str">
        <f>IF(ISERROR(VLOOKUP($E724,Lists!$T$4:$AA$49,7,FALSE)),"",VLOOKUP($E724,Lists!$T$4:$AA$49,7,FALSE))</f>
        <v/>
      </c>
      <c r="T724" s="102"/>
      <c r="U724" s="102"/>
      <c r="V724" s="102"/>
      <c r="W724" s="102"/>
      <c r="X724" s="102" t="str">
        <f>IF(ISERROR(VLOOKUP($E724,Lists!$T$4:$AF$49,13,FALSE))," ",VLOOKUP($E724,Lists!$T$4:$AF$49,13,FALSE))</f>
        <v xml:space="preserve"> </v>
      </c>
    </row>
    <row r="725" spans="1:24" x14ac:dyDescent="0.25">
      <c r="A725" s="91"/>
      <c r="B725" s="76" t="s">
        <v>781</v>
      </c>
      <c r="C725" s="89" t="s">
        <v>898</v>
      </c>
      <c r="D725" s="139" t="str">
        <f>IF(ISERROR(VLOOKUP($B725,Lists!$R$4:$S$17,2,FALSE)),"",VLOOKUP($B725,Lists!$R$4:$S$17,2,FALSE))</f>
        <v/>
      </c>
      <c r="E725" s="90" t="s">
        <v>799</v>
      </c>
      <c r="F725" s="96"/>
      <c r="G725" s="96" t="s">
        <v>836</v>
      </c>
      <c r="H725" s="91" t="s">
        <v>1016</v>
      </c>
      <c r="I725" s="91" t="s">
        <v>926</v>
      </c>
      <c r="J725" s="97"/>
      <c r="K725" s="78" t="s">
        <v>945</v>
      </c>
      <c r="L725" s="140" t="str">
        <f>IF(ISERROR(VLOOKUP($B725&amp;" "&amp;$M725,Lists!$AC$4:$AD$17,2,FALSE)),"",VLOOKUP($B725&amp;" "&amp;$M725,Lists!$AC$4:$AD$17,2,FALSE))</f>
        <v/>
      </c>
      <c r="M725" s="78" t="str">
        <f>IF(ISERROR(VLOOKUP($K725,Lists!$L$4:$M$7,2,FALSE)),"",VLOOKUP($K725,Lists!$L$4:$M$7,2,FALSE))</f>
        <v/>
      </c>
      <c r="N725" s="98" t="str">
        <f t="shared" si="11"/>
        <v/>
      </c>
      <c r="O725" s="99" t="str">
        <f>IF(C725="no",VLOOKUP(B725,Lists!$R$4:$AB$17,10, FALSE),"Please enter details here")</f>
        <v>Please enter details here</v>
      </c>
      <c r="P725" s="124"/>
      <c r="Q725" s="99" t="str">
        <f>IF(Lists!$BA$4="","No","")</f>
        <v>No</v>
      </c>
      <c r="R725" s="100" t="str">
        <f>IF(ISERROR(VLOOKUP($E725,Lists!$T$4:$AA$49,6,FALSE)),"",VLOOKUP($E725,Lists!$T$4:$AA$49,6,FALSE))</f>
        <v/>
      </c>
      <c r="S725" s="101" t="str">
        <f>IF(ISERROR(VLOOKUP($E725,Lists!$T$4:$AA$49,7,FALSE)),"",VLOOKUP($E725,Lists!$T$4:$AA$49,7,FALSE))</f>
        <v/>
      </c>
      <c r="T725" s="102"/>
      <c r="U725" s="102"/>
      <c r="V725" s="102"/>
      <c r="W725" s="102"/>
      <c r="X725" s="102" t="str">
        <f>IF(ISERROR(VLOOKUP($E725,Lists!$T$4:$AF$49,13,FALSE))," ",VLOOKUP($E725,Lists!$T$4:$AF$49,13,FALSE))</f>
        <v xml:space="preserve"> </v>
      </c>
    </row>
    <row r="726" spans="1:24" x14ac:dyDescent="0.25">
      <c r="A726" s="91"/>
      <c r="B726" s="76" t="s">
        <v>781</v>
      </c>
      <c r="C726" s="89" t="s">
        <v>898</v>
      </c>
      <c r="D726" s="139" t="str">
        <f>IF(ISERROR(VLOOKUP($B726,Lists!$R$4:$S$17,2,FALSE)),"",VLOOKUP($B726,Lists!$R$4:$S$17,2,FALSE))</f>
        <v/>
      </c>
      <c r="E726" s="90" t="s">
        <v>799</v>
      </c>
      <c r="F726" s="96"/>
      <c r="G726" s="96" t="s">
        <v>836</v>
      </c>
      <c r="H726" s="91" t="s">
        <v>1016</v>
      </c>
      <c r="I726" s="91" t="s">
        <v>926</v>
      </c>
      <c r="J726" s="97"/>
      <c r="K726" s="78" t="s">
        <v>945</v>
      </c>
      <c r="L726" s="140" t="str">
        <f>IF(ISERROR(VLOOKUP($B726&amp;" "&amp;$M726,Lists!$AC$4:$AD$17,2,FALSE)),"",VLOOKUP($B726&amp;" "&amp;$M726,Lists!$AC$4:$AD$17,2,FALSE))</f>
        <v/>
      </c>
      <c r="M726" s="78" t="str">
        <f>IF(ISERROR(VLOOKUP($K726,Lists!$L$4:$M$7,2,FALSE)),"",VLOOKUP($K726,Lists!$L$4:$M$7,2,FALSE))</f>
        <v/>
      </c>
      <c r="N726" s="98" t="str">
        <f t="shared" si="11"/>
        <v/>
      </c>
      <c r="O726" s="99" t="str">
        <f>IF(C726="no",VLOOKUP(B726,Lists!$R$4:$AB$17,10, FALSE),"Please enter details here")</f>
        <v>Please enter details here</v>
      </c>
      <c r="P726" s="124"/>
      <c r="Q726" s="99" t="str">
        <f>IF(Lists!$BA$4="","No","")</f>
        <v>No</v>
      </c>
      <c r="R726" s="100" t="str">
        <f>IF(ISERROR(VLOOKUP($E726,Lists!$T$4:$AA$49,6,FALSE)),"",VLOOKUP($E726,Lists!$T$4:$AA$49,6,FALSE))</f>
        <v/>
      </c>
      <c r="S726" s="101" t="str">
        <f>IF(ISERROR(VLOOKUP($E726,Lists!$T$4:$AA$49,7,FALSE)),"",VLOOKUP($E726,Lists!$T$4:$AA$49,7,FALSE))</f>
        <v/>
      </c>
      <c r="T726" s="102"/>
      <c r="U726" s="102"/>
      <c r="V726" s="102"/>
      <c r="W726" s="102"/>
      <c r="X726" s="102" t="str">
        <f>IF(ISERROR(VLOOKUP($E726,Lists!$T$4:$AF$49,13,FALSE))," ",VLOOKUP($E726,Lists!$T$4:$AF$49,13,FALSE))</f>
        <v xml:space="preserve"> </v>
      </c>
    </row>
    <row r="727" spans="1:24" x14ac:dyDescent="0.25">
      <c r="A727" s="91"/>
      <c r="B727" s="76" t="s">
        <v>781</v>
      </c>
      <c r="C727" s="89" t="s">
        <v>898</v>
      </c>
      <c r="D727" s="139" t="str">
        <f>IF(ISERROR(VLOOKUP($B727,Lists!$R$4:$S$17,2,FALSE)),"",VLOOKUP($B727,Lists!$R$4:$S$17,2,FALSE))</f>
        <v/>
      </c>
      <c r="E727" s="90" t="s">
        <v>799</v>
      </c>
      <c r="F727" s="96"/>
      <c r="G727" s="96" t="s">
        <v>836</v>
      </c>
      <c r="H727" s="91" t="s">
        <v>1016</v>
      </c>
      <c r="I727" s="91" t="s">
        <v>926</v>
      </c>
      <c r="J727" s="97"/>
      <c r="K727" s="78" t="s">
        <v>945</v>
      </c>
      <c r="L727" s="140" t="str">
        <f>IF(ISERROR(VLOOKUP($B727&amp;" "&amp;$M727,Lists!$AC$4:$AD$17,2,FALSE)),"",VLOOKUP($B727&amp;" "&amp;$M727,Lists!$AC$4:$AD$17,2,FALSE))</f>
        <v/>
      </c>
      <c r="M727" s="78" t="str">
        <f>IF(ISERROR(VLOOKUP($K727,Lists!$L$4:$M$7,2,FALSE)),"",VLOOKUP($K727,Lists!$L$4:$M$7,2,FALSE))</f>
        <v/>
      </c>
      <c r="N727" s="98" t="str">
        <f t="shared" si="11"/>
        <v/>
      </c>
      <c r="O727" s="99" t="str">
        <f>IF(C727="no",VLOOKUP(B727,Lists!$R$4:$AB$17,10, FALSE),"Please enter details here")</f>
        <v>Please enter details here</v>
      </c>
      <c r="P727" s="124"/>
      <c r="Q727" s="99" t="str">
        <f>IF(Lists!$BA$4="","No","")</f>
        <v>No</v>
      </c>
      <c r="R727" s="100" t="str">
        <f>IF(ISERROR(VLOOKUP($E727,Lists!$T$4:$AA$49,6,FALSE)),"",VLOOKUP($E727,Lists!$T$4:$AA$49,6,FALSE))</f>
        <v/>
      </c>
      <c r="S727" s="101" t="str">
        <f>IF(ISERROR(VLOOKUP($E727,Lists!$T$4:$AA$49,7,FALSE)),"",VLOOKUP($E727,Lists!$T$4:$AA$49,7,FALSE))</f>
        <v/>
      </c>
      <c r="T727" s="102"/>
      <c r="U727" s="102"/>
      <c r="V727" s="102"/>
      <c r="W727" s="102"/>
      <c r="X727" s="102" t="str">
        <f>IF(ISERROR(VLOOKUP($E727,Lists!$T$4:$AF$49,13,FALSE))," ",VLOOKUP($E727,Lists!$T$4:$AF$49,13,FALSE))</f>
        <v xml:space="preserve"> </v>
      </c>
    </row>
    <row r="728" spans="1:24" x14ac:dyDescent="0.25">
      <c r="A728" s="91"/>
      <c r="B728" s="76" t="s">
        <v>781</v>
      </c>
      <c r="C728" s="89" t="s">
        <v>898</v>
      </c>
      <c r="D728" s="139" t="str">
        <f>IF(ISERROR(VLOOKUP($B728,Lists!$R$4:$S$17,2,FALSE)),"",VLOOKUP($B728,Lists!$R$4:$S$17,2,FALSE))</f>
        <v/>
      </c>
      <c r="E728" s="90" t="s">
        <v>799</v>
      </c>
      <c r="F728" s="96"/>
      <c r="G728" s="96" t="s">
        <v>836</v>
      </c>
      <c r="H728" s="91" t="s">
        <v>1016</v>
      </c>
      <c r="I728" s="91" t="s">
        <v>926</v>
      </c>
      <c r="J728" s="97"/>
      <c r="K728" s="78" t="s">
        <v>945</v>
      </c>
      <c r="L728" s="140" t="str">
        <f>IF(ISERROR(VLOOKUP($B728&amp;" "&amp;$M728,Lists!$AC$4:$AD$17,2,FALSE)),"",VLOOKUP($B728&amp;" "&amp;$M728,Lists!$AC$4:$AD$17,2,FALSE))</f>
        <v/>
      </c>
      <c r="M728" s="78" t="str">
        <f>IF(ISERROR(VLOOKUP($K728,Lists!$L$4:$M$7,2,FALSE)),"",VLOOKUP($K728,Lists!$L$4:$M$7,2,FALSE))</f>
        <v/>
      </c>
      <c r="N728" s="98" t="str">
        <f t="shared" si="11"/>
        <v/>
      </c>
      <c r="O728" s="99" t="str">
        <f>IF(C728="no",VLOOKUP(B728,Lists!$R$4:$AB$17,10, FALSE),"Please enter details here")</f>
        <v>Please enter details here</v>
      </c>
      <c r="P728" s="124"/>
      <c r="Q728" s="99" t="str">
        <f>IF(Lists!$BA$4="","No","")</f>
        <v>No</v>
      </c>
      <c r="R728" s="100" t="str">
        <f>IF(ISERROR(VLOOKUP($E728,Lists!$T$4:$AA$49,6,FALSE)),"",VLOOKUP($E728,Lists!$T$4:$AA$49,6,FALSE))</f>
        <v/>
      </c>
      <c r="S728" s="101" t="str">
        <f>IF(ISERROR(VLOOKUP($E728,Lists!$T$4:$AA$49,7,FALSE)),"",VLOOKUP($E728,Lists!$T$4:$AA$49,7,FALSE))</f>
        <v/>
      </c>
      <c r="T728" s="102"/>
      <c r="U728" s="102"/>
      <c r="V728" s="102"/>
      <c r="W728" s="102"/>
      <c r="X728" s="102" t="str">
        <f>IF(ISERROR(VLOOKUP($E728,Lists!$T$4:$AF$49,13,FALSE))," ",VLOOKUP($E728,Lists!$T$4:$AF$49,13,FALSE))</f>
        <v xml:space="preserve"> </v>
      </c>
    </row>
    <row r="729" spans="1:24" x14ac:dyDescent="0.25">
      <c r="A729" s="91"/>
      <c r="B729" s="76" t="s">
        <v>781</v>
      </c>
      <c r="C729" s="89" t="s">
        <v>898</v>
      </c>
      <c r="D729" s="139" t="str">
        <f>IF(ISERROR(VLOOKUP($B729,Lists!$R$4:$S$17,2,FALSE)),"",VLOOKUP($B729,Lists!$R$4:$S$17,2,FALSE))</f>
        <v/>
      </c>
      <c r="E729" s="90" t="s">
        <v>799</v>
      </c>
      <c r="F729" s="96"/>
      <c r="G729" s="96" t="s">
        <v>836</v>
      </c>
      <c r="H729" s="91" t="s">
        <v>1016</v>
      </c>
      <c r="I729" s="91" t="s">
        <v>926</v>
      </c>
      <c r="J729" s="97"/>
      <c r="K729" s="78" t="s">
        <v>945</v>
      </c>
      <c r="L729" s="140" t="str">
        <f>IF(ISERROR(VLOOKUP($B729&amp;" "&amp;$M729,Lists!$AC$4:$AD$17,2,FALSE)),"",VLOOKUP($B729&amp;" "&amp;$M729,Lists!$AC$4:$AD$17,2,FALSE))</f>
        <v/>
      </c>
      <c r="M729" s="78" t="str">
        <f>IF(ISERROR(VLOOKUP($K729,Lists!$L$4:$M$7,2,FALSE)),"",VLOOKUP($K729,Lists!$L$4:$M$7,2,FALSE))</f>
        <v/>
      </c>
      <c r="N729" s="98" t="str">
        <f t="shared" si="11"/>
        <v/>
      </c>
      <c r="O729" s="99" t="str">
        <f>IF(C729="no",VLOOKUP(B729,Lists!$R$4:$AB$17,10, FALSE),"Please enter details here")</f>
        <v>Please enter details here</v>
      </c>
      <c r="P729" s="124"/>
      <c r="Q729" s="99" t="str">
        <f>IF(Lists!$BA$4="","No","")</f>
        <v>No</v>
      </c>
      <c r="R729" s="100" t="str">
        <f>IF(ISERROR(VLOOKUP($E729,Lists!$T$4:$AA$49,6,FALSE)),"",VLOOKUP($E729,Lists!$T$4:$AA$49,6,FALSE))</f>
        <v/>
      </c>
      <c r="S729" s="101" t="str">
        <f>IF(ISERROR(VLOOKUP($E729,Lists!$T$4:$AA$49,7,FALSE)),"",VLOOKUP($E729,Lists!$T$4:$AA$49,7,FALSE))</f>
        <v/>
      </c>
      <c r="T729" s="102"/>
      <c r="U729" s="102"/>
      <c r="V729" s="102"/>
      <c r="W729" s="102"/>
      <c r="X729" s="102" t="str">
        <f>IF(ISERROR(VLOOKUP($E729,Lists!$T$4:$AF$49,13,FALSE))," ",VLOOKUP($E729,Lists!$T$4:$AF$49,13,FALSE))</f>
        <v xml:space="preserve"> </v>
      </c>
    </row>
    <row r="730" spans="1:24" x14ac:dyDescent="0.25">
      <c r="A730" s="91"/>
      <c r="B730" s="76" t="s">
        <v>781</v>
      </c>
      <c r="C730" s="89" t="s">
        <v>898</v>
      </c>
      <c r="D730" s="139" t="str">
        <f>IF(ISERROR(VLOOKUP($B730,Lists!$R$4:$S$17,2,FALSE)),"",VLOOKUP($B730,Lists!$R$4:$S$17,2,FALSE))</f>
        <v/>
      </c>
      <c r="E730" s="90" t="s">
        <v>799</v>
      </c>
      <c r="F730" s="96"/>
      <c r="G730" s="96" t="s">
        <v>836</v>
      </c>
      <c r="H730" s="91" t="s">
        <v>1016</v>
      </c>
      <c r="I730" s="91" t="s">
        <v>926</v>
      </c>
      <c r="J730" s="97"/>
      <c r="K730" s="78" t="s">
        <v>945</v>
      </c>
      <c r="L730" s="140" t="str">
        <f>IF(ISERROR(VLOOKUP($B730&amp;" "&amp;$M730,Lists!$AC$4:$AD$17,2,FALSE)),"",VLOOKUP($B730&amp;" "&amp;$M730,Lists!$AC$4:$AD$17,2,FALSE))</f>
        <v/>
      </c>
      <c r="M730" s="78" t="str">
        <f>IF(ISERROR(VLOOKUP($K730,Lists!$L$4:$M$7,2,FALSE)),"",VLOOKUP($K730,Lists!$L$4:$M$7,2,FALSE))</f>
        <v/>
      </c>
      <c r="N730" s="98" t="str">
        <f t="shared" si="11"/>
        <v/>
      </c>
      <c r="O730" s="99" t="str">
        <f>IF(C730="no",VLOOKUP(B730,Lists!$R$4:$AB$17,10, FALSE),"Please enter details here")</f>
        <v>Please enter details here</v>
      </c>
      <c r="P730" s="124"/>
      <c r="Q730" s="99" t="str">
        <f>IF(Lists!$BA$4="","No","")</f>
        <v>No</v>
      </c>
      <c r="R730" s="100" t="str">
        <f>IF(ISERROR(VLOOKUP($E730,Lists!$T$4:$AA$49,6,FALSE)),"",VLOOKUP($E730,Lists!$T$4:$AA$49,6,FALSE))</f>
        <v/>
      </c>
      <c r="S730" s="101" t="str">
        <f>IF(ISERROR(VLOOKUP($E730,Lists!$T$4:$AA$49,7,FALSE)),"",VLOOKUP($E730,Lists!$T$4:$AA$49,7,FALSE))</f>
        <v/>
      </c>
      <c r="T730" s="102"/>
      <c r="U730" s="102"/>
      <c r="V730" s="102"/>
      <c r="W730" s="102"/>
      <c r="X730" s="102" t="str">
        <f>IF(ISERROR(VLOOKUP($E730,Lists!$T$4:$AF$49,13,FALSE))," ",VLOOKUP($E730,Lists!$T$4:$AF$49,13,FALSE))</f>
        <v xml:space="preserve"> </v>
      </c>
    </row>
    <row r="731" spans="1:24" x14ac:dyDescent="0.25">
      <c r="A731" s="91"/>
      <c r="B731" s="76" t="s">
        <v>781</v>
      </c>
      <c r="C731" s="89" t="s">
        <v>898</v>
      </c>
      <c r="D731" s="139" t="str">
        <f>IF(ISERROR(VLOOKUP($B731,Lists!$R$4:$S$17,2,FALSE)),"",VLOOKUP($B731,Lists!$R$4:$S$17,2,FALSE))</f>
        <v/>
      </c>
      <c r="E731" s="90" t="s">
        <v>799</v>
      </c>
      <c r="F731" s="96"/>
      <c r="G731" s="96" t="s">
        <v>836</v>
      </c>
      <c r="H731" s="91" t="s">
        <v>1016</v>
      </c>
      <c r="I731" s="91" t="s">
        <v>926</v>
      </c>
      <c r="J731" s="97"/>
      <c r="K731" s="78" t="s">
        <v>945</v>
      </c>
      <c r="L731" s="140" t="str">
        <f>IF(ISERROR(VLOOKUP($B731&amp;" "&amp;$M731,Lists!$AC$4:$AD$17,2,FALSE)),"",VLOOKUP($B731&amp;" "&amp;$M731,Lists!$AC$4:$AD$17,2,FALSE))</f>
        <v/>
      </c>
      <c r="M731" s="78" t="str">
        <f>IF(ISERROR(VLOOKUP($K731,Lists!$L$4:$M$7,2,FALSE)),"",VLOOKUP($K731,Lists!$L$4:$M$7,2,FALSE))</f>
        <v/>
      </c>
      <c r="N731" s="98" t="str">
        <f t="shared" si="11"/>
        <v/>
      </c>
      <c r="O731" s="99" t="str">
        <f>IF(C731="no",VLOOKUP(B731,Lists!$R$4:$AB$17,10, FALSE),"Please enter details here")</f>
        <v>Please enter details here</v>
      </c>
      <c r="P731" s="124"/>
      <c r="Q731" s="99" t="str">
        <f>IF(Lists!$BA$4="","No","")</f>
        <v>No</v>
      </c>
      <c r="R731" s="100" t="str">
        <f>IF(ISERROR(VLOOKUP($E731,Lists!$T$4:$AA$49,6,FALSE)),"",VLOOKUP($E731,Lists!$T$4:$AA$49,6,FALSE))</f>
        <v/>
      </c>
      <c r="S731" s="101" t="str">
        <f>IF(ISERROR(VLOOKUP($E731,Lists!$T$4:$AA$49,7,FALSE)),"",VLOOKUP($E731,Lists!$T$4:$AA$49,7,FALSE))</f>
        <v/>
      </c>
      <c r="T731" s="102"/>
      <c r="U731" s="102"/>
      <c r="V731" s="102"/>
      <c r="W731" s="102"/>
      <c r="X731" s="102" t="str">
        <f>IF(ISERROR(VLOOKUP($E731,Lists!$T$4:$AF$49,13,FALSE))," ",VLOOKUP($E731,Lists!$T$4:$AF$49,13,FALSE))</f>
        <v xml:space="preserve"> </v>
      </c>
    </row>
    <row r="732" spans="1:24" x14ac:dyDescent="0.25">
      <c r="A732" s="91"/>
      <c r="B732" s="76" t="s">
        <v>781</v>
      </c>
      <c r="C732" s="89" t="s">
        <v>898</v>
      </c>
      <c r="D732" s="139" t="str">
        <f>IF(ISERROR(VLOOKUP($B732,Lists!$R$4:$S$17,2,FALSE)),"",VLOOKUP($B732,Lists!$R$4:$S$17,2,FALSE))</f>
        <v/>
      </c>
      <c r="E732" s="90" t="s">
        <v>799</v>
      </c>
      <c r="F732" s="96"/>
      <c r="G732" s="96" t="s">
        <v>836</v>
      </c>
      <c r="H732" s="91" t="s">
        <v>1016</v>
      </c>
      <c r="I732" s="91" t="s">
        <v>926</v>
      </c>
      <c r="J732" s="97"/>
      <c r="K732" s="78" t="s">
        <v>945</v>
      </c>
      <c r="L732" s="140" t="str">
        <f>IF(ISERROR(VLOOKUP($B732&amp;" "&amp;$M732,Lists!$AC$4:$AD$17,2,FALSE)),"",VLOOKUP($B732&amp;" "&amp;$M732,Lists!$AC$4:$AD$17,2,FALSE))</f>
        <v/>
      </c>
      <c r="M732" s="78" t="str">
        <f>IF(ISERROR(VLOOKUP($K732,Lists!$L$4:$M$7,2,FALSE)),"",VLOOKUP($K732,Lists!$L$4:$M$7,2,FALSE))</f>
        <v/>
      </c>
      <c r="N732" s="98" t="str">
        <f t="shared" si="11"/>
        <v/>
      </c>
      <c r="O732" s="99" t="str">
        <f>IF(C732="no",VLOOKUP(B732,Lists!$R$4:$AB$17,10, FALSE),"Please enter details here")</f>
        <v>Please enter details here</v>
      </c>
      <c r="P732" s="124"/>
      <c r="Q732" s="99" t="str">
        <f>IF(Lists!$BA$4="","No","")</f>
        <v>No</v>
      </c>
      <c r="R732" s="100" t="str">
        <f>IF(ISERROR(VLOOKUP($E732,Lists!$T$4:$AA$49,6,FALSE)),"",VLOOKUP($E732,Lists!$T$4:$AA$49,6,FALSE))</f>
        <v/>
      </c>
      <c r="S732" s="101" t="str">
        <f>IF(ISERROR(VLOOKUP($E732,Lists!$T$4:$AA$49,7,FALSE)),"",VLOOKUP($E732,Lists!$T$4:$AA$49,7,FALSE))</f>
        <v/>
      </c>
      <c r="T732" s="102"/>
      <c r="U732" s="102"/>
      <c r="V732" s="102"/>
      <c r="W732" s="102"/>
      <c r="X732" s="102" t="str">
        <f>IF(ISERROR(VLOOKUP($E732,Lists!$T$4:$AF$49,13,FALSE))," ",VLOOKUP($E732,Lists!$T$4:$AF$49,13,FALSE))</f>
        <v xml:space="preserve"> </v>
      </c>
    </row>
    <row r="733" spans="1:24" x14ac:dyDescent="0.25">
      <c r="A733" s="91"/>
      <c r="B733" s="76" t="s">
        <v>781</v>
      </c>
      <c r="C733" s="89" t="s">
        <v>898</v>
      </c>
      <c r="D733" s="139" t="str">
        <f>IF(ISERROR(VLOOKUP($B733,Lists!$R$4:$S$17,2,FALSE)),"",VLOOKUP($B733,Lists!$R$4:$S$17,2,FALSE))</f>
        <v/>
      </c>
      <c r="E733" s="90" t="s">
        <v>799</v>
      </c>
      <c r="F733" s="96"/>
      <c r="G733" s="96" t="s">
        <v>836</v>
      </c>
      <c r="H733" s="91" t="s">
        <v>1016</v>
      </c>
      <c r="I733" s="91" t="s">
        <v>926</v>
      </c>
      <c r="J733" s="97"/>
      <c r="K733" s="78" t="s">
        <v>945</v>
      </c>
      <c r="L733" s="140" t="str">
        <f>IF(ISERROR(VLOOKUP($B733&amp;" "&amp;$M733,Lists!$AC$4:$AD$17,2,FALSE)),"",VLOOKUP($B733&amp;" "&amp;$M733,Lists!$AC$4:$AD$17,2,FALSE))</f>
        <v/>
      </c>
      <c r="M733" s="78" t="str">
        <f>IF(ISERROR(VLOOKUP($K733,Lists!$L$4:$M$7,2,FALSE)),"",VLOOKUP($K733,Lists!$L$4:$M$7,2,FALSE))</f>
        <v/>
      </c>
      <c r="N733" s="98" t="str">
        <f t="shared" si="11"/>
        <v/>
      </c>
      <c r="O733" s="99" t="str">
        <f>IF(C733="no",VLOOKUP(B733,Lists!$R$4:$AB$17,10, FALSE),"Please enter details here")</f>
        <v>Please enter details here</v>
      </c>
      <c r="P733" s="124"/>
      <c r="Q733" s="99" t="str">
        <f>IF(Lists!$BA$4="","No","")</f>
        <v>No</v>
      </c>
      <c r="R733" s="100" t="str">
        <f>IF(ISERROR(VLOOKUP($E733,Lists!$T$4:$AA$49,6,FALSE)),"",VLOOKUP($E733,Lists!$T$4:$AA$49,6,FALSE))</f>
        <v/>
      </c>
      <c r="S733" s="101" t="str">
        <f>IF(ISERROR(VLOOKUP($E733,Lists!$T$4:$AA$49,7,FALSE)),"",VLOOKUP($E733,Lists!$T$4:$AA$49,7,FALSE))</f>
        <v/>
      </c>
      <c r="T733" s="102"/>
      <c r="U733" s="102"/>
      <c r="V733" s="102"/>
      <c r="W733" s="102"/>
      <c r="X733" s="102" t="str">
        <f>IF(ISERROR(VLOOKUP($E733,Lists!$T$4:$AF$49,13,FALSE))," ",VLOOKUP($E733,Lists!$T$4:$AF$49,13,FALSE))</f>
        <v xml:space="preserve"> </v>
      </c>
    </row>
    <row r="734" spans="1:24" x14ac:dyDescent="0.25">
      <c r="A734" s="91"/>
      <c r="B734" s="76" t="s">
        <v>781</v>
      </c>
      <c r="C734" s="89" t="s">
        <v>898</v>
      </c>
      <c r="D734" s="139" t="str">
        <f>IF(ISERROR(VLOOKUP($B734,Lists!$R$4:$S$17,2,FALSE)),"",VLOOKUP($B734,Lists!$R$4:$S$17,2,FALSE))</f>
        <v/>
      </c>
      <c r="E734" s="90" t="s">
        <v>799</v>
      </c>
      <c r="F734" s="96"/>
      <c r="G734" s="96" t="s">
        <v>836</v>
      </c>
      <c r="H734" s="91" t="s">
        <v>1016</v>
      </c>
      <c r="I734" s="91" t="s">
        <v>926</v>
      </c>
      <c r="J734" s="97"/>
      <c r="K734" s="78" t="s">
        <v>945</v>
      </c>
      <c r="L734" s="140" t="str">
        <f>IF(ISERROR(VLOOKUP($B734&amp;" "&amp;$M734,Lists!$AC$4:$AD$17,2,FALSE)),"",VLOOKUP($B734&amp;" "&amp;$M734,Lists!$AC$4:$AD$17,2,FALSE))</f>
        <v/>
      </c>
      <c r="M734" s="78" t="str">
        <f>IF(ISERROR(VLOOKUP($K734,Lists!$L$4:$M$7,2,FALSE)),"",VLOOKUP($K734,Lists!$L$4:$M$7,2,FALSE))</f>
        <v/>
      </c>
      <c r="N734" s="98" t="str">
        <f t="shared" si="11"/>
        <v/>
      </c>
      <c r="O734" s="99" t="str">
        <f>IF(C734="no",VLOOKUP(B734,Lists!$R$4:$AB$17,10, FALSE),"Please enter details here")</f>
        <v>Please enter details here</v>
      </c>
      <c r="P734" s="124"/>
      <c r="Q734" s="99" t="str">
        <f>IF(Lists!$BA$4="","No","")</f>
        <v>No</v>
      </c>
      <c r="R734" s="100" t="str">
        <f>IF(ISERROR(VLOOKUP($E734,Lists!$T$4:$AA$49,6,FALSE)),"",VLOOKUP($E734,Lists!$T$4:$AA$49,6,FALSE))</f>
        <v/>
      </c>
      <c r="S734" s="101" t="str">
        <f>IF(ISERROR(VLOOKUP($E734,Lists!$T$4:$AA$49,7,FALSE)),"",VLOOKUP($E734,Lists!$T$4:$AA$49,7,FALSE))</f>
        <v/>
      </c>
      <c r="T734" s="102"/>
      <c r="U734" s="102"/>
      <c r="V734" s="102"/>
      <c r="W734" s="102"/>
      <c r="X734" s="102" t="str">
        <f>IF(ISERROR(VLOOKUP($E734,Lists!$T$4:$AF$49,13,FALSE))," ",VLOOKUP($E734,Lists!$T$4:$AF$49,13,FALSE))</f>
        <v xml:space="preserve"> </v>
      </c>
    </row>
    <row r="735" spans="1:24" x14ac:dyDescent="0.25">
      <c r="A735" s="91"/>
      <c r="B735" s="76" t="s">
        <v>781</v>
      </c>
      <c r="C735" s="89" t="s">
        <v>898</v>
      </c>
      <c r="D735" s="139" t="str">
        <f>IF(ISERROR(VLOOKUP($B735,Lists!$R$4:$S$17,2,FALSE)),"",VLOOKUP($B735,Lists!$R$4:$S$17,2,FALSE))</f>
        <v/>
      </c>
      <c r="E735" s="90" t="s">
        <v>799</v>
      </c>
      <c r="F735" s="96"/>
      <c r="G735" s="96" t="s">
        <v>836</v>
      </c>
      <c r="H735" s="91" t="s">
        <v>1016</v>
      </c>
      <c r="I735" s="91" t="s">
        <v>926</v>
      </c>
      <c r="J735" s="97"/>
      <c r="K735" s="78" t="s">
        <v>945</v>
      </c>
      <c r="L735" s="140" t="str">
        <f>IF(ISERROR(VLOOKUP($B735&amp;" "&amp;$M735,Lists!$AC$4:$AD$17,2,FALSE)),"",VLOOKUP($B735&amp;" "&amp;$M735,Lists!$AC$4:$AD$17,2,FALSE))</f>
        <v/>
      </c>
      <c r="M735" s="78" t="str">
        <f>IF(ISERROR(VLOOKUP($K735,Lists!$L$4:$M$7,2,FALSE)),"",VLOOKUP($K735,Lists!$L$4:$M$7,2,FALSE))</f>
        <v/>
      </c>
      <c r="N735" s="98" t="str">
        <f t="shared" si="11"/>
        <v/>
      </c>
      <c r="O735" s="99" t="str">
        <f>IF(C735="no",VLOOKUP(B735,Lists!$R$4:$AB$17,10, FALSE),"Please enter details here")</f>
        <v>Please enter details here</v>
      </c>
      <c r="P735" s="124"/>
      <c r="Q735" s="99" t="str">
        <f>IF(Lists!$BA$4="","No","")</f>
        <v>No</v>
      </c>
      <c r="R735" s="100" t="str">
        <f>IF(ISERROR(VLOOKUP($E735,Lists!$T$4:$AA$49,6,FALSE)),"",VLOOKUP($E735,Lists!$T$4:$AA$49,6,FALSE))</f>
        <v/>
      </c>
      <c r="S735" s="101" t="str">
        <f>IF(ISERROR(VLOOKUP($E735,Lists!$T$4:$AA$49,7,FALSE)),"",VLOOKUP($E735,Lists!$T$4:$AA$49,7,FALSE))</f>
        <v/>
      </c>
      <c r="T735" s="102"/>
      <c r="U735" s="102"/>
      <c r="V735" s="102"/>
      <c r="W735" s="102"/>
      <c r="X735" s="102" t="str">
        <f>IF(ISERROR(VLOOKUP($E735,Lists!$T$4:$AF$49,13,FALSE))," ",VLOOKUP($E735,Lists!$T$4:$AF$49,13,FALSE))</f>
        <v xml:space="preserve"> </v>
      </c>
    </row>
    <row r="736" spans="1:24" x14ac:dyDescent="0.25">
      <c r="A736" s="91"/>
      <c r="B736" s="76" t="s">
        <v>781</v>
      </c>
      <c r="C736" s="89" t="s">
        <v>898</v>
      </c>
      <c r="D736" s="139" t="str">
        <f>IF(ISERROR(VLOOKUP($B736,Lists!$R$4:$S$17,2,FALSE)),"",VLOOKUP($B736,Lists!$R$4:$S$17,2,FALSE))</f>
        <v/>
      </c>
      <c r="E736" s="90" t="s">
        <v>799</v>
      </c>
      <c r="F736" s="96"/>
      <c r="G736" s="96" t="s">
        <v>836</v>
      </c>
      <c r="H736" s="91" t="s">
        <v>1016</v>
      </c>
      <c r="I736" s="91" t="s">
        <v>926</v>
      </c>
      <c r="J736" s="97"/>
      <c r="K736" s="78" t="s">
        <v>945</v>
      </c>
      <c r="L736" s="140" t="str">
        <f>IF(ISERROR(VLOOKUP($B736&amp;" "&amp;$M736,Lists!$AC$4:$AD$17,2,FALSE)),"",VLOOKUP($B736&amp;" "&amp;$M736,Lists!$AC$4:$AD$17,2,FALSE))</f>
        <v/>
      </c>
      <c r="M736" s="78" t="str">
        <f>IF(ISERROR(VLOOKUP($K736,Lists!$L$4:$M$7,2,FALSE)),"",VLOOKUP($K736,Lists!$L$4:$M$7,2,FALSE))</f>
        <v/>
      </c>
      <c r="N736" s="98" t="str">
        <f t="shared" si="11"/>
        <v/>
      </c>
      <c r="O736" s="99" t="str">
        <f>IF(C736="no",VLOOKUP(B736,Lists!$R$4:$AB$17,10, FALSE),"Please enter details here")</f>
        <v>Please enter details here</v>
      </c>
      <c r="P736" s="124"/>
      <c r="Q736" s="99" t="str">
        <f>IF(Lists!$BA$4="","No","")</f>
        <v>No</v>
      </c>
      <c r="R736" s="100" t="str">
        <f>IF(ISERROR(VLOOKUP($E736,Lists!$T$4:$AA$49,6,FALSE)),"",VLOOKUP($E736,Lists!$T$4:$AA$49,6,FALSE))</f>
        <v/>
      </c>
      <c r="S736" s="101" t="str">
        <f>IF(ISERROR(VLOOKUP($E736,Lists!$T$4:$AA$49,7,FALSE)),"",VLOOKUP($E736,Lists!$T$4:$AA$49,7,FALSE))</f>
        <v/>
      </c>
      <c r="T736" s="102"/>
      <c r="U736" s="102"/>
      <c r="V736" s="102"/>
      <c r="W736" s="102"/>
      <c r="X736" s="102" t="str">
        <f>IF(ISERROR(VLOOKUP($E736,Lists!$T$4:$AF$49,13,FALSE))," ",VLOOKUP($E736,Lists!$T$4:$AF$49,13,FALSE))</f>
        <v xml:space="preserve"> </v>
      </c>
    </row>
    <row r="737" spans="1:24" x14ac:dyDescent="0.25">
      <c r="A737" s="91"/>
      <c r="B737" s="76" t="s">
        <v>781</v>
      </c>
      <c r="C737" s="89" t="s">
        <v>898</v>
      </c>
      <c r="D737" s="139" t="str">
        <f>IF(ISERROR(VLOOKUP($B737,Lists!$R$4:$S$17,2,FALSE)),"",VLOOKUP($B737,Lists!$R$4:$S$17,2,FALSE))</f>
        <v/>
      </c>
      <c r="E737" s="90" t="s">
        <v>799</v>
      </c>
      <c r="F737" s="96"/>
      <c r="G737" s="96" t="s">
        <v>836</v>
      </c>
      <c r="H737" s="91" t="s">
        <v>1016</v>
      </c>
      <c r="I737" s="91" t="s">
        <v>926</v>
      </c>
      <c r="J737" s="97"/>
      <c r="K737" s="78" t="s">
        <v>945</v>
      </c>
      <c r="L737" s="140" t="str">
        <f>IF(ISERROR(VLOOKUP($B737&amp;" "&amp;$M737,Lists!$AC$4:$AD$17,2,FALSE)),"",VLOOKUP($B737&amp;" "&amp;$M737,Lists!$AC$4:$AD$17,2,FALSE))</f>
        <v/>
      </c>
      <c r="M737" s="78" t="str">
        <f>IF(ISERROR(VLOOKUP($K737,Lists!$L$4:$M$7,2,FALSE)),"",VLOOKUP($K737,Lists!$L$4:$M$7,2,FALSE))</f>
        <v/>
      </c>
      <c r="N737" s="98" t="str">
        <f t="shared" si="11"/>
        <v/>
      </c>
      <c r="O737" s="99" t="str">
        <f>IF(C737="no",VLOOKUP(B737,Lists!$R$4:$AB$17,10, FALSE),"Please enter details here")</f>
        <v>Please enter details here</v>
      </c>
      <c r="P737" s="124"/>
      <c r="Q737" s="99" t="str">
        <f>IF(Lists!$BA$4="","No","")</f>
        <v>No</v>
      </c>
      <c r="R737" s="100" t="str">
        <f>IF(ISERROR(VLOOKUP($E737,Lists!$T$4:$AA$49,6,FALSE)),"",VLOOKUP($E737,Lists!$T$4:$AA$49,6,FALSE))</f>
        <v/>
      </c>
      <c r="S737" s="101" t="str">
        <f>IF(ISERROR(VLOOKUP($E737,Lists!$T$4:$AA$49,7,FALSE)),"",VLOOKUP($E737,Lists!$T$4:$AA$49,7,FALSE))</f>
        <v/>
      </c>
      <c r="T737" s="102"/>
      <c r="U737" s="102"/>
      <c r="V737" s="102"/>
      <c r="W737" s="102"/>
      <c r="X737" s="102" t="str">
        <f>IF(ISERROR(VLOOKUP($E737,Lists!$T$4:$AF$49,13,FALSE))," ",VLOOKUP($E737,Lists!$T$4:$AF$49,13,FALSE))</f>
        <v xml:space="preserve"> </v>
      </c>
    </row>
    <row r="738" spans="1:24" x14ac:dyDescent="0.25">
      <c r="A738" s="91"/>
      <c r="B738" s="76" t="s">
        <v>781</v>
      </c>
      <c r="C738" s="89" t="s">
        <v>898</v>
      </c>
      <c r="D738" s="139" t="str">
        <f>IF(ISERROR(VLOOKUP($B738,Lists!$R$4:$S$17,2,FALSE)),"",VLOOKUP($B738,Lists!$R$4:$S$17,2,FALSE))</f>
        <v/>
      </c>
      <c r="E738" s="90" t="s">
        <v>799</v>
      </c>
      <c r="F738" s="96"/>
      <c r="G738" s="96" t="s">
        <v>836</v>
      </c>
      <c r="H738" s="91" t="s">
        <v>1016</v>
      </c>
      <c r="I738" s="91" t="s">
        <v>926</v>
      </c>
      <c r="J738" s="97"/>
      <c r="K738" s="78" t="s">
        <v>945</v>
      </c>
      <c r="L738" s="140" t="str">
        <f>IF(ISERROR(VLOOKUP($B738&amp;" "&amp;$M738,Lists!$AC$4:$AD$17,2,FALSE)),"",VLOOKUP($B738&amp;" "&amp;$M738,Lists!$AC$4:$AD$17,2,FALSE))</f>
        <v/>
      </c>
      <c r="M738" s="78" t="str">
        <f>IF(ISERROR(VLOOKUP($K738,Lists!$L$4:$M$7,2,FALSE)),"",VLOOKUP($K738,Lists!$L$4:$M$7,2,FALSE))</f>
        <v/>
      </c>
      <c r="N738" s="98" t="str">
        <f t="shared" si="11"/>
        <v/>
      </c>
      <c r="O738" s="99" t="str">
        <f>IF(C738="no",VLOOKUP(B738,Lists!$R$4:$AB$17,10, FALSE),"Please enter details here")</f>
        <v>Please enter details here</v>
      </c>
      <c r="P738" s="124"/>
      <c r="Q738" s="99" t="str">
        <f>IF(Lists!$BA$4="","No","")</f>
        <v>No</v>
      </c>
      <c r="R738" s="100" t="str">
        <f>IF(ISERROR(VLOOKUP($E738,Lists!$T$4:$AA$49,6,FALSE)),"",VLOOKUP($E738,Lists!$T$4:$AA$49,6,FALSE))</f>
        <v/>
      </c>
      <c r="S738" s="101" t="str">
        <f>IF(ISERROR(VLOOKUP($E738,Lists!$T$4:$AA$49,7,FALSE)),"",VLOOKUP($E738,Lists!$T$4:$AA$49,7,FALSE))</f>
        <v/>
      </c>
      <c r="T738" s="102"/>
      <c r="U738" s="102"/>
      <c r="V738" s="102"/>
      <c r="W738" s="102"/>
      <c r="X738" s="102" t="str">
        <f>IF(ISERROR(VLOOKUP($E738,Lists!$T$4:$AF$49,13,FALSE))," ",VLOOKUP($E738,Lists!$T$4:$AF$49,13,FALSE))</f>
        <v xml:space="preserve"> </v>
      </c>
    </row>
    <row r="739" spans="1:24" x14ac:dyDescent="0.25">
      <c r="A739" s="91"/>
      <c r="B739" s="76" t="s">
        <v>781</v>
      </c>
      <c r="C739" s="89" t="s">
        <v>898</v>
      </c>
      <c r="D739" s="139" t="str">
        <f>IF(ISERROR(VLOOKUP($B739,Lists!$R$4:$S$17,2,FALSE)),"",VLOOKUP($B739,Lists!$R$4:$S$17,2,FALSE))</f>
        <v/>
      </c>
      <c r="E739" s="90" t="s">
        <v>799</v>
      </c>
      <c r="F739" s="96"/>
      <c r="G739" s="96" t="s">
        <v>836</v>
      </c>
      <c r="H739" s="91" t="s">
        <v>1016</v>
      </c>
      <c r="I739" s="91" t="s">
        <v>926</v>
      </c>
      <c r="J739" s="97"/>
      <c r="K739" s="78" t="s">
        <v>945</v>
      </c>
      <c r="L739" s="140" t="str">
        <f>IF(ISERROR(VLOOKUP($B739&amp;" "&amp;$M739,Lists!$AC$4:$AD$17,2,FALSE)),"",VLOOKUP($B739&amp;" "&amp;$M739,Lists!$AC$4:$AD$17,2,FALSE))</f>
        <v/>
      </c>
      <c r="M739" s="78" t="str">
        <f>IF(ISERROR(VLOOKUP($K739,Lists!$L$4:$M$7,2,FALSE)),"",VLOOKUP($K739,Lists!$L$4:$M$7,2,FALSE))</f>
        <v/>
      </c>
      <c r="N739" s="98" t="str">
        <f t="shared" si="11"/>
        <v/>
      </c>
      <c r="O739" s="99" t="str">
        <f>IF(C739="no",VLOOKUP(B739,Lists!$R$4:$AB$17,10, FALSE),"Please enter details here")</f>
        <v>Please enter details here</v>
      </c>
      <c r="P739" s="124"/>
      <c r="Q739" s="99" t="str">
        <f>IF(Lists!$BA$4="","No","")</f>
        <v>No</v>
      </c>
      <c r="R739" s="100" t="str">
        <f>IF(ISERROR(VLOOKUP($E739,Lists!$T$4:$AA$49,6,FALSE)),"",VLOOKUP($E739,Lists!$T$4:$AA$49,6,FALSE))</f>
        <v/>
      </c>
      <c r="S739" s="101" t="str">
        <f>IF(ISERROR(VLOOKUP($E739,Lists!$T$4:$AA$49,7,FALSE)),"",VLOOKUP($E739,Lists!$T$4:$AA$49,7,FALSE))</f>
        <v/>
      </c>
      <c r="T739" s="102"/>
      <c r="U739" s="102"/>
      <c r="V739" s="102"/>
      <c r="W739" s="102"/>
      <c r="X739" s="102" t="str">
        <f>IF(ISERROR(VLOOKUP($E739,Lists!$T$4:$AF$49,13,FALSE))," ",VLOOKUP($E739,Lists!$T$4:$AF$49,13,FALSE))</f>
        <v xml:space="preserve"> </v>
      </c>
    </row>
    <row r="740" spans="1:24" x14ac:dyDescent="0.25">
      <c r="A740" s="91"/>
      <c r="B740" s="76" t="s">
        <v>781</v>
      </c>
      <c r="C740" s="89" t="s">
        <v>898</v>
      </c>
      <c r="D740" s="139" t="str">
        <f>IF(ISERROR(VLOOKUP($B740,Lists!$R$4:$S$17,2,FALSE)),"",VLOOKUP($B740,Lists!$R$4:$S$17,2,FALSE))</f>
        <v/>
      </c>
      <c r="E740" s="90" t="s">
        <v>799</v>
      </c>
      <c r="F740" s="96"/>
      <c r="G740" s="96" t="s">
        <v>836</v>
      </c>
      <c r="H740" s="91" t="s">
        <v>1016</v>
      </c>
      <c r="I740" s="91" t="s">
        <v>926</v>
      </c>
      <c r="J740" s="97"/>
      <c r="K740" s="78" t="s">
        <v>945</v>
      </c>
      <c r="L740" s="140" t="str">
        <f>IF(ISERROR(VLOOKUP($B740&amp;" "&amp;$M740,Lists!$AC$4:$AD$17,2,FALSE)),"",VLOOKUP($B740&amp;" "&amp;$M740,Lists!$AC$4:$AD$17,2,FALSE))</f>
        <v/>
      </c>
      <c r="M740" s="78" t="str">
        <f>IF(ISERROR(VLOOKUP($K740,Lists!$L$4:$M$7,2,FALSE)),"",VLOOKUP($K740,Lists!$L$4:$M$7,2,FALSE))</f>
        <v/>
      </c>
      <c r="N740" s="98" t="str">
        <f t="shared" si="11"/>
        <v/>
      </c>
      <c r="O740" s="99" t="str">
        <f>IF(C740="no",VLOOKUP(B740,Lists!$R$4:$AB$17,10, FALSE),"Please enter details here")</f>
        <v>Please enter details here</v>
      </c>
      <c r="P740" s="124"/>
      <c r="Q740" s="99" t="str">
        <f>IF(Lists!$BA$4="","No","")</f>
        <v>No</v>
      </c>
      <c r="R740" s="100" t="str">
        <f>IF(ISERROR(VLOOKUP($E740,Lists!$T$4:$AA$49,6,FALSE)),"",VLOOKUP($E740,Lists!$T$4:$AA$49,6,FALSE))</f>
        <v/>
      </c>
      <c r="S740" s="101" t="str">
        <f>IF(ISERROR(VLOOKUP($E740,Lists!$T$4:$AA$49,7,FALSE)),"",VLOOKUP($E740,Lists!$T$4:$AA$49,7,FALSE))</f>
        <v/>
      </c>
      <c r="T740" s="102"/>
      <c r="U740" s="102"/>
      <c r="V740" s="102"/>
      <c r="W740" s="102"/>
      <c r="X740" s="102" t="str">
        <f>IF(ISERROR(VLOOKUP($E740,Lists!$T$4:$AF$49,13,FALSE))," ",VLOOKUP($E740,Lists!$T$4:$AF$49,13,FALSE))</f>
        <v xml:space="preserve"> </v>
      </c>
    </row>
    <row r="741" spans="1:24" x14ac:dyDescent="0.25">
      <c r="A741" s="91"/>
      <c r="B741" s="76" t="s">
        <v>781</v>
      </c>
      <c r="C741" s="89" t="s">
        <v>898</v>
      </c>
      <c r="D741" s="139" t="str">
        <f>IF(ISERROR(VLOOKUP($B741,Lists!$R$4:$S$17,2,FALSE)),"",VLOOKUP($B741,Lists!$R$4:$S$17,2,FALSE))</f>
        <v/>
      </c>
      <c r="E741" s="90" t="s">
        <v>799</v>
      </c>
      <c r="F741" s="96"/>
      <c r="G741" s="96" t="s">
        <v>836</v>
      </c>
      <c r="H741" s="91" t="s">
        <v>1016</v>
      </c>
      <c r="I741" s="91" t="s">
        <v>926</v>
      </c>
      <c r="J741" s="97"/>
      <c r="K741" s="78" t="s">
        <v>945</v>
      </c>
      <c r="L741" s="140" t="str">
        <f>IF(ISERROR(VLOOKUP($B741&amp;" "&amp;$M741,Lists!$AC$4:$AD$17,2,FALSE)),"",VLOOKUP($B741&amp;" "&amp;$M741,Lists!$AC$4:$AD$17,2,FALSE))</f>
        <v/>
      </c>
      <c r="M741" s="78" t="str">
        <f>IF(ISERROR(VLOOKUP($K741,Lists!$L$4:$M$7,2,FALSE)),"",VLOOKUP($K741,Lists!$L$4:$M$7,2,FALSE))</f>
        <v/>
      </c>
      <c r="N741" s="98" t="str">
        <f t="shared" si="11"/>
        <v/>
      </c>
      <c r="O741" s="99" t="str">
        <f>IF(C741="no",VLOOKUP(B741,Lists!$R$4:$AB$17,10, FALSE),"Please enter details here")</f>
        <v>Please enter details here</v>
      </c>
      <c r="P741" s="124"/>
      <c r="Q741" s="99" t="str">
        <f>IF(Lists!$BA$4="","No","")</f>
        <v>No</v>
      </c>
      <c r="R741" s="100" t="str">
        <f>IF(ISERROR(VLOOKUP($E741,Lists!$T$4:$AA$49,6,FALSE)),"",VLOOKUP($E741,Lists!$T$4:$AA$49,6,FALSE))</f>
        <v/>
      </c>
      <c r="S741" s="101" t="str">
        <f>IF(ISERROR(VLOOKUP($E741,Lists!$T$4:$AA$49,7,FALSE)),"",VLOOKUP($E741,Lists!$T$4:$AA$49,7,FALSE))</f>
        <v/>
      </c>
      <c r="T741" s="102"/>
      <c r="U741" s="102"/>
      <c r="V741" s="102"/>
      <c r="W741" s="102"/>
      <c r="X741" s="102" t="str">
        <f>IF(ISERROR(VLOOKUP($E741,Lists!$T$4:$AF$49,13,FALSE))," ",VLOOKUP($E741,Lists!$T$4:$AF$49,13,FALSE))</f>
        <v xml:space="preserve"> </v>
      </c>
    </row>
    <row r="742" spans="1:24" x14ac:dyDescent="0.25">
      <c r="A742" s="91"/>
      <c r="B742" s="76" t="s">
        <v>781</v>
      </c>
      <c r="C742" s="89" t="s">
        <v>898</v>
      </c>
      <c r="D742" s="139" t="str">
        <f>IF(ISERROR(VLOOKUP($B742,Lists!$R$4:$S$17,2,FALSE)),"",VLOOKUP($B742,Lists!$R$4:$S$17,2,FALSE))</f>
        <v/>
      </c>
      <c r="E742" s="90" t="s">
        <v>799</v>
      </c>
      <c r="F742" s="96"/>
      <c r="G742" s="96" t="s">
        <v>836</v>
      </c>
      <c r="H742" s="91" t="s">
        <v>1016</v>
      </c>
      <c r="I742" s="91" t="s">
        <v>926</v>
      </c>
      <c r="J742" s="97"/>
      <c r="K742" s="78" t="s">
        <v>945</v>
      </c>
      <c r="L742" s="140" t="str">
        <f>IF(ISERROR(VLOOKUP($B742&amp;" "&amp;$M742,Lists!$AC$4:$AD$17,2,FALSE)),"",VLOOKUP($B742&amp;" "&amp;$M742,Lists!$AC$4:$AD$17,2,FALSE))</f>
        <v/>
      </c>
      <c r="M742" s="78" t="str">
        <f>IF(ISERROR(VLOOKUP($K742,Lists!$L$4:$M$7,2,FALSE)),"",VLOOKUP($K742,Lists!$L$4:$M$7,2,FALSE))</f>
        <v/>
      </c>
      <c r="N742" s="98" t="str">
        <f t="shared" si="11"/>
        <v/>
      </c>
      <c r="O742" s="99" t="str">
        <f>IF(C742="no",VLOOKUP(B742,Lists!$R$4:$AB$17,10, FALSE),"Please enter details here")</f>
        <v>Please enter details here</v>
      </c>
      <c r="P742" s="124"/>
      <c r="Q742" s="99" t="str">
        <f>IF(Lists!$BA$4="","No","")</f>
        <v>No</v>
      </c>
      <c r="R742" s="100" t="str">
        <f>IF(ISERROR(VLOOKUP($E742,Lists!$T$4:$AA$49,6,FALSE)),"",VLOOKUP($E742,Lists!$T$4:$AA$49,6,FALSE))</f>
        <v/>
      </c>
      <c r="S742" s="101" t="str">
        <f>IF(ISERROR(VLOOKUP($E742,Lists!$T$4:$AA$49,7,FALSE)),"",VLOOKUP($E742,Lists!$T$4:$AA$49,7,FALSE))</f>
        <v/>
      </c>
      <c r="T742" s="102"/>
      <c r="U742" s="102"/>
      <c r="V742" s="102"/>
      <c r="W742" s="102"/>
      <c r="X742" s="102" t="str">
        <f>IF(ISERROR(VLOOKUP($E742,Lists!$T$4:$AF$49,13,FALSE))," ",VLOOKUP($E742,Lists!$T$4:$AF$49,13,FALSE))</f>
        <v xml:space="preserve"> </v>
      </c>
    </row>
    <row r="743" spans="1:24" x14ac:dyDescent="0.25">
      <c r="A743" s="91"/>
      <c r="B743" s="76" t="s">
        <v>781</v>
      </c>
      <c r="C743" s="89" t="s">
        <v>898</v>
      </c>
      <c r="D743" s="139" t="str">
        <f>IF(ISERROR(VLOOKUP($B743,Lists!$R$4:$S$17,2,FALSE)),"",VLOOKUP($B743,Lists!$R$4:$S$17,2,FALSE))</f>
        <v/>
      </c>
      <c r="E743" s="90" t="s">
        <v>799</v>
      </c>
      <c r="F743" s="96"/>
      <c r="G743" s="96" t="s">
        <v>836</v>
      </c>
      <c r="H743" s="91" t="s">
        <v>1016</v>
      </c>
      <c r="I743" s="91" t="s">
        <v>926</v>
      </c>
      <c r="J743" s="97"/>
      <c r="K743" s="78" t="s">
        <v>945</v>
      </c>
      <c r="L743" s="140" t="str">
        <f>IF(ISERROR(VLOOKUP($B743&amp;" "&amp;$M743,Lists!$AC$4:$AD$17,2,FALSE)),"",VLOOKUP($B743&amp;" "&amp;$M743,Lists!$AC$4:$AD$17,2,FALSE))</f>
        <v/>
      </c>
      <c r="M743" s="78" t="str">
        <f>IF(ISERROR(VLOOKUP($K743,Lists!$L$4:$M$7,2,FALSE)),"",VLOOKUP($K743,Lists!$L$4:$M$7,2,FALSE))</f>
        <v/>
      </c>
      <c r="N743" s="98" t="str">
        <f t="shared" si="11"/>
        <v/>
      </c>
      <c r="O743" s="99" t="str">
        <f>IF(C743="no",VLOOKUP(B743,Lists!$R$4:$AB$17,10, FALSE),"Please enter details here")</f>
        <v>Please enter details here</v>
      </c>
      <c r="P743" s="124"/>
      <c r="Q743" s="99" t="str">
        <f>IF(Lists!$BA$4="","No","")</f>
        <v>No</v>
      </c>
      <c r="R743" s="100" t="str">
        <f>IF(ISERROR(VLOOKUP($E743,Lists!$T$4:$AA$49,6,FALSE)),"",VLOOKUP($E743,Lists!$T$4:$AA$49,6,FALSE))</f>
        <v/>
      </c>
      <c r="S743" s="101" t="str">
        <f>IF(ISERROR(VLOOKUP($E743,Lists!$T$4:$AA$49,7,FALSE)),"",VLOOKUP($E743,Lists!$T$4:$AA$49,7,FALSE))</f>
        <v/>
      </c>
      <c r="T743" s="102"/>
      <c r="U743" s="102"/>
      <c r="V743" s="102"/>
      <c r="W743" s="102"/>
      <c r="X743" s="102" t="str">
        <f>IF(ISERROR(VLOOKUP($E743,Lists!$T$4:$AF$49,13,FALSE))," ",VLOOKUP($E743,Lists!$T$4:$AF$49,13,FALSE))</f>
        <v xml:space="preserve"> </v>
      </c>
    </row>
    <row r="744" spans="1:24" x14ac:dyDescent="0.25">
      <c r="A744" s="91"/>
      <c r="B744" s="76" t="s">
        <v>781</v>
      </c>
      <c r="C744" s="89" t="s">
        <v>898</v>
      </c>
      <c r="D744" s="139" t="str">
        <f>IF(ISERROR(VLOOKUP($B744,Lists!$R$4:$S$17,2,FALSE)),"",VLOOKUP($B744,Lists!$R$4:$S$17,2,FALSE))</f>
        <v/>
      </c>
      <c r="E744" s="90" t="s">
        <v>799</v>
      </c>
      <c r="F744" s="96"/>
      <c r="G744" s="96" t="s">
        <v>836</v>
      </c>
      <c r="H744" s="91" t="s">
        <v>1016</v>
      </c>
      <c r="I744" s="91" t="s">
        <v>926</v>
      </c>
      <c r="J744" s="97"/>
      <c r="K744" s="78" t="s">
        <v>945</v>
      </c>
      <c r="L744" s="140" t="str">
        <f>IF(ISERROR(VLOOKUP($B744&amp;" "&amp;$M744,Lists!$AC$4:$AD$17,2,FALSE)),"",VLOOKUP($B744&amp;" "&amp;$M744,Lists!$AC$4:$AD$17,2,FALSE))</f>
        <v/>
      </c>
      <c r="M744" s="78" t="str">
        <f>IF(ISERROR(VLOOKUP($K744,Lists!$L$4:$M$7,2,FALSE)),"",VLOOKUP($K744,Lists!$L$4:$M$7,2,FALSE))</f>
        <v/>
      </c>
      <c r="N744" s="98" t="str">
        <f t="shared" si="11"/>
        <v/>
      </c>
      <c r="O744" s="99" t="str">
        <f>IF(C744="no",VLOOKUP(B744,Lists!$R$4:$AB$17,10, FALSE),"Please enter details here")</f>
        <v>Please enter details here</v>
      </c>
      <c r="P744" s="124"/>
      <c r="Q744" s="99" t="str">
        <f>IF(Lists!$BA$4="","No","")</f>
        <v>No</v>
      </c>
      <c r="R744" s="100" t="str">
        <f>IF(ISERROR(VLOOKUP($E744,Lists!$T$4:$AA$49,6,FALSE)),"",VLOOKUP($E744,Lists!$T$4:$AA$49,6,FALSE))</f>
        <v/>
      </c>
      <c r="S744" s="101" t="str">
        <f>IF(ISERROR(VLOOKUP($E744,Lists!$T$4:$AA$49,7,FALSE)),"",VLOOKUP($E744,Lists!$T$4:$AA$49,7,FALSE))</f>
        <v/>
      </c>
      <c r="T744" s="102"/>
      <c r="U744" s="102"/>
      <c r="V744" s="102"/>
      <c r="W744" s="102"/>
      <c r="X744" s="102" t="str">
        <f>IF(ISERROR(VLOOKUP($E744,Lists!$T$4:$AF$49,13,FALSE))," ",VLOOKUP($E744,Lists!$T$4:$AF$49,13,FALSE))</f>
        <v xml:space="preserve"> </v>
      </c>
    </row>
    <row r="745" spans="1:24" x14ac:dyDescent="0.25">
      <c r="A745" s="91"/>
      <c r="B745" s="76" t="s">
        <v>781</v>
      </c>
      <c r="C745" s="89" t="s">
        <v>898</v>
      </c>
      <c r="D745" s="139" t="str">
        <f>IF(ISERROR(VLOOKUP($B745,Lists!$R$4:$S$17,2,FALSE)),"",VLOOKUP($B745,Lists!$R$4:$S$17,2,FALSE))</f>
        <v/>
      </c>
      <c r="E745" s="90" t="s">
        <v>799</v>
      </c>
      <c r="F745" s="96"/>
      <c r="G745" s="96" t="s">
        <v>836</v>
      </c>
      <c r="H745" s="91" t="s">
        <v>1016</v>
      </c>
      <c r="I745" s="91" t="s">
        <v>926</v>
      </c>
      <c r="J745" s="97"/>
      <c r="K745" s="78" t="s">
        <v>945</v>
      </c>
      <c r="L745" s="140" t="str">
        <f>IF(ISERROR(VLOOKUP($B745&amp;" "&amp;$M745,Lists!$AC$4:$AD$17,2,FALSE)),"",VLOOKUP($B745&amp;" "&amp;$M745,Lists!$AC$4:$AD$17,2,FALSE))</f>
        <v/>
      </c>
      <c r="M745" s="78" t="str">
        <f>IF(ISERROR(VLOOKUP($K745,Lists!$L$4:$M$7,2,FALSE)),"",VLOOKUP($K745,Lists!$L$4:$M$7,2,FALSE))</f>
        <v/>
      </c>
      <c r="N745" s="98" t="str">
        <f t="shared" si="11"/>
        <v/>
      </c>
      <c r="O745" s="99" t="str">
        <f>IF(C745="no",VLOOKUP(B745,Lists!$R$4:$AB$17,10, FALSE),"Please enter details here")</f>
        <v>Please enter details here</v>
      </c>
      <c r="P745" s="124"/>
      <c r="Q745" s="99" t="str">
        <f>IF(Lists!$BA$4="","No","")</f>
        <v>No</v>
      </c>
      <c r="R745" s="100" t="str">
        <f>IF(ISERROR(VLOOKUP($E745,Lists!$T$4:$AA$49,6,FALSE)),"",VLOOKUP($E745,Lists!$T$4:$AA$49,6,FALSE))</f>
        <v/>
      </c>
      <c r="S745" s="101" t="str">
        <f>IF(ISERROR(VLOOKUP($E745,Lists!$T$4:$AA$49,7,FALSE)),"",VLOOKUP($E745,Lists!$T$4:$AA$49,7,FALSE))</f>
        <v/>
      </c>
      <c r="T745" s="102"/>
      <c r="U745" s="102"/>
      <c r="V745" s="102"/>
      <c r="W745" s="102"/>
      <c r="X745" s="102" t="str">
        <f>IF(ISERROR(VLOOKUP($E745,Lists!$T$4:$AF$49,13,FALSE))," ",VLOOKUP($E745,Lists!$T$4:$AF$49,13,FALSE))</f>
        <v xml:space="preserve"> </v>
      </c>
    </row>
    <row r="746" spans="1:24" x14ac:dyDescent="0.25">
      <c r="A746" s="91"/>
      <c r="B746" s="76" t="s">
        <v>781</v>
      </c>
      <c r="C746" s="89" t="s">
        <v>898</v>
      </c>
      <c r="D746" s="139" t="str">
        <f>IF(ISERROR(VLOOKUP($B746,Lists!$R$4:$S$17,2,FALSE)),"",VLOOKUP($B746,Lists!$R$4:$S$17,2,FALSE))</f>
        <v/>
      </c>
      <c r="E746" s="90" t="s">
        <v>799</v>
      </c>
      <c r="F746" s="96"/>
      <c r="G746" s="96" t="s">
        <v>836</v>
      </c>
      <c r="H746" s="91" t="s">
        <v>1016</v>
      </c>
      <c r="I746" s="91" t="s">
        <v>926</v>
      </c>
      <c r="J746" s="97"/>
      <c r="K746" s="78" t="s">
        <v>945</v>
      </c>
      <c r="L746" s="140" t="str">
        <f>IF(ISERROR(VLOOKUP($B746&amp;" "&amp;$M746,Lists!$AC$4:$AD$17,2,FALSE)),"",VLOOKUP($B746&amp;" "&amp;$M746,Lists!$AC$4:$AD$17,2,FALSE))</f>
        <v/>
      </c>
      <c r="M746" s="78" t="str">
        <f>IF(ISERROR(VLOOKUP($K746,Lists!$L$4:$M$7,2,FALSE)),"",VLOOKUP($K746,Lists!$L$4:$M$7,2,FALSE))</f>
        <v/>
      </c>
      <c r="N746" s="98" t="str">
        <f t="shared" si="11"/>
        <v/>
      </c>
      <c r="O746" s="99" t="str">
        <f>IF(C746="no",VLOOKUP(B746,Lists!$R$4:$AB$17,10, FALSE),"Please enter details here")</f>
        <v>Please enter details here</v>
      </c>
      <c r="P746" s="124"/>
      <c r="Q746" s="99" t="str">
        <f>IF(Lists!$BA$4="","No","")</f>
        <v>No</v>
      </c>
      <c r="R746" s="100" t="str">
        <f>IF(ISERROR(VLOOKUP($E746,Lists!$T$4:$AA$49,6,FALSE)),"",VLOOKUP($E746,Lists!$T$4:$AA$49,6,FALSE))</f>
        <v/>
      </c>
      <c r="S746" s="101" t="str">
        <f>IF(ISERROR(VLOOKUP($E746,Lists!$T$4:$AA$49,7,FALSE)),"",VLOOKUP($E746,Lists!$T$4:$AA$49,7,FALSE))</f>
        <v/>
      </c>
      <c r="T746" s="102"/>
      <c r="U746" s="102"/>
      <c r="V746" s="102"/>
      <c r="W746" s="102"/>
      <c r="X746" s="102" t="str">
        <f>IF(ISERROR(VLOOKUP($E746,Lists!$T$4:$AF$49,13,FALSE))," ",VLOOKUP($E746,Lists!$T$4:$AF$49,13,FALSE))</f>
        <v xml:space="preserve"> </v>
      </c>
    </row>
    <row r="747" spans="1:24" x14ac:dyDescent="0.25">
      <c r="A747" s="91"/>
      <c r="B747" s="76" t="s">
        <v>781</v>
      </c>
      <c r="C747" s="89" t="s">
        <v>898</v>
      </c>
      <c r="D747" s="139" t="str">
        <f>IF(ISERROR(VLOOKUP($B747,Lists!$R$4:$S$17,2,FALSE)),"",VLOOKUP($B747,Lists!$R$4:$S$17,2,FALSE))</f>
        <v/>
      </c>
      <c r="E747" s="90" t="s">
        <v>799</v>
      </c>
      <c r="F747" s="96"/>
      <c r="G747" s="96" t="s">
        <v>836</v>
      </c>
      <c r="H747" s="91" t="s">
        <v>1016</v>
      </c>
      <c r="I747" s="91" t="s">
        <v>926</v>
      </c>
      <c r="J747" s="97"/>
      <c r="K747" s="78" t="s">
        <v>945</v>
      </c>
      <c r="L747" s="140" t="str">
        <f>IF(ISERROR(VLOOKUP($B747&amp;" "&amp;$M747,Lists!$AC$4:$AD$17,2,FALSE)),"",VLOOKUP($B747&amp;" "&amp;$M747,Lists!$AC$4:$AD$17,2,FALSE))</f>
        <v/>
      </c>
      <c r="M747" s="78" t="str">
        <f>IF(ISERROR(VLOOKUP($K747,Lists!$L$4:$M$7,2,FALSE)),"",VLOOKUP($K747,Lists!$L$4:$M$7,2,FALSE))</f>
        <v/>
      </c>
      <c r="N747" s="98" t="str">
        <f t="shared" si="11"/>
        <v/>
      </c>
      <c r="O747" s="99" t="str">
        <f>IF(C747="no",VLOOKUP(B747,Lists!$R$4:$AB$17,10, FALSE),"Please enter details here")</f>
        <v>Please enter details here</v>
      </c>
      <c r="P747" s="124"/>
      <c r="Q747" s="99" t="str">
        <f>IF(Lists!$BA$4="","No","")</f>
        <v>No</v>
      </c>
      <c r="R747" s="100" t="str">
        <f>IF(ISERROR(VLOOKUP($E747,Lists!$T$4:$AA$49,6,FALSE)),"",VLOOKUP($E747,Lists!$T$4:$AA$49,6,FALSE))</f>
        <v/>
      </c>
      <c r="S747" s="101" t="str">
        <f>IF(ISERROR(VLOOKUP($E747,Lists!$T$4:$AA$49,7,FALSE)),"",VLOOKUP($E747,Lists!$T$4:$AA$49,7,FALSE))</f>
        <v/>
      </c>
      <c r="T747" s="102"/>
      <c r="U747" s="102"/>
      <c r="V747" s="102"/>
      <c r="W747" s="102"/>
      <c r="X747" s="102" t="str">
        <f>IF(ISERROR(VLOOKUP($E747,Lists!$T$4:$AF$49,13,FALSE))," ",VLOOKUP($E747,Lists!$T$4:$AF$49,13,FALSE))</f>
        <v xml:space="preserve"> </v>
      </c>
    </row>
    <row r="748" spans="1:24" x14ac:dyDescent="0.25">
      <c r="A748" s="91"/>
      <c r="B748" s="76" t="s">
        <v>781</v>
      </c>
      <c r="C748" s="89" t="s">
        <v>898</v>
      </c>
      <c r="D748" s="139" t="str">
        <f>IF(ISERROR(VLOOKUP($B748,Lists!$R$4:$S$17,2,FALSE)),"",VLOOKUP($B748,Lists!$R$4:$S$17,2,FALSE))</f>
        <v/>
      </c>
      <c r="E748" s="90" t="s">
        <v>799</v>
      </c>
      <c r="F748" s="96"/>
      <c r="G748" s="96" t="s">
        <v>836</v>
      </c>
      <c r="H748" s="91" t="s">
        <v>1016</v>
      </c>
      <c r="I748" s="91" t="s">
        <v>926</v>
      </c>
      <c r="J748" s="97"/>
      <c r="K748" s="78" t="s">
        <v>945</v>
      </c>
      <c r="L748" s="140" t="str">
        <f>IF(ISERROR(VLOOKUP($B748&amp;" "&amp;$M748,Lists!$AC$4:$AD$17,2,FALSE)),"",VLOOKUP($B748&amp;" "&amp;$M748,Lists!$AC$4:$AD$17,2,FALSE))</f>
        <v/>
      </c>
      <c r="M748" s="78" t="str">
        <f>IF(ISERROR(VLOOKUP($K748,Lists!$L$4:$M$7,2,FALSE)),"",VLOOKUP($K748,Lists!$L$4:$M$7,2,FALSE))</f>
        <v/>
      </c>
      <c r="N748" s="98" t="str">
        <f t="shared" si="11"/>
        <v/>
      </c>
      <c r="O748" s="99" t="str">
        <f>IF(C748="no",VLOOKUP(B748,Lists!$R$4:$AB$17,10, FALSE),"Please enter details here")</f>
        <v>Please enter details here</v>
      </c>
      <c r="P748" s="124"/>
      <c r="Q748" s="99" t="str">
        <f>IF(Lists!$BA$4="","No","")</f>
        <v>No</v>
      </c>
      <c r="R748" s="100" t="str">
        <f>IF(ISERROR(VLOOKUP($E748,Lists!$T$4:$AA$49,6,FALSE)),"",VLOOKUP($E748,Lists!$T$4:$AA$49,6,FALSE))</f>
        <v/>
      </c>
      <c r="S748" s="101" t="str">
        <f>IF(ISERROR(VLOOKUP($E748,Lists!$T$4:$AA$49,7,FALSE)),"",VLOOKUP($E748,Lists!$T$4:$AA$49,7,FALSE))</f>
        <v/>
      </c>
      <c r="T748" s="102"/>
      <c r="U748" s="102"/>
      <c r="V748" s="102"/>
      <c r="W748" s="102"/>
      <c r="X748" s="102" t="str">
        <f>IF(ISERROR(VLOOKUP($E748,Lists!$T$4:$AF$49,13,FALSE))," ",VLOOKUP($E748,Lists!$T$4:$AF$49,13,FALSE))</f>
        <v xml:space="preserve"> </v>
      </c>
    </row>
    <row r="749" spans="1:24" x14ac:dyDescent="0.25">
      <c r="A749" s="91"/>
      <c r="B749" s="76" t="s">
        <v>781</v>
      </c>
      <c r="C749" s="89" t="s">
        <v>898</v>
      </c>
      <c r="D749" s="139" t="str">
        <f>IF(ISERROR(VLOOKUP($B749,Lists!$R$4:$S$17,2,FALSE)),"",VLOOKUP($B749,Lists!$R$4:$S$17,2,FALSE))</f>
        <v/>
      </c>
      <c r="E749" s="90" t="s">
        <v>799</v>
      </c>
      <c r="F749" s="96"/>
      <c r="G749" s="96" t="s">
        <v>836</v>
      </c>
      <c r="H749" s="91" t="s">
        <v>1016</v>
      </c>
      <c r="I749" s="91" t="s">
        <v>926</v>
      </c>
      <c r="J749" s="97"/>
      <c r="K749" s="78" t="s">
        <v>945</v>
      </c>
      <c r="L749" s="140" t="str">
        <f>IF(ISERROR(VLOOKUP($B749&amp;" "&amp;$M749,Lists!$AC$4:$AD$17,2,FALSE)),"",VLOOKUP($B749&amp;" "&amp;$M749,Lists!$AC$4:$AD$17,2,FALSE))</f>
        <v/>
      </c>
      <c r="M749" s="78" t="str">
        <f>IF(ISERROR(VLOOKUP($K749,Lists!$L$4:$M$7,2,FALSE)),"",VLOOKUP($K749,Lists!$L$4:$M$7,2,FALSE))</f>
        <v/>
      </c>
      <c r="N749" s="98" t="str">
        <f t="shared" si="11"/>
        <v/>
      </c>
      <c r="O749" s="99" t="str">
        <f>IF(C749="no",VLOOKUP(B749,Lists!$R$4:$AB$17,10, FALSE),"Please enter details here")</f>
        <v>Please enter details here</v>
      </c>
      <c r="P749" s="124"/>
      <c r="Q749" s="99" t="str">
        <f>IF(Lists!$BA$4="","No","")</f>
        <v>No</v>
      </c>
      <c r="R749" s="100" t="str">
        <f>IF(ISERROR(VLOOKUP($E749,Lists!$T$4:$AA$49,6,FALSE)),"",VLOOKUP($E749,Lists!$T$4:$AA$49,6,FALSE))</f>
        <v/>
      </c>
      <c r="S749" s="101" t="str">
        <f>IF(ISERROR(VLOOKUP($E749,Lists!$T$4:$AA$49,7,FALSE)),"",VLOOKUP($E749,Lists!$T$4:$AA$49,7,FALSE))</f>
        <v/>
      </c>
      <c r="T749" s="102"/>
      <c r="U749" s="102"/>
      <c r="V749" s="102"/>
      <c r="W749" s="102"/>
      <c r="X749" s="102" t="str">
        <f>IF(ISERROR(VLOOKUP($E749,Lists!$T$4:$AF$49,13,FALSE))," ",VLOOKUP($E749,Lists!$T$4:$AF$49,13,FALSE))</f>
        <v xml:space="preserve"> </v>
      </c>
    </row>
    <row r="750" spans="1:24" x14ac:dyDescent="0.25">
      <c r="A750" s="91"/>
      <c r="B750" s="76" t="s">
        <v>781</v>
      </c>
      <c r="C750" s="89" t="s">
        <v>898</v>
      </c>
      <c r="D750" s="139" t="str">
        <f>IF(ISERROR(VLOOKUP($B750,Lists!$R$4:$S$17,2,FALSE)),"",VLOOKUP($B750,Lists!$R$4:$S$17,2,FALSE))</f>
        <v/>
      </c>
      <c r="E750" s="90" t="s">
        <v>799</v>
      </c>
      <c r="F750" s="96"/>
      <c r="G750" s="96" t="s">
        <v>836</v>
      </c>
      <c r="H750" s="91" t="s">
        <v>1016</v>
      </c>
      <c r="I750" s="91" t="s">
        <v>926</v>
      </c>
      <c r="J750" s="97"/>
      <c r="K750" s="78" t="s">
        <v>945</v>
      </c>
      <c r="L750" s="140" t="str">
        <f>IF(ISERROR(VLOOKUP($B750&amp;" "&amp;$M750,Lists!$AC$4:$AD$17,2,FALSE)),"",VLOOKUP($B750&amp;" "&amp;$M750,Lists!$AC$4:$AD$17,2,FALSE))</f>
        <v/>
      </c>
      <c r="M750" s="78" t="str">
        <f>IF(ISERROR(VLOOKUP($K750,Lists!$L$4:$M$7,2,FALSE)),"",VLOOKUP($K750,Lists!$L$4:$M$7,2,FALSE))</f>
        <v/>
      </c>
      <c r="N750" s="98" t="str">
        <f t="shared" si="11"/>
        <v/>
      </c>
      <c r="O750" s="99" t="str">
        <f>IF(C750="no",VLOOKUP(B750,Lists!$R$4:$AB$17,10, FALSE),"Please enter details here")</f>
        <v>Please enter details here</v>
      </c>
      <c r="P750" s="124"/>
      <c r="Q750" s="99" t="str">
        <f>IF(Lists!$BA$4="","No","")</f>
        <v>No</v>
      </c>
      <c r="R750" s="100" t="str">
        <f>IF(ISERROR(VLOOKUP($E750,Lists!$T$4:$AA$49,6,FALSE)),"",VLOOKUP($E750,Lists!$T$4:$AA$49,6,FALSE))</f>
        <v/>
      </c>
      <c r="S750" s="101" t="str">
        <f>IF(ISERROR(VLOOKUP($E750,Lists!$T$4:$AA$49,7,FALSE)),"",VLOOKUP($E750,Lists!$T$4:$AA$49,7,FALSE))</f>
        <v/>
      </c>
      <c r="T750" s="102"/>
      <c r="U750" s="102"/>
      <c r="V750" s="102"/>
      <c r="W750" s="102"/>
      <c r="X750" s="102" t="str">
        <f>IF(ISERROR(VLOOKUP($E750,Lists!$T$4:$AF$49,13,FALSE))," ",VLOOKUP($E750,Lists!$T$4:$AF$49,13,FALSE))</f>
        <v xml:space="preserve"> </v>
      </c>
    </row>
    <row r="751" spans="1:24" x14ac:dyDescent="0.25">
      <c r="A751" s="91"/>
      <c r="B751" s="76" t="s">
        <v>781</v>
      </c>
      <c r="C751" s="89" t="s">
        <v>898</v>
      </c>
      <c r="D751" s="139" t="str">
        <f>IF(ISERROR(VLOOKUP($B751,Lists!$R$4:$S$17,2,FALSE)),"",VLOOKUP($B751,Lists!$R$4:$S$17,2,FALSE))</f>
        <v/>
      </c>
      <c r="E751" s="90" t="s">
        <v>799</v>
      </c>
      <c r="F751" s="96"/>
      <c r="G751" s="96" t="s">
        <v>836</v>
      </c>
      <c r="H751" s="91" t="s">
        <v>1016</v>
      </c>
      <c r="I751" s="91" t="s">
        <v>926</v>
      </c>
      <c r="J751" s="97"/>
      <c r="K751" s="78" t="s">
        <v>945</v>
      </c>
      <c r="L751" s="140" t="str">
        <f>IF(ISERROR(VLOOKUP($B751&amp;" "&amp;$M751,Lists!$AC$4:$AD$17,2,FALSE)),"",VLOOKUP($B751&amp;" "&amp;$M751,Lists!$AC$4:$AD$17,2,FALSE))</f>
        <v/>
      </c>
      <c r="M751" s="78" t="str">
        <f>IF(ISERROR(VLOOKUP($K751,Lists!$L$4:$M$7,2,FALSE)),"",VLOOKUP($K751,Lists!$L$4:$M$7,2,FALSE))</f>
        <v/>
      </c>
      <c r="N751" s="98" t="str">
        <f t="shared" si="11"/>
        <v/>
      </c>
      <c r="O751" s="99" t="str">
        <f>IF(C751="no",VLOOKUP(B751,Lists!$R$4:$AB$17,10, FALSE),"Please enter details here")</f>
        <v>Please enter details here</v>
      </c>
      <c r="P751" s="124"/>
      <c r="Q751" s="99" t="str">
        <f>IF(Lists!$BA$4="","No","")</f>
        <v>No</v>
      </c>
      <c r="R751" s="100" t="str">
        <f>IF(ISERROR(VLOOKUP($E751,Lists!$T$4:$AA$49,6,FALSE)),"",VLOOKUP($E751,Lists!$T$4:$AA$49,6,FALSE))</f>
        <v/>
      </c>
      <c r="S751" s="101" t="str">
        <f>IF(ISERROR(VLOOKUP($E751,Lists!$T$4:$AA$49,7,FALSE)),"",VLOOKUP($E751,Lists!$T$4:$AA$49,7,FALSE))</f>
        <v/>
      </c>
      <c r="T751" s="102"/>
      <c r="U751" s="102"/>
      <c r="V751" s="102"/>
      <c r="W751" s="102"/>
      <c r="X751" s="102" t="str">
        <f>IF(ISERROR(VLOOKUP($E751,Lists!$T$4:$AF$49,13,FALSE))," ",VLOOKUP($E751,Lists!$T$4:$AF$49,13,FALSE))</f>
        <v xml:space="preserve"> </v>
      </c>
    </row>
    <row r="752" spans="1:24" x14ac:dyDescent="0.25">
      <c r="A752" s="91"/>
      <c r="B752" s="76" t="s">
        <v>781</v>
      </c>
      <c r="C752" s="89" t="s">
        <v>898</v>
      </c>
      <c r="D752" s="139" t="str">
        <f>IF(ISERROR(VLOOKUP($B752,Lists!$R$4:$S$17,2,FALSE)),"",VLOOKUP($B752,Lists!$R$4:$S$17,2,FALSE))</f>
        <v/>
      </c>
      <c r="E752" s="90" t="s">
        <v>799</v>
      </c>
      <c r="F752" s="96"/>
      <c r="G752" s="96" t="s">
        <v>836</v>
      </c>
      <c r="H752" s="91" t="s">
        <v>1016</v>
      </c>
      <c r="I752" s="91" t="s">
        <v>926</v>
      </c>
      <c r="J752" s="97"/>
      <c r="K752" s="78" t="s">
        <v>945</v>
      </c>
      <c r="L752" s="140" t="str">
        <f>IF(ISERROR(VLOOKUP($B752&amp;" "&amp;$M752,Lists!$AC$4:$AD$17,2,FALSE)),"",VLOOKUP($B752&amp;" "&amp;$M752,Lists!$AC$4:$AD$17,2,FALSE))</f>
        <v/>
      </c>
      <c r="M752" s="78" t="str">
        <f>IF(ISERROR(VLOOKUP($K752,Lists!$L$4:$M$7,2,FALSE)),"",VLOOKUP($K752,Lists!$L$4:$M$7,2,FALSE))</f>
        <v/>
      </c>
      <c r="N752" s="98" t="str">
        <f t="shared" si="11"/>
        <v/>
      </c>
      <c r="O752" s="99" t="str">
        <f>IF(C752="no",VLOOKUP(B752,Lists!$R$4:$AB$17,10, FALSE),"Please enter details here")</f>
        <v>Please enter details here</v>
      </c>
      <c r="P752" s="124"/>
      <c r="Q752" s="99" t="str">
        <f>IF(Lists!$BA$4="","No","")</f>
        <v>No</v>
      </c>
      <c r="R752" s="100" t="str">
        <f>IF(ISERROR(VLOOKUP($E752,Lists!$T$4:$AA$49,6,FALSE)),"",VLOOKUP($E752,Lists!$T$4:$AA$49,6,FALSE))</f>
        <v/>
      </c>
      <c r="S752" s="101" t="str">
        <f>IF(ISERROR(VLOOKUP($E752,Lists!$T$4:$AA$49,7,FALSE)),"",VLOOKUP($E752,Lists!$T$4:$AA$49,7,FALSE))</f>
        <v/>
      </c>
      <c r="T752" s="102"/>
      <c r="U752" s="102"/>
      <c r="V752" s="102"/>
      <c r="W752" s="102"/>
      <c r="X752" s="102" t="str">
        <f>IF(ISERROR(VLOOKUP($E752,Lists!$T$4:$AF$49,13,FALSE))," ",VLOOKUP($E752,Lists!$T$4:$AF$49,13,FALSE))</f>
        <v xml:space="preserve"> </v>
      </c>
    </row>
    <row r="753" spans="1:24" x14ac:dyDescent="0.25">
      <c r="A753" s="91"/>
      <c r="B753" s="76" t="s">
        <v>781</v>
      </c>
      <c r="C753" s="89" t="s">
        <v>898</v>
      </c>
      <c r="D753" s="139" t="str">
        <f>IF(ISERROR(VLOOKUP($B753,Lists!$R$4:$S$17,2,FALSE)),"",VLOOKUP($B753,Lists!$R$4:$S$17,2,FALSE))</f>
        <v/>
      </c>
      <c r="E753" s="90" t="s">
        <v>799</v>
      </c>
      <c r="F753" s="96"/>
      <c r="G753" s="96" t="s">
        <v>836</v>
      </c>
      <c r="H753" s="91" t="s">
        <v>1016</v>
      </c>
      <c r="I753" s="91" t="s">
        <v>926</v>
      </c>
      <c r="J753" s="97"/>
      <c r="K753" s="78" t="s">
        <v>945</v>
      </c>
      <c r="L753" s="140" t="str">
        <f>IF(ISERROR(VLOOKUP($B753&amp;" "&amp;$M753,Lists!$AC$4:$AD$17,2,FALSE)),"",VLOOKUP($B753&amp;" "&amp;$M753,Lists!$AC$4:$AD$17,2,FALSE))</f>
        <v/>
      </c>
      <c r="M753" s="78" t="str">
        <f>IF(ISERROR(VLOOKUP($K753,Lists!$L$4:$M$7,2,FALSE)),"",VLOOKUP($K753,Lists!$L$4:$M$7,2,FALSE))</f>
        <v/>
      </c>
      <c r="N753" s="98" t="str">
        <f t="shared" si="11"/>
        <v/>
      </c>
      <c r="O753" s="99" t="str">
        <f>IF(C753="no",VLOOKUP(B753,Lists!$R$4:$AB$17,10, FALSE),"Please enter details here")</f>
        <v>Please enter details here</v>
      </c>
      <c r="P753" s="124"/>
      <c r="Q753" s="99" t="str">
        <f>IF(Lists!$BA$4="","No","")</f>
        <v>No</v>
      </c>
      <c r="R753" s="100" t="str">
        <f>IF(ISERROR(VLOOKUP($E753,Lists!$T$4:$AA$49,6,FALSE)),"",VLOOKUP($E753,Lists!$T$4:$AA$49,6,FALSE))</f>
        <v/>
      </c>
      <c r="S753" s="101" t="str">
        <f>IF(ISERROR(VLOOKUP($E753,Lists!$T$4:$AA$49,7,FALSE)),"",VLOOKUP($E753,Lists!$T$4:$AA$49,7,FALSE))</f>
        <v/>
      </c>
      <c r="T753" s="102"/>
      <c r="U753" s="102"/>
      <c r="V753" s="102"/>
      <c r="W753" s="102"/>
      <c r="X753" s="102" t="str">
        <f>IF(ISERROR(VLOOKUP($E753,Lists!$T$4:$AF$49,13,FALSE))," ",VLOOKUP($E753,Lists!$T$4:$AF$49,13,FALSE))</f>
        <v xml:space="preserve"> </v>
      </c>
    </row>
    <row r="754" spans="1:24" x14ac:dyDescent="0.25">
      <c r="A754" s="91"/>
      <c r="B754" s="76" t="s">
        <v>781</v>
      </c>
      <c r="C754" s="89" t="s">
        <v>898</v>
      </c>
      <c r="D754" s="139" t="str">
        <f>IF(ISERROR(VLOOKUP($B754,Lists!$R$4:$S$17,2,FALSE)),"",VLOOKUP($B754,Lists!$R$4:$S$17,2,FALSE))</f>
        <v/>
      </c>
      <c r="E754" s="90" t="s">
        <v>799</v>
      </c>
      <c r="F754" s="96"/>
      <c r="G754" s="96" t="s">
        <v>836</v>
      </c>
      <c r="H754" s="91" t="s">
        <v>1016</v>
      </c>
      <c r="I754" s="91" t="s">
        <v>926</v>
      </c>
      <c r="J754" s="97"/>
      <c r="K754" s="78" t="s">
        <v>945</v>
      </c>
      <c r="L754" s="140" t="str">
        <f>IF(ISERROR(VLOOKUP($B754&amp;" "&amp;$M754,Lists!$AC$4:$AD$17,2,FALSE)),"",VLOOKUP($B754&amp;" "&amp;$M754,Lists!$AC$4:$AD$17,2,FALSE))</f>
        <v/>
      </c>
      <c r="M754" s="78" t="str">
        <f>IF(ISERROR(VLOOKUP($K754,Lists!$L$4:$M$7,2,FALSE)),"",VLOOKUP($K754,Lists!$L$4:$M$7,2,FALSE))</f>
        <v/>
      </c>
      <c r="N754" s="98" t="str">
        <f t="shared" si="11"/>
        <v/>
      </c>
      <c r="O754" s="99" t="str">
        <f>IF(C754="no",VLOOKUP(B754,Lists!$R$4:$AB$17,10, FALSE),"Please enter details here")</f>
        <v>Please enter details here</v>
      </c>
      <c r="P754" s="124"/>
      <c r="Q754" s="99" t="str">
        <f>IF(Lists!$BA$4="","No","")</f>
        <v>No</v>
      </c>
      <c r="R754" s="100" t="str">
        <f>IF(ISERROR(VLOOKUP($E754,Lists!$T$4:$AA$49,6,FALSE)),"",VLOOKUP($E754,Lists!$T$4:$AA$49,6,FALSE))</f>
        <v/>
      </c>
      <c r="S754" s="101" t="str">
        <f>IF(ISERROR(VLOOKUP($E754,Lists!$T$4:$AA$49,7,FALSE)),"",VLOOKUP($E754,Lists!$T$4:$AA$49,7,FALSE))</f>
        <v/>
      </c>
      <c r="T754" s="102"/>
      <c r="U754" s="102"/>
      <c r="V754" s="102"/>
      <c r="W754" s="102"/>
      <c r="X754" s="102" t="str">
        <f>IF(ISERROR(VLOOKUP($E754,Lists!$T$4:$AF$49,13,FALSE))," ",VLOOKUP($E754,Lists!$T$4:$AF$49,13,FALSE))</f>
        <v xml:space="preserve"> </v>
      </c>
    </row>
    <row r="755" spans="1:24" x14ac:dyDescent="0.25">
      <c r="A755" s="91"/>
      <c r="B755" s="76" t="s">
        <v>781</v>
      </c>
      <c r="C755" s="89" t="s">
        <v>898</v>
      </c>
      <c r="D755" s="139" t="str">
        <f>IF(ISERROR(VLOOKUP($B755,Lists!$R$4:$S$17,2,FALSE)),"",VLOOKUP($B755,Lists!$R$4:$S$17,2,FALSE))</f>
        <v/>
      </c>
      <c r="E755" s="90" t="s">
        <v>799</v>
      </c>
      <c r="F755" s="96"/>
      <c r="G755" s="96" t="s">
        <v>836</v>
      </c>
      <c r="H755" s="91" t="s">
        <v>1016</v>
      </c>
      <c r="I755" s="91" t="s">
        <v>926</v>
      </c>
      <c r="J755" s="97"/>
      <c r="K755" s="78" t="s">
        <v>945</v>
      </c>
      <c r="L755" s="140" t="str">
        <f>IF(ISERROR(VLOOKUP($B755&amp;" "&amp;$M755,Lists!$AC$4:$AD$17,2,FALSE)),"",VLOOKUP($B755&amp;" "&amp;$M755,Lists!$AC$4:$AD$17,2,FALSE))</f>
        <v/>
      </c>
      <c r="M755" s="78" t="str">
        <f>IF(ISERROR(VLOOKUP($K755,Lists!$L$4:$M$7,2,FALSE)),"",VLOOKUP($K755,Lists!$L$4:$M$7,2,FALSE))</f>
        <v/>
      </c>
      <c r="N755" s="98" t="str">
        <f t="shared" si="11"/>
        <v/>
      </c>
      <c r="O755" s="99" t="str">
        <f>IF(C755="no",VLOOKUP(B755,Lists!$R$4:$AB$17,10, FALSE),"Please enter details here")</f>
        <v>Please enter details here</v>
      </c>
      <c r="P755" s="124"/>
      <c r="Q755" s="99" t="str">
        <f>IF(Lists!$BA$4="","No","")</f>
        <v>No</v>
      </c>
      <c r="R755" s="100" t="str">
        <f>IF(ISERROR(VLOOKUP($E755,Lists!$T$4:$AA$49,6,FALSE)),"",VLOOKUP($E755,Lists!$T$4:$AA$49,6,FALSE))</f>
        <v/>
      </c>
      <c r="S755" s="101" t="str">
        <f>IF(ISERROR(VLOOKUP($E755,Lists!$T$4:$AA$49,7,FALSE)),"",VLOOKUP($E755,Lists!$T$4:$AA$49,7,FALSE))</f>
        <v/>
      </c>
      <c r="T755" s="102"/>
      <c r="U755" s="102"/>
      <c r="V755" s="102"/>
      <c r="W755" s="102"/>
      <c r="X755" s="102" t="str">
        <f>IF(ISERROR(VLOOKUP($E755,Lists!$T$4:$AF$49,13,FALSE))," ",VLOOKUP($E755,Lists!$T$4:$AF$49,13,FALSE))</f>
        <v xml:space="preserve"> </v>
      </c>
    </row>
    <row r="756" spans="1:24" x14ac:dyDescent="0.25">
      <c r="A756" s="91"/>
      <c r="B756" s="76" t="s">
        <v>781</v>
      </c>
      <c r="C756" s="89" t="s">
        <v>898</v>
      </c>
      <c r="D756" s="139" t="str">
        <f>IF(ISERROR(VLOOKUP($B756,Lists!$R$4:$S$17,2,FALSE)),"",VLOOKUP($B756,Lists!$R$4:$S$17,2,FALSE))</f>
        <v/>
      </c>
      <c r="E756" s="90" t="s">
        <v>799</v>
      </c>
      <c r="F756" s="96"/>
      <c r="G756" s="96" t="s">
        <v>836</v>
      </c>
      <c r="H756" s="91" t="s">
        <v>1016</v>
      </c>
      <c r="I756" s="91" t="s">
        <v>926</v>
      </c>
      <c r="J756" s="97"/>
      <c r="K756" s="78" t="s">
        <v>945</v>
      </c>
      <c r="L756" s="140" t="str">
        <f>IF(ISERROR(VLOOKUP($B756&amp;" "&amp;$M756,Lists!$AC$4:$AD$17,2,FALSE)),"",VLOOKUP($B756&amp;" "&amp;$M756,Lists!$AC$4:$AD$17,2,FALSE))</f>
        <v/>
      </c>
      <c r="M756" s="78" t="str">
        <f>IF(ISERROR(VLOOKUP($K756,Lists!$L$4:$M$7,2,FALSE)),"",VLOOKUP($K756,Lists!$L$4:$M$7,2,FALSE))</f>
        <v/>
      </c>
      <c r="N756" s="98" t="str">
        <f t="shared" si="11"/>
        <v/>
      </c>
      <c r="O756" s="99" t="str">
        <f>IF(C756="no",VLOOKUP(B756,Lists!$R$4:$AB$17,10, FALSE),"Please enter details here")</f>
        <v>Please enter details here</v>
      </c>
      <c r="P756" s="124"/>
      <c r="Q756" s="99" t="str">
        <f>IF(Lists!$BA$4="","No","")</f>
        <v>No</v>
      </c>
      <c r="R756" s="100" t="str">
        <f>IF(ISERROR(VLOOKUP($E756,Lists!$T$4:$AA$49,6,FALSE)),"",VLOOKUP($E756,Lists!$T$4:$AA$49,6,FALSE))</f>
        <v/>
      </c>
      <c r="S756" s="101" t="str">
        <f>IF(ISERROR(VLOOKUP($E756,Lists!$T$4:$AA$49,7,FALSE)),"",VLOOKUP($E756,Lists!$T$4:$AA$49,7,FALSE))</f>
        <v/>
      </c>
      <c r="T756" s="102"/>
      <c r="U756" s="102"/>
      <c r="V756" s="102"/>
      <c r="W756" s="102"/>
      <c r="X756" s="102" t="str">
        <f>IF(ISERROR(VLOOKUP($E756,Lists!$T$4:$AF$49,13,FALSE))," ",VLOOKUP($E756,Lists!$T$4:$AF$49,13,FALSE))</f>
        <v xml:space="preserve"> </v>
      </c>
    </row>
    <row r="757" spans="1:24" x14ac:dyDescent="0.25">
      <c r="A757" s="91"/>
      <c r="B757" s="76" t="s">
        <v>781</v>
      </c>
      <c r="C757" s="89" t="s">
        <v>898</v>
      </c>
      <c r="D757" s="139" t="str">
        <f>IF(ISERROR(VLOOKUP($B757,Lists!$R$4:$S$17,2,FALSE)),"",VLOOKUP($B757,Lists!$R$4:$S$17,2,FALSE))</f>
        <v/>
      </c>
      <c r="E757" s="90" t="s">
        <v>799</v>
      </c>
      <c r="F757" s="96"/>
      <c r="G757" s="96" t="s">
        <v>836</v>
      </c>
      <c r="H757" s="91" t="s">
        <v>1016</v>
      </c>
      <c r="I757" s="91" t="s">
        <v>926</v>
      </c>
      <c r="J757" s="97"/>
      <c r="K757" s="78" t="s">
        <v>945</v>
      </c>
      <c r="L757" s="140" t="str">
        <f>IF(ISERROR(VLOOKUP($B757&amp;" "&amp;$M757,Lists!$AC$4:$AD$17,2,FALSE)),"",VLOOKUP($B757&amp;" "&amp;$M757,Lists!$AC$4:$AD$17,2,FALSE))</f>
        <v/>
      </c>
      <c r="M757" s="78" t="str">
        <f>IF(ISERROR(VLOOKUP($K757,Lists!$L$4:$M$7,2,FALSE)),"",VLOOKUP($K757,Lists!$L$4:$M$7,2,FALSE))</f>
        <v/>
      </c>
      <c r="N757" s="98" t="str">
        <f t="shared" si="11"/>
        <v/>
      </c>
      <c r="O757" s="99" t="str">
        <f>IF(C757="no",VLOOKUP(B757,Lists!$R$4:$AB$17,10, FALSE),"Please enter details here")</f>
        <v>Please enter details here</v>
      </c>
      <c r="P757" s="124"/>
      <c r="Q757" s="99" t="str">
        <f>IF(Lists!$BA$4="","No","")</f>
        <v>No</v>
      </c>
      <c r="R757" s="100" t="str">
        <f>IF(ISERROR(VLOOKUP($E757,Lists!$T$4:$AA$49,6,FALSE)),"",VLOOKUP($E757,Lists!$T$4:$AA$49,6,FALSE))</f>
        <v/>
      </c>
      <c r="S757" s="101" t="str">
        <f>IF(ISERROR(VLOOKUP($E757,Lists!$T$4:$AA$49,7,FALSE)),"",VLOOKUP($E757,Lists!$T$4:$AA$49,7,FALSE))</f>
        <v/>
      </c>
      <c r="T757" s="102"/>
      <c r="U757" s="102"/>
      <c r="V757" s="102"/>
      <c r="W757" s="102"/>
      <c r="X757" s="102" t="str">
        <f>IF(ISERROR(VLOOKUP($E757,Lists!$T$4:$AF$49,13,FALSE))," ",VLOOKUP($E757,Lists!$T$4:$AF$49,13,FALSE))</f>
        <v xml:space="preserve"> </v>
      </c>
    </row>
    <row r="758" spans="1:24" x14ac:dyDescent="0.25">
      <c r="A758" s="91"/>
      <c r="B758" s="76" t="s">
        <v>781</v>
      </c>
      <c r="C758" s="89" t="s">
        <v>898</v>
      </c>
      <c r="D758" s="139" t="str">
        <f>IF(ISERROR(VLOOKUP($B758,Lists!$R$4:$S$17,2,FALSE)),"",VLOOKUP($B758,Lists!$R$4:$S$17,2,FALSE))</f>
        <v/>
      </c>
      <c r="E758" s="90" t="s">
        <v>799</v>
      </c>
      <c r="F758" s="96"/>
      <c r="G758" s="96" t="s">
        <v>836</v>
      </c>
      <c r="H758" s="91" t="s">
        <v>1016</v>
      </c>
      <c r="I758" s="91" t="s">
        <v>926</v>
      </c>
      <c r="J758" s="97"/>
      <c r="K758" s="78" t="s">
        <v>945</v>
      </c>
      <c r="L758" s="140" t="str">
        <f>IF(ISERROR(VLOOKUP($B758&amp;" "&amp;$M758,Lists!$AC$4:$AD$17,2,FALSE)),"",VLOOKUP($B758&amp;" "&amp;$M758,Lists!$AC$4:$AD$17,2,FALSE))</f>
        <v/>
      </c>
      <c r="M758" s="78" t="str">
        <f>IF(ISERROR(VLOOKUP($K758,Lists!$L$4:$M$7,2,FALSE)),"",VLOOKUP($K758,Lists!$L$4:$M$7,2,FALSE))</f>
        <v/>
      </c>
      <c r="N758" s="98" t="str">
        <f t="shared" si="11"/>
        <v/>
      </c>
      <c r="O758" s="99" t="str">
        <f>IF(C758="no",VLOOKUP(B758,Lists!$R$4:$AB$17,10, FALSE),"Please enter details here")</f>
        <v>Please enter details here</v>
      </c>
      <c r="P758" s="124"/>
      <c r="Q758" s="99" t="str">
        <f>IF(Lists!$BA$4="","No","")</f>
        <v>No</v>
      </c>
      <c r="R758" s="100" t="str">
        <f>IF(ISERROR(VLOOKUP($E758,Lists!$T$4:$AA$49,6,FALSE)),"",VLOOKUP($E758,Lists!$T$4:$AA$49,6,FALSE))</f>
        <v/>
      </c>
      <c r="S758" s="101" t="str">
        <f>IF(ISERROR(VLOOKUP($E758,Lists!$T$4:$AA$49,7,FALSE)),"",VLOOKUP($E758,Lists!$T$4:$AA$49,7,FALSE))</f>
        <v/>
      </c>
      <c r="T758" s="102"/>
      <c r="U758" s="102"/>
      <c r="V758" s="102"/>
      <c r="W758" s="102"/>
      <c r="X758" s="102" t="str">
        <f>IF(ISERROR(VLOOKUP($E758,Lists!$T$4:$AF$49,13,FALSE))," ",VLOOKUP($E758,Lists!$T$4:$AF$49,13,FALSE))</f>
        <v xml:space="preserve"> </v>
      </c>
    </row>
    <row r="759" spans="1:24" x14ac:dyDescent="0.25">
      <c r="A759" s="91"/>
      <c r="B759" s="76" t="s">
        <v>781</v>
      </c>
      <c r="C759" s="89" t="s">
        <v>898</v>
      </c>
      <c r="D759" s="139" t="str">
        <f>IF(ISERROR(VLOOKUP($B759,Lists!$R$4:$S$17,2,FALSE)),"",VLOOKUP($B759,Lists!$R$4:$S$17,2,FALSE))</f>
        <v/>
      </c>
      <c r="E759" s="90" t="s">
        <v>799</v>
      </c>
      <c r="F759" s="96"/>
      <c r="G759" s="96" t="s">
        <v>836</v>
      </c>
      <c r="H759" s="91" t="s">
        <v>1016</v>
      </c>
      <c r="I759" s="91" t="s">
        <v>926</v>
      </c>
      <c r="J759" s="97"/>
      <c r="K759" s="78" t="s">
        <v>945</v>
      </c>
      <c r="L759" s="140" t="str">
        <f>IF(ISERROR(VLOOKUP($B759&amp;" "&amp;$M759,Lists!$AC$4:$AD$17,2,FALSE)),"",VLOOKUP($B759&amp;" "&amp;$M759,Lists!$AC$4:$AD$17,2,FALSE))</f>
        <v/>
      </c>
      <c r="M759" s="78" t="str">
        <f>IF(ISERROR(VLOOKUP($K759,Lists!$L$4:$M$7,2,FALSE)),"",VLOOKUP($K759,Lists!$L$4:$M$7,2,FALSE))</f>
        <v/>
      </c>
      <c r="N759" s="98" t="str">
        <f t="shared" si="11"/>
        <v/>
      </c>
      <c r="O759" s="99" t="str">
        <f>IF(C759="no",VLOOKUP(B759,Lists!$R$4:$AB$17,10, FALSE),"Please enter details here")</f>
        <v>Please enter details here</v>
      </c>
      <c r="P759" s="124"/>
      <c r="Q759" s="99" t="str">
        <f>IF(Lists!$BA$4="","No","")</f>
        <v>No</v>
      </c>
      <c r="R759" s="100" t="str">
        <f>IF(ISERROR(VLOOKUP($E759,Lists!$T$4:$AA$49,6,FALSE)),"",VLOOKUP($E759,Lists!$T$4:$AA$49,6,FALSE))</f>
        <v/>
      </c>
      <c r="S759" s="101" t="str">
        <f>IF(ISERROR(VLOOKUP($E759,Lists!$T$4:$AA$49,7,FALSE)),"",VLOOKUP($E759,Lists!$T$4:$AA$49,7,FALSE))</f>
        <v/>
      </c>
      <c r="T759" s="102"/>
      <c r="U759" s="102"/>
      <c r="V759" s="102"/>
      <c r="W759" s="102"/>
      <c r="X759" s="102" t="str">
        <f>IF(ISERROR(VLOOKUP($E759,Lists!$T$4:$AF$49,13,FALSE))," ",VLOOKUP($E759,Lists!$T$4:$AF$49,13,FALSE))</f>
        <v xml:space="preserve"> </v>
      </c>
    </row>
    <row r="760" spans="1:24" x14ac:dyDescent="0.25">
      <c r="A760" s="91"/>
      <c r="B760" s="76" t="s">
        <v>781</v>
      </c>
      <c r="C760" s="89" t="s">
        <v>898</v>
      </c>
      <c r="D760" s="139" t="str">
        <f>IF(ISERROR(VLOOKUP($B760,Lists!$R$4:$S$17,2,FALSE)),"",VLOOKUP($B760,Lists!$R$4:$S$17,2,FALSE))</f>
        <v/>
      </c>
      <c r="E760" s="90" t="s">
        <v>799</v>
      </c>
      <c r="F760" s="96"/>
      <c r="G760" s="96" t="s">
        <v>836</v>
      </c>
      <c r="H760" s="91" t="s">
        <v>1016</v>
      </c>
      <c r="I760" s="91" t="s">
        <v>926</v>
      </c>
      <c r="J760" s="97"/>
      <c r="K760" s="78" t="s">
        <v>945</v>
      </c>
      <c r="L760" s="140" t="str">
        <f>IF(ISERROR(VLOOKUP($B760&amp;" "&amp;$M760,Lists!$AC$4:$AD$17,2,FALSE)),"",VLOOKUP($B760&amp;" "&amp;$M760,Lists!$AC$4:$AD$17,2,FALSE))</f>
        <v/>
      </c>
      <c r="M760" s="78" t="str">
        <f>IF(ISERROR(VLOOKUP($K760,Lists!$L$4:$M$7,2,FALSE)),"",VLOOKUP($K760,Lists!$L$4:$M$7,2,FALSE))</f>
        <v/>
      </c>
      <c r="N760" s="98" t="str">
        <f t="shared" si="11"/>
        <v/>
      </c>
      <c r="O760" s="99" t="str">
        <f>IF(C760="no",VLOOKUP(B760,Lists!$R$4:$AB$17,10, FALSE),"Please enter details here")</f>
        <v>Please enter details here</v>
      </c>
      <c r="P760" s="124"/>
      <c r="Q760" s="99" t="str">
        <f>IF(Lists!$BA$4="","No","")</f>
        <v>No</v>
      </c>
      <c r="R760" s="100" t="str">
        <f>IF(ISERROR(VLOOKUP($E760,Lists!$T$4:$AA$49,6,FALSE)),"",VLOOKUP($E760,Lists!$T$4:$AA$49,6,FALSE))</f>
        <v/>
      </c>
      <c r="S760" s="101" t="str">
        <f>IF(ISERROR(VLOOKUP($E760,Lists!$T$4:$AA$49,7,FALSE)),"",VLOOKUP($E760,Lists!$T$4:$AA$49,7,FALSE))</f>
        <v/>
      </c>
      <c r="T760" s="102"/>
      <c r="U760" s="102"/>
      <c r="V760" s="102"/>
      <c r="W760" s="102"/>
      <c r="X760" s="102" t="str">
        <f>IF(ISERROR(VLOOKUP($E760,Lists!$T$4:$AF$49,13,FALSE))," ",VLOOKUP($E760,Lists!$T$4:$AF$49,13,FALSE))</f>
        <v xml:space="preserve"> </v>
      </c>
    </row>
    <row r="761" spans="1:24" x14ac:dyDescent="0.25">
      <c r="A761" s="91"/>
      <c r="B761" s="76" t="s">
        <v>781</v>
      </c>
      <c r="C761" s="89" t="s">
        <v>898</v>
      </c>
      <c r="D761" s="139" t="str">
        <f>IF(ISERROR(VLOOKUP($B761,Lists!$R$4:$S$17,2,FALSE)),"",VLOOKUP($B761,Lists!$R$4:$S$17,2,FALSE))</f>
        <v/>
      </c>
      <c r="E761" s="90" t="s">
        <v>799</v>
      </c>
      <c r="F761" s="96"/>
      <c r="G761" s="96" t="s">
        <v>836</v>
      </c>
      <c r="H761" s="91" t="s">
        <v>1016</v>
      </c>
      <c r="I761" s="91" t="s">
        <v>926</v>
      </c>
      <c r="J761" s="97"/>
      <c r="K761" s="78" t="s">
        <v>945</v>
      </c>
      <c r="L761" s="140" t="str">
        <f>IF(ISERROR(VLOOKUP($B761&amp;" "&amp;$M761,Lists!$AC$4:$AD$17,2,FALSE)),"",VLOOKUP($B761&amp;" "&amp;$M761,Lists!$AC$4:$AD$17,2,FALSE))</f>
        <v/>
      </c>
      <c r="M761" s="78" t="str">
        <f>IF(ISERROR(VLOOKUP($K761,Lists!$L$4:$M$7,2,FALSE)),"",VLOOKUP($K761,Lists!$L$4:$M$7,2,FALSE))</f>
        <v/>
      </c>
      <c r="N761" s="98" t="str">
        <f t="shared" si="11"/>
        <v/>
      </c>
      <c r="O761" s="99" t="str">
        <f>IF(C761="no",VLOOKUP(B761,Lists!$R$4:$AB$17,10, FALSE),"Please enter details here")</f>
        <v>Please enter details here</v>
      </c>
      <c r="P761" s="124"/>
      <c r="Q761" s="99" t="str">
        <f>IF(Lists!$BA$4="","No","")</f>
        <v>No</v>
      </c>
      <c r="R761" s="100" t="str">
        <f>IF(ISERROR(VLOOKUP($E761,Lists!$T$4:$AA$49,6,FALSE)),"",VLOOKUP($E761,Lists!$T$4:$AA$49,6,FALSE))</f>
        <v/>
      </c>
      <c r="S761" s="101" t="str">
        <f>IF(ISERROR(VLOOKUP($E761,Lists!$T$4:$AA$49,7,FALSE)),"",VLOOKUP($E761,Lists!$T$4:$AA$49,7,FALSE))</f>
        <v/>
      </c>
      <c r="T761" s="102"/>
      <c r="U761" s="102"/>
      <c r="V761" s="102"/>
      <c r="W761" s="102"/>
      <c r="X761" s="102" t="str">
        <f>IF(ISERROR(VLOOKUP($E761,Lists!$T$4:$AF$49,13,FALSE))," ",VLOOKUP($E761,Lists!$T$4:$AF$49,13,FALSE))</f>
        <v xml:space="preserve"> </v>
      </c>
    </row>
    <row r="762" spans="1:24" x14ac:dyDescent="0.25">
      <c r="A762" s="91"/>
      <c r="B762" s="76" t="s">
        <v>781</v>
      </c>
      <c r="C762" s="89" t="s">
        <v>898</v>
      </c>
      <c r="D762" s="139" t="str">
        <f>IF(ISERROR(VLOOKUP($B762,Lists!$R$4:$S$17,2,FALSE)),"",VLOOKUP($B762,Lists!$R$4:$S$17,2,FALSE))</f>
        <v/>
      </c>
      <c r="E762" s="90" t="s">
        <v>799</v>
      </c>
      <c r="F762" s="96"/>
      <c r="G762" s="96" t="s">
        <v>836</v>
      </c>
      <c r="H762" s="91" t="s">
        <v>1016</v>
      </c>
      <c r="I762" s="91" t="s">
        <v>926</v>
      </c>
      <c r="J762" s="97"/>
      <c r="K762" s="78" t="s">
        <v>945</v>
      </c>
      <c r="L762" s="140" t="str">
        <f>IF(ISERROR(VLOOKUP($B762&amp;" "&amp;$M762,Lists!$AC$4:$AD$17,2,FALSE)),"",VLOOKUP($B762&amp;" "&amp;$M762,Lists!$AC$4:$AD$17,2,FALSE))</f>
        <v/>
      </c>
      <c r="M762" s="78" t="str">
        <f>IF(ISERROR(VLOOKUP($K762,Lists!$L$4:$M$7,2,FALSE)),"",VLOOKUP($K762,Lists!$L$4:$M$7,2,FALSE))</f>
        <v/>
      </c>
      <c r="N762" s="98" t="str">
        <f t="shared" si="11"/>
        <v/>
      </c>
      <c r="O762" s="99" t="str">
        <f>IF(C762="no",VLOOKUP(B762,Lists!$R$4:$AB$17,10, FALSE),"Please enter details here")</f>
        <v>Please enter details here</v>
      </c>
      <c r="P762" s="124"/>
      <c r="Q762" s="99" t="str">
        <f>IF(Lists!$BA$4="","No","")</f>
        <v>No</v>
      </c>
      <c r="R762" s="100" t="str">
        <f>IF(ISERROR(VLOOKUP($E762,Lists!$T$4:$AA$49,6,FALSE)),"",VLOOKUP($E762,Lists!$T$4:$AA$49,6,FALSE))</f>
        <v/>
      </c>
      <c r="S762" s="101" t="str">
        <f>IF(ISERROR(VLOOKUP($E762,Lists!$T$4:$AA$49,7,FALSE)),"",VLOOKUP($E762,Lists!$T$4:$AA$49,7,FALSE))</f>
        <v/>
      </c>
      <c r="T762" s="102"/>
      <c r="U762" s="102"/>
      <c r="V762" s="102"/>
      <c r="W762" s="102"/>
      <c r="X762" s="102" t="str">
        <f>IF(ISERROR(VLOOKUP($E762,Lists!$T$4:$AF$49,13,FALSE))," ",VLOOKUP($E762,Lists!$T$4:$AF$49,13,FALSE))</f>
        <v xml:space="preserve"> </v>
      </c>
    </row>
    <row r="763" spans="1:24" x14ac:dyDescent="0.25">
      <c r="A763" s="91"/>
      <c r="B763" s="76" t="s">
        <v>781</v>
      </c>
      <c r="C763" s="89" t="s">
        <v>898</v>
      </c>
      <c r="D763" s="139" t="str">
        <f>IF(ISERROR(VLOOKUP($B763,Lists!$R$4:$S$17,2,FALSE)),"",VLOOKUP($B763,Lists!$R$4:$S$17,2,FALSE))</f>
        <v/>
      </c>
      <c r="E763" s="90" t="s">
        <v>799</v>
      </c>
      <c r="F763" s="96"/>
      <c r="G763" s="96" t="s">
        <v>836</v>
      </c>
      <c r="H763" s="91" t="s">
        <v>1016</v>
      </c>
      <c r="I763" s="91" t="s">
        <v>926</v>
      </c>
      <c r="J763" s="97"/>
      <c r="K763" s="78" t="s">
        <v>945</v>
      </c>
      <c r="L763" s="140" t="str">
        <f>IF(ISERROR(VLOOKUP($B763&amp;" "&amp;$M763,Lists!$AC$4:$AD$17,2,FALSE)),"",VLOOKUP($B763&amp;" "&amp;$M763,Lists!$AC$4:$AD$17,2,FALSE))</f>
        <v/>
      </c>
      <c r="M763" s="78" t="str">
        <f>IF(ISERROR(VLOOKUP($K763,Lists!$L$4:$M$7,2,FALSE)),"",VLOOKUP($K763,Lists!$L$4:$M$7,2,FALSE))</f>
        <v/>
      </c>
      <c r="N763" s="98" t="str">
        <f t="shared" si="11"/>
        <v/>
      </c>
      <c r="O763" s="99" t="str">
        <f>IF(C763="no",VLOOKUP(B763,Lists!$R$4:$AB$17,10, FALSE),"Please enter details here")</f>
        <v>Please enter details here</v>
      </c>
      <c r="P763" s="124"/>
      <c r="Q763" s="99" t="str">
        <f>IF(Lists!$BA$4="","No","")</f>
        <v>No</v>
      </c>
      <c r="R763" s="100" t="str">
        <f>IF(ISERROR(VLOOKUP($E763,Lists!$T$4:$AA$49,6,FALSE)),"",VLOOKUP($E763,Lists!$T$4:$AA$49,6,FALSE))</f>
        <v/>
      </c>
      <c r="S763" s="101" t="str">
        <f>IF(ISERROR(VLOOKUP($E763,Lists!$T$4:$AA$49,7,FALSE)),"",VLOOKUP($E763,Lists!$T$4:$AA$49,7,FALSE))</f>
        <v/>
      </c>
      <c r="T763" s="102"/>
      <c r="U763" s="102"/>
      <c r="V763" s="102"/>
      <c r="W763" s="102"/>
      <c r="X763" s="102" t="str">
        <f>IF(ISERROR(VLOOKUP($E763,Lists!$T$4:$AF$49,13,FALSE))," ",VLOOKUP($E763,Lists!$T$4:$AF$49,13,FALSE))</f>
        <v xml:space="preserve"> </v>
      </c>
    </row>
    <row r="764" spans="1:24" x14ac:dyDescent="0.25">
      <c r="A764" s="91"/>
      <c r="B764" s="76" t="s">
        <v>781</v>
      </c>
      <c r="C764" s="89" t="s">
        <v>898</v>
      </c>
      <c r="D764" s="139" t="str">
        <f>IF(ISERROR(VLOOKUP($B764,Lists!$R$4:$S$17,2,FALSE)),"",VLOOKUP($B764,Lists!$R$4:$S$17,2,FALSE))</f>
        <v/>
      </c>
      <c r="E764" s="90" t="s">
        <v>799</v>
      </c>
      <c r="F764" s="96"/>
      <c r="G764" s="96" t="s">
        <v>836</v>
      </c>
      <c r="H764" s="91" t="s">
        <v>1016</v>
      </c>
      <c r="I764" s="91" t="s">
        <v>926</v>
      </c>
      <c r="J764" s="97"/>
      <c r="K764" s="78" t="s">
        <v>945</v>
      </c>
      <c r="L764" s="140" t="str">
        <f>IF(ISERROR(VLOOKUP($B764&amp;" "&amp;$M764,Lists!$AC$4:$AD$17,2,FALSE)),"",VLOOKUP($B764&amp;" "&amp;$M764,Lists!$AC$4:$AD$17,2,FALSE))</f>
        <v/>
      </c>
      <c r="M764" s="78" t="str">
        <f>IF(ISERROR(VLOOKUP($K764,Lists!$L$4:$M$7,2,FALSE)),"",VLOOKUP($K764,Lists!$L$4:$M$7,2,FALSE))</f>
        <v/>
      </c>
      <c r="N764" s="98" t="str">
        <f t="shared" si="11"/>
        <v/>
      </c>
      <c r="O764" s="99" t="str">
        <f>IF(C764="no",VLOOKUP(B764,Lists!$R$4:$AB$17,10, FALSE),"Please enter details here")</f>
        <v>Please enter details here</v>
      </c>
      <c r="P764" s="124"/>
      <c r="Q764" s="99" t="str">
        <f>IF(Lists!$BA$4="","No","")</f>
        <v>No</v>
      </c>
      <c r="R764" s="100" t="str">
        <f>IF(ISERROR(VLOOKUP($E764,Lists!$T$4:$AA$49,6,FALSE)),"",VLOOKUP($E764,Lists!$T$4:$AA$49,6,FALSE))</f>
        <v/>
      </c>
      <c r="S764" s="101" t="str">
        <f>IF(ISERROR(VLOOKUP($E764,Lists!$T$4:$AA$49,7,FALSE)),"",VLOOKUP($E764,Lists!$T$4:$AA$49,7,FALSE))</f>
        <v/>
      </c>
      <c r="T764" s="102"/>
      <c r="U764" s="102"/>
      <c r="V764" s="102"/>
      <c r="W764" s="102"/>
      <c r="X764" s="102" t="str">
        <f>IF(ISERROR(VLOOKUP($E764,Lists!$T$4:$AF$49,13,FALSE))," ",VLOOKUP($E764,Lists!$T$4:$AF$49,13,FALSE))</f>
        <v xml:space="preserve"> </v>
      </c>
    </row>
    <row r="765" spans="1:24" x14ac:dyDescent="0.25">
      <c r="A765" s="91"/>
      <c r="B765" s="76" t="s">
        <v>781</v>
      </c>
      <c r="C765" s="89" t="s">
        <v>898</v>
      </c>
      <c r="D765" s="139" t="str">
        <f>IF(ISERROR(VLOOKUP($B765,Lists!$R$4:$S$17,2,FALSE)),"",VLOOKUP($B765,Lists!$R$4:$S$17,2,FALSE))</f>
        <v/>
      </c>
      <c r="E765" s="90" t="s">
        <v>799</v>
      </c>
      <c r="F765" s="96"/>
      <c r="G765" s="96" t="s">
        <v>836</v>
      </c>
      <c r="H765" s="91" t="s">
        <v>1016</v>
      </c>
      <c r="I765" s="91" t="s">
        <v>926</v>
      </c>
      <c r="J765" s="97"/>
      <c r="K765" s="78" t="s">
        <v>945</v>
      </c>
      <c r="L765" s="140" t="str">
        <f>IF(ISERROR(VLOOKUP($B765&amp;" "&amp;$M765,Lists!$AC$4:$AD$17,2,FALSE)),"",VLOOKUP($B765&amp;" "&amp;$M765,Lists!$AC$4:$AD$17,2,FALSE))</f>
        <v/>
      </c>
      <c r="M765" s="78" t="str">
        <f>IF(ISERROR(VLOOKUP($K765,Lists!$L$4:$M$7,2,FALSE)),"",VLOOKUP($K765,Lists!$L$4:$M$7,2,FALSE))</f>
        <v/>
      </c>
      <c r="N765" s="98" t="str">
        <f t="shared" si="11"/>
        <v/>
      </c>
      <c r="O765" s="99" t="str">
        <f>IF(C765="no",VLOOKUP(B765,Lists!$R$4:$AB$17,10, FALSE),"Please enter details here")</f>
        <v>Please enter details here</v>
      </c>
      <c r="P765" s="124"/>
      <c r="Q765" s="99" t="str">
        <f>IF(Lists!$BA$4="","No","")</f>
        <v>No</v>
      </c>
      <c r="R765" s="100" t="str">
        <f>IF(ISERROR(VLOOKUP($E765,Lists!$T$4:$AA$49,6,FALSE)),"",VLOOKUP($E765,Lists!$T$4:$AA$49,6,FALSE))</f>
        <v/>
      </c>
      <c r="S765" s="101" t="str">
        <f>IF(ISERROR(VLOOKUP($E765,Lists!$T$4:$AA$49,7,FALSE)),"",VLOOKUP($E765,Lists!$T$4:$AA$49,7,FALSE))</f>
        <v/>
      </c>
      <c r="T765" s="102"/>
      <c r="U765" s="102"/>
      <c r="V765" s="102"/>
      <c r="W765" s="102"/>
      <c r="X765" s="102" t="str">
        <f>IF(ISERROR(VLOOKUP($E765,Lists!$T$4:$AF$49,13,FALSE))," ",VLOOKUP($E765,Lists!$T$4:$AF$49,13,FALSE))</f>
        <v xml:space="preserve"> </v>
      </c>
    </row>
    <row r="766" spans="1:24" x14ac:dyDescent="0.25">
      <c r="A766" s="91"/>
      <c r="B766" s="76" t="s">
        <v>781</v>
      </c>
      <c r="C766" s="89" t="s">
        <v>898</v>
      </c>
      <c r="D766" s="139" t="str">
        <f>IF(ISERROR(VLOOKUP($B766,Lists!$R$4:$S$17,2,FALSE)),"",VLOOKUP($B766,Lists!$R$4:$S$17,2,FALSE))</f>
        <v/>
      </c>
      <c r="E766" s="90" t="s">
        <v>799</v>
      </c>
      <c r="F766" s="96"/>
      <c r="G766" s="96" t="s">
        <v>836</v>
      </c>
      <c r="H766" s="91" t="s">
        <v>1016</v>
      </c>
      <c r="I766" s="91" t="s">
        <v>926</v>
      </c>
      <c r="J766" s="97"/>
      <c r="K766" s="78" t="s">
        <v>945</v>
      </c>
      <c r="L766" s="140" t="str">
        <f>IF(ISERROR(VLOOKUP($B766&amp;" "&amp;$M766,Lists!$AC$4:$AD$17,2,FALSE)),"",VLOOKUP($B766&amp;" "&amp;$M766,Lists!$AC$4:$AD$17,2,FALSE))</f>
        <v/>
      </c>
      <c r="M766" s="78" t="str">
        <f>IF(ISERROR(VLOOKUP($K766,Lists!$L$4:$M$7,2,FALSE)),"",VLOOKUP($K766,Lists!$L$4:$M$7,2,FALSE))</f>
        <v/>
      </c>
      <c r="N766" s="98" t="str">
        <f t="shared" si="11"/>
        <v/>
      </c>
      <c r="O766" s="99" t="str">
        <f>IF(C766="no",VLOOKUP(B766,Lists!$R$4:$AB$17,10, FALSE),"Please enter details here")</f>
        <v>Please enter details here</v>
      </c>
      <c r="P766" s="124"/>
      <c r="Q766" s="99" t="str">
        <f>IF(Lists!$BA$4="","No","")</f>
        <v>No</v>
      </c>
      <c r="R766" s="100" t="str">
        <f>IF(ISERROR(VLOOKUP($E766,Lists!$T$4:$AA$49,6,FALSE)),"",VLOOKUP($E766,Lists!$T$4:$AA$49,6,FALSE))</f>
        <v/>
      </c>
      <c r="S766" s="101" t="str">
        <f>IF(ISERROR(VLOOKUP($E766,Lists!$T$4:$AA$49,7,FALSE)),"",VLOOKUP($E766,Lists!$T$4:$AA$49,7,FALSE))</f>
        <v/>
      </c>
      <c r="T766" s="102"/>
      <c r="U766" s="102"/>
      <c r="V766" s="102"/>
      <c r="W766" s="102"/>
      <c r="X766" s="102" t="str">
        <f>IF(ISERROR(VLOOKUP($E766,Lists!$T$4:$AF$49,13,FALSE))," ",VLOOKUP($E766,Lists!$T$4:$AF$49,13,FALSE))</f>
        <v xml:space="preserve"> </v>
      </c>
    </row>
    <row r="767" spans="1:24" x14ac:dyDescent="0.25">
      <c r="A767" s="91"/>
      <c r="B767" s="76" t="s">
        <v>781</v>
      </c>
      <c r="C767" s="89" t="s">
        <v>898</v>
      </c>
      <c r="D767" s="139" t="str">
        <f>IF(ISERROR(VLOOKUP($B767,Lists!$R$4:$S$17,2,FALSE)),"",VLOOKUP($B767,Lists!$R$4:$S$17,2,FALSE))</f>
        <v/>
      </c>
      <c r="E767" s="90" t="s">
        <v>799</v>
      </c>
      <c r="F767" s="96"/>
      <c r="G767" s="96" t="s">
        <v>836</v>
      </c>
      <c r="H767" s="91" t="s">
        <v>1016</v>
      </c>
      <c r="I767" s="91" t="s">
        <v>926</v>
      </c>
      <c r="J767" s="97"/>
      <c r="K767" s="78" t="s">
        <v>945</v>
      </c>
      <c r="L767" s="140" t="str">
        <f>IF(ISERROR(VLOOKUP($B767&amp;" "&amp;$M767,Lists!$AC$4:$AD$17,2,FALSE)),"",VLOOKUP($B767&amp;" "&amp;$M767,Lists!$AC$4:$AD$17,2,FALSE))</f>
        <v/>
      </c>
      <c r="M767" s="78" t="str">
        <f>IF(ISERROR(VLOOKUP($K767,Lists!$L$4:$M$7,2,FALSE)),"",VLOOKUP($K767,Lists!$L$4:$M$7,2,FALSE))</f>
        <v/>
      </c>
      <c r="N767" s="98" t="str">
        <f t="shared" si="11"/>
        <v/>
      </c>
      <c r="O767" s="99" t="str">
        <f>IF(C767="no",VLOOKUP(B767,Lists!$R$4:$AB$17,10, FALSE),"Please enter details here")</f>
        <v>Please enter details here</v>
      </c>
      <c r="P767" s="124"/>
      <c r="Q767" s="99" t="str">
        <f>IF(Lists!$BA$4="","No","")</f>
        <v>No</v>
      </c>
      <c r="R767" s="100" t="str">
        <f>IF(ISERROR(VLOOKUP($E767,Lists!$T$4:$AA$49,6,FALSE)),"",VLOOKUP($E767,Lists!$T$4:$AA$49,6,FALSE))</f>
        <v/>
      </c>
      <c r="S767" s="101" t="str">
        <f>IF(ISERROR(VLOOKUP($E767,Lists!$T$4:$AA$49,7,FALSE)),"",VLOOKUP($E767,Lists!$T$4:$AA$49,7,FALSE))</f>
        <v/>
      </c>
      <c r="T767" s="102"/>
      <c r="U767" s="102"/>
      <c r="V767" s="102"/>
      <c r="W767" s="102"/>
      <c r="X767" s="102" t="str">
        <f>IF(ISERROR(VLOOKUP($E767,Lists!$T$4:$AF$49,13,FALSE))," ",VLOOKUP($E767,Lists!$T$4:$AF$49,13,FALSE))</f>
        <v xml:space="preserve"> </v>
      </c>
    </row>
    <row r="768" spans="1:24" x14ac:dyDescent="0.25">
      <c r="A768" s="91"/>
      <c r="B768" s="76" t="s">
        <v>781</v>
      </c>
      <c r="C768" s="89" t="s">
        <v>898</v>
      </c>
      <c r="D768" s="139" t="str">
        <f>IF(ISERROR(VLOOKUP($B768,Lists!$R$4:$S$17,2,FALSE)),"",VLOOKUP($B768,Lists!$R$4:$S$17,2,FALSE))</f>
        <v/>
      </c>
      <c r="E768" s="90" t="s">
        <v>799</v>
      </c>
      <c r="F768" s="96"/>
      <c r="G768" s="96" t="s">
        <v>836</v>
      </c>
      <c r="H768" s="91" t="s">
        <v>1016</v>
      </c>
      <c r="I768" s="91" t="s">
        <v>926</v>
      </c>
      <c r="J768" s="97"/>
      <c r="K768" s="78" t="s">
        <v>945</v>
      </c>
      <c r="L768" s="140" t="str">
        <f>IF(ISERROR(VLOOKUP($B768&amp;" "&amp;$M768,Lists!$AC$4:$AD$17,2,FALSE)),"",VLOOKUP($B768&amp;" "&amp;$M768,Lists!$AC$4:$AD$17,2,FALSE))</f>
        <v/>
      </c>
      <c r="M768" s="78" t="str">
        <f>IF(ISERROR(VLOOKUP($K768,Lists!$L$4:$M$7,2,FALSE)),"",VLOOKUP($K768,Lists!$L$4:$M$7,2,FALSE))</f>
        <v/>
      </c>
      <c r="N768" s="98" t="str">
        <f t="shared" si="11"/>
        <v/>
      </c>
      <c r="O768" s="99" t="str">
        <f>IF(C768="no",VLOOKUP(B768,Lists!$R$4:$AB$17,10, FALSE),"Please enter details here")</f>
        <v>Please enter details here</v>
      </c>
      <c r="P768" s="124"/>
      <c r="Q768" s="99" t="str">
        <f>IF(Lists!$BA$4="","No","")</f>
        <v>No</v>
      </c>
      <c r="R768" s="100" t="str">
        <f>IF(ISERROR(VLOOKUP($E768,Lists!$T$4:$AA$49,6,FALSE)),"",VLOOKUP($E768,Lists!$T$4:$AA$49,6,FALSE))</f>
        <v/>
      </c>
      <c r="S768" s="101" t="str">
        <f>IF(ISERROR(VLOOKUP($E768,Lists!$T$4:$AA$49,7,FALSE)),"",VLOOKUP($E768,Lists!$T$4:$AA$49,7,FALSE))</f>
        <v/>
      </c>
      <c r="T768" s="102"/>
      <c r="U768" s="102"/>
      <c r="V768" s="102"/>
      <c r="W768" s="102"/>
      <c r="X768" s="102" t="str">
        <f>IF(ISERROR(VLOOKUP($E768,Lists!$T$4:$AF$49,13,FALSE))," ",VLOOKUP($E768,Lists!$T$4:$AF$49,13,FALSE))</f>
        <v xml:space="preserve"> </v>
      </c>
    </row>
    <row r="769" spans="1:24" x14ac:dyDescent="0.25">
      <c r="A769" s="91"/>
      <c r="B769" s="76" t="s">
        <v>781</v>
      </c>
      <c r="C769" s="89" t="s">
        <v>898</v>
      </c>
      <c r="D769" s="139" t="str">
        <f>IF(ISERROR(VLOOKUP($B769,Lists!$R$4:$S$17,2,FALSE)),"",VLOOKUP($B769,Lists!$R$4:$S$17,2,FALSE))</f>
        <v/>
      </c>
      <c r="E769" s="90" t="s">
        <v>799</v>
      </c>
      <c r="F769" s="96"/>
      <c r="G769" s="96" t="s">
        <v>836</v>
      </c>
      <c r="H769" s="91" t="s">
        <v>1016</v>
      </c>
      <c r="I769" s="91" t="s">
        <v>926</v>
      </c>
      <c r="J769" s="97"/>
      <c r="K769" s="78" t="s">
        <v>945</v>
      </c>
      <c r="L769" s="140" t="str">
        <f>IF(ISERROR(VLOOKUP($B769&amp;" "&amp;$M769,Lists!$AC$4:$AD$17,2,FALSE)),"",VLOOKUP($B769&amp;" "&amp;$M769,Lists!$AC$4:$AD$17,2,FALSE))</f>
        <v/>
      </c>
      <c r="M769" s="78" t="str">
        <f>IF(ISERROR(VLOOKUP($K769,Lists!$L$4:$M$7,2,FALSE)),"",VLOOKUP($K769,Lists!$L$4:$M$7,2,FALSE))</f>
        <v/>
      </c>
      <c r="N769" s="98" t="str">
        <f t="shared" si="11"/>
        <v/>
      </c>
      <c r="O769" s="99" t="str">
        <f>IF(C769="no",VLOOKUP(B769,Lists!$R$4:$AB$17,10, FALSE),"Please enter details here")</f>
        <v>Please enter details here</v>
      </c>
      <c r="P769" s="124"/>
      <c r="Q769" s="99" t="str">
        <f>IF(Lists!$BA$4="","No","")</f>
        <v>No</v>
      </c>
      <c r="R769" s="100" t="str">
        <f>IF(ISERROR(VLOOKUP($E769,Lists!$T$4:$AA$49,6,FALSE)),"",VLOOKUP($E769,Lists!$T$4:$AA$49,6,FALSE))</f>
        <v/>
      </c>
      <c r="S769" s="101" t="str">
        <f>IF(ISERROR(VLOOKUP($E769,Lists!$T$4:$AA$49,7,FALSE)),"",VLOOKUP($E769,Lists!$T$4:$AA$49,7,FALSE))</f>
        <v/>
      </c>
      <c r="T769" s="102"/>
      <c r="U769" s="102"/>
      <c r="V769" s="102"/>
      <c r="W769" s="102"/>
      <c r="X769" s="102" t="str">
        <f>IF(ISERROR(VLOOKUP($E769,Lists!$T$4:$AF$49,13,FALSE))," ",VLOOKUP($E769,Lists!$T$4:$AF$49,13,FALSE))</f>
        <v xml:space="preserve"> </v>
      </c>
    </row>
    <row r="770" spans="1:24" x14ac:dyDescent="0.25">
      <c r="A770" s="91"/>
      <c r="B770" s="76" t="s">
        <v>781</v>
      </c>
      <c r="C770" s="89" t="s">
        <v>898</v>
      </c>
      <c r="D770" s="139" t="str">
        <f>IF(ISERROR(VLOOKUP($B770,Lists!$R$4:$S$17,2,FALSE)),"",VLOOKUP($B770,Lists!$R$4:$S$17,2,FALSE))</f>
        <v/>
      </c>
      <c r="E770" s="90" t="s">
        <v>799</v>
      </c>
      <c r="F770" s="96"/>
      <c r="G770" s="96" t="s">
        <v>836</v>
      </c>
      <c r="H770" s="91" t="s">
        <v>1016</v>
      </c>
      <c r="I770" s="91" t="s">
        <v>926</v>
      </c>
      <c r="J770" s="97"/>
      <c r="K770" s="78" t="s">
        <v>945</v>
      </c>
      <c r="L770" s="140" t="str">
        <f>IF(ISERROR(VLOOKUP($B770&amp;" "&amp;$M770,Lists!$AC$4:$AD$17,2,FALSE)),"",VLOOKUP($B770&amp;" "&amp;$M770,Lists!$AC$4:$AD$17,2,FALSE))</f>
        <v/>
      </c>
      <c r="M770" s="78" t="str">
        <f>IF(ISERROR(VLOOKUP($K770,Lists!$L$4:$M$7,2,FALSE)),"",VLOOKUP($K770,Lists!$L$4:$M$7,2,FALSE))</f>
        <v/>
      </c>
      <c r="N770" s="98" t="str">
        <f t="shared" si="11"/>
        <v/>
      </c>
      <c r="O770" s="99" t="str">
        <f>IF(C770="no",VLOOKUP(B770,Lists!$R$4:$AB$17,10, FALSE),"Please enter details here")</f>
        <v>Please enter details here</v>
      </c>
      <c r="P770" s="124"/>
      <c r="Q770" s="99" t="str">
        <f>IF(Lists!$BA$4="","No","")</f>
        <v>No</v>
      </c>
      <c r="R770" s="100" t="str">
        <f>IF(ISERROR(VLOOKUP($E770,Lists!$T$4:$AA$49,6,FALSE)),"",VLOOKUP($E770,Lists!$T$4:$AA$49,6,FALSE))</f>
        <v/>
      </c>
      <c r="S770" s="101" t="str">
        <f>IF(ISERROR(VLOOKUP($E770,Lists!$T$4:$AA$49,7,FALSE)),"",VLOOKUP($E770,Lists!$T$4:$AA$49,7,FALSE))</f>
        <v/>
      </c>
      <c r="T770" s="102"/>
      <c r="U770" s="102"/>
      <c r="V770" s="102"/>
      <c r="W770" s="102"/>
      <c r="X770" s="102" t="str">
        <f>IF(ISERROR(VLOOKUP($E770,Lists!$T$4:$AF$49,13,FALSE))," ",VLOOKUP($E770,Lists!$T$4:$AF$49,13,FALSE))</f>
        <v xml:space="preserve"> </v>
      </c>
    </row>
    <row r="771" spans="1:24" x14ac:dyDescent="0.25">
      <c r="A771" s="91"/>
      <c r="B771" s="76" t="s">
        <v>781</v>
      </c>
      <c r="C771" s="89" t="s">
        <v>898</v>
      </c>
      <c r="D771" s="139" t="str">
        <f>IF(ISERROR(VLOOKUP($B771,Lists!$R$4:$S$17,2,FALSE)),"",VLOOKUP($B771,Lists!$R$4:$S$17,2,FALSE))</f>
        <v/>
      </c>
      <c r="E771" s="90" t="s">
        <v>799</v>
      </c>
      <c r="F771" s="96"/>
      <c r="G771" s="96" t="s">
        <v>836</v>
      </c>
      <c r="H771" s="91" t="s">
        <v>1016</v>
      </c>
      <c r="I771" s="91" t="s">
        <v>926</v>
      </c>
      <c r="J771" s="97"/>
      <c r="K771" s="78" t="s">
        <v>945</v>
      </c>
      <c r="L771" s="140" t="str">
        <f>IF(ISERROR(VLOOKUP($B771&amp;" "&amp;$M771,Lists!$AC$4:$AD$17,2,FALSE)),"",VLOOKUP($B771&amp;" "&amp;$M771,Lists!$AC$4:$AD$17,2,FALSE))</f>
        <v/>
      </c>
      <c r="M771" s="78" t="str">
        <f>IF(ISERROR(VLOOKUP($K771,Lists!$L$4:$M$7,2,FALSE)),"",VLOOKUP($K771,Lists!$L$4:$M$7,2,FALSE))</f>
        <v/>
      </c>
      <c r="N771" s="98" t="str">
        <f t="shared" si="11"/>
        <v/>
      </c>
      <c r="O771" s="99" t="str">
        <f>IF(C771="no",VLOOKUP(B771,Lists!$R$4:$AB$17,10, FALSE),"Please enter details here")</f>
        <v>Please enter details here</v>
      </c>
      <c r="P771" s="124"/>
      <c r="Q771" s="99" t="str">
        <f>IF(Lists!$BA$4="","No","")</f>
        <v>No</v>
      </c>
      <c r="R771" s="100" t="str">
        <f>IF(ISERROR(VLOOKUP($E771,Lists!$T$4:$AA$49,6,FALSE)),"",VLOOKUP($E771,Lists!$T$4:$AA$49,6,FALSE))</f>
        <v/>
      </c>
      <c r="S771" s="101" t="str">
        <f>IF(ISERROR(VLOOKUP($E771,Lists!$T$4:$AA$49,7,FALSE)),"",VLOOKUP($E771,Lists!$T$4:$AA$49,7,FALSE))</f>
        <v/>
      </c>
      <c r="T771" s="102"/>
      <c r="U771" s="102"/>
      <c r="V771" s="102"/>
      <c r="W771" s="102"/>
      <c r="X771" s="102" t="str">
        <f>IF(ISERROR(VLOOKUP($E771,Lists!$T$4:$AF$49,13,FALSE))," ",VLOOKUP($E771,Lists!$T$4:$AF$49,13,FALSE))</f>
        <v xml:space="preserve"> </v>
      </c>
    </row>
    <row r="772" spans="1:24" x14ac:dyDescent="0.25">
      <c r="A772" s="91"/>
      <c r="B772" s="76" t="s">
        <v>781</v>
      </c>
      <c r="C772" s="89" t="s">
        <v>898</v>
      </c>
      <c r="D772" s="139" t="str">
        <f>IF(ISERROR(VLOOKUP($B772,Lists!$R$4:$S$17,2,FALSE)),"",VLOOKUP($B772,Lists!$R$4:$S$17,2,FALSE))</f>
        <v/>
      </c>
      <c r="E772" s="90" t="s">
        <v>799</v>
      </c>
      <c r="F772" s="96"/>
      <c r="G772" s="96" t="s">
        <v>836</v>
      </c>
      <c r="H772" s="91" t="s">
        <v>1016</v>
      </c>
      <c r="I772" s="91" t="s">
        <v>926</v>
      </c>
      <c r="J772" s="97"/>
      <c r="K772" s="78" t="s">
        <v>945</v>
      </c>
      <c r="L772" s="140" t="str">
        <f>IF(ISERROR(VLOOKUP($B772&amp;" "&amp;$M772,Lists!$AC$4:$AD$17,2,FALSE)),"",VLOOKUP($B772&amp;" "&amp;$M772,Lists!$AC$4:$AD$17,2,FALSE))</f>
        <v/>
      </c>
      <c r="M772" s="78" t="str">
        <f>IF(ISERROR(VLOOKUP($K772,Lists!$L$4:$M$7,2,FALSE)),"",VLOOKUP($K772,Lists!$L$4:$M$7,2,FALSE))</f>
        <v/>
      </c>
      <c r="N772" s="98" t="str">
        <f t="shared" si="11"/>
        <v/>
      </c>
      <c r="O772" s="99" t="str">
        <f>IF(C772="no",VLOOKUP(B772,Lists!$R$4:$AB$17,10, FALSE),"Please enter details here")</f>
        <v>Please enter details here</v>
      </c>
      <c r="P772" s="124"/>
      <c r="Q772" s="99" t="str">
        <f>IF(Lists!$BA$4="","No","")</f>
        <v>No</v>
      </c>
      <c r="R772" s="100" t="str">
        <f>IF(ISERROR(VLOOKUP($E772,Lists!$T$4:$AA$49,6,FALSE)),"",VLOOKUP($E772,Lists!$T$4:$AA$49,6,FALSE))</f>
        <v/>
      </c>
      <c r="S772" s="101" t="str">
        <f>IF(ISERROR(VLOOKUP($E772,Lists!$T$4:$AA$49,7,FALSE)),"",VLOOKUP($E772,Lists!$T$4:$AA$49,7,FALSE))</f>
        <v/>
      </c>
      <c r="T772" s="102"/>
      <c r="U772" s="102"/>
      <c r="V772" s="102"/>
      <c r="W772" s="102"/>
      <c r="X772" s="102" t="str">
        <f>IF(ISERROR(VLOOKUP($E772,Lists!$T$4:$AF$49,13,FALSE))," ",VLOOKUP($E772,Lists!$T$4:$AF$49,13,FALSE))</f>
        <v xml:space="preserve"> </v>
      </c>
    </row>
    <row r="773" spans="1:24" x14ac:dyDescent="0.25">
      <c r="A773" s="91"/>
      <c r="B773" s="76" t="s">
        <v>781</v>
      </c>
      <c r="C773" s="89" t="s">
        <v>898</v>
      </c>
      <c r="D773" s="139" t="str">
        <f>IF(ISERROR(VLOOKUP($B773,Lists!$R$4:$S$17,2,FALSE)),"",VLOOKUP($B773,Lists!$R$4:$S$17,2,FALSE))</f>
        <v/>
      </c>
      <c r="E773" s="90" t="s">
        <v>799</v>
      </c>
      <c r="F773" s="96"/>
      <c r="G773" s="96" t="s">
        <v>836</v>
      </c>
      <c r="H773" s="91" t="s">
        <v>1016</v>
      </c>
      <c r="I773" s="91" t="s">
        <v>926</v>
      </c>
      <c r="J773" s="97"/>
      <c r="K773" s="78" t="s">
        <v>945</v>
      </c>
      <c r="L773" s="140" t="str">
        <f>IF(ISERROR(VLOOKUP($B773&amp;" "&amp;$M773,Lists!$AC$4:$AD$17,2,FALSE)),"",VLOOKUP($B773&amp;" "&amp;$M773,Lists!$AC$4:$AD$17,2,FALSE))</f>
        <v/>
      </c>
      <c r="M773" s="78" t="str">
        <f>IF(ISERROR(VLOOKUP($K773,Lists!$L$4:$M$7,2,FALSE)),"",VLOOKUP($K773,Lists!$L$4:$M$7,2,FALSE))</f>
        <v/>
      </c>
      <c r="N773" s="98" t="str">
        <f t="shared" si="11"/>
        <v/>
      </c>
      <c r="O773" s="99" t="str">
        <f>IF(C773="no",VLOOKUP(B773,Lists!$R$4:$AB$17,10, FALSE),"Please enter details here")</f>
        <v>Please enter details here</v>
      </c>
      <c r="P773" s="124"/>
      <c r="Q773" s="99" t="str">
        <f>IF(Lists!$BA$4="","No","")</f>
        <v>No</v>
      </c>
      <c r="R773" s="100" t="str">
        <f>IF(ISERROR(VLOOKUP($E773,Lists!$T$4:$AA$49,6,FALSE)),"",VLOOKUP($E773,Lists!$T$4:$AA$49,6,FALSE))</f>
        <v/>
      </c>
      <c r="S773" s="101" t="str">
        <f>IF(ISERROR(VLOOKUP($E773,Lists!$T$4:$AA$49,7,FALSE)),"",VLOOKUP($E773,Lists!$T$4:$AA$49,7,FALSE))</f>
        <v/>
      </c>
      <c r="T773" s="102"/>
      <c r="U773" s="102"/>
      <c r="V773" s="102"/>
      <c r="W773" s="102"/>
      <c r="X773" s="102" t="str">
        <f>IF(ISERROR(VLOOKUP($E773,Lists!$T$4:$AF$49,13,FALSE))," ",VLOOKUP($E773,Lists!$T$4:$AF$49,13,FALSE))</f>
        <v xml:space="preserve"> </v>
      </c>
    </row>
    <row r="774" spans="1:24" x14ac:dyDescent="0.25">
      <c r="A774" s="91"/>
      <c r="B774" s="76" t="s">
        <v>781</v>
      </c>
      <c r="C774" s="89" t="s">
        <v>898</v>
      </c>
      <c r="D774" s="139" t="str">
        <f>IF(ISERROR(VLOOKUP($B774,Lists!$R$4:$S$17,2,FALSE)),"",VLOOKUP($B774,Lists!$R$4:$S$17,2,FALSE))</f>
        <v/>
      </c>
      <c r="E774" s="90" t="s">
        <v>799</v>
      </c>
      <c r="F774" s="96"/>
      <c r="G774" s="96" t="s">
        <v>836</v>
      </c>
      <c r="H774" s="91" t="s">
        <v>1016</v>
      </c>
      <c r="I774" s="91" t="s">
        <v>926</v>
      </c>
      <c r="J774" s="97"/>
      <c r="K774" s="78" t="s">
        <v>945</v>
      </c>
      <c r="L774" s="140" t="str">
        <f>IF(ISERROR(VLOOKUP($B774&amp;" "&amp;$M774,Lists!$AC$4:$AD$17,2,FALSE)),"",VLOOKUP($B774&amp;" "&amp;$M774,Lists!$AC$4:$AD$17,2,FALSE))</f>
        <v/>
      </c>
      <c r="M774" s="78" t="str">
        <f>IF(ISERROR(VLOOKUP($K774,Lists!$L$4:$M$7,2,FALSE)),"",VLOOKUP($K774,Lists!$L$4:$M$7,2,FALSE))</f>
        <v/>
      </c>
      <c r="N774" s="98" t="str">
        <f t="shared" si="11"/>
        <v/>
      </c>
      <c r="O774" s="99" t="str">
        <f>IF(C774="no",VLOOKUP(B774,Lists!$R$4:$AB$17,10, FALSE),"Please enter details here")</f>
        <v>Please enter details here</v>
      </c>
      <c r="P774" s="124"/>
      <c r="Q774" s="99" t="str">
        <f>IF(Lists!$BA$4="","No","")</f>
        <v>No</v>
      </c>
      <c r="R774" s="100" t="str">
        <f>IF(ISERROR(VLOOKUP($E774,Lists!$T$4:$AA$49,6,FALSE)),"",VLOOKUP($E774,Lists!$T$4:$AA$49,6,FALSE))</f>
        <v/>
      </c>
      <c r="S774" s="101" t="str">
        <f>IF(ISERROR(VLOOKUP($E774,Lists!$T$4:$AA$49,7,FALSE)),"",VLOOKUP($E774,Lists!$T$4:$AA$49,7,FALSE))</f>
        <v/>
      </c>
      <c r="T774" s="102"/>
      <c r="U774" s="102"/>
      <c r="V774" s="102"/>
      <c r="W774" s="102"/>
      <c r="X774" s="102" t="str">
        <f>IF(ISERROR(VLOOKUP($E774,Lists!$T$4:$AF$49,13,FALSE))," ",VLOOKUP($E774,Lists!$T$4:$AF$49,13,FALSE))</f>
        <v xml:space="preserve"> </v>
      </c>
    </row>
    <row r="775" spans="1:24" x14ac:dyDescent="0.25">
      <c r="A775" s="91"/>
      <c r="B775" s="76" t="s">
        <v>781</v>
      </c>
      <c r="C775" s="89" t="s">
        <v>898</v>
      </c>
      <c r="D775" s="139" t="str">
        <f>IF(ISERROR(VLOOKUP($B775,Lists!$R$4:$S$17,2,FALSE)),"",VLOOKUP($B775,Lists!$R$4:$S$17,2,FALSE))</f>
        <v/>
      </c>
      <c r="E775" s="90" t="s">
        <v>799</v>
      </c>
      <c r="F775" s="96"/>
      <c r="G775" s="96" t="s">
        <v>836</v>
      </c>
      <c r="H775" s="91" t="s">
        <v>1016</v>
      </c>
      <c r="I775" s="91" t="s">
        <v>926</v>
      </c>
      <c r="J775" s="97"/>
      <c r="K775" s="78" t="s">
        <v>945</v>
      </c>
      <c r="L775" s="140" t="str">
        <f>IF(ISERROR(VLOOKUP($B775&amp;" "&amp;$M775,Lists!$AC$4:$AD$17,2,FALSE)),"",VLOOKUP($B775&amp;" "&amp;$M775,Lists!$AC$4:$AD$17,2,FALSE))</f>
        <v/>
      </c>
      <c r="M775" s="78" t="str">
        <f>IF(ISERROR(VLOOKUP($K775,Lists!$L$4:$M$7,2,FALSE)),"",VLOOKUP($K775,Lists!$L$4:$M$7,2,FALSE))</f>
        <v/>
      </c>
      <c r="N775" s="98" t="str">
        <f t="shared" si="11"/>
        <v/>
      </c>
      <c r="O775" s="99" t="str">
        <f>IF(C775="no",VLOOKUP(B775,Lists!$R$4:$AB$17,10, FALSE),"Please enter details here")</f>
        <v>Please enter details here</v>
      </c>
      <c r="P775" s="124"/>
      <c r="Q775" s="99" t="str">
        <f>IF(Lists!$BA$4="","No","")</f>
        <v>No</v>
      </c>
      <c r="R775" s="100" t="str">
        <f>IF(ISERROR(VLOOKUP($E775,Lists!$T$4:$AA$49,6,FALSE)),"",VLOOKUP($E775,Lists!$T$4:$AA$49,6,FALSE))</f>
        <v/>
      </c>
      <c r="S775" s="101" t="str">
        <f>IF(ISERROR(VLOOKUP($E775,Lists!$T$4:$AA$49,7,FALSE)),"",VLOOKUP($E775,Lists!$T$4:$AA$49,7,FALSE))</f>
        <v/>
      </c>
      <c r="T775" s="102"/>
      <c r="U775" s="102"/>
      <c r="V775" s="102"/>
      <c r="W775" s="102"/>
      <c r="X775" s="102" t="str">
        <f>IF(ISERROR(VLOOKUP($E775,Lists!$T$4:$AF$49,13,FALSE))," ",VLOOKUP($E775,Lists!$T$4:$AF$49,13,FALSE))</f>
        <v xml:space="preserve"> </v>
      </c>
    </row>
    <row r="776" spans="1:24" x14ac:dyDescent="0.25">
      <c r="A776" s="91"/>
      <c r="B776" s="76" t="s">
        <v>781</v>
      </c>
      <c r="C776" s="89" t="s">
        <v>898</v>
      </c>
      <c r="D776" s="139" t="str">
        <f>IF(ISERROR(VLOOKUP($B776,Lists!$R$4:$S$17,2,FALSE)),"",VLOOKUP($B776,Lists!$R$4:$S$17,2,FALSE))</f>
        <v/>
      </c>
      <c r="E776" s="90" t="s">
        <v>799</v>
      </c>
      <c r="F776" s="96"/>
      <c r="G776" s="96" t="s">
        <v>836</v>
      </c>
      <c r="H776" s="91" t="s">
        <v>1016</v>
      </c>
      <c r="I776" s="91" t="s">
        <v>926</v>
      </c>
      <c r="J776" s="97"/>
      <c r="K776" s="78" t="s">
        <v>945</v>
      </c>
      <c r="L776" s="140" t="str">
        <f>IF(ISERROR(VLOOKUP($B776&amp;" "&amp;$M776,Lists!$AC$4:$AD$17,2,FALSE)),"",VLOOKUP($B776&amp;" "&amp;$M776,Lists!$AC$4:$AD$17,2,FALSE))</f>
        <v/>
      </c>
      <c r="M776" s="78" t="str">
        <f>IF(ISERROR(VLOOKUP($K776,Lists!$L$4:$M$7,2,FALSE)),"",VLOOKUP($K776,Lists!$L$4:$M$7,2,FALSE))</f>
        <v/>
      </c>
      <c r="N776" s="98" t="str">
        <f t="shared" ref="N776:N839" si="12">IF(ISERROR(J776*L776),"",J776*L776)</f>
        <v/>
      </c>
      <c r="O776" s="99" t="str">
        <f>IF(C776="no",VLOOKUP(B776,Lists!$R$4:$AB$17,10, FALSE),"Please enter details here")</f>
        <v>Please enter details here</v>
      </c>
      <c r="P776" s="124"/>
      <c r="Q776" s="99" t="str">
        <f>IF(Lists!$BA$4="","No","")</f>
        <v>No</v>
      </c>
      <c r="R776" s="100" t="str">
        <f>IF(ISERROR(VLOOKUP($E776,Lists!$T$4:$AA$49,6,FALSE)),"",VLOOKUP($E776,Lists!$T$4:$AA$49,6,FALSE))</f>
        <v/>
      </c>
      <c r="S776" s="101" t="str">
        <f>IF(ISERROR(VLOOKUP($E776,Lists!$T$4:$AA$49,7,FALSE)),"",VLOOKUP($E776,Lists!$T$4:$AA$49,7,FALSE))</f>
        <v/>
      </c>
      <c r="T776" s="102"/>
      <c r="U776" s="102"/>
      <c r="V776" s="102"/>
      <c r="W776" s="102"/>
      <c r="X776" s="102" t="str">
        <f>IF(ISERROR(VLOOKUP($E776,Lists!$T$4:$AF$49,13,FALSE))," ",VLOOKUP($E776,Lists!$T$4:$AF$49,13,FALSE))</f>
        <v xml:space="preserve"> </v>
      </c>
    </row>
    <row r="777" spans="1:24" x14ac:dyDescent="0.25">
      <c r="A777" s="91"/>
      <c r="B777" s="76" t="s">
        <v>781</v>
      </c>
      <c r="C777" s="89" t="s">
        <v>898</v>
      </c>
      <c r="D777" s="139" t="str">
        <f>IF(ISERROR(VLOOKUP($B777,Lists!$R$4:$S$17,2,FALSE)),"",VLOOKUP($B777,Lists!$R$4:$S$17,2,FALSE))</f>
        <v/>
      </c>
      <c r="E777" s="90" t="s">
        <v>799</v>
      </c>
      <c r="F777" s="96"/>
      <c r="G777" s="96" t="s">
        <v>836</v>
      </c>
      <c r="H777" s="91" t="s">
        <v>1016</v>
      </c>
      <c r="I777" s="91" t="s">
        <v>926</v>
      </c>
      <c r="J777" s="97"/>
      <c r="K777" s="78" t="s">
        <v>945</v>
      </c>
      <c r="L777" s="140" t="str">
        <f>IF(ISERROR(VLOOKUP($B777&amp;" "&amp;$M777,Lists!$AC$4:$AD$17,2,FALSE)),"",VLOOKUP($B777&amp;" "&amp;$M777,Lists!$AC$4:$AD$17,2,FALSE))</f>
        <v/>
      </c>
      <c r="M777" s="78" t="str">
        <f>IF(ISERROR(VLOOKUP($K777,Lists!$L$4:$M$7,2,FALSE)),"",VLOOKUP($K777,Lists!$L$4:$M$7,2,FALSE))</f>
        <v/>
      </c>
      <c r="N777" s="98" t="str">
        <f t="shared" si="12"/>
        <v/>
      </c>
      <c r="O777" s="99" t="str">
        <f>IF(C777="no",VLOOKUP(B777,Lists!$R$4:$AB$17,10, FALSE),"Please enter details here")</f>
        <v>Please enter details here</v>
      </c>
      <c r="P777" s="124"/>
      <c r="Q777" s="99" t="str">
        <f>IF(Lists!$BA$4="","No","")</f>
        <v>No</v>
      </c>
      <c r="R777" s="100" t="str">
        <f>IF(ISERROR(VLOOKUP($E777,Lists!$T$4:$AA$49,6,FALSE)),"",VLOOKUP($E777,Lists!$T$4:$AA$49,6,FALSE))</f>
        <v/>
      </c>
      <c r="S777" s="101" t="str">
        <f>IF(ISERROR(VLOOKUP($E777,Lists!$T$4:$AA$49,7,FALSE)),"",VLOOKUP($E777,Lists!$T$4:$AA$49,7,FALSE))</f>
        <v/>
      </c>
      <c r="T777" s="102"/>
      <c r="U777" s="102"/>
      <c r="V777" s="102"/>
      <c r="W777" s="102"/>
      <c r="X777" s="102" t="str">
        <f>IF(ISERROR(VLOOKUP($E777,Lists!$T$4:$AF$49,13,FALSE))," ",VLOOKUP($E777,Lists!$T$4:$AF$49,13,FALSE))</f>
        <v xml:space="preserve"> </v>
      </c>
    </row>
    <row r="778" spans="1:24" x14ac:dyDescent="0.25">
      <c r="A778" s="91"/>
      <c r="B778" s="76" t="s">
        <v>781</v>
      </c>
      <c r="C778" s="89" t="s">
        <v>898</v>
      </c>
      <c r="D778" s="139" t="str">
        <f>IF(ISERROR(VLOOKUP($B778,Lists!$R$4:$S$17,2,FALSE)),"",VLOOKUP($B778,Lists!$R$4:$S$17,2,FALSE))</f>
        <v/>
      </c>
      <c r="E778" s="90" t="s">
        <v>799</v>
      </c>
      <c r="F778" s="96"/>
      <c r="G778" s="96" t="s">
        <v>836</v>
      </c>
      <c r="H778" s="91" t="s">
        <v>1016</v>
      </c>
      <c r="I778" s="91" t="s">
        <v>926</v>
      </c>
      <c r="J778" s="97"/>
      <c r="K778" s="78" t="s">
        <v>945</v>
      </c>
      <c r="L778" s="140" t="str">
        <f>IF(ISERROR(VLOOKUP($B778&amp;" "&amp;$M778,Lists!$AC$4:$AD$17,2,FALSE)),"",VLOOKUP($B778&amp;" "&amp;$M778,Lists!$AC$4:$AD$17,2,FALSE))</f>
        <v/>
      </c>
      <c r="M778" s="78" t="str">
        <f>IF(ISERROR(VLOOKUP($K778,Lists!$L$4:$M$7,2,FALSE)),"",VLOOKUP($K778,Lists!$L$4:$M$7,2,FALSE))</f>
        <v/>
      </c>
      <c r="N778" s="98" t="str">
        <f t="shared" si="12"/>
        <v/>
      </c>
      <c r="O778" s="99" t="str">
        <f>IF(C778="no",VLOOKUP(B778,Lists!$R$4:$AB$17,10, FALSE),"Please enter details here")</f>
        <v>Please enter details here</v>
      </c>
      <c r="P778" s="124"/>
      <c r="Q778" s="99" t="str">
        <f>IF(Lists!$BA$4="","No","")</f>
        <v>No</v>
      </c>
      <c r="R778" s="100" t="str">
        <f>IF(ISERROR(VLOOKUP($E778,Lists!$T$4:$AA$49,6,FALSE)),"",VLOOKUP($E778,Lists!$T$4:$AA$49,6,FALSE))</f>
        <v/>
      </c>
      <c r="S778" s="101" t="str">
        <f>IF(ISERROR(VLOOKUP($E778,Lists!$T$4:$AA$49,7,FALSE)),"",VLOOKUP($E778,Lists!$T$4:$AA$49,7,FALSE))</f>
        <v/>
      </c>
      <c r="T778" s="102"/>
      <c r="U778" s="102"/>
      <c r="V778" s="102"/>
      <c r="W778" s="102"/>
      <c r="X778" s="102" t="str">
        <f>IF(ISERROR(VLOOKUP($E778,Lists!$T$4:$AF$49,13,FALSE))," ",VLOOKUP($E778,Lists!$T$4:$AF$49,13,FALSE))</f>
        <v xml:space="preserve"> </v>
      </c>
    </row>
    <row r="779" spans="1:24" x14ac:dyDescent="0.25">
      <c r="A779" s="91"/>
      <c r="B779" s="76" t="s">
        <v>781</v>
      </c>
      <c r="C779" s="89" t="s">
        <v>898</v>
      </c>
      <c r="D779" s="139" t="str">
        <f>IF(ISERROR(VLOOKUP($B779,Lists!$R$4:$S$17,2,FALSE)),"",VLOOKUP($B779,Lists!$R$4:$S$17,2,FALSE))</f>
        <v/>
      </c>
      <c r="E779" s="90" t="s">
        <v>799</v>
      </c>
      <c r="F779" s="96"/>
      <c r="G779" s="96" t="s">
        <v>836</v>
      </c>
      <c r="H779" s="91" t="s">
        <v>1016</v>
      </c>
      <c r="I779" s="91" t="s">
        <v>926</v>
      </c>
      <c r="J779" s="97"/>
      <c r="K779" s="78" t="s">
        <v>945</v>
      </c>
      <c r="L779" s="140" t="str">
        <f>IF(ISERROR(VLOOKUP($B779&amp;" "&amp;$M779,Lists!$AC$4:$AD$17,2,FALSE)),"",VLOOKUP($B779&amp;" "&amp;$M779,Lists!$AC$4:$AD$17,2,FALSE))</f>
        <v/>
      </c>
      <c r="M779" s="78" t="str">
        <f>IF(ISERROR(VLOOKUP($K779,Lists!$L$4:$M$7,2,FALSE)),"",VLOOKUP($K779,Lists!$L$4:$M$7,2,FALSE))</f>
        <v/>
      </c>
      <c r="N779" s="98" t="str">
        <f t="shared" si="12"/>
        <v/>
      </c>
      <c r="O779" s="99" t="str">
        <f>IF(C779="no",VLOOKUP(B779,Lists!$R$4:$AB$17,10, FALSE),"Please enter details here")</f>
        <v>Please enter details here</v>
      </c>
      <c r="P779" s="124"/>
      <c r="Q779" s="99" t="str">
        <f>IF(Lists!$BA$4="","No","")</f>
        <v>No</v>
      </c>
      <c r="R779" s="100" t="str">
        <f>IF(ISERROR(VLOOKUP($E779,Lists!$T$4:$AA$49,6,FALSE)),"",VLOOKUP($E779,Lists!$T$4:$AA$49,6,FALSE))</f>
        <v/>
      </c>
      <c r="S779" s="101" t="str">
        <f>IF(ISERROR(VLOOKUP($E779,Lists!$T$4:$AA$49,7,FALSE)),"",VLOOKUP($E779,Lists!$T$4:$AA$49,7,FALSE))</f>
        <v/>
      </c>
      <c r="T779" s="102"/>
      <c r="U779" s="102"/>
      <c r="V779" s="102"/>
      <c r="W779" s="102"/>
      <c r="X779" s="102" t="str">
        <f>IF(ISERROR(VLOOKUP($E779,Lists!$T$4:$AF$49,13,FALSE))," ",VLOOKUP($E779,Lists!$T$4:$AF$49,13,FALSE))</f>
        <v xml:space="preserve"> </v>
      </c>
    </row>
    <row r="780" spans="1:24" x14ac:dyDescent="0.25">
      <c r="A780" s="91"/>
      <c r="B780" s="76" t="s">
        <v>781</v>
      </c>
      <c r="C780" s="89" t="s">
        <v>898</v>
      </c>
      <c r="D780" s="139" t="str">
        <f>IF(ISERROR(VLOOKUP($B780,Lists!$R$4:$S$17,2,FALSE)),"",VLOOKUP($B780,Lists!$R$4:$S$17,2,FALSE))</f>
        <v/>
      </c>
      <c r="E780" s="90" t="s">
        <v>799</v>
      </c>
      <c r="F780" s="96"/>
      <c r="G780" s="96" t="s">
        <v>836</v>
      </c>
      <c r="H780" s="91" t="s">
        <v>1016</v>
      </c>
      <c r="I780" s="91" t="s">
        <v>926</v>
      </c>
      <c r="J780" s="97"/>
      <c r="K780" s="78" t="s">
        <v>945</v>
      </c>
      <c r="L780" s="140" t="str">
        <f>IF(ISERROR(VLOOKUP($B780&amp;" "&amp;$M780,Lists!$AC$4:$AD$17,2,FALSE)),"",VLOOKUP($B780&amp;" "&amp;$M780,Lists!$AC$4:$AD$17,2,FALSE))</f>
        <v/>
      </c>
      <c r="M780" s="78" t="str">
        <f>IF(ISERROR(VLOOKUP($K780,Lists!$L$4:$M$7,2,FALSE)),"",VLOOKUP($K780,Lists!$L$4:$M$7,2,FALSE))</f>
        <v/>
      </c>
      <c r="N780" s="98" t="str">
        <f t="shared" si="12"/>
        <v/>
      </c>
      <c r="O780" s="99" t="str">
        <f>IF(C780="no",VLOOKUP(B780,Lists!$R$4:$AB$17,10, FALSE),"Please enter details here")</f>
        <v>Please enter details here</v>
      </c>
      <c r="P780" s="124"/>
      <c r="Q780" s="99" t="str">
        <f>IF(Lists!$BA$4="","No","")</f>
        <v>No</v>
      </c>
      <c r="R780" s="100" t="str">
        <f>IF(ISERROR(VLOOKUP($E780,Lists!$T$4:$AA$49,6,FALSE)),"",VLOOKUP($E780,Lists!$T$4:$AA$49,6,FALSE))</f>
        <v/>
      </c>
      <c r="S780" s="101" t="str">
        <f>IF(ISERROR(VLOOKUP($E780,Lists!$T$4:$AA$49,7,FALSE)),"",VLOOKUP($E780,Lists!$T$4:$AA$49,7,FALSE))</f>
        <v/>
      </c>
      <c r="T780" s="102"/>
      <c r="U780" s="102"/>
      <c r="V780" s="102"/>
      <c r="W780" s="102"/>
      <c r="X780" s="102" t="str">
        <f>IF(ISERROR(VLOOKUP($E780,Lists!$T$4:$AF$49,13,FALSE))," ",VLOOKUP($E780,Lists!$T$4:$AF$49,13,FALSE))</f>
        <v xml:space="preserve"> </v>
      </c>
    </row>
    <row r="781" spans="1:24" x14ac:dyDescent="0.25">
      <c r="A781" s="91"/>
      <c r="B781" s="76" t="s">
        <v>781</v>
      </c>
      <c r="C781" s="89" t="s">
        <v>898</v>
      </c>
      <c r="D781" s="139" t="str">
        <f>IF(ISERROR(VLOOKUP($B781,Lists!$R$4:$S$17,2,FALSE)),"",VLOOKUP($B781,Lists!$R$4:$S$17,2,FALSE))</f>
        <v/>
      </c>
      <c r="E781" s="90" t="s">
        <v>799</v>
      </c>
      <c r="F781" s="96"/>
      <c r="G781" s="96" t="s">
        <v>836</v>
      </c>
      <c r="H781" s="91" t="s">
        <v>1016</v>
      </c>
      <c r="I781" s="91" t="s">
        <v>926</v>
      </c>
      <c r="J781" s="97"/>
      <c r="K781" s="78" t="s">
        <v>945</v>
      </c>
      <c r="L781" s="140" t="str">
        <f>IF(ISERROR(VLOOKUP($B781&amp;" "&amp;$M781,Lists!$AC$4:$AD$17,2,FALSE)),"",VLOOKUP($B781&amp;" "&amp;$M781,Lists!$AC$4:$AD$17,2,FALSE))</f>
        <v/>
      </c>
      <c r="M781" s="78" t="str">
        <f>IF(ISERROR(VLOOKUP($K781,Lists!$L$4:$M$7,2,FALSE)),"",VLOOKUP($K781,Lists!$L$4:$M$7,2,FALSE))</f>
        <v/>
      </c>
      <c r="N781" s="98" t="str">
        <f t="shared" si="12"/>
        <v/>
      </c>
      <c r="O781" s="99" t="str">
        <f>IF(C781="no",VLOOKUP(B781,Lists!$R$4:$AB$17,10, FALSE),"Please enter details here")</f>
        <v>Please enter details here</v>
      </c>
      <c r="P781" s="124"/>
      <c r="Q781" s="99" t="str">
        <f>IF(Lists!$BA$4="","No","")</f>
        <v>No</v>
      </c>
      <c r="R781" s="100" t="str">
        <f>IF(ISERROR(VLOOKUP($E781,Lists!$T$4:$AA$49,6,FALSE)),"",VLOOKUP($E781,Lists!$T$4:$AA$49,6,FALSE))</f>
        <v/>
      </c>
      <c r="S781" s="101" t="str">
        <f>IF(ISERROR(VLOOKUP($E781,Lists!$T$4:$AA$49,7,FALSE)),"",VLOOKUP($E781,Lists!$T$4:$AA$49,7,FALSE))</f>
        <v/>
      </c>
      <c r="T781" s="102"/>
      <c r="U781" s="102"/>
      <c r="V781" s="102"/>
      <c r="W781" s="102"/>
      <c r="X781" s="102" t="str">
        <f>IF(ISERROR(VLOOKUP($E781,Lists!$T$4:$AF$49,13,FALSE))," ",VLOOKUP($E781,Lists!$T$4:$AF$49,13,FALSE))</f>
        <v xml:space="preserve"> </v>
      </c>
    </row>
    <row r="782" spans="1:24" x14ac:dyDescent="0.25">
      <c r="A782" s="91"/>
      <c r="B782" s="76" t="s">
        <v>781</v>
      </c>
      <c r="C782" s="89" t="s">
        <v>898</v>
      </c>
      <c r="D782" s="139" t="str">
        <f>IF(ISERROR(VLOOKUP($B782,Lists!$R$4:$S$17,2,FALSE)),"",VLOOKUP($B782,Lists!$R$4:$S$17,2,FALSE))</f>
        <v/>
      </c>
      <c r="E782" s="90" t="s">
        <v>799</v>
      </c>
      <c r="F782" s="96"/>
      <c r="G782" s="96" t="s">
        <v>836</v>
      </c>
      <c r="H782" s="91" t="s">
        <v>1016</v>
      </c>
      <c r="I782" s="91" t="s">
        <v>926</v>
      </c>
      <c r="J782" s="97"/>
      <c r="K782" s="78" t="s">
        <v>945</v>
      </c>
      <c r="L782" s="140" t="str">
        <f>IF(ISERROR(VLOOKUP($B782&amp;" "&amp;$M782,Lists!$AC$4:$AD$17,2,FALSE)),"",VLOOKUP($B782&amp;" "&amp;$M782,Lists!$AC$4:$AD$17,2,FALSE))</f>
        <v/>
      </c>
      <c r="M782" s="78" t="str">
        <f>IF(ISERROR(VLOOKUP($K782,Lists!$L$4:$M$7,2,FALSE)),"",VLOOKUP($K782,Lists!$L$4:$M$7,2,FALSE))</f>
        <v/>
      </c>
      <c r="N782" s="98" t="str">
        <f t="shared" si="12"/>
        <v/>
      </c>
      <c r="O782" s="99" t="str">
        <f>IF(C782="no",VLOOKUP(B782,Lists!$R$4:$AB$17,10, FALSE),"Please enter details here")</f>
        <v>Please enter details here</v>
      </c>
      <c r="P782" s="124"/>
      <c r="Q782" s="99" t="str">
        <f>IF(Lists!$BA$4="","No","")</f>
        <v>No</v>
      </c>
      <c r="R782" s="100" t="str">
        <f>IF(ISERROR(VLOOKUP($E782,Lists!$T$4:$AA$49,6,FALSE)),"",VLOOKUP($E782,Lists!$T$4:$AA$49,6,FALSE))</f>
        <v/>
      </c>
      <c r="S782" s="101" t="str">
        <f>IF(ISERROR(VLOOKUP($E782,Lists!$T$4:$AA$49,7,FALSE)),"",VLOOKUP($E782,Lists!$T$4:$AA$49,7,FALSE))</f>
        <v/>
      </c>
      <c r="T782" s="102"/>
      <c r="U782" s="102"/>
      <c r="V782" s="102"/>
      <c r="W782" s="102"/>
      <c r="X782" s="102" t="str">
        <f>IF(ISERROR(VLOOKUP($E782,Lists!$T$4:$AF$49,13,FALSE))," ",VLOOKUP($E782,Lists!$T$4:$AF$49,13,FALSE))</f>
        <v xml:space="preserve"> </v>
      </c>
    </row>
    <row r="783" spans="1:24" x14ac:dyDescent="0.25">
      <c r="A783" s="91"/>
      <c r="B783" s="76" t="s">
        <v>781</v>
      </c>
      <c r="C783" s="89" t="s">
        <v>898</v>
      </c>
      <c r="D783" s="139" t="str">
        <f>IF(ISERROR(VLOOKUP($B783,Lists!$R$4:$S$17,2,FALSE)),"",VLOOKUP($B783,Lists!$R$4:$S$17,2,FALSE))</f>
        <v/>
      </c>
      <c r="E783" s="90" t="s">
        <v>799</v>
      </c>
      <c r="F783" s="96"/>
      <c r="G783" s="96" t="s">
        <v>836</v>
      </c>
      <c r="H783" s="91" t="s">
        <v>1016</v>
      </c>
      <c r="I783" s="91" t="s">
        <v>926</v>
      </c>
      <c r="J783" s="97"/>
      <c r="K783" s="78" t="s">
        <v>945</v>
      </c>
      <c r="L783" s="140" t="str">
        <f>IF(ISERROR(VLOOKUP($B783&amp;" "&amp;$M783,Lists!$AC$4:$AD$17,2,FALSE)),"",VLOOKUP($B783&amp;" "&amp;$M783,Lists!$AC$4:$AD$17,2,FALSE))</f>
        <v/>
      </c>
      <c r="M783" s="78" t="str">
        <f>IF(ISERROR(VLOOKUP($K783,Lists!$L$4:$M$7,2,FALSE)),"",VLOOKUP($K783,Lists!$L$4:$M$7,2,FALSE))</f>
        <v/>
      </c>
      <c r="N783" s="98" t="str">
        <f t="shared" si="12"/>
        <v/>
      </c>
      <c r="O783" s="99" t="str">
        <f>IF(C783="no",VLOOKUP(B783,Lists!$R$4:$AB$17,10, FALSE),"Please enter details here")</f>
        <v>Please enter details here</v>
      </c>
      <c r="P783" s="124"/>
      <c r="Q783" s="99" t="str">
        <f>IF(Lists!$BA$4="","No","")</f>
        <v>No</v>
      </c>
      <c r="R783" s="100" t="str">
        <f>IF(ISERROR(VLOOKUP($E783,Lists!$T$4:$AA$49,6,FALSE)),"",VLOOKUP($E783,Lists!$T$4:$AA$49,6,FALSE))</f>
        <v/>
      </c>
      <c r="S783" s="101" t="str">
        <f>IF(ISERROR(VLOOKUP($E783,Lists!$T$4:$AA$49,7,FALSE)),"",VLOOKUP($E783,Lists!$T$4:$AA$49,7,FALSE))</f>
        <v/>
      </c>
      <c r="T783" s="102"/>
      <c r="U783" s="102"/>
      <c r="V783" s="102"/>
      <c r="W783" s="102"/>
      <c r="X783" s="102" t="str">
        <f>IF(ISERROR(VLOOKUP($E783,Lists!$T$4:$AF$49,13,FALSE))," ",VLOOKUP($E783,Lists!$T$4:$AF$49,13,FALSE))</f>
        <v xml:space="preserve"> </v>
      </c>
    </row>
    <row r="784" spans="1:24" x14ac:dyDescent="0.25">
      <c r="A784" s="91"/>
      <c r="B784" s="76" t="s">
        <v>781</v>
      </c>
      <c r="C784" s="89" t="s">
        <v>898</v>
      </c>
      <c r="D784" s="139" t="str">
        <f>IF(ISERROR(VLOOKUP($B784,Lists!$R$4:$S$17,2,FALSE)),"",VLOOKUP($B784,Lists!$R$4:$S$17,2,FALSE))</f>
        <v/>
      </c>
      <c r="E784" s="90" t="s">
        <v>799</v>
      </c>
      <c r="F784" s="96"/>
      <c r="G784" s="96" t="s">
        <v>836</v>
      </c>
      <c r="H784" s="91" t="s">
        <v>1016</v>
      </c>
      <c r="I784" s="91" t="s">
        <v>926</v>
      </c>
      <c r="J784" s="97"/>
      <c r="K784" s="78" t="s">
        <v>945</v>
      </c>
      <c r="L784" s="140" t="str">
        <f>IF(ISERROR(VLOOKUP($B784&amp;" "&amp;$M784,Lists!$AC$4:$AD$17,2,FALSE)),"",VLOOKUP($B784&amp;" "&amp;$M784,Lists!$AC$4:$AD$17,2,FALSE))</f>
        <v/>
      </c>
      <c r="M784" s="78" t="str">
        <f>IF(ISERROR(VLOOKUP($K784,Lists!$L$4:$M$7,2,FALSE)),"",VLOOKUP($K784,Lists!$L$4:$M$7,2,FALSE))</f>
        <v/>
      </c>
      <c r="N784" s="98" t="str">
        <f t="shared" si="12"/>
        <v/>
      </c>
      <c r="O784" s="99" t="str">
        <f>IF(C784="no",VLOOKUP(B784,Lists!$R$4:$AB$17,10, FALSE),"Please enter details here")</f>
        <v>Please enter details here</v>
      </c>
      <c r="P784" s="124"/>
      <c r="Q784" s="99" t="str">
        <f>IF(Lists!$BA$4="","No","")</f>
        <v>No</v>
      </c>
      <c r="R784" s="100" t="str">
        <f>IF(ISERROR(VLOOKUP($E784,Lists!$T$4:$AA$49,6,FALSE)),"",VLOOKUP($E784,Lists!$T$4:$AA$49,6,FALSE))</f>
        <v/>
      </c>
      <c r="S784" s="101" t="str">
        <f>IF(ISERROR(VLOOKUP($E784,Lists!$T$4:$AA$49,7,FALSE)),"",VLOOKUP($E784,Lists!$T$4:$AA$49,7,FALSE))</f>
        <v/>
      </c>
      <c r="T784" s="102"/>
      <c r="U784" s="102"/>
      <c r="V784" s="102"/>
      <c r="W784" s="102"/>
      <c r="X784" s="102" t="str">
        <f>IF(ISERROR(VLOOKUP($E784,Lists!$T$4:$AF$49,13,FALSE))," ",VLOOKUP($E784,Lists!$T$4:$AF$49,13,FALSE))</f>
        <v xml:space="preserve"> </v>
      </c>
    </row>
    <row r="785" spans="1:24" x14ac:dyDescent="0.25">
      <c r="A785" s="91"/>
      <c r="B785" s="76" t="s">
        <v>781</v>
      </c>
      <c r="C785" s="89" t="s">
        <v>898</v>
      </c>
      <c r="D785" s="139" t="str">
        <f>IF(ISERROR(VLOOKUP($B785,Lists!$R$4:$S$17,2,FALSE)),"",VLOOKUP($B785,Lists!$R$4:$S$17,2,FALSE))</f>
        <v/>
      </c>
      <c r="E785" s="90" t="s">
        <v>799</v>
      </c>
      <c r="F785" s="96"/>
      <c r="G785" s="96" t="s">
        <v>836</v>
      </c>
      <c r="H785" s="91" t="s">
        <v>1016</v>
      </c>
      <c r="I785" s="91" t="s">
        <v>926</v>
      </c>
      <c r="J785" s="97"/>
      <c r="K785" s="78" t="s">
        <v>945</v>
      </c>
      <c r="L785" s="140" t="str">
        <f>IF(ISERROR(VLOOKUP($B785&amp;" "&amp;$M785,Lists!$AC$4:$AD$17,2,FALSE)),"",VLOOKUP($B785&amp;" "&amp;$M785,Lists!$AC$4:$AD$17,2,FALSE))</f>
        <v/>
      </c>
      <c r="M785" s="78" t="str">
        <f>IF(ISERROR(VLOOKUP($K785,Lists!$L$4:$M$7,2,FALSE)),"",VLOOKUP($K785,Lists!$L$4:$M$7,2,FALSE))</f>
        <v/>
      </c>
      <c r="N785" s="98" t="str">
        <f t="shared" si="12"/>
        <v/>
      </c>
      <c r="O785" s="99" t="str">
        <f>IF(C785="no",VLOOKUP(B785,Lists!$R$4:$AB$17,10, FALSE),"Please enter details here")</f>
        <v>Please enter details here</v>
      </c>
      <c r="P785" s="124"/>
      <c r="Q785" s="99" t="str">
        <f>IF(Lists!$BA$4="","No","")</f>
        <v>No</v>
      </c>
      <c r="R785" s="100" t="str">
        <f>IF(ISERROR(VLOOKUP($E785,Lists!$T$4:$AA$49,6,FALSE)),"",VLOOKUP($E785,Lists!$T$4:$AA$49,6,FALSE))</f>
        <v/>
      </c>
      <c r="S785" s="101" t="str">
        <f>IF(ISERROR(VLOOKUP($E785,Lists!$T$4:$AA$49,7,FALSE)),"",VLOOKUP($E785,Lists!$T$4:$AA$49,7,FALSE))</f>
        <v/>
      </c>
      <c r="T785" s="102"/>
      <c r="U785" s="102"/>
      <c r="V785" s="102"/>
      <c r="W785" s="102"/>
      <c r="X785" s="102" t="str">
        <f>IF(ISERROR(VLOOKUP($E785,Lists!$T$4:$AF$49,13,FALSE))," ",VLOOKUP($E785,Lists!$T$4:$AF$49,13,FALSE))</f>
        <v xml:space="preserve"> </v>
      </c>
    </row>
    <row r="786" spans="1:24" x14ac:dyDescent="0.25">
      <c r="A786" s="91"/>
      <c r="B786" s="76" t="s">
        <v>781</v>
      </c>
      <c r="C786" s="89" t="s">
        <v>898</v>
      </c>
      <c r="D786" s="139" t="str">
        <f>IF(ISERROR(VLOOKUP($B786,Lists!$R$4:$S$17,2,FALSE)),"",VLOOKUP($B786,Lists!$R$4:$S$17,2,FALSE))</f>
        <v/>
      </c>
      <c r="E786" s="90" t="s">
        <v>799</v>
      </c>
      <c r="F786" s="96"/>
      <c r="G786" s="96" t="s">
        <v>836</v>
      </c>
      <c r="H786" s="91" t="s">
        <v>1016</v>
      </c>
      <c r="I786" s="91" t="s">
        <v>926</v>
      </c>
      <c r="J786" s="97"/>
      <c r="K786" s="78" t="s">
        <v>945</v>
      </c>
      <c r="L786" s="140" t="str">
        <f>IF(ISERROR(VLOOKUP($B786&amp;" "&amp;$M786,Lists!$AC$4:$AD$17,2,FALSE)),"",VLOOKUP($B786&amp;" "&amp;$M786,Lists!$AC$4:$AD$17,2,FALSE))</f>
        <v/>
      </c>
      <c r="M786" s="78" t="str">
        <f>IF(ISERROR(VLOOKUP($K786,Lists!$L$4:$M$7,2,FALSE)),"",VLOOKUP($K786,Lists!$L$4:$M$7,2,FALSE))</f>
        <v/>
      </c>
      <c r="N786" s="98" t="str">
        <f t="shared" si="12"/>
        <v/>
      </c>
      <c r="O786" s="99" t="str">
        <f>IF(C786="no",VLOOKUP(B786,Lists!$R$4:$AB$17,10, FALSE),"Please enter details here")</f>
        <v>Please enter details here</v>
      </c>
      <c r="P786" s="124"/>
      <c r="Q786" s="99" t="str">
        <f>IF(Lists!$BA$4="","No","")</f>
        <v>No</v>
      </c>
      <c r="R786" s="100" t="str">
        <f>IF(ISERROR(VLOOKUP($E786,Lists!$T$4:$AA$49,6,FALSE)),"",VLOOKUP($E786,Lists!$T$4:$AA$49,6,FALSE))</f>
        <v/>
      </c>
      <c r="S786" s="101" t="str">
        <f>IF(ISERROR(VLOOKUP($E786,Lists!$T$4:$AA$49,7,FALSE)),"",VLOOKUP($E786,Lists!$T$4:$AA$49,7,FALSE))</f>
        <v/>
      </c>
      <c r="T786" s="102"/>
      <c r="U786" s="102"/>
      <c r="V786" s="102"/>
      <c r="W786" s="102"/>
      <c r="X786" s="102" t="str">
        <f>IF(ISERROR(VLOOKUP($E786,Lists!$T$4:$AF$49,13,FALSE))," ",VLOOKUP($E786,Lists!$T$4:$AF$49,13,FALSE))</f>
        <v xml:space="preserve"> </v>
      </c>
    </row>
    <row r="787" spans="1:24" x14ac:dyDescent="0.25">
      <c r="A787" s="91"/>
      <c r="B787" s="76" t="s">
        <v>781</v>
      </c>
      <c r="C787" s="89" t="s">
        <v>898</v>
      </c>
      <c r="D787" s="139" t="str">
        <f>IF(ISERROR(VLOOKUP($B787,Lists!$R$4:$S$17,2,FALSE)),"",VLOOKUP($B787,Lists!$R$4:$S$17,2,FALSE))</f>
        <v/>
      </c>
      <c r="E787" s="90" t="s">
        <v>799</v>
      </c>
      <c r="F787" s="96"/>
      <c r="G787" s="96" t="s">
        <v>836</v>
      </c>
      <c r="H787" s="91" t="s">
        <v>1016</v>
      </c>
      <c r="I787" s="91" t="s">
        <v>926</v>
      </c>
      <c r="J787" s="97"/>
      <c r="K787" s="78" t="s">
        <v>945</v>
      </c>
      <c r="L787" s="140" t="str">
        <f>IF(ISERROR(VLOOKUP($B787&amp;" "&amp;$M787,Lists!$AC$4:$AD$17,2,FALSE)),"",VLOOKUP($B787&amp;" "&amp;$M787,Lists!$AC$4:$AD$17,2,FALSE))</f>
        <v/>
      </c>
      <c r="M787" s="78" t="str">
        <f>IF(ISERROR(VLOOKUP($K787,Lists!$L$4:$M$7,2,FALSE)),"",VLOOKUP($K787,Lists!$L$4:$M$7,2,FALSE))</f>
        <v/>
      </c>
      <c r="N787" s="98" t="str">
        <f t="shared" si="12"/>
        <v/>
      </c>
      <c r="O787" s="99" t="str">
        <f>IF(C787="no",VLOOKUP(B787,Lists!$R$4:$AB$17,10, FALSE),"Please enter details here")</f>
        <v>Please enter details here</v>
      </c>
      <c r="P787" s="124"/>
      <c r="Q787" s="99" t="str">
        <f>IF(Lists!$BA$4="","No","")</f>
        <v>No</v>
      </c>
      <c r="R787" s="100" t="str">
        <f>IF(ISERROR(VLOOKUP($E787,Lists!$T$4:$AA$49,6,FALSE)),"",VLOOKUP($E787,Lists!$T$4:$AA$49,6,FALSE))</f>
        <v/>
      </c>
      <c r="S787" s="101" t="str">
        <f>IF(ISERROR(VLOOKUP($E787,Lists!$T$4:$AA$49,7,FALSE)),"",VLOOKUP($E787,Lists!$T$4:$AA$49,7,FALSE))</f>
        <v/>
      </c>
      <c r="T787" s="102"/>
      <c r="U787" s="102"/>
      <c r="V787" s="102"/>
      <c r="W787" s="102"/>
      <c r="X787" s="102" t="str">
        <f>IF(ISERROR(VLOOKUP($E787,Lists!$T$4:$AF$49,13,FALSE))," ",VLOOKUP($E787,Lists!$T$4:$AF$49,13,FALSE))</f>
        <v xml:space="preserve"> </v>
      </c>
    </row>
    <row r="788" spans="1:24" x14ac:dyDescent="0.25">
      <c r="A788" s="91"/>
      <c r="B788" s="76" t="s">
        <v>781</v>
      </c>
      <c r="C788" s="89" t="s">
        <v>898</v>
      </c>
      <c r="D788" s="139" t="str">
        <f>IF(ISERROR(VLOOKUP($B788,Lists!$R$4:$S$17,2,FALSE)),"",VLOOKUP($B788,Lists!$R$4:$S$17,2,FALSE))</f>
        <v/>
      </c>
      <c r="E788" s="90" t="s">
        <v>799</v>
      </c>
      <c r="F788" s="96"/>
      <c r="G788" s="96" t="s">
        <v>836</v>
      </c>
      <c r="H788" s="91" t="s">
        <v>1016</v>
      </c>
      <c r="I788" s="91" t="s">
        <v>926</v>
      </c>
      <c r="J788" s="97"/>
      <c r="K788" s="78" t="s">
        <v>945</v>
      </c>
      <c r="L788" s="140" t="str">
        <f>IF(ISERROR(VLOOKUP($B788&amp;" "&amp;$M788,Lists!$AC$4:$AD$17,2,FALSE)),"",VLOOKUP($B788&amp;" "&amp;$M788,Lists!$AC$4:$AD$17,2,FALSE))</f>
        <v/>
      </c>
      <c r="M788" s="78" t="str">
        <f>IF(ISERROR(VLOOKUP($K788,Lists!$L$4:$M$7,2,FALSE)),"",VLOOKUP($K788,Lists!$L$4:$M$7,2,FALSE))</f>
        <v/>
      </c>
      <c r="N788" s="98" t="str">
        <f t="shared" si="12"/>
        <v/>
      </c>
      <c r="O788" s="99" t="str">
        <f>IF(C788="no",VLOOKUP(B788,Lists!$R$4:$AB$17,10, FALSE),"Please enter details here")</f>
        <v>Please enter details here</v>
      </c>
      <c r="P788" s="124"/>
      <c r="Q788" s="99" t="str">
        <f>IF(Lists!$BA$4="","No","")</f>
        <v>No</v>
      </c>
      <c r="R788" s="100" t="str">
        <f>IF(ISERROR(VLOOKUP($E788,Lists!$T$4:$AA$49,6,FALSE)),"",VLOOKUP($E788,Lists!$T$4:$AA$49,6,FALSE))</f>
        <v/>
      </c>
      <c r="S788" s="101" t="str">
        <f>IF(ISERROR(VLOOKUP($E788,Lists!$T$4:$AA$49,7,FALSE)),"",VLOOKUP($E788,Lists!$T$4:$AA$49,7,FALSE))</f>
        <v/>
      </c>
      <c r="T788" s="102"/>
      <c r="U788" s="102"/>
      <c r="V788" s="102"/>
      <c r="W788" s="102"/>
      <c r="X788" s="102" t="str">
        <f>IF(ISERROR(VLOOKUP($E788,Lists!$T$4:$AF$49,13,FALSE))," ",VLOOKUP($E788,Lists!$T$4:$AF$49,13,FALSE))</f>
        <v xml:space="preserve"> </v>
      </c>
    </row>
    <row r="789" spans="1:24" x14ac:dyDescent="0.25">
      <c r="A789" s="91"/>
      <c r="B789" s="76" t="s">
        <v>781</v>
      </c>
      <c r="C789" s="89" t="s">
        <v>898</v>
      </c>
      <c r="D789" s="139" t="str">
        <f>IF(ISERROR(VLOOKUP($B789,Lists!$R$4:$S$17,2,FALSE)),"",VLOOKUP($B789,Lists!$R$4:$S$17,2,FALSE))</f>
        <v/>
      </c>
      <c r="E789" s="90" t="s">
        <v>799</v>
      </c>
      <c r="F789" s="96"/>
      <c r="G789" s="96" t="s">
        <v>836</v>
      </c>
      <c r="H789" s="91" t="s">
        <v>1016</v>
      </c>
      <c r="I789" s="91" t="s">
        <v>926</v>
      </c>
      <c r="J789" s="97"/>
      <c r="K789" s="78" t="s">
        <v>945</v>
      </c>
      <c r="L789" s="140" t="str">
        <f>IF(ISERROR(VLOOKUP($B789&amp;" "&amp;$M789,Lists!$AC$4:$AD$17,2,FALSE)),"",VLOOKUP($B789&amp;" "&amp;$M789,Lists!$AC$4:$AD$17,2,FALSE))</f>
        <v/>
      </c>
      <c r="M789" s="78" t="str">
        <f>IF(ISERROR(VLOOKUP($K789,Lists!$L$4:$M$7,2,FALSE)),"",VLOOKUP($K789,Lists!$L$4:$M$7,2,FALSE))</f>
        <v/>
      </c>
      <c r="N789" s="98" t="str">
        <f t="shared" si="12"/>
        <v/>
      </c>
      <c r="O789" s="99" t="str">
        <f>IF(C789="no",VLOOKUP(B789,Lists!$R$4:$AB$17,10, FALSE),"Please enter details here")</f>
        <v>Please enter details here</v>
      </c>
      <c r="P789" s="124"/>
      <c r="Q789" s="99" t="str">
        <f>IF(Lists!$BA$4="","No","")</f>
        <v>No</v>
      </c>
      <c r="R789" s="100" t="str">
        <f>IF(ISERROR(VLOOKUP($E789,Lists!$T$4:$AA$49,6,FALSE)),"",VLOOKUP($E789,Lists!$T$4:$AA$49,6,FALSE))</f>
        <v/>
      </c>
      <c r="S789" s="101" t="str">
        <f>IF(ISERROR(VLOOKUP($E789,Lists!$T$4:$AA$49,7,FALSE)),"",VLOOKUP($E789,Lists!$T$4:$AA$49,7,FALSE))</f>
        <v/>
      </c>
      <c r="T789" s="102"/>
      <c r="U789" s="102"/>
      <c r="V789" s="102"/>
      <c r="W789" s="102"/>
      <c r="X789" s="102" t="str">
        <f>IF(ISERROR(VLOOKUP($E789,Lists!$T$4:$AF$49,13,FALSE))," ",VLOOKUP($E789,Lists!$T$4:$AF$49,13,FALSE))</f>
        <v xml:space="preserve"> </v>
      </c>
    </row>
    <row r="790" spans="1:24" x14ac:dyDescent="0.25">
      <c r="A790" s="91"/>
      <c r="B790" s="76" t="s">
        <v>781</v>
      </c>
      <c r="C790" s="89" t="s">
        <v>898</v>
      </c>
      <c r="D790" s="139" t="str">
        <f>IF(ISERROR(VLOOKUP($B790,Lists!$R$4:$S$17,2,FALSE)),"",VLOOKUP($B790,Lists!$R$4:$S$17,2,FALSE))</f>
        <v/>
      </c>
      <c r="E790" s="90" t="s">
        <v>799</v>
      </c>
      <c r="F790" s="96"/>
      <c r="G790" s="96" t="s">
        <v>836</v>
      </c>
      <c r="H790" s="91" t="s">
        <v>1016</v>
      </c>
      <c r="I790" s="91" t="s">
        <v>926</v>
      </c>
      <c r="J790" s="97"/>
      <c r="K790" s="78" t="s">
        <v>945</v>
      </c>
      <c r="L790" s="140" t="str">
        <f>IF(ISERROR(VLOOKUP($B790&amp;" "&amp;$M790,Lists!$AC$4:$AD$17,2,FALSE)),"",VLOOKUP($B790&amp;" "&amp;$M790,Lists!$AC$4:$AD$17,2,FALSE))</f>
        <v/>
      </c>
      <c r="M790" s="78" t="str">
        <f>IF(ISERROR(VLOOKUP($K790,Lists!$L$4:$M$7,2,FALSE)),"",VLOOKUP($K790,Lists!$L$4:$M$7,2,FALSE))</f>
        <v/>
      </c>
      <c r="N790" s="98" t="str">
        <f t="shared" si="12"/>
        <v/>
      </c>
      <c r="O790" s="99" t="str">
        <f>IF(C790="no",VLOOKUP(B790,Lists!$R$4:$AB$17,10, FALSE),"Please enter details here")</f>
        <v>Please enter details here</v>
      </c>
      <c r="P790" s="124"/>
      <c r="Q790" s="99" t="str">
        <f>IF(Lists!$BA$4="","No","")</f>
        <v>No</v>
      </c>
      <c r="R790" s="100" t="str">
        <f>IF(ISERROR(VLOOKUP($E790,Lists!$T$4:$AA$49,6,FALSE)),"",VLOOKUP($E790,Lists!$T$4:$AA$49,6,FALSE))</f>
        <v/>
      </c>
      <c r="S790" s="101" t="str">
        <f>IF(ISERROR(VLOOKUP($E790,Lists!$T$4:$AA$49,7,FALSE)),"",VLOOKUP($E790,Lists!$T$4:$AA$49,7,FALSE))</f>
        <v/>
      </c>
      <c r="T790" s="102"/>
      <c r="U790" s="102"/>
      <c r="V790" s="102"/>
      <c r="W790" s="102"/>
      <c r="X790" s="102" t="str">
        <f>IF(ISERROR(VLOOKUP($E790,Lists!$T$4:$AF$49,13,FALSE))," ",VLOOKUP($E790,Lists!$T$4:$AF$49,13,FALSE))</f>
        <v xml:space="preserve"> </v>
      </c>
    </row>
    <row r="791" spans="1:24" x14ac:dyDescent="0.25">
      <c r="A791" s="91"/>
      <c r="B791" s="76" t="s">
        <v>781</v>
      </c>
      <c r="C791" s="89" t="s">
        <v>898</v>
      </c>
      <c r="D791" s="139" t="str">
        <f>IF(ISERROR(VLOOKUP($B791,Lists!$R$4:$S$17,2,FALSE)),"",VLOOKUP($B791,Lists!$R$4:$S$17,2,FALSE))</f>
        <v/>
      </c>
      <c r="E791" s="90" t="s">
        <v>799</v>
      </c>
      <c r="F791" s="96"/>
      <c r="G791" s="96" t="s">
        <v>836</v>
      </c>
      <c r="H791" s="91" t="s">
        <v>1016</v>
      </c>
      <c r="I791" s="91" t="s">
        <v>926</v>
      </c>
      <c r="J791" s="97"/>
      <c r="K791" s="78" t="s">
        <v>945</v>
      </c>
      <c r="L791" s="140" t="str">
        <f>IF(ISERROR(VLOOKUP($B791&amp;" "&amp;$M791,Lists!$AC$4:$AD$17,2,FALSE)),"",VLOOKUP($B791&amp;" "&amp;$M791,Lists!$AC$4:$AD$17,2,FALSE))</f>
        <v/>
      </c>
      <c r="M791" s="78" t="str">
        <f>IF(ISERROR(VLOOKUP($K791,Lists!$L$4:$M$7,2,FALSE)),"",VLOOKUP($K791,Lists!$L$4:$M$7,2,FALSE))</f>
        <v/>
      </c>
      <c r="N791" s="98" t="str">
        <f t="shared" si="12"/>
        <v/>
      </c>
      <c r="O791" s="99" t="str">
        <f>IF(C791="no",VLOOKUP(B791,Lists!$R$4:$AB$17,10, FALSE),"Please enter details here")</f>
        <v>Please enter details here</v>
      </c>
      <c r="P791" s="124"/>
      <c r="Q791" s="99" t="str">
        <f>IF(Lists!$BA$4="","No","")</f>
        <v>No</v>
      </c>
      <c r="R791" s="100" t="str">
        <f>IF(ISERROR(VLOOKUP($E791,Lists!$T$4:$AA$49,6,FALSE)),"",VLOOKUP($E791,Lists!$T$4:$AA$49,6,FALSE))</f>
        <v/>
      </c>
      <c r="S791" s="101" t="str">
        <f>IF(ISERROR(VLOOKUP($E791,Lists!$T$4:$AA$49,7,FALSE)),"",VLOOKUP($E791,Lists!$T$4:$AA$49,7,FALSE))</f>
        <v/>
      </c>
      <c r="T791" s="102"/>
      <c r="U791" s="102"/>
      <c r="V791" s="102"/>
      <c r="W791" s="102"/>
      <c r="X791" s="102" t="str">
        <f>IF(ISERROR(VLOOKUP($E791,Lists!$T$4:$AF$49,13,FALSE))," ",VLOOKUP($E791,Lists!$T$4:$AF$49,13,FALSE))</f>
        <v xml:space="preserve"> </v>
      </c>
    </row>
    <row r="792" spans="1:24" x14ac:dyDescent="0.25">
      <c r="A792" s="91"/>
      <c r="B792" s="76" t="s">
        <v>781</v>
      </c>
      <c r="C792" s="89" t="s">
        <v>898</v>
      </c>
      <c r="D792" s="139" t="str">
        <f>IF(ISERROR(VLOOKUP($B792,Lists!$R$4:$S$17,2,FALSE)),"",VLOOKUP($B792,Lists!$R$4:$S$17,2,FALSE))</f>
        <v/>
      </c>
      <c r="E792" s="90" t="s">
        <v>799</v>
      </c>
      <c r="F792" s="96"/>
      <c r="G792" s="96" t="s">
        <v>836</v>
      </c>
      <c r="H792" s="91" t="s">
        <v>1016</v>
      </c>
      <c r="I792" s="91" t="s">
        <v>926</v>
      </c>
      <c r="J792" s="97"/>
      <c r="K792" s="78" t="s">
        <v>945</v>
      </c>
      <c r="L792" s="140" t="str">
        <f>IF(ISERROR(VLOOKUP($B792&amp;" "&amp;$M792,Lists!$AC$4:$AD$17,2,FALSE)),"",VLOOKUP($B792&amp;" "&amp;$M792,Lists!$AC$4:$AD$17,2,FALSE))</f>
        <v/>
      </c>
      <c r="M792" s="78" t="str">
        <f>IF(ISERROR(VLOOKUP($K792,Lists!$L$4:$M$7,2,FALSE)),"",VLOOKUP($K792,Lists!$L$4:$M$7,2,FALSE))</f>
        <v/>
      </c>
      <c r="N792" s="98" t="str">
        <f t="shared" si="12"/>
        <v/>
      </c>
      <c r="O792" s="99" t="str">
        <f>IF(C792="no",VLOOKUP(B792,Lists!$R$4:$AB$17,10, FALSE),"Please enter details here")</f>
        <v>Please enter details here</v>
      </c>
      <c r="P792" s="124"/>
      <c r="Q792" s="99" t="str">
        <f>IF(Lists!$BA$4="","No","")</f>
        <v>No</v>
      </c>
      <c r="R792" s="100" t="str">
        <f>IF(ISERROR(VLOOKUP($E792,Lists!$T$4:$AA$49,6,FALSE)),"",VLOOKUP($E792,Lists!$T$4:$AA$49,6,FALSE))</f>
        <v/>
      </c>
      <c r="S792" s="101" t="str">
        <f>IF(ISERROR(VLOOKUP($E792,Lists!$T$4:$AA$49,7,FALSE)),"",VLOOKUP($E792,Lists!$T$4:$AA$49,7,FALSE))</f>
        <v/>
      </c>
      <c r="T792" s="102"/>
      <c r="U792" s="102"/>
      <c r="V792" s="102"/>
      <c r="W792" s="102"/>
      <c r="X792" s="102" t="str">
        <f>IF(ISERROR(VLOOKUP($E792,Lists!$T$4:$AF$49,13,FALSE))," ",VLOOKUP($E792,Lists!$T$4:$AF$49,13,FALSE))</f>
        <v xml:space="preserve"> </v>
      </c>
    </row>
    <row r="793" spans="1:24" x14ac:dyDescent="0.25">
      <c r="A793" s="91"/>
      <c r="B793" s="76" t="s">
        <v>781</v>
      </c>
      <c r="C793" s="89" t="s">
        <v>898</v>
      </c>
      <c r="D793" s="139" t="str">
        <f>IF(ISERROR(VLOOKUP($B793,Lists!$R$4:$S$17,2,FALSE)),"",VLOOKUP($B793,Lists!$R$4:$S$17,2,FALSE))</f>
        <v/>
      </c>
      <c r="E793" s="90" t="s">
        <v>799</v>
      </c>
      <c r="F793" s="96"/>
      <c r="G793" s="96" t="s">
        <v>836</v>
      </c>
      <c r="H793" s="91" t="s">
        <v>1016</v>
      </c>
      <c r="I793" s="91" t="s">
        <v>926</v>
      </c>
      <c r="J793" s="97"/>
      <c r="K793" s="78" t="s">
        <v>945</v>
      </c>
      <c r="L793" s="140" t="str">
        <f>IF(ISERROR(VLOOKUP($B793&amp;" "&amp;$M793,Lists!$AC$4:$AD$17,2,FALSE)),"",VLOOKUP($B793&amp;" "&amp;$M793,Lists!$AC$4:$AD$17,2,FALSE))</f>
        <v/>
      </c>
      <c r="M793" s="78" t="str">
        <f>IF(ISERROR(VLOOKUP($K793,Lists!$L$4:$M$7,2,FALSE)),"",VLOOKUP($K793,Lists!$L$4:$M$7,2,FALSE))</f>
        <v/>
      </c>
      <c r="N793" s="98" t="str">
        <f t="shared" si="12"/>
        <v/>
      </c>
      <c r="O793" s="99" t="str">
        <f>IF(C793="no",VLOOKUP(B793,Lists!$R$4:$AB$17,10, FALSE),"Please enter details here")</f>
        <v>Please enter details here</v>
      </c>
      <c r="P793" s="124"/>
      <c r="Q793" s="99" t="str">
        <f>IF(Lists!$BA$4="","No","")</f>
        <v>No</v>
      </c>
      <c r="R793" s="100" t="str">
        <f>IF(ISERROR(VLOOKUP($E793,Lists!$T$4:$AA$49,6,FALSE)),"",VLOOKUP($E793,Lists!$T$4:$AA$49,6,FALSE))</f>
        <v/>
      </c>
      <c r="S793" s="101" t="str">
        <f>IF(ISERROR(VLOOKUP($E793,Lists!$T$4:$AA$49,7,FALSE)),"",VLOOKUP($E793,Lists!$T$4:$AA$49,7,FALSE))</f>
        <v/>
      </c>
      <c r="T793" s="102"/>
      <c r="U793" s="102"/>
      <c r="V793" s="102"/>
      <c r="W793" s="102"/>
      <c r="X793" s="102" t="str">
        <f>IF(ISERROR(VLOOKUP($E793,Lists!$T$4:$AF$49,13,FALSE))," ",VLOOKUP($E793,Lists!$T$4:$AF$49,13,FALSE))</f>
        <v xml:space="preserve"> </v>
      </c>
    </row>
    <row r="794" spans="1:24" x14ac:dyDescent="0.25">
      <c r="A794" s="91"/>
      <c r="B794" s="76" t="s">
        <v>781</v>
      </c>
      <c r="C794" s="89" t="s">
        <v>898</v>
      </c>
      <c r="D794" s="139" t="str">
        <f>IF(ISERROR(VLOOKUP($B794,Lists!$R$4:$S$17,2,FALSE)),"",VLOOKUP($B794,Lists!$R$4:$S$17,2,FALSE))</f>
        <v/>
      </c>
      <c r="E794" s="90" t="s">
        <v>799</v>
      </c>
      <c r="F794" s="96"/>
      <c r="G794" s="96" t="s">
        <v>836</v>
      </c>
      <c r="H794" s="91" t="s">
        <v>1016</v>
      </c>
      <c r="I794" s="91" t="s">
        <v>926</v>
      </c>
      <c r="J794" s="97"/>
      <c r="K794" s="78" t="s">
        <v>945</v>
      </c>
      <c r="L794" s="140" t="str">
        <f>IF(ISERROR(VLOOKUP($B794&amp;" "&amp;$M794,Lists!$AC$4:$AD$17,2,FALSE)),"",VLOOKUP($B794&amp;" "&amp;$M794,Lists!$AC$4:$AD$17,2,FALSE))</f>
        <v/>
      </c>
      <c r="M794" s="78" t="str">
        <f>IF(ISERROR(VLOOKUP($K794,Lists!$L$4:$M$7,2,FALSE)),"",VLOOKUP($K794,Lists!$L$4:$M$7,2,FALSE))</f>
        <v/>
      </c>
      <c r="N794" s="98" t="str">
        <f t="shared" si="12"/>
        <v/>
      </c>
      <c r="O794" s="99" t="str">
        <f>IF(C794="no",VLOOKUP(B794,Lists!$R$4:$AB$17,10, FALSE),"Please enter details here")</f>
        <v>Please enter details here</v>
      </c>
      <c r="P794" s="124"/>
      <c r="Q794" s="99" t="str">
        <f>IF(Lists!$BA$4="","No","")</f>
        <v>No</v>
      </c>
      <c r="R794" s="100" t="str">
        <f>IF(ISERROR(VLOOKUP($E794,Lists!$T$4:$AA$49,6,FALSE)),"",VLOOKUP($E794,Lists!$T$4:$AA$49,6,FALSE))</f>
        <v/>
      </c>
      <c r="S794" s="101" t="str">
        <f>IF(ISERROR(VLOOKUP($E794,Lists!$T$4:$AA$49,7,FALSE)),"",VLOOKUP($E794,Lists!$T$4:$AA$49,7,FALSE))</f>
        <v/>
      </c>
      <c r="T794" s="102"/>
      <c r="U794" s="102"/>
      <c r="V794" s="102"/>
      <c r="W794" s="102"/>
      <c r="X794" s="102" t="str">
        <f>IF(ISERROR(VLOOKUP($E794,Lists!$T$4:$AF$49,13,FALSE))," ",VLOOKUP($E794,Lists!$T$4:$AF$49,13,FALSE))</f>
        <v xml:space="preserve"> </v>
      </c>
    </row>
    <row r="795" spans="1:24" x14ac:dyDescent="0.25">
      <c r="A795" s="91"/>
      <c r="B795" s="76" t="s">
        <v>781</v>
      </c>
      <c r="C795" s="89" t="s">
        <v>898</v>
      </c>
      <c r="D795" s="139" t="str">
        <f>IF(ISERROR(VLOOKUP($B795,Lists!$R$4:$S$17,2,FALSE)),"",VLOOKUP($B795,Lists!$R$4:$S$17,2,FALSE))</f>
        <v/>
      </c>
      <c r="E795" s="90" t="s">
        <v>799</v>
      </c>
      <c r="F795" s="96"/>
      <c r="G795" s="96" t="s">
        <v>836</v>
      </c>
      <c r="H795" s="91" t="s">
        <v>1016</v>
      </c>
      <c r="I795" s="91" t="s">
        <v>926</v>
      </c>
      <c r="J795" s="97"/>
      <c r="K795" s="78" t="s">
        <v>945</v>
      </c>
      <c r="L795" s="140" t="str">
        <f>IF(ISERROR(VLOOKUP($B795&amp;" "&amp;$M795,Lists!$AC$4:$AD$17,2,FALSE)),"",VLOOKUP($B795&amp;" "&amp;$M795,Lists!$AC$4:$AD$17,2,FALSE))</f>
        <v/>
      </c>
      <c r="M795" s="78" t="str">
        <f>IF(ISERROR(VLOOKUP($K795,Lists!$L$4:$M$7,2,FALSE)),"",VLOOKUP($K795,Lists!$L$4:$M$7,2,FALSE))</f>
        <v/>
      </c>
      <c r="N795" s="98" t="str">
        <f t="shared" si="12"/>
        <v/>
      </c>
      <c r="O795" s="99" t="str">
        <f>IF(C795="no",VLOOKUP(B795,Lists!$R$4:$AB$17,10, FALSE),"Please enter details here")</f>
        <v>Please enter details here</v>
      </c>
      <c r="P795" s="124"/>
      <c r="Q795" s="99" t="str">
        <f>IF(Lists!$BA$4="","No","")</f>
        <v>No</v>
      </c>
      <c r="R795" s="100" t="str">
        <f>IF(ISERROR(VLOOKUP($E795,Lists!$T$4:$AA$49,6,FALSE)),"",VLOOKUP($E795,Lists!$T$4:$AA$49,6,FALSE))</f>
        <v/>
      </c>
      <c r="S795" s="101" t="str">
        <f>IF(ISERROR(VLOOKUP($E795,Lists!$T$4:$AA$49,7,FALSE)),"",VLOOKUP($E795,Lists!$T$4:$AA$49,7,FALSE))</f>
        <v/>
      </c>
      <c r="T795" s="102"/>
      <c r="U795" s="102"/>
      <c r="V795" s="102"/>
      <c r="W795" s="102"/>
      <c r="X795" s="102" t="str">
        <f>IF(ISERROR(VLOOKUP($E795,Lists!$T$4:$AF$49,13,FALSE))," ",VLOOKUP($E795,Lists!$T$4:$AF$49,13,FALSE))</f>
        <v xml:space="preserve"> </v>
      </c>
    </row>
    <row r="796" spans="1:24" x14ac:dyDescent="0.25">
      <c r="A796" s="91"/>
      <c r="B796" s="76" t="s">
        <v>781</v>
      </c>
      <c r="C796" s="89" t="s">
        <v>898</v>
      </c>
      <c r="D796" s="139" t="str">
        <f>IF(ISERROR(VLOOKUP($B796,Lists!$R$4:$S$17,2,FALSE)),"",VLOOKUP($B796,Lists!$R$4:$S$17,2,FALSE))</f>
        <v/>
      </c>
      <c r="E796" s="90" t="s">
        <v>799</v>
      </c>
      <c r="F796" s="96"/>
      <c r="G796" s="96" t="s">
        <v>836</v>
      </c>
      <c r="H796" s="91" t="s">
        <v>1016</v>
      </c>
      <c r="I796" s="91" t="s">
        <v>926</v>
      </c>
      <c r="J796" s="97"/>
      <c r="K796" s="78" t="s">
        <v>945</v>
      </c>
      <c r="L796" s="140" t="str">
        <f>IF(ISERROR(VLOOKUP($B796&amp;" "&amp;$M796,Lists!$AC$4:$AD$17,2,FALSE)),"",VLOOKUP($B796&amp;" "&amp;$M796,Lists!$AC$4:$AD$17,2,FALSE))</f>
        <v/>
      </c>
      <c r="M796" s="78" t="str">
        <f>IF(ISERROR(VLOOKUP($K796,Lists!$L$4:$M$7,2,FALSE)),"",VLOOKUP($K796,Lists!$L$4:$M$7,2,FALSE))</f>
        <v/>
      </c>
      <c r="N796" s="98" t="str">
        <f t="shared" si="12"/>
        <v/>
      </c>
      <c r="O796" s="99" t="str">
        <f>IF(C796="no",VLOOKUP(B796,Lists!$R$4:$AB$17,10, FALSE),"Please enter details here")</f>
        <v>Please enter details here</v>
      </c>
      <c r="P796" s="124"/>
      <c r="Q796" s="99" t="str">
        <f>IF(Lists!$BA$4="","No","")</f>
        <v>No</v>
      </c>
      <c r="R796" s="100" t="str">
        <f>IF(ISERROR(VLOOKUP($E796,Lists!$T$4:$AA$49,6,FALSE)),"",VLOOKUP($E796,Lists!$T$4:$AA$49,6,FALSE))</f>
        <v/>
      </c>
      <c r="S796" s="101" t="str">
        <f>IF(ISERROR(VLOOKUP($E796,Lists!$T$4:$AA$49,7,FALSE)),"",VLOOKUP($E796,Lists!$T$4:$AA$49,7,FALSE))</f>
        <v/>
      </c>
      <c r="T796" s="102"/>
      <c r="U796" s="102"/>
      <c r="V796" s="102"/>
      <c r="W796" s="102"/>
      <c r="X796" s="102" t="str">
        <f>IF(ISERROR(VLOOKUP($E796,Lists!$T$4:$AF$49,13,FALSE))," ",VLOOKUP($E796,Lists!$T$4:$AF$49,13,FALSE))</f>
        <v xml:space="preserve"> </v>
      </c>
    </row>
    <row r="797" spans="1:24" x14ac:dyDescent="0.25">
      <c r="A797" s="91"/>
      <c r="B797" s="76" t="s">
        <v>781</v>
      </c>
      <c r="C797" s="89" t="s">
        <v>898</v>
      </c>
      <c r="D797" s="139" t="str">
        <f>IF(ISERROR(VLOOKUP($B797,Lists!$R$4:$S$17,2,FALSE)),"",VLOOKUP($B797,Lists!$R$4:$S$17,2,FALSE))</f>
        <v/>
      </c>
      <c r="E797" s="90" t="s">
        <v>799</v>
      </c>
      <c r="F797" s="96"/>
      <c r="G797" s="96" t="s">
        <v>836</v>
      </c>
      <c r="H797" s="91" t="s">
        <v>1016</v>
      </c>
      <c r="I797" s="91" t="s">
        <v>926</v>
      </c>
      <c r="J797" s="97"/>
      <c r="K797" s="78" t="s">
        <v>945</v>
      </c>
      <c r="L797" s="140" t="str">
        <f>IF(ISERROR(VLOOKUP($B797&amp;" "&amp;$M797,Lists!$AC$4:$AD$17,2,FALSE)),"",VLOOKUP($B797&amp;" "&amp;$M797,Lists!$AC$4:$AD$17,2,FALSE))</f>
        <v/>
      </c>
      <c r="M797" s="78" t="str">
        <f>IF(ISERROR(VLOOKUP($K797,Lists!$L$4:$M$7,2,FALSE)),"",VLOOKUP($K797,Lists!$L$4:$M$7,2,FALSE))</f>
        <v/>
      </c>
      <c r="N797" s="98" t="str">
        <f t="shared" si="12"/>
        <v/>
      </c>
      <c r="O797" s="99" t="str">
        <f>IF(C797="no",VLOOKUP(B797,Lists!$R$4:$AB$17,10, FALSE),"Please enter details here")</f>
        <v>Please enter details here</v>
      </c>
      <c r="P797" s="124"/>
      <c r="Q797" s="99" t="str">
        <f>IF(Lists!$BA$4="","No","")</f>
        <v>No</v>
      </c>
      <c r="R797" s="100" t="str">
        <f>IF(ISERROR(VLOOKUP($E797,Lists!$T$4:$AA$49,6,FALSE)),"",VLOOKUP($E797,Lists!$T$4:$AA$49,6,FALSE))</f>
        <v/>
      </c>
      <c r="S797" s="101" t="str">
        <f>IF(ISERROR(VLOOKUP($E797,Lists!$T$4:$AA$49,7,FALSE)),"",VLOOKUP($E797,Lists!$T$4:$AA$49,7,FALSE))</f>
        <v/>
      </c>
      <c r="T797" s="102"/>
      <c r="U797" s="102"/>
      <c r="V797" s="102"/>
      <c r="W797" s="102"/>
      <c r="X797" s="102" t="str">
        <f>IF(ISERROR(VLOOKUP($E797,Lists!$T$4:$AF$49,13,FALSE))," ",VLOOKUP($E797,Lists!$T$4:$AF$49,13,FALSE))</f>
        <v xml:space="preserve"> </v>
      </c>
    </row>
    <row r="798" spans="1:24" x14ac:dyDescent="0.25">
      <c r="A798" s="91"/>
      <c r="B798" s="76" t="s">
        <v>781</v>
      </c>
      <c r="C798" s="89" t="s">
        <v>898</v>
      </c>
      <c r="D798" s="139" t="str">
        <f>IF(ISERROR(VLOOKUP($B798,Lists!$R$4:$S$17,2,FALSE)),"",VLOOKUP($B798,Lists!$R$4:$S$17,2,FALSE))</f>
        <v/>
      </c>
      <c r="E798" s="90" t="s">
        <v>799</v>
      </c>
      <c r="F798" s="96"/>
      <c r="G798" s="96" t="s">
        <v>836</v>
      </c>
      <c r="H798" s="91" t="s">
        <v>1016</v>
      </c>
      <c r="I798" s="91" t="s">
        <v>926</v>
      </c>
      <c r="J798" s="97"/>
      <c r="K798" s="78" t="s">
        <v>945</v>
      </c>
      <c r="L798" s="140" t="str">
        <f>IF(ISERROR(VLOOKUP($B798&amp;" "&amp;$M798,Lists!$AC$4:$AD$17,2,FALSE)),"",VLOOKUP($B798&amp;" "&amp;$M798,Lists!$AC$4:$AD$17,2,FALSE))</f>
        <v/>
      </c>
      <c r="M798" s="78" t="str">
        <f>IF(ISERROR(VLOOKUP($K798,Lists!$L$4:$M$7,2,FALSE)),"",VLOOKUP($K798,Lists!$L$4:$M$7,2,FALSE))</f>
        <v/>
      </c>
      <c r="N798" s="98" t="str">
        <f t="shared" si="12"/>
        <v/>
      </c>
      <c r="O798" s="99" t="str">
        <f>IF(C798="no",VLOOKUP(B798,Lists!$R$4:$AB$17,10, FALSE),"Please enter details here")</f>
        <v>Please enter details here</v>
      </c>
      <c r="P798" s="124"/>
      <c r="Q798" s="99" t="str">
        <f>IF(Lists!$BA$4="","No","")</f>
        <v>No</v>
      </c>
      <c r="R798" s="100" t="str">
        <f>IF(ISERROR(VLOOKUP($E798,Lists!$T$4:$AA$49,6,FALSE)),"",VLOOKUP($E798,Lists!$T$4:$AA$49,6,FALSE))</f>
        <v/>
      </c>
      <c r="S798" s="101" t="str">
        <f>IF(ISERROR(VLOOKUP($E798,Lists!$T$4:$AA$49,7,FALSE)),"",VLOOKUP($E798,Lists!$T$4:$AA$49,7,FALSE))</f>
        <v/>
      </c>
      <c r="T798" s="102"/>
      <c r="U798" s="102"/>
      <c r="V798" s="102"/>
      <c r="W798" s="102"/>
      <c r="X798" s="102" t="str">
        <f>IF(ISERROR(VLOOKUP($E798,Lists!$T$4:$AF$49,13,FALSE))," ",VLOOKUP($E798,Lists!$T$4:$AF$49,13,FALSE))</f>
        <v xml:space="preserve"> </v>
      </c>
    </row>
    <row r="799" spans="1:24" x14ac:dyDescent="0.25">
      <c r="A799" s="91"/>
      <c r="B799" s="76" t="s">
        <v>781</v>
      </c>
      <c r="C799" s="89" t="s">
        <v>898</v>
      </c>
      <c r="D799" s="139" t="str">
        <f>IF(ISERROR(VLOOKUP($B799,Lists!$R$4:$S$17,2,FALSE)),"",VLOOKUP($B799,Lists!$R$4:$S$17,2,FALSE))</f>
        <v/>
      </c>
      <c r="E799" s="90" t="s">
        <v>799</v>
      </c>
      <c r="F799" s="96"/>
      <c r="G799" s="96" t="s">
        <v>836</v>
      </c>
      <c r="H799" s="91" t="s">
        <v>1016</v>
      </c>
      <c r="I799" s="91" t="s">
        <v>926</v>
      </c>
      <c r="J799" s="97"/>
      <c r="K799" s="78" t="s">
        <v>945</v>
      </c>
      <c r="L799" s="140" t="str">
        <f>IF(ISERROR(VLOOKUP($B799&amp;" "&amp;$M799,Lists!$AC$4:$AD$17,2,FALSE)),"",VLOOKUP($B799&amp;" "&amp;$M799,Lists!$AC$4:$AD$17,2,FALSE))</f>
        <v/>
      </c>
      <c r="M799" s="78" t="str">
        <f>IF(ISERROR(VLOOKUP($K799,Lists!$L$4:$M$7,2,FALSE)),"",VLOOKUP($K799,Lists!$L$4:$M$7,2,FALSE))</f>
        <v/>
      </c>
      <c r="N799" s="98" t="str">
        <f t="shared" si="12"/>
        <v/>
      </c>
      <c r="O799" s="99" t="str">
        <f>IF(C799="no",VLOOKUP(B799,Lists!$R$4:$AB$17,10, FALSE),"Please enter details here")</f>
        <v>Please enter details here</v>
      </c>
      <c r="P799" s="124"/>
      <c r="Q799" s="99" t="str">
        <f>IF(Lists!$BA$4="","No","")</f>
        <v>No</v>
      </c>
      <c r="R799" s="100" t="str">
        <f>IF(ISERROR(VLOOKUP($E799,Lists!$T$4:$AA$49,6,FALSE)),"",VLOOKUP($E799,Lists!$T$4:$AA$49,6,FALSE))</f>
        <v/>
      </c>
      <c r="S799" s="101" t="str">
        <f>IF(ISERROR(VLOOKUP($E799,Lists!$T$4:$AA$49,7,FALSE)),"",VLOOKUP($E799,Lists!$T$4:$AA$49,7,FALSE))</f>
        <v/>
      </c>
      <c r="T799" s="102"/>
      <c r="U799" s="102"/>
      <c r="V799" s="102"/>
      <c r="W799" s="102"/>
      <c r="X799" s="102" t="str">
        <f>IF(ISERROR(VLOOKUP($E799,Lists!$T$4:$AF$49,13,FALSE))," ",VLOOKUP($E799,Lists!$T$4:$AF$49,13,FALSE))</f>
        <v xml:space="preserve"> </v>
      </c>
    </row>
    <row r="800" spans="1:24" x14ac:dyDescent="0.25">
      <c r="A800" s="91"/>
      <c r="B800" s="76" t="s">
        <v>781</v>
      </c>
      <c r="C800" s="89" t="s">
        <v>898</v>
      </c>
      <c r="D800" s="139" t="str">
        <f>IF(ISERROR(VLOOKUP($B800,Lists!$R$4:$S$17,2,FALSE)),"",VLOOKUP($B800,Lists!$R$4:$S$17,2,FALSE))</f>
        <v/>
      </c>
      <c r="E800" s="90" t="s">
        <v>799</v>
      </c>
      <c r="F800" s="96"/>
      <c r="G800" s="96" t="s">
        <v>836</v>
      </c>
      <c r="H800" s="91" t="s">
        <v>1016</v>
      </c>
      <c r="I800" s="91" t="s">
        <v>926</v>
      </c>
      <c r="J800" s="97"/>
      <c r="K800" s="78" t="s">
        <v>945</v>
      </c>
      <c r="L800" s="140" t="str">
        <f>IF(ISERROR(VLOOKUP($B800&amp;" "&amp;$M800,Lists!$AC$4:$AD$17,2,FALSE)),"",VLOOKUP($B800&amp;" "&amp;$M800,Lists!$AC$4:$AD$17,2,FALSE))</f>
        <v/>
      </c>
      <c r="M800" s="78" t="str">
        <f>IF(ISERROR(VLOOKUP($K800,Lists!$L$4:$M$7,2,FALSE)),"",VLOOKUP($K800,Lists!$L$4:$M$7,2,FALSE))</f>
        <v/>
      </c>
      <c r="N800" s="98" t="str">
        <f t="shared" si="12"/>
        <v/>
      </c>
      <c r="O800" s="99" t="str">
        <f>IF(C800="no",VLOOKUP(B800,Lists!$R$4:$AB$17,10, FALSE),"Please enter details here")</f>
        <v>Please enter details here</v>
      </c>
      <c r="P800" s="124"/>
      <c r="Q800" s="99" t="str">
        <f>IF(Lists!$BA$4="","No","")</f>
        <v>No</v>
      </c>
      <c r="R800" s="100" t="str">
        <f>IF(ISERROR(VLOOKUP($E800,Lists!$T$4:$AA$49,6,FALSE)),"",VLOOKUP($E800,Lists!$T$4:$AA$49,6,FALSE))</f>
        <v/>
      </c>
      <c r="S800" s="101" t="str">
        <f>IF(ISERROR(VLOOKUP($E800,Lists!$T$4:$AA$49,7,FALSE)),"",VLOOKUP($E800,Lists!$T$4:$AA$49,7,FALSE))</f>
        <v/>
      </c>
      <c r="T800" s="102"/>
      <c r="U800" s="102"/>
      <c r="V800" s="102"/>
      <c r="W800" s="102"/>
      <c r="X800" s="102" t="str">
        <f>IF(ISERROR(VLOOKUP($E800,Lists!$T$4:$AF$49,13,FALSE))," ",VLOOKUP($E800,Lists!$T$4:$AF$49,13,FALSE))</f>
        <v xml:space="preserve"> </v>
      </c>
    </row>
    <row r="801" spans="1:24" x14ac:dyDescent="0.25">
      <c r="A801" s="91"/>
      <c r="B801" s="76" t="s">
        <v>781</v>
      </c>
      <c r="C801" s="89" t="s">
        <v>898</v>
      </c>
      <c r="D801" s="139" t="str">
        <f>IF(ISERROR(VLOOKUP($B801,Lists!$R$4:$S$17,2,FALSE)),"",VLOOKUP($B801,Lists!$R$4:$S$17,2,FALSE))</f>
        <v/>
      </c>
      <c r="E801" s="90" t="s">
        <v>799</v>
      </c>
      <c r="F801" s="96"/>
      <c r="G801" s="96" t="s">
        <v>836</v>
      </c>
      <c r="H801" s="91" t="s">
        <v>1016</v>
      </c>
      <c r="I801" s="91" t="s">
        <v>926</v>
      </c>
      <c r="J801" s="97"/>
      <c r="K801" s="78" t="s">
        <v>945</v>
      </c>
      <c r="L801" s="140" t="str">
        <f>IF(ISERROR(VLOOKUP($B801&amp;" "&amp;$M801,Lists!$AC$4:$AD$17,2,FALSE)),"",VLOOKUP($B801&amp;" "&amp;$M801,Lists!$AC$4:$AD$17,2,FALSE))</f>
        <v/>
      </c>
      <c r="M801" s="78" t="str">
        <f>IF(ISERROR(VLOOKUP($K801,Lists!$L$4:$M$7,2,FALSE)),"",VLOOKUP($K801,Lists!$L$4:$M$7,2,FALSE))</f>
        <v/>
      </c>
      <c r="N801" s="98" t="str">
        <f t="shared" si="12"/>
        <v/>
      </c>
      <c r="O801" s="99" t="str">
        <f>IF(C801="no",VLOOKUP(B801,Lists!$R$4:$AB$17,10, FALSE),"Please enter details here")</f>
        <v>Please enter details here</v>
      </c>
      <c r="P801" s="124"/>
      <c r="Q801" s="99" t="str">
        <f>IF(Lists!$BA$4="","No","")</f>
        <v>No</v>
      </c>
      <c r="R801" s="100" t="str">
        <f>IF(ISERROR(VLOOKUP($E801,Lists!$T$4:$AA$49,6,FALSE)),"",VLOOKUP($E801,Lists!$T$4:$AA$49,6,FALSE))</f>
        <v/>
      </c>
      <c r="S801" s="101" t="str">
        <f>IF(ISERROR(VLOOKUP($E801,Lists!$T$4:$AA$49,7,FALSE)),"",VLOOKUP($E801,Lists!$T$4:$AA$49,7,FALSE))</f>
        <v/>
      </c>
      <c r="T801" s="102"/>
      <c r="U801" s="102"/>
      <c r="V801" s="102"/>
      <c r="W801" s="102"/>
      <c r="X801" s="102" t="str">
        <f>IF(ISERROR(VLOOKUP($E801,Lists!$T$4:$AF$49,13,FALSE))," ",VLOOKUP($E801,Lists!$T$4:$AF$49,13,FALSE))</f>
        <v xml:space="preserve"> </v>
      </c>
    </row>
    <row r="802" spans="1:24" x14ac:dyDescent="0.25">
      <c r="A802" s="91"/>
      <c r="B802" s="76" t="s">
        <v>781</v>
      </c>
      <c r="C802" s="89" t="s">
        <v>898</v>
      </c>
      <c r="D802" s="139" t="str">
        <f>IF(ISERROR(VLOOKUP($B802,Lists!$R$4:$S$17,2,FALSE)),"",VLOOKUP($B802,Lists!$R$4:$S$17,2,FALSE))</f>
        <v/>
      </c>
      <c r="E802" s="90" t="s">
        <v>799</v>
      </c>
      <c r="F802" s="96"/>
      <c r="G802" s="96" t="s">
        <v>836</v>
      </c>
      <c r="H802" s="91" t="s">
        <v>1016</v>
      </c>
      <c r="I802" s="91" t="s">
        <v>926</v>
      </c>
      <c r="J802" s="97"/>
      <c r="K802" s="78" t="s">
        <v>945</v>
      </c>
      <c r="L802" s="140" t="str">
        <f>IF(ISERROR(VLOOKUP($B802&amp;" "&amp;$M802,Lists!$AC$4:$AD$17,2,FALSE)),"",VLOOKUP($B802&amp;" "&amp;$M802,Lists!$AC$4:$AD$17,2,FALSE))</f>
        <v/>
      </c>
      <c r="M802" s="78" t="str">
        <f>IF(ISERROR(VLOOKUP($K802,Lists!$L$4:$M$7,2,FALSE)),"",VLOOKUP($K802,Lists!$L$4:$M$7,2,FALSE))</f>
        <v/>
      </c>
      <c r="N802" s="98" t="str">
        <f t="shared" si="12"/>
        <v/>
      </c>
      <c r="O802" s="99" t="str">
        <f>IF(C802="no",VLOOKUP(B802,Lists!$R$4:$AB$17,10, FALSE),"Please enter details here")</f>
        <v>Please enter details here</v>
      </c>
      <c r="P802" s="124"/>
      <c r="Q802" s="99" t="str">
        <f>IF(Lists!$BA$4="","No","")</f>
        <v>No</v>
      </c>
      <c r="R802" s="100" t="str">
        <f>IF(ISERROR(VLOOKUP($E802,Lists!$T$4:$AA$49,6,FALSE)),"",VLOOKUP($E802,Lists!$T$4:$AA$49,6,FALSE))</f>
        <v/>
      </c>
      <c r="S802" s="101" t="str">
        <f>IF(ISERROR(VLOOKUP($E802,Lists!$T$4:$AA$49,7,FALSE)),"",VLOOKUP($E802,Lists!$T$4:$AA$49,7,FALSE))</f>
        <v/>
      </c>
      <c r="T802" s="102"/>
      <c r="U802" s="102"/>
      <c r="V802" s="102"/>
      <c r="W802" s="102"/>
      <c r="X802" s="102" t="str">
        <f>IF(ISERROR(VLOOKUP($E802,Lists!$T$4:$AF$49,13,FALSE))," ",VLOOKUP($E802,Lists!$T$4:$AF$49,13,FALSE))</f>
        <v xml:space="preserve"> </v>
      </c>
    </row>
    <row r="803" spans="1:24" x14ac:dyDescent="0.25">
      <c r="A803" s="91"/>
      <c r="B803" s="76" t="s">
        <v>781</v>
      </c>
      <c r="C803" s="89" t="s">
        <v>898</v>
      </c>
      <c r="D803" s="139" t="str">
        <f>IF(ISERROR(VLOOKUP($B803,Lists!$R$4:$S$17,2,FALSE)),"",VLOOKUP($B803,Lists!$R$4:$S$17,2,FALSE))</f>
        <v/>
      </c>
      <c r="E803" s="90" t="s">
        <v>799</v>
      </c>
      <c r="F803" s="96"/>
      <c r="G803" s="96" t="s">
        <v>836</v>
      </c>
      <c r="H803" s="91" t="s">
        <v>1016</v>
      </c>
      <c r="I803" s="91" t="s">
        <v>926</v>
      </c>
      <c r="J803" s="97"/>
      <c r="K803" s="78" t="s">
        <v>945</v>
      </c>
      <c r="L803" s="140" t="str">
        <f>IF(ISERROR(VLOOKUP($B803&amp;" "&amp;$M803,Lists!$AC$4:$AD$17,2,FALSE)),"",VLOOKUP($B803&amp;" "&amp;$M803,Lists!$AC$4:$AD$17,2,FALSE))</f>
        <v/>
      </c>
      <c r="M803" s="78" t="str">
        <f>IF(ISERROR(VLOOKUP($K803,Lists!$L$4:$M$7,2,FALSE)),"",VLOOKUP($K803,Lists!$L$4:$M$7,2,FALSE))</f>
        <v/>
      </c>
      <c r="N803" s="98" t="str">
        <f t="shared" si="12"/>
        <v/>
      </c>
      <c r="O803" s="99" t="str">
        <f>IF(C803="no",VLOOKUP(B803,Lists!$R$4:$AB$17,10, FALSE),"Please enter details here")</f>
        <v>Please enter details here</v>
      </c>
      <c r="P803" s="124"/>
      <c r="Q803" s="99" t="str">
        <f>IF(Lists!$BA$4="","No","")</f>
        <v>No</v>
      </c>
      <c r="R803" s="100" t="str">
        <f>IF(ISERROR(VLOOKUP($E803,Lists!$T$4:$AA$49,6,FALSE)),"",VLOOKUP($E803,Lists!$T$4:$AA$49,6,FALSE))</f>
        <v/>
      </c>
      <c r="S803" s="101" t="str">
        <f>IF(ISERROR(VLOOKUP($E803,Lists!$T$4:$AA$49,7,FALSE)),"",VLOOKUP($E803,Lists!$T$4:$AA$49,7,FALSE))</f>
        <v/>
      </c>
      <c r="T803" s="102"/>
      <c r="U803" s="102"/>
      <c r="V803" s="102"/>
      <c r="W803" s="102"/>
      <c r="X803" s="102" t="str">
        <f>IF(ISERROR(VLOOKUP($E803,Lists!$T$4:$AF$49,13,FALSE))," ",VLOOKUP($E803,Lists!$T$4:$AF$49,13,FALSE))</f>
        <v xml:space="preserve"> </v>
      </c>
    </row>
    <row r="804" spans="1:24" x14ac:dyDescent="0.25">
      <c r="A804" s="91"/>
      <c r="B804" s="76" t="s">
        <v>781</v>
      </c>
      <c r="C804" s="89" t="s">
        <v>898</v>
      </c>
      <c r="D804" s="139" t="str">
        <f>IF(ISERROR(VLOOKUP($B804,Lists!$R$4:$S$17,2,FALSE)),"",VLOOKUP($B804,Lists!$R$4:$S$17,2,FALSE))</f>
        <v/>
      </c>
      <c r="E804" s="90" t="s">
        <v>799</v>
      </c>
      <c r="F804" s="96"/>
      <c r="G804" s="96" t="s">
        <v>836</v>
      </c>
      <c r="H804" s="91" t="s">
        <v>1016</v>
      </c>
      <c r="I804" s="91" t="s">
        <v>926</v>
      </c>
      <c r="J804" s="97"/>
      <c r="K804" s="78" t="s">
        <v>945</v>
      </c>
      <c r="L804" s="140" t="str">
        <f>IF(ISERROR(VLOOKUP($B804&amp;" "&amp;$M804,Lists!$AC$4:$AD$17,2,FALSE)),"",VLOOKUP($B804&amp;" "&amp;$M804,Lists!$AC$4:$AD$17,2,FALSE))</f>
        <v/>
      </c>
      <c r="M804" s="78" t="str">
        <f>IF(ISERROR(VLOOKUP($K804,Lists!$L$4:$M$7,2,FALSE)),"",VLOOKUP($K804,Lists!$L$4:$M$7,2,FALSE))</f>
        <v/>
      </c>
      <c r="N804" s="98" t="str">
        <f t="shared" si="12"/>
        <v/>
      </c>
      <c r="O804" s="99" t="str">
        <f>IF(C804="no",VLOOKUP(B804,Lists!$R$4:$AB$17,10, FALSE),"Please enter details here")</f>
        <v>Please enter details here</v>
      </c>
      <c r="P804" s="124"/>
      <c r="Q804" s="99" t="str">
        <f>IF(Lists!$BA$4="","No","")</f>
        <v>No</v>
      </c>
      <c r="R804" s="100" t="str">
        <f>IF(ISERROR(VLOOKUP($E804,Lists!$T$4:$AA$49,6,FALSE)),"",VLOOKUP($E804,Lists!$T$4:$AA$49,6,FALSE))</f>
        <v/>
      </c>
      <c r="S804" s="101" t="str">
        <f>IF(ISERROR(VLOOKUP($E804,Lists!$T$4:$AA$49,7,FALSE)),"",VLOOKUP($E804,Lists!$T$4:$AA$49,7,FALSE))</f>
        <v/>
      </c>
      <c r="T804" s="102"/>
      <c r="U804" s="102"/>
      <c r="V804" s="102"/>
      <c r="W804" s="102"/>
      <c r="X804" s="102" t="str">
        <f>IF(ISERROR(VLOOKUP($E804,Lists!$T$4:$AF$49,13,FALSE))," ",VLOOKUP($E804,Lists!$T$4:$AF$49,13,FALSE))</f>
        <v xml:space="preserve"> </v>
      </c>
    </row>
    <row r="805" spans="1:24" x14ac:dyDescent="0.25">
      <c r="A805" s="91"/>
      <c r="B805" s="76" t="s">
        <v>781</v>
      </c>
      <c r="C805" s="89" t="s">
        <v>898</v>
      </c>
      <c r="D805" s="139" t="str">
        <f>IF(ISERROR(VLOOKUP($B805,Lists!$R$4:$S$17,2,FALSE)),"",VLOOKUP($B805,Lists!$R$4:$S$17,2,FALSE))</f>
        <v/>
      </c>
      <c r="E805" s="90" t="s">
        <v>799</v>
      </c>
      <c r="F805" s="96"/>
      <c r="G805" s="96" t="s">
        <v>836</v>
      </c>
      <c r="H805" s="91" t="s">
        <v>1016</v>
      </c>
      <c r="I805" s="91" t="s">
        <v>926</v>
      </c>
      <c r="J805" s="97"/>
      <c r="K805" s="78" t="s">
        <v>945</v>
      </c>
      <c r="L805" s="140" t="str">
        <f>IF(ISERROR(VLOOKUP($B805&amp;" "&amp;$M805,Lists!$AC$4:$AD$17,2,FALSE)),"",VLOOKUP($B805&amp;" "&amp;$M805,Lists!$AC$4:$AD$17,2,FALSE))</f>
        <v/>
      </c>
      <c r="M805" s="78" t="str">
        <f>IF(ISERROR(VLOOKUP($K805,Lists!$L$4:$M$7,2,FALSE)),"",VLOOKUP($K805,Lists!$L$4:$M$7,2,FALSE))</f>
        <v/>
      </c>
      <c r="N805" s="98" t="str">
        <f t="shared" si="12"/>
        <v/>
      </c>
      <c r="O805" s="99" t="str">
        <f>IF(C805="no",VLOOKUP(B805,Lists!$R$4:$AB$17,10, FALSE),"Please enter details here")</f>
        <v>Please enter details here</v>
      </c>
      <c r="P805" s="124"/>
      <c r="Q805" s="99" t="str">
        <f>IF(Lists!$BA$4="","No","")</f>
        <v>No</v>
      </c>
      <c r="R805" s="100" t="str">
        <f>IF(ISERROR(VLOOKUP($E805,Lists!$T$4:$AA$49,6,FALSE)),"",VLOOKUP($E805,Lists!$T$4:$AA$49,6,FALSE))</f>
        <v/>
      </c>
      <c r="S805" s="101" t="str">
        <f>IF(ISERROR(VLOOKUP($E805,Lists!$T$4:$AA$49,7,FALSE)),"",VLOOKUP($E805,Lists!$T$4:$AA$49,7,FALSE))</f>
        <v/>
      </c>
      <c r="T805" s="102"/>
      <c r="U805" s="102"/>
      <c r="V805" s="102"/>
      <c r="W805" s="102"/>
      <c r="X805" s="102" t="str">
        <f>IF(ISERROR(VLOOKUP($E805,Lists!$T$4:$AF$49,13,FALSE))," ",VLOOKUP($E805,Lists!$T$4:$AF$49,13,FALSE))</f>
        <v xml:space="preserve"> </v>
      </c>
    </row>
    <row r="806" spans="1:24" x14ac:dyDescent="0.25">
      <c r="A806" s="91"/>
      <c r="B806" s="76" t="s">
        <v>781</v>
      </c>
      <c r="C806" s="89" t="s">
        <v>898</v>
      </c>
      <c r="D806" s="139" t="str">
        <f>IF(ISERROR(VLOOKUP($B806,Lists!$R$4:$S$17,2,FALSE)),"",VLOOKUP($B806,Lists!$R$4:$S$17,2,FALSE))</f>
        <v/>
      </c>
      <c r="E806" s="90" t="s">
        <v>799</v>
      </c>
      <c r="F806" s="96"/>
      <c r="G806" s="96" t="s">
        <v>836</v>
      </c>
      <c r="H806" s="91" t="s">
        <v>1016</v>
      </c>
      <c r="I806" s="91" t="s">
        <v>926</v>
      </c>
      <c r="J806" s="97"/>
      <c r="K806" s="78" t="s">
        <v>945</v>
      </c>
      <c r="L806" s="140" t="str">
        <f>IF(ISERROR(VLOOKUP($B806&amp;" "&amp;$M806,Lists!$AC$4:$AD$17,2,FALSE)),"",VLOOKUP($B806&amp;" "&amp;$M806,Lists!$AC$4:$AD$17,2,FALSE))</f>
        <v/>
      </c>
      <c r="M806" s="78" t="str">
        <f>IF(ISERROR(VLOOKUP($K806,Lists!$L$4:$M$7,2,FALSE)),"",VLOOKUP($K806,Lists!$L$4:$M$7,2,FALSE))</f>
        <v/>
      </c>
      <c r="N806" s="98" t="str">
        <f t="shared" si="12"/>
        <v/>
      </c>
      <c r="O806" s="99" t="str">
        <f>IF(C806="no",VLOOKUP(B806,Lists!$R$4:$AB$17,10, FALSE),"Please enter details here")</f>
        <v>Please enter details here</v>
      </c>
      <c r="P806" s="124"/>
      <c r="Q806" s="99" t="str">
        <f>IF(Lists!$BA$4="","No","")</f>
        <v>No</v>
      </c>
      <c r="R806" s="100" t="str">
        <f>IF(ISERROR(VLOOKUP($E806,Lists!$T$4:$AA$49,6,FALSE)),"",VLOOKUP($E806,Lists!$T$4:$AA$49,6,FALSE))</f>
        <v/>
      </c>
      <c r="S806" s="101" t="str">
        <f>IF(ISERROR(VLOOKUP($E806,Lists!$T$4:$AA$49,7,FALSE)),"",VLOOKUP($E806,Lists!$T$4:$AA$49,7,FALSE))</f>
        <v/>
      </c>
      <c r="T806" s="102"/>
      <c r="U806" s="102"/>
      <c r="V806" s="102"/>
      <c r="W806" s="102"/>
      <c r="X806" s="102" t="str">
        <f>IF(ISERROR(VLOOKUP($E806,Lists!$T$4:$AF$49,13,FALSE))," ",VLOOKUP($E806,Lists!$T$4:$AF$49,13,FALSE))</f>
        <v xml:space="preserve"> </v>
      </c>
    </row>
    <row r="807" spans="1:24" x14ac:dyDescent="0.25">
      <c r="A807" s="91"/>
      <c r="B807" s="76" t="s">
        <v>781</v>
      </c>
      <c r="C807" s="89" t="s">
        <v>898</v>
      </c>
      <c r="D807" s="139" t="str">
        <f>IF(ISERROR(VLOOKUP($B807,Lists!$R$4:$S$17,2,FALSE)),"",VLOOKUP($B807,Lists!$R$4:$S$17,2,FALSE))</f>
        <v/>
      </c>
      <c r="E807" s="90" t="s">
        <v>799</v>
      </c>
      <c r="F807" s="96"/>
      <c r="G807" s="96" t="s">
        <v>836</v>
      </c>
      <c r="H807" s="91" t="s">
        <v>1016</v>
      </c>
      <c r="I807" s="91" t="s">
        <v>926</v>
      </c>
      <c r="J807" s="97"/>
      <c r="K807" s="78" t="s">
        <v>945</v>
      </c>
      <c r="L807" s="140" t="str">
        <f>IF(ISERROR(VLOOKUP($B807&amp;" "&amp;$M807,Lists!$AC$4:$AD$17,2,FALSE)),"",VLOOKUP($B807&amp;" "&amp;$M807,Lists!$AC$4:$AD$17,2,FALSE))</f>
        <v/>
      </c>
      <c r="M807" s="78" t="str">
        <f>IF(ISERROR(VLOOKUP($K807,Lists!$L$4:$M$7,2,FALSE)),"",VLOOKUP($K807,Lists!$L$4:$M$7,2,FALSE))</f>
        <v/>
      </c>
      <c r="N807" s="98" t="str">
        <f t="shared" si="12"/>
        <v/>
      </c>
      <c r="O807" s="99" t="str">
        <f>IF(C807="no",VLOOKUP(B807,Lists!$R$4:$AB$17,10, FALSE),"Please enter details here")</f>
        <v>Please enter details here</v>
      </c>
      <c r="P807" s="124"/>
      <c r="Q807" s="99" t="str">
        <f>IF(Lists!$BA$4="","No","")</f>
        <v>No</v>
      </c>
      <c r="R807" s="100" t="str">
        <f>IF(ISERROR(VLOOKUP($E807,Lists!$T$4:$AA$49,6,FALSE)),"",VLOOKUP($E807,Lists!$T$4:$AA$49,6,FALSE))</f>
        <v/>
      </c>
      <c r="S807" s="101" t="str">
        <f>IF(ISERROR(VLOOKUP($E807,Lists!$T$4:$AA$49,7,FALSE)),"",VLOOKUP($E807,Lists!$T$4:$AA$49,7,FALSE))</f>
        <v/>
      </c>
      <c r="T807" s="102"/>
      <c r="U807" s="102"/>
      <c r="V807" s="102"/>
      <c r="W807" s="102"/>
      <c r="X807" s="102" t="str">
        <f>IF(ISERROR(VLOOKUP($E807,Lists!$T$4:$AF$49,13,FALSE))," ",VLOOKUP($E807,Lists!$T$4:$AF$49,13,FALSE))</f>
        <v xml:space="preserve"> </v>
      </c>
    </row>
    <row r="808" spans="1:24" x14ac:dyDescent="0.25">
      <c r="A808" s="91"/>
      <c r="B808" s="76" t="s">
        <v>781</v>
      </c>
      <c r="C808" s="89" t="s">
        <v>898</v>
      </c>
      <c r="D808" s="139" t="str">
        <f>IF(ISERROR(VLOOKUP($B808,Lists!$R$4:$S$17,2,FALSE)),"",VLOOKUP($B808,Lists!$R$4:$S$17,2,FALSE))</f>
        <v/>
      </c>
      <c r="E808" s="90" t="s">
        <v>799</v>
      </c>
      <c r="F808" s="96"/>
      <c r="G808" s="96" t="s">
        <v>836</v>
      </c>
      <c r="H808" s="91" t="s">
        <v>1016</v>
      </c>
      <c r="I808" s="91" t="s">
        <v>926</v>
      </c>
      <c r="J808" s="97"/>
      <c r="K808" s="78" t="s">
        <v>945</v>
      </c>
      <c r="L808" s="140" t="str">
        <f>IF(ISERROR(VLOOKUP($B808&amp;" "&amp;$M808,Lists!$AC$4:$AD$17,2,FALSE)),"",VLOOKUP($B808&amp;" "&amp;$M808,Lists!$AC$4:$AD$17,2,FALSE))</f>
        <v/>
      </c>
      <c r="M808" s="78" t="str">
        <f>IF(ISERROR(VLOOKUP($K808,Lists!$L$4:$M$7,2,FALSE)),"",VLOOKUP($K808,Lists!$L$4:$M$7,2,FALSE))</f>
        <v/>
      </c>
      <c r="N808" s="98" t="str">
        <f t="shared" si="12"/>
        <v/>
      </c>
      <c r="O808" s="99" t="str">
        <f>IF(C808="no",VLOOKUP(B808,Lists!$R$4:$AB$17,10, FALSE),"Please enter details here")</f>
        <v>Please enter details here</v>
      </c>
      <c r="P808" s="124"/>
      <c r="Q808" s="99" t="str">
        <f>IF(Lists!$BA$4="","No","")</f>
        <v>No</v>
      </c>
      <c r="R808" s="100" t="str">
        <f>IF(ISERROR(VLOOKUP($E808,Lists!$T$4:$AA$49,6,FALSE)),"",VLOOKUP($E808,Lists!$T$4:$AA$49,6,FALSE))</f>
        <v/>
      </c>
      <c r="S808" s="101" t="str">
        <f>IF(ISERROR(VLOOKUP($E808,Lists!$T$4:$AA$49,7,FALSE)),"",VLOOKUP($E808,Lists!$T$4:$AA$49,7,FALSE))</f>
        <v/>
      </c>
      <c r="T808" s="102"/>
      <c r="U808" s="102"/>
      <c r="V808" s="102"/>
      <c r="W808" s="102"/>
      <c r="X808" s="102" t="str">
        <f>IF(ISERROR(VLOOKUP($E808,Lists!$T$4:$AF$49,13,FALSE))," ",VLOOKUP($E808,Lists!$T$4:$AF$49,13,FALSE))</f>
        <v xml:space="preserve"> </v>
      </c>
    </row>
    <row r="809" spans="1:24" x14ac:dyDescent="0.25">
      <c r="A809" s="91"/>
      <c r="B809" s="76" t="s">
        <v>781</v>
      </c>
      <c r="C809" s="89" t="s">
        <v>898</v>
      </c>
      <c r="D809" s="139" t="str">
        <f>IF(ISERROR(VLOOKUP($B809,Lists!$R$4:$S$17,2,FALSE)),"",VLOOKUP($B809,Lists!$R$4:$S$17,2,FALSE))</f>
        <v/>
      </c>
      <c r="E809" s="90" t="s">
        <v>799</v>
      </c>
      <c r="F809" s="96"/>
      <c r="G809" s="96" t="s">
        <v>836</v>
      </c>
      <c r="H809" s="91" t="s">
        <v>1016</v>
      </c>
      <c r="I809" s="91" t="s">
        <v>926</v>
      </c>
      <c r="J809" s="97"/>
      <c r="K809" s="78" t="s">
        <v>945</v>
      </c>
      <c r="L809" s="140" t="str">
        <f>IF(ISERROR(VLOOKUP($B809&amp;" "&amp;$M809,Lists!$AC$4:$AD$17,2,FALSE)),"",VLOOKUP($B809&amp;" "&amp;$M809,Lists!$AC$4:$AD$17,2,FALSE))</f>
        <v/>
      </c>
      <c r="M809" s="78" t="str">
        <f>IF(ISERROR(VLOOKUP($K809,Lists!$L$4:$M$7,2,FALSE)),"",VLOOKUP($K809,Lists!$L$4:$M$7,2,FALSE))</f>
        <v/>
      </c>
      <c r="N809" s="98" t="str">
        <f t="shared" si="12"/>
        <v/>
      </c>
      <c r="O809" s="99" t="str">
        <f>IF(C809="no",VLOOKUP(B809,Lists!$R$4:$AB$17,10, FALSE),"Please enter details here")</f>
        <v>Please enter details here</v>
      </c>
      <c r="P809" s="124"/>
      <c r="Q809" s="99" t="str">
        <f>IF(Lists!$BA$4="","No","")</f>
        <v>No</v>
      </c>
      <c r="R809" s="100" t="str">
        <f>IF(ISERROR(VLOOKUP($E809,Lists!$T$4:$AA$49,6,FALSE)),"",VLOOKUP($E809,Lists!$T$4:$AA$49,6,FALSE))</f>
        <v/>
      </c>
      <c r="S809" s="101" t="str">
        <f>IF(ISERROR(VLOOKUP($E809,Lists!$T$4:$AA$49,7,FALSE)),"",VLOOKUP($E809,Lists!$T$4:$AA$49,7,FALSE))</f>
        <v/>
      </c>
      <c r="T809" s="102"/>
      <c r="U809" s="102"/>
      <c r="V809" s="102"/>
      <c r="W809" s="102"/>
      <c r="X809" s="102" t="str">
        <f>IF(ISERROR(VLOOKUP($E809,Lists!$T$4:$AF$49,13,FALSE))," ",VLOOKUP($E809,Lists!$T$4:$AF$49,13,FALSE))</f>
        <v xml:space="preserve"> </v>
      </c>
    </row>
    <row r="810" spans="1:24" x14ac:dyDescent="0.25">
      <c r="A810" s="91"/>
      <c r="B810" s="76" t="s">
        <v>781</v>
      </c>
      <c r="C810" s="89" t="s">
        <v>898</v>
      </c>
      <c r="D810" s="139" t="str">
        <f>IF(ISERROR(VLOOKUP($B810,Lists!$R$4:$S$17,2,FALSE)),"",VLOOKUP($B810,Lists!$R$4:$S$17,2,FALSE))</f>
        <v/>
      </c>
      <c r="E810" s="90" t="s">
        <v>799</v>
      </c>
      <c r="F810" s="96"/>
      <c r="G810" s="96" t="s">
        <v>836</v>
      </c>
      <c r="H810" s="91" t="s">
        <v>1016</v>
      </c>
      <c r="I810" s="91" t="s">
        <v>926</v>
      </c>
      <c r="J810" s="97"/>
      <c r="K810" s="78" t="s">
        <v>945</v>
      </c>
      <c r="L810" s="140" t="str">
        <f>IF(ISERROR(VLOOKUP($B810&amp;" "&amp;$M810,Lists!$AC$4:$AD$17,2,FALSE)),"",VLOOKUP($B810&amp;" "&amp;$M810,Lists!$AC$4:$AD$17,2,FALSE))</f>
        <v/>
      </c>
      <c r="M810" s="78" t="str">
        <f>IF(ISERROR(VLOOKUP($K810,Lists!$L$4:$M$7,2,FALSE)),"",VLOOKUP($K810,Lists!$L$4:$M$7,2,FALSE))</f>
        <v/>
      </c>
      <c r="N810" s="98" t="str">
        <f t="shared" si="12"/>
        <v/>
      </c>
      <c r="O810" s="99" t="str">
        <f>IF(C810="no",VLOOKUP(B810,Lists!$R$4:$AB$17,10, FALSE),"Please enter details here")</f>
        <v>Please enter details here</v>
      </c>
      <c r="P810" s="124"/>
      <c r="Q810" s="99" t="str">
        <f>IF(Lists!$BA$4="","No","")</f>
        <v>No</v>
      </c>
      <c r="R810" s="100" t="str">
        <f>IF(ISERROR(VLOOKUP($E810,Lists!$T$4:$AA$49,6,FALSE)),"",VLOOKUP($E810,Lists!$T$4:$AA$49,6,FALSE))</f>
        <v/>
      </c>
      <c r="S810" s="101" t="str">
        <f>IF(ISERROR(VLOOKUP($E810,Lists!$T$4:$AA$49,7,FALSE)),"",VLOOKUP($E810,Lists!$T$4:$AA$49,7,FALSE))</f>
        <v/>
      </c>
      <c r="T810" s="102"/>
      <c r="U810" s="102"/>
      <c r="V810" s="102"/>
      <c r="W810" s="102"/>
      <c r="X810" s="102" t="str">
        <f>IF(ISERROR(VLOOKUP($E810,Lists!$T$4:$AF$49,13,FALSE))," ",VLOOKUP($E810,Lists!$T$4:$AF$49,13,FALSE))</f>
        <v xml:space="preserve"> </v>
      </c>
    </row>
    <row r="811" spans="1:24" x14ac:dyDescent="0.25">
      <c r="A811" s="91"/>
      <c r="B811" s="76" t="s">
        <v>781</v>
      </c>
      <c r="C811" s="89" t="s">
        <v>898</v>
      </c>
      <c r="D811" s="139" t="str">
        <f>IF(ISERROR(VLOOKUP($B811,Lists!$R$4:$S$17,2,FALSE)),"",VLOOKUP($B811,Lists!$R$4:$S$17,2,FALSE))</f>
        <v/>
      </c>
      <c r="E811" s="90" t="s">
        <v>799</v>
      </c>
      <c r="F811" s="96"/>
      <c r="G811" s="96" t="s">
        <v>836</v>
      </c>
      <c r="H811" s="91" t="s">
        <v>1016</v>
      </c>
      <c r="I811" s="91" t="s">
        <v>926</v>
      </c>
      <c r="J811" s="97"/>
      <c r="K811" s="78" t="s">
        <v>945</v>
      </c>
      <c r="L811" s="140" t="str">
        <f>IF(ISERROR(VLOOKUP($B811&amp;" "&amp;$M811,Lists!$AC$4:$AD$17,2,FALSE)),"",VLOOKUP($B811&amp;" "&amp;$M811,Lists!$AC$4:$AD$17,2,FALSE))</f>
        <v/>
      </c>
      <c r="M811" s="78" t="str">
        <f>IF(ISERROR(VLOOKUP($K811,Lists!$L$4:$M$7,2,FALSE)),"",VLOOKUP($K811,Lists!$L$4:$M$7,2,FALSE))</f>
        <v/>
      </c>
      <c r="N811" s="98" t="str">
        <f t="shared" si="12"/>
        <v/>
      </c>
      <c r="O811" s="99" t="str">
        <f>IF(C811="no",VLOOKUP(B811,Lists!$R$4:$AB$17,10, FALSE),"Please enter details here")</f>
        <v>Please enter details here</v>
      </c>
      <c r="P811" s="124"/>
      <c r="Q811" s="99" t="str">
        <f>IF(Lists!$BA$4="","No","")</f>
        <v>No</v>
      </c>
      <c r="R811" s="100" t="str">
        <f>IF(ISERROR(VLOOKUP($E811,Lists!$T$4:$AA$49,6,FALSE)),"",VLOOKUP($E811,Lists!$T$4:$AA$49,6,FALSE))</f>
        <v/>
      </c>
      <c r="S811" s="101" t="str">
        <f>IF(ISERROR(VLOOKUP($E811,Lists!$T$4:$AA$49,7,FALSE)),"",VLOOKUP($E811,Lists!$T$4:$AA$49,7,FALSE))</f>
        <v/>
      </c>
      <c r="T811" s="102"/>
      <c r="U811" s="102"/>
      <c r="V811" s="102"/>
      <c r="W811" s="102"/>
      <c r="X811" s="102" t="str">
        <f>IF(ISERROR(VLOOKUP($E811,Lists!$T$4:$AF$49,13,FALSE))," ",VLOOKUP($E811,Lists!$T$4:$AF$49,13,FALSE))</f>
        <v xml:space="preserve"> </v>
      </c>
    </row>
    <row r="812" spans="1:24" x14ac:dyDescent="0.25">
      <c r="A812" s="91"/>
      <c r="B812" s="76" t="s">
        <v>781</v>
      </c>
      <c r="C812" s="89" t="s">
        <v>898</v>
      </c>
      <c r="D812" s="139" t="str">
        <f>IF(ISERROR(VLOOKUP($B812,Lists!$R$4:$S$17,2,FALSE)),"",VLOOKUP($B812,Lists!$R$4:$S$17,2,FALSE))</f>
        <v/>
      </c>
      <c r="E812" s="90" t="s">
        <v>799</v>
      </c>
      <c r="F812" s="96"/>
      <c r="G812" s="96" t="s">
        <v>836</v>
      </c>
      <c r="H812" s="91" t="s">
        <v>1016</v>
      </c>
      <c r="I812" s="91" t="s">
        <v>926</v>
      </c>
      <c r="J812" s="97"/>
      <c r="K812" s="78" t="s">
        <v>945</v>
      </c>
      <c r="L812" s="140" t="str">
        <f>IF(ISERROR(VLOOKUP($B812&amp;" "&amp;$M812,Lists!$AC$4:$AD$17,2,FALSE)),"",VLOOKUP($B812&amp;" "&amp;$M812,Lists!$AC$4:$AD$17,2,FALSE))</f>
        <v/>
      </c>
      <c r="M812" s="78" t="str">
        <f>IF(ISERROR(VLOOKUP($K812,Lists!$L$4:$M$7,2,FALSE)),"",VLOOKUP($K812,Lists!$L$4:$M$7,2,FALSE))</f>
        <v/>
      </c>
      <c r="N812" s="98" t="str">
        <f t="shared" si="12"/>
        <v/>
      </c>
      <c r="O812" s="99" t="str">
        <f>IF(C812="no",VLOOKUP(B812,Lists!$R$4:$AB$17,10, FALSE),"Please enter details here")</f>
        <v>Please enter details here</v>
      </c>
      <c r="P812" s="124"/>
      <c r="Q812" s="99" t="str">
        <f>IF(Lists!$BA$4="","No","")</f>
        <v>No</v>
      </c>
      <c r="R812" s="100" t="str">
        <f>IF(ISERROR(VLOOKUP($E812,Lists!$T$4:$AA$49,6,FALSE)),"",VLOOKUP($E812,Lists!$T$4:$AA$49,6,FALSE))</f>
        <v/>
      </c>
      <c r="S812" s="101" t="str">
        <f>IF(ISERROR(VLOOKUP($E812,Lists!$T$4:$AA$49,7,FALSE)),"",VLOOKUP($E812,Lists!$T$4:$AA$49,7,FALSE))</f>
        <v/>
      </c>
      <c r="T812" s="102"/>
      <c r="U812" s="102"/>
      <c r="V812" s="102"/>
      <c r="W812" s="102"/>
      <c r="X812" s="102" t="str">
        <f>IF(ISERROR(VLOOKUP($E812,Lists!$T$4:$AF$49,13,FALSE))," ",VLOOKUP($E812,Lists!$T$4:$AF$49,13,FALSE))</f>
        <v xml:space="preserve"> </v>
      </c>
    </row>
    <row r="813" spans="1:24" x14ac:dyDescent="0.25">
      <c r="A813" s="91"/>
      <c r="B813" s="76" t="s">
        <v>781</v>
      </c>
      <c r="C813" s="89" t="s">
        <v>898</v>
      </c>
      <c r="D813" s="139" t="str">
        <f>IF(ISERROR(VLOOKUP($B813,Lists!$R$4:$S$17,2,FALSE)),"",VLOOKUP($B813,Lists!$R$4:$S$17,2,FALSE))</f>
        <v/>
      </c>
      <c r="E813" s="90" t="s">
        <v>799</v>
      </c>
      <c r="F813" s="96"/>
      <c r="G813" s="96" t="s">
        <v>836</v>
      </c>
      <c r="H813" s="91" t="s">
        <v>1016</v>
      </c>
      <c r="I813" s="91" t="s">
        <v>926</v>
      </c>
      <c r="J813" s="97"/>
      <c r="K813" s="78" t="s">
        <v>945</v>
      </c>
      <c r="L813" s="140" t="str">
        <f>IF(ISERROR(VLOOKUP($B813&amp;" "&amp;$M813,Lists!$AC$4:$AD$17,2,FALSE)),"",VLOOKUP($B813&amp;" "&amp;$M813,Lists!$AC$4:$AD$17,2,FALSE))</f>
        <v/>
      </c>
      <c r="M813" s="78" t="str">
        <f>IF(ISERROR(VLOOKUP($K813,Lists!$L$4:$M$7,2,FALSE)),"",VLOOKUP($K813,Lists!$L$4:$M$7,2,FALSE))</f>
        <v/>
      </c>
      <c r="N813" s="98" t="str">
        <f t="shared" si="12"/>
        <v/>
      </c>
      <c r="O813" s="99" t="str">
        <f>IF(C813="no",VLOOKUP(B813,Lists!$R$4:$AB$17,10, FALSE),"Please enter details here")</f>
        <v>Please enter details here</v>
      </c>
      <c r="P813" s="124"/>
      <c r="Q813" s="99" t="str">
        <f>IF(Lists!$BA$4="","No","")</f>
        <v>No</v>
      </c>
      <c r="R813" s="100" t="str">
        <f>IF(ISERROR(VLOOKUP($E813,Lists!$T$4:$AA$49,6,FALSE)),"",VLOOKUP($E813,Lists!$T$4:$AA$49,6,FALSE))</f>
        <v/>
      </c>
      <c r="S813" s="101" t="str">
        <f>IF(ISERROR(VLOOKUP($E813,Lists!$T$4:$AA$49,7,FALSE)),"",VLOOKUP($E813,Lists!$T$4:$AA$49,7,FALSE))</f>
        <v/>
      </c>
      <c r="T813" s="102"/>
      <c r="U813" s="102"/>
      <c r="V813" s="102"/>
      <c r="W813" s="102"/>
      <c r="X813" s="102" t="str">
        <f>IF(ISERROR(VLOOKUP($E813,Lists!$T$4:$AF$49,13,FALSE))," ",VLOOKUP($E813,Lists!$T$4:$AF$49,13,FALSE))</f>
        <v xml:space="preserve"> </v>
      </c>
    </row>
    <row r="814" spans="1:24" x14ac:dyDescent="0.25">
      <c r="A814" s="91"/>
      <c r="B814" s="76" t="s">
        <v>781</v>
      </c>
      <c r="C814" s="89" t="s">
        <v>898</v>
      </c>
      <c r="D814" s="139" t="str">
        <f>IF(ISERROR(VLOOKUP($B814,Lists!$R$4:$S$17,2,FALSE)),"",VLOOKUP($B814,Lists!$R$4:$S$17,2,FALSE))</f>
        <v/>
      </c>
      <c r="E814" s="90" t="s">
        <v>799</v>
      </c>
      <c r="F814" s="96"/>
      <c r="G814" s="96" t="s">
        <v>836</v>
      </c>
      <c r="H814" s="91" t="s">
        <v>1016</v>
      </c>
      <c r="I814" s="91" t="s">
        <v>926</v>
      </c>
      <c r="J814" s="97"/>
      <c r="K814" s="78" t="s">
        <v>945</v>
      </c>
      <c r="L814" s="140" t="str">
        <f>IF(ISERROR(VLOOKUP($B814&amp;" "&amp;$M814,Lists!$AC$4:$AD$17,2,FALSE)),"",VLOOKUP($B814&amp;" "&amp;$M814,Lists!$AC$4:$AD$17,2,FALSE))</f>
        <v/>
      </c>
      <c r="M814" s="78" t="str">
        <f>IF(ISERROR(VLOOKUP($K814,Lists!$L$4:$M$7,2,FALSE)),"",VLOOKUP($K814,Lists!$L$4:$M$7,2,FALSE))</f>
        <v/>
      </c>
      <c r="N814" s="98" t="str">
        <f t="shared" si="12"/>
        <v/>
      </c>
      <c r="O814" s="99" t="str">
        <f>IF(C814="no",VLOOKUP(B814,Lists!$R$4:$AB$17,10, FALSE),"Please enter details here")</f>
        <v>Please enter details here</v>
      </c>
      <c r="P814" s="124"/>
      <c r="Q814" s="99" t="str">
        <f>IF(Lists!$BA$4="","No","")</f>
        <v>No</v>
      </c>
      <c r="R814" s="100" t="str">
        <f>IF(ISERROR(VLOOKUP($E814,Lists!$T$4:$AA$49,6,FALSE)),"",VLOOKUP($E814,Lists!$T$4:$AA$49,6,FALSE))</f>
        <v/>
      </c>
      <c r="S814" s="101" t="str">
        <f>IF(ISERROR(VLOOKUP($E814,Lists!$T$4:$AA$49,7,FALSE)),"",VLOOKUP($E814,Lists!$T$4:$AA$49,7,FALSE))</f>
        <v/>
      </c>
      <c r="T814" s="102"/>
      <c r="U814" s="102"/>
      <c r="V814" s="102"/>
      <c r="W814" s="102"/>
      <c r="X814" s="102" t="str">
        <f>IF(ISERROR(VLOOKUP($E814,Lists!$T$4:$AF$49,13,FALSE))," ",VLOOKUP($E814,Lists!$T$4:$AF$49,13,FALSE))</f>
        <v xml:space="preserve"> </v>
      </c>
    </row>
    <row r="815" spans="1:24" x14ac:dyDescent="0.25">
      <c r="A815" s="91"/>
      <c r="B815" s="76" t="s">
        <v>781</v>
      </c>
      <c r="C815" s="89" t="s">
        <v>898</v>
      </c>
      <c r="D815" s="139" t="str">
        <f>IF(ISERROR(VLOOKUP($B815,Lists!$R$4:$S$17,2,FALSE)),"",VLOOKUP($B815,Lists!$R$4:$S$17,2,FALSE))</f>
        <v/>
      </c>
      <c r="E815" s="90" t="s">
        <v>799</v>
      </c>
      <c r="F815" s="96"/>
      <c r="G815" s="96" t="s">
        <v>836</v>
      </c>
      <c r="H815" s="91" t="s">
        <v>1016</v>
      </c>
      <c r="I815" s="91" t="s">
        <v>926</v>
      </c>
      <c r="J815" s="97"/>
      <c r="K815" s="78" t="s">
        <v>945</v>
      </c>
      <c r="L815" s="140" t="str">
        <f>IF(ISERROR(VLOOKUP($B815&amp;" "&amp;$M815,Lists!$AC$4:$AD$17,2,FALSE)),"",VLOOKUP($B815&amp;" "&amp;$M815,Lists!$AC$4:$AD$17,2,FALSE))</f>
        <v/>
      </c>
      <c r="M815" s="78" t="str">
        <f>IF(ISERROR(VLOOKUP($K815,Lists!$L$4:$M$7,2,FALSE)),"",VLOOKUP($K815,Lists!$L$4:$M$7,2,FALSE))</f>
        <v/>
      </c>
      <c r="N815" s="98" t="str">
        <f t="shared" si="12"/>
        <v/>
      </c>
      <c r="O815" s="99" t="str">
        <f>IF(C815="no",VLOOKUP(B815,Lists!$R$4:$AB$17,10, FALSE),"Please enter details here")</f>
        <v>Please enter details here</v>
      </c>
      <c r="P815" s="124"/>
      <c r="Q815" s="99" t="str">
        <f>IF(Lists!$BA$4="","No","")</f>
        <v>No</v>
      </c>
      <c r="R815" s="100" t="str">
        <f>IF(ISERROR(VLOOKUP($E815,Lists!$T$4:$AA$49,6,FALSE)),"",VLOOKUP($E815,Lists!$T$4:$AA$49,6,FALSE))</f>
        <v/>
      </c>
      <c r="S815" s="101" t="str">
        <f>IF(ISERROR(VLOOKUP($E815,Lists!$T$4:$AA$49,7,FALSE)),"",VLOOKUP($E815,Lists!$T$4:$AA$49,7,FALSE))</f>
        <v/>
      </c>
      <c r="T815" s="102"/>
      <c r="U815" s="102"/>
      <c r="V815" s="102"/>
      <c r="W815" s="102"/>
      <c r="X815" s="102" t="str">
        <f>IF(ISERROR(VLOOKUP($E815,Lists!$T$4:$AF$49,13,FALSE))," ",VLOOKUP($E815,Lists!$T$4:$AF$49,13,FALSE))</f>
        <v xml:space="preserve"> </v>
      </c>
    </row>
    <row r="816" spans="1:24" x14ac:dyDescent="0.25">
      <c r="A816" s="91"/>
      <c r="B816" s="76" t="s">
        <v>781</v>
      </c>
      <c r="C816" s="89" t="s">
        <v>898</v>
      </c>
      <c r="D816" s="139" t="str">
        <f>IF(ISERROR(VLOOKUP($B816,Lists!$R$4:$S$17,2,FALSE)),"",VLOOKUP($B816,Lists!$R$4:$S$17,2,FALSE))</f>
        <v/>
      </c>
      <c r="E816" s="90" t="s">
        <v>799</v>
      </c>
      <c r="F816" s="96"/>
      <c r="G816" s="96" t="s">
        <v>836</v>
      </c>
      <c r="H816" s="91" t="s">
        <v>1016</v>
      </c>
      <c r="I816" s="91" t="s">
        <v>926</v>
      </c>
      <c r="J816" s="97"/>
      <c r="K816" s="78" t="s">
        <v>945</v>
      </c>
      <c r="L816" s="140" t="str">
        <f>IF(ISERROR(VLOOKUP($B816&amp;" "&amp;$M816,Lists!$AC$4:$AD$17,2,FALSE)),"",VLOOKUP($B816&amp;" "&amp;$M816,Lists!$AC$4:$AD$17,2,FALSE))</f>
        <v/>
      </c>
      <c r="M816" s="78" t="str">
        <f>IF(ISERROR(VLOOKUP($K816,Lists!$L$4:$M$7,2,FALSE)),"",VLOOKUP($K816,Lists!$L$4:$M$7,2,FALSE))</f>
        <v/>
      </c>
      <c r="N816" s="98" t="str">
        <f t="shared" si="12"/>
        <v/>
      </c>
      <c r="O816" s="99" t="str">
        <f>IF(C816="no",VLOOKUP(B816,Lists!$R$4:$AB$17,10, FALSE),"Please enter details here")</f>
        <v>Please enter details here</v>
      </c>
      <c r="P816" s="124"/>
      <c r="Q816" s="99" t="str">
        <f>IF(Lists!$BA$4="","No","")</f>
        <v>No</v>
      </c>
      <c r="R816" s="100" t="str">
        <f>IF(ISERROR(VLOOKUP($E816,Lists!$T$4:$AA$49,6,FALSE)),"",VLOOKUP($E816,Lists!$T$4:$AA$49,6,FALSE))</f>
        <v/>
      </c>
      <c r="S816" s="101" t="str">
        <f>IF(ISERROR(VLOOKUP($E816,Lists!$T$4:$AA$49,7,FALSE)),"",VLOOKUP($E816,Lists!$T$4:$AA$49,7,FALSE))</f>
        <v/>
      </c>
      <c r="T816" s="102"/>
      <c r="U816" s="102"/>
      <c r="V816" s="102"/>
      <c r="W816" s="102"/>
      <c r="X816" s="102" t="str">
        <f>IF(ISERROR(VLOOKUP($E816,Lists!$T$4:$AF$49,13,FALSE))," ",VLOOKUP($E816,Lists!$T$4:$AF$49,13,FALSE))</f>
        <v xml:space="preserve"> </v>
      </c>
    </row>
    <row r="817" spans="1:24" x14ac:dyDescent="0.25">
      <c r="A817" s="91"/>
      <c r="B817" s="76" t="s">
        <v>781</v>
      </c>
      <c r="C817" s="89" t="s">
        <v>898</v>
      </c>
      <c r="D817" s="139" t="str">
        <f>IF(ISERROR(VLOOKUP($B817,Lists!$R$4:$S$17,2,FALSE)),"",VLOOKUP($B817,Lists!$R$4:$S$17,2,FALSE))</f>
        <v/>
      </c>
      <c r="E817" s="90" t="s">
        <v>799</v>
      </c>
      <c r="F817" s="96"/>
      <c r="G817" s="96" t="s">
        <v>836</v>
      </c>
      <c r="H817" s="91" t="s">
        <v>1016</v>
      </c>
      <c r="I817" s="91" t="s">
        <v>926</v>
      </c>
      <c r="J817" s="97"/>
      <c r="K817" s="78" t="s">
        <v>945</v>
      </c>
      <c r="L817" s="140" t="str">
        <f>IF(ISERROR(VLOOKUP($B817&amp;" "&amp;$M817,Lists!$AC$4:$AD$17,2,FALSE)),"",VLOOKUP($B817&amp;" "&amp;$M817,Lists!$AC$4:$AD$17,2,FALSE))</f>
        <v/>
      </c>
      <c r="M817" s="78" t="str">
        <f>IF(ISERROR(VLOOKUP($K817,Lists!$L$4:$M$7,2,FALSE)),"",VLOOKUP($K817,Lists!$L$4:$M$7,2,FALSE))</f>
        <v/>
      </c>
      <c r="N817" s="98" t="str">
        <f t="shared" si="12"/>
        <v/>
      </c>
      <c r="O817" s="99" t="str">
        <f>IF(C817="no",VLOOKUP(B817,Lists!$R$4:$AB$17,10, FALSE),"Please enter details here")</f>
        <v>Please enter details here</v>
      </c>
      <c r="P817" s="124"/>
      <c r="Q817" s="99" t="str">
        <f>IF(Lists!$BA$4="","No","")</f>
        <v>No</v>
      </c>
      <c r="R817" s="100" t="str">
        <f>IF(ISERROR(VLOOKUP($E817,Lists!$T$4:$AA$49,6,FALSE)),"",VLOOKUP($E817,Lists!$T$4:$AA$49,6,FALSE))</f>
        <v/>
      </c>
      <c r="S817" s="101" t="str">
        <f>IF(ISERROR(VLOOKUP($E817,Lists!$T$4:$AA$49,7,FALSE)),"",VLOOKUP($E817,Lists!$T$4:$AA$49,7,FALSE))</f>
        <v/>
      </c>
      <c r="T817" s="102"/>
      <c r="U817" s="102"/>
      <c r="V817" s="102"/>
      <c r="W817" s="102"/>
      <c r="X817" s="102" t="str">
        <f>IF(ISERROR(VLOOKUP($E817,Lists!$T$4:$AF$49,13,FALSE))," ",VLOOKUP($E817,Lists!$T$4:$AF$49,13,FALSE))</f>
        <v xml:space="preserve"> </v>
      </c>
    </row>
    <row r="818" spans="1:24" x14ac:dyDescent="0.25">
      <c r="A818" s="91"/>
      <c r="B818" s="76" t="s">
        <v>781</v>
      </c>
      <c r="C818" s="89" t="s">
        <v>898</v>
      </c>
      <c r="D818" s="139" t="str">
        <f>IF(ISERROR(VLOOKUP($B818,Lists!$R$4:$S$17,2,FALSE)),"",VLOOKUP($B818,Lists!$R$4:$S$17,2,FALSE))</f>
        <v/>
      </c>
      <c r="E818" s="90" t="s">
        <v>799</v>
      </c>
      <c r="F818" s="96"/>
      <c r="G818" s="96" t="s">
        <v>836</v>
      </c>
      <c r="H818" s="91" t="s">
        <v>1016</v>
      </c>
      <c r="I818" s="91" t="s">
        <v>926</v>
      </c>
      <c r="J818" s="97"/>
      <c r="K818" s="78" t="s">
        <v>945</v>
      </c>
      <c r="L818" s="140" t="str">
        <f>IF(ISERROR(VLOOKUP($B818&amp;" "&amp;$M818,Lists!$AC$4:$AD$17,2,FALSE)),"",VLOOKUP($B818&amp;" "&amp;$M818,Lists!$AC$4:$AD$17,2,FALSE))</f>
        <v/>
      </c>
      <c r="M818" s="78" t="str">
        <f>IF(ISERROR(VLOOKUP($K818,Lists!$L$4:$M$7,2,FALSE)),"",VLOOKUP($K818,Lists!$L$4:$M$7,2,FALSE))</f>
        <v/>
      </c>
      <c r="N818" s="98" t="str">
        <f t="shared" si="12"/>
        <v/>
      </c>
      <c r="O818" s="99" t="str">
        <f>IF(C818="no",VLOOKUP(B818,Lists!$R$4:$AB$17,10, FALSE),"Please enter details here")</f>
        <v>Please enter details here</v>
      </c>
      <c r="P818" s="124"/>
      <c r="Q818" s="99" t="str">
        <f>IF(Lists!$BA$4="","No","")</f>
        <v>No</v>
      </c>
      <c r="R818" s="100" t="str">
        <f>IF(ISERROR(VLOOKUP($E818,Lists!$T$4:$AA$49,6,FALSE)),"",VLOOKUP($E818,Lists!$T$4:$AA$49,6,FALSE))</f>
        <v/>
      </c>
      <c r="S818" s="101" t="str">
        <f>IF(ISERROR(VLOOKUP($E818,Lists!$T$4:$AA$49,7,FALSE)),"",VLOOKUP($E818,Lists!$T$4:$AA$49,7,FALSE))</f>
        <v/>
      </c>
      <c r="T818" s="102"/>
      <c r="U818" s="102"/>
      <c r="V818" s="102"/>
      <c r="W818" s="102"/>
      <c r="X818" s="102" t="str">
        <f>IF(ISERROR(VLOOKUP($E818,Lists!$T$4:$AF$49,13,FALSE))," ",VLOOKUP($E818,Lists!$T$4:$AF$49,13,FALSE))</f>
        <v xml:space="preserve"> </v>
      </c>
    </row>
    <row r="819" spans="1:24" x14ac:dyDescent="0.25">
      <c r="A819" s="91"/>
      <c r="B819" s="76" t="s">
        <v>781</v>
      </c>
      <c r="C819" s="89" t="s">
        <v>898</v>
      </c>
      <c r="D819" s="139" t="str">
        <f>IF(ISERROR(VLOOKUP($B819,Lists!$R$4:$S$17,2,FALSE)),"",VLOOKUP($B819,Lists!$R$4:$S$17,2,FALSE))</f>
        <v/>
      </c>
      <c r="E819" s="90" t="s">
        <v>799</v>
      </c>
      <c r="F819" s="96"/>
      <c r="G819" s="96" t="s">
        <v>836</v>
      </c>
      <c r="H819" s="91" t="s">
        <v>1016</v>
      </c>
      <c r="I819" s="91" t="s">
        <v>926</v>
      </c>
      <c r="J819" s="97"/>
      <c r="K819" s="78" t="s">
        <v>945</v>
      </c>
      <c r="L819" s="140" t="str">
        <f>IF(ISERROR(VLOOKUP($B819&amp;" "&amp;$M819,Lists!$AC$4:$AD$17,2,FALSE)),"",VLOOKUP($B819&amp;" "&amp;$M819,Lists!$AC$4:$AD$17,2,FALSE))</f>
        <v/>
      </c>
      <c r="M819" s="78" t="str">
        <f>IF(ISERROR(VLOOKUP($K819,Lists!$L$4:$M$7,2,FALSE)),"",VLOOKUP($K819,Lists!$L$4:$M$7,2,FALSE))</f>
        <v/>
      </c>
      <c r="N819" s="98" t="str">
        <f t="shared" si="12"/>
        <v/>
      </c>
      <c r="O819" s="99" t="str">
        <f>IF(C819="no",VLOOKUP(B819,Lists!$R$4:$AB$17,10, FALSE),"Please enter details here")</f>
        <v>Please enter details here</v>
      </c>
      <c r="P819" s="124"/>
      <c r="Q819" s="99" t="str">
        <f>IF(Lists!$BA$4="","No","")</f>
        <v>No</v>
      </c>
      <c r="R819" s="100" t="str">
        <f>IF(ISERROR(VLOOKUP($E819,Lists!$T$4:$AA$49,6,FALSE)),"",VLOOKUP($E819,Lists!$T$4:$AA$49,6,FALSE))</f>
        <v/>
      </c>
      <c r="S819" s="101" t="str">
        <f>IF(ISERROR(VLOOKUP($E819,Lists!$T$4:$AA$49,7,FALSE)),"",VLOOKUP($E819,Lists!$T$4:$AA$49,7,FALSE))</f>
        <v/>
      </c>
      <c r="T819" s="102"/>
      <c r="U819" s="102"/>
      <c r="V819" s="102"/>
      <c r="W819" s="102"/>
      <c r="X819" s="102" t="str">
        <f>IF(ISERROR(VLOOKUP($E819,Lists!$T$4:$AF$49,13,FALSE))," ",VLOOKUP($E819,Lists!$T$4:$AF$49,13,FALSE))</f>
        <v xml:space="preserve"> </v>
      </c>
    </row>
    <row r="820" spans="1:24" x14ac:dyDescent="0.25">
      <c r="A820" s="91"/>
      <c r="B820" s="76" t="s">
        <v>781</v>
      </c>
      <c r="C820" s="89" t="s">
        <v>898</v>
      </c>
      <c r="D820" s="139" t="str">
        <f>IF(ISERROR(VLOOKUP($B820,Lists!$R$4:$S$17,2,FALSE)),"",VLOOKUP($B820,Lists!$R$4:$S$17,2,FALSE))</f>
        <v/>
      </c>
      <c r="E820" s="90" t="s">
        <v>799</v>
      </c>
      <c r="F820" s="96"/>
      <c r="G820" s="96" t="s">
        <v>836</v>
      </c>
      <c r="H820" s="91" t="s">
        <v>1016</v>
      </c>
      <c r="I820" s="91" t="s">
        <v>926</v>
      </c>
      <c r="J820" s="97"/>
      <c r="K820" s="78" t="s">
        <v>945</v>
      </c>
      <c r="L820" s="140" t="str">
        <f>IF(ISERROR(VLOOKUP($B820&amp;" "&amp;$M820,Lists!$AC$4:$AD$17,2,FALSE)),"",VLOOKUP($B820&amp;" "&amp;$M820,Lists!$AC$4:$AD$17,2,FALSE))</f>
        <v/>
      </c>
      <c r="M820" s="78" t="str">
        <f>IF(ISERROR(VLOOKUP($K820,Lists!$L$4:$M$7,2,FALSE)),"",VLOOKUP($K820,Lists!$L$4:$M$7,2,FALSE))</f>
        <v/>
      </c>
      <c r="N820" s="98" t="str">
        <f t="shared" si="12"/>
        <v/>
      </c>
      <c r="O820" s="99" t="str">
        <f>IF(C820="no",VLOOKUP(B820,Lists!$R$4:$AB$17,10, FALSE),"Please enter details here")</f>
        <v>Please enter details here</v>
      </c>
      <c r="P820" s="124"/>
      <c r="Q820" s="99" t="str">
        <f>IF(Lists!$BA$4="","No","")</f>
        <v>No</v>
      </c>
      <c r="R820" s="100" t="str">
        <f>IF(ISERROR(VLOOKUP($E820,Lists!$T$4:$AA$49,6,FALSE)),"",VLOOKUP($E820,Lists!$T$4:$AA$49,6,FALSE))</f>
        <v/>
      </c>
      <c r="S820" s="101" t="str">
        <f>IF(ISERROR(VLOOKUP($E820,Lists!$T$4:$AA$49,7,FALSE)),"",VLOOKUP($E820,Lists!$T$4:$AA$49,7,FALSE))</f>
        <v/>
      </c>
      <c r="T820" s="102"/>
      <c r="U820" s="102"/>
      <c r="V820" s="102"/>
      <c r="W820" s="102"/>
      <c r="X820" s="102" t="str">
        <f>IF(ISERROR(VLOOKUP($E820,Lists!$T$4:$AF$49,13,FALSE))," ",VLOOKUP($E820,Lists!$T$4:$AF$49,13,FALSE))</f>
        <v xml:space="preserve"> </v>
      </c>
    </row>
    <row r="821" spans="1:24" x14ac:dyDescent="0.25">
      <c r="A821" s="91"/>
      <c r="B821" s="76" t="s">
        <v>781</v>
      </c>
      <c r="C821" s="89" t="s">
        <v>898</v>
      </c>
      <c r="D821" s="139" t="str">
        <f>IF(ISERROR(VLOOKUP($B821,Lists!$R$4:$S$17,2,FALSE)),"",VLOOKUP($B821,Lists!$R$4:$S$17,2,FALSE))</f>
        <v/>
      </c>
      <c r="E821" s="90" t="s">
        <v>799</v>
      </c>
      <c r="F821" s="96"/>
      <c r="G821" s="96" t="s">
        <v>836</v>
      </c>
      <c r="H821" s="91" t="s">
        <v>1016</v>
      </c>
      <c r="I821" s="91" t="s">
        <v>926</v>
      </c>
      <c r="J821" s="97"/>
      <c r="K821" s="78" t="s">
        <v>945</v>
      </c>
      <c r="L821" s="140" t="str">
        <f>IF(ISERROR(VLOOKUP($B821&amp;" "&amp;$M821,Lists!$AC$4:$AD$17,2,FALSE)),"",VLOOKUP($B821&amp;" "&amp;$M821,Lists!$AC$4:$AD$17,2,FALSE))</f>
        <v/>
      </c>
      <c r="M821" s="78" t="str">
        <f>IF(ISERROR(VLOOKUP($K821,Lists!$L$4:$M$7,2,FALSE)),"",VLOOKUP($K821,Lists!$L$4:$M$7,2,FALSE))</f>
        <v/>
      </c>
      <c r="N821" s="98" t="str">
        <f t="shared" si="12"/>
        <v/>
      </c>
      <c r="O821" s="99" t="str">
        <f>IF(C821="no",VLOOKUP(B821,Lists!$R$4:$AB$17,10, FALSE),"Please enter details here")</f>
        <v>Please enter details here</v>
      </c>
      <c r="P821" s="124"/>
      <c r="Q821" s="99" t="str">
        <f>IF(Lists!$BA$4="","No","")</f>
        <v>No</v>
      </c>
      <c r="R821" s="100" t="str">
        <f>IF(ISERROR(VLOOKUP($E821,Lists!$T$4:$AA$49,6,FALSE)),"",VLOOKUP($E821,Lists!$T$4:$AA$49,6,FALSE))</f>
        <v/>
      </c>
      <c r="S821" s="101" t="str">
        <f>IF(ISERROR(VLOOKUP($E821,Lists!$T$4:$AA$49,7,FALSE)),"",VLOOKUP($E821,Lists!$T$4:$AA$49,7,FALSE))</f>
        <v/>
      </c>
      <c r="T821" s="102"/>
      <c r="U821" s="102"/>
      <c r="V821" s="102"/>
      <c r="W821" s="102"/>
      <c r="X821" s="102" t="str">
        <f>IF(ISERROR(VLOOKUP($E821,Lists!$T$4:$AF$49,13,FALSE))," ",VLOOKUP($E821,Lists!$T$4:$AF$49,13,FALSE))</f>
        <v xml:space="preserve"> </v>
      </c>
    </row>
    <row r="822" spans="1:24" x14ac:dyDescent="0.25">
      <c r="A822" s="91"/>
      <c r="B822" s="76" t="s">
        <v>781</v>
      </c>
      <c r="C822" s="89" t="s">
        <v>898</v>
      </c>
      <c r="D822" s="139" t="str">
        <f>IF(ISERROR(VLOOKUP($B822,Lists!$R$4:$S$17,2,FALSE)),"",VLOOKUP($B822,Lists!$R$4:$S$17,2,FALSE))</f>
        <v/>
      </c>
      <c r="E822" s="90" t="s">
        <v>799</v>
      </c>
      <c r="F822" s="96"/>
      <c r="G822" s="96" t="s">
        <v>836</v>
      </c>
      <c r="H822" s="91" t="s">
        <v>1016</v>
      </c>
      <c r="I822" s="91" t="s">
        <v>926</v>
      </c>
      <c r="J822" s="97"/>
      <c r="K822" s="78" t="s">
        <v>945</v>
      </c>
      <c r="L822" s="140" t="str">
        <f>IF(ISERROR(VLOOKUP($B822&amp;" "&amp;$M822,Lists!$AC$4:$AD$17,2,FALSE)),"",VLOOKUP($B822&amp;" "&amp;$M822,Lists!$AC$4:$AD$17,2,FALSE))</f>
        <v/>
      </c>
      <c r="M822" s="78" t="str">
        <f>IF(ISERROR(VLOOKUP($K822,Lists!$L$4:$M$7,2,FALSE)),"",VLOOKUP($K822,Lists!$L$4:$M$7,2,FALSE))</f>
        <v/>
      </c>
      <c r="N822" s="98" t="str">
        <f t="shared" si="12"/>
        <v/>
      </c>
      <c r="O822" s="99" t="str">
        <f>IF(C822="no",VLOOKUP(B822,Lists!$R$4:$AB$17,10, FALSE),"Please enter details here")</f>
        <v>Please enter details here</v>
      </c>
      <c r="P822" s="124"/>
      <c r="Q822" s="99" t="str">
        <f>IF(Lists!$BA$4="","No","")</f>
        <v>No</v>
      </c>
      <c r="R822" s="100" t="str">
        <f>IF(ISERROR(VLOOKUP($E822,Lists!$T$4:$AA$49,6,FALSE)),"",VLOOKUP($E822,Lists!$T$4:$AA$49,6,FALSE))</f>
        <v/>
      </c>
      <c r="S822" s="101" t="str">
        <f>IF(ISERROR(VLOOKUP($E822,Lists!$T$4:$AA$49,7,FALSE)),"",VLOOKUP($E822,Lists!$T$4:$AA$49,7,FALSE))</f>
        <v/>
      </c>
      <c r="T822" s="102"/>
      <c r="U822" s="102"/>
      <c r="V822" s="102"/>
      <c r="W822" s="102"/>
      <c r="X822" s="102" t="str">
        <f>IF(ISERROR(VLOOKUP($E822,Lists!$T$4:$AF$49,13,FALSE))," ",VLOOKUP($E822,Lists!$T$4:$AF$49,13,FALSE))</f>
        <v xml:space="preserve"> </v>
      </c>
    </row>
    <row r="823" spans="1:24" x14ac:dyDescent="0.25">
      <c r="A823" s="91"/>
      <c r="B823" s="76" t="s">
        <v>781</v>
      </c>
      <c r="C823" s="89" t="s">
        <v>898</v>
      </c>
      <c r="D823" s="139" t="str">
        <f>IF(ISERROR(VLOOKUP($B823,Lists!$R$4:$S$17,2,FALSE)),"",VLOOKUP($B823,Lists!$R$4:$S$17,2,FALSE))</f>
        <v/>
      </c>
      <c r="E823" s="90" t="s">
        <v>799</v>
      </c>
      <c r="F823" s="96"/>
      <c r="G823" s="96" t="s">
        <v>836</v>
      </c>
      <c r="H823" s="91" t="s">
        <v>1016</v>
      </c>
      <c r="I823" s="91" t="s">
        <v>926</v>
      </c>
      <c r="J823" s="97"/>
      <c r="K823" s="78" t="s">
        <v>945</v>
      </c>
      <c r="L823" s="140" t="str">
        <f>IF(ISERROR(VLOOKUP($B823&amp;" "&amp;$M823,Lists!$AC$4:$AD$17,2,FALSE)),"",VLOOKUP($B823&amp;" "&amp;$M823,Lists!$AC$4:$AD$17,2,FALSE))</f>
        <v/>
      </c>
      <c r="M823" s="78" t="str">
        <f>IF(ISERROR(VLOOKUP($K823,Lists!$L$4:$M$7,2,FALSE)),"",VLOOKUP($K823,Lists!$L$4:$M$7,2,FALSE))</f>
        <v/>
      </c>
      <c r="N823" s="98" t="str">
        <f t="shared" si="12"/>
        <v/>
      </c>
      <c r="O823" s="99" t="str">
        <f>IF(C823="no",VLOOKUP(B823,Lists!$R$4:$AB$17,10, FALSE),"Please enter details here")</f>
        <v>Please enter details here</v>
      </c>
      <c r="P823" s="124"/>
      <c r="Q823" s="99" t="str">
        <f>IF(Lists!$BA$4="","No","")</f>
        <v>No</v>
      </c>
      <c r="R823" s="100" t="str">
        <f>IF(ISERROR(VLOOKUP($E823,Lists!$T$4:$AA$49,6,FALSE)),"",VLOOKUP($E823,Lists!$T$4:$AA$49,6,FALSE))</f>
        <v/>
      </c>
      <c r="S823" s="101" t="str">
        <f>IF(ISERROR(VLOOKUP($E823,Lists!$T$4:$AA$49,7,FALSE)),"",VLOOKUP($E823,Lists!$T$4:$AA$49,7,FALSE))</f>
        <v/>
      </c>
      <c r="T823" s="102"/>
      <c r="U823" s="102"/>
      <c r="V823" s="102"/>
      <c r="W823" s="102"/>
      <c r="X823" s="102" t="str">
        <f>IF(ISERROR(VLOOKUP($E823,Lists!$T$4:$AF$49,13,FALSE))," ",VLOOKUP($E823,Lists!$T$4:$AF$49,13,FALSE))</f>
        <v xml:space="preserve"> </v>
      </c>
    </row>
    <row r="824" spans="1:24" x14ac:dyDescent="0.25">
      <c r="A824" s="91"/>
      <c r="B824" s="76" t="s">
        <v>781</v>
      </c>
      <c r="C824" s="89" t="s">
        <v>898</v>
      </c>
      <c r="D824" s="139" t="str">
        <f>IF(ISERROR(VLOOKUP($B824,Lists!$R$4:$S$17,2,FALSE)),"",VLOOKUP($B824,Lists!$R$4:$S$17,2,FALSE))</f>
        <v/>
      </c>
      <c r="E824" s="90" t="s">
        <v>799</v>
      </c>
      <c r="F824" s="96"/>
      <c r="G824" s="96" t="s">
        <v>836</v>
      </c>
      <c r="H824" s="91" t="s">
        <v>1016</v>
      </c>
      <c r="I824" s="91" t="s">
        <v>926</v>
      </c>
      <c r="J824" s="97"/>
      <c r="K824" s="78" t="s">
        <v>945</v>
      </c>
      <c r="L824" s="140" t="str">
        <f>IF(ISERROR(VLOOKUP($B824&amp;" "&amp;$M824,Lists!$AC$4:$AD$17,2,FALSE)),"",VLOOKUP($B824&amp;" "&amp;$M824,Lists!$AC$4:$AD$17,2,FALSE))</f>
        <v/>
      </c>
      <c r="M824" s="78" t="str">
        <f>IF(ISERROR(VLOOKUP($K824,Lists!$L$4:$M$7,2,FALSE)),"",VLOOKUP($K824,Lists!$L$4:$M$7,2,FALSE))</f>
        <v/>
      </c>
      <c r="N824" s="98" t="str">
        <f t="shared" si="12"/>
        <v/>
      </c>
      <c r="O824" s="99" t="str">
        <f>IF(C824="no",VLOOKUP(B824,Lists!$R$4:$AB$17,10, FALSE),"Please enter details here")</f>
        <v>Please enter details here</v>
      </c>
      <c r="P824" s="124"/>
      <c r="Q824" s="99" t="str">
        <f>IF(Lists!$BA$4="","No","")</f>
        <v>No</v>
      </c>
      <c r="R824" s="100" t="str">
        <f>IF(ISERROR(VLOOKUP($E824,Lists!$T$4:$AA$49,6,FALSE)),"",VLOOKUP($E824,Lists!$T$4:$AA$49,6,FALSE))</f>
        <v/>
      </c>
      <c r="S824" s="101" t="str">
        <f>IF(ISERROR(VLOOKUP($E824,Lists!$T$4:$AA$49,7,FALSE)),"",VLOOKUP($E824,Lists!$T$4:$AA$49,7,FALSE))</f>
        <v/>
      </c>
      <c r="T824" s="102"/>
      <c r="U824" s="102"/>
      <c r="V824" s="102"/>
      <c r="W824" s="102"/>
      <c r="X824" s="102" t="str">
        <f>IF(ISERROR(VLOOKUP($E824,Lists!$T$4:$AF$49,13,FALSE))," ",VLOOKUP($E824,Lists!$T$4:$AF$49,13,FALSE))</f>
        <v xml:space="preserve"> </v>
      </c>
    </row>
    <row r="825" spans="1:24" x14ac:dyDescent="0.25">
      <c r="A825" s="91"/>
      <c r="B825" s="76" t="s">
        <v>781</v>
      </c>
      <c r="C825" s="89" t="s">
        <v>898</v>
      </c>
      <c r="D825" s="139" t="str">
        <f>IF(ISERROR(VLOOKUP($B825,Lists!$R$4:$S$17,2,FALSE)),"",VLOOKUP($B825,Lists!$R$4:$S$17,2,FALSE))</f>
        <v/>
      </c>
      <c r="E825" s="90" t="s">
        <v>799</v>
      </c>
      <c r="F825" s="96"/>
      <c r="G825" s="96" t="s">
        <v>836</v>
      </c>
      <c r="H825" s="91" t="s">
        <v>1016</v>
      </c>
      <c r="I825" s="91" t="s">
        <v>926</v>
      </c>
      <c r="J825" s="97"/>
      <c r="K825" s="78" t="s">
        <v>945</v>
      </c>
      <c r="L825" s="140" t="str">
        <f>IF(ISERROR(VLOOKUP($B825&amp;" "&amp;$M825,Lists!$AC$4:$AD$17,2,FALSE)),"",VLOOKUP($B825&amp;" "&amp;$M825,Lists!$AC$4:$AD$17,2,FALSE))</f>
        <v/>
      </c>
      <c r="M825" s="78" t="str">
        <f>IF(ISERROR(VLOOKUP($K825,Lists!$L$4:$M$7,2,FALSE)),"",VLOOKUP($K825,Lists!$L$4:$M$7,2,FALSE))</f>
        <v/>
      </c>
      <c r="N825" s="98" t="str">
        <f t="shared" si="12"/>
        <v/>
      </c>
      <c r="O825" s="99" t="str">
        <f>IF(C825="no",VLOOKUP(B825,Lists!$R$4:$AB$17,10, FALSE),"Please enter details here")</f>
        <v>Please enter details here</v>
      </c>
      <c r="P825" s="124"/>
      <c r="Q825" s="99" t="str">
        <f>IF(Lists!$BA$4="","No","")</f>
        <v>No</v>
      </c>
      <c r="R825" s="100" t="str">
        <f>IF(ISERROR(VLOOKUP($E825,Lists!$T$4:$AA$49,6,FALSE)),"",VLOOKUP($E825,Lists!$T$4:$AA$49,6,FALSE))</f>
        <v/>
      </c>
      <c r="S825" s="101" t="str">
        <f>IF(ISERROR(VLOOKUP($E825,Lists!$T$4:$AA$49,7,FALSE)),"",VLOOKUP($E825,Lists!$T$4:$AA$49,7,FALSE))</f>
        <v/>
      </c>
      <c r="T825" s="102"/>
      <c r="U825" s="102"/>
      <c r="V825" s="102"/>
      <c r="W825" s="102"/>
      <c r="X825" s="102" t="str">
        <f>IF(ISERROR(VLOOKUP($E825,Lists!$T$4:$AF$49,13,FALSE))," ",VLOOKUP($E825,Lists!$T$4:$AF$49,13,FALSE))</f>
        <v xml:space="preserve"> </v>
      </c>
    </row>
    <row r="826" spans="1:24" x14ac:dyDescent="0.25">
      <c r="A826" s="91"/>
      <c r="B826" s="76" t="s">
        <v>781</v>
      </c>
      <c r="C826" s="89" t="s">
        <v>898</v>
      </c>
      <c r="D826" s="139" t="str">
        <f>IF(ISERROR(VLOOKUP($B826,Lists!$R$4:$S$17,2,FALSE)),"",VLOOKUP($B826,Lists!$R$4:$S$17,2,FALSE))</f>
        <v/>
      </c>
      <c r="E826" s="90" t="s">
        <v>799</v>
      </c>
      <c r="F826" s="96"/>
      <c r="G826" s="96" t="s">
        <v>836</v>
      </c>
      <c r="H826" s="91" t="s">
        <v>1016</v>
      </c>
      <c r="I826" s="91" t="s">
        <v>926</v>
      </c>
      <c r="J826" s="97"/>
      <c r="K826" s="78" t="s">
        <v>945</v>
      </c>
      <c r="L826" s="140" t="str">
        <f>IF(ISERROR(VLOOKUP($B826&amp;" "&amp;$M826,Lists!$AC$4:$AD$17,2,FALSE)),"",VLOOKUP($B826&amp;" "&amp;$M826,Lists!$AC$4:$AD$17,2,FALSE))</f>
        <v/>
      </c>
      <c r="M826" s="78" t="str">
        <f>IF(ISERROR(VLOOKUP($K826,Lists!$L$4:$M$7,2,FALSE)),"",VLOOKUP($K826,Lists!$L$4:$M$7,2,FALSE))</f>
        <v/>
      </c>
      <c r="N826" s="98" t="str">
        <f t="shared" si="12"/>
        <v/>
      </c>
      <c r="O826" s="99" t="str">
        <f>IF(C826="no",VLOOKUP(B826,Lists!$R$4:$AB$17,10, FALSE),"Please enter details here")</f>
        <v>Please enter details here</v>
      </c>
      <c r="P826" s="124"/>
      <c r="Q826" s="99" t="str">
        <f>IF(Lists!$BA$4="","No","")</f>
        <v>No</v>
      </c>
      <c r="R826" s="100" t="str">
        <f>IF(ISERROR(VLOOKUP($E826,Lists!$T$4:$AA$49,6,FALSE)),"",VLOOKUP($E826,Lists!$T$4:$AA$49,6,FALSE))</f>
        <v/>
      </c>
      <c r="S826" s="101" t="str">
        <f>IF(ISERROR(VLOOKUP($E826,Lists!$T$4:$AA$49,7,FALSE)),"",VLOOKUP($E826,Lists!$T$4:$AA$49,7,FALSE))</f>
        <v/>
      </c>
      <c r="T826" s="102"/>
      <c r="U826" s="102"/>
      <c r="V826" s="102"/>
      <c r="W826" s="102"/>
      <c r="X826" s="102" t="str">
        <f>IF(ISERROR(VLOOKUP($E826,Lists!$T$4:$AF$49,13,FALSE))," ",VLOOKUP($E826,Lists!$T$4:$AF$49,13,FALSE))</f>
        <v xml:space="preserve"> </v>
      </c>
    </row>
    <row r="827" spans="1:24" x14ac:dyDescent="0.25">
      <c r="A827" s="91"/>
      <c r="B827" s="76" t="s">
        <v>781</v>
      </c>
      <c r="C827" s="89" t="s">
        <v>898</v>
      </c>
      <c r="D827" s="139" t="str">
        <f>IF(ISERROR(VLOOKUP($B827,Lists!$R$4:$S$17,2,FALSE)),"",VLOOKUP($B827,Lists!$R$4:$S$17,2,FALSE))</f>
        <v/>
      </c>
      <c r="E827" s="90" t="s">
        <v>799</v>
      </c>
      <c r="F827" s="96"/>
      <c r="G827" s="96" t="s">
        <v>836</v>
      </c>
      <c r="H827" s="91" t="s">
        <v>1016</v>
      </c>
      <c r="I827" s="91" t="s">
        <v>926</v>
      </c>
      <c r="J827" s="97"/>
      <c r="K827" s="78" t="s">
        <v>945</v>
      </c>
      <c r="L827" s="140" t="str">
        <f>IF(ISERROR(VLOOKUP($B827&amp;" "&amp;$M827,Lists!$AC$4:$AD$17,2,FALSE)),"",VLOOKUP($B827&amp;" "&amp;$M827,Lists!$AC$4:$AD$17,2,FALSE))</f>
        <v/>
      </c>
      <c r="M827" s="78" t="str">
        <f>IF(ISERROR(VLOOKUP($K827,Lists!$L$4:$M$7,2,FALSE)),"",VLOOKUP($K827,Lists!$L$4:$M$7,2,FALSE))</f>
        <v/>
      </c>
      <c r="N827" s="98" t="str">
        <f t="shared" si="12"/>
        <v/>
      </c>
      <c r="O827" s="99" t="str">
        <f>IF(C827="no",VLOOKUP(B827,Lists!$R$4:$AB$17,10, FALSE),"Please enter details here")</f>
        <v>Please enter details here</v>
      </c>
      <c r="P827" s="124"/>
      <c r="Q827" s="99" t="str">
        <f>IF(Lists!$BA$4="","No","")</f>
        <v>No</v>
      </c>
      <c r="R827" s="100" t="str">
        <f>IF(ISERROR(VLOOKUP($E827,Lists!$T$4:$AA$49,6,FALSE)),"",VLOOKUP($E827,Lists!$T$4:$AA$49,6,FALSE))</f>
        <v/>
      </c>
      <c r="S827" s="101" t="str">
        <f>IF(ISERROR(VLOOKUP($E827,Lists!$T$4:$AA$49,7,FALSE)),"",VLOOKUP($E827,Lists!$T$4:$AA$49,7,FALSE))</f>
        <v/>
      </c>
      <c r="T827" s="102"/>
      <c r="U827" s="102"/>
      <c r="V827" s="102"/>
      <c r="W827" s="102"/>
      <c r="X827" s="102" t="str">
        <f>IF(ISERROR(VLOOKUP($E827,Lists!$T$4:$AF$49,13,FALSE))," ",VLOOKUP($E827,Lists!$T$4:$AF$49,13,FALSE))</f>
        <v xml:space="preserve"> </v>
      </c>
    </row>
    <row r="828" spans="1:24" x14ac:dyDescent="0.25">
      <c r="A828" s="91"/>
      <c r="B828" s="76" t="s">
        <v>781</v>
      </c>
      <c r="C828" s="89" t="s">
        <v>898</v>
      </c>
      <c r="D828" s="139" t="str">
        <f>IF(ISERROR(VLOOKUP($B828,Lists!$R$4:$S$17,2,FALSE)),"",VLOOKUP($B828,Lists!$R$4:$S$17,2,FALSE))</f>
        <v/>
      </c>
      <c r="E828" s="90" t="s">
        <v>799</v>
      </c>
      <c r="F828" s="96"/>
      <c r="G828" s="96" t="s">
        <v>836</v>
      </c>
      <c r="H828" s="91" t="s">
        <v>1016</v>
      </c>
      <c r="I828" s="91" t="s">
        <v>926</v>
      </c>
      <c r="J828" s="97"/>
      <c r="K828" s="78" t="s">
        <v>945</v>
      </c>
      <c r="L828" s="140" t="str">
        <f>IF(ISERROR(VLOOKUP($B828&amp;" "&amp;$M828,Lists!$AC$4:$AD$17,2,FALSE)),"",VLOOKUP($B828&amp;" "&amp;$M828,Lists!$AC$4:$AD$17,2,FALSE))</f>
        <v/>
      </c>
      <c r="M828" s="78" t="str">
        <f>IF(ISERROR(VLOOKUP($K828,Lists!$L$4:$M$7,2,FALSE)),"",VLOOKUP($K828,Lists!$L$4:$M$7,2,FALSE))</f>
        <v/>
      </c>
      <c r="N828" s="98" t="str">
        <f t="shared" si="12"/>
        <v/>
      </c>
      <c r="O828" s="99" t="str">
        <f>IF(C828="no",VLOOKUP(B828,Lists!$R$4:$AB$17,10, FALSE),"Please enter details here")</f>
        <v>Please enter details here</v>
      </c>
      <c r="P828" s="124"/>
      <c r="Q828" s="99" t="str">
        <f>IF(Lists!$BA$4="","No","")</f>
        <v>No</v>
      </c>
      <c r="R828" s="100" t="str">
        <f>IF(ISERROR(VLOOKUP($E828,Lists!$T$4:$AA$49,6,FALSE)),"",VLOOKUP($E828,Lists!$T$4:$AA$49,6,FALSE))</f>
        <v/>
      </c>
      <c r="S828" s="101" t="str">
        <f>IF(ISERROR(VLOOKUP($E828,Lists!$T$4:$AA$49,7,FALSE)),"",VLOOKUP($E828,Lists!$T$4:$AA$49,7,FALSE))</f>
        <v/>
      </c>
      <c r="T828" s="102"/>
      <c r="U828" s="102"/>
      <c r="V828" s="102"/>
      <c r="W828" s="102"/>
      <c r="X828" s="102" t="str">
        <f>IF(ISERROR(VLOOKUP($E828,Lists!$T$4:$AF$49,13,FALSE))," ",VLOOKUP($E828,Lists!$T$4:$AF$49,13,FALSE))</f>
        <v xml:space="preserve"> </v>
      </c>
    </row>
    <row r="829" spans="1:24" x14ac:dyDescent="0.25">
      <c r="A829" s="91"/>
      <c r="B829" s="76" t="s">
        <v>781</v>
      </c>
      <c r="C829" s="89" t="s">
        <v>898</v>
      </c>
      <c r="D829" s="139" t="str">
        <f>IF(ISERROR(VLOOKUP($B829,Lists!$R$4:$S$17,2,FALSE)),"",VLOOKUP($B829,Lists!$R$4:$S$17,2,FALSE))</f>
        <v/>
      </c>
      <c r="E829" s="90" t="s">
        <v>799</v>
      </c>
      <c r="F829" s="96"/>
      <c r="G829" s="96" t="s">
        <v>836</v>
      </c>
      <c r="H829" s="91" t="s">
        <v>1016</v>
      </c>
      <c r="I829" s="91" t="s">
        <v>926</v>
      </c>
      <c r="J829" s="97"/>
      <c r="K829" s="78" t="s">
        <v>945</v>
      </c>
      <c r="L829" s="140" t="str">
        <f>IF(ISERROR(VLOOKUP($B829&amp;" "&amp;$M829,Lists!$AC$4:$AD$17,2,FALSE)),"",VLOOKUP($B829&amp;" "&amp;$M829,Lists!$AC$4:$AD$17,2,FALSE))</f>
        <v/>
      </c>
      <c r="M829" s="78" t="str">
        <f>IF(ISERROR(VLOOKUP($K829,Lists!$L$4:$M$7,2,FALSE)),"",VLOOKUP($K829,Lists!$L$4:$M$7,2,FALSE))</f>
        <v/>
      </c>
      <c r="N829" s="98" t="str">
        <f t="shared" si="12"/>
        <v/>
      </c>
      <c r="O829" s="99" t="str">
        <f>IF(C829="no",VLOOKUP(B829,Lists!$R$4:$AB$17,10, FALSE),"Please enter details here")</f>
        <v>Please enter details here</v>
      </c>
      <c r="P829" s="124"/>
      <c r="Q829" s="99" t="str">
        <f>IF(Lists!$BA$4="","No","")</f>
        <v>No</v>
      </c>
      <c r="R829" s="100" t="str">
        <f>IF(ISERROR(VLOOKUP($E829,Lists!$T$4:$AA$49,6,FALSE)),"",VLOOKUP($E829,Lists!$T$4:$AA$49,6,FALSE))</f>
        <v/>
      </c>
      <c r="S829" s="101" t="str">
        <f>IF(ISERROR(VLOOKUP($E829,Lists!$T$4:$AA$49,7,FALSE)),"",VLOOKUP($E829,Lists!$T$4:$AA$49,7,FALSE))</f>
        <v/>
      </c>
      <c r="T829" s="102"/>
      <c r="U829" s="102"/>
      <c r="V829" s="102"/>
      <c r="W829" s="102"/>
      <c r="X829" s="102" t="str">
        <f>IF(ISERROR(VLOOKUP($E829,Lists!$T$4:$AF$49,13,FALSE))," ",VLOOKUP($E829,Lists!$T$4:$AF$49,13,FALSE))</f>
        <v xml:space="preserve"> </v>
      </c>
    </row>
    <row r="830" spans="1:24" x14ac:dyDescent="0.25">
      <c r="A830" s="91"/>
      <c r="B830" s="76" t="s">
        <v>781</v>
      </c>
      <c r="C830" s="89" t="s">
        <v>898</v>
      </c>
      <c r="D830" s="139" t="str">
        <f>IF(ISERROR(VLOOKUP($B830,Lists!$R$4:$S$17,2,FALSE)),"",VLOOKUP($B830,Lists!$R$4:$S$17,2,FALSE))</f>
        <v/>
      </c>
      <c r="E830" s="90" t="s">
        <v>799</v>
      </c>
      <c r="F830" s="96"/>
      <c r="G830" s="96" t="s">
        <v>836</v>
      </c>
      <c r="H830" s="91" t="s">
        <v>1016</v>
      </c>
      <c r="I830" s="91" t="s">
        <v>926</v>
      </c>
      <c r="J830" s="97"/>
      <c r="K830" s="78" t="s">
        <v>945</v>
      </c>
      <c r="L830" s="140" t="str">
        <f>IF(ISERROR(VLOOKUP($B830&amp;" "&amp;$M830,Lists!$AC$4:$AD$17,2,FALSE)),"",VLOOKUP($B830&amp;" "&amp;$M830,Lists!$AC$4:$AD$17,2,FALSE))</f>
        <v/>
      </c>
      <c r="M830" s="78" t="str">
        <f>IF(ISERROR(VLOOKUP($K830,Lists!$L$4:$M$7,2,FALSE)),"",VLOOKUP($K830,Lists!$L$4:$M$7,2,FALSE))</f>
        <v/>
      </c>
      <c r="N830" s="98" t="str">
        <f t="shared" si="12"/>
        <v/>
      </c>
      <c r="O830" s="99" t="str">
        <f>IF(C830="no",VLOOKUP(B830,Lists!$R$4:$AB$17,10, FALSE),"Please enter details here")</f>
        <v>Please enter details here</v>
      </c>
      <c r="P830" s="124"/>
      <c r="Q830" s="99" t="str">
        <f>IF(Lists!$BA$4="","No","")</f>
        <v>No</v>
      </c>
      <c r="R830" s="100" t="str">
        <f>IF(ISERROR(VLOOKUP($E830,Lists!$T$4:$AA$49,6,FALSE)),"",VLOOKUP($E830,Lists!$T$4:$AA$49,6,FALSE))</f>
        <v/>
      </c>
      <c r="S830" s="101" t="str">
        <f>IF(ISERROR(VLOOKUP($E830,Lists!$T$4:$AA$49,7,FALSE)),"",VLOOKUP($E830,Lists!$T$4:$AA$49,7,FALSE))</f>
        <v/>
      </c>
      <c r="T830" s="102"/>
      <c r="U830" s="102"/>
      <c r="V830" s="102"/>
      <c r="W830" s="102"/>
      <c r="X830" s="102" t="str">
        <f>IF(ISERROR(VLOOKUP($E830,Lists!$T$4:$AF$49,13,FALSE))," ",VLOOKUP($E830,Lists!$T$4:$AF$49,13,FALSE))</f>
        <v xml:space="preserve"> </v>
      </c>
    </row>
    <row r="831" spans="1:24" x14ac:dyDescent="0.25">
      <c r="A831" s="91"/>
      <c r="B831" s="76" t="s">
        <v>781</v>
      </c>
      <c r="C831" s="89" t="s">
        <v>898</v>
      </c>
      <c r="D831" s="139" t="str">
        <f>IF(ISERROR(VLOOKUP($B831,Lists!$R$4:$S$17,2,FALSE)),"",VLOOKUP($B831,Lists!$R$4:$S$17,2,FALSE))</f>
        <v/>
      </c>
      <c r="E831" s="90" t="s">
        <v>799</v>
      </c>
      <c r="F831" s="96"/>
      <c r="G831" s="96" t="s">
        <v>836</v>
      </c>
      <c r="H831" s="91" t="s">
        <v>1016</v>
      </c>
      <c r="I831" s="91" t="s">
        <v>926</v>
      </c>
      <c r="J831" s="97"/>
      <c r="K831" s="78" t="s">
        <v>945</v>
      </c>
      <c r="L831" s="140" t="str">
        <f>IF(ISERROR(VLOOKUP($B831&amp;" "&amp;$M831,Lists!$AC$4:$AD$17,2,FALSE)),"",VLOOKUP($B831&amp;" "&amp;$M831,Lists!$AC$4:$AD$17,2,FALSE))</f>
        <v/>
      </c>
      <c r="M831" s="78" t="str">
        <f>IF(ISERROR(VLOOKUP($K831,Lists!$L$4:$M$7,2,FALSE)),"",VLOOKUP($K831,Lists!$L$4:$M$7,2,FALSE))</f>
        <v/>
      </c>
      <c r="N831" s="98" t="str">
        <f t="shared" si="12"/>
        <v/>
      </c>
      <c r="O831" s="99" t="str">
        <f>IF(C831="no",VLOOKUP(B831,Lists!$R$4:$AB$17,10, FALSE),"Please enter details here")</f>
        <v>Please enter details here</v>
      </c>
      <c r="P831" s="124"/>
      <c r="Q831" s="99" t="str">
        <f>IF(Lists!$BA$4="","No","")</f>
        <v>No</v>
      </c>
      <c r="R831" s="100" t="str">
        <f>IF(ISERROR(VLOOKUP($E831,Lists!$T$4:$AA$49,6,FALSE)),"",VLOOKUP($E831,Lists!$T$4:$AA$49,6,FALSE))</f>
        <v/>
      </c>
      <c r="S831" s="101" t="str">
        <f>IF(ISERROR(VLOOKUP($E831,Lists!$T$4:$AA$49,7,FALSE)),"",VLOOKUP($E831,Lists!$T$4:$AA$49,7,FALSE))</f>
        <v/>
      </c>
      <c r="T831" s="102"/>
      <c r="U831" s="102"/>
      <c r="V831" s="102"/>
      <c r="W831" s="102"/>
      <c r="X831" s="102" t="str">
        <f>IF(ISERROR(VLOOKUP($E831,Lists!$T$4:$AF$49,13,FALSE))," ",VLOOKUP($E831,Lists!$T$4:$AF$49,13,FALSE))</f>
        <v xml:space="preserve"> </v>
      </c>
    </row>
    <row r="832" spans="1:24" x14ac:dyDescent="0.25">
      <c r="A832" s="91"/>
      <c r="B832" s="76" t="s">
        <v>781</v>
      </c>
      <c r="C832" s="89" t="s">
        <v>898</v>
      </c>
      <c r="D832" s="139" t="str">
        <f>IF(ISERROR(VLOOKUP($B832,Lists!$R$4:$S$17,2,FALSE)),"",VLOOKUP($B832,Lists!$R$4:$S$17,2,FALSE))</f>
        <v/>
      </c>
      <c r="E832" s="90" t="s">
        <v>799</v>
      </c>
      <c r="F832" s="96"/>
      <c r="G832" s="96" t="s">
        <v>836</v>
      </c>
      <c r="H832" s="91" t="s">
        <v>1016</v>
      </c>
      <c r="I832" s="91" t="s">
        <v>926</v>
      </c>
      <c r="J832" s="97"/>
      <c r="K832" s="78" t="s">
        <v>945</v>
      </c>
      <c r="L832" s="140" t="str">
        <f>IF(ISERROR(VLOOKUP($B832&amp;" "&amp;$M832,Lists!$AC$4:$AD$17,2,FALSE)),"",VLOOKUP($B832&amp;" "&amp;$M832,Lists!$AC$4:$AD$17,2,FALSE))</f>
        <v/>
      </c>
      <c r="M832" s="78" t="str">
        <f>IF(ISERROR(VLOOKUP($K832,Lists!$L$4:$M$7,2,FALSE)),"",VLOOKUP($K832,Lists!$L$4:$M$7,2,FALSE))</f>
        <v/>
      </c>
      <c r="N832" s="98" t="str">
        <f t="shared" si="12"/>
        <v/>
      </c>
      <c r="O832" s="99" t="str">
        <f>IF(C832="no",VLOOKUP(B832,Lists!$R$4:$AB$17,10, FALSE),"Please enter details here")</f>
        <v>Please enter details here</v>
      </c>
      <c r="P832" s="124"/>
      <c r="Q832" s="99" t="str">
        <f>IF(Lists!$BA$4="","No","")</f>
        <v>No</v>
      </c>
      <c r="R832" s="100" t="str">
        <f>IF(ISERROR(VLOOKUP($E832,Lists!$T$4:$AA$49,6,FALSE)),"",VLOOKUP($E832,Lists!$T$4:$AA$49,6,FALSE))</f>
        <v/>
      </c>
      <c r="S832" s="101" t="str">
        <f>IF(ISERROR(VLOOKUP($E832,Lists!$T$4:$AA$49,7,FALSE)),"",VLOOKUP($E832,Lists!$T$4:$AA$49,7,FALSE))</f>
        <v/>
      </c>
      <c r="T832" s="102"/>
      <c r="U832" s="102"/>
      <c r="V832" s="102"/>
      <c r="W832" s="102"/>
      <c r="X832" s="102" t="str">
        <f>IF(ISERROR(VLOOKUP($E832,Lists!$T$4:$AF$49,13,FALSE))," ",VLOOKUP($E832,Lists!$T$4:$AF$49,13,FALSE))</f>
        <v xml:space="preserve"> </v>
      </c>
    </row>
    <row r="833" spans="1:24" x14ac:dyDescent="0.25">
      <c r="A833" s="91"/>
      <c r="B833" s="76" t="s">
        <v>781</v>
      </c>
      <c r="C833" s="89" t="s">
        <v>898</v>
      </c>
      <c r="D833" s="139" t="str">
        <f>IF(ISERROR(VLOOKUP($B833,Lists!$R$4:$S$17,2,FALSE)),"",VLOOKUP($B833,Lists!$R$4:$S$17,2,FALSE))</f>
        <v/>
      </c>
      <c r="E833" s="90" t="s">
        <v>799</v>
      </c>
      <c r="F833" s="96"/>
      <c r="G833" s="96" t="s">
        <v>836</v>
      </c>
      <c r="H833" s="91" t="s">
        <v>1016</v>
      </c>
      <c r="I833" s="91" t="s">
        <v>926</v>
      </c>
      <c r="J833" s="97"/>
      <c r="K833" s="78" t="s">
        <v>945</v>
      </c>
      <c r="L833" s="140" t="str">
        <f>IF(ISERROR(VLOOKUP($B833&amp;" "&amp;$M833,Lists!$AC$4:$AD$17,2,FALSE)),"",VLOOKUP($B833&amp;" "&amp;$M833,Lists!$AC$4:$AD$17,2,FALSE))</f>
        <v/>
      </c>
      <c r="M833" s="78" t="str">
        <f>IF(ISERROR(VLOOKUP($K833,Lists!$L$4:$M$7,2,FALSE)),"",VLOOKUP($K833,Lists!$L$4:$M$7,2,FALSE))</f>
        <v/>
      </c>
      <c r="N833" s="98" t="str">
        <f t="shared" si="12"/>
        <v/>
      </c>
      <c r="O833" s="99" t="str">
        <f>IF(C833="no",VLOOKUP(B833,Lists!$R$4:$AB$17,10, FALSE),"Please enter details here")</f>
        <v>Please enter details here</v>
      </c>
      <c r="P833" s="124"/>
      <c r="Q833" s="99" t="str">
        <f>IF(Lists!$BA$4="","No","")</f>
        <v>No</v>
      </c>
      <c r="R833" s="100" t="str">
        <f>IF(ISERROR(VLOOKUP($E833,Lists!$T$4:$AA$49,6,FALSE)),"",VLOOKUP($E833,Lists!$T$4:$AA$49,6,FALSE))</f>
        <v/>
      </c>
      <c r="S833" s="101" t="str">
        <f>IF(ISERROR(VLOOKUP($E833,Lists!$T$4:$AA$49,7,FALSE)),"",VLOOKUP($E833,Lists!$T$4:$AA$49,7,FALSE))</f>
        <v/>
      </c>
      <c r="T833" s="102"/>
      <c r="U833" s="102"/>
      <c r="V833" s="102"/>
      <c r="W833" s="102"/>
      <c r="X833" s="102" t="str">
        <f>IF(ISERROR(VLOOKUP($E833,Lists!$T$4:$AF$49,13,FALSE))," ",VLOOKUP($E833,Lists!$T$4:$AF$49,13,FALSE))</f>
        <v xml:space="preserve"> </v>
      </c>
    </row>
    <row r="834" spans="1:24" x14ac:dyDescent="0.25">
      <c r="A834" s="91"/>
      <c r="B834" s="76" t="s">
        <v>781</v>
      </c>
      <c r="C834" s="89" t="s">
        <v>898</v>
      </c>
      <c r="D834" s="139" t="str">
        <f>IF(ISERROR(VLOOKUP($B834,Lists!$R$4:$S$17,2,FALSE)),"",VLOOKUP($B834,Lists!$R$4:$S$17,2,FALSE))</f>
        <v/>
      </c>
      <c r="E834" s="90" t="s">
        <v>799</v>
      </c>
      <c r="F834" s="96"/>
      <c r="G834" s="96" t="s">
        <v>836</v>
      </c>
      <c r="H834" s="91" t="s">
        <v>1016</v>
      </c>
      <c r="I834" s="91" t="s">
        <v>926</v>
      </c>
      <c r="J834" s="97"/>
      <c r="K834" s="78" t="s">
        <v>945</v>
      </c>
      <c r="L834" s="140" t="str">
        <f>IF(ISERROR(VLOOKUP($B834&amp;" "&amp;$M834,Lists!$AC$4:$AD$17,2,FALSE)),"",VLOOKUP($B834&amp;" "&amp;$M834,Lists!$AC$4:$AD$17,2,FALSE))</f>
        <v/>
      </c>
      <c r="M834" s="78" t="str">
        <f>IF(ISERROR(VLOOKUP($K834,Lists!$L$4:$M$7,2,FALSE)),"",VLOOKUP($K834,Lists!$L$4:$M$7,2,FALSE))</f>
        <v/>
      </c>
      <c r="N834" s="98" t="str">
        <f t="shared" si="12"/>
        <v/>
      </c>
      <c r="O834" s="99" t="str">
        <f>IF(C834="no",VLOOKUP(B834,Lists!$R$4:$AB$17,10, FALSE),"Please enter details here")</f>
        <v>Please enter details here</v>
      </c>
      <c r="P834" s="124"/>
      <c r="Q834" s="99" t="str">
        <f>IF(Lists!$BA$4="","No","")</f>
        <v>No</v>
      </c>
      <c r="R834" s="100" t="str">
        <f>IF(ISERROR(VLOOKUP($E834,Lists!$T$4:$AA$49,6,FALSE)),"",VLOOKUP($E834,Lists!$T$4:$AA$49,6,FALSE))</f>
        <v/>
      </c>
      <c r="S834" s="101" t="str">
        <f>IF(ISERROR(VLOOKUP($E834,Lists!$T$4:$AA$49,7,FALSE)),"",VLOOKUP($E834,Lists!$T$4:$AA$49,7,FALSE))</f>
        <v/>
      </c>
      <c r="T834" s="102"/>
      <c r="U834" s="102"/>
      <c r="V834" s="102"/>
      <c r="W834" s="102"/>
      <c r="X834" s="102" t="str">
        <f>IF(ISERROR(VLOOKUP($E834,Lists!$T$4:$AF$49,13,FALSE))," ",VLOOKUP($E834,Lists!$T$4:$AF$49,13,FALSE))</f>
        <v xml:space="preserve"> </v>
      </c>
    </row>
    <row r="835" spans="1:24" x14ac:dyDescent="0.25">
      <c r="A835" s="91"/>
      <c r="B835" s="76" t="s">
        <v>781</v>
      </c>
      <c r="C835" s="89" t="s">
        <v>898</v>
      </c>
      <c r="D835" s="139" t="str">
        <f>IF(ISERROR(VLOOKUP($B835,Lists!$R$4:$S$17,2,FALSE)),"",VLOOKUP($B835,Lists!$R$4:$S$17,2,FALSE))</f>
        <v/>
      </c>
      <c r="E835" s="90" t="s">
        <v>799</v>
      </c>
      <c r="F835" s="96"/>
      <c r="G835" s="96" t="s">
        <v>836</v>
      </c>
      <c r="H835" s="91" t="s">
        <v>1016</v>
      </c>
      <c r="I835" s="91" t="s">
        <v>926</v>
      </c>
      <c r="J835" s="97"/>
      <c r="K835" s="78" t="s">
        <v>945</v>
      </c>
      <c r="L835" s="140" t="str">
        <f>IF(ISERROR(VLOOKUP($B835&amp;" "&amp;$M835,Lists!$AC$4:$AD$17,2,FALSE)),"",VLOOKUP($B835&amp;" "&amp;$M835,Lists!$AC$4:$AD$17,2,FALSE))</f>
        <v/>
      </c>
      <c r="M835" s="78" t="str">
        <f>IF(ISERROR(VLOOKUP($K835,Lists!$L$4:$M$7,2,FALSE)),"",VLOOKUP($K835,Lists!$L$4:$M$7,2,FALSE))</f>
        <v/>
      </c>
      <c r="N835" s="98" t="str">
        <f t="shared" si="12"/>
        <v/>
      </c>
      <c r="O835" s="99" t="str">
        <f>IF(C835="no",VLOOKUP(B835,Lists!$R$4:$AB$17,10, FALSE),"Please enter details here")</f>
        <v>Please enter details here</v>
      </c>
      <c r="P835" s="124"/>
      <c r="Q835" s="99" t="str">
        <f>IF(Lists!$BA$4="","No","")</f>
        <v>No</v>
      </c>
      <c r="R835" s="100" t="str">
        <f>IF(ISERROR(VLOOKUP($E835,Lists!$T$4:$AA$49,6,FALSE)),"",VLOOKUP($E835,Lists!$T$4:$AA$49,6,FALSE))</f>
        <v/>
      </c>
      <c r="S835" s="101" t="str">
        <f>IF(ISERROR(VLOOKUP($E835,Lists!$T$4:$AA$49,7,FALSE)),"",VLOOKUP($E835,Lists!$T$4:$AA$49,7,FALSE))</f>
        <v/>
      </c>
      <c r="T835" s="102"/>
      <c r="U835" s="102"/>
      <c r="V835" s="102"/>
      <c r="W835" s="102"/>
      <c r="X835" s="102" t="str">
        <f>IF(ISERROR(VLOOKUP($E835,Lists!$T$4:$AF$49,13,FALSE))," ",VLOOKUP($E835,Lists!$T$4:$AF$49,13,FALSE))</f>
        <v xml:space="preserve"> </v>
      </c>
    </row>
    <row r="836" spans="1:24" x14ac:dyDescent="0.25">
      <c r="A836" s="91"/>
      <c r="B836" s="76" t="s">
        <v>781</v>
      </c>
      <c r="C836" s="89" t="s">
        <v>898</v>
      </c>
      <c r="D836" s="139" t="str">
        <f>IF(ISERROR(VLOOKUP($B836,Lists!$R$4:$S$17,2,FALSE)),"",VLOOKUP($B836,Lists!$R$4:$S$17,2,FALSE))</f>
        <v/>
      </c>
      <c r="E836" s="90" t="s">
        <v>799</v>
      </c>
      <c r="F836" s="96"/>
      <c r="G836" s="96" t="s">
        <v>836</v>
      </c>
      <c r="H836" s="91" t="s">
        <v>1016</v>
      </c>
      <c r="I836" s="91" t="s">
        <v>926</v>
      </c>
      <c r="J836" s="97"/>
      <c r="K836" s="78" t="s">
        <v>945</v>
      </c>
      <c r="L836" s="140" t="str">
        <f>IF(ISERROR(VLOOKUP($B836&amp;" "&amp;$M836,Lists!$AC$4:$AD$17,2,FALSE)),"",VLOOKUP($B836&amp;" "&amp;$M836,Lists!$AC$4:$AD$17,2,FALSE))</f>
        <v/>
      </c>
      <c r="M836" s="78" t="str">
        <f>IF(ISERROR(VLOOKUP($K836,Lists!$L$4:$M$7,2,FALSE)),"",VLOOKUP($K836,Lists!$L$4:$M$7,2,FALSE))</f>
        <v/>
      </c>
      <c r="N836" s="98" t="str">
        <f t="shared" si="12"/>
        <v/>
      </c>
      <c r="O836" s="99" t="str">
        <f>IF(C836="no",VLOOKUP(B836,Lists!$R$4:$AB$17,10, FALSE),"Please enter details here")</f>
        <v>Please enter details here</v>
      </c>
      <c r="P836" s="124"/>
      <c r="Q836" s="99" t="str">
        <f>IF(Lists!$BA$4="","No","")</f>
        <v>No</v>
      </c>
      <c r="R836" s="100" t="str">
        <f>IF(ISERROR(VLOOKUP($E836,Lists!$T$4:$AA$49,6,FALSE)),"",VLOOKUP($E836,Lists!$T$4:$AA$49,6,FALSE))</f>
        <v/>
      </c>
      <c r="S836" s="101" t="str">
        <f>IF(ISERROR(VLOOKUP($E836,Lists!$T$4:$AA$49,7,FALSE)),"",VLOOKUP($E836,Lists!$T$4:$AA$49,7,FALSE))</f>
        <v/>
      </c>
      <c r="T836" s="102"/>
      <c r="U836" s="102"/>
      <c r="V836" s="102"/>
      <c r="W836" s="102"/>
      <c r="X836" s="102" t="str">
        <f>IF(ISERROR(VLOOKUP($E836,Lists!$T$4:$AF$49,13,FALSE))," ",VLOOKUP($E836,Lists!$T$4:$AF$49,13,FALSE))</f>
        <v xml:space="preserve"> </v>
      </c>
    </row>
    <row r="837" spans="1:24" x14ac:dyDescent="0.25">
      <c r="A837" s="91"/>
      <c r="B837" s="76" t="s">
        <v>781</v>
      </c>
      <c r="C837" s="89" t="s">
        <v>898</v>
      </c>
      <c r="D837" s="139" t="str">
        <f>IF(ISERROR(VLOOKUP($B837,Lists!$R$4:$S$17,2,FALSE)),"",VLOOKUP($B837,Lists!$R$4:$S$17,2,FALSE))</f>
        <v/>
      </c>
      <c r="E837" s="90" t="s">
        <v>799</v>
      </c>
      <c r="F837" s="96"/>
      <c r="G837" s="96" t="s">
        <v>836</v>
      </c>
      <c r="H837" s="91" t="s">
        <v>1016</v>
      </c>
      <c r="I837" s="91" t="s">
        <v>926</v>
      </c>
      <c r="J837" s="97"/>
      <c r="K837" s="78" t="s">
        <v>945</v>
      </c>
      <c r="L837" s="140" t="str">
        <f>IF(ISERROR(VLOOKUP($B837&amp;" "&amp;$M837,Lists!$AC$4:$AD$17,2,FALSE)),"",VLOOKUP($B837&amp;" "&amp;$M837,Lists!$AC$4:$AD$17,2,FALSE))</f>
        <v/>
      </c>
      <c r="M837" s="78" t="str">
        <f>IF(ISERROR(VLOOKUP($K837,Lists!$L$4:$M$7,2,FALSE)),"",VLOOKUP($K837,Lists!$L$4:$M$7,2,FALSE))</f>
        <v/>
      </c>
      <c r="N837" s="98" t="str">
        <f t="shared" si="12"/>
        <v/>
      </c>
      <c r="O837" s="99" t="str">
        <f>IF(C837="no",VLOOKUP(B837,Lists!$R$4:$AB$17,10, FALSE),"Please enter details here")</f>
        <v>Please enter details here</v>
      </c>
      <c r="P837" s="124"/>
      <c r="Q837" s="99" t="str">
        <f>IF(Lists!$BA$4="","No","")</f>
        <v>No</v>
      </c>
      <c r="R837" s="100" t="str">
        <f>IF(ISERROR(VLOOKUP($E837,Lists!$T$4:$AA$49,6,FALSE)),"",VLOOKUP($E837,Lists!$T$4:$AA$49,6,FALSE))</f>
        <v/>
      </c>
      <c r="S837" s="101" t="str">
        <f>IF(ISERROR(VLOOKUP($E837,Lists!$T$4:$AA$49,7,FALSE)),"",VLOOKUP($E837,Lists!$T$4:$AA$49,7,FALSE))</f>
        <v/>
      </c>
      <c r="T837" s="102"/>
      <c r="U837" s="102"/>
      <c r="V837" s="102"/>
      <c r="W837" s="102"/>
      <c r="X837" s="102" t="str">
        <f>IF(ISERROR(VLOOKUP($E837,Lists!$T$4:$AF$49,13,FALSE))," ",VLOOKUP($E837,Lists!$T$4:$AF$49,13,FALSE))</f>
        <v xml:space="preserve"> </v>
      </c>
    </row>
    <row r="838" spans="1:24" x14ac:dyDescent="0.25">
      <c r="A838" s="91"/>
      <c r="B838" s="76" t="s">
        <v>781</v>
      </c>
      <c r="C838" s="89" t="s">
        <v>898</v>
      </c>
      <c r="D838" s="139" t="str">
        <f>IF(ISERROR(VLOOKUP($B838,Lists!$R$4:$S$17,2,FALSE)),"",VLOOKUP($B838,Lists!$R$4:$S$17,2,FALSE))</f>
        <v/>
      </c>
      <c r="E838" s="90" t="s">
        <v>799</v>
      </c>
      <c r="F838" s="96"/>
      <c r="G838" s="96" t="s">
        <v>836</v>
      </c>
      <c r="H838" s="91" t="s">
        <v>1016</v>
      </c>
      <c r="I838" s="91" t="s">
        <v>926</v>
      </c>
      <c r="J838" s="97"/>
      <c r="K838" s="78" t="s">
        <v>945</v>
      </c>
      <c r="L838" s="140" t="str">
        <f>IF(ISERROR(VLOOKUP($B838&amp;" "&amp;$M838,Lists!$AC$4:$AD$17,2,FALSE)),"",VLOOKUP($B838&amp;" "&amp;$M838,Lists!$AC$4:$AD$17,2,FALSE))</f>
        <v/>
      </c>
      <c r="M838" s="78" t="str">
        <f>IF(ISERROR(VLOOKUP($K838,Lists!$L$4:$M$7,2,FALSE)),"",VLOOKUP($K838,Lists!$L$4:$M$7,2,FALSE))</f>
        <v/>
      </c>
      <c r="N838" s="98" t="str">
        <f t="shared" si="12"/>
        <v/>
      </c>
      <c r="O838" s="99" t="str">
        <f>IF(C838="no",VLOOKUP(B838,Lists!$R$4:$AB$17,10, FALSE),"Please enter details here")</f>
        <v>Please enter details here</v>
      </c>
      <c r="P838" s="124"/>
      <c r="Q838" s="99" t="str">
        <f>IF(Lists!$BA$4="","No","")</f>
        <v>No</v>
      </c>
      <c r="R838" s="100" t="str">
        <f>IF(ISERROR(VLOOKUP($E838,Lists!$T$4:$AA$49,6,FALSE)),"",VLOOKUP($E838,Lists!$T$4:$AA$49,6,FALSE))</f>
        <v/>
      </c>
      <c r="S838" s="101" t="str">
        <f>IF(ISERROR(VLOOKUP($E838,Lists!$T$4:$AA$49,7,FALSE)),"",VLOOKUP($E838,Lists!$T$4:$AA$49,7,FALSE))</f>
        <v/>
      </c>
      <c r="T838" s="102"/>
      <c r="U838" s="102"/>
      <c r="V838" s="102"/>
      <c r="W838" s="102"/>
      <c r="X838" s="102" t="str">
        <f>IF(ISERROR(VLOOKUP($E838,Lists!$T$4:$AF$49,13,FALSE))," ",VLOOKUP($E838,Lists!$T$4:$AF$49,13,FALSE))</f>
        <v xml:space="preserve"> </v>
      </c>
    </row>
    <row r="839" spans="1:24" x14ac:dyDescent="0.25">
      <c r="A839" s="91"/>
      <c r="B839" s="76" t="s">
        <v>781</v>
      </c>
      <c r="C839" s="89" t="s">
        <v>898</v>
      </c>
      <c r="D839" s="139" t="str">
        <f>IF(ISERROR(VLOOKUP($B839,Lists!$R$4:$S$17,2,FALSE)),"",VLOOKUP($B839,Lists!$R$4:$S$17,2,FALSE))</f>
        <v/>
      </c>
      <c r="E839" s="90" t="s">
        <v>799</v>
      </c>
      <c r="F839" s="96"/>
      <c r="G839" s="96" t="s">
        <v>836</v>
      </c>
      <c r="H839" s="91" t="s">
        <v>1016</v>
      </c>
      <c r="I839" s="91" t="s">
        <v>926</v>
      </c>
      <c r="J839" s="97"/>
      <c r="K839" s="78" t="s">
        <v>945</v>
      </c>
      <c r="L839" s="140" t="str">
        <f>IF(ISERROR(VLOOKUP($B839&amp;" "&amp;$M839,Lists!$AC$4:$AD$17,2,FALSE)),"",VLOOKUP($B839&amp;" "&amp;$M839,Lists!$AC$4:$AD$17,2,FALSE))</f>
        <v/>
      </c>
      <c r="M839" s="78" t="str">
        <f>IF(ISERROR(VLOOKUP($K839,Lists!$L$4:$M$7,2,FALSE)),"",VLOOKUP($K839,Lists!$L$4:$M$7,2,FALSE))</f>
        <v/>
      </c>
      <c r="N839" s="98" t="str">
        <f t="shared" si="12"/>
        <v/>
      </c>
      <c r="O839" s="99" t="str">
        <f>IF(C839="no",VLOOKUP(B839,Lists!$R$4:$AB$17,10, FALSE),"Please enter details here")</f>
        <v>Please enter details here</v>
      </c>
      <c r="P839" s="124"/>
      <c r="Q839" s="99" t="str">
        <f>IF(Lists!$BA$4="","No","")</f>
        <v>No</v>
      </c>
      <c r="R839" s="100" t="str">
        <f>IF(ISERROR(VLOOKUP($E839,Lists!$T$4:$AA$49,6,FALSE)),"",VLOOKUP($E839,Lists!$T$4:$AA$49,6,FALSE))</f>
        <v/>
      </c>
      <c r="S839" s="101" t="str">
        <f>IF(ISERROR(VLOOKUP($E839,Lists!$T$4:$AA$49,7,FALSE)),"",VLOOKUP($E839,Lists!$T$4:$AA$49,7,FALSE))</f>
        <v/>
      </c>
      <c r="T839" s="102"/>
      <c r="U839" s="102"/>
      <c r="V839" s="102"/>
      <c r="W839" s="102"/>
      <c r="X839" s="102" t="str">
        <f>IF(ISERROR(VLOOKUP($E839,Lists!$T$4:$AF$49,13,FALSE))," ",VLOOKUP($E839,Lists!$T$4:$AF$49,13,FALSE))</f>
        <v xml:space="preserve"> </v>
      </c>
    </row>
    <row r="840" spans="1:24" x14ac:dyDescent="0.25">
      <c r="A840" s="91"/>
      <c r="B840" s="76" t="s">
        <v>781</v>
      </c>
      <c r="C840" s="89" t="s">
        <v>898</v>
      </c>
      <c r="D840" s="139" t="str">
        <f>IF(ISERROR(VLOOKUP($B840,Lists!$R$4:$S$17,2,FALSE)),"",VLOOKUP($B840,Lists!$R$4:$S$17,2,FALSE))</f>
        <v/>
      </c>
      <c r="E840" s="90" t="s">
        <v>799</v>
      </c>
      <c r="F840" s="96"/>
      <c r="G840" s="96" t="s">
        <v>836</v>
      </c>
      <c r="H840" s="91" t="s">
        <v>1016</v>
      </c>
      <c r="I840" s="91" t="s">
        <v>926</v>
      </c>
      <c r="J840" s="97"/>
      <c r="K840" s="78" t="s">
        <v>945</v>
      </c>
      <c r="L840" s="140" t="str">
        <f>IF(ISERROR(VLOOKUP($B840&amp;" "&amp;$M840,Lists!$AC$4:$AD$17,2,FALSE)),"",VLOOKUP($B840&amp;" "&amp;$M840,Lists!$AC$4:$AD$17,2,FALSE))</f>
        <v/>
      </c>
      <c r="M840" s="78" t="str">
        <f>IF(ISERROR(VLOOKUP($K840,Lists!$L$4:$M$7,2,FALSE)),"",VLOOKUP($K840,Lists!$L$4:$M$7,2,FALSE))</f>
        <v/>
      </c>
      <c r="N840" s="98" t="str">
        <f t="shared" ref="N840:N903" si="13">IF(ISERROR(J840*L840),"",J840*L840)</f>
        <v/>
      </c>
      <c r="O840" s="99" t="str">
        <f>IF(C840="no",VLOOKUP(B840,Lists!$R$4:$AB$17,10, FALSE),"Please enter details here")</f>
        <v>Please enter details here</v>
      </c>
      <c r="P840" s="124"/>
      <c r="Q840" s="99" t="str">
        <f>IF(Lists!$BA$4="","No","")</f>
        <v>No</v>
      </c>
      <c r="R840" s="100" t="str">
        <f>IF(ISERROR(VLOOKUP($E840,Lists!$T$4:$AA$49,6,FALSE)),"",VLOOKUP($E840,Lists!$T$4:$AA$49,6,FALSE))</f>
        <v/>
      </c>
      <c r="S840" s="101" t="str">
        <f>IF(ISERROR(VLOOKUP($E840,Lists!$T$4:$AA$49,7,FALSE)),"",VLOOKUP($E840,Lists!$T$4:$AA$49,7,FALSE))</f>
        <v/>
      </c>
      <c r="T840" s="102"/>
      <c r="U840" s="102"/>
      <c r="V840" s="102"/>
      <c r="W840" s="102"/>
      <c r="X840" s="102" t="str">
        <f>IF(ISERROR(VLOOKUP($E840,Lists!$T$4:$AF$49,13,FALSE))," ",VLOOKUP($E840,Lists!$T$4:$AF$49,13,FALSE))</f>
        <v xml:space="preserve"> </v>
      </c>
    </row>
    <row r="841" spans="1:24" x14ac:dyDescent="0.25">
      <c r="A841" s="91"/>
      <c r="B841" s="76" t="s">
        <v>781</v>
      </c>
      <c r="C841" s="89" t="s">
        <v>898</v>
      </c>
      <c r="D841" s="139" t="str">
        <f>IF(ISERROR(VLOOKUP($B841,Lists!$R$4:$S$17,2,FALSE)),"",VLOOKUP($B841,Lists!$R$4:$S$17,2,FALSE))</f>
        <v/>
      </c>
      <c r="E841" s="90" t="s">
        <v>799</v>
      </c>
      <c r="F841" s="96"/>
      <c r="G841" s="96" t="s">
        <v>836</v>
      </c>
      <c r="H841" s="91" t="s">
        <v>1016</v>
      </c>
      <c r="I841" s="91" t="s">
        <v>926</v>
      </c>
      <c r="J841" s="97"/>
      <c r="K841" s="78" t="s">
        <v>945</v>
      </c>
      <c r="L841" s="140" t="str">
        <f>IF(ISERROR(VLOOKUP($B841&amp;" "&amp;$M841,Lists!$AC$4:$AD$17,2,FALSE)),"",VLOOKUP($B841&amp;" "&amp;$M841,Lists!$AC$4:$AD$17,2,FALSE))</f>
        <v/>
      </c>
      <c r="M841" s="78" t="str">
        <f>IF(ISERROR(VLOOKUP($K841,Lists!$L$4:$M$7,2,FALSE)),"",VLOOKUP($K841,Lists!$L$4:$M$7,2,FALSE))</f>
        <v/>
      </c>
      <c r="N841" s="98" t="str">
        <f t="shared" si="13"/>
        <v/>
      </c>
      <c r="O841" s="99" t="str">
        <f>IF(C841="no",VLOOKUP(B841,Lists!$R$4:$AB$17,10, FALSE),"Please enter details here")</f>
        <v>Please enter details here</v>
      </c>
      <c r="P841" s="124"/>
      <c r="Q841" s="99" t="str">
        <f>IF(Lists!$BA$4="","No","")</f>
        <v>No</v>
      </c>
      <c r="R841" s="100" t="str">
        <f>IF(ISERROR(VLOOKUP($E841,Lists!$T$4:$AA$49,6,FALSE)),"",VLOOKUP($E841,Lists!$T$4:$AA$49,6,FALSE))</f>
        <v/>
      </c>
      <c r="S841" s="101" t="str">
        <f>IF(ISERROR(VLOOKUP($E841,Lists!$T$4:$AA$49,7,FALSE)),"",VLOOKUP($E841,Lists!$T$4:$AA$49,7,FALSE))</f>
        <v/>
      </c>
      <c r="T841" s="102"/>
      <c r="U841" s="102"/>
      <c r="V841" s="102"/>
      <c r="W841" s="102"/>
      <c r="X841" s="102" t="str">
        <f>IF(ISERROR(VLOOKUP($E841,Lists!$T$4:$AF$49,13,FALSE))," ",VLOOKUP($E841,Lists!$T$4:$AF$49,13,FALSE))</f>
        <v xml:space="preserve"> </v>
      </c>
    </row>
    <row r="842" spans="1:24" x14ac:dyDescent="0.25">
      <c r="A842" s="91"/>
      <c r="B842" s="76" t="s">
        <v>781</v>
      </c>
      <c r="C842" s="89" t="s">
        <v>898</v>
      </c>
      <c r="D842" s="139" t="str">
        <f>IF(ISERROR(VLOOKUP($B842,Lists!$R$4:$S$17,2,FALSE)),"",VLOOKUP($B842,Lists!$R$4:$S$17,2,FALSE))</f>
        <v/>
      </c>
      <c r="E842" s="90" t="s">
        <v>799</v>
      </c>
      <c r="F842" s="96"/>
      <c r="G842" s="96" t="s">
        <v>836</v>
      </c>
      <c r="H842" s="91" t="s">
        <v>1016</v>
      </c>
      <c r="I842" s="91" t="s">
        <v>926</v>
      </c>
      <c r="J842" s="97"/>
      <c r="K842" s="78" t="s">
        <v>945</v>
      </c>
      <c r="L842" s="140" t="str">
        <f>IF(ISERROR(VLOOKUP($B842&amp;" "&amp;$M842,Lists!$AC$4:$AD$17,2,FALSE)),"",VLOOKUP($B842&amp;" "&amp;$M842,Lists!$AC$4:$AD$17,2,FALSE))</f>
        <v/>
      </c>
      <c r="M842" s="78" t="str">
        <f>IF(ISERROR(VLOOKUP($K842,Lists!$L$4:$M$7,2,FALSE)),"",VLOOKUP($K842,Lists!$L$4:$M$7,2,FALSE))</f>
        <v/>
      </c>
      <c r="N842" s="98" t="str">
        <f t="shared" si="13"/>
        <v/>
      </c>
      <c r="O842" s="99" t="str">
        <f>IF(C842="no",VLOOKUP(B842,Lists!$R$4:$AB$17,10, FALSE),"Please enter details here")</f>
        <v>Please enter details here</v>
      </c>
      <c r="P842" s="124"/>
      <c r="Q842" s="99" t="str">
        <f>IF(Lists!$BA$4="","No","")</f>
        <v>No</v>
      </c>
      <c r="R842" s="100" t="str">
        <f>IF(ISERROR(VLOOKUP($E842,Lists!$T$4:$AA$49,6,FALSE)),"",VLOOKUP($E842,Lists!$T$4:$AA$49,6,FALSE))</f>
        <v/>
      </c>
      <c r="S842" s="101" t="str">
        <f>IF(ISERROR(VLOOKUP($E842,Lists!$T$4:$AA$49,7,FALSE)),"",VLOOKUP($E842,Lists!$T$4:$AA$49,7,FALSE))</f>
        <v/>
      </c>
      <c r="T842" s="102"/>
      <c r="U842" s="102"/>
      <c r="V842" s="102"/>
      <c r="W842" s="102"/>
      <c r="X842" s="102" t="str">
        <f>IF(ISERROR(VLOOKUP($E842,Lists!$T$4:$AF$49,13,FALSE))," ",VLOOKUP($E842,Lists!$T$4:$AF$49,13,FALSE))</f>
        <v xml:space="preserve"> </v>
      </c>
    </row>
    <row r="843" spans="1:24" x14ac:dyDescent="0.25">
      <c r="A843" s="91"/>
      <c r="B843" s="76" t="s">
        <v>781</v>
      </c>
      <c r="C843" s="89" t="s">
        <v>898</v>
      </c>
      <c r="D843" s="139" t="str">
        <f>IF(ISERROR(VLOOKUP($B843,Lists!$R$4:$S$17,2,FALSE)),"",VLOOKUP($B843,Lists!$R$4:$S$17,2,FALSE))</f>
        <v/>
      </c>
      <c r="E843" s="90" t="s">
        <v>799</v>
      </c>
      <c r="F843" s="96"/>
      <c r="G843" s="96" t="s">
        <v>836</v>
      </c>
      <c r="H843" s="91" t="s">
        <v>1016</v>
      </c>
      <c r="I843" s="91" t="s">
        <v>926</v>
      </c>
      <c r="J843" s="97"/>
      <c r="K843" s="78" t="s">
        <v>945</v>
      </c>
      <c r="L843" s="140" t="str">
        <f>IF(ISERROR(VLOOKUP($B843&amp;" "&amp;$M843,Lists!$AC$4:$AD$17,2,FALSE)),"",VLOOKUP($B843&amp;" "&amp;$M843,Lists!$AC$4:$AD$17,2,FALSE))</f>
        <v/>
      </c>
      <c r="M843" s="78" t="str">
        <f>IF(ISERROR(VLOOKUP($K843,Lists!$L$4:$M$7,2,FALSE)),"",VLOOKUP($K843,Lists!$L$4:$M$7,2,FALSE))</f>
        <v/>
      </c>
      <c r="N843" s="98" t="str">
        <f t="shared" si="13"/>
        <v/>
      </c>
      <c r="O843" s="99" t="str">
        <f>IF(C843="no",VLOOKUP(B843,Lists!$R$4:$AB$17,10, FALSE),"Please enter details here")</f>
        <v>Please enter details here</v>
      </c>
      <c r="P843" s="124"/>
      <c r="Q843" s="99" t="str">
        <f>IF(Lists!$BA$4="","No","")</f>
        <v>No</v>
      </c>
      <c r="R843" s="100" t="str">
        <f>IF(ISERROR(VLOOKUP($E843,Lists!$T$4:$AA$49,6,FALSE)),"",VLOOKUP($E843,Lists!$T$4:$AA$49,6,FALSE))</f>
        <v/>
      </c>
      <c r="S843" s="101" t="str">
        <f>IF(ISERROR(VLOOKUP($E843,Lists!$T$4:$AA$49,7,FALSE)),"",VLOOKUP($E843,Lists!$T$4:$AA$49,7,FALSE))</f>
        <v/>
      </c>
      <c r="T843" s="102"/>
      <c r="U843" s="102"/>
      <c r="V843" s="102"/>
      <c r="W843" s="102"/>
      <c r="X843" s="102" t="str">
        <f>IF(ISERROR(VLOOKUP($E843,Lists!$T$4:$AF$49,13,FALSE))," ",VLOOKUP($E843,Lists!$T$4:$AF$49,13,FALSE))</f>
        <v xml:space="preserve"> </v>
      </c>
    </row>
    <row r="844" spans="1:24" x14ac:dyDescent="0.25">
      <c r="A844" s="91"/>
      <c r="B844" s="76" t="s">
        <v>781</v>
      </c>
      <c r="C844" s="89" t="s">
        <v>898</v>
      </c>
      <c r="D844" s="139" t="str">
        <f>IF(ISERROR(VLOOKUP($B844,Lists!$R$4:$S$17,2,FALSE)),"",VLOOKUP($B844,Lists!$R$4:$S$17,2,FALSE))</f>
        <v/>
      </c>
      <c r="E844" s="90" t="s">
        <v>799</v>
      </c>
      <c r="F844" s="96"/>
      <c r="G844" s="96" t="s">
        <v>836</v>
      </c>
      <c r="H844" s="91" t="s">
        <v>1016</v>
      </c>
      <c r="I844" s="91" t="s">
        <v>926</v>
      </c>
      <c r="J844" s="97"/>
      <c r="K844" s="78" t="s">
        <v>945</v>
      </c>
      <c r="L844" s="140" t="str">
        <f>IF(ISERROR(VLOOKUP($B844&amp;" "&amp;$M844,Lists!$AC$4:$AD$17,2,FALSE)),"",VLOOKUP($B844&amp;" "&amp;$M844,Lists!$AC$4:$AD$17,2,FALSE))</f>
        <v/>
      </c>
      <c r="M844" s="78" t="str">
        <f>IF(ISERROR(VLOOKUP($K844,Lists!$L$4:$M$7,2,FALSE)),"",VLOOKUP($K844,Lists!$L$4:$M$7,2,FALSE))</f>
        <v/>
      </c>
      <c r="N844" s="98" t="str">
        <f t="shared" si="13"/>
        <v/>
      </c>
      <c r="O844" s="99" t="str">
        <f>IF(C844="no",VLOOKUP(B844,Lists!$R$4:$AB$17,10, FALSE),"Please enter details here")</f>
        <v>Please enter details here</v>
      </c>
      <c r="P844" s="124"/>
      <c r="Q844" s="99" t="str">
        <f>IF(Lists!$BA$4="","No","")</f>
        <v>No</v>
      </c>
      <c r="R844" s="100" t="str">
        <f>IF(ISERROR(VLOOKUP($E844,Lists!$T$4:$AA$49,6,FALSE)),"",VLOOKUP($E844,Lists!$T$4:$AA$49,6,FALSE))</f>
        <v/>
      </c>
      <c r="S844" s="101" t="str">
        <f>IF(ISERROR(VLOOKUP($E844,Lists!$T$4:$AA$49,7,FALSE)),"",VLOOKUP($E844,Lists!$T$4:$AA$49,7,FALSE))</f>
        <v/>
      </c>
      <c r="T844" s="102"/>
      <c r="U844" s="102"/>
      <c r="V844" s="102"/>
      <c r="W844" s="102"/>
      <c r="X844" s="102" t="str">
        <f>IF(ISERROR(VLOOKUP($E844,Lists!$T$4:$AF$49,13,FALSE))," ",VLOOKUP($E844,Lists!$T$4:$AF$49,13,FALSE))</f>
        <v xml:space="preserve"> </v>
      </c>
    </row>
    <row r="845" spans="1:24" x14ac:dyDescent="0.25">
      <c r="A845" s="91"/>
      <c r="B845" s="76" t="s">
        <v>781</v>
      </c>
      <c r="C845" s="89" t="s">
        <v>898</v>
      </c>
      <c r="D845" s="139" t="str">
        <f>IF(ISERROR(VLOOKUP($B845,Lists!$R$4:$S$17,2,FALSE)),"",VLOOKUP($B845,Lists!$R$4:$S$17,2,FALSE))</f>
        <v/>
      </c>
      <c r="E845" s="90" t="s">
        <v>799</v>
      </c>
      <c r="F845" s="96"/>
      <c r="G845" s="96" t="s">
        <v>836</v>
      </c>
      <c r="H845" s="91" t="s">
        <v>1016</v>
      </c>
      <c r="I845" s="91" t="s">
        <v>926</v>
      </c>
      <c r="J845" s="97"/>
      <c r="K845" s="78" t="s">
        <v>945</v>
      </c>
      <c r="L845" s="140" t="str">
        <f>IF(ISERROR(VLOOKUP($B845&amp;" "&amp;$M845,Lists!$AC$4:$AD$17,2,FALSE)),"",VLOOKUP($B845&amp;" "&amp;$M845,Lists!$AC$4:$AD$17,2,FALSE))</f>
        <v/>
      </c>
      <c r="M845" s="78" t="str">
        <f>IF(ISERROR(VLOOKUP($K845,Lists!$L$4:$M$7,2,FALSE)),"",VLOOKUP($K845,Lists!$L$4:$M$7,2,FALSE))</f>
        <v/>
      </c>
      <c r="N845" s="98" t="str">
        <f t="shared" si="13"/>
        <v/>
      </c>
      <c r="O845" s="99" t="str">
        <f>IF(C845="no",VLOOKUP(B845,Lists!$R$4:$AB$17,10, FALSE),"Please enter details here")</f>
        <v>Please enter details here</v>
      </c>
      <c r="P845" s="124"/>
      <c r="Q845" s="99" t="str">
        <f>IF(Lists!$BA$4="","No","")</f>
        <v>No</v>
      </c>
      <c r="R845" s="100" t="str">
        <f>IF(ISERROR(VLOOKUP($E845,Lists!$T$4:$AA$49,6,FALSE)),"",VLOOKUP($E845,Lists!$T$4:$AA$49,6,FALSE))</f>
        <v/>
      </c>
      <c r="S845" s="101" t="str">
        <f>IF(ISERROR(VLOOKUP($E845,Lists!$T$4:$AA$49,7,FALSE)),"",VLOOKUP($E845,Lists!$T$4:$AA$49,7,FALSE))</f>
        <v/>
      </c>
      <c r="T845" s="102"/>
      <c r="U845" s="102"/>
      <c r="V845" s="102"/>
      <c r="W845" s="102"/>
      <c r="X845" s="102" t="str">
        <f>IF(ISERROR(VLOOKUP($E845,Lists!$T$4:$AF$49,13,FALSE))," ",VLOOKUP($E845,Lists!$T$4:$AF$49,13,FALSE))</f>
        <v xml:space="preserve"> </v>
      </c>
    </row>
    <row r="846" spans="1:24" x14ac:dyDescent="0.25">
      <c r="A846" s="91"/>
      <c r="B846" s="76" t="s">
        <v>781</v>
      </c>
      <c r="C846" s="89" t="s">
        <v>898</v>
      </c>
      <c r="D846" s="139" t="str">
        <f>IF(ISERROR(VLOOKUP($B846,Lists!$R$4:$S$17,2,FALSE)),"",VLOOKUP($B846,Lists!$R$4:$S$17,2,FALSE))</f>
        <v/>
      </c>
      <c r="E846" s="90" t="s">
        <v>799</v>
      </c>
      <c r="F846" s="96"/>
      <c r="G846" s="96" t="s">
        <v>836</v>
      </c>
      <c r="H846" s="91" t="s">
        <v>1016</v>
      </c>
      <c r="I846" s="91" t="s">
        <v>926</v>
      </c>
      <c r="J846" s="97"/>
      <c r="K846" s="78" t="s">
        <v>945</v>
      </c>
      <c r="L846" s="140" t="str">
        <f>IF(ISERROR(VLOOKUP($B846&amp;" "&amp;$M846,Lists!$AC$4:$AD$17,2,FALSE)),"",VLOOKUP($B846&amp;" "&amp;$M846,Lists!$AC$4:$AD$17,2,FALSE))</f>
        <v/>
      </c>
      <c r="M846" s="78" t="str">
        <f>IF(ISERROR(VLOOKUP($K846,Lists!$L$4:$M$7,2,FALSE)),"",VLOOKUP($K846,Lists!$L$4:$M$7,2,FALSE))</f>
        <v/>
      </c>
      <c r="N846" s="98" t="str">
        <f t="shared" si="13"/>
        <v/>
      </c>
      <c r="O846" s="99" t="str">
        <f>IF(C846="no",VLOOKUP(B846,Lists!$R$4:$AB$17,10, FALSE),"Please enter details here")</f>
        <v>Please enter details here</v>
      </c>
      <c r="P846" s="124"/>
      <c r="Q846" s="99" t="str">
        <f>IF(Lists!$BA$4="","No","")</f>
        <v>No</v>
      </c>
      <c r="R846" s="100" t="str">
        <f>IF(ISERROR(VLOOKUP($E846,Lists!$T$4:$AA$49,6,FALSE)),"",VLOOKUP($E846,Lists!$T$4:$AA$49,6,FALSE))</f>
        <v/>
      </c>
      <c r="S846" s="101" t="str">
        <f>IF(ISERROR(VLOOKUP($E846,Lists!$T$4:$AA$49,7,FALSE)),"",VLOOKUP($E846,Lists!$T$4:$AA$49,7,FALSE))</f>
        <v/>
      </c>
      <c r="T846" s="102"/>
      <c r="U846" s="102"/>
      <c r="V846" s="102"/>
      <c r="W846" s="102"/>
      <c r="X846" s="102" t="str">
        <f>IF(ISERROR(VLOOKUP($E846,Lists!$T$4:$AF$49,13,FALSE))," ",VLOOKUP($E846,Lists!$T$4:$AF$49,13,FALSE))</f>
        <v xml:space="preserve"> </v>
      </c>
    </row>
    <row r="847" spans="1:24" x14ac:dyDescent="0.25">
      <c r="A847" s="91"/>
      <c r="B847" s="76" t="s">
        <v>781</v>
      </c>
      <c r="C847" s="89" t="s">
        <v>898</v>
      </c>
      <c r="D847" s="139" t="str">
        <f>IF(ISERROR(VLOOKUP($B847,Lists!$R$4:$S$17,2,FALSE)),"",VLOOKUP($B847,Lists!$R$4:$S$17,2,FALSE))</f>
        <v/>
      </c>
      <c r="E847" s="90" t="s">
        <v>799</v>
      </c>
      <c r="F847" s="96"/>
      <c r="G847" s="96" t="s">
        <v>836</v>
      </c>
      <c r="H847" s="91" t="s">
        <v>1016</v>
      </c>
      <c r="I847" s="91" t="s">
        <v>926</v>
      </c>
      <c r="J847" s="97"/>
      <c r="K847" s="78" t="s">
        <v>945</v>
      </c>
      <c r="L847" s="140" t="str">
        <f>IF(ISERROR(VLOOKUP($B847&amp;" "&amp;$M847,Lists!$AC$4:$AD$17,2,FALSE)),"",VLOOKUP($B847&amp;" "&amp;$M847,Lists!$AC$4:$AD$17,2,FALSE))</f>
        <v/>
      </c>
      <c r="M847" s="78" t="str">
        <f>IF(ISERROR(VLOOKUP($K847,Lists!$L$4:$M$7,2,FALSE)),"",VLOOKUP($K847,Lists!$L$4:$M$7,2,FALSE))</f>
        <v/>
      </c>
      <c r="N847" s="98" t="str">
        <f t="shared" si="13"/>
        <v/>
      </c>
      <c r="O847" s="99" t="str">
        <f>IF(C847="no",VLOOKUP(B847,Lists!$R$4:$AB$17,10, FALSE),"Please enter details here")</f>
        <v>Please enter details here</v>
      </c>
      <c r="P847" s="124"/>
      <c r="Q847" s="99" t="str">
        <f>IF(Lists!$BA$4="","No","")</f>
        <v>No</v>
      </c>
      <c r="R847" s="100" t="str">
        <f>IF(ISERROR(VLOOKUP($E847,Lists!$T$4:$AA$49,6,FALSE)),"",VLOOKUP($E847,Lists!$T$4:$AA$49,6,FALSE))</f>
        <v/>
      </c>
      <c r="S847" s="101" t="str">
        <f>IF(ISERROR(VLOOKUP($E847,Lists!$T$4:$AA$49,7,FALSE)),"",VLOOKUP($E847,Lists!$T$4:$AA$49,7,FALSE))</f>
        <v/>
      </c>
      <c r="T847" s="102"/>
      <c r="U847" s="102"/>
      <c r="V847" s="102"/>
      <c r="W847" s="102"/>
      <c r="X847" s="102" t="str">
        <f>IF(ISERROR(VLOOKUP($E847,Lists!$T$4:$AF$49,13,FALSE))," ",VLOOKUP($E847,Lists!$T$4:$AF$49,13,FALSE))</f>
        <v xml:space="preserve"> </v>
      </c>
    </row>
    <row r="848" spans="1:24" x14ac:dyDescent="0.25">
      <c r="A848" s="91"/>
      <c r="B848" s="76" t="s">
        <v>781</v>
      </c>
      <c r="C848" s="89" t="s">
        <v>898</v>
      </c>
      <c r="D848" s="139" t="str">
        <f>IF(ISERROR(VLOOKUP($B848,Lists!$R$4:$S$17,2,FALSE)),"",VLOOKUP($B848,Lists!$R$4:$S$17,2,FALSE))</f>
        <v/>
      </c>
      <c r="E848" s="90" t="s">
        <v>799</v>
      </c>
      <c r="F848" s="96"/>
      <c r="G848" s="96" t="s">
        <v>836</v>
      </c>
      <c r="H848" s="91" t="s">
        <v>1016</v>
      </c>
      <c r="I848" s="91" t="s">
        <v>926</v>
      </c>
      <c r="J848" s="97"/>
      <c r="K848" s="78" t="s">
        <v>945</v>
      </c>
      <c r="L848" s="140" t="str">
        <f>IF(ISERROR(VLOOKUP($B848&amp;" "&amp;$M848,Lists!$AC$4:$AD$17,2,FALSE)),"",VLOOKUP($B848&amp;" "&amp;$M848,Lists!$AC$4:$AD$17,2,FALSE))</f>
        <v/>
      </c>
      <c r="M848" s="78" t="str">
        <f>IF(ISERROR(VLOOKUP($K848,Lists!$L$4:$M$7,2,FALSE)),"",VLOOKUP($K848,Lists!$L$4:$M$7,2,FALSE))</f>
        <v/>
      </c>
      <c r="N848" s="98" t="str">
        <f t="shared" si="13"/>
        <v/>
      </c>
      <c r="O848" s="99" t="str">
        <f>IF(C848="no",VLOOKUP(B848,Lists!$R$4:$AB$17,10, FALSE),"Please enter details here")</f>
        <v>Please enter details here</v>
      </c>
      <c r="P848" s="124"/>
      <c r="Q848" s="99" t="str">
        <f>IF(Lists!$BA$4="","No","")</f>
        <v>No</v>
      </c>
      <c r="R848" s="100" t="str">
        <f>IF(ISERROR(VLOOKUP($E848,Lists!$T$4:$AA$49,6,FALSE)),"",VLOOKUP($E848,Lists!$T$4:$AA$49,6,FALSE))</f>
        <v/>
      </c>
      <c r="S848" s="101" t="str">
        <f>IF(ISERROR(VLOOKUP($E848,Lists!$T$4:$AA$49,7,FALSE)),"",VLOOKUP($E848,Lists!$T$4:$AA$49,7,FALSE))</f>
        <v/>
      </c>
      <c r="T848" s="102"/>
      <c r="U848" s="102"/>
      <c r="V848" s="102"/>
      <c r="W848" s="102"/>
      <c r="X848" s="102" t="str">
        <f>IF(ISERROR(VLOOKUP($E848,Lists!$T$4:$AF$49,13,FALSE))," ",VLOOKUP($E848,Lists!$T$4:$AF$49,13,FALSE))</f>
        <v xml:space="preserve"> </v>
      </c>
    </row>
    <row r="849" spans="1:24" x14ac:dyDescent="0.25">
      <c r="A849" s="91"/>
      <c r="B849" s="76" t="s">
        <v>781</v>
      </c>
      <c r="C849" s="89" t="s">
        <v>898</v>
      </c>
      <c r="D849" s="139" t="str">
        <f>IF(ISERROR(VLOOKUP($B849,Lists!$R$4:$S$17,2,FALSE)),"",VLOOKUP($B849,Lists!$R$4:$S$17,2,FALSE))</f>
        <v/>
      </c>
      <c r="E849" s="90" t="s">
        <v>799</v>
      </c>
      <c r="F849" s="96"/>
      <c r="G849" s="96" t="s">
        <v>836</v>
      </c>
      <c r="H849" s="91" t="s">
        <v>1016</v>
      </c>
      <c r="I849" s="91" t="s">
        <v>926</v>
      </c>
      <c r="J849" s="97"/>
      <c r="K849" s="78" t="s">
        <v>945</v>
      </c>
      <c r="L849" s="140" t="str">
        <f>IF(ISERROR(VLOOKUP($B849&amp;" "&amp;$M849,Lists!$AC$4:$AD$17,2,FALSE)),"",VLOOKUP($B849&amp;" "&amp;$M849,Lists!$AC$4:$AD$17,2,FALSE))</f>
        <v/>
      </c>
      <c r="M849" s="78" t="str">
        <f>IF(ISERROR(VLOOKUP($K849,Lists!$L$4:$M$7,2,FALSE)),"",VLOOKUP($K849,Lists!$L$4:$M$7,2,FALSE))</f>
        <v/>
      </c>
      <c r="N849" s="98" t="str">
        <f t="shared" si="13"/>
        <v/>
      </c>
      <c r="O849" s="99" t="str">
        <f>IF(C849="no",VLOOKUP(B849,Lists!$R$4:$AB$17,10, FALSE),"Please enter details here")</f>
        <v>Please enter details here</v>
      </c>
      <c r="P849" s="124"/>
      <c r="Q849" s="99" t="str">
        <f>IF(Lists!$BA$4="","No","")</f>
        <v>No</v>
      </c>
      <c r="R849" s="100" t="str">
        <f>IF(ISERROR(VLOOKUP($E849,Lists!$T$4:$AA$49,6,FALSE)),"",VLOOKUP($E849,Lists!$T$4:$AA$49,6,FALSE))</f>
        <v/>
      </c>
      <c r="S849" s="101" t="str">
        <f>IF(ISERROR(VLOOKUP($E849,Lists!$T$4:$AA$49,7,FALSE)),"",VLOOKUP($E849,Lists!$T$4:$AA$49,7,FALSE))</f>
        <v/>
      </c>
      <c r="T849" s="102"/>
      <c r="U849" s="102"/>
      <c r="V849" s="102"/>
      <c r="W849" s="102"/>
      <c r="X849" s="102" t="str">
        <f>IF(ISERROR(VLOOKUP($E849,Lists!$T$4:$AF$49,13,FALSE))," ",VLOOKUP($E849,Lists!$T$4:$AF$49,13,FALSE))</f>
        <v xml:space="preserve"> </v>
      </c>
    </row>
    <row r="850" spans="1:24" x14ac:dyDescent="0.25">
      <c r="A850" s="91"/>
      <c r="B850" s="76" t="s">
        <v>781</v>
      </c>
      <c r="C850" s="89" t="s">
        <v>898</v>
      </c>
      <c r="D850" s="139" t="str">
        <f>IF(ISERROR(VLOOKUP($B850,Lists!$R$4:$S$17,2,FALSE)),"",VLOOKUP($B850,Lists!$R$4:$S$17,2,FALSE))</f>
        <v/>
      </c>
      <c r="E850" s="90" t="s">
        <v>799</v>
      </c>
      <c r="F850" s="96"/>
      <c r="G850" s="96" t="s">
        <v>836</v>
      </c>
      <c r="H850" s="91" t="s">
        <v>1016</v>
      </c>
      <c r="I850" s="91" t="s">
        <v>926</v>
      </c>
      <c r="J850" s="97"/>
      <c r="K850" s="78" t="s">
        <v>945</v>
      </c>
      <c r="L850" s="140" t="str">
        <f>IF(ISERROR(VLOOKUP($B850&amp;" "&amp;$M850,Lists!$AC$4:$AD$17,2,FALSE)),"",VLOOKUP($B850&amp;" "&amp;$M850,Lists!$AC$4:$AD$17,2,FALSE))</f>
        <v/>
      </c>
      <c r="M850" s="78" t="str">
        <f>IF(ISERROR(VLOOKUP($K850,Lists!$L$4:$M$7,2,FALSE)),"",VLOOKUP($K850,Lists!$L$4:$M$7,2,FALSE))</f>
        <v/>
      </c>
      <c r="N850" s="98" t="str">
        <f t="shared" si="13"/>
        <v/>
      </c>
      <c r="O850" s="99" t="str">
        <f>IF(C850="no",VLOOKUP(B850,Lists!$R$4:$AB$17,10, FALSE),"Please enter details here")</f>
        <v>Please enter details here</v>
      </c>
      <c r="P850" s="124"/>
      <c r="Q850" s="99" t="str">
        <f>IF(Lists!$BA$4="","No","")</f>
        <v>No</v>
      </c>
      <c r="R850" s="100" t="str">
        <f>IF(ISERROR(VLOOKUP($E850,Lists!$T$4:$AA$49,6,FALSE)),"",VLOOKUP($E850,Lists!$T$4:$AA$49,6,FALSE))</f>
        <v/>
      </c>
      <c r="S850" s="101" t="str">
        <f>IF(ISERROR(VLOOKUP($E850,Lists!$T$4:$AA$49,7,FALSE)),"",VLOOKUP($E850,Lists!$T$4:$AA$49,7,FALSE))</f>
        <v/>
      </c>
      <c r="T850" s="102"/>
      <c r="U850" s="102"/>
      <c r="V850" s="102"/>
      <c r="W850" s="102"/>
      <c r="X850" s="102" t="str">
        <f>IF(ISERROR(VLOOKUP($E850,Lists!$T$4:$AF$49,13,FALSE))," ",VLOOKUP($E850,Lists!$T$4:$AF$49,13,FALSE))</f>
        <v xml:space="preserve"> </v>
      </c>
    </row>
    <row r="851" spans="1:24" x14ac:dyDescent="0.25">
      <c r="A851" s="91"/>
      <c r="B851" s="76" t="s">
        <v>781</v>
      </c>
      <c r="C851" s="89" t="s">
        <v>898</v>
      </c>
      <c r="D851" s="139" t="str">
        <f>IF(ISERROR(VLOOKUP($B851,Lists!$R$4:$S$17,2,FALSE)),"",VLOOKUP($B851,Lists!$R$4:$S$17,2,FALSE))</f>
        <v/>
      </c>
      <c r="E851" s="90" t="s">
        <v>799</v>
      </c>
      <c r="F851" s="96"/>
      <c r="G851" s="96" t="s">
        <v>836</v>
      </c>
      <c r="H851" s="91" t="s">
        <v>1016</v>
      </c>
      <c r="I851" s="91" t="s">
        <v>926</v>
      </c>
      <c r="J851" s="97"/>
      <c r="K851" s="78" t="s">
        <v>945</v>
      </c>
      <c r="L851" s="140" t="str">
        <f>IF(ISERROR(VLOOKUP($B851&amp;" "&amp;$M851,Lists!$AC$4:$AD$17,2,FALSE)),"",VLOOKUP($B851&amp;" "&amp;$M851,Lists!$AC$4:$AD$17,2,FALSE))</f>
        <v/>
      </c>
      <c r="M851" s="78" t="str">
        <f>IF(ISERROR(VLOOKUP($K851,Lists!$L$4:$M$7,2,FALSE)),"",VLOOKUP($K851,Lists!$L$4:$M$7,2,FALSE))</f>
        <v/>
      </c>
      <c r="N851" s="98" t="str">
        <f t="shared" si="13"/>
        <v/>
      </c>
      <c r="O851" s="99" t="str">
        <f>IF(C851="no",VLOOKUP(B851,Lists!$R$4:$AB$17,10, FALSE),"Please enter details here")</f>
        <v>Please enter details here</v>
      </c>
      <c r="P851" s="124"/>
      <c r="Q851" s="99" t="str">
        <f>IF(Lists!$BA$4="","No","")</f>
        <v>No</v>
      </c>
      <c r="R851" s="100" t="str">
        <f>IF(ISERROR(VLOOKUP($E851,Lists!$T$4:$AA$49,6,FALSE)),"",VLOOKUP($E851,Lists!$T$4:$AA$49,6,FALSE))</f>
        <v/>
      </c>
      <c r="S851" s="101" t="str">
        <f>IF(ISERROR(VLOOKUP($E851,Lists!$T$4:$AA$49,7,FALSE)),"",VLOOKUP($E851,Lists!$T$4:$AA$49,7,FALSE))</f>
        <v/>
      </c>
      <c r="T851" s="102"/>
      <c r="U851" s="102"/>
      <c r="V851" s="102"/>
      <c r="W851" s="102"/>
      <c r="X851" s="102" t="str">
        <f>IF(ISERROR(VLOOKUP($E851,Lists!$T$4:$AF$49,13,FALSE))," ",VLOOKUP($E851,Lists!$T$4:$AF$49,13,FALSE))</f>
        <v xml:space="preserve"> </v>
      </c>
    </row>
    <row r="852" spans="1:24" x14ac:dyDescent="0.25">
      <c r="A852" s="91"/>
      <c r="B852" s="76" t="s">
        <v>781</v>
      </c>
      <c r="C852" s="89" t="s">
        <v>898</v>
      </c>
      <c r="D852" s="139" t="str">
        <f>IF(ISERROR(VLOOKUP($B852,Lists!$R$4:$S$17,2,FALSE)),"",VLOOKUP($B852,Lists!$R$4:$S$17,2,FALSE))</f>
        <v/>
      </c>
      <c r="E852" s="90" t="s">
        <v>799</v>
      </c>
      <c r="F852" s="96"/>
      <c r="G852" s="96" t="s">
        <v>836</v>
      </c>
      <c r="H852" s="91" t="s">
        <v>1016</v>
      </c>
      <c r="I852" s="91" t="s">
        <v>926</v>
      </c>
      <c r="J852" s="97"/>
      <c r="K852" s="78" t="s">
        <v>945</v>
      </c>
      <c r="L852" s="140" t="str">
        <f>IF(ISERROR(VLOOKUP($B852&amp;" "&amp;$M852,Lists!$AC$4:$AD$17,2,FALSE)),"",VLOOKUP($B852&amp;" "&amp;$M852,Lists!$AC$4:$AD$17,2,FALSE))</f>
        <v/>
      </c>
      <c r="M852" s="78" t="str">
        <f>IF(ISERROR(VLOOKUP($K852,Lists!$L$4:$M$7,2,FALSE)),"",VLOOKUP($K852,Lists!$L$4:$M$7,2,FALSE))</f>
        <v/>
      </c>
      <c r="N852" s="98" t="str">
        <f t="shared" si="13"/>
        <v/>
      </c>
      <c r="O852" s="99" t="str">
        <f>IF(C852="no",VLOOKUP(B852,Lists!$R$4:$AB$17,10, FALSE),"Please enter details here")</f>
        <v>Please enter details here</v>
      </c>
      <c r="P852" s="124"/>
      <c r="Q852" s="99" t="str">
        <f>IF(Lists!$BA$4="","No","")</f>
        <v>No</v>
      </c>
      <c r="R852" s="100" t="str">
        <f>IF(ISERROR(VLOOKUP($E852,Lists!$T$4:$AA$49,6,FALSE)),"",VLOOKUP($E852,Lists!$T$4:$AA$49,6,FALSE))</f>
        <v/>
      </c>
      <c r="S852" s="101" t="str">
        <f>IF(ISERROR(VLOOKUP($E852,Lists!$T$4:$AA$49,7,FALSE)),"",VLOOKUP($E852,Lists!$T$4:$AA$49,7,FALSE))</f>
        <v/>
      </c>
      <c r="T852" s="102"/>
      <c r="U852" s="102"/>
      <c r="V852" s="102"/>
      <c r="W852" s="102"/>
      <c r="X852" s="102" t="str">
        <f>IF(ISERROR(VLOOKUP($E852,Lists!$T$4:$AF$49,13,FALSE))," ",VLOOKUP($E852,Lists!$T$4:$AF$49,13,FALSE))</f>
        <v xml:space="preserve"> </v>
      </c>
    </row>
    <row r="853" spans="1:24" x14ac:dyDescent="0.25">
      <c r="A853" s="91"/>
      <c r="B853" s="76" t="s">
        <v>781</v>
      </c>
      <c r="C853" s="89" t="s">
        <v>898</v>
      </c>
      <c r="D853" s="139" t="str">
        <f>IF(ISERROR(VLOOKUP($B853,Lists!$R$4:$S$17,2,FALSE)),"",VLOOKUP($B853,Lists!$R$4:$S$17,2,FALSE))</f>
        <v/>
      </c>
      <c r="E853" s="90" t="s">
        <v>799</v>
      </c>
      <c r="F853" s="96"/>
      <c r="G853" s="96" t="s">
        <v>836</v>
      </c>
      <c r="H853" s="91" t="s">
        <v>1016</v>
      </c>
      <c r="I853" s="91" t="s">
        <v>926</v>
      </c>
      <c r="J853" s="97"/>
      <c r="K853" s="78" t="s">
        <v>945</v>
      </c>
      <c r="L853" s="140" t="str">
        <f>IF(ISERROR(VLOOKUP($B853&amp;" "&amp;$M853,Lists!$AC$4:$AD$17,2,FALSE)),"",VLOOKUP($B853&amp;" "&amp;$M853,Lists!$AC$4:$AD$17,2,FALSE))</f>
        <v/>
      </c>
      <c r="M853" s="78" t="str">
        <f>IF(ISERROR(VLOOKUP($K853,Lists!$L$4:$M$7,2,FALSE)),"",VLOOKUP($K853,Lists!$L$4:$M$7,2,FALSE))</f>
        <v/>
      </c>
      <c r="N853" s="98" t="str">
        <f t="shared" si="13"/>
        <v/>
      </c>
      <c r="O853" s="99" t="str">
        <f>IF(C853="no",VLOOKUP(B853,Lists!$R$4:$AB$17,10, FALSE),"Please enter details here")</f>
        <v>Please enter details here</v>
      </c>
      <c r="P853" s="124"/>
      <c r="Q853" s="99" t="str">
        <f>IF(Lists!$BA$4="","No","")</f>
        <v>No</v>
      </c>
      <c r="R853" s="100" t="str">
        <f>IF(ISERROR(VLOOKUP($E853,Lists!$T$4:$AA$49,6,FALSE)),"",VLOOKUP($E853,Lists!$T$4:$AA$49,6,FALSE))</f>
        <v/>
      </c>
      <c r="S853" s="101" t="str">
        <f>IF(ISERROR(VLOOKUP($E853,Lists!$T$4:$AA$49,7,FALSE)),"",VLOOKUP($E853,Lists!$T$4:$AA$49,7,FALSE))</f>
        <v/>
      </c>
      <c r="T853" s="102"/>
      <c r="U853" s="102"/>
      <c r="V853" s="102"/>
      <c r="W853" s="102"/>
      <c r="X853" s="102" t="str">
        <f>IF(ISERROR(VLOOKUP($E853,Lists!$T$4:$AF$49,13,FALSE))," ",VLOOKUP($E853,Lists!$T$4:$AF$49,13,FALSE))</f>
        <v xml:space="preserve"> </v>
      </c>
    </row>
    <row r="854" spans="1:24" x14ac:dyDescent="0.25">
      <c r="A854" s="91"/>
      <c r="B854" s="76" t="s">
        <v>781</v>
      </c>
      <c r="C854" s="89" t="s">
        <v>898</v>
      </c>
      <c r="D854" s="139" t="str">
        <f>IF(ISERROR(VLOOKUP($B854,Lists!$R$4:$S$17,2,FALSE)),"",VLOOKUP($B854,Lists!$R$4:$S$17,2,FALSE))</f>
        <v/>
      </c>
      <c r="E854" s="90" t="s">
        <v>799</v>
      </c>
      <c r="F854" s="96"/>
      <c r="G854" s="96" t="s">
        <v>836</v>
      </c>
      <c r="H854" s="91" t="s">
        <v>1016</v>
      </c>
      <c r="I854" s="91" t="s">
        <v>926</v>
      </c>
      <c r="J854" s="97"/>
      <c r="K854" s="78" t="s">
        <v>945</v>
      </c>
      <c r="L854" s="140" t="str">
        <f>IF(ISERROR(VLOOKUP($B854&amp;" "&amp;$M854,Lists!$AC$4:$AD$17,2,FALSE)),"",VLOOKUP($B854&amp;" "&amp;$M854,Lists!$AC$4:$AD$17,2,FALSE))</f>
        <v/>
      </c>
      <c r="M854" s="78" t="str">
        <f>IF(ISERROR(VLOOKUP($K854,Lists!$L$4:$M$7,2,FALSE)),"",VLOOKUP($K854,Lists!$L$4:$M$7,2,FALSE))</f>
        <v/>
      </c>
      <c r="N854" s="98" t="str">
        <f t="shared" si="13"/>
        <v/>
      </c>
      <c r="O854" s="99" t="str">
        <f>IF(C854="no",VLOOKUP(B854,Lists!$R$4:$AB$17,10, FALSE),"Please enter details here")</f>
        <v>Please enter details here</v>
      </c>
      <c r="P854" s="124"/>
      <c r="Q854" s="99" t="str">
        <f>IF(Lists!$BA$4="","No","")</f>
        <v>No</v>
      </c>
      <c r="R854" s="100" t="str">
        <f>IF(ISERROR(VLOOKUP($E854,Lists!$T$4:$AA$49,6,FALSE)),"",VLOOKUP($E854,Lists!$T$4:$AA$49,6,FALSE))</f>
        <v/>
      </c>
      <c r="S854" s="101" t="str">
        <f>IF(ISERROR(VLOOKUP($E854,Lists!$T$4:$AA$49,7,FALSE)),"",VLOOKUP($E854,Lists!$T$4:$AA$49,7,FALSE))</f>
        <v/>
      </c>
      <c r="T854" s="102"/>
      <c r="U854" s="102"/>
      <c r="V854" s="102"/>
      <c r="W854" s="102"/>
      <c r="X854" s="102" t="str">
        <f>IF(ISERROR(VLOOKUP($E854,Lists!$T$4:$AF$49,13,FALSE))," ",VLOOKUP($E854,Lists!$T$4:$AF$49,13,FALSE))</f>
        <v xml:space="preserve"> </v>
      </c>
    </row>
    <row r="855" spans="1:24" x14ac:dyDescent="0.25">
      <c r="A855" s="91"/>
      <c r="B855" s="76" t="s">
        <v>781</v>
      </c>
      <c r="C855" s="89" t="s">
        <v>898</v>
      </c>
      <c r="D855" s="139" t="str">
        <f>IF(ISERROR(VLOOKUP($B855,Lists!$R$4:$S$17,2,FALSE)),"",VLOOKUP($B855,Lists!$R$4:$S$17,2,FALSE))</f>
        <v/>
      </c>
      <c r="E855" s="90" t="s">
        <v>799</v>
      </c>
      <c r="F855" s="96"/>
      <c r="G855" s="96" t="s">
        <v>836</v>
      </c>
      <c r="H855" s="91" t="s">
        <v>1016</v>
      </c>
      <c r="I855" s="91" t="s">
        <v>926</v>
      </c>
      <c r="J855" s="97"/>
      <c r="K855" s="78" t="s">
        <v>945</v>
      </c>
      <c r="L855" s="140" t="str">
        <f>IF(ISERROR(VLOOKUP($B855&amp;" "&amp;$M855,Lists!$AC$4:$AD$17,2,FALSE)),"",VLOOKUP($B855&amp;" "&amp;$M855,Lists!$AC$4:$AD$17,2,FALSE))</f>
        <v/>
      </c>
      <c r="M855" s="78" t="str">
        <f>IF(ISERROR(VLOOKUP($K855,Lists!$L$4:$M$7,2,FALSE)),"",VLOOKUP($K855,Lists!$L$4:$M$7,2,FALSE))</f>
        <v/>
      </c>
      <c r="N855" s="98" t="str">
        <f t="shared" si="13"/>
        <v/>
      </c>
      <c r="O855" s="99" t="str">
        <f>IF(C855="no",VLOOKUP(B855,Lists!$R$4:$AB$17,10, FALSE),"Please enter details here")</f>
        <v>Please enter details here</v>
      </c>
      <c r="P855" s="124"/>
      <c r="Q855" s="99" t="str">
        <f>IF(Lists!$BA$4="","No","")</f>
        <v>No</v>
      </c>
      <c r="R855" s="100" t="str">
        <f>IF(ISERROR(VLOOKUP($E855,Lists!$T$4:$AA$49,6,FALSE)),"",VLOOKUP($E855,Lists!$T$4:$AA$49,6,FALSE))</f>
        <v/>
      </c>
      <c r="S855" s="101" t="str">
        <f>IF(ISERROR(VLOOKUP($E855,Lists!$T$4:$AA$49,7,FALSE)),"",VLOOKUP($E855,Lists!$T$4:$AA$49,7,FALSE))</f>
        <v/>
      </c>
      <c r="T855" s="102"/>
      <c r="U855" s="102"/>
      <c r="V855" s="102"/>
      <c r="W855" s="102"/>
      <c r="X855" s="102" t="str">
        <f>IF(ISERROR(VLOOKUP($E855,Lists!$T$4:$AF$49,13,FALSE))," ",VLOOKUP($E855,Lists!$T$4:$AF$49,13,FALSE))</f>
        <v xml:space="preserve"> </v>
      </c>
    </row>
    <row r="856" spans="1:24" x14ac:dyDescent="0.25">
      <c r="A856" s="91"/>
      <c r="B856" s="76" t="s">
        <v>781</v>
      </c>
      <c r="C856" s="89" t="s">
        <v>898</v>
      </c>
      <c r="D856" s="139" t="str">
        <f>IF(ISERROR(VLOOKUP($B856,Lists!$R$4:$S$17,2,FALSE)),"",VLOOKUP($B856,Lists!$R$4:$S$17,2,FALSE))</f>
        <v/>
      </c>
      <c r="E856" s="90" t="s">
        <v>799</v>
      </c>
      <c r="F856" s="96"/>
      <c r="G856" s="96" t="s">
        <v>836</v>
      </c>
      <c r="H856" s="91" t="s">
        <v>1016</v>
      </c>
      <c r="I856" s="91" t="s">
        <v>926</v>
      </c>
      <c r="J856" s="97"/>
      <c r="K856" s="78" t="s">
        <v>945</v>
      </c>
      <c r="L856" s="140" t="str">
        <f>IF(ISERROR(VLOOKUP($B856&amp;" "&amp;$M856,Lists!$AC$4:$AD$17,2,FALSE)),"",VLOOKUP($B856&amp;" "&amp;$M856,Lists!$AC$4:$AD$17,2,FALSE))</f>
        <v/>
      </c>
      <c r="M856" s="78" t="str">
        <f>IF(ISERROR(VLOOKUP($K856,Lists!$L$4:$M$7,2,FALSE)),"",VLOOKUP($K856,Lists!$L$4:$M$7,2,FALSE))</f>
        <v/>
      </c>
      <c r="N856" s="98" t="str">
        <f t="shared" si="13"/>
        <v/>
      </c>
      <c r="O856" s="99" t="str">
        <f>IF(C856="no",VLOOKUP(B856,Lists!$R$4:$AB$17,10, FALSE),"Please enter details here")</f>
        <v>Please enter details here</v>
      </c>
      <c r="P856" s="124"/>
      <c r="Q856" s="99" t="str">
        <f>IF(Lists!$BA$4="","No","")</f>
        <v>No</v>
      </c>
      <c r="R856" s="100" t="str">
        <f>IF(ISERROR(VLOOKUP($E856,Lists!$T$4:$AA$49,6,FALSE)),"",VLOOKUP($E856,Lists!$T$4:$AA$49,6,FALSE))</f>
        <v/>
      </c>
      <c r="S856" s="101" t="str">
        <f>IF(ISERROR(VLOOKUP($E856,Lists!$T$4:$AA$49,7,FALSE)),"",VLOOKUP($E856,Lists!$T$4:$AA$49,7,FALSE))</f>
        <v/>
      </c>
      <c r="T856" s="102"/>
      <c r="U856" s="102"/>
      <c r="V856" s="102"/>
      <c r="W856" s="102"/>
      <c r="X856" s="102" t="str">
        <f>IF(ISERROR(VLOOKUP($E856,Lists!$T$4:$AF$49,13,FALSE))," ",VLOOKUP($E856,Lists!$T$4:$AF$49,13,FALSE))</f>
        <v xml:space="preserve"> </v>
      </c>
    </row>
    <row r="857" spans="1:24" x14ac:dyDescent="0.25">
      <c r="A857" s="91"/>
      <c r="B857" s="76" t="s">
        <v>781</v>
      </c>
      <c r="C857" s="89" t="s">
        <v>898</v>
      </c>
      <c r="D857" s="139" t="str">
        <f>IF(ISERROR(VLOOKUP($B857,Lists!$R$4:$S$17,2,FALSE)),"",VLOOKUP($B857,Lists!$R$4:$S$17,2,FALSE))</f>
        <v/>
      </c>
      <c r="E857" s="90" t="s">
        <v>799</v>
      </c>
      <c r="F857" s="96"/>
      <c r="G857" s="96" t="s">
        <v>836</v>
      </c>
      <c r="H857" s="91" t="s">
        <v>1016</v>
      </c>
      <c r="I857" s="91" t="s">
        <v>926</v>
      </c>
      <c r="J857" s="97"/>
      <c r="K857" s="78" t="s">
        <v>945</v>
      </c>
      <c r="L857" s="140" t="str">
        <f>IF(ISERROR(VLOOKUP($B857&amp;" "&amp;$M857,Lists!$AC$4:$AD$17,2,FALSE)),"",VLOOKUP($B857&amp;" "&amp;$M857,Lists!$AC$4:$AD$17,2,FALSE))</f>
        <v/>
      </c>
      <c r="M857" s="78" t="str">
        <f>IF(ISERROR(VLOOKUP($K857,Lists!$L$4:$M$7,2,FALSE)),"",VLOOKUP($K857,Lists!$L$4:$M$7,2,FALSE))</f>
        <v/>
      </c>
      <c r="N857" s="98" t="str">
        <f t="shared" si="13"/>
        <v/>
      </c>
      <c r="O857" s="99" t="str">
        <f>IF(C857="no",VLOOKUP(B857,Lists!$R$4:$AB$17,10, FALSE),"Please enter details here")</f>
        <v>Please enter details here</v>
      </c>
      <c r="P857" s="124"/>
      <c r="Q857" s="99" t="str">
        <f>IF(Lists!$BA$4="","No","")</f>
        <v>No</v>
      </c>
      <c r="R857" s="100" t="str">
        <f>IF(ISERROR(VLOOKUP($E857,Lists!$T$4:$AA$49,6,FALSE)),"",VLOOKUP($E857,Lists!$T$4:$AA$49,6,FALSE))</f>
        <v/>
      </c>
      <c r="S857" s="101" t="str">
        <f>IF(ISERROR(VLOOKUP($E857,Lists!$T$4:$AA$49,7,FALSE)),"",VLOOKUP($E857,Lists!$T$4:$AA$49,7,FALSE))</f>
        <v/>
      </c>
      <c r="T857" s="102"/>
      <c r="U857" s="102"/>
      <c r="V857" s="102"/>
      <c r="W857" s="102"/>
      <c r="X857" s="102" t="str">
        <f>IF(ISERROR(VLOOKUP($E857,Lists!$T$4:$AF$49,13,FALSE))," ",VLOOKUP($E857,Lists!$T$4:$AF$49,13,FALSE))</f>
        <v xml:space="preserve"> </v>
      </c>
    </row>
    <row r="858" spans="1:24" x14ac:dyDescent="0.25">
      <c r="A858" s="91"/>
      <c r="B858" s="76" t="s">
        <v>781</v>
      </c>
      <c r="C858" s="89" t="s">
        <v>898</v>
      </c>
      <c r="D858" s="139" t="str">
        <f>IF(ISERROR(VLOOKUP($B858,Lists!$R$4:$S$17,2,FALSE)),"",VLOOKUP($B858,Lists!$R$4:$S$17,2,FALSE))</f>
        <v/>
      </c>
      <c r="E858" s="90" t="s">
        <v>799</v>
      </c>
      <c r="F858" s="96"/>
      <c r="G858" s="96" t="s">
        <v>836</v>
      </c>
      <c r="H858" s="91" t="s">
        <v>1016</v>
      </c>
      <c r="I858" s="91" t="s">
        <v>926</v>
      </c>
      <c r="J858" s="97"/>
      <c r="K858" s="78" t="s">
        <v>945</v>
      </c>
      <c r="L858" s="140" t="str">
        <f>IF(ISERROR(VLOOKUP($B858&amp;" "&amp;$M858,Lists!$AC$4:$AD$17,2,FALSE)),"",VLOOKUP($B858&amp;" "&amp;$M858,Lists!$AC$4:$AD$17,2,FALSE))</f>
        <v/>
      </c>
      <c r="M858" s="78" t="str">
        <f>IF(ISERROR(VLOOKUP($K858,Lists!$L$4:$M$7,2,FALSE)),"",VLOOKUP($K858,Lists!$L$4:$M$7,2,FALSE))</f>
        <v/>
      </c>
      <c r="N858" s="98" t="str">
        <f t="shared" si="13"/>
        <v/>
      </c>
      <c r="O858" s="99" t="str">
        <f>IF(C858="no",VLOOKUP(B858,Lists!$R$4:$AB$17,10, FALSE),"Please enter details here")</f>
        <v>Please enter details here</v>
      </c>
      <c r="P858" s="124"/>
      <c r="Q858" s="99" t="str">
        <f>IF(Lists!$BA$4="","No","")</f>
        <v>No</v>
      </c>
      <c r="R858" s="100" t="str">
        <f>IF(ISERROR(VLOOKUP($E858,Lists!$T$4:$AA$49,6,FALSE)),"",VLOOKUP($E858,Lists!$T$4:$AA$49,6,FALSE))</f>
        <v/>
      </c>
      <c r="S858" s="101" t="str">
        <f>IF(ISERROR(VLOOKUP($E858,Lists!$T$4:$AA$49,7,FALSE)),"",VLOOKUP($E858,Lists!$T$4:$AA$49,7,FALSE))</f>
        <v/>
      </c>
      <c r="T858" s="102"/>
      <c r="U858" s="102"/>
      <c r="V858" s="102"/>
      <c r="W858" s="102"/>
      <c r="X858" s="102" t="str">
        <f>IF(ISERROR(VLOOKUP($E858,Lists!$T$4:$AF$49,13,FALSE))," ",VLOOKUP($E858,Lists!$T$4:$AF$49,13,FALSE))</f>
        <v xml:space="preserve"> </v>
      </c>
    </row>
    <row r="859" spans="1:24" x14ac:dyDescent="0.25">
      <c r="A859" s="91"/>
      <c r="B859" s="76" t="s">
        <v>781</v>
      </c>
      <c r="C859" s="89" t="s">
        <v>898</v>
      </c>
      <c r="D859" s="139" t="str">
        <f>IF(ISERROR(VLOOKUP($B859,Lists!$R$4:$S$17,2,FALSE)),"",VLOOKUP($B859,Lists!$R$4:$S$17,2,FALSE))</f>
        <v/>
      </c>
      <c r="E859" s="90" t="s">
        <v>799</v>
      </c>
      <c r="F859" s="96"/>
      <c r="G859" s="96" t="s">
        <v>836</v>
      </c>
      <c r="H859" s="91" t="s">
        <v>1016</v>
      </c>
      <c r="I859" s="91" t="s">
        <v>926</v>
      </c>
      <c r="J859" s="97"/>
      <c r="K859" s="78" t="s">
        <v>945</v>
      </c>
      <c r="L859" s="140" t="str">
        <f>IF(ISERROR(VLOOKUP($B859&amp;" "&amp;$M859,Lists!$AC$4:$AD$17,2,FALSE)),"",VLOOKUP($B859&amp;" "&amp;$M859,Lists!$AC$4:$AD$17,2,FALSE))</f>
        <v/>
      </c>
      <c r="M859" s="78" t="str">
        <f>IF(ISERROR(VLOOKUP($K859,Lists!$L$4:$M$7,2,FALSE)),"",VLOOKUP($K859,Lists!$L$4:$M$7,2,FALSE))</f>
        <v/>
      </c>
      <c r="N859" s="98" t="str">
        <f t="shared" si="13"/>
        <v/>
      </c>
      <c r="O859" s="99" t="str">
        <f>IF(C859="no",VLOOKUP(B859,Lists!$R$4:$AB$17,10, FALSE),"Please enter details here")</f>
        <v>Please enter details here</v>
      </c>
      <c r="P859" s="124"/>
      <c r="Q859" s="99" t="str">
        <f>IF(Lists!$BA$4="","No","")</f>
        <v>No</v>
      </c>
      <c r="R859" s="100" t="str">
        <f>IF(ISERROR(VLOOKUP($E859,Lists!$T$4:$AA$49,6,FALSE)),"",VLOOKUP($E859,Lists!$T$4:$AA$49,6,FALSE))</f>
        <v/>
      </c>
      <c r="S859" s="101" t="str">
        <f>IF(ISERROR(VLOOKUP($E859,Lists!$T$4:$AA$49,7,FALSE)),"",VLOOKUP($E859,Lists!$T$4:$AA$49,7,FALSE))</f>
        <v/>
      </c>
      <c r="T859" s="102"/>
      <c r="U859" s="102"/>
      <c r="V859" s="102"/>
      <c r="W859" s="102"/>
      <c r="X859" s="102" t="str">
        <f>IF(ISERROR(VLOOKUP($E859,Lists!$T$4:$AF$49,13,FALSE))," ",VLOOKUP($E859,Lists!$T$4:$AF$49,13,FALSE))</f>
        <v xml:space="preserve"> </v>
      </c>
    </row>
    <row r="860" spans="1:24" x14ac:dyDescent="0.25">
      <c r="A860" s="91"/>
      <c r="B860" s="76" t="s">
        <v>781</v>
      </c>
      <c r="C860" s="89" t="s">
        <v>898</v>
      </c>
      <c r="D860" s="139" t="str">
        <f>IF(ISERROR(VLOOKUP($B860,Lists!$R$4:$S$17,2,FALSE)),"",VLOOKUP($B860,Lists!$R$4:$S$17,2,FALSE))</f>
        <v/>
      </c>
      <c r="E860" s="90" t="s">
        <v>799</v>
      </c>
      <c r="F860" s="96"/>
      <c r="G860" s="96" t="s">
        <v>836</v>
      </c>
      <c r="H860" s="91" t="s">
        <v>1016</v>
      </c>
      <c r="I860" s="91" t="s">
        <v>926</v>
      </c>
      <c r="J860" s="97"/>
      <c r="K860" s="78" t="s">
        <v>945</v>
      </c>
      <c r="L860" s="140" t="str">
        <f>IF(ISERROR(VLOOKUP($B860&amp;" "&amp;$M860,Lists!$AC$4:$AD$17,2,FALSE)),"",VLOOKUP($B860&amp;" "&amp;$M860,Lists!$AC$4:$AD$17,2,FALSE))</f>
        <v/>
      </c>
      <c r="M860" s="78" t="str">
        <f>IF(ISERROR(VLOOKUP($K860,Lists!$L$4:$M$7,2,FALSE)),"",VLOOKUP($K860,Lists!$L$4:$M$7,2,FALSE))</f>
        <v/>
      </c>
      <c r="N860" s="98" t="str">
        <f t="shared" si="13"/>
        <v/>
      </c>
      <c r="O860" s="99" t="str">
        <f>IF(C860="no",VLOOKUP(B860,Lists!$R$4:$AB$17,10, FALSE),"Please enter details here")</f>
        <v>Please enter details here</v>
      </c>
      <c r="P860" s="124"/>
      <c r="Q860" s="99" t="str">
        <f>IF(Lists!$BA$4="","No","")</f>
        <v>No</v>
      </c>
      <c r="R860" s="100" t="str">
        <f>IF(ISERROR(VLOOKUP($E860,Lists!$T$4:$AA$49,6,FALSE)),"",VLOOKUP($E860,Lists!$T$4:$AA$49,6,FALSE))</f>
        <v/>
      </c>
      <c r="S860" s="101" t="str">
        <f>IF(ISERROR(VLOOKUP($E860,Lists!$T$4:$AA$49,7,FALSE)),"",VLOOKUP($E860,Lists!$T$4:$AA$49,7,FALSE))</f>
        <v/>
      </c>
      <c r="T860" s="102"/>
      <c r="U860" s="102"/>
      <c r="V860" s="102"/>
      <c r="W860" s="102"/>
      <c r="X860" s="102" t="str">
        <f>IF(ISERROR(VLOOKUP($E860,Lists!$T$4:$AF$49,13,FALSE))," ",VLOOKUP($E860,Lists!$T$4:$AF$49,13,FALSE))</f>
        <v xml:space="preserve"> </v>
      </c>
    </row>
    <row r="861" spans="1:24" x14ac:dyDescent="0.25">
      <c r="A861" s="91"/>
      <c r="B861" s="76" t="s">
        <v>781</v>
      </c>
      <c r="C861" s="89" t="s">
        <v>898</v>
      </c>
      <c r="D861" s="139" t="str">
        <f>IF(ISERROR(VLOOKUP($B861,Lists!$R$4:$S$17,2,FALSE)),"",VLOOKUP($B861,Lists!$R$4:$S$17,2,FALSE))</f>
        <v/>
      </c>
      <c r="E861" s="90" t="s">
        <v>799</v>
      </c>
      <c r="F861" s="96"/>
      <c r="G861" s="96" t="s">
        <v>836</v>
      </c>
      <c r="H861" s="91" t="s">
        <v>1016</v>
      </c>
      <c r="I861" s="91" t="s">
        <v>926</v>
      </c>
      <c r="J861" s="97"/>
      <c r="K861" s="78" t="s">
        <v>945</v>
      </c>
      <c r="L861" s="140" t="str">
        <f>IF(ISERROR(VLOOKUP($B861&amp;" "&amp;$M861,Lists!$AC$4:$AD$17,2,FALSE)),"",VLOOKUP($B861&amp;" "&amp;$M861,Lists!$AC$4:$AD$17,2,FALSE))</f>
        <v/>
      </c>
      <c r="M861" s="78" t="str">
        <f>IF(ISERROR(VLOOKUP($K861,Lists!$L$4:$M$7,2,FALSE)),"",VLOOKUP($K861,Lists!$L$4:$M$7,2,FALSE))</f>
        <v/>
      </c>
      <c r="N861" s="98" t="str">
        <f t="shared" si="13"/>
        <v/>
      </c>
      <c r="O861" s="99" t="str">
        <f>IF(C861="no",VLOOKUP(B861,Lists!$R$4:$AB$17,10, FALSE),"Please enter details here")</f>
        <v>Please enter details here</v>
      </c>
      <c r="P861" s="124"/>
      <c r="Q861" s="99" t="str">
        <f>IF(Lists!$BA$4="","No","")</f>
        <v>No</v>
      </c>
      <c r="R861" s="100" t="str">
        <f>IF(ISERROR(VLOOKUP($E861,Lists!$T$4:$AA$49,6,FALSE)),"",VLOOKUP($E861,Lists!$T$4:$AA$49,6,FALSE))</f>
        <v/>
      </c>
      <c r="S861" s="101" t="str">
        <f>IF(ISERROR(VLOOKUP($E861,Lists!$T$4:$AA$49,7,FALSE)),"",VLOOKUP($E861,Lists!$T$4:$AA$49,7,FALSE))</f>
        <v/>
      </c>
      <c r="T861" s="102"/>
      <c r="U861" s="102"/>
      <c r="V861" s="102"/>
      <c r="W861" s="102"/>
      <c r="X861" s="102" t="str">
        <f>IF(ISERROR(VLOOKUP($E861,Lists!$T$4:$AF$49,13,FALSE))," ",VLOOKUP($E861,Lists!$T$4:$AF$49,13,FALSE))</f>
        <v xml:space="preserve"> </v>
      </c>
    </row>
    <row r="862" spans="1:24" x14ac:dyDescent="0.25">
      <c r="A862" s="91"/>
      <c r="B862" s="76" t="s">
        <v>781</v>
      </c>
      <c r="C862" s="89" t="s">
        <v>898</v>
      </c>
      <c r="D862" s="139" t="str">
        <f>IF(ISERROR(VLOOKUP($B862,Lists!$R$4:$S$17,2,FALSE)),"",VLOOKUP($B862,Lists!$R$4:$S$17,2,FALSE))</f>
        <v/>
      </c>
      <c r="E862" s="90" t="s">
        <v>799</v>
      </c>
      <c r="F862" s="96"/>
      <c r="G862" s="96" t="s">
        <v>836</v>
      </c>
      <c r="H862" s="91" t="s">
        <v>1016</v>
      </c>
      <c r="I862" s="91" t="s">
        <v>926</v>
      </c>
      <c r="J862" s="97"/>
      <c r="K862" s="78" t="s">
        <v>945</v>
      </c>
      <c r="L862" s="140" t="str">
        <f>IF(ISERROR(VLOOKUP($B862&amp;" "&amp;$M862,Lists!$AC$4:$AD$17,2,FALSE)),"",VLOOKUP($B862&amp;" "&amp;$M862,Lists!$AC$4:$AD$17,2,FALSE))</f>
        <v/>
      </c>
      <c r="M862" s="78" t="str">
        <f>IF(ISERROR(VLOOKUP($K862,Lists!$L$4:$M$7,2,FALSE)),"",VLOOKUP($K862,Lists!$L$4:$M$7,2,FALSE))</f>
        <v/>
      </c>
      <c r="N862" s="98" t="str">
        <f t="shared" si="13"/>
        <v/>
      </c>
      <c r="O862" s="99" t="str">
        <f>IF(C862="no",VLOOKUP(B862,Lists!$R$4:$AB$17,10, FALSE),"Please enter details here")</f>
        <v>Please enter details here</v>
      </c>
      <c r="P862" s="124"/>
      <c r="Q862" s="99" t="str">
        <f>IF(Lists!$BA$4="","No","")</f>
        <v>No</v>
      </c>
      <c r="R862" s="100" t="str">
        <f>IF(ISERROR(VLOOKUP($E862,Lists!$T$4:$AA$49,6,FALSE)),"",VLOOKUP($E862,Lists!$T$4:$AA$49,6,FALSE))</f>
        <v/>
      </c>
      <c r="S862" s="101" t="str">
        <f>IF(ISERROR(VLOOKUP($E862,Lists!$T$4:$AA$49,7,FALSE)),"",VLOOKUP($E862,Lists!$T$4:$AA$49,7,FALSE))</f>
        <v/>
      </c>
      <c r="T862" s="102"/>
      <c r="U862" s="102"/>
      <c r="V862" s="102"/>
      <c r="W862" s="102"/>
      <c r="X862" s="102" t="str">
        <f>IF(ISERROR(VLOOKUP($E862,Lists!$T$4:$AF$49,13,FALSE))," ",VLOOKUP($E862,Lists!$T$4:$AF$49,13,FALSE))</f>
        <v xml:space="preserve"> </v>
      </c>
    </row>
    <row r="863" spans="1:24" x14ac:dyDescent="0.25">
      <c r="A863" s="91"/>
      <c r="B863" s="76" t="s">
        <v>781</v>
      </c>
      <c r="C863" s="89" t="s">
        <v>898</v>
      </c>
      <c r="D863" s="139" t="str">
        <f>IF(ISERROR(VLOOKUP($B863,Lists!$R$4:$S$17,2,FALSE)),"",VLOOKUP($B863,Lists!$R$4:$S$17,2,FALSE))</f>
        <v/>
      </c>
      <c r="E863" s="90" t="s">
        <v>799</v>
      </c>
      <c r="F863" s="96"/>
      <c r="G863" s="96" t="s">
        <v>836</v>
      </c>
      <c r="H863" s="91" t="s">
        <v>1016</v>
      </c>
      <c r="I863" s="91" t="s">
        <v>926</v>
      </c>
      <c r="J863" s="97"/>
      <c r="K863" s="78" t="s">
        <v>945</v>
      </c>
      <c r="L863" s="140" t="str">
        <f>IF(ISERROR(VLOOKUP($B863&amp;" "&amp;$M863,Lists!$AC$4:$AD$17,2,FALSE)),"",VLOOKUP($B863&amp;" "&amp;$M863,Lists!$AC$4:$AD$17,2,FALSE))</f>
        <v/>
      </c>
      <c r="M863" s="78" t="str">
        <f>IF(ISERROR(VLOOKUP($K863,Lists!$L$4:$M$7,2,FALSE)),"",VLOOKUP($K863,Lists!$L$4:$M$7,2,FALSE))</f>
        <v/>
      </c>
      <c r="N863" s="98" t="str">
        <f t="shared" si="13"/>
        <v/>
      </c>
      <c r="O863" s="99" t="str">
        <f>IF(C863="no",VLOOKUP(B863,Lists!$R$4:$AB$17,10, FALSE),"Please enter details here")</f>
        <v>Please enter details here</v>
      </c>
      <c r="P863" s="124"/>
      <c r="Q863" s="99" t="str">
        <f>IF(Lists!$BA$4="","No","")</f>
        <v>No</v>
      </c>
      <c r="R863" s="100" t="str">
        <f>IF(ISERROR(VLOOKUP($E863,Lists!$T$4:$AA$49,6,FALSE)),"",VLOOKUP($E863,Lists!$T$4:$AA$49,6,FALSE))</f>
        <v/>
      </c>
      <c r="S863" s="101" t="str">
        <f>IF(ISERROR(VLOOKUP($E863,Lists!$T$4:$AA$49,7,FALSE)),"",VLOOKUP($E863,Lists!$T$4:$AA$49,7,FALSE))</f>
        <v/>
      </c>
      <c r="T863" s="102"/>
      <c r="U863" s="102"/>
      <c r="V863" s="102"/>
      <c r="W863" s="102"/>
      <c r="X863" s="102" t="str">
        <f>IF(ISERROR(VLOOKUP($E863,Lists!$T$4:$AF$49,13,FALSE))," ",VLOOKUP($E863,Lists!$T$4:$AF$49,13,FALSE))</f>
        <v xml:space="preserve"> </v>
      </c>
    </row>
    <row r="864" spans="1:24" x14ac:dyDescent="0.25">
      <c r="A864" s="91"/>
      <c r="B864" s="76" t="s">
        <v>781</v>
      </c>
      <c r="C864" s="89" t="s">
        <v>898</v>
      </c>
      <c r="D864" s="139" t="str">
        <f>IF(ISERROR(VLOOKUP($B864,Lists!$R$4:$S$17,2,FALSE)),"",VLOOKUP($B864,Lists!$R$4:$S$17,2,FALSE))</f>
        <v/>
      </c>
      <c r="E864" s="90" t="s">
        <v>799</v>
      </c>
      <c r="F864" s="96"/>
      <c r="G864" s="96" t="s">
        <v>836</v>
      </c>
      <c r="H864" s="91" t="s">
        <v>1016</v>
      </c>
      <c r="I864" s="91" t="s">
        <v>926</v>
      </c>
      <c r="J864" s="97"/>
      <c r="K864" s="78" t="s">
        <v>945</v>
      </c>
      <c r="L864" s="140" t="str">
        <f>IF(ISERROR(VLOOKUP($B864&amp;" "&amp;$M864,Lists!$AC$4:$AD$17,2,FALSE)),"",VLOOKUP($B864&amp;" "&amp;$M864,Lists!$AC$4:$AD$17,2,FALSE))</f>
        <v/>
      </c>
      <c r="M864" s="78" t="str">
        <f>IF(ISERROR(VLOOKUP($K864,Lists!$L$4:$M$7,2,FALSE)),"",VLOOKUP($K864,Lists!$L$4:$M$7,2,FALSE))</f>
        <v/>
      </c>
      <c r="N864" s="98" t="str">
        <f t="shared" si="13"/>
        <v/>
      </c>
      <c r="O864" s="99" t="str">
        <f>IF(C864="no",VLOOKUP(B864,Lists!$R$4:$AB$17,10, FALSE),"Please enter details here")</f>
        <v>Please enter details here</v>
      </c>
      <c r="P864" s="124"/>
      <c r="Q864" s="99" t="str">
        <f>IF(Lists!$BA$4="","No","")</f>
        <v>No</v>
      </c>
      <c r="R864" s="100" t="str">
        <f>IF(ISERROR(VLOOKUP($E864,Lists!$T$4:$AA$49,6,FALSE)),"",VLOOKUP($E864,Lists!$T$4:$AA$49,6,FALSE))</f>
        <v/>
      </c>
      <c r="S864" s="101" t="str">
        <f>IF(ISERROR(VLOOKUP($E864,Lists!$T$4:$AA$49,7,FALSE)),"",VLOOKUP($E864,Lists!$T$4:$AA$49,7,FALSE))</f>
        <v/>
      </c>
      <c r="T864" s="102"/>
      <c r="U864" s="102"/>
      <c r="V864" s="102"/>
      <c r="W864" s="102"/>
      <c r="X864" s="102" t="str">
        <f>IF(ISERROR(VLOOKUP($E864,Lists!$T$4:$AF$49,13,FALSE))," ",VLOOKUP($E864,Lists!$T$4:$AF$49,13,FALSE))</f>
        <v xml:space="preserve"> </v>
      </c>
    </row>
    <row r="865" spans="1:24" x14ac:dyDescent="0.25">
      <c r="A865" s="91"/>
      <c r="B865" s="76" t="s">
        <v>781</v>
      </c>
      <c r="C865" s="89" t="s">
        <v>898</v>
      </c>
      <c r="D865" s="139" t="str">
        <f>IF(ISERROR(VLOOKUP($B865,Lists!$R$4:$S$17,2,FALSE)),"",VLOOKUP($B865,Lists!$R$4:$S$17,2,FALSE))</f>
        <v/>
      </c>
      <c r="E865" s="90" t="s">
        <v>799</v>
      </c>
      <c r="F865" s="96"/>
      <c r="G865" s="96" t="s">
        <v>836</v>
      </c>
      <c r="H865" s="91" t="s">
        <v>1016</v>
      </c>
      <c r="I865" s="91" t="s">
        <v>926</v>
      </c>
      <c r="J865" s="97"/>
      <c r="K865" s="78" t="s">
        <v>945</v>
      </c>
      <c r="L865" s="140" t="str">
        <f>IF(ISERROR(VLOOKUP($B865&amp;" "&amp;$M865,Lists!$AC$4:$AD$17,2,FALSE)),"",VLOOKUP($B865&amp;" "&amp;$M865,Lists!$AC$4:$AD$17,2,FALSE))</f>
        <v/>
      </c>
      <c r="M865" s="78" t="str">
        <f>IF(ISERROR(VLOOKUP($K865,Lists!$L$4:$M$7,2,FALSE)),"",VLOOKUP($K865,Lists!$L$4:$M$7,2,FALSE))</f>
        <v/>
      </c>
      <c r="N865" s="98" t="str">
        <f t="shared" si="13"/>
        <v/>
      </c>
      <c r="O865" s="99" t="str">
        <f>IF(C865="no",VLOOKUP(B865,Lists!$R$4:$AB$17,10, FALSE),"Please enter details here")</f>
        <v>Please enter details here</v>
      </c>
      <c r="P865" s="124"/>
      <c r="Q865" s="99" t="str">
        <f>IF(Lists!$BA$4="","No","")</f>
        <v>No</v>
      </c>
      <c r="R865" s="100" t="str">
        <f>IF(ISERROR(VLOOKUP($E865,Lists!$T$4:$AA$49,6,FALSE)),"",VLOOKUP($E865,Lists!$T$4:$AA$49,6,FALSE))</f>
        <v/>
      </c>
      <c r="S865" s="101" t="str">
        <f>IF(ISERROR(VLOOKUP($E865,Lists!$T$4:$AA$49,7,FALSE)),"",VLOOKUP($E865,Lists!$T$4:$AA$49,7,FALSE))</f>
        <v/>
      </c>
      <c r="T865" s="102"/>
      <c r="U865" s="102"/>
      <c r="V865" s="102"/>
      <c r="W865" s="102"/>
      <c r="X865" s="102" t="str">
        <f>IF(ISERROR(VLOOKUP($E865,Lists!$T$4:$AF$49,13,FALSE))," ",VLOOKUP($E865,Lists!$T$4:$AF$49,13,FALSE))</f>
        <v xml:space="preserve"> </v>
      </c>
    </row>
    <row r="866" spans="1:24" x14ac:dyDescent="0.25">
      <c r="A866" s="91"/>
      <c r="B866" s="76" t="s">
        <v>781</v>
      </c>
      <c r="C866" s="89" t="s">
        <v>898</v>
      </c>
      <c r="D866" s="139" t="str">
        <f>IF(ISERROR(VLOOKUP($B866,Lists!$R$4:$S$17,2,FALSE)),"",VLOOKUP($B866,Lists!$R$4:$S$17,2,FALSE))</f>
        <v/>
      </c>
      <c r="E866" s="90" t="s">
        <v>799</v>
      </c>
      <c r="F866" s="96"/>
      <c r="G866" s="96" t="s">
        <v>836</v>
      </c>
      <c r="H866" s="91" t="s">
        <v>1016</v>
      </c>
      <c r="I866" s="91" t="s">
        <v>926</v>
      </c>
      <c r="J866" s="97"/>
      <c r="K866" s="78" t="s">
        <v>945</v>
      </c>
      <c r="L866" s="140" t="str">
        <f>IF(ISERROR(VLOOKUP($B866&amp;" "&amp;$M866,Lists!$AC$4:$AD$17,2,FALSE)),"",VLOOKUP($B866&amp;" "&amp;$M866,Lists!$AC$4:$AD$17,2,FALSE))</f>
        <v/>
      </c>
      <c r="M866" s="78" t="str">
        <f>IF(ISERROR(VLOOKUP($K866,Lists!$L$4:$M$7,2,FALSE)),"",VLOOKUP($K866,Lists!$L$4:$M$7,2,FALSE))</f>
        <v/>
      </c>
      <c r="N866" s="98" t="str">
        <f t="shared" si="13"/>
        <v/>
      </c>
      <c r="O866" s="99" t="str">
        <f>IF(C866="no",VLOOKUP(B866,Lists!$R$4:$AB$17,10, FALSE),"Please enter details here")</f>
        <v>Please enter details here</v>
      </c>
      <c r="P866" s="124"/>
      <c r="Q866" s="99" t="str">
        <f>IF(Lists!$BA$4="","No","")</f>
        <v>No</v>
      </c>
      <c r="R866" s="100" t="str">
        <f>IF(ISERROR(VLOOKUP($E866,Lists!$T$4:$AA$49,6,FALSE)),"",VLOOKUP($E866,Lists!$T$4:$AA$49,6,FALSE))</f>
        <v/>
      </c>
      <c r="S866" s="101" t="str">
        <f>IF(ISERROR(VLOOKUP($E866,Lists!$T$4:$AA$49,7,FALSE)),"",VLOOKUP($E866,Lists!$T$4:$AA$49,7,FALSE))</f>
        <v/>
      </c>
      <c r="T866" s="102"/>
      <c r="U866" s="102"/>
      <c r="V866" s="102"/>
      <c r="W866" s="102"/>
      <c r="X866" s="102" t="str">
        <f>IF(ISERROR(VLOOKUP($E866,Lists!$T$4:$AF$49,13,FALSE))," ",VLOOKUP($E866,Lists!$T$4:$AF$49,13,FALSE))</f>
        <v xml:space="preserve"> </v>
      </c>
    </row>
    <row r="867" spans="1:24" x14ac:dyDescent="0.25">
      <c r="A867" s="91"/>
      <c r="B867" s="76" t="s">
        <v>781</v>
      </c>
      <c r="C867" s="89" t="s">
        <v>898</v>
      </c>
      <c r="D867" s="139" t="str">
        <f>IF(ISERROR(VLOOKUP($B867,Lists!$R$4:$S$17,2,FALSE)),"",VLOOKUP($B867,Lists!$R$4:$S$17,2,FALSE))</f>
        <v/>
      </c>
      <c r="E867" s="90" t="s">
        <v>799</v>
      </c>
      <c r="F867" s="96"/>
      <c r="G867" s="96" t="s">
        <v>836</v>
      </c>
      <c r="H867" s="91" t="s">
        <v>1016</v>
      </c>
      <c r="I867" s="91" t="s">
        <v>926</v>
      </c>
      <c r="J867" s="97"/>
      <c r="K867" s="78" t="s">
        <v>945</v>
      </c>
      <c r="L867" s="140" t="str">
        <f>IF(ISERROR(VLOOKUP($B867&amp;" "&amp;$M867,Lists!$AC$4:$AD$17,2,FALSE)),"",VLOOKUP($B867&amp;" "&amp;$M867,Lists!$AC$4:$AD$17,2,FALSE))</f>
        <v/>
      </c>
      <c r="M867" s="78" t="str">
        <f>IF(ISERROR(VLOOKUP($K867,Lists!$L$4:$M$7,2,FALSE)),"",VLOOKUP($K867,Lists!$L$4:$M$7,2,FALSE))</f>
        <v/>
      </c>
      <c r="N867" s="98" t="str">
        <f t="shared" si="13"/>
        <v/>
      </c>
      <c r="O867" s="99" t="str">
        <f>IF(C867="no",VLOOKUP(B867,Lists!$R$4:$AB$17,10, FALSE),"Please enter details here")</f>
        <v>Please enter details here</v>
      </c>
      <c r="P867" s="124"/>
      <c r="Q867" s="99" t="str">
        <f>IF(Lists!$BA$4="","No","")</f>
        <v>No</v>
      </c>
      <c r="R867" s="100" t="str">
        <f>IF(ISERROR(VLOOKUP($E867,Lists!$T$4:$AA$49,6,FALSE)),"",VLOOKUP($E867,Lists!$T$4:$AA$49,6,FALSE))</f>
        <v/>
      </c>
      <c r="S867" s="101" t="str">
        <f>IF(ISERROR(VLOOKUP($E867,Lists!$T$4:$AA$49,7,FALSE)),"",VLOOKUP($E867,Lists!$T$4:$AA$49,7,FALSE))</f>
        <v/>
      </c>
      <c r="T867" s="102"/>
      <c r="U867" s="102"/>
      <c r="V867" s="102"/>
      <c r="W867" s="102"/>
      <c r="X867" s="102" t="str">
        <f>IF(ISERROR(VLOOKUP($E867,Lists!$T$4:$AF$49,13,FALSE))," ",VLOOKUP($E867,Lists!$T$4:$AF$49,13,FALSE))</f>
        <v xml:space="preserve"> </v>
      </c>
    </row>
    <row r="868" spans="1:24" x14ac:dyDescent="0.25">
      <c r="A868" s="91"/>
      <c r="B868" s="76" t="s">
        <v>781</v>
      </c>
      <c r="C868" s="89" t="s">
        <v>898</v>
      </c>
      <c r="D868" s="139" t="str">
        <f>IF(ISERROR(VLOOKUP($B868,Lists!$R$4:$S$17,2,FALSE)),"",VLOOKUP($B868,Lists!$R$4:$S$17,2,FALSE))</f>
        <v/>
      </c>
      <c r="E868" s="90" t="s">
        <v>799</v>
      </c>
      <c r="F868" s="96"/>
      <c r="G868" s="96" t="s">
        <v>836</v>
      </c>
      <c r="H868" s="91" t="s">
        <v>1016</v>
      </c>
      <c r="I868" s="91" t="s">
        <v>926</v>
      </c>
      <c r="J868" s="97"/>
      <c r="K868" s="78" t="s">
        <v>945</v>
      </c>
      <c r="L868" s="140" t="str">
        <f>IF(ISERROR(VLOOKUP($B868&amp;" "&amp;$M868,Lists!$AC$4:$AD$17,2,FALSE)),"",VLOOKUP($B868&amp;" "&amp;$M868,Lists!$AC$4:$AD$17,2,FALSE))</f>
        <v/>
      </c>
      <c r="M868" s="78" t="str">
        <f>IF(ISERROR(VLOOKUP($K868,Lists!$L$4:$M$7,2,FALSE)),"",VLOOKUP($K868,Lists!$L$4:$M$7,2,FALSE))</f>
        <v/>
      </c>
      <c r="N868" s="98" t="str">
        <f t="shared" si="13"/>
        <v/>
      </c>
      <c r="O868" s="99" t="str">
        <f>IF(C868="no",VLOOKUP(B868,Lists!$R$4:$AB$17,10, FALSE),"Please enter details here")</f>
        <v>Please enter details here</v>
      </c>
      <c r="P868" s="124"/>
      <c r="Q868" s="99" t="str">
        <f>IF(Lists!$BA$4="","No","")</f>
        <v>No</v>
      </c>
      <c r="R868" s="100" t="str">
        <f>IF(ISERROR(VLOOKUP($E868,Lists!$T$4:$AA$49,6,FALSE)),"",VLOOKUP($E868,Lists!$T$4:$AA$49,6,FALSE))</f>
        <v/>
      </c>
      <c r="S868" s="101" t="str">
        <f>IF(ISERROR(VLOOKUP($E868,Lists!$T$4:$AA$49,7,FALSE)),"",VLOOKUP($E868,Lists!$T$4:$AA$49,7,FALSE))</f>
        <v/>
      </c>
      <c r="T868" s="102"/>
      <c r="U868" s="102"/>
      <c r="V868" s="102"/>
      <c r="W868" s="102"/>
      <c r="X868" s="102" t="str">
        <f>IF(ISERROR(VLOOKUP($E868,Lists!$T$4:$AF$49,13,FALSE))," ",VLOOKUP($E868,Lists!$T$4:$AF$49,13,FALSE))</f>
        <v xml:space="preserve"> </v>
      </c>
    </row>
    <row r="869" spans="1:24" x14ac:dyDescent="0.25">
      <c r="A869" s="91"/>
      <c r="B869" s="76" t="s">
        <v>781</v>
      </c>
      <c r="C869" s="89" t="s">
        <v>898</v>
      </c>
      <c r="D869" s="139" t="str">
        <f>IF(ISERROR(VLOOKUP($B869,Lists!$R$4:$S$17,2,FALSE)),"",VLOOKUP($B869,Lists!$R$4:$S$17,2,FALSE))</f>
        <v/>
      </c>
      <c r="E869" s="90" t="s">
        <v>799</v>
      </c>
      <c r="F869" s="96"/>
      <c r="G869" s="96" t="s">
        <v>836</v>
      </c>
      <c r="H869" s="91" t="s">
        <v>1016</v>
      </c>
      <c r="I869" s="91" t="s">
        <v>926</v>
      </c>
      <c r="J869" s="97"/>
      <c r="K869" s="78" t="s">
        <v>945</v>
      </c>
      <c r="L869" s="140" t="str">
        <f>IF(ISERROR(VLOOKUP($B869&amp;" "&amp;$M869,Lists!$AC$4:$AD$17,2,FALSE)),"",VLOOKUP($B869&amp;" "&amp;$M869,Lists!$AC$4:$AD$17,2,FALSE))</f>
        <v/>
      </c>
      <c r="M869" s="78" t="str">
        <f>IF(ISERROR(VLOOKUP($K869,Lists!$L$4:$M$7,2,FALSE)),"",VLOOKUP($K869,Lists!$L$4:$M$7,2,FALSE))</f>
        <v/>
      </c>
      <c r="N869" s="98" t="str">
        <f t="shared" si="13"/>
        <v/>
      </c>
      <c r="O869" s="99" t="str">
        <f>IF(C869="no",VLOOKUP(B869,Lists!$R$4:$AB$17,10, FALSE),"Please enter details here")</f>
        <v>Please enter details here</v>
      </c>
      <c r="P869" s="124"/>
      <c r="Q869" s="99" t="str">
        <f>IF(Lists!$BA$4="","No","")</f>
        <v>No</v>
      </c>
      <c r="R869" s="100" t="str">
        <f>IF(ISERROR(VLOOKUP($E869,Lists!$T$4:$AA$49,6,FALSE)),"",VLOOKUP($E869,Lists!$T$4:$AA$49,6,FALSE))</f>
        <v/>
      </c>
      <c r="S869" s="101" t="str">
        <f>IF(ISERROR(VLOOKUP($E869,Lists!$T$4:$AA$49,7,FALSE)),"",VLOOKUP($E869,Lists!$T$4:$AA$49,7,FALSE))</f>
        <v/>
      </c>
      <c r="T869" s="102"/>
      <c r="U869" s="102"/>
      <c r="V869" s="102"/>
      <c r="W869" s="102"/>
      <c r="X869" s="102" t="str">
        <f>IF(ISERROR(VLOOKUP($E869,Lists!$T$4:$AF$49,13,FALSE))," ",VLOOKUP($E869,Lists!$T$4:$AF$49,13,FALSE))</f>
        <v xml:space="preserve"> </v>
      </c>
    </row>
    <row r="870" spans="1:24" x14ac:dyDescent="0.25">
      <c r="A870" s="91"/>
      <c r="B870" s="76" t="s">
        <v>781</v>
      </c>
      <c r="C870" s="89" t="s">
        <v>898</v>
      </c>
      <c r="D870" s="139" t="str">
        <f>IF(ISERROR(VLOOKUP($B870,Lists!$R$4:$S$17,2,FALSE)),"",VLOOKUP($B870,Lists!$R$4:$S$17,2,FALSE))</f>
        <v/>
      </c>
      <c r="E870" s="90" t="s">
        <v>799</v>
      </c>
      <c r="F870" s="96"/>
      <c r="G870" s="96" t="s">
        <v>836</v>
      </c>
      <c r="H870" s="91" t="s">
        <v>1016</v>
      </c>
      <c r="I870" s="91" t="s">
        <v>926</v>
      </c>
      <c r="J870" s="97"/>
      <c r="K870" s="78" t="s">
        <v>945</v>
      </c>
      <c r="L870" s="140" t="str">
        <f>IF(ISERROR(VLOOKUP($B870&amp;" "&amp;$M870,Lists!$AC$4:$AD$17,2,FALSE)),"",VLOOKUP($B870&amp;" "&amp;$M870,Lists!$AC$4:$AD$17,2,FALSE))</f>
        <v/>
      </c>
      <c r="M870" s="78" t="str">
        <f>IF(ISERROR(VLOOKUP($K870,Lists!$L$4:$M$7,2,FALSE)),"",VLOOKUP($K870,Lists!$L$4:$M$7,2,FALSE))</f>
        <v/>
      </c>
      <c r="N870" s="98" t="str">
        <f t="shared" si="13"/>
        <v/>
      </c>
      <c r="O870" s="99" t="str">
        <f>IF(C870="no",VLOOKUP(B870,Lists!$R$4:$AB$17,10, FALSE),"Please enter details here")</f>
        <v>Please enter details here</v>
      </c>
      <c r="P870" s="124"/>
      <c r="Q870" s="99" t="str">
        <f>IF(Lists!$BA$4="","No","")</f>
        <v>No</v>
      </c>
      <c r="R870" s="100" t="str">
        <f>IF(ISERROR(VLOOKUP($E870,Lists!$T$4:$AA$49,6,FALSE)),"",VLOOKUP($E870,Lists!$T$4:$AA$49,6,FALSE))</f>
        <v/>
      </c>
      <c r="S870" s="101" t="str">
        <f>IF(ISERROR(VLOOKUP($E870,Lists!$T$4:$AA$49,7,FALSE)),"",VLOOKUP($E870,Lists!$T$4:$AA$49,7,FALSE))</f>
        <v/>
      </c>
      <c r="T870" s="102"/>
      <c r="U870" s="102"/>
      <c r="V870" s="102"/>
      <c r="W870" s="102"/>
      <c r="X870" s="102" t="str">
        <f>IF(ISERROR(VLOOKUP($E870,Lists!$T$4:$AF$49,13,FALSE))," ",VLOOKUP($E870,Lists!$T$4:$AF$49,13,FALSE))</f>
        <v xml:space="preserve"> </v>
      </c>
    </row>
    <row r="871" spans="1:24" x14ac:dyDescent="0.25">
      <c r="A871" s="91"/>
      <c r="B871" s="76" t="s">
        <v>781</v>
      </c>
      <c r="C871" s="89" t="s">
        <v>898</v>
      </c>
      <c r="D871" s="139" t="str">
        <f>IF(ISERROR(VLOOKUP($B871,Lists!$R$4:$S$17,2,FALSE)),"",VLOOKUP($B871,Lists!$R$4:$S$17,2,FALSE))</f>
        <v/>
      </c>
      <c r="E871" s="90" t="s">
        <v>799</v>
      </c>
      <c r="F871" s="96"/>
      <c r="G871" s="96" t="s">
        <v>836</v>
      </c>
      <c r="H871" s="91" t="s">
        <v>1016</v>
      </c>
      <c r="I871" s="91" t="s">
        <v>926</v>
      </c>
      <c r="J871" s="97"/>
      <c r="K871" s="78" t="s">
        <v>945</v>
      </c>
      <c r="L871" s="140" t="str">
        <f>IF(ISERROR(VLOOKUP($B871&amp;" "&amp;$M871,Lists!$AC$4:$AD$17,2,FALSE)),"",VLOOKUP($B871&amp;" "&amp;$M871,Lists!$AC$4:$AD$17,2,FALSE))</f>
        <v/>
      </c>
      <c r="M871" s="78" t="str">
        <f>IF(ISERROR(VLOOKUP($K871,Lists!$L$4:$M$7,2,FALSE)),"",VLOOKUP($K871,Lists!$L$4:$M$7,2,FALSE))</f>
        <v/>
      </c>
      <c r="N871" s="98" t="str">
        <f t="shared" si="13"/>
        <v/>
      </c>
      <c r="O871" s="99" t="str">
        <f>IF(C871="no",VLOOKUP(B871,Lists!$R$4:$AB$17,10, FALSE),"Please enter details here")</f>
        <v>Please enter details here</v>
      </c>
      <c r="P871" s="124"/>
      <c r="Q871" s="99" t="str">
        <f>IF(Lists!$BA$4="","No","")</f>
        <v>No</v>
      </c>
      <c r="R871" s="100" t="str">
        <f>IF(ISERROR(VLOOKUP($E871,Lists!$T$4:$AA$49,6,FALSE)),"",VLOOKUP($E871,Lists!$T$4:$AA$49,6,FALSE))</f>
        <v/>
      </c>
      <c r="S871" s="101" t="str">
        <f>IF(ISERROR(VLOOKUP($E871,Lists!$T$4:$AA$49,7,FALSE)),"",VLOOKUP($E871,Lists!$T$4:$AA$49,7,FALSE))</f>
        <v/>
      </c>
      <c r="T871" s="102"/>
      <c r="U871" s="102"/>
      <c r="V871" s="102"/>
      <c r="W871" s="102"/>
      <c r="X871" s="102" t="str">
        <f>IF(ISERROR(VLOOKUP($E871,Lists!$T$4:$AF$49,13,FALSE))," ",VLOOKUP($E871,Lists!$T$4:$AF$49,13,FALSE))</f>
        <v xml:space="preserve"> </v>
      </c>
    </row>
    <row r="872" spans="1:24" x14ac:dyDescent="0.25">
      <c r="A872" s="91"/>
      <c r="B872" s="76" t="s">
        <v>781</v>
      </c>
      <c r="C872" s="89" t="s">
        <v>898</v>
      </c>
      <c r="D872" s="139" t="str">
        <f>IF(ISERROR(VLOOKUP($B872,Lists!$R$4:$S$17,2,FALSE)),"",VLOOKUP($B872,Lists!$R$4:$S$17,2,FALSE))</f>
        <v/>
      </c>
      <c r="E872" s="90" t="s">
        <v>799</v>
      </c>
      <c r="F872" s="96"/>
      <c r="G872" s="96" t="s">
        <v>836</v>
      </c>
      <c r="H872" s="91" t="s">
        <v>1016</v>
      </c>
      <c r="I872" s="91" t="s">
        <v>926</v>
      </c>
      <c r="J872" s="97"/>
      <c r="K872" s="78" t="s">
        <v>945</v>
      </c>
      <c r="L872" s="140" t="str">
        <f>IF(ISERROR(VLOOKUP($B872&amp;" "&amp;$M872,Lists!$AC$4:$AD$17,2,FALSE)),"",VLOOKUP($B872&amp;" "&amp;$M872,Lists!$AC$4:$AD$17,2,FALSE))</f>
        <v/>
      </c>
      <c r="M872" s="78" t="str">
        <f>IF(ISERROR(VLOOKUP($K872,Lists!$L$4:$M$7,2,FALSE)),"",VLOOKUP($K872,Lists!$L$4:$M$7,2,FALSE))</f>
        <v/>
      </c>
      <c r="N872" s="98" t="str">
        <f t="shared" si="13"/>
        <v/>
      </c>
      <c r="O872" s="99" t="str">
        <f>IF(C872="no",VLOOKUP(B872,Lists!$R$4:$AB$17,10, FALSE),"Please enter details here")</f>
        <v>Please enter details here</v>
      </c>
      <c r="P872" s="124"/>
      <c r="Q872" s="99" t="str">
        <f>IF(Lists!$BA$4="","No","")</f>
        <v>No</v>
      </c>
      <c r="R872" s="100" t="str">
        <f>IF(ISERROR(VLOOKUP($E872,Lists!$T$4:$AA$49,6,FALSE)),"",VLOOKUP($E872,Lists!$T$4:$AA$49,6,FALSE))</f>
        <v/>
      </c>
      <c r="S872" s="101" t="str">
        <f>IF(ISERROR(VLOOKUP($E872,Lists!$T$4:$AA$49,7,FALSE)),"",VLOOKUP($E872,Lists!$T$4:$AA$49,7,FALSE))</f>
        <v/>
      </c>
      <c r="T872" s="102"/>
      <c r="U872" s="102"/>
      <c r="V872" s="102"/>
      <c r="W872" s="102"/>
      <c r="X872" s="102" t="str">
        <f>IF(ISERROR(VLOOKUP($E872,Lists!$T$4:$AF$49,13,FALSE))," ",VLOOKUP($E872,Lists!$T$4:$AF$49,13,FALSE))</f>
        <v xml:space="preserve"> </v>
      </c>
    </row>
    <row r="873" spans="1:24" x14ac:dyDescent="0.25">
      <c r="A873" s="91"/>
      <c r="B873" s="76" t="s">
        <v>781</v>
      </c>
      <c r="C873" s="89" t="s">
        <v>898</v>
      </c>
      <c r="D873" s="139" t="str">
        <f>IF(ISERROR(VLOOKUP($B873,Lists!$R$4:$S$17,2,FALSE)),"",VLOOKUP($B873,Lists!$R$4:$S$17,2,FALSE))</f>
        <v/>
      </c>
      <c r="E873" s="90" t="s">
        <v>799</v>
      </c>
      <c r="F873" s="96"/>
      <c r="G873" s="96" t="s">
        <v>836</v>
      </c>
      <c r="H873" s="91" t="s">
        <v>1016</v>
      </c>
      <c r="I873" s="91" t="s">
        <v>926</v>
      </c>
      <c r="J873" s="97"/>
      <c r="K873" s="78" t="s">
        <v>945</v>
      </c>
      <c r="L873" s="140" t="str">
        <f>IF(ISERROR(VLOOKUP($B873&amp;" "&amp;$M873,Lists!$AC$4:$AD$17,2,FALSE)),"",VLOOKUP($B873&amp;" "&amp;$M873,Lists!$AC$4:$AD$17,2,FALSE))</f>
        <v/>
      </c>
      <c r="M873" s="78" t="str">
        <f>IF(ISERROR(VLOOKUP($K873,Lists!$L$4:$M$7,2,FALSE)),"",VLOOKUP($K873,Lists!$L$4:$M$7,2,FALSE))</f>
        <v/>
      </c>
      <c r="N873" s="98" t="str">
        <f t="shared" si="13"/>
        <v/>
      </c>
      <c r="O873" s="99" t="str">
        <f>IF(C873="no",VLOOKUP(B873,Lists!$R$4:$AB$17,10, FALSE),"Please enter details here")</f>
        <v>Please enter details here</v>
      </c>
      <c r="P873" s="124"/>
      <c r="Q873" s="99" t="str">
        <f>IF(Lists!$BA$4="","No","")</f>
        <v>No</v>
      </c>
      <c r="R873" s="100" t="str">
        <f>IF(ISERROR(VLOOKUP($E873,Lists!$T$4:$AA$49,6,FALSE)),"",VLOOKUP($E873,Lists!$T$4:$AA$49,6,FALSE))</f>
        <v/>
      </c>
      <c r="S873" s="101" t="str">
        <f>IF(ISERROR(VLOOKUP($E873,Lists!$T$4:$AA$49,7,FALSE)),"",VLOOKUP($E873,Lists!$T$4:$AA$49,7,FALSE))</f>
        <v/>
      </c>
      <c r="T873" s="102"/>
      <c r="U873" s="102"/>
      <c r="V873" s="102"/>
      <c r="W873" s="102"/>
      <c r="X873" s="102" t="str">
        <f>IF(ISERROR(VLOOKUP($E873,Lists!$T$4:$AF$49,13,FALSE))," ",VLOOKUP($E873,Lists!$T$4:$AF$49,13,FALSE))</f>
        <v xml:space="preserve"> </v>
      </c>
    </row>
    <row r="874" spans="1:24" x14ac:dyDescent="0.25">
      <c r="A874" s="91"/>
      <c r="B874" s="76" t="s">
        <v>781</v>
      </c>
      <c r="C874" s="89" t="s">
        <v>898</v>
      </c>
      <c r="D874" s="139" t="str">
        <f>IF(ISERROR(VLOOKUP($B874,Lists!$R$4:$S$17,2,FALSE)),"",VLOOKUP($B874,Lists!$R$4:$S$17,2,FALSE))</f>
        <v/>
      </c>
      <c r="E874" s="90" t="s">
        <v>799</v>
      </c>
      <c r="F874" s="96"/>
      <c r="G874" s="96" t="s">
        <v>836</v>
      </c>
      <c r="H874" s="91" t="s">
        <v>1016</v>
      </c>
      <c r="I874" s="91" t="s">
        <v>926</v>
      </c>
      <c r="J874" s="97"/>
      <c r="K874" s="78" t="s">
        <v>945</v>
      </c>
      <c r="L874" s="140" t="str">
        <f>IF(ISERROR(VLOOKUP($B874&amp;" "&amp;$M874,Lists!$AC$4:$AD$17,2,FALSE)),"",VLOOKUP($B874&amp;" "&amp;$M874,Lists!$AC$4:$AD$17,2,FALSE))</f>
        <v/>
      </c>
      <c r="M874" s="78" t="str">
        <f>IF(ISERROR(VLOOKUP($K874,Lists!$L$4:$M$7,2,FALSE)),"",VLOOKUP($K874,Lists!$L$4:$M$7,2,FALSE))</f>
        <v/>
      </c>
      <c r="N874" s="98" t="str">
        <f t="shared" si="13"/>
        <v/>
      </c>
      <c r="O874" s="99" t="str">
        <f>IF(C874="no",VLOOKUP(B874,Lists!$R$4:$AB$17,10, FALSE),"Please enter details here")</f>
        <v>Please enter details here</v>
      </c>
      <c r="P874" s="124"/>
      <c r="Q874" s="99" t="str">
        <f>IF(Lists!$BA$4="","No","")</f>
        <v>No</v>
      </c>
      <c r="R874" s="100" t="str">
        <f>IF(ISERROR(VLOOKUP($E874,Lists!$T$4:$AA$49,6,FALSE)),"",VLOOKUP($E874,Lists!$T$4:$AA$49,6,FALSE))</f>
        <v/>
      </c>
      <c r="S874" s="101" t="str">
        <f>IF(ISERROR(VLOOKUP($E874,Lists!$T$4:$AA$49,7,FALSE)),"",VLOOKUP($E874,Lists!$T$4:$AA$49,7,FALSE))</f>
        <v/>
      </c>
      <c r="T874" s="102"/>
      <c r="U874" s="102"/>
      <c r="V874" s="102"/>
      <c r="W874" s="102"/>
      <c r="X874" s="102" t="str">
        <f>IF(ISERROR(VLOOKUP($E874,Lists!$T$4:$AF$49,13,FALSE))," ",VLOOKUP($E874,Lists!$T$4:$AF$49,13,FALSE))</f>
        <v xml:space="preserve"> </v>
      </c>
    </row>
    <row r="875" spans="1:24" x14ac:dyDescent="0.25">
      <c r="A875" s="91"/>
      <c r="B875" s="76" t="s">
        <v>781</v>
      </c>
      <c r="C875" s="89" t="s">
        <v>898</v>
      </c>
      <c r="D875" s="139" t="str">
        <f>IF(ISERROR(VLOOKUP($B875,Lists!$R$4:$S$17,2,FALSE)),"",VLOOKUP($B875,Lists!$R$4:$S$17,2,FALSE))</f>
        <v/>
      </c>
      <c r="E875" s="90" t="s">
        <v>799</v>
      </c>
      <c r="F875" s="96"/>
      <c r="G875" s="96" t="s">
        <v>836</v>
      </c>
      <c r="H875" s="91" t="s">
        <v>1016</v>
      </c>
      <c r="I875" s="91" t="s">
        <v>926</v>
      </c>
      <c r="J875" s="97"/>
      <c r="K875" s="78" t="s">
        <v>945</v>
      </c>
      <c r="L875" s="140" t="str">
        <f>IF(ISERROR(VLOOKUP($B875&amp;" "&amp;$M875,Lists!$AC$4:$AD$17,2,FALSE)),"",VLOOKUP($B875&amp;" "&amp;$M875,Lists!$AC$4:$AD$17,2,FALSE))</f>
        <v/>
      </c>
      <c r="M875" s="78" t="str">
        <f>IF(ISERROR(VLOOKUP($K875,Lists!$L$4:$M$7,2,FALSE)),"",VLOOKUP($K875,Lists!$L$4:$M$7,2,FALSE))</f>
        <v/>
      </c>
      <c r="N875" s="98" t="str">
        <f t="shared" si="13"/>
        <v/>
      </c>
      <c r="O875" s="99" t="str">
        <f>IF(C875="no",VLOOKUP(B875,Lists!$R$4:$AB$17,10, FALSE),"Please enter details here")</f>
        <v>Please enter details here</v>
      </c>
      <c r="P875" s="124"/>
      <c r="Q875" s="99" t="str">
        <f>IF(Lists!$BA$4="","No","")</f>
        <v>No</v>
      </c>
      <c r="R875" s="100" t="str">
        <f>IF(ISERROR(VLOOKUP($E875,Lists!$T$4:$AA$49,6,FALSE)),"",VLOOKUP($E875,Lists!$T$4:$AA$49,6,FALSE))</f>
        <v/>
      </c>
      <c r="S875" s="101" t="str">
        <f>IF(ISERROR(VLOOKUP($E875,Lists!$T$4:$AA$49,7,FALSE)),"",VLOOKUP($E875,Lists!$T$4:$AA$49,7,FALSE))</f>
        <v/>
      </c>
      <c r="T875" s="102"/>
      <c r="U875" s="102"/>
      <c r="V875" s="102"/>
      <c r="W875" s="102"/>
      <c r="X875" s="102" t="str">
        <f>IF(ISERROR(VLOOKUP($E875,Lists!$T$4:$AF$49,13,FALSE))," ",VLOOKUP($E875,Lists!$T$4:$AF$49,13,FALSE))</f>
        <v xml:space="preserve"> </v>
      </c>
    </row>
    <row r="876" spans="1:24" x14ac:dyDescent="0.25">
      <c r="A876" s="91"/>
      <c r="B876" s="76" t="s">
        <v>781</v>
      </c>
      <c r="C876" s="89" t="s">
        <v>898</v>
      </c>
      <c r="D876" s="139" t="str">
        <f>IF(ISERROR(VLOOKUP($B876,Lists!$R$4:$S$17,2,FALSE)),"",VLOOKUP($B876,Lists!$R$4:$S$17,2,FALSE))</f>
        <v/>
      </c>
      <c r="E876" s="90" t="s">
        <v>799</v>
      </c>
      <c r="F876" s="96"/>
      <c r="G876" s="96" t="s">
        <v>836</v>
      </c>
      <c r="H876" s="91" t="s">
        <v>1016</v>
      </c>
      <c r="I876" s="91" t="s">
        <v>926</v>
      </c>
      <c r="J876" s="97"/>
      <c r="K876" s="78" t="s">
        <v>945</v>
      </c>
      <c r="L876" s="140" t="str">
        <f>IF(ISERROR(VLOOKUP($B876&amp;" "&amp;$M876,Lists!$AC$4:$AD$17,2,FALSE)),"",VLOOKUP($B876&amp;" "&amp;$M876,Lists!$AC$4:$AD$17,2,FALSE))</f>
        <v/>
      </c>
      <c r="M876" s="78" t="str">
        <f>IF(ISERROR(VLOOKUP($K876,Lists!$L$4:$M$7,2,FALSE)),"",VLOOKUP($K876,Lists!$L$4:$M$7,2,FALSE))</f>
        <v/>
      </c>
      <c r="N876" s="98" t="str">
        <f t="shared" si="13"/>
        <v/>
      </c>
      <c r="O876" s="99" t="str">
        <f>IF(C876="no",VLOOKUP(B876,Lists!$R$4:$AB$17,10, FALSE),"Please enter details here")</f>
        <v>Please enter details here</v>
      </c>
      <c r="P876" s="124"/>
      <c r="Q876" s="99" t="str">
        <f>IF(Lists!$BA$4="","No","")</f>
        <v>No</v>
      </c>
      <c r="R876" s="100" t="str">
        <f>IF(ISERROR(VLOOKUP($E876,Lists!$T$4:$AA$49,6,FALSE)),"",VLOOKUP($E876,Lists!$T$4:$AA$49,6,FALSE))</f>
        <v/>
      </c>
      <c r="S876" s="101" t="str">
        <f>IF(ISERROR(VLOOKUP($E876,Lists!$T$4:$AA$49,7,FALSE)),"",VLOOKUP($E876,Lists!$T$4:$AA$49,7,FALSE))</f>
        <v/>
      </c>
      <c r="T876" s="102"/>
      <c r="U876" s="102"/>
      <c r="V876" s="102"/>
      <c r="W876" s="102"/>
      <c r="X876" s="102" t="str">
        <f>IF(ISERROR(VLOOKUP($E876,Lists!$T$4:$AF$49,13,FALSE))," ",VLOOKUP($E876,Lists!$T$4:$AF$49,13,FALSE))</f>
        <v xml:space="preserve"> </v>
      </c>
    </row>
    <row r="877" spans="1:24" x14ac:dyDescent="0.25">
      <c r="A877" s="91"/>
      <c r="B877" s="76" t="s">
        <v>781</v>
      </c>
      <c r="C877" s="89" t="s">
        <v>898</v>
      </c>
      <c r="D877" s="139" t="str">
        <f>IF(ISERROR(VLOOKUP($B877,Lists!$R$4:$S$17,2,FALSE)),"",VLOOKUP($B877,Lists!$R$4:$S$17,2,FALSE))</f>
        <v/>
      </c>
      <c r="E877" s="90" t="s">
        <v>799</v>
      </c>
      <c r="F877" s="96"/>
      <c r="G877" s="96" t="s">
        <v>836</v>
      </c>
      <c r="H877" s="91" t="s">
        <v>1016</v>
      </c>
      <c r="I877" s="91" t="s">
        <v>926</v>
      </c>
      <c r="J877" s="97"/>
      <c r="K877" s="78" t="s">
        <v>945</v>
      </c>
      <c r="L877" s="140" t="str">
        <f>IF(ISERROR(VLOOKUP($B877&amp;" "&amp;$M877,Lists!$AC$4:$AD$17,2,FALSE)),"",VLOOKUP($B877&amp;" "&amp;$M877,Lists!$AC$4:$AD$17,2,FALSE))</f>
        <v/>
      </c>
      <c r="M877" s="78" t="str">
        <f>IF(ISERROR(VLOOKUP($K877,Lists!$L$4:$M$7,2,FALSE)),"",VLOOKUP($K877,Lists!$L$4:$M$7,2,FALSE))</f>
        <v/>
      </c>
      <c r="N877" s="98" t="str">
        <f t="shared" si="13"/>
        <v/>
      </c>
      <c r="O877" s="99" t="str">
        <f>IF(C877="no",VLOOKUP(B877,Lists!$R$4:$AB$17,10, FALSE),"Please enter details here")</f>
        <v>Please enter details here</v>
      </c>
      <c r="P877" s="124"/>
      <c r="Q877" s="99" t="str">
        <f>IF(Lists!$BA$4="","No","")</f>
        <v>No</v>
      </c>
      <c r="R877" s="100" t="str">
        <f>IF(ISERROR(VLOOKUP($E877,Lists!$T$4:$AA$49,6,FALSE)),"",VLOOKUP($E877,Lists!$T$4:$AA$49,6,FALSE))</f>
        <v/>
      </c>
      <c r="S877" s="101" t="str">
        <f>IF(ISERROR(VLOOKUP($E877,Lists!$T$4:$AA$49,7,FALSE)),"",VLOOKUP($E877,Lists!$T$4:$AA$49,7,FALSE))</f>
        <v/>
      </c>
      <c r="T877" s="102"/>
      <c r="U877" s="102"/>
      <c r="V877" s="102"/>
      <c r="W877" s="102"/>
      <c r="X877" s="102" t="str">
        <f>IF(ISERROR(VLOOKUP($E877,Lists!$T$4:$AF$49,13,FALSE))," ",VLOOKUP($E877,Lists!$T$4:$AF$49,13,FALSE))</f>
        <v xml:space="preserve"> </v>
      </c>
    </row>
    <row r="878" spans="1:24" x14ac:dyDescent="0.25">
      <c r="A878" s="91"/>
      <c r="B878" s="76" t="s">
        <v>781</v>
      </c>
      <c r="C878" s="89" t="s">
        <v>898</v>
      </c>
      <c r="D878" s="139" t="str">
        <f>IF(ISERROR(VLOOKUP($B878,Lists!$R$4:$S$17,2,FALSE)),"",VLOOKUP($B878,Lists!$R$4:$S$17,2,FALSE))</f>
        <v/>
      </c>
      <c r="E878" s="90" t="s">
        <v>799</v>
      </c>
      <c r="F878" s="96"/>
      <c r="G878" s="96" t="s">
        <v>836</v>
      </c>
      <c r="H878" s="91" t="s">
        <v>1016</v>
      </c>
      <c r="I878" s="91" t="s">
        <v>926</v>
      </c>
      <c r="J878" s="97"/>
      <c r="K878" s="78" t="s">
        <v>945</v>
      </c>
      <c r="L878" s="140" t="str">
        <f>IF(ISERROR(VLOOKUP($B878&amp;" "&amp;$M878,Lists!$AC$4:$AD$17,2,FALSE)),"",VLOOKUP($B878&amp;" "&amp;$M878,Lists!$AC$4:$AD$17,2,FALSE))</f>
        <v/>
      </c>
      <c r="M878" s="78" t="str">
        <f>IF(ISERROR(VLOOKUP($K878,Lists!$L$4:$M$7,2,FALSE)),"",VLOOKUP($K878,Lists!$L$4:$M$7,2,FALSE))</f>
        <v/>
      </c>
      <c r="N878" s="98" t="str">
        <f t="shared" si="13"/>
        <v/>
      </c>
      <c r="O878" s="99" t="str">
        <f>IF(C878="no",VLOOKUP(B878,Lists!$R$4:$AB$17,10, FALSE),"Please enter details here")</f>
        <v>Please enter details here</v>
      </c>
      <c r="P878" s="124"/>
      <c r="Q878" s="99" t="str">
        <f>IF(Lists!$BA$4="","No","")</f>
        <v>No</v>
      </c>
      <c r="R878" s="100" t="str">
        <f>IF(ISERROR(VLOOKUP($E878,Lists!$T$4:$AA$49,6,FALSE)),"",VLOOKUP($E878,Lists!$T$4:$AA$49,6,FALSE))</f>
        <v/>
      </c>
      <c r="S878" s="101" t="str">
        <f>IF(ISERROR(VLOOKUP($E878,Lists!$T$4:$AA$49,7,FALSE)),"",VLOOKUP($E878,Lists!$T$4:$AA$49,7,FALSE))</f>
        <v/>
      </c>
      <c r="T878" s="102"/>
      <c r="U878" s="102"/>
      <c r="V878" s="102"/>
      <c r="W878" s="102"/>
      <c r="X878" s="102" t="str">
        <f>IF(ISERROR(VLOOKUP($E878,Lists!$T$4:$AF$49,13,FALSE))," ",VLOOKUP($E878,Lists!$T$4:$AF$49,13,FALSE))</f>
        <v xml:space="preserve"> </v>
      </c>
    </row>
    <row r="879" spans="1:24" x14ac:dyDescent="0.25">
      <c r="A879" s="91"/>
      <c r="B879" s="76" t="s">
        <v>781</v>
      </c>
      <c r="C879" s="89" t="s">
        <v>898</v>
      </c>
      <c r="D879" s="139" t="str">
        <f>IF(ISERROR(VLOOKUP($B879,Lists!$R$4:$S$17,2,FALSE)),"",VLOOKUP($B879,Lists!$R$4:$S$17,2,FALSE))</f>
        <v/>
      </c>
      <c r="E879" s="90" t="s">
        <v>799</v>
      </c>
      <c r="F879" s="96"/>
      <c r="G879" s="96" t="s">
        <v>836</v>
      </c>
      <c r="H879" s="91" t="s">
        <v>1016</v>
      </c>
      <c r="I879" s="91" t="s">
        <v>926</v>
      </c>
      <c r="J879" s="97"/>
      <c r="K879" s="78" t="s">
        <v>945</v>
      </c>
      <c r="L879" s="140" t="str">
        <f>IF(ISERROR(VLOOKUP($B879&amp;" "&amp;$M879,Lists!$AC$4:$AD$17,2,FALSE)),"",VLOOKUP($B879&amp;" "&amp;$M879,Lists!$AC$4:$AD$17,2,FALSE))</f>
        <v/>
      </c>
      <c r="M879" s="78" t="str">
        <f>IF(ISERROR(VLOOKUP($K879,Lists!$L$4:$M$7,2,FALSE)),"",VLOOKUP($K879,Lists!$L$4:$M$7,2,FALSE))</f>
        <v/>
      </c>
      <c r="N879" s="98" t="str">
        <f t="shared" si="13"/>
        <v/>
      </c>
      <c r="O879" s="99" t="str">
        <f>IF(C879="no",VLOOKUP(B879,Lists!$R$4:$AB$17,10, FALSE),"Please enter details here")</f>
        <v>Please enter details here</v>
      </c>
      <c r="P879" s="124"/>
      <c r="Q879" s="99" t="str">
        <f>IF(Lists!$BA$4="","No","")</f>
        <v>No</v>
      </c>
      <c r="R879" s="100" t="str">
        <f>IF(ISERROR(VLOOKUP($E879,Lists!$T$4:$AA$49,6,FALSE)),"",VLOOKUP($E879,Lists!$T$4:$AA$49,6,FALSE))</f>
        <v/>
      </c>
      <c r="S879" s="101" t="str">
        <f>IF(ISERROR(VLOOKUP($E879,Lists!$T$4:$AA$49,7,FALSE)),"",VLOOKUP($E879,Lists!$T$4:$AA$49,7,FALSE))</f>
        <v/>
      </c>
      <c r="T879" s="102"/>
      <c r="U879" s="102"/>
      <c r="V879" s="102"/>
      <c r="W879" s="102"/>
      <c r="X879" s="102" t="str">
        <f>IF(ISERROR(VLOOKUP($E879,Lists!$T$4:$AF$49,13,FALSE))," ",VLOOKUP($E879,Lists!$T$4:$AF$49,13,FALSE))</f>
        <v xml:space="preserve"> </v>
      </c>
    </row>
    <row r="880" spans="1:24" x14ac:dyDescent="0.25">
      <c r="A880" s="91"/>
      <c r="B880" s="76" t="s">
        <v>781</v>
      </c>
      <c r="C880" s="89" t="s">
        <v>898</v>
      </c>
      <c r="D880" s="139" t="str">
        <f>IF(ISERROR(VLOOKUP($B880,Lists!$R$4:$S$17,2,FALSE)),"",VLOOKUP($B880,Lists!$R$4:$S$17,2,FALSE))</f>
        <v/>
      </c>
      <c r="E880" s="90" t="s">
        <v>799</v>
      </c>
      <c r="F880" s="96"/>
      <c r="G880" s="96" t="s">
        <v>836</v>
      </c>
      <c r="H880" s="91" t="s">
        <v>1016</v>
      </c>
      <c r="I880" s="91" t="s">
        <v>926</v>
      </c>
      <c r="J880" s="97"/>
      <c r="K880" s="78" t="s">
        <v>945</v>
      </c>
      <c r="L880" s="140" t="str">
        <f>IF(ISERROR(VLOOKUP($B880&amp;" "&amp;$M880,Lists!$AC$4:$AD$17,2,FALSE)),"",VLOOKUP($B880&amp;" "&amp;$M880,Lists!$AC$4:$AD$17,2,FALSE))</f>
        <v/>
      </c>
      <c r="M880" s="78" t="str">
        <f>IF(ISERROR(VLOOKUP($K880,Lists!$L$4:$M$7,2,FALSE)),"",VLOOKUP($K880,Lists!$L$4:$M$7,2,FALSE))</f>
        <v/>
      </c>
      <c r="N880" s="98" t="str">
        <f t="shared" si="13"/>
        <v/>
      </c>
      <c r="O880" s="99" t="str">
        <f>IF(C880="no",VLOOKUP(B880,Lists!$R$4:$AB$17,10, FALSE),"Please enter details here")</f>
        <v>Please enter details here</v>
      </c>
      <c r="P880" s="124"/>
      <c r="Q880" s="99" t="str">
        <f>IF(Lists!$BA$4="","No","")</f>
        <v>No</v>
      </c>
      <c r="R880" s="100" t="str">
        <f>IF(ISERROR(VLOOKUP($E880,Lists!$T$4:$AA$49,6,FALSE)),"",VLOOKUP($E880,Lists!$T$4:$AA$49,6,FALSE))</f>
        <v/>
      </c>
      <c r="S880" s="101" t="str">
        <f>IF(ISERROR(VLOOKUP($E880,Lists!$T$4:$AA$49,7,FALSE)),"",VLOOKUP($E880,Lists!$T$4:$AA$49,7,FALSE))</f>
        <v/>
      </c>
      <c r="T880" s="102"/>
      <c r="U880" s="102"/>
      <c r="V880" s="102"/>
      <c r="W880" s="102"/>
      <c r="X880" s="102" t="str">
        <f>IF(ISERROR(VLOOKUP($E880,Lists!$T$4:$AF$49,13,FALSE))," ",VLOOKUP($E880,Lists!$T$4:$AF$49,13,FALSE))</f>
        <v xml:space="preserve"> </v>
      </c>
    </row>
    <row r="881" spans="1:24" x14ac:dyDescent="0.25">
      <c r="A881" s="91"/>
      <c r="B881" s="76" t="s">
        <v>781</v>
      </c>
      <c r="C881" s="89" t="s">
        <v>898</v>
      </c>
      <c r="D881" s="139" t="str">
        <f>IF(ISERROR(VLOOKUP($B881,Lists!$R$4:$S$17,2,FALSE)),"",VLOOKUP($B881,Lists!$R$4:$S$17,2,FALSE))</f>
        <v/>
      </c>
      <c r="E881" s="90" t="s">
        <v>799</v>
      </c>
      <c r="F881" s="96"/>
      <c r="G881" s="96" t="s">
        <v>836</v>
      </c>
      <c r="H881" s="91" t="s">
        <v>1016</v>
      </c>
      <c r="I881" s="91" t="s">
        <v>926</v>
      </c>
      <c r="J881" s="97"/>
      <c r="K881" s="78" t="s">
        <v>945</v>
      </c>
      <c r="L881" s="140" t="str">
        <f>IF(ISERROR(VLOOKUP($B881&amp;" "&amp;$M881,Lists!$AC$4:$AD$17,2,FALSE)),"",VLOOKUP($B881&amp;" "&amp;$M881,Lists!$AC$4:$AD$17,2,FALSE))</f>
        <v/>
      </c>
      <c r="M881" s="78" t="str">
        <f>IF(ISERROR(VLOOKUP($K881,Lists!$L$4:$M$7,2,FALSE)),"",VLOOKUP($K881,Lists!$L$4:$M$7,2,FALSE))</f>
        <v/>
      </c>
      <c r="N881" s="98" t="str">
        <f t="shared" si="13"/>
        <v/>
      </c>
      <c r="O881" s="99" t="str">
        <f>IF(C881="no",VLOOKUP(B881,Lists!$R$4:$AB$17,10, FALSE),"Please enter details here")</f>
        <v>Please enter details here</v>
      </c>
      <c r="P881" s="124"/>
      <c r="Q881" s="99" t="str">
        <f>IF(Lists!$BA$4="","No","")</f>
        <v>No</v>
      </c>
      <c r="R881" s="100" t="str">
        <f>IF(ISERROR(VLOOKUP($E881,Lists!$T$4:$AA$49,6,FALSE)),"",VLOOKUP($E881,Lists!$T$4:$AA$49,6,FALSE))</f>
        <v/>
      </c>
      <c r="S881" s="101" t="str">
        <f>IF(ISERROR(VLOOKUP($E881,Lists!$T$4:$AA$49,7,FALSE)),"",VLOOKUP($E881,Lists!$T$4:$AA$49,7,FALSE))</f>
        <v/>
      </c>
      <c r="T881" s="102"/>
      <c r="U881" s="102"/>
      <c r="V881" s="102"/>
      <c r="W881" s="102"/>
      <c r="X881" s="102" t="str">
        <f>IF(ISERROR(VLOOKUP($E881,Lists!$T$4:$AF$49,13,FALSE))," ",VLOOKUP($E881,Lists!$T$4:$AF$49,13,FALSE))</f>
        <v xml:space="preserve"> </v>
      </c>
    </row>
    <row r="882" spans="1:24" x14ac:dyDescent="0.25">
      <c r="A882" s="91"/>
      <c r="B882" s="76" t="s">
        <v>781</v>
      </c>
      <c r="C882" s="89" t="s">
        <v>898</v>
      </c>
      <c r="D882" s="139" t="str">
        <f>IF(ISERROR(VLOOKUP($B882,Lists!$R$4:$S$17,2,FALSE)),"",VLOOKUP($B882,Lists!$R$4:$S$17,2,FALSE))</f>
        <v/>
      </c>
      <c r="E882" s="90" t="s">
        <v>799</v>
      </c>
      <c r="F882" s="96"/>
      <c r="G882" s="96" t="s">
        <v>836</v>
      </c>
      <c r="H882" s="91" t="s">
        <v>1016</v>
      </c>
      <c r="I882" s="91" t="s">
        <v>926</v>
      </c>
      <c r="J882" s="97"/>
      <c r="K882" s="78" t="s">
        <v>945</v>
      </c>
      <c r="L882" s="140" t="str">
        <f>IF(ISERROR(VLOOKUP($B882&amp;" "&amp;$M882,Lists!$AC$4:$AD$17,2,FALSE)),"",VLOOKUP($B882&amp;" "&amp;$M882,Lists!$AC$4:$AD$17,2,FALSE))</f>
        <v/>
      </c>
      <c r="M882" s="78" t="str">
        <f>IF(ISERROR(VLOOKUP($K882,Lists!$L$4:$M$7,2,FALSE)),"",VLOOKUP($K882,Lists!$L$4:$M$7,2,FALSE))</f>
        <v/>
      </c>
      <c r="N882" s="98" t="str">
        <f t="shared" si="13"/>
        <v/>
      </c>
      <c r="O882" s="99" t="str">
        <f>IF(C882="no",VLOOKUP(B882,Lists!$R$4:$AB$17,10, FALSE),"Please enter details here")</f>
        <v>Please enter details here</v>
      </c>
      <c r="P882" s="124"/>
      <c r="Q882" s="99" t="str">
        <f>IF(Lists!$BA$4="","No","")</f>
        <v>No</v>
      </c>
      <c r="R882" s="100" t="str">
        <f>IF(ISERROR(VLOOKUP($E882,Lists!$T$4:$AA$49,6,FALSE)),"",VLOOKUP($E882,Lists!$T$4:$AA$49,6,FALSE))</f>
        <v/>
      </c>
      <c r="S882" s="101" t="str">
        <f>IF(ISERROR(VLOOKUP($E882,Lists!$T$4:$AA$49,7,FALSE)),"",VLOOKUP($E882,Lists!$T$4:$AA$49,7,FALSE))</f>
        <v/>
      </c>
      <c r="T882" s="102"/>
      <c r="U882" s="102"/>
      <c r="V882" s="102"/>
      <c r="W882" s="102"/>
      <c r="X882" s="102" t="str">
        <f>IF(ISERROR(VLOOKUP($E882,Lists!$T$4:$AF$49,13,FALSE))," ",VLOOKUP($E882,Lists!$T$4:$AF$49,13,FALSE))</f>
        <v xml:space="preserve"> </v>
      </c>
    </row>
    <row r="883" spans="1:24" x14ac:dyDescent="0.25">
      <c r="A883" s="91"/>
      <c r="B883" s="76" t="s">
        <v>781</v>
      </c>
      <c r="C883" s="89" t="s">
        <v>898</v>
      </c>
      <c r="D883" s="139" t="str">
        <f>IF(ISERROR(VLOOKUP($B883,Lists!$R$4:$S$17,2,FALSE)),"",VLOOKUP($B883,Lists!$R$4:$S$17,2,FALSE))</f>
        <v/>
      </c>
      <c r="E883" s="90" t="s">
        <v>799</v>
      </c>
      <c r="F883" s="96"/>
      <c r="G883" s="96" t="s">
        <v>836</v>
      </c>
      <c r="H883" s="91" t="s">
        <v>1016</v>
      </c>
      <c r="I883" s="91" t="s">
        <v>926</v>
      </c>
      <c r="J883" s="97"/>
      <c r="K883" s="78" t="s">
        <v>945</v>
      </c>
      <c r="L883" s="140" t="str">
        <f>IF(ISERROR(VLOOKUP($B883&amp;" "&amp;$M883,Lists!$AC$4:$AD$17,2,FALSE)),"",VLOOKUP($B883&amp;" "&amp;$M883,Lists!$AC$4:$AD$17,2,FALSE))</f>
        <v/>
      </c>
      <c r="M883" s="78" t="str">
        <f>IF(ISERROR(VLOOKUP($K883,Lists!$L$4:$M$7,2,FALSE)),"",VLOOKUP($K883,Lists!$L$4:$M$7,2,FALSE))</f>
        <v/>
      </c>
      <c r="N883" s="98" t="str">
        <f t="shared" si="13"/>
        <v/>
      </c>
      <c r="O883" s="99" t="str">
        <f>IF(C883="no",VLOOKUP(B883,Lists!$R$4:$AB$17,10, FALSE),"Please enter details here")</f>
        <v>Please enter details here</v>
      </c>
      <c r="P883" s="124"/>
      <c r="Q883" s="99" t="str">
        <f>IF(Lists!$BA$4="","No","")</f>
        <v>No</v>
      </c>
      <c r="R883" s="100" t="str">
        <f>IF(ISERROR(VLOOKUP($E883,Lists!$T$4:$AA$49,6,FALSE)),"",VLOOKUP($E883,Lists!$T$4:$AA$49,6,FALSE))</f>
        <v/>
      </c>
      <c r="S883" s="101" t="str">
        <f>IF(ISERROR(VLOOKUP($E883,Lists!$T$4:$AA$49,7,FALSE)),"",VLOOKUP($E883,Lists!$T$4:$AA$49,7,FALSE))</f>
        <v/>
      </c>
      <c r="T883" s="102"/>
      <c r="U883" s="102"/>
      <c r="V883" s="102"/>
      <c r="W883" s="102"/>
      <c r="X883" s="102" t="str">
        <f>IF(ISERROR(VLOOKUP($E883,Lists!$T$4:$AF$49,13,FALSE))," ",VLOOKUP($E883,Lists!$T$4:$AF$49,13,FALSE))</f>
        <v xml:space="preserve"> </v>
      </c>
    </row>
    <row r="884" spans="1:24" x14ac:dyDescent="0.25">
      <c r="A884" s="91"/>
      <c r="B884" s="76" t="s">
        <v>781</v>
      </c>
      <c r="C884" s="89" t="s">
        <v>898</v>
      </c>
      <c r="D884" s="139" t="str">
        <f>IF(ISERROR(VLOOKUP($B884,Lists!$R$4:$S$17,2,FALSE)),"",VLOOKUP($B884,Lists!$R$4:$S$17,2,FALSE))</f>
        <v/>
      </c>
      <c r="E884" s="90" t="s">
        <v>799</v>
      </c>
      <c r="F884" s="96"/>
      <c r="G884" s="96" t="s">
        <v>836</v>
      </c>
      <c r="H884" s="91" t="s">
        <v>1016</v>
      </c>
      <c r="I884" s="91" t="s">
        <v>926</v>
      </c>
      <c r="J884" s="97"/>
      <c r="K884" s="78" t="s">
        <v>945</v>
      </c>
      <c r="L884" s="140" t="str">
        <f>IF(ISERROR(VLOOKUP($B884&amp;" "&amp;$M884,Lists!$AC$4:$AD$17,2,FALSE)),"",VLOOKUP($B884&amp;" "&amp;$M884,Lists!$AC$4:$AD$17,2,FALSE))</f>
        <v/>
      </c>
      <c r="M884" s="78" t="str">
        <f>IF(ISERROR(VLOOKUP($K884,Lists!$L$4:$M$7,2,FALSE)),"",VLOOKUP($K884,Lists!$L$4:$M$7,2,FALSE))</f>
        <v/>
      </c>
      <c r="N884" s="98" t="str">
        <f t="shared" si="13"/>
        <v/>
      </c>
      <c r="O884" s="99" t="str">
        <f>IF(C884="no",VLOOKUP(B884,Lists!$R$4:$AB$17,10, FALSE),"Please enter details here")</f>
        <v>Please enter details here</v>
      </c>
      <c r="P884" s="124"/>
      <c r="Q884" s="99" t="str">
        <f>IF(Lists!$BA$4="","No","")</f>
        <v>No</v>
      </c>
      <c r="R884" s="100" t="str">
        <f>IF(ISERROR(VLOOKUP($E884,Lists!$T$4:$AA$49,6,FALSE)),"",VLOOKUP($E884,Lists!$T$4:$AA$49,6,FALSE))</f>
        <v/>
      </c>
      <c r="S884" s="101" t="str">
        <f>IF(ISERROR(VLOOKUP($E884,Lists!$T$4:$AA$49,7,FALSE)),"",VLOOKUP($E884,Lists!$T$4:$AA$49,7,FALSE))</f>
        <v/>
      </c>
      <c r="T884" s="102"/>
      <c r="U884" s="102"/>
      <c r="V884" s="102"/>
      <c r="W884" s="102"/>
      <c r="X884" s="102" t="str">
        <f>IF(ISERROR(VLOOKUP($E884,Lists!$T$4:$AF$49,13,FALSE))," ",VLOOKUP($E884,Lists!$T$4:$AF$49,13,FALSE))</f>
        <v xml:space="preserve"> </v>
      </c>
    </row>
    <row r="885" spans="1:24" x14ac:dyDescent="0.25">
      <c r="A885" s="91"/>
      <c r="B885" s="76" t="s">
        <v>781</v>
      </c>
      <c r="C885" s="89" t="s">
        <v>898</v>
      </c>
      <c r="D885" s="139" t="str">
        <f>IF(ISERROR(VLOOKUP($B885,Lists!$R$4:$S$17,2,FALSE)),"",VLOOKUP($B885,Lists!$R$4:$S$17,2,FALSE))</f>
        <v/>
      </c>
      <c r="E885" s="90" t="s">
        <v>799</v>
      </c>
      <c r="F885" s="96"/>
      <c r="G885" s="96" t="s">
        <v>836</v>
      </c>
      <c r="H885" s="91" t="s">
        <v>1016</v>
      </c>
      <c r="I885" s="91" t="s">
        <v>926</v>
      </c>
      <c r="J885" s="97"/>
      <c r="K885" s="78" t="s">
        <v>945</v>
      </c>
      <c r="L885" s="140" t="str">
        <f>IF(ISERROR(VLOOKUP($B885&amp;" "&amp;$M885,Lists!$AC$4:$AD$17,2,FALSE)),"",VLOOKUP($B885&amp;" "&amp;$M885,Lists!$AC$4:$AD$17,2,FALSE))</f>
        <v/>
      </c>
      <c r="M885" s="78" t="str">
        <f>IF(ISERROR(VLOOKUP($K885,Lists!$L$4:$M$7,2,FALSE)),"",VLOOKUP($K885,Lists!$L$4:$M$7,2,FALSE))</f>
        <v/>
      </c>
      <c r="N885" s="98" t="str">
        <f t="shared" si="13"/>
        <v/>
      </c>
      <c r="O885" s="99" t="str">
        <f>IF(C885="no",VLOOKUP(B885,Lists!$R$4:$AB$17,10, FALSE),"Please enter details here")</f>
        <v>Please enter details here</v>
      </c>
      <c r="P885" s="124"/>
      <c r="Q885" s="99" t="str">
        <f>IF(Lists!$BA$4="","No","")</f>
        <v>No</v>
      </c>
      <c r="R885" s="100" t="str">
        <f>IF(ISERROR(VLOOKUP($E885,Lists!$T$4:$AA$49,6,FALSE)),"",VLOOKUP($E885,Lists!$T$4:$AA$49,6,FALSE))</f>
        <v/>
      </c>
      <c r="S885" s="101" t="str">
        <f>IF(ISERROR(VLOOKUP($E885,Lists!$T$4:$AA$49,7,FALSE)),"",VLOOKUP($E885,Lists!$T$4:$AA$49,7,FALSE))</f>
        <v/>
      </c>
      <c r="T885" s="102"/>
      <c r="U885" s="102"/>
      <c r="V885" s="102"/>
      <c r="W885" s="102"/>
      <c r="X885" s="102" t="str">
        <f>IF(ISERROR(VLOOKUP($E885,Lists!$T$4:$AF$49,13,FALSE))," ",VLOOKUP($E885,Lists!$T$4:$AF$49,13,FALSE))</f>
        <v xml:space="preserve"> </v>
      </c>
    </row>
    <row r="886" spans="1:24" x14ac:dyDescent="0.25">
      <c r="A886" s="91"/>
      <c r="B886" s="76" t="s">
        <v>781</v>
      </c>
      <c r="C886" s="89" t="s">
        <v>898</v>
      </c>
      <c r="D886" s="139" t="str">
        <f>IF(ISERROR(VLOOKUP($B886,Lists!$R$4:$S$17,2,FALSE)),"",VLOOKUP($B886,Lists!$R$4:$S$17,2,FALSE))</f>
        <v/>
      </c>
      <c r="E886" s="90" t="s">
        <v>799</v>
      </c>
      <c r="F886" s="96"/>
      <c r="G886" s="96" t="s">
        <v>836</v>
      </c>
      <c r="H886" s="91" t="s">
        <v>1016</v>
      </c>
      <c r="I886" s="91" t="s">
        <v>926</v>
      </c>
      <c r="J886" s="97"/>
      <c r="K886" s="78" t="s">
        <v>945</v>
      </c>
      <c r="L886" s="140" t="str">
        <f>IF(ISERROR(VLOOKUP($B886&amp;" "&amp;$M886,Lists!$AC$4:$AD$17,2,FALSE)),"",VLOOKUP($B886&amp;" "&amp;$M886,Lists!$AC$4:$AD$17,2,FALSE))</f>
        <v/>
      </c>
      <c r="M886" s="78" t="str">
        <f>IF(ISERROR(VLOOKUP($K886,Lists!$L$4:$M$7,2,FALSE)),"",VLOOKUP($K886,Lists!$L$4:$M$7,2,FALSE))</f>
        <v/>
      </c>
      <c r="N886" s="98" t="str">
        <f t="shared" si="13"/>
        <v/>
      </c>
      <c r="O886" s="99" t="str">
        <f>IF(C886="no",VLOOKUP(B886,Lists!$R$4:$AB$17,10, FALSE),"Please enter details here")</f>
        <v>Please enter details here</v>
      </c>
      <c r="P886" s="124"/>
      <c r="Q886" s="99" t="str">
        <f>IF(Lists!$BA$4="","No","")</f>
        <v>No</v>
      </c>
      <c r="R886" s="100" t="str">
        <f>IF(ISERROR(VLOOKUP($E886,Lists!$T$4:$AA$49,6,FALSE)),"",VLOOKUP($E886,Lists!$T$4:$AA$49,6,FALSE))</f>
        <v/>
      </c>
      <c r="S886" s="101" t="str">
        <f>IF(ISERROR(VLOOKUP($E886,Lists!$T$4:$AA$49,7,FALSE)),"",VLOOKUP($E886,Lists!$T$4:$AA$49,7,FALSE))</f>
        <v/>
      </c>
      <c r="T886" s="102"/>
      <c r="U886" s="102"/>
      <c r="V886" s="102"/>
      <c r="W886" s="102"/>
      <c r="X886" s="102" t="str">
        <f>IF(ISERROR(VLOOKUP($E886,Lists!$T$4:$AF$49,13,FALSE))," ",VLOOKUP($E886,Lists!$T$4:$AF$49,13,FALSE))</f>
        <v xml:space="preserve"> </v>
      </c>
    </row>
    <row r="887" spans="1:24" x14ac:dyDescent="0.25">
      <c r="A887" s="91"/>
      <c r="B887" s="76" t="s">
        <v>781</v>
      </c>
      <c r="C887" s="89" t="s">
        <v>898</v>
      </c>
      <c r="D887" s="139" t="str">
        <f>IF(ISERROR(VLOOKUP($B887,Lists!$R$4:$S$17,2,FALSE)),"",VLOOKUP($B887,Lists!$R$4:$S$17,2,FALSE))</f>
        <v/>
      </c>
      <c r="E887" s="90" t="s">
        <v>799</v>
      </c>
      <c r="F887" s="96"/>
      <c r="G887" s="96" t="s">
        <v>836</v>
      </c>
      <c r="H887" s="91" t="s">
        <v>1016</v>
      </c>
      <c r="I887" s="91" t="s">
        <v>926</v>
      </c>
      <c r="J887" s="97"/>
      <c r="K887" s="78" t="s">
        <v>945</v>
      </c>
      <c r="L887" s="140" t="str">
        <f>IF(ISERROR(VLOOKUP($B887&amp;" "&amp;$M887,Lists!$AC$4:$AD$17,2,FALSE)),"",VLOOKUP($B887&amp;" "&amp;$M887,Lists!$AC$4:$AD$17,2,FALSE))</f>
        <v/>
      </c>
      <c r="M887" s="78" t="str">
        <f>IF(ISERROR(VLOOKUP($K887,Lists!$L$4:$M$7,2,FALSE)),"",VLOOKUP($K887,Lists!$L$4:$M$7,2,FALSE))</f>
        <v/>
      </c>
      <c r="N887" s="98" t="str">
        <f t="shared" si="13"/>
        <v/>
      </c>
      <c r="O887" s="99" t="str">
        <f>IF(C887="no",VLOOKUP(B887,Lists!$R$4:$AB$17,10, FALSE),"Please enter details here")</f>
        <v>Please enter details here</v>
      </c>
      <c r="P887" s="124"/>
      <c r="Q887" s="99" t="str">
        <f>IF(Lists!$BA$4="","No","")</f>
        <v>No</v>
      </c>
      <c r="R887" s="100" t="str">
        <f>IF(ISERROR(VLOOKUP($E887,Lists!$T$4:$AA$49,6,FALSE)),"",VLOOKUP($E887,Lists!$T$4:$AA$49,6,FALSE))</f>
        <v/>
      </c>
      <c r="S887" s="101" t="str">
        <f>IF(ISERROR(VLOOKUP($E887,Lists!$T$4:$AA$49,7,FALSE)),"",VLOOKUP($E887,Lists!$T$4:$AA$49,7,FALSE))</f>
        <v/>
      </c>
      <c r="T887" s="102"/>
      <c r="U887" s="102"/>
      <c r="V887" s="102"/>
      <c r="W887" s="102"/>
      <c r="X887" s="102" t="str">
        <f>IF(ISERROR(VLOOKUP($E887,Lists!$T$4:$AF$49,13,FALSE))," ",VLOOKUP($E887,Lists!$T$4:$AF$49,13,FALSE))</f>
        <v xml:space="preserve"> </v>
      </c>
    </row>
    <row r="888" spans="1:24" x14ac:dyDescent="0.25">
      <c r="A888" s="91"/>
      <c r="B888" s="76" t="s">
        <v>781</v>
      </c>
      <c r="C888" s="89" t="s">
        <v>898</v>
      </c>
      <c r="D888" s="139" t="str">
        <f>IF(ISERROR(VLOOKUP($B888,Lists!$R$4:$S$17,2,FALSE)),"",VLOOKUP($B888,Lists!$R$4:$S$17,2,FALSE))</f>
        <v/>
      </c>
      <c r="E888" s="90" t="s">
        <v>799</v>
      </c>
      <c r="F888" s="96"/>
      <c r="G888" s="96" t="s">
        <v>836</v>
      </c>
      <c r="H888" s="91" t="s">
        <v>1016</v>
      </c>
      <c r="I888" s="91" t="s">
        <v>926</v>
      </c>
      <c r="J888" s="97"/>
      <c r="K888" s="78" t="s">
        <v>945</v>
      </c>
      <c r="L888" s="140" t="str">
        <f>IF(ISERROR(VLOOKUP($B888&amp;" "&amp;$M888,Lists!$AC$4:$AD$17,2,FALSE)),"",VLOOKUP($B888&amp;" "&amp;$M888,Lists!$AC$4:$AD$17,2,FALSE))</f>
        <v/>
      </c>
      <c r="M888" s="78" t="str">
        <f>IF(ISERROR(VLOOKUP($K888,Lists!$L$4:$M$7,2,FALSE)),"",VLOOKUP($K888,Lists!$L$4:$M$7,2,FALSE))</f>
        <v/>
      </c>
      <c r="N888" s="98" t="str">
        <f t="shared" si="13"/>
        <v/>
      </c>
      <c r="O888" s="99" t="str">
        <f>IF(C888="no",VLOOKUP(B888,Lists!$R$4:$AB$17,10, FALSE),"Please enter details here")</f>
        <v>Please enter details here</v>
      </c>
      <c r="P888" s="124"/>
      <c r="Q888" s="99" t="str">
        <f>IF(Lists!$BA$4="","No","")</f>
        <v>No</v>
      </c>
      <c r="R888" s="100" t="str">
        <f>IF(ISERROR(VLOOKUP($E888,Lists!$T$4:$AA$49,6,FALSE)),"",VLOOKUP($E888,Lists!$T$4:$AA$49,6,FALSE))</f>
        <v/>
      </c>
      <c r="S888" s="101" t="str">
        <f>IF(ISERROR(VLOOKUP($E888,Lists!$T$4:$AA$49,7,FALSE)),"",VLOOKUP($E888,Lists!$T$4:$AA$49,7,FALSE))</f>
        <v/>
      </c>
      <c r="T888" s="102"/>
      <c r="U888" s="102"/>
      <c r="V888" s="102"/>
      <c r="W888" s="102"/>
      <c r="X888" s="102" t="str">
        <f>IF(ISERROR(VLOOKUP($E888,Lists!$T$4:$AF$49,13,FALSE))," ",VLOOKUP($E888,Lists!$T$4:$AF$49,13,FALSE))</f>
        <v xml:space="preserve"> </v>
      </c>
    </row>
    <row r="889" spans="1:24" x14ac:dyDescent="0.25">
      <c r="A889" s="91"/>
      <c r="B889" s="76" t="s">
        <v>781</v>
      </c>
      <c r="C889" s="89" t="s">
        <v>898</v>
      </c>
      <c r="D889" s="139" t="str">
        <f>IF(ISERROR(VLOOKUP($B889,Lists!$R$4:$S$17,2,FALSE)),"",VLOOKUP($B889,Lists!$R$4:$S$17,2,FALSE))</f>
        <v/>
      </c>
      <c r="E889" s="90" t="s">
        <v>799</v>
      </c>
      <c r="F889" s="96"/>
      <c r="G889" s="96" t="s">
        <v>836</v>
      </c>
      <c r="H889" s="91" t="s">
        <v>1016</v>
      </c>
      <c r="I889" s="91" t="s">
        <v>926</v>
      </c>
      <c r="J889" s="97"/>
      <c r="K889" s="78" t="s">
        <v>945</v>
      </c>
      <c r="L889" s="140" t="str">
        <f>IF(ISERROR(VLOOKUP($B889&amp;" "&amp;$M889,Lists!$AC$4:$AD$17,2,FALSE)),"",VLOOKUP($B889&amp;" "&amp;$M889,Lists!$AC$4:$AD$17,2,FALSE))</f>
        <v/>
      </c>
      <c r="M889" s="78" t="str">
        <f>IF(ISERROR(VLOOKUP($K889,Lists!$L$4:$M$7,2,FALSE)),"",VLOOKUP($K889,Lists!$L$4:$M$7,2,FALSE))</f>
        <v/>
      </c>
      <c r="N889" s="98" t="str">
        <f t="shared" si="13"/>
        <v/>
      </c>
      <c r="O889" s="99" t="str">
        <f>IF(C889="no",VLOOKUP(B889,Lists!$R$4:$AB$17,10, FALSE),"Please enter details here")</f>
        <v>Please enter details here</v>
      </c>
      <c r="P889" s="124"/>
      <c r="Q889" s="99" t="str">
        <f>IF(Lists!$BA$4="","No","")</f>
        <v>No</v>
      </c>
      <c r="R889" s="100" t="str">
        <f>IF(ISERROR(VLOOKUP($E889,Lists!$T$4:$AA$49,6,FALSE)),"",VLOOKUP($E889,Lists!$T$4:$AA$49,6,FALSE))</f>
        <v/>
      </c>
      <c r="S889" s="101" t="str">
        <f>IF(ISERROR(VLOOKUP($E889,Lists!$T$4:$AA$49,7,FALSE)),"",VLOOKUP($E889,Lists!$T$4:$AA$49,7,FALSE))</f>
        <v/>
      </c>
      <c r="T889" s="102"/>
      <c r="U889" s="102"/>
      <c r="V889" s="102"/>
      <c r="W889" s="102"/>
      <c r="X889" s="102" t="str">
        <f>IF(ISERROR(VLOOKUP($E889,Lists!$T$4:$AF$49,13,FALSE))," ",VLOOKUP($E889,Lists!$T$4:$AF$49,13,FALSE))</f>
        <v xml:space="preserve"> </v>
      </c>
    </row>
    <row r="890" spans="1:24" x14ac:dyDescent="0.25">
      <c r="A890" s="91"/>
      <c r="B890" s="76" t="s">
        <v>781</v>
      </c>
      <c r="C890" s="89" t="s">
        <v>898</v>
      </c>
      <c r="D890" s="139" t="str">
        <f>IF(ISERROR(VLOOKUP($B890,Lists!$R$4:$S$17,2,FALSE)),"",VLOOKUP($B890,Lists!$R$4:$S$17,2,FALSE))</f>
        <v/>
      </c>
      <c r="E890" s="90" t="s">
        <v>799</v>
      </c>
      <c r="F890" s="96"/>
      <c r="G890" s="96" t="s">
        <v>836</v>
      </c>
      <c r="H890" s="91" t="s">
        <v>1016</v>
      </c>
      <c r="I890" s="91" t="s">
        <v>926</v>
      </c>
      <c r="J890" s="97"/>
      <c r="K890" s="78" t="s">
        <v>945</v>
      </c>
      <c r="L890" s="140" t="str">
        <f>IF(ISERROR(VLOOKUP($B890&amp;" "&amp;$M890,Lists!$AC$4:$AD$17,2,FALSE)),"",VLOOKUP($B890&amp;" "&amp;$M890,Lists!$AC$4:$AD$17,2,FALSE))</f>
        <v/>
      </c>
      <c r="M890" s="78" t="str">
        <f>IF(ISERROR(VLOOKUP($K890,Lists!$L$4:$M$7,2,FALSE)),"",VLOOKUP($K890,Lists!$L$4:$M$7,2,FALSE))</f>
        <v/>
      </c>
      <c r="N890" s="98" t="str">
        <f t="shared" si="13"/>
        <v/>
      </c>
      <c r="O890" s="99" t="str">
        <f>IF(C890="no",VLOOKUP(B890,Lists!$R$4:$AB$17,10, FALSE),"Please enter details here")</f>
        <v>Please enter details here</v>
      </c>
      <c r="P890" s="124"/>
      <c r="Q890" s="99" t="str">
        <f>IF(Lists!$BA$4="","No","")</f>
        <v>No</v>
      </c>
      <c r="R890" s="100" t="str">
        <f>IF(ISERROR(VLOOKUP($E890,Lists!$T$4:$AA$49,6,FALSE)),"",VLOOKUP($E890,Lists!$T$4:$AA$49,6,FALSE))</f>
        <v/>
      </c>
      <c r="S890" s="101" t="str">
        <f>IF(ISERROR(VLOOKUP($E890,Lists!$T$4:$AA$49,7,FALSE)),"",VLOOKUP($E890,Lists!$T$4:$AA$49,7,FALSE))</f>
        <v/>
      </c>
      <c r="T890" s="102"/>
      <c r="U890" s="102"/>
      <c r="V890" s="102"/>
      <c r="W890" s="102"/>
      <c r="X890" s="102" t="str">
        <f>IF(ISERROR(VLOOKUP($E890,Lists!$T$4:$AF$49,13,FALSE))," ",VLOOKUP($E890,Lists!$T$4:$AF$49,13,FALSE))</f>
        <v xml:space="preserve"> </v>
      </c>
    </row>
    <row r="891" spans="1:24" x14ac:dyDescent="0.25">
      <c r="A891" s="91"/>
      <c r="B891" s="76" t="s">
        <v>781</v>
      </c>
      <c r="C891" s="89" t="s">
        <v>898</v>
      </c>
      <c r="D891" s="139" t="str">
        <f>IF(ISERROR(VLOOKUP($B891,Lists!$R$4:$S$17,2,FALSE)),"",VLOOKUP($B891,Lists!$R$4:$S$17,2,FALSE))</f>
        <v/>
      </c>
      <c r="E891" s="90" t="s">
        <v>799</v>
      </c>
      <c r="F891" s="96"/>
      <c r="G891" s="96" t="s">
        <v>836</v>
      </c>
      <c r="H891" s="91" t="s">
        <v>1016</v>
      </c>
      <c r="I891" s="91" t="s">
        <v>926</v>
      </c>
      <c r="J891" s="97"/>
      <c r="K891" s="78" t="s">
        <v>945</v>
      </c>
      <c r="L891" s="140" t="str">
        <f>IF(ISERROR(VLOOKUP($B891&amp;" "&amp;$M891,Lists!$AC$4:$AD$17,2,FALSE)),"",VLOOKUP($B891&amp;" "&amp;$M891,Lists!$AC$4:$AD$17,2,FALSE))</f>
        <v/>
      </c>
      <c r="M891" s="78" t="str">
        <f>IF(ISERROR(VLOOKUP($K891,Lists!$L$4:$M$7,2,FALSE)),"",VLOOKUP($K891,Lists!$L$4:$M$7,2,FALSE))</f>
        <v/>
      </c>
      <c r="N891" s="98" t="str">
        <f t="shared" si="13"/>
        <v/>
      </c>
      <c r="O891" s="99" t="str">
        <f>IF(C891="no",VLOOKUP(B891,Lists!$R$4:$AB$17,10, FALSE),"Please enter details here")</f>
        <v>Please enter details here</v>
      </c>
      <c r="P891" s="124"/>
      <c r="Q891" s="99" t="str">
        <f>IF(Lists!$BA$4="","No","")</f>
        <v>No</v>
      </c>
      <c r="R891" s="100" t="str">
        <f>IF(ISERROR(VLOOKUP($E891,Lists!$T$4:$AA$49,6,FALSE)),"",VLOOKUP($E891,Lists!$T$4:$AA$49,6,FALSE))</f>
        <v/>
      </c>
      <c r="S891" s="101" t="str">
        <f>IF(ISERROR(VLOOKUP($E891,Lists!$T$4:$AA$49,7,FALSE)),"",VLOOKUP($E891,Lists!$T$4:$AA$49,7,FALSE))</f>
        <v/>
      </c>
      <c r="T891" s="102"/>
      <c r="U891" s="102"/>
      <c r="V891" s="102"/>
      <c r="W891" s="102"/>
      <c r="X891" s="102" t="str">
        <f>IF(ISERROR(VLOOKUP($E891,Lists!$T$4:$AF$49,13,FALSE))," ",VLOOKUP($E891,Lists!$T$4:$AF$49,13,FALSE))</f>
        <v xml:space="preserve"> </v>
      </c>
    </row>
    <row r="892" spans="1:24" x14ac:dyDescent="0.25">
      <c r="A892" s="91"/>
      <c r="B892" s="76" t="s">
        <v>781</v>
      </c>
      <c r="C892" s="89" t="s">
        <v>898</v>
      </c>
      <c r="D892" s="139" t="str">
        <f>IF(ISERROR(VLOOKUP($B892,Lists!$R$4:$S$17,2,FALSE)),"",VLOOKUP($B892,Lists!$R$4:$S$17,2,FALSE))</f>
        <v/>
      </c>
      <c r="E892" s="90" t="s">
        <v>799</v>
      </c>
      <c r="F892" s="96"/>
      <c r="G892" s="96" t="s">
        <v>836</v>
      </c>
      <c r="H892" s="91" t="s">
        <v>1016</v>
      </c>
      <c r="I892" s="91" t="s">
        <v>926</v>
      </c>
      <c r="J892" s="97"/>
      <c r="K892" s="78" t="s">
        <v>945</v>
      </c>
      <c r="L892" s="140" t="str">
        <f>IF(ISERROR(VLOOKUP($B892&amp;" "&amp;$M892,Lists!$AC$4:$AD$17,2,FALSE)),"",VLOOKUP($B892&amp;" "&amp;$M892,Lists!$AC$4:$AD$17,2,FALSE))</f>
        <v/>
      </c>
      <c r="M892" s="78" t="str">
        <f>IF(ISERROR(VLOOKUP($K892,Lists!$L$4:$M$7,2,FALSE)),"",VLOOKUP($K892,Lists!$L$4:$M$7,2,FALSE))</f>
        <v/>
      </c>
      <c r="N892" s="98" t="str">
        <f t="shared" si="13"/>
        <v/>
      </c>
      <c r="O892" s="99" t="str">
        <f>IF(C892="no",VLOOKUP(B892,Lists!$R$4:$AB$17,10, FALSE),"Please enter details here")</f>
        <v>Please enter details here</v>
      </c>
      <c r="P892" s="124"/>
      <c r="Q892" s="99" t="str">
        <f>IF(Lists!$BA$4="","No","")</f>
        <v>No</v>
      </c>
      <c r="R892" s="100" t="str">
        <f>IF(ISERROR(VLOOKUP($E892,Lists!$T$4:$AA$49,6,FALSE)),"",VLOOKUP($E892,Lists!$T$4:$AA$49,6,FALSE))</f>
        <v/>
      </c>
      <c r="S892" s="101" t="str">
        <f>IF(ISERROR(VLOOKUP($E892,Lists!$T$4:$AA$49,7,FALSE)),"",VLOOKUP($E892,Lists!$T$4:$AA$49,7,FALSE))</f>
        <v/>
      </c>
      <c r="T892" s="102"/>
      <c r="U892" s="102"/>
      <c r="V892" s="102"/>
      <c r="W892" s="102"/>
      <c r="X892" s="102" t="str">
        <f>IF(ISERROR(VLOOKUP($E892,Lists!$T$4:$AF$49,13,FALSE))," ",VLOOKUP($E892,Lists!$T$4:$AF$49,13,FALSE))</f>
        <v xml:space="preserve"> </v>
      </c>
    </row>
    <row r="893" spans="1:24" x14ac:dyDescent="0.25">
      <c r="A893" s="91"/>
      <c r="B893" s="76" t="s">
        <v>781</v>
      </c>
      <c r="C893" s="89" t="s">
        <v>898</v>
      </c>
      <c r="D893" s="139" t="str">
        <f>IF(ISERROR(VLOOKUP($B893,Lists!$R$4:$S$17,2,FALSE)),"",VLOOKUP($B893,Lists!$R$4:$S$17,2,FALSE))</f>
        <v/>
      </c>
      <c r="E893" s="90" t="s">
        <v>799</v>
      </c>
      <c r="F893" s="96"/>
      <c r="G893" s="96" t="s">
        <v>836</v>
      </c>
      <c r="H893" s="91" t="s">
        <v>1016</v>
      </c>
      <c r="I893" s="91" t="s">
        <v>926</v>
      </c>
      <c r="J893" s="97"/>
      <c r="K893" s="78" t="s">
        <v>945</v>
      </c>
      <c r="L893" s="140" t="str">
        <f>IF(ISERROR(VLOOKUP($B893&amp;" "&amp;$M893,Lists!$AC$4:$AD$17,2,FALSE)),"",VLOOKUP($B893&amp;" "&amp;$M893,Lists!$AC$4:$AD$17,2,FALSE))</f>
        <v/>
      </c>
      <c r="M893" s="78" t="str">
        <f>IF(ISERROR(VLOOKUP($K893,Lists!$L$4:$M$7,2,FALSE)),"",VLOOKUP($K893,Lists!$L$4:$M$7,2,FALSE))</f>
        <v/>
      </c>
      <c r="N893" s="98" t="str">
        <f t="shared" si="13"/>
        <v/>
      </c>
      <c r="O893" s="99" t="str">
        <f>IF(C893="no",VLOOKUP(B893,Lists!$R$4:$AB$17,10, FALSE),"Please enter details here")</f>
        <v>Please enter details here</v>
      </c>
      <c r="P893" s="124"/>
      <c r="Q893" s="99" t="str">
        <f>IF(Lists!$BA$4="","No","")</f>
        <v>No</v>
      </c>
      <c r="R893" s="100" t="str">
        <f>IF(ISERROR(VLOOKUP($E893,Lists!$T$4:$AA$49,6,FALSE)),"",VLOOKUP($E893,Lists!$T$4:$AA$49,6,FALSE))</f>
        <v/>
      </c>
      <c r="S893" s="101" t="str">
        <f>IF(ISERROR(VLOOKUP($E893,Lists!$T$4:$AA$49,7,FALSE)),"",VLOOKUP($E893,Lists!$T$4:$AA$49,7,FALSE))</f>
        <v/>
      </c>
      <c r="T893" s="102"/>
      <c r="U893" s="102"/>
      <c r="V893" s="102"/>
      <c r="W893" s="102"/>
      <c r="X893" s="102" t="str">
        <f>IF(ISERROR(VLOOKUP($E893,Lists!$T$4:$AF$49,13,FALSE))," ",VLOOKUP($E893,Lists!$T$4:$AF$49,13,FALSE))</f>
        <v xml:space="preserve"> </v>
      </c>
    </row>
    <row r="894" spans="1:24" x14ac:dyDescent="0.25">
      <c r="A894" s="91"/>
      <c r="B894" s="76" t="s">
        <v>781</v>
      </c>
      <c r="C894" s="89" t="s">
        <v>898</v>
      </c>
      <c r="D894" s="139" t="str">
        <f>IF(ISERROR(VLOOKUP($B894,Lists!$R$4:$S$17,2,FALSE)),"",VLOOKUP($B894,Lists!$R$4:$S$17,2,FALSE))</f>
        <v/>
      </c>
      <c r="E894" s="90" t="s">
        <v>799</v>
      </c>
      <c r="F894" s="96"/>
      <c r="G894" s="96" t="s">
        <v>836</v>
      </c>
      <c r="H894" s="91" t="s">
        <v>1016</v>
      </c>
      <c r="I894" s="91" t="s">
        <v>926</v>
      </c>
      <c r="J894" s="97"/>
      <c r="K894" s="78" t="s">
        <v>945</v>
      </c>
      <c r="L894" s="140" t="str">
        <f>IF(ISERROR(VLOOKUP($B894&amp;" "&amp;$M894,Lists!$AC$4:$AD$17,2,FALSE)),"",VLOOKUP($B894&amp;" "&amp;$M894,Lists!$AC$4:$AD$17,2,FALSE))</f>
        <v/>
      </c>
      <c r="M894" s="78" t="str">
        <f>IF(ISERROR(VLOOKUP($K894,Lists!$L$4:$M$7,2,FALSE)),"",VLOOKUP($K894,Lists!$L$4:$M$7,2,FALSE))</f>
        <v/>
      </c>
      <c r="N894" s="98" t="str">
        <f t="shared" si="13"/>
        <v/>
      </c>
      <c r="O894" s="99" t="str">
        <f>IF(C894="no",VLOOKUP(B894,Lists!$R$4:$AB$17,10, FALSE),"Please enter details here")</f>
        <v>Please enter details here</v>
      </c>
      <c r="P894" s="124"/>
      <c r="Q894" s="99" t="str">
        <f>IF(Lists!$BA$4="","No","")</f>
        <v>No</v>
      </c>
      <c r="R894" s="100" t="str">
        <f>IF(ISERROR(VLOOKUP($E894,Lists!$T$4:$AA$49,6,FALSE)),"",VLOOKUP($E894,Lists!$T$4:$AA$49,6,FALSE))</f>
        <v/>
      </c>
      <c r="S894" s="101" t="str">
        <f>IF(ISERROR(VLOOKUP($E894,Lists!$T$4:$AA$49,7,FALSE)),"",VLOOKUP($E894,Lists!$T$4:$AA$49,7,FALSE))</f>
        <v/>
      </c>
      <c r="T894" s="102"/>
      <c r="U894" s="102"/>
      <c r="V894" s="102"/>
      <c r="W894" s="102"/>
      <c r="X894" s="102" t="str">
        <f>IF(ISERROR(VLOOKUP($E894,Lists!$T$4:$AF$49,13,FALSE))," ",VLOOKUP($E894,Lists!$T$4:$AF$49,13,FALSE))</f>
        <v xml:space="preserve"> </v>
      </c>
    </row>
    <row r="895" spans="1:24" x14ac:dyDescent="0.25">
      <c r="A895" s="91"/>
      <c r="B895" s="76" t="s">
        <v>781</v>
      </c>
      <c r="C895" s="89" t="s">
        <v>898</v>
      </c>
      <c r="D895" s="139" t="str">
        <f>IF(ISERROR(VLOOKUP($B895,Lists!$R$4:$S$17,2,FALSE)),"",VLOOKUP($B895,Lists!$R$4:$S$17,2,FALSE))</f>
        <v/>
      </c>
      <c r="E895" s="90" t="s">
        <v>799</v>
      </c>
      <c r="F895" s="96"/>
      <c r="G895" s="96" t="s">
        <v>836</v>
      </c>
      <c r="H895" s="91" t="s">
        <v>1016</v>
      </c>
      <c r="I895" s="91" t="s">
        <v>926</v>
      </c>
      <c r="J895" s="97"/>
      <c r="K895" s="78" t="s">
        <v>945</v>
      </c>
      <c r="L895" s="140" t="str">
        <f>IF(ISERROR(VLOOKUP($B895&amp;" "&amp;$M895,Lists!$AC$4:$AD$17,2,FALSE)),"",VLOOKUP($B895&amp;" "&amp;$M895,Lists!$AC$4:$AD$17,2,FALSE))</f>
        <v/>
      </c>
      <c r="M895" s="78" t="str">
        <f>IF(ISERROR(VLOOKUP($K895,Lists!$L$4:$M$7,2,FALSE)),"",VLOOKUP($K895,Lists!$L$4:$M$7,2,FALSE))</f>
        <v/>
      </c>
      <c r="N895" s="98" t="str">
        <f t="shared" si="13"/>
        <v/>
      </c>
      <c r="O895" s="99" t="str">
        <f>IF(C895="no",VLOOKUP(B895,Lists!$R$4:$AB$17,10, FALSE),"Please enter details here")</f>
        <v>Please enter details here</v>
      </c>
      <c r="P895" s="124"/>
      <c r="Q895" s="99" t="str">
        <f>IF(Lists!$BA$4="","No","")</f>
        <v>No</v>
      </c>
      <c r="R895" s="100" t="str">
        <f>IF(ISERROR(VLOOKUP($E895,Lists!$T$4:$AA$49,6,FALSE)),"",VLOOKUP($E895,Lists!$T$4:$AA$49,6,FALSE))</f>
        <v/>
      </c>
      <c r="S895" s="101" t="str">
        <f>IF(ISERROR(VLOOKUP($E895,Lists!$T$4:$AA$49,7,FALSE)),"",VLOOKUP($E895,Lists!$T$4:$AA$49,7,FALSE))</f>
        <v/>
      </c>
      <c r="T895" s="102"/>
      <c r="U895" s="102"/>
      <c r="V895" s="102"/>
      <c r="W895" s="102"/>
      <c r="X895" s="102" t="str">
        <f>IF(ISERROR(VLOOKUP($E895,Lists!$T$4:$AF$49,13,FALSE))," ",VLOOKUP($E895,Lists!$T$4:$AF$49,13,FALSE))</f>
        <v xml:space="preserve"> </v>
      </c>
    </row>
    <row r="896" spans="1:24" x14ac:dyDescent="0.25">
      <c r="A896" s="91"/>
      <c r="B896" s="76" t="s">
        <v>781</v>
      </c>
      <c r="C896" s="89" t="s">
        <v>898</v>
      </c>
      <c r="D896" s="139" t="str">
        <f>IF(ISERROR(VLOOKUP($B896,Lists!$R$4:$S$17,2,FALSE)),"",VLOOKUP($B896,Lists!$R$4:$S$17,2,FALSE))</f>
        <v/>
      </c>
      <c r="E896" s="90" t="s">
        <v>799</v>
      </c>
      <c r="F896" s="96"/>
      <c r="G896" s="96" t="s">
        <v>836</v>
      </c>
      <c r="H896" s="91" t="s">
        <v>1016</v>
      </c>
      <c r="I896" s="91" t="s">
        <v>926</v>
      </c>
      <c r="J896" s="97"/>
      <c r="K896" s="78" t="s">
        <v>945</v>
      </c>
      <c r="L896" s="140" t="str">
        <f>IF(ISERROR(VLOOKUP($B896&amp;" "&amp;$M896,Lists!$AC$4:$AD$17,2,FALSE)),"",VLOOKUP($B896&amp;" "&amp;$M896,Lists!$AC$4:$AD$17,2,FALSE))</f>
        <v/>
      </c>
      <c r="M896" s="78" t="str">
        <f>IF(ISERROR(VLOOKUP($K896,Lists!$L$4:$M$7,2,FALSE)),"",VLOOKUP($K896,Lists!$L$4:$M$7,2,FALSE))</f>
        <v/>
      </c>
      <c r="N896" s="98" t="str">
        <f t="shared" si="13"/>
        <v/>
      </c>
      <c r="O896" s="99" t="str">
        <f>IF(C896="no",VLOOKUP(B896,Lists!$R$4:$AB$17,10, FALSE),"Please enter details here")</f>
        <v>Please enter details here</v>
      </c>
      <c r="P896" s="124"/>
      <c r="Q896" s="99" t="str">
        <f>IF(Lists!$BA$4="","No","")</f>
        <v>No</v>
      </c>
      <c r="R896" s="100" t="str">
        <f>IF(ISERROR(VLOOKUP($E896,Lists!$T$4:$AA$49,6,FALSE)),"",VLOOKUP($E896,Lists!$T$4:$AA$49,6,FALSE))</f>
        <v/>
      </c>
      <c r="S896" s="101" t="str">
        <f>IF(ISERROR(VLOOKUP($E896,Lists!$T$4:$AA$49,7,FALSE)),"",VLOOKUP($E896,Lists!$T$4:$AA$49,7,FALSE))</f>
        <v/>
      </c>
      <c r="T896" s="102"/>
      <c r="U896" s="102"/>
      <c r="V896" s="102"/>
      <c r="W896" s="102"/>
      <c r="X896" s="102" t="str">
        <f>IF(ISERROR(VLOOKUP($E896,Lists!$T$4:$AF$49,13,FALSE))," ",VLOOKUP($E896,Lists!$T$4:$AF$49,13,FALSE))</f>
        <v xml:space="preserve"> </v>
      </c>
    </row>
    <row r="897" spans="1:24" x14ac:dyDescent="0.25">
      <c r="A897" s="91"/>
      <c r="B897" s="76" t="s">
        <v>781</v>
      </c>
      <c r="C897" s="89" t="s">
        <v>898</v>
      </c>
      <c r="D897" s="139" t="str">
        <f>IF(ISERROR(VLOOKUP($B897,Lists!$R$4:$S$17,2,FALSE)),"",VLOOKUP($B897,Lists!$R$4:$S$17,2,FALSE))</f>
        <v/>
      </c>
      <c r="E897" s="90" t="s">
        <v>799</v>
      </c>
      <c r="F897" s="96"/>
      <c r="G897" s="96" t="s">
        <v>836</v>
      </c>
      <c r="H897" s="91" t="s">
        <v>1016</v>
      </c>
      <c r="I897" s="91" t="s">
        <v>926</v>
      </c>
      <c r="J897" s="97"/>
      <c r="K897" s="78" t="s">
        <v>945</v>
      </c>
      <c r="L897" s="140" t="str">
        <f>IF(ISERROR(VLOOKUP($B897&amp;" "&amp;$M897,Lists!$AC$4:$AD$17,2,FALSE)),"",VLOOKUP($B897&amp;" "&amp;$M897,Lists!$AC$4:$AD$17,2,FALSE))</f>
        <v/>
      </c>
      <c r="M897" s="78" t="str">
        <f>IF(ISERROR(VLOOKUP($K897,Lists!$L$4:$M$7,2,FALSE)),"",VLOOKUP($K897,Lists!$L$4:$M$7,2,FALSE))</f>
        <v/>
      </c>
      <c r="N897" s="98" t="str">
        <f t="shared" si="13"/>
        <v/>
      </c>
      <c r="O897" s="99" t="str">
        <f>IF(C897="no",VLOOKUP(B897,Lists!$R$4:$AB$17,10, FALSE),"Please enter details here")</f>
        <v>Please enter details here</v>
      </c>
      <c r="P897" s="124"/>
      <c r="Q897" s="99" t="str">
        <f>IF(Lists!$BA$4="","No","")</f>
        <v>No</v>
      </c>
      <c r="R897" s="100" t="str">
        <f>IF(ISERROR(VLOOKUP($E897,Lists!$T$4:$AA$49,6,FALSE)),"",VLOOKUP($E897,Lists!$T$4:$AA$49,6,FALSE))</f>
        <v/>
      </c>
      <c r="S897" s="101" t="str">
        <f>IF(ISERROR(VLOOKUP($E897,Lists!$T$4:$AA$49,7,FALSE)),"",VLOOKUP($E897,Lists!$T$4:$AA$49,7,FALSE))</f>
        <v/>
      </c>
      <c r="T897" s="102"/>
      <c r="U897" s="102"/>
      <c r="V897" s="102"/>
      <c r="W897" s="102"/>
      <c r="X897" s="102" t="str">
        <f>IF(ISERROR(VLOOKUP($E897,Lists!$T$4:$AF$49,13,FALSE))," ",VLOOKUP($E897,Lists!$T$4:$AF$49,13,FALSE))</f>
        <v xml:space="preserve"> </v>
      </c>
    </row>
    <row r="898" spans="1:24" x14ac:dyDescent="0.25">
      <c r="A898" s="91"/>
      <c r="B898" s="76" t="s">
        <v>781</v>
      </c>
      <c r="C898" s="89" t="s">
        <v>898</v>
      </c>
      <c r="D898" s="139" t="str">
        <f>IF(ISERROR(VLOOKUP($B898,Lists!$R$4:$S$17,2,FALSE)),"",VLOOKUP($B898,Lists!$R$4:$S$17,2,FALSE))</f>
        <v/>
      </c>
      <c r="E898" s="90" t="s">
        <v>799</v>
      </c>
      <c r="F898" s="96"/>
      <c r="G898" s="96" t="s">
        <v>836</v>
      </c>
      <c r="H898" s="91" t="s">
        <v>1016</v>
      </c>
      <c r="I898" s="91" t="s">
        <v>926</v>
      </c>
      <c r="J898" s="97"/>
      <c r="K898" s="78" t="s">
        <v>945</v>
      </c>
      <c r="L898" s="140" t="str">
        <f>IF(ISERROR(VLOOKUP($B898&amp;" "&amp;$M898,Lists!$AC$4:$AD$17,2,FALSE)),"",VLOOKUP($B898&amp;" "&amp;$M898,Lists!$AC$4:$AD$17,2,FALSE))</f>
        <v/>
      </c>
      <c r="M898" s="78" t="str">
        <f>IF(ISERROR(VLOOKUP($K898,Lists!$L$4:$M$7,2,FALSE)),"",VLOOKUP($K898,Lists!$L$4:$M$7,2,FALSE))</f>
        <v/>
      </c>
      <c r="N898" s="98" t="str">
        <f t="shared" si="13"/>
        <v/>
      </c>
      <c r="O898" s="99" t="str">
        <f>IF(C898="no",VLOOKUP(B898,Lists!$R$4:$AB$17,10, FALSE),"Please enter details here")</f>
        <v>Please enter details here</v>
      </c>
      <c r="P898" s="124"/>
      <c r="Q898" s="99" t="str">
        <f>IF(Lists!$BA$4="","No","")</f>
        <v>No</v>
      </c>
      <c r="R898" s="100" t="str">
        <f>IF(ISERROR(VLOOKUP($E898,Lists!$T$4:$AA$49,6,FALSE)),"",VLOOKUP($E898,Lists!$T$4:$AA$49,6,FALSE))</f>
        <v/>
      </c>
      <c r="S898" s="101" t="str">
        <f>IF(ISERROR(VLOOKUP($E898,Lists!$T$4:$AA$49,7,FALSE)),"",VLOOKUP($E898,Lists!$T$4:$AA$49,7,FALSE))</f>
        <v/>
      </c>
      <c r="T898" s="102"/>
      <c r="U898" s="102"/>
      <c r="V898" s="102"/>
      <c r="W898" s="102"/>
      <c r="X898" s="102" t="str">
        <f>IF(ISERROR(VLOOKUP($E898,Lists!$T$4:$AF$49,13,FALSE))," ",VLOOKUP($E898,Lists!$T$4:$AF$49,13,FALSE))</f>
        <v xml:space="preserve"> </v>
      </c>
    </row>
    <row r="899" spans="1:24" x14ac:dyDescent="0.25">
      <c r="A899" s="91"/>
      <c r="B899" s="76" t="s">
        <v>781</v>
      </c>
      <c r="C899" s="89" t="s">
        <v>898</v>
      </c>
      <c r="D899" s="139" t="str">
        <f>IF(ISERROR(VLOOKUP($B899,Lists!$R$4:$S$17,2,FALSE)),"",VLOOKUP($B899,Lists!$R$4:$S$17,2,FALSE))</f>
        <v/>
      </c>
      <c r="E899" s="90" t="s">
        <v>799</v>
      </c>
      <c r="F899" s="96"/>
      <c r="G899" s="96" t="s">
        <v>836</v>
      </c>
      <c r="H899" s="91" t="s">
        <v>1016</v>
      </c>
      <c r="I899" s="91" t="s">
        <v>926</v>
      </c>
      <c r="J899" s="97"/>
      <c r="K899" s="78" t="s">
        <v>945</v>
      </c>
      <c r="L899" s="140" t="str">
        <f>IF(ISERROR(VLOOKUP($B899&amp;" "&amp;$M899,Lists!$AC$4:$AD$17,2,FALSE)),"",VLOOKUP($B899&amp;" "&amp;$M899,Lists!$AC$4:$AD$17,2,FALSE))</f>
        <v/>
      </c>
      <c r="M899" s="78" t="str">
        <f>IF(ISERROR(VLOOKUP($K899,Lists!$L$4:$M$7,2,FALSE)),"",VLOOKUP($K899,Lists!$L$4:$M$7,2,FALSE))</f>
        <v/>
      </c>
      <c r="N899" s="98" t="str">
        <f t="shared" si="13"/>
        <v/>
      </c>
      <c r="O899" s="99" t="str">
        <f>IF(C899="no",VLOOKUP(B899,Lists!$R$4:$AB$17,10, FALSE),"Please enter details here")</f>
        <v>Please enter details here</v>
      </c>
      <c r="P899" s="124"/>
      <c r="Q899" s="99" t="str">
        <f>IF(Lists!$BA$4="","No","")</f>
        <v>No</v>
      </c>
      <c r="R899" s="100" t="str">
        <f>IF(ISERROR(VLOOKUP($E899,Lists!$T$4:$AA$49,6,FALSE)),"",VLOOKUP($E899,Lists!$T$4:$AA$49,6,FALSE))</f>
        <v/>
      </c>
      <c r="S899" s="101" t="str">
        <f>IF(ISERROR(VLOOKUP($E899,Lists!$T$4:$AA$49,7,FALSE)),"",VLOOKUP($E899,Lists!$T$4:$AA$49,7,FALSE))</f>
        <v/>
      </c>
      <c r="T899" s="102"/>
      <c r="U899" s="102"/>
      <c r="V899" s="102"/>
      <c r="W899" s="102"/>
      <c r="X899" s="102" t="str">
        <f>IF(ISERROR(VLOOKUP($E899,Lists!$T$4:$AF$49,13,FALSE))," ",VLOOKUP($E899,Lists!$T$4:$AF$49,13,FALSE))</f>
        <v xml:space="preserve"> </v>
      </c>
    </row>
    <row r="900" spans="1:24" x14ac:dyDescent="0.25">
      <c r="A900" s="91"/>
      <c r="B900" s="76" t="s">
        <v>781</v>
      </c>
      <c r="C900" s="89" t="s">
        <v>898</v>
      </c>
      <c r="D900" s="139" t="str">
        <f>IF(ISERROR(VLOOKUP($B900,Lists!$R$4:$S$17,2,FALSE)),"",VLOOKUP($B900,Lists!$R$4:$S$17,2,FALSE))</f>
        <v/>
      </c>
      <c r="E900" s="90" t="s">
        <v>799</v>
      </c>
      <c r="F900" s="96"/>
      <c r="G900" s="96" t="s">
        <v>836</v>
      </c>
      <c r="H900" s="91" t="s">
        <v>1016</v>
      </c>
      <c r="I900" s="91" t="s">
        <v>926</v>
      </c>
      <c r="J900" s="97"/>
      <c r="K900" s="78" t="s">
        <v>945</v>
      </c>
      <c r="L900" s="140" t="str">
        <f>IF(ISERROR(VLOOKUP($B900&amp;" "&amp;$M900,Lists!$AC$4:$AD$17,2,FALSE)),"",VLOOKUP($B900&amp;" "&amp;$M900,Lists!$AC$4:$AD$17,2,FALSE))</f>
        <v/>
      </c>
      <c r="M900" s="78" t="str">
        <f>IF(ISERROR(VLOOKUP($K900,Lists!$L$4:$M$7,2,FALSE)),"",VLOOKUP($K900,Lists!$L$4:$M$7,2,FALSE))</f>
        <v/>
      </c>
      <c r="N900" s="98" t="str">
        <f t="shared" si="13"/>
        <v/>
      </c>
      <c r="O900" s="99" t="str">
        <f>IF(C900="no",VLOOKUP(B900,Lists!$R$4:$AB$17,10, FALSE),"Please enter details here")</f>
        <v>Please enter details here</v>
      </c>
      <c r="P900" s="124"/>
      <c r="Q900" s="99" t="str">
        <f>IF(Lists!$BA$4="","No","")</f>
        <v>No</v>
      </c>
      <c r="R900" s="100" t="str">
        <f>IF(ISERROR(VLOOKUP($E900,Lists!$T$4:$AA$49,6,FALSE)),"",VLOOKUP($E900,Lists!$T$4:$AA$49,6,FALSE))</f>
        <v/>
      </c>
      <c r="S900" s="101" t="str">
        <f>IF(ISERROR(VLOOKUP($E900,Lists!$T$4:$AA$49,7,FALSE)),"",VLOOKUP($E900,Lists!$T$4:$AA$49,7,FALSE))</f>
        <v/>
      </c>
      <c r="T900" s="102"/>
      <c r="U900" s="102"/>
      <c r="V900" s="102"/>
      <c r="W900" s="102"/>
      <c r="X900" s="102" t="str">
        <f>IF(ISERROR(VLOOKUP($E900,Lists!$T$4:$AF$49,13,FALSE))," ",VLOOKUP($E900,Lists!$T$4:$AF$49,13,FALSE))</f>
        <v xml:space="preserve"> </v>
      </c>
    </row>
    <row r="901" spans="1:24" x14ac:dyDescent="0.25">
      <c r="A901" s="91"/>
      <c r="B901" s="76" t="s">
        <v>781</v>
      </c>
      <c r="C901" s="89" t="s">
        <v>898</v>
      </c>
      <c r="D901" s="139" t="str">
        <f>IF(ISERROR(VLOOKUP($B901,Lists!$R$4:$S$17,2,FALSE)),"",VLOOKUP($B901,Lists!$R$4:$S$17,2,FALSE))</f>
        <v/>
      </c>
      <c r="E901" s="90" t="s">
        <v>799</v>
      </c>
      <c r="F901" s="96"/>
      <c r="G901" s="96" t="s">
        <v>836</v>
      </c>
      <c r="H901" s="91" t="s">
        <v>1016</v>
      </c>
      <c r="I901" s="91" t="s">
        <v>926</v>
      </c>
      <c r="J901" s="97"/>
      <c r="K901" s="78" t="s">
        <v>945</v>
      </c>
      <c r="L901" s="140" t="str">
        <f>IF(ISERROR(VLOOKUP($B901&amp;" "&amp;$M901,Lists!$AC$4:$AD$17,2,FALSE)),"",VLOOKUP($B901&amp;" "&amp;$M901,Lists!$AC$4:$AD$17,2,FALSE))</f>
        <v/>
      </c>
      <c r="M901" s="78" t="str">
        <f>IF(ISERROR(VLOOKUP($K901,Lists!$L$4:$M$7,2,FALSE)),"",VLOOKUP($K901,Lists!$L$4:$M$7,2,FALSE))</f>
        <v/>
      </c>
      <c r="N901" s="98" t="str">
        <f t="shared" si="13"/>
        <v/>
      </c>
      <c r="O901" s="99" t="str">
        <f>IF(C901="no",VLOOKUP(B901,Lists!$R$4:$AB$17,10, FALSE),"Please enter details here")</f>
        <v>Please enter details here</v>
      </c>
      <c r="P901" s="124"/>
      <c r="Q901" s="99" t="str">
        <f>IF(Lists!$BA$4="","No","")</f>
        <v>No</v>
      </c>
      <c r="R901" s="100" t="str">
        <f>IF(ISERROR(VLOOKUP($E901,Lists!$T$4:$AA$49,6,FALSE)),"",VLOOKUP($E901,Lists!$T$4:$AA$49,6,FALSE))</f>
        <v/>
      </c>
      <c r="S901" s="101" t="str">
        <f>IF(ISERROR(VLOOKUP($E901,Lists!$T$4:$AA$49,7,FALSE)),"",VLOOKUP($E901,Lists!$T$4:$AA$49,7,FALSE))</f>
        <v/>
      </c>
      <c r="T901" s="102"/>
      <c r="U901" s="102"/>
      <c r="V901" s="102"/>
      <c r="W901" s="102"/>
      <c r="X901" s="102" t="str">
        <f>IF(ISERROR(VLOOKUP($E901,Lists!$T$4:$AF$49,13,FALSE))," ",VLOOKUP($E901,Lists!$T$4:$AF$49,13,FALSE))</f>
        <v xml:space="preserve"> </v>
      </c>
    </row>
    <row r="902" spans="1:24" x14ac:dyDescent="0.25">
      <c r="A902" s="91"/>
      <c r="B902" s="76" t="s">
        <v>781</v>
      </c>
      <c r="C902" s="89" t="s">
        <v>898</v>
      </c>
      <c r="D902" s="139" t="str">
        <f>IF(ISERROR(VLOOKUP($B902,Lists!$R$4:$S$17,2,FALSE)),"",VLOOKUP($B902,Lists!$R$4:$S$17,2,FALSE))</f>
        <v/>
      </c>
      <c r="E902" s="90" t="s">
        <v>799</v>
      </c>
      <c r="F902" s="96"/>
      <c r="G902" s="96" t="s">
        <v>836</v>
      </c>
      <c r="H902" s="91" t="s">
        <v>1016</v>
      </c>
      <c r="I902" s="91" t="s">
        <v>926</v>
      </c>
      <c r="J902" s="97"/>
      <c r="K902" s="78" t="s">
        <v>945</v>
      </c>
      <c r="L902" s="140" t="str">
        <f>IF(ISERROR(VLOOKUP($B902&amp;" "&amp;$M902,Lists!$AC$4:$AD$17,2,FALSE)),"",VLOOKUP($B902&amp;" "&amp;$M902,Lists!$AC$4:$AD$17,2,FALSE))</f>
        <v/>
      </c>
      <c r="M902" s="78" t="str">
        <f>IF(ISERROR(VLOOKUP($K902,Lists!$L$4:$M$7,2,FALSE)),"",VLOOKUP($K902,Lists!$L$4:$M$7,2,FALSE))</f>
        <v/>
      </c>
      <c r="N902" s="98" t="str">
        <f t="shared" si="13"/>
        <v/>
      </c>
      <c r="O902" s="99" t="str">
        <f>IF(C902="no",VLOOKUP(B902,Lists!$R$4:$AB$17,10, FALSE),"Please enter details here")</f>
        <v>Please enter details here</v>
      </c>
      <c r="P902" s="124"/>
      <c r="Q902" s="99" t="str">
        <f>IF(Lists!$BA$4="","No","")</f>
        <v>No</v>
      </c>
      <c r="R902" s="100" t="str">
        <f>IF(ISERROR(VLOOKUP($E902,Lists!$T$4:$AA$49,6,FALSE)),"",VLOOKUP($E902,Lists!$T$4:$AA$49,6,FALSE))</f>
        <v/>
      </c>
      <c r="S902" s="101" t="str">
        <f>IF(ISERROR(VLOOKUP($E902,Lists!$T$4:$AA$49,7,FALSE)),"",VLOOKUP($E902,Lists!$T$4:$AA$49,7,FALSE))</f>
        <v/>
      </c>
      <c r="T902" s="102"/>
      <c r="U902" s="102"/>
      <c r="V902" s="102"/>
      <c r="W902" s="102"/>
      <c r="X902" s="102" t="str">
        <f>IF(ISERROR(VLOOKUP($E902,Lists!$T$4:$AF$49,13,FALSE))," ",VLOOKUP($E902,Lists!$T$4:$AF$49,13,FALSE))</f>
        <v xml:space="preserve"> </v>
      </c>
    </row>
    <row r="903" spans="1:24" x14ac:dyDescent="0.25">
      <c r="A903" s="91"/>
      <c r="B903" s="76" t="s">
        <v>781</v>
      </c>
      <c r="C903" s="89" t="s">
        <v>898</v>
      </c>
      <c r="D903" s="139" t="str">
        <f>IF(ISERROR(VLOOKUP($B903,Lists!$R$4:$S$17,2,FALSE)),"",VLOOKUP($B903,Lists!$R$4:$S$17,2,FALSE))</f>
        <v/>
      </c>
      <c r="E903" s="90" t="s">
        <v>799</v>
      </c>
      <c r="F903" s="96"/>
      <c r="G903" s="96" t="s">
        <v>836</v>
      </c>
      <c r="H903" s="91" t="s">
        <v>1016</v>
      </c>
      <c r="I903" s="91" t="s">
        <v>926</v>
      </c>
      <c r="J903" s="97"/>
      <c r="K903" s="78" t="s">
        <v>945</v>
      </c>
      <c r="L903" s="140" t="str">
        <f>IF(ISERROR(VLOOKUP($B903&amp;" "&amp;$M903,Lists!$AC$4:$AD$17,2,FALSE)),"",VLOOKUP($B903&amp;" "&amp;$M903,Lists!$AC$4:$AD$17,2,FALSE))</f>
        <v/>
      </c>
      <c r="M903" s="78" t="str">
        <f>IF(ISERROR(VLOOKUP($K903,Lists!$L$4:$M$7,2,FALSE)),"",VLOOKUP($K903,Lists!$L$4:$M$7,2,FALSE))</f>
        <v/>
      </c>
      <c r="N903" s="98" t="str">
        <f t="shared" si="13"/>
        <v/>
      </c>
      <c r="O903" s="99" t="str">
        <f>IF(C903="no",VLOOKUP(B903,Lists!$R$4:$AB$17,10, FALSE),"Please enter details here")</f>
        <v>Please enter details here</v>
      </c>
      <c r="P903" s="124"/>
      <c r="Q903" s="99" t="str">
        <f>IF(Lists!$BA$4="","No","")</f>
        <v>No</v>
      </c>
      <c r="R903" s="100" t="str">
        <f>IF(ISERROR(VLOOKUP($E903,Lists!$T$4:$AA$49,6,FALSE)),"",VLOOKUP($E903,Lists!$T$4:$AA$49,6,FALSE))</f>
        <v/>
      </c>
      <c r="S903" s="101" t="str">
        <f>IF(ISERROR(VLOOKUP($E903,Lists!$T$4:$AA$49,7,FALSE)),"",VLOOKUP($E903,Lists!$T$4:$AA$49,7,FALSE))</f>
        <v/>
      </c>
      <c r="T903" s="102"/>
      <c r="U903" s="102"/>
      <c r="V903" s="102"/>
      <c r="W903" s="102"/>
      <c r="X903" s="102" t="str">
        <f>IF(ISERROR(VLOOKUP($E903,Lists!$T$4:$AF$49,13,FALSE))," ",VLOOKUP($E903,Lists!$T$4:$AF$49,13,FALSE))</f>
        <v xml:space="preserve"> </v>
      </c>
    </row>
    <row r="904" spans="1:24" x14ac:dyDescent="0.25">
      <c r="A904" s="91"/>
      <c r="B904" s="76" t="s">
        <v>781</v>
      </c>
      <c r="C904" s="89" t="s">
        <v>898</v>
      </c>
      <c r="D904" s="139" t="str">
        <f>IF(ISERROR(VLOOKUP($B904,Lists!$R$4:$S$17,2,FALSE)),"",VLOOKUP($B904,Lists!$R$4:$S$17,2,FALSE))</f>
        <v/>
      </c>
      <c r="E904" s="90" t="s">
        <v>799</v>
      </c>
      <c r="F904" s="96"/>
      <c r="G904" s="96" t="s">
        <v>836</v>
      </c>
      <c r="H904" s="91" t="s">
        <v>1016</v>
      </c>
      <c r="I904" s="91" t="s">
        <v>926</v>
      </c>
      <c r="J904" s="97"/>
      <c r="K904" s="78" t="s">
        <v>945</v>
      </c>
      <c r="L904" s="140" t="str">
        <f>IF(ISERROR(VLOOKUP($B904&amp;" "&amp;$M904,Lists!$AC$4:$AD$17,2,FALSE)),"",VLOOKUP($B904&amp;" "&amp;$M904,Lists!$AC$4:$AD$17,2,FALSE))</f>
        <v/>
      </c>
      <c r="M904" s="78" t="str">
        <f>IF(ISERROR(VLOOKUP($K904,Lists!$L$4:$M$7,2,FALSE)),"",VLOOKUP($K904,Lists!$L$4:$M$7,2,FALSE))</f>
        <v/>
      </c>
      <c r="N904" s="98" t="str">
        <f t="shared" ref="N904:N967" si="14">IF(ISERROR(J904*L904),"",J904*L904)</f>
        <v/>
      </c>
      <c r="O904" s="99" t="str">
        <f>IF(C904="no",VLOOKUP(B904,Lists!$R$4:$AB$17,10, FALSE),"Please enter details here")</f>
        <v>Please enter details here</v>
      </c>
      <c r="P904" s="124"/>
      <c r="Q904" s="99" t="str">
        <f>IF(Lists!$BA$4="","No","")</f>
        <v>No</v>
      </c>
      <c r="R904" s="100" t="str">
        <f>IF(ISERROR(VLOOKUP($E904,Lists!$T$4:$AA$49,6,FALSE)),"",VLOOKUP($E904,Lists!$T$4:$AA$49,6,FALSE))</f>
        <v/>
      </c>
      <c r="S904" s="101" t="str">
        <f>IF(ISERROR(VLOOKUP($E904,Lists!$T$4:$AA$49,7,FALSE)),"",VLOOKUP($E904,Lists!$T$4:$AA$49,7,FALSE))</f>
        <v/>
      </c>
      <c r="T904" s="102"/>
      <c r="U904" s="102"/>
      <c r="V904" s="102"/>
      <c r="W904" s="102"/>
      <c r="X904" s="102" t="str">
        <f>IF(ISERROR(VLOOKUP($E904,Lists!$T$4:$AF$49,13,FALSE))," ",VLOOKUP($E904,Lists!$T$4:$AF$49,13,FALSE))</f>
        <v xml:space="preserve"> </v>
      </c>
    </row>
    <row r="905" spans="1:24" x14ac:dyDescent="0.25">
      <c r="A905" s="91"/>
      <c r="B905" s="76" t="s">
        <v>781</v>
      </c>
      <c r="C905" s="89" t="s">
        <v>898</v>
      </c>
      <c r="D905" s="139" t="str">
        <f>IF(ISERROR(VLOOKUP($B905,Lists!$R$4:$S$17,2,FALSE)),"",VLOOKUP($B905,Lists!$R$4:$S$17,2,FALSE))</f>
        <v/>
      </c>
      <c r="E905" s="90" t="s">
        <v>799</v>
      </c>
      <c r="F905" s="96"/>
      <c r="G905" s="96" t="s">
        <v>836</v>
      </c>
      <c r="H905" s="91" t="s">
        <v>1016</v>
      </c>
      <c r="I905" s="91" t="s">
        <v>926</v>
      </c>
      <c r="J905" s="97"/>
      <c r="K905" s="78" t="s">
        <v>945</v>
      </c>
      <c r="L905" s="140" t="str">
        <f>IF(ISERROR(VLOOKUP($B905&amp;" "&amp;$M905,Lists!$AC$4:$AD$17,2,FALSE)),"",VLOOKUP($B905&amp;" "&amp;$M905,Lists!$AC$4:$AD$17,2,FALSE))</f>
        <v/>
      </c>
      <c r="M905" s="78" t="str">
        <f>IF(ISERROR(VLOOKUP($K905,Lists!$L$4:$M$7,2,FALSE)),"",VLOOKUP($K905,Lists!$L$4:$M$7,2,FALSE))</f>
        <v/>
      </c>
      <c r="N905" s="98" t="str">
        <f t="shared" si="14"/>
        <v/>
      </c>
      <c r="O905" s="99" t="str">
        <f>IF(C905="no",VLOOKUP(B905,Lists!$R$4:$AB$17,10, FALSE),"Please enter details here")</f>
        <v>Please enter details here</v>
      </c>
      <c r="P905" s="124"/>
      <c r="Q905" s="99" t="str">
        <f>IF(Lists!$BA$4="","No","")</f>
        <v>No</v>
      </c>
      <c r="R905" s="100" t="str">
        <f>IF(ISERROR(VLOOKUP($E905,Lists!$T$4:$AA$49,6,FALSE)),"",VLOOKUP($E905,Lists!$T$4:$AA$49,6,FALSE))</f>
        <v/>
      </c>
      <c r="S905" s="101" t="str">
        <f>IF(ISERROR(VLOOKUP($E905,Lists!$T$4:$AA$49,7,FALSE)),"",VLOOKUP($E905,Lists!$T$4:$AA$49,7,FALSE))</f>
        <v/>
      </c>
      <c r="T905" s="102"/>
      <c r="U905" s="102"/>
      <c r="V905" s="102"/>
      <c r="W905" s="102"/>
      <c r="X905" s="102" t="str">
        <f>IF(ISERROR(VLOOKUP($E905,Lists!$T$4:$AF$49,13,FALSE))," ",VLOOKUP($E905,Lists!$T$4:$AF$49,13,FALSE))</f>
        <v xml:space="preserve"> </v>
      </c>
    </row>
    <row r="906" spans="1:24" x14ac:dyDescent="0.25">
      <c r="A906" s="91"/>
      <c r="B906" s="76" t="s">
        <v>781</v>
      </c>
      <c r="C906" s="89" t="s">
        <v>898</v>
      </c>
      <c r="D906" s="139" t="str">
        <f>IF(ISERROR(VLOOKUP($B906,Lists!$R$4:$S$17,2,FALSE)),"",VLOOKUP($B906,Lists!$R$4:$S$17,2,FALSE))</f>
        <v/>
      </c>
      <c r="E906" s="90" t="s">
        <v>799</v>
      </c>
      <c r="F906" s="96"/>
      <c r="G906" s="96" t="s">
        <v>836</v>
      </c>
      <c r="H906" s="91" t="s">
        <v>1016</v>
      </c>
      <c r="I906" s="91" t="s">
        <v>926</v>
      </c>
      <c r="J906" s="97"/>
      <c r="K906" s="78" t="s">
        <v>945</v>
      </c>
      <c r="L906" s="140" t="str">
        <f>IF(ISERROR(VLOOKUP($B906&amp;" "&amp;$M906,Lists!$AC$4:$AD$17,2,FALSE)),"",VLOOKUP($B906&amp;" "&amp;$M906,Lists!$AC$4:$AD$17,2,FALSE))</f>
        <v/>
      </c>
      <c r="M906" s="78" t="str">
        <f>IF(ISERROR(VLOOKUP($K906,Lists!$L$4:$M$7,2,FALSE)),"",VLOOKUP($K906,Lists!$L$4:$M$7,2,FALSE))</f>
        <v/>
      </c>
      <c r="N906" s="98" t="str">
        <f t="shared" si="14"/>
        <v/>
      </c>
      <c r="O906" s="99" t="str">
        <f>IF(C906="no",VLOOKUP(B906,Lists!$R$4:$AB$17,10, FALSE),"Please enter details here")</f>
        <v>Please enter details here</v>
      </c>
      <c r="P906" s="124"/>
      <c r="Q906" s="99" t="str">
        <f>IF(Lists!$BA$4="","No","")</f>
        <v>No</v>
      </c>
      <c r="R906" s="100" t="str">
        <f>IF(ISERROR(VLOOKUP($E906,Lists!$T$4:$AA$49,6,FALSE)),"",VLOOKUP($E906,Lists!$T$4:$AA$49,6,FALSE))</f>
        <v/>
      </c>
      <c r="S906" s="101" t="str">
        <f>IF(ISERROR(VLOOKUP($E906,Lists!$T$4:$AA$49,7,FALSE)),"",VLOOKUP($E906,Lists!$T$4:$AA$49,7,FALSE))</f>
        <v/>
      </c>
      <c r="T906" s="102"/>
      <c r="U906" s="102"/>
      <c r="V906" s="102"/>
      <c r="W906" s="102"/>
      <c r="X906" s="102" t="str">
        <f>IF(ISERROR(VLOOKUP($E906,Lists!$T$4:$AF$49,13,FALSE))," ",VLOOKUP($E906,Lists!$T$4:$AF$49,13,FALSE))</f>
        <v xml:space="preserve"> </v>
      </c>
    </row>
    <row r="907" spans="1:24" x14ac:dyDescent="0.25">
      <c r="A907" s="91"/>
      <c r="B907" s="76" t="s">
        <v>781</v>
      </c>
      <c r="C907" s="89" t="s">
        <v>898</v>
      </c>
      <c r="D907" s="139" t="str">
        <f>IF(ISERROR(VLOOKUP($B907,Lists!$R$4:$S$17,2,FALSE)),"",VLOOKUP($B907,Lists!$R$4:$S$17,2,FALSE))</f>
        <v/>
      </c>
      <c r="E907" s="90" t="s">
        <v>799</v>
      </c>
      <c r="F907" s="96"/>
      <c r="G907" s="96" t="s">
        <v>836</v>
      </c>
      <c r="H907" s="91" t="s">
        <v>1016</v>
      </c>
      <c r="I907" s="91" t="s">
        <v>926</v>
      </c>
      <c r="J907" s="97"/>
      <c r="K907" s="78" t="s">
        <v>945</v>
      </c>
      <c r="L907" s="140" t="str">
        <f>IF(ISERROR(VLOOKUP($B907&amp;" "&amp;$M907,Lists!$AC$4:$AD$17,2,FALSE)),"",VLOOKUP($B907&amp;" "&amp;$M907,Lists!$AC$4:$AD$17,2,FALSE))</f>
        <v/>
      </c>
      <c r="M907" s="78" t="str">
        <f>IF(ISERROR(VLOOKUP($K907,Lists!$L$4:$M$7,2,FALSE)),"",VLOOKUP($K907,Lists!$L$4:$M$7,2,FALSE))</f>
        <v/>
      </c>
      <c r="N907" s="98" t="str">
        <f t="shared" si="14"/>
        <v/>
      </c>
      <c r="O907" s="99" t="str">
        <f>IF(C907="no",VLOOKUP(B907,Lists!$R$4:$AB$17,10, FALSE),"Please enter details here")</f>
        <v>Please enter details here</v>
      </c>
      <c r="P907" s="124"/>
      <c r="Q907" s="99" t="str">
        <f>IF(Lists!$BA$4="","No","")</f>
        <v>No</v>
      </c>
      <c r="R907" s="100" t="str">
        <f>IF(ISERROR(VLOOKUP($E907,Lists!$T$4:$AA$49,6,FALSE)),"",VLOOKUP($E907,Lists!$T$4:$AA$49,6,FALSE))</f>
        <v/>
      </c>
      <c r="S907" s="101" t="str">
        <f>IF(ISERROR(VLOOKUP($E907,Lists!$T$4:$AA$49,7,FALSE)),"",VLOOKUP($E907,Lists!$T$4:$AA$49,7,FALSE))</f>
        <v/>
      </c>
      <c r="T907" s="102"/>
      <c r="U907" s="102"/>
      <c r="V907" s="102"/>
      <c r="W907" s="102"/>
      <c r="X907" s="102" t="str">
        <f>IF(ISERROR(VLOOKUP($E907,Lists!$T$4:$AF$49,13,FALSE))," ",VLOOKUP($E907,Lists!$T$4:$AF$49,13,FALSE))</f>
        <v xml:space="preserve"> </v>
      </c>
    </row>
    <row r="908" spans="1:24" x14ac:dyDescent="0.25">
      <c r="A908" s="91"/>
      <c r="B908" s="76" t="s">
        <v>781</v>
      </c>
      <c r="C908" s="89" t="s">
        <v>898</v>
      </c>
      <c r="D908" s="139" t="str">
        <f>IF(ISERROR(VLOOKUP($B908,Lists!$R$4:$S$17,2,FALSE)),"",VLOOKUP($B908,Lists!$R$4:$S$17,2,FALSE))</f>
        <v/>
      </c>
      <c r="E908" s="90" t="s">
        <v>799</v>
      </c>
      <c r="F908" s="96"/>
      <c r="G908" s="96" t="s">
        <v>836</v>
      </c>
      <c r="H908" s="91" t="s">
        <v>1016</v>
      </c>
      <c r="I908" s="91" t="s">
        <v>926</v>
      </c>
      <c r="J908" s="97"/>
      <c r="K908" s="78" t="s">
        <v>945</v>
      </c>
      <c r="L908" s="140" t="str">
        <f>IF(ISERROR(VLOOKUP($B908&amp;" "&amp;$M908,Lists!$AC$4:$AD$17,2,FALSE)),"",VLOOKUP($B908&amp;" "&amp;$M908,Lists!$AC$4:$AD$17,2,FALSE))</f>
        <v/>
      </c>
      <c r="M908" s="78" t="str">
        <f>IF(ISERROR(VLOOKUP($K908,Lists!$L$4:$M$7,2,FALSE)),"",VLOOKUP($K908,Lists!$L$4:$M$7,2,FALSE))</f>
        <v/>
      </c>
      <c r="N908" s="98" t="str">
        <f t="shared" si="14"/>
        <v/>
      </c>
      <c r="O908" s="99" t="str">
        <f>IF(C908="no",VLOOKUP(B908,Lists!$R$4:$AB$17,10, FALSE),"Please enter details here")</f>
        <v>Please enter details here</v>
      </c>
      <c r="P908" s="124"/>
      <c r="Q908" s="99" t="str">
        <f>IF(Lists!$BA$4="","No","")</f>
        <v>No</v>
      </c>
      <c r="R908" s="100" t="str">
        <f>IF(ISERROR(VLOOKUP($E908,Lists!$T$4:$AA$49,6,FALSE)),"",VLOOKUP($E908,Lists!$T$4:$AA$49,6,FALSE))</f>
        <v/>
      </c>
      <c r="S908" s="101" t="str">
        <f>IF(ISERROR(VLOOKUP($E908,Lists!$T$4:$AA$49,7,FALSE)),"",VLOOKUP($E908,Lists!$T$4:$AA$49,7,FALSE))</f>
        <v/>
      </c>
      <c r="T908" s="102"/>
      <c r="U908" s="102"/>
      <c r="V908" s="102"/>
      <c r="W908" s="102"/>
      <c r="X908" s="102" t="str">
        <f>IF(ISERROR(VLOOKUP($E908,Lists!$T$4:$AF$49,13,FALSE))," ",VLOOKUP($E908,Lists!$T$4:$AF$49,13,FALSE))</f>
        <v xml:space="preserve"> </v>
      </c>
    </row>
    <row r="909" spans="1:24" x14ac:dyDescent="0.25">
      <c r="A909" s="91"/>
      <c r="B909" s="76" t="s">
        <v>781</v>
      </c>
      <c r="C909" s="89" t="s">
        <v>898</v>
      </c>
      <c r="D909" s="139" t="str">
        <f>IF(ISERROR(VLOOKUP($B909,Lists!$R$4:$S$17,2,FALSE)),"",VLOOKUP($B909,Lists!$R$4:$S$17,2,FALSE))</f>
        <v/>
      </c>
      <c r="E909" s="90" t="s">
        <v>799</v>
      </c>
      <c r="F909" s="96"/>
      <c r="G909" s="96" t="s">
        <v>836</v>
      </c>
      <c r="H909" s="91" t="s">
        <v>1016</v>
      </c>
      <c r="I909" s="91" t="s">
        <v>926</v>
      </c>
      <c r="J909" s="97"/>
      <c r="K909" s="78" t="s">
        <v>945</v>
      </c>
      <c r="L909" s="140" t="str">
        <f>IF(ISERROR(VLOOKUP($B909&amp;" "&amp;$M909,Lists!$AC$4:$AD$17,2,FALSE)),"",VLOOKUP($B909&amp;" "&amp;$M909,Lists!$AC$4:$AD$17,2,FALSE))</f>
        <v/>
      </c>
      <c r="M909" s="78" t="str">
        <f>IF(ISERROR(VLOOKUP($K909,Lists!$L$4:$M$7,2,FALSE)),"",VLOOKUP($K909,Lists!$L$4:$M$7,2,FALSE))</f>
        <v/>
      </c>
      <c r="N909" s="98" t="str">
        <f t="shared" si="14"/>
        <v/>
      </c>
      <c r="O909" s="99" t="str">
        <f>IF(C909="no",VLOOKUP(B909,Lists!$R$4:$AB$17,10, FALSE),"Please enter details here")</f>
        <v>Please enter details here</v>
      </c>
      <c r="P909" s="124"/>
      <c r="Q909" s="99" t="str">
        <f>IF(Lists!$BA$4="","No","")</f>
        <v>No</v>
      </c>
      <c r="R909" s="100" t="str">
        <f>IF(ISERROR(VLOOKUP($E909,Lists!$T$4:$AA$49,6,FALSE)),"",VLOOKUP($E909,Lists!$T$4:$AA$49,6,FALSE))</f>
        <v/>
      </c>
      <c r="S909" s="101" t="str">
        <f>IF(ISERROR(VLOOKUP($E909,Lists!$T$4:$AA$49,7,FALSE)),"",VLOOKUP($E909,Lists!$T$4:$AA$49,7,FALSE))</f>
        <v/>
      </c>
      <c r="T909" s="102"/>
      <c r="U909" s="102"/>
      <c r="V909" s="102"/>
      <c r="W909" s="102"/>
      <c r="X909" s="102" t="str">
        <f>IF(ISERROR(VLOOKUP($E909,Lists!$T$4:$AF$49,13,FALSE))," ",VLOOKUP($E909,Lists!$T$4:$AF$49,13,FALSE))</f>
        <v xml:space="preserve"> </v>
      </c>
    </row>
    <row r="910" spans="1:24" x14ac:dyDescent="0.25">
      <c r="A910" s="91"/>
      <c r="B910" s="76" t="s">
        <v>781</v>
      </c>
      <c r="C910" s="89" t="s">
        <v>898</v>
      </c>
      <c r="D910" s="139" t="str">
        <f>IF(ISERROR(VLOOKUP($B910,Lists!$R$4:$S$17,2,FALSE)),"",VLOOKUP($B910,Lists!$R$4:$S$17,2,FALSE))</f>
        <v/>
      </c>
      <c r="E910" s="90" t="s">
        <v>799</v>
      </c>
      <c r="F910" s="96"/>
      <c r="G910" s="96" t="s">
        <v>836</v>
      </c>
      <c r="H910" s="91" t="s">
        <v>1016</v>
      </c>
      <c r="I910" s="91" t="s">
        <v>926</v>
      </c>
      <c r="J910" s="97"/>
      <c r="K910" s="78" t="s">
        <v>945</v>
      </c>
      <c r="L910" s="140" t="str">
        <f>IF(ISERROR(VLOOKUP($B910&amp;" "&amp;$M910,Lists!$AC$4:$AD$17,2,FALSE)),"",VLOOKUP($B910&amp;" "&amp;$M910,Lists!$AC$4:$AD$17,2,FALSE))</f>
        <v/>
      </c>
      <c r="M910" s="78" t="str">
        <f>IF(ISERROR(VLOOKUP($K910,Lists!$L$4:$M$7,2,FALSE)),"",VLOOKUP($K910,Lists!$L$4:$M$7,2,FALSE))</f>
        <v/>
      </c>
      <c r="N910" s="98" t="str">
        <f t="shared" si="14"/>
        <v/>
      </c>
      <c r="O910" s="99" t="str">
        <f>IF(C910="no",VLOOKUP(B910,Lists!$R$4:$AB$17,10, FALSE),"Please enter details here")</f>
        <v>Please enter details here</v>
      </c>
      <c r="P910" s="124"/>
      <c r="Q910" s="99" t="str">
        <f>IF(Lists!$BA$4="","No","")</f>
        <v>No</v>
      </c>
      <c r="R910" s="100" t="str">
        <f>IF(ISERROR(VLOOKUP($E910,Lists!$T$4:$AA$49,6,FALSE)),"",VLOOKUP($E910,Lists!$T$4:$AA$49,6,FALSE))</f>
        <v/>
      </c>
      <c r="S910" s="101" t="str">
        <f>IF(ISERROR(VLOOKUP($E910,Lists!$T$4:$AA$49,7,FALSE)),"",VLOOKUP($E910,Lists!$T$4:$AA$49,7,FALSE))</f>
        <v/>
      </c>
      <c r="T910" s="102"/>
      <c r="U910" s="102"/>
      <c r="V910" s="102"/>
      <c r="W910" s="102"/>
      <c r="X910" s="102" t="str">
        <f>IF(ISERROR(VLOOKUP($E910,Lists!$T$4:$AF$49,13,FALSE))," ",VLOOKUP($E910,Lists!$T$4:$AF$49,13,FALSE))</f>
        <v xml:space="preserve"> </v>
      </c>
    </row>
    <row r="911" spans="1:24" x14ac:dyDescent="0.25">
      <c r="A911" s="91"/>
      <c r="B911" s="76" t="s">
        <v>781</v>
      </c>
      <c r="C911" s="89" t="s">
        <v>898</v>
      </c>
      <c r="D911" s="139" t="str">
        <f>IF(ISERROR(VLOOKUP($B911,Lists!$R$4:$S$17,2,FALSE)),"",VLOOKUP($B911,Lists!$R$4:$S$17,2,FALSE))</f>
        <v/>
      </c>
      <c r="E911" s="90" t="s">
        <v>799</v>
      </c>
      <c r="F911" s="96"/>
      <c r="G911" s="96" t="s">
        <v>836</v>
      </c>
      <c r="H911" s="91" t="s">
        <v>1016</v>
      </c>
      <c r="I911" s="91" t="s">
        <v>926</v>
      </c>
      <c r="J911" s="97"/>
      <c r="K911" s="78" t="s">
        <v>945</v>
      </c>
      <c r="L911" s="140" t="str">
        <f>IF(ISERROR(VLOOKUP($B911&amp;" "&amp;$M911,Lists!$AC$4:$AD$17,2,FALSE)),"",VLOOKUP($B911&amp;" "&amp;$M911,Lists!$AC$4:$AD$17,2,FALSE))</f>
        <v/>
      </c>
      <c r="M911" s="78" t="str">
        <f>IF(ISERROR(VLOOKUP($K911,Lists!$L$4:$M$7,2,FALSE)),"",VLOOKUP($K911,Lists!$L$4:$M$7,2,FALSE))</f>
        <v/>
      </c>
      <c r="N911" s="98" t="str">
        <f t="shared" si="14"/>
        <v/>
      </c>
      <c r="O911" s="99" t="str">
        <f>IF(C911="no",VLOOKUP(B911,Lists!$R$4:$AB$17,10, FALSE),"Please enter details here")</f>
        <v>Please enter details here</v>
      </c>
      <c r="P911" s="124"/>
      <c r="Q911" s="99" t="str">
        <f>IF(Lists!$BA$4="","No","")</f>
        <v>No</v>
      </c>
      <c r="R911" s="100" t="str">
        <f>IF(ISERROR(VLOOKUP($E911,Lists!$T$4:$AA$49,6,FALSE)),"",VLOOKUP($E911,Lists!$T$4:$AA$49,6,FALSE))</f>
        <v/>
      </c>
      <c r="S911" s="101" t="str">
        <f>IF(ISERROR(VLOOKUP($E911,Lists!$T$4:$AA$49,7,FALSE)),"",VLOOKUP($E911,Lists!$T$4:$AA$49,7,FALSE))</f>
        <v/>
      </c>
      <c r="T911" s="102"/>
      <c r="U911" s="102"/>
      <c r="V911" s="102"/>
      <c r="W911" s="102"/>
      <c r="X911" s="102" t="str">
        <f>IF(ISERROR(VLOOKUP($E911,Lists!$T$4:$AF$49,13,FALSE))," ",VLOOKUP($E911,Lists!$T$4:$AF$49,13,FALSE))</f>
        <v xml:space="preserve"> </v>
      </c>
    </row>
    <row r="912" spans="1:24" x14ac:dyDescent="0.25">
      <c r="A912" s="91"/>
      <c r="B912" s="76" t="s">
        <v>781</v>
      </c>
      <c r="C912" s="89" t="s">
        <v>898</v>
      </c>
      <c r="D912" s="139" t="str">
        <f>IF(ISERROR(VLOOKUP($B912,Lists!$R$4:$S$17,2,FALSE)),"",VLOOKUP($B912,Lists!$R$4:$S$17,2,FALSE))</f>
        <v/>
      </c>
      <c r="E912" s="90" t="s">
        <v>799</v>
      </c>
      <c r="F912" s="96"/>
      <c r="G912" s="96" t="s">
        <v>836</v>
      </c>
      <c r="H912" s="91" t="s">
        <v>1016</v>
      </c>
      <c r="I912" s="91" t="s">
        <v>926</v>
      </c>
      <c r="J912" s="97"/>
      <c r="K912" s="78" t="s">
        <v>945</v>
      </c>
      <c r="L912" s="140" t="str">
        <f>IF(ISERROR(VLOOKUP($B912&amp;" "&amp;$M912,Lists!$AC$4:$AD$17,2,FALSE)),"",VLOOKUP($B912&amp;" "&amp;$M912,Lists!$AC$4:$AD$17,2,FALSE))</f>
        <v/>
      </c>
      <c r="M912" s="78" t="str">
        <f>IF(ISERROR(VLOOKUP($K912,Lists!$L$4:$M$7,2,FALSE)),"",VLOOKUP($K912,Lists!$L$4:$M$7,2,FALSE))</f>
        <v/>
      </c>
      <c r="N912" s="98" t="str">
        <f t="shared" si="14"/>
        <v/>
      </c>
      <c r="O912" s="99" t="str">
        <f>IF(C912="no",VLOOKUP(B912,Lists!$R$4:$AB$17,10, FALSE),"Please enter details here")</f>
        <v>Please enter details here</v>
      </c>
      <c r="P912" s="124"/>
      <c r="Q912" s="99" t="str">
        <f>IF(Lists!$BA$4="","No","")</f>
        <v>No</v>
      </c>
      <c r="R912" s="100" t="str">
        <f>IF(ISERROR(VLOOKUP($E912,Lists!$T$4:$AA$49,6,FALSE)),"",VLOOKUP($E912,Lists!$T$4:$AA$49,6,FALSE))</f>
        <v/>
      </c>
      <c r="S912" s="101" t="str">
        <f>IF(ISERROR(VLOOKUP($E912,Lists!$T$4:$AA$49,7,FALSE)),"",VLOOKUP($E912,Lists!$T$4:$AA$49,7,FALSE))</f>
        <v/>
      </c>
      <c r="T912" s="102"/>
      <c r="U912" s="102"/>
      <c r="V912" s="102"/>
      <c r="W912" s="102"/>
      <c r="X912" s="102" t="str">
        <f>IF(ISERROR(VLOOKUP($E912,Lists!$T$4:$AF$49,13,FALSE))," ",VLOOKUP($E912,Lists!$T$4:$AF$49,13,FALSE))</f>
        <v xml:space="preserve"> </v>
      </c>
    </row>
    <row r="913" spans="1:24" x14ac:dyDescent="0.25">
      <c r="A913" s="91"/>
      <c r="B913" s="76" t="s">
        <v>781</v>
      </c>
      <c r="C913" s="89" t="s">
        <v>898</v>
      </c>
      <c r="D913" s="139" t="str">
        <f>IF(ISERROR(VLOOKUP($B913,Lists!$R$4:$S$17,2,FALSE)),"",VLOOKUP($B913,Lists!$R$4:$S$17,2,FALSE))</f>
        <v/>
      </c>
      <c r="E913" s="90" t="s">
        <v>799</v>
      </c>
      <c r="F913" s="96"/>
      <c r="G913" s="96" t="s">
        <v>836</v>
      </c>
      <c r="H913" s="91" t="s">
        <v>1016</v>
      </c>
      <c r="I913" s="91" t="s">
        <v>926</v>
      </c>
      <c r="J913" s="97"/>
      <c r="K913" s="78" t="s">
        <v>945</v>
      </c>
      <c r="L913" s="140" t="str">
        <f>IF(ISERROR(VLOOKUP($B913&amp;" "&amp;$M913,Lists!$AC$4:$AD$17,2,FALSE)),"",VLOOKUP($B913&amp;" "&amp;$M913,Lists!$AC$4:$AD$17,2,FALSE))</f>
        <v/>
      </c>
      <c r="M913" s="78" t="str">
        <f>IF(ISERROR(VLOOKUP($K913,Lists!$L$4:$M$7,2,FALSE)),"",VLOOKUP($K913,Lists!$L$4:$M$7,2,FALSE))</f>
        <v/>
      </c>
      <c r="N913" s="98" t="str">
        <f t="shared" si="14"/>
        <v/>
      </c>
      <c r="O913" s="99" t="str">
        <f>IF(C913="no",VLOOKUP(B913,Lists!$R$4:$AB$17,10, FALSE),"Please enter details here")</f>
        <v>Please enter details here</v>
      </c>
      <c r="P913" s="124"/>
      <c r="Q913" s="99" t="str">
        <f>IF(Lists!$BA$4="","No","")</f>
        <v>No</v>
      </c>
      <c r="R913" s="100" t="str">
        <f>IF(ISERROR(VLOOKUP($E913,Lists!$T$4:$AA$49,6,FALSE)),"",VLOOKUP($E913,Lists!$T$4:$AA$49,6,FALSE))</f>
        <v/>
      </c>
      <c r="S913" s="101" t="str">
        <f>IF(ISERROR(VLOOKUP($E913,Lists!$T$4:$AA$49,7,FALSE)),"",VLOOKUP($E913,Lists!$T$4:$AA$49,7,FALSE))</f>
        <v/>
      </c>
      <c r="T913" s="102"/>
      <c r="U913" s="102"/>
      <c r="V913" s="102"/>
      <c r="W913" s="102"/>
      <c r="X913" s="102" t="str">
        <f>IF(ISERROR(VLOOKUP($E913,Lists!$T$4:$AF$49,13,FALSE))," ",VLOOKUP($E913,Lists!$T$4:$AF$49,13,FALSE))</f>
        <v xml:space="preserve"> </v>
      </c>
    </row>
    <row r="914" spans="1:24" x14ac:dyDescent="0.25">
      <c r="A914" s="91"/>
      <c r="B914" s="76" t="s">
        <v>781</v>
      </c>
      <c r="C914" s="89" t="s">
        <v>898</v>
      </c>
      <c r="D914" s="139" t="str">
        <f>IF(ISERROR(VLOOKUP($B914,Lists!$R$4:$S$17,2,FALSE)),"",VLOOKUP($B914,Lists!$R$4:$S$17,2,FALSE))</f>
        <v/>
      </c>
      <c r="E914" s="90" t="s">
        <v>799</v>
      </c>
      <c r="F914" s="96"/>
      <c r="G914" s="96" t="s">
        <v>836</v>
      </c>
      <c r="H914" s="91" t="s">
        <v>1016</v>
      </c>
      <c r="I914" s="91" t="s">
        <v>926</v>
      </c>
      <c r="J914" s="97"/>
      <c r="K914" s="78" t="s">
        <v>945</v>
      </c>
      <c r="L914" s="140" t="str">
        <f>IF(ISERROR(VLOOKUP($B914&amp;" "&amp;$M914,Lists!$AC$4:$AD$17,2,FALSE)),"",VLOOKUP($B914&amp;" "&amp;$M914,Lists!$AC$4:$AD$17,2,FALSE))</f>
        <v/>
      </c>
      <c r="M914" s="78" t="str">
        <f>IF(ISERROR(VLOOKUP($K914,Lists!$L$4:$M$7,2,FALSE)),"",VLOOKUP($K914,Lists!$L$4:$M$7,2,FALSE))</f>
        <v/>
      </c>
      <c r="N914" s="98" t="str">
        <f t="shared" si="14"/>
        <v/>
      </c>
      <c r="O914" s="99" t="str">
        <f>IF(C914="no",VLOOKUP(B914,Lists!$R$4:$AB$17,10, FALSE),"Please enter details here")</f>
        <v>Please enter details here</v>
      </c>
      <c r="P914" s="124"/>
      <c r="Q914" s="99" t="str">
        <f>IF(Lists!$BA$4="","No","")</f>
        <v>No</v>
      </c>
      <c r="R914" s="100" t="str">
        <f>IF(ISERROR(VLOOKUP($E914,Lists!$T$4:$AA$49,6,FALSE)),"",VLOOKUP($E914,Lists!$T$4:$AA$49,6,FALSE))</f>
        <v/>
      </c>
      <c r="S914" s="101" t="str">
        <f>IF(ISERROR(VLOOKUP($E914,Lists!$T$4:$AA$49,7,FALSE)),"",VLOOKUP($E914,Lists!$T$4:$AA$49,7,FALSE))</f>
        <v/>
      </c>
      <c r="T914" s="102"/>
      <c r="U914" s="102"/>
      <c r="V914" s="102"/>
      <c r="W914" s="102"/>
      <c r="X914" s="102" t="str">
        <f>IF(ISERROR(VLOOKUP($E914,Lists!$T$4:$AF$49,13,FALSE))," ",VLOOKUP($E914,Lists!$T$4:$AF$49,13,FALSE))</f>
        <v xml:space="preserve"> </v>
      </c>
    </row>
    <row r="915" spans="1:24" x14ac:dyDescent="0.25">
      <c r="A915" s="91"/>
      <c r="B915" s="76" t="s">
        <v>781</v>
      </c>
      <c r="C915" s="89" t="s">
        <v>898</v>
      </c>
      <c r="D915" s="139" t="str">
        <f>IF(ISERROR(VLOOKUP($B915,Lists!$R$4:$S$17,2,FALSE)),"",VLOOKUP($B915,Lists!$R$4:$S$17,2,FALSE))</f>
        <v/>
      </c>
      <c r="E915" s="90" t="s">
        <v>799</v>
      </c>
      <c r="F915" s="96"/>
      <c r="G915" s="96" t="s">
        <v>836</v>
      </c>
      <c r="H915" s="91" t="s">
        <v>1016</v>
      </c>
      <c r="I915" s="91" t="s">
        <v>926</v>
      </c>
      <c r="J915" s="97"/>
      <c r="K915" s="78" t="s">
        <v>945</v>
      </c>
      <c r="L915" s="140" t="str">
        <f>IF(ISERROR(VLOOKUP($B915&amp;" "&amp;$M915,Lists!$AC$4:$AD$17,2,FALSE)),"",VLOOKUP($B915&amp;" "&amp;$M915,Lists!$AC$4:$AD$17,2,FALSE))</f>
        <v/>
      </c>
      <c r="M915" s="78" t="str">
        <f>IF(ISERROR(VLOOKUP($K915,Lists!$L$4:$M$7,2,FALSE)),"",VLOOKUP($K915,Lists!$L$4:$M$7,2,FALSE))</f>
        <v/>
      </c>
      <c r="N915" s="98" t="str">
        <f t="shared" si="14"/>
        <v/>
      </c>
      <c r="O915" s="99" t="str">
        <f>IF(C915="no",VLOOKUP(B915,Lists!$R$4:$AB$17,10, FALSE),"Please enter details here")</f>
        <v>Please enter details here</v>
      </c>
      <c r="P915" s="124"/>
      <c r="Q915" s="99" t="str">
        <f>IF(Lists!$BA$4="","No","")</f>
        <v>No</v>
      </c>
      <c r="R915" s="100" t="str">
        <f>IF(ISERROR(VLOOKUP($E915,Lists!$T$4:$AA$49,6,FALSE)),"",VLOOKUP($E915,Lists!$T$4:$AA$49,6,FALSE))</f>
        <v/>
      </c>
      <c r="S915" s="101" t="str">
        <f>IF(ISERROR(VLOOKUP($E915,Lists!$T$4:$AA$49,7,FALSE)),"",VLOOKUP($E915,Lists!$T$4:$AA$49,7,FALSE))</f>
        <v/>
      </c>
      <c r="T915" s="102"/>
      <c r="U915" s="102"/>
      <c r="V915" s="102"/>
      <c r="W915" s="102"/>
      <c r="X915" s="102" t="str">
        <f>IF(ISERROR(VLOOKUP($E915,Lists!$T$4:$AF$49,13,FALSE))," ",VLOOKUP($E915,Lists!$T$4:$AF$49,13,FALSE))</f>
        <v xml:space="preserve"> </v>
      </c>
    </row>
    <row r="916" spans="1:24" x14ac:dyDescent="0.25">
      <c r="A916" s="91"/>
      <c r="B916" s="76" t="s">
        <v>781</v>
      </c>
      <c r="C916" s="89" t="s">
        <v>898</v>
      </c>
      <c r="D916" s="139" t="str">
        <f>IF(ISERROR(VLOOKUP($B916,Lists!$R$4:$S$17,2,FALSE)),"",VLOOKUP($B916,Lists!$R$4:$S$17,2,FALSE))</f>
        <v/>
      </c>
      <c r="E916" s="90" t="s">
        <v>799</v>
      </c>
      <c r="F916" s="96"/>
      <c r="G916" s="96" t="s">
        <v>836</v>
      </c>
      <c r="H916" s="91" t="s">
        <v>1016</v>
      </c>
      <c r="I916" s="91" t="s">
        <v>926</v>
      </c>
      <c r="J916" s="97"/>
      <c r="K916" s="78" t="s">
        <v>945</v>
      </c>
      <c r="L916" s="140" t="str">
        <f>IF(ISERROR(VLOOKUP($B916&amp;" "&amp;$M916,Lists!$AC$4:$AD$17,2,FALSE)),"",VLOOKUP($B916&amp;" "&amp;$M916,Lists!$AC$4:$AD$17,2,FALSE))</f>
        <v/>
      </c>
      <c r="M916" s="78" t="str">
        <f>IF(ISERROR(VLOOKUP($K916,Lists!$L$4:$M$7,2,FALSE)),"",VLOOKUP($K916,Lists!$L$4:$M$7,2,FALSE))</f>
        <v/>
      </c>
      <c r="N916" s="98" t="str">
        <f t="shared" si="14"/>
        <v/>
      </c>
      <c r="O916" s="99" t="str">
        <f>IF(C916="no",VLOOKUP(B916,Lists!$R$4:$AB$17,10, FALSE),"Please enter details here")</f>
        <v>Please enter details here</v>
      </c>
      <c r="P916" s="124"/>
      <c r="Q916" s="99" t="str">
        <f>IF(Lists!$BA$4="","No","")</f>
        <v>No</v>
      </c>
      <c r="R916" s="100" t="str">
        <f>IF(ISERROR(VLOOKUP($E916,Lists!$T$4:$AA$49,6,FALSE)),"",VLOOKUP($E916,Lists!$T$4:$AA$49,6,FALSE))</f>
        <v/>
      </c>
      <c r="S916" s="101" t="str">
        <f>IF(ISERROR(VLOOKUP($E916,Lists!$T$4:$AA$49,7,FALSE)),"",VLOOKUP($E916,Lists!$T$4:$AA$49,7,FALSE))</f>
        <v/>
      </c>
      <c r="T916" s="102"/>
      <c r="U916" s="102"/>
      <c r="V916" s="102"/>
      <c r="W916" s="102"/>
      <c r="X916" s="102" t="str">
        <f>IF(ISERROR(VLOOKUP($E916,Lists!$T$4:$AF$49,13,FALSE))," ",VLOOKUP($E916,Lists!$T$4:$AF$49,13,FALSE))</f>
        <v xml:space="preserve"> </v>
      </c>
    </row>
    <row r="917" spans="1:24" x14ac:dyDescent="0.25">
      <c r="A917" s="91"/>
      <c r="B917" s="76" t="s">
        <v>781</v>
      </c>
      <c r="C917" s="89" t="s">
        <v>898</v>
      </c>
      <c r="D917" s="139" t="str">
        <f>IF(ISERROR(VLOOKUP($B917,Lists!$R$4:$S$17,2,FALSE)),"",VLOOKUP($B917,Lists!$R$4:$S$17,2,FALSE))</f>
        <v/>
      </c>
      <c r="E917" s="90" t="s">
        <v>799</v>
      </c>
      <c r="F917" s="96"/>
      <c r="G917" s="96" t="s">
        <v>836</v>
      </c>
      <c r="H917" s="91" t="s">
        <v>1016</v>
      </c>
      <c r="I917" s="91" t="s">
        <v>926</v>
      </c>
      <c r="J917" s="97"/>
      <c r="K917" s="78" t="s">
        <v>945</v>
      </c>
      <c r="L917" s="140" t="str">
        <f>IF(ISERROR(VLOOKUP($B917&amp;" "&amp;$M917,Lists!$AC$4:$AD$17,2,FALSE)),"",VLOOKUP($B917&amp;" "&amp;$M917,Lists!$AC$4:$AD$17,2,FALSE))</f>
        <v/>
      </c>
      <c r="M917" s="78" t="str">
        <f>IF(ISERROR(VLOOKUP($K917,Lists!$L$4:$M$7,2,FALSE)),"",VLOOKUP($K917,Lists!$L$4:$M$7,2,FALSE))</f>
        <v/>
      </c>
      <c r="N917" s="98" t="str">
        <f t="shared" si="14"/>
        <v/>
      </c>
      <c r="O917" s="99" t="str">
        <f>IF(C917="no",VLOOKUP(B917,Lists!$R$4:$AB$17,10, FALSE),"Please enter details here")</f>
        <v>Please enter details here</v>
      </c>
      <c r="P917" s="124"/>
      <c r="Q917" s="99" t="str">
        <f>IF(Lists!$BA$4="","No","")</f>
        <v>No</v>
      </c>
      <c r="R917" s="100" t="str">
        <f>IF(ISERROR(VLOOKUP($E917,Lists!$T$4:$AA$49,6,FALSE)),"",VLOOKUP($E917,Lists!$T$4:$AA$49,6,FALSE))</f>
        <v/>
      </c>
      <c r="S917" s="101" t="str">
        <f>IF(ISERROR(VLOOKUP($E917,Lists!$T$4:$AA$49,7,FALSE)),"",VLOOKUP($E917,Lists!$T$4:$AA$49,7,FALSE))</f>
        <v/>
      </c>
      <c r="T917" s="102"/>
      <c r="U917" s="102"/>
      <c r="V917" s="102"/>
      <c r="W917" s="102"/>
      <c r="X917" s="102" t="str">
        <f>IF(ISERROR(VLOOKUP($E917,Lists!$T$4:$AF$49,13,FALSE))," ",VLOOKUP($E917,Lists!$T$4:$AF$49,13,FALSE))</f>
        <v xml:space="preserve"> </v>
      </c>
    </row>
    <row r="918" spans="1:24" x14ac:dyDescent="0.25">
      <c r="A918" s="91"/>
      <c r="B918" s="76" t="s">
        <v>781</v>
      </c>
      <c r="C918" s="89" t="s">
        <v>898</v>
      </c>
      <c r="D918" s="139" t="str">
        <f>IF(ISERROR(VLOOKUP($B918,Lists!$R$4:$S$17,2,FALSE)),"",VLOOKUP($B918,Lists!$R$4:$S$17,2,FALSE))</f>
        <v/>
      </c>
      <c r="E918" s="90" t="s">
        <v>799</v>
      </c>
      <c r="F918" s="96"/>
      <c r="G918" s="96" t="s">
        <v>836</v>
      </c>
      <c r="H918" s="91" t="s">
        <v>1016</v>
      </c>
      <c r="I918" s="91" t="s">
        <v>926</v>
      </c>
      <c r="J918" s="97"/>
      <c r="K918" s="78" t="s">
        <v>945</v>
      </c>
      <c r="L918" s="140" t="str">
        <f>IF(ISERROR(VLOOKUP($B918&amp;" "&amp;$M918,Lists!$AC$4:$AD$17,2,FALSE)),"",VLOOKUP($B918&amp;" "&amp;$M918,Lists!$AC$4:$AD$17,2,FALSE))</f>
        <v/>
      </c>
      <c r="M918" s="78" t="str">
        <f>IF(ISERROR(VLOOKUP($K918,Lists!$L$4:$M$7,2,FALSE)),"",VLOOKUP($K918,Lists!$L$4:$M$7,2,FALSE))</f>
        <v/>
      </c>
      <c r="N918" s="98" t="str">
        <f t="shared" si="14"/>
        <v/>
      </c>
      <c r="O918" s="99" t="str">
        <f>IF(C918="no",VLOOKUP(B918,Lists!$R$4:$AB$17,10, FALSE),"Please enter details here")</f>
        <v>Please enter details here</v>
      </c>
      <c r="P918" s="124"/>
      <c r="Q918" s="99" t="str">
        <f>IF(Lists!$BA$4="","No","")</f>
        <v>No</v>
      </c>
      <c r="R918" s="100" t="str">
        <f>IF(ISERROR(VLOOKUP($E918,Lists!$T$4:$AA$49,6,FALSE)),"",VLOOKUP($E918,Lists!$T$4:$AA$49,6,FALSE))</f>
        <v/>
      </c>
      <c r="S918" s="101" t="str">
        <f>IF(ISERROR(VLOOKUP($E918,Lists!$T$4:$AA$49,7,FALSE)),"",VLOOKUP($E918,Lists!$T$4:$AA$49,7,FALSE))</f>
        <v/>
      </c>
      <c r="T918" s="102"/>
      <c r="U918" s="102"/>
      <c r="V918" s="102"/>
      <c r="W918" s="102"/>
      <c r="X918" s="102" t="str">
        <f>IF(ISERROR(VLOOKUP($E918,Lists!$T$4:$AF$49,13,FALSE))," ",VLOOKUP($E918,Lists!$T$4:$AF$49,13,FALSE))</f>
        <v xml:space="preserve"> </v>
      </c>
    </row>
    <row r="919" spans="1:24" x14ac:dyDescent="0.25">
      <c r="A919" s="91"/>
      <c r="B919" s="76" t="s">
        <v>781</v>
      </c>
      <c r="C919" s="89" t="s">
        <v>898</v>
      </c>
      <c r="D919" s="139" t="str">
        <f>IF(ISERROR(VLOOKUP($B919,Lists!$R$4:$S$17,2,FALSE)),"",VLOOKUP($B919,Lists!$R$4:$S$17,2,FALSE))</f>
        <v/>
      </c>
      <c r="E919" s="90" t="s">
        <v>799</v>
      </c>
      <c r="F919" s="96"/>
      <c r="G919" s="96" t="s">
        <v>836</v>
      </c>
      <c r="H919" s="91" t="s">
        <v>1016</v>
      </c>
      <c r="I919" s="91" t="s">
        <v>926</v>
      </c>
      <c r="J919" s="97"/>
      <c r="K919" s="78" t="s">
        <v>945</v>
      </c>
      <c r="L919" s="140" t="str">
        <f>IF(ISERROR(VLOOKUP($B919&amp;" "&amp;$M919,Lists!$AC$4:$AD$17,2,FALSE)),"",VLOOKUP($B919&amp;" "&amp;$M919,Lists!$AC$4:$AD$17,2,FALSE))</f>
        <v/>
      </c>
      <c r="M919" s="78" t="str">
        <f>IF(ISERROR(VLOOKUP($K919,Lists!$L$4:$M$7,2,FALSE)),"",VLOOKUP($K919,Lists!$L$4:$M$7,2,FALSE))</f>
        <v/>
      </c>
      <c r="N919" s="98" t="str">
        <f t="shared" si="14"/>
        <v/>
      </c>
      <c r="O919" s="99" t="str">
        <f>IF(C919="no",VLOOKUP(B919,Lists!$R$4:$AB$17,10, FALSE),"Please enter details here")</f>
        <v>Please enter details here</v>
      </c>
      <c r="P919" s="124"/>
      <c r="Q919" s="99" t="str">
        <f>IF(Lists!$BA$4="","No","")</f>
        <v>No</v>
      </c>
      <c r="R919" s="100" t="str">
        <f>IF(ISERROR(VLOOKUP($E919,Lists!$T$4:$AA$49,6,FALSE)),"",VLOOKUP($E919,Lists!$T$4:$AA$49,6,FALSE))</f>
        <v/>
      </c>
      <c r="S919" s="101" t="str">
        <f>IF(ISERROR(VLOOKUP($E919,Lists!$T$4:$AA$49,7,FALSE)),"",VLOOKUP($E919,Lists!$T$4:$AA$49,7,FALSE))</f>
        <v/>
      </c>
      <c r="T919" s="102"/>
      <c r="U919" s="102"/>
      <c r="V919" s="102"/>
      <c r="W919" s="102"/>
      <c r="X919" s="102" t="str">
        <f>IF(ISERROR(VLOOKUP($E919,Lists!$T$4:$AF$49,13,FALSE))," ",VLOOKUP($E919,Lists!$T$4:$AF$49,13,FALSE))</f>
        <v xml:space="preserve"> </v>
      </c>
    </row>
    <row r="920" spans="1:24" x14ac:dyDescent="0.25">
      <c r="A920" s="91"/>
      <c r="B920" s="76" t="s">
        <v>781</v>
      </c>
      <c r="C920" s="89" t="s">
        <v>898</v>
      </c>
      <c r="D920" s="139" t="str">
        <f>IF(ISERROR(VLOOKUP($B920,Lists!$R$4:$S$17,2,FALSE)),"",VLOOKUP($B920,Lists!$R$4:$S$17,2,FALSE))</f>
        <v/>
      </c>
      <c r="E920" s="90" t="s">
        <v>799</v>
      </c>
      <c r="F920" s="96"/>
      <c r="G920" s="96" t="s">
        <v>836</v>
      </c>
      <c r="H920" s="91" t="s">
        <v>1016</v>
      </c>
      <c r="I920" s="91" t="s">
        <v>926</v>
      </c>
      <c r="J920" s="97"/>
      <c r="K920" s="78" t="s">
        <v>945</v>
      </c>
      <c r="L920" s="140" t="str">
        <f>IF(ISERROR(VLOOKUP($B920&amp;" "&amp;$M920,Lists!$AC$4:$AD$17,2,FALSE)),"",VLOOKUP($B920&amp;" "&amp;$M920,Lists!$AC$4:$AD$17,2,FALSE))</f>
        <v/>
      </c>
      <c r="M920" s="78" t="str">
        <f>IF(ISERROR(VLOOKUP($K920,Lists!$L$4:$M$7,2,FALSE)),"",VLOOKUP($K920,Lists!$L$4:$M$7,2,FALSE))</f>
        <v/>
      </c>
      <c r="N920" s="98" t="str">
        <f t="shared" si="14"/>
        <v/>
      </c>
      <c r="O920" s="99" t="str">
        <f>IF(C920="no",VLOOKUP(B920,Lists!$R$4:$AB$17,10, FALSE),"Please enter details here")</f>
        <v>Please enter details here</v>
      </c>
      <c r="P920" s="124"/>
      <c r="Q920" s="99" t="str">
        <f>IF(Lists!$BA$4="","No","")</f>
        <v>No</v>
      </c>
      <c r="R920" s="100" t="str">
        <f>IF(ISERROR(VLOOKUP($E920,Lists!$T$4:$AA$49,6,FALSE)),"",VLOOKUP($E920,Lists!$T$4:$AA$49,6,FALSE))</f>
        <v/>
      </c>
      <c r="S920" s="101" t="str">
        <f>IF(ISERROR(VLOOKUP($E920,Lists!$T$4:$AA$49,7,FALSE)),"",VLOOKUP($E920,Lists!$T$4:$AA$49,7,FALSE))</f>
        <v/>
      </c>
      <c r="T920" s="102"/>
      <c r="U920" s="102"/>
      <c r="V920" s="102"/>
      <c r="W920" s="102"/>
      <c r="X920" s="102" t="str">
        <f>IF(ISERROR(VLOOKUP($E920,Lists!$T$4:$AF$49,13,FALSE))," ",VLOOKUP($E920,Lists!$T$4:$AF$49,13,FALSE))</f>
        <v xml:space="preserve"> </v>
      </c>
    </row>
    <row r="921" spans="1:24" x14ac:dyDescent="0.25">
      <c r="A921" s="91"/>
      <c r="B921" s="76" t="s">
        <v>781</v>
      </c>
      <c r="C921" s="89" t="s">
        <v>898</v>
      </c>
      <c r="D921" s="139" t="str">
        <f>IF(ISERROR(VLOOKUP($B921,Lists!$R$4:$S$17,2,FALSE)),"",VLOOKUP($B921,Lists!$R$4:$S$17,2,FALSE))</f>
        <v/>
      </c>
      <c r="E921" s="90" t="s">
        <v>799</v>
      </c>
      <c r="F921" s="96"/>
      <c r="G921" s="96" t="s">
        <v>836</v>
      </c>
      <c r="H921" s="91" t="s">
        <v>1016</v>
      </c>
      <c r="I921" s="91" t="s">
        <v>926</v>
      </c>
      <c r="J921" s="97"/>
      <c r="K921" s="78" t="s">
        <v>945</v>
      </c>
      <c r="L921" s="140" t="str">
        <f>IF(ISERROR(VLOOKUP($B921&amp;" "&amp;$M921,Lists!$AC$4:$AD$17,2,FALSE)),"",VLOOKUP($B921&amp;" "&amp;$M921,Lists!$AC$4:$AD$17,2,FALSE))</f>
        <v/>
      </c>
      <c r="M921" s="78" t="str">
        <f>IF(ISERROR(VLOOKUP($K921,Lists!$L$4:$M$7,2,FALSE)),"",VLOOKUP($K921,Lists!$L$4:$M$7,2,FALSE))</f>
        <v/>
      </c>
      <c r="N921" s="98" t="str">
        <f t="shared" si="14"/>
        <v/>
      </c>
      <c r="O921" s="99" t="str">
        <f>IF(C921="no",VLOOKUP(B921,Lists!$R$4:$AB$17,10, FALSE),"Please enter details here")</f>
        <v>Please enter details here</v>
      </c>
      <c r="P921" s="124"/>
      <c r="Q921" s="99" t="str">
        <f>IF(Lists!$BA$4="","No","")</f>
        <v>No</v>
      </c>
      <c r="R921" s="100" t="str">
        <f>IF(ISERROR(VLOOKUP($E921,Lists!$T$4:$AA$49,6,FALSE)),"",VLOOKUP($E921,Lists!$T$4:$AA$49,6,FALSE))</f>
        <v/>
      </c>
      <c r="S921" s="101" t="str">
        <f>IF(ISERROR(VLOOKUP($E921,Lists!$T$4:$AA$49,7,FALSE)),"",VLOOKUP($E921,Lists!$T$4:$AA$49,7,FALSE))</f>
        <v/>
      </c>
      <c r="T921" s="102"/>
      <c r="U921" s="102"/>
      <c r="V921" s="102"/>
      <c r="W921" s="102"/>
      <c r="X921" s="102" t="str">
        <f>IF(ISERROR(VLOOKUP($E921,Lists!$T$4:$AF$49,13,FALSE))," ",VLOOKUP($E921,Lists!$T$4:$AF$49,13,FALSE))</f>
        <v xml:space="preserve"> </v>
      </c>
    </row>
    <row r="922" spans="1:24" x14ac:dyDescent="0.25">
      <c r="A922" s="91"/>
      <c r="B922" s="76" t="s">
        <v>781</v>
      </c>
      <c r="C922" s="89" t="s">
        <v>898</v>
      </c>
      <c r="D922" s="139" t="str">
        <f>IF(ISERROR(VLOOKUP($B922,Lists!$R$4:$S$17,2,FALSE)),"",VLOOKUP($B922,Lists!$R$4:$S$17,2,FALSE))</f>
        <v/>
      </c>
      <c r="E922" s="90" t="s">
        <v>799</v>
      </c>
      <c r="F922" s="96"/>
      <c r="G922" s="96" t="s">
        <v>836</v>
      </c>
      <c r="H922" s="91" t="s">
        <v>1016</v>
      </c>
      <c r="I922" s="91" t="s">
        <v>926</v>
      </c>
      <c r="J922" s="97"/>
      <c r="K922" s="78" t="s">
        <v>945</v>
      </c>
      <c r="L922" s="140" t="str">
        <f>IF(ISERROR(VLOOKUP($B922&amp;" "&amp;$M922,Lists!$AC$4:$AD$17,2,FALSE)),"",VLOOKUP($B922&amp;" "&amp;$M922,Lists!$AC$4:$AD$17,2,FALSE))</f>
        <v/>
      </c>
      <c r="M922" s="78" t="str">
        <f>IF(ISERROR(VLOOKUP($K922,Lists!$L$4:$M$7,2,FALSE)),"",VLOOKUP($K922,Lists!$L$4:$M$7,2,FALSE))</f>
        <v/>
      </c>
      <c r="N922" s="98" t="str">
        <f t="shared" si="14"/>
        <v/>
      </c>
      <c r="O922" s="99" t="str">
        <f>IF(C922="no",VLOOKUP(B922,Lists!$R$4:$AB$17,10, FALSE),"Please enter details here")</f>
        <v>Please enter details here</v>
      </c>
      <c r="P922" s="124"/>
      <c r="Q922" s="99" t="str">
        <f>IF(Lists!$BA$4="","No","")</f>
        <v>No</v>
      </c>
      <c r="R922" s="100" t="str">
        <f>IF(ISERROR(VLOOKUP($E922,Lists!$T$4:$AA$49,6,FALSE)),"",VLOOKUP($E922,Lists!$T$4:$AA$49,6,FALSE))</f>
        <v/>
      </c>
      <c r="S922" s="101" t="str">
        <f>IF(ISERROR(VLOOKUP($E922,Lists!$T$4:$AA$49,7,FALSE)),"",VLOOKUP($E922,Lists!$T$4:$AA$49,7,FALSE))</f>
        <v/>
      </c>
      <c r="T922" s="102"/>
      <c r="U922" s="102"/>
      <c r="V922" s="102"/>
      <c r="W922" s="102"/>
      <c r="X922" s="102" t="str">
        <f>IF(ISERROR(VLOOKUP($E922,Lists!$T$4:$AF$49,13,FALSE))," ",VLOOKUP($E922,Lists!$T$4:$AF$49,13,FALSE))</f>
        <v xml:space="preserve"> </v>
      </c>
    </row>
    <row r="923" spans="1:24" x14ac:dyDescent="0.25">
      <c r="A923" s="91"/>
      <c r="B923" s="76" t="s">
        <v>781</v>
      </c>
      <c r="C923" s="89" t="s">
        <v>898</v>
      </c>
      <c r="D923" s="139" t="str">
        <f>IF(ISERROR(VLOOKUP($B923,Lists!$R$4:$S$17,2,FALSE)),"",VLOOKUP($B923,Lists!$R$4:$S$17,2,FALSE))</f>
        <v/>
      </c>
      <c r="E923" s="90" t="s">
        <v>799</v>
      </c>
      <c r="F923" s="96"/>
      <c r="G923" s="96" t="s">
        <v>836</v>
      </c>
      <c r="H923" s="91" t="s">
        <v>1016</v>
      </c>
      <c r="I923" s="91" t="s">
        <v>926</v>
      </c>
      <c r="J923" s="97"/>
      <c r="K923" s="78" t="s">
        <v>945</v>
      </c>
      <c r="L923" s="140" t="str">
        <f>IF(ISERROR(VLOOKUP($B923&amp;" "&amp;$M923,Lists!$AC$4:$AD$17,2,FALSE)),"",VLOOKUP($B923&amp;" "&amp;$M923,Lists!$AC$4:$AD$17,2,FALSE))</f>
        <v/>
      </c>
      <c r="M923" s="78" t="str">
        <f>IF(ISERROR(VLOOKUP($K923,Lists!$L$4:$M$7,2,FALSE)),"",VLOOKUP($K923,Lists!$L$4:$M$7,2,FALSE))</f>
        <v/>
      </c>
      <c r="N923" s="98" t="str">
        <f t="shared" si="14"/>
        <v/>
      </c>
      <c r="O923" s="99" t="str">
        <f>IF(C923="no",VLOOKUP(B923,Lists!$R$4:$AB$17,10, FALSE),"Please enter details here")</f>
        <v>Please enter details here</v>
      </c>
      <c r="P923" s="124"/>
      <c r="Q923" s="99" t="str">
        <f>IF(Lists!$BA$4="","No","")</f>
        <v>No</v>
      </c>
      <c r="R923" s="100" t="str">
        <f>IF(ISERROR(VLOOKUP($E923,Lists!$T$4:$AA$49,6,FALSE)),"",VLOOKUP($E923,Lists!$T$4:$AA$49,6,FALSE))</f>
        <v/>
      </c>
      <c r="S923" s="101" t="str">
        <f>IF(ISERROR(VLOOKUP($E923,Lists!$T$4:$AA$49,7,FALSE)),"",VLOOKUP($E923,Lists!$T$4:$AA$49,7,FALSE))</f>
        <v/>
      </c>
      <c r="T923" s="102"/>
      <c r="U923" s="102"/>
      <c r="V923" s="102"/>
      <c r="W923" s="102"/>
      <c r="X923" s="102" t="str">
        <f>IF(ISERROR(VLOOKUP($E923,Lists!$T$4:$AF$49,13,FALSE))," ",VLOOKUP($E923,Lists!$T$4:$AF$49,13,FALSE))</f>
        <v xml:space="preserve"> </v>
      </c>
    </row>
    <row r="924" spans="1:24" x14ac:dyDescent="0.25">
      <c r="A924" s="91"/>
      <c r="B924" s="76" t="s">
        <v>781</v>
      </c>
      <c r="C924" s="89" t="s">
        <v>898</v>
      </c>
      <c r="D924" s="139" t="str">
        <f>IF(ISERROR(VLOOKUP($B924,Lists!$R$4:$S$17,2,FALSE)),"",VLOOKUP($B924,Lists!$R$4:$S$17,2,FALSE))</f>
        <v/>
      </c>
      <c r="E924" s="90" t="s">
        <v>799</v>
      </c>
      <c r="F924" s="96"/>
      <c r="G924" s="96" t="s">
        <v>836</v>
      </c>
      <c r="H924" s="91" t="s">
        <v>1016</v>
      </c>
      <c r="I924" s="91" t="s">
        <v>926</v>
      </c>
      <c r="J924" s="97"/>
      <c r="K924" s="78" t="s">
        <v>945</v>
      </c>
      <c r="L924" s="140" t="str">
        <f>IF(ISERROR(VLOOKUP($B924&amp;" "&amp;$M924,Lists!$AC$4:$AD$17,2,FALSE)),"",VLOOKUP($B924&amp;" "&amp;$M924,Lists!$AC$4:$AD$17,2,FALSE))</f>
        <v/>
      </c>
      <c r="M924" s="78" t="str">
        <f>IF(ISERROR(VLOOKUP($K924,Lists!$L$4:$M$7,2,FALSE)),"",VLOOKUP($K924,Lists!$L$4:$M$7,2,FALSE))</f>
        <v/>
      </c>
      <c r="N924" s="98" t="str">
        <f t="shared" si="14"/>
        <v/>
      </c>
      <c r="O924" s="99" t="str">
        <f>IF(C924="no",VLOOKUP(B924,Lists!$R$4:$AB$17,10, FALSE),"Please enter details here")</f>
        <v>Please enter details here</v>
      </c>
      <c r="P924" s="124"/>
      <c r="Q924" s="99" t="str">
        <f>IF(Lists!$BA$4="","No","")</f>
        <v>No</v>
      </c>
      <c r="R924" s="100" t="str">
        <f>IF(ISERROR(VLOOKUP($E924,Lists!$T$4:$AA$49,6,FALSE)),"",VLOOKUP($E924,Lists!$T$4:$AA$49,6,FALSE))</f>
        <v/>
      </c>
      <c r="S924" s="101" t="str">
        <f>IF(ISERROR(VLOOKUP($E924,Lists!$T$4:$AA$49,7,FALSE)),"",VLOOKUP($E924,Lists!$T$4:$AA$49,7,FALSE))</f>
        <v/>
      </c>
      <c r="T924" s="102"/>
      <c r="U924" s="102"/>
      <c r="V924" s="102"/>
      <c r="W924" s="102"/>
      <c r="X924" s="102" t="str">
        <f>IF(ISERROR(VLOOKUP($E924,Lists!$T$4:$AF$49,13,FALSE))," ",VLOOKUP($E924,Lists!$T$4:$AF$49,13,FALSE))</f>
        <v xml:space="preserve"> </v>
      </c>
    </row>
    <row r="925" spans="1:24" x14ac:dyDescent="0.25">
      <c r="A925" s="91"/>
      <c r="B925" s="76" t="s">
        <v>781</v>
      </c>
      <c r="C925" s="89" t="s">
        <v>898</v>
      </c>
      <c r="D925" s="139" t="str">
        <f>IF(ISERROR(VLOOKUP($B925,Lists!$R$4:$S$17,2,FALSE)),"",VLOOKUP($B925,Lists!$R$4:$S$17,2,FALSE))</f>
        <v/>
      </c>
      <c r="E925" s="90" t="s">
        <v>799</v>
      </c>
      <c r="F925" s="96"/>
      <c r="G925" s="96" t="s">
        <v>836</v>
      </c>
      <c r="H925" s="91" t="s">
        <v>1016</v>
      </c>
      <c r="I925" s="91" t="s">
        <v>926</v>
      </c>
      <c r="J925" s="97"/>
      <c r="K925" s="78" t="s">
        <v>945</v>
      </c>
      <c r="L925" s="140" t="str">
        <f>IF(ISERROR(VLOOKUP($B925&amp;" "&amp;$M925,Lists!$AC$4:$AD$17,2,FALSE)),"",VLOOKUP($B925&amp;" "&amp;$M925,Lists!$AC$4:$AD$17,2,FALSE))</f>
        <v/>
      </c>
      <c r="M925" s="78" t="str">
        <f>IF(ISERROR(VLOOKUP($K925,Lists!$L$4:$M$7,2,FALSE)),"",VLOOKUP($K925,Lists!$L$4:$M$7,2,FALSE))</f>
        <v/>
      </c>
      <c r="N925" s="98" t="str">
        <f t="shared" si="14"/>
        <v/>
      </c>
      <c r="O925" s="99" t="str">
        <f>IF(C925="no",VLOOKUP(B925,Lists!$R$4:$AB$17,10, FALSE),"Please enter details here")</f>
        <v>Please enter details here</v>
      </c>
      <c r="P925" s="124"/>
      <c r="Q925" s="99" t="str">
        <f>IF(Lists!$BA$4="","No","")</f>
        <v>No</v>
      </c>
      <c r="R925" s="100" t="str">
        <f>IF(ISERROR(VLOOKUP($E925,Lists!$T$4:$AA$49,6,FALSE)),"",VLOOKUP($E925,Lists!$T$4:$AA$49,6,FALSE))</f>
        <v/>
      </c>
      <c r="S925" s="101" t="str">
        <f>IF(ISERROR(VLOOKUP($E925,Lists!$T$4:$AA$49,7,FALSE)),"",VLOOKUP($E925,Lists!$T$4:$AA$49,7,FALSE))</f>
        <v/>
      </c>
      <c r="T925" s="102"/>
      <c r="U925" s="102"/>
      <c r="V925" s="102"/>
      <c r="W925" s="102"/>
      <c r="X925" s="102" t="str">
        <f>IF(ISERROR(VLOOKUP($E925,Lists!$T$4:$AF$49,13,FALSE))," ",VLOOKUP($E925,Lists!$T$4:$AF$49,13,FALSE))</f>
        <v xml:space="preserve"> </v>
      </c>
    </row>
    <row r="926" spans="1:24" x14ac:dyDescent="0.25">
      <c r="A926" s="91"/>
      <c r="B926" s="76" t="s">
        <v>781</v>
      </c>
      <c r="C926" s="89" t="s">
        <v>898</v>
      </c>
      <c r="D926" s="139" t="str">
        <f>IF(ISERROR(VLOOKUP($B926,Lists!$R$4:$S$17,2,FALSE)),"",VLOOKUP($B926,Lists!$R$4:$S$17,2,FALSE))</f>
        <v/>
      </c>
      <c r="E926" s="90" t="s">
        <v>799</v>
      </c>
      <c r="F926" s="96"/>
      <c r="G926" s="96" t="s">
        <v>836</v>
      </c>
      <c r="H926" s="91" t="s">
        <v>1016</v>
      </c>
      <c r="I926" s="91" t="s">
        <v>926</v>
      </c>
      <c r="J926" s="97"/>
      <c r="K926" s="78" t="s">
        <v>945</v>
      </c>
      <c r="L926" s="140" t="str">
        <f>IF(ISERROR(VLOOKUP($B926&amp;" "&amp;$M926,Lists!$AC$4:$AD$17,2,FALSE)),"",VLOOKUP($B926&amp;" "&amp;$M926,Lists!$AC$4:$AD$17,2,FALSE))</f>
        <v/>
      </c>
      <c r="M926" s="78" t="str">
        <f>IF(ISERROR(VLOOKUP($K926,Lists!$L$4:$M$7,2,FALSE)),"",VLOOKUP($K926,Lists!$L$4:$M$7,2,FALSE))</f>
        <v/>
      </c>
      <c r="N926" s="98" t="str">
        <f t="shared" si="14"/>
        <v/>
      </c>
      <c r="O926" s="99" t="str">
        <f>IF(C926="no",VLOOKUP(B926,Lists!$R$4:$AB$17,10, FALSE),"Please enter details here")</f>
        <v>Please enter details here</v>
      </c>
      <c r="P926" s="124"/>
      <c r="Q926" s="99" t="str">
        <f>IF(Lists!$BA$4="","No","")</f>
        <v>No</v>
      </c>
      <c r="R926" s="100" t="str">
        <f>IF(ISERROR(VLOOKUP($E926,Lists!$T$4:$AA$49,6,FALSE)),"",VLOOKUP($E926,Lists!$T$4:$AA$49,6,FALSE))</f>
        <v/>
      </c>
      <c r="S926" s="101" t="str">
        <f>IF(ISERROR(VLOOKUP($E926,Lists!$T$4:$AA$49,7,FALSE)),"",VLOOKUP($E926,Lists!$T$4:$AA$49,7,FALSE))</f>
        <v/>
      </c>
      <c r="T926" s="102"/>
      <c r="U926" s="102"/>
      <c r="V926" s="102"/>
      <c r="W926" s="102"/>
      <c r="X926" s="102" t="str">
        <f>IF(ISERROR(VLOOKUP($E926,Lists!$T$4:$AF$49,13,FALSE))," ",VLOOKUP($E926,Lists!$T$4:$AF$49,13,FALSE))</f>
        <v xml:space="preserve"> </v>
      </c>
    </row>
    <row r="927" spans="1:24" x14ac:dyDescent="0.25">
      <c r="A927" s="91"/>
      <c r="B927" s="76" t="s">
        <v>781</v>
      </c>
      <c r="C927" s="89" t="s">
        <v>898</v>
      </c>
      <c r="D927" s="139" t="str">
        <f>IF(ISERROR(VLOOKUP($B927,Lists!$R$4:$S$17,2,FALSE)),"",VLOOKUP($B927,Lists!$R$4:$S$17,2,FALSE))</f>
        <v/>
      </c>
      <c r="E927" s="90" t="s">
        <v>799</v>
      </c>
      <c r="F927" s="96"/>
      <c r="G927" s="96" t="s">
        <v>836</v>
      </c>
      <c r="H927" s="91" t="s">
        <v>1016</v>
      </c>
      <c r="I927" s="91" t="s">
        <v>926</v>
      </c>
      <c r="J927" s="97"/>
      <c r="K927" s="78" t="s">
        <v>945</v>
      </c>
      <c r="L927" s="140" t="str">
        <f>IF(ISERROR(VLOOKUP($B927&amp;" "&amp;$M927,Lists!$AC$4:$AD$17,2,FALSE)),"",VLOOKUP($B927&amp;" "&amp;$M927,Lists!$AC$4:$AD$17,2,FALSE))</f>
        <v/>
      </c>
      <c r="M927" s="78" t="str">
        <f>IF(ISERROR(VLOOKUP($K927,Lists!$L$4:$M$7,2,FALSE)),"",VLOOKUP($K927,Lists!$L$4:$M$7,2,FALSE))</f>
        <v/>
      </c>
      <c r="N927" s="98" t="str">
        <f t="shared" si="14"/>
        <v/>
      </c>
      <c r="O927" s="99" t="str">
        <f>IF(C927="no",VLOOKUP(B927,Lists!$R$4:$AB$17,10, FALSE),"Please enter details here")</f>
        <v>Please enter details here</v>
      </c>
      <c r="P927" s="124"/>
      <c r="Q927" s="99" t="str">
        <f>IF(Lists!$BA$4="","No","")</f>
        <v>No</v>
      </c>
      <c r="R927" s="100" t="str">
        <f>IF(ISERROR(VLOOKUP($E927,Lists!$T$4:$AA$49,6,FALSE)),"",VLOOKUP($E927,Lists!$T$4:$AA$49,6,FALSE))</f>
        <v/>
      </c>
      <c r="S927" s="101" t="str">
        <f>IF(ISERROR(VLOOKUP($E927,Lists!$T$4:$AA$49,7,FALSE)),"",VLOOKUP($E927,Lists!$T$4:$AA$49,7,FALSE))</f>
        <v/>
      </c>
      <c r="T927" s="102"/>
      <c r="U927" s="102"/>
      <c r="V927" s="102"/>
      <c r="W927" s="102"/>
      <c r="X927" s="102" t="str">
        <f>IF(ISERROR(VLOOKUP($E927,Lists!$T$4:$AF$49,13,FALSE))," ",VLOOKUP($E927,Lists!$T$4:$AF$49,13,FALSE))</f>
        <v xml:space="preserve"> </v>
      </c>
    </row>
    <row r="928" spans="1:24" x14ac:dyDescent="0.25">
      <c r="A928" s="91"/>
      <c r="B928" s="76" t="s">
        <v>781</v>
      </c>
      <c r="C928" s="89" t="s">
        <v>898</v>
      </c>
      <c r="D928" s="139" t="str">
        <f>IF(ISERROR(VLOOKUP($B928,Lists!$R$4:$S$17,2,FALSE)),"",VLOOKUP($B928,Lists!$R$4:$S$17,2,FALSE))</f>
        <v/>
      </c>
      <c r="E928" s="90" t="s">
        <v>799</v>
      </c>
      <c r="F928" s="96"/>
      <c r="G928" s="96" t="s">
        <v>836</v>
      </c>
      <c r="H928" s="91" t="s">
        <v>1016</v>
      </c>
      <c r="I928" s="91" t="s">
        <v>926</v>
      </c>
      <c r="J928" s="97"/>
      <c r="K928" s="78" t="s">
        <v>945</v>
      </c>
      <c r="L928" s="140" t="str">
        <f>IF(ISERROR(VLOOKUP($B928&amp;" "&amp;$M928,Lists!$AC$4:$AD$17,2,FALSE)),"",VLOOKUP($B928&amp;" "&amp;$M928,Lists!$AC$4:$AD$17,2,FALSE))</f>
        <v/>
      </c>
      <c r="M928" s="78" t="str">
        <f>IF(ISERROR(VLOOKUP($K928,Lists!$L$4:$M$7,2,FALSE)),"",VLOOKUP($K928,Lists!$L$4:$M$7,2,FALSE))</f>
        <v/>
      </c>
      <c r="N928" s="98" t="str">
        <f t="shared" si="14"/>
        <v/>
      </c>
      <c r="O928" s="99" t="str">
        <f>IF(C928="no",VLOOKUP(B928,Lists!$R$4:$AB$17,10, FALSE),"Please enter details here")</f>
        <v>Please enter details here</v>
      </c>
      <c r="P928" s="124"/>
      <c r="Q928" s="99" t="str">
        <f>IF(Lists!$BA$4="","No","")</f>
        <v>No</v>
      </c>
      <c r="R928" s="100" t="str">
        <f>IF(ISERROR(VLOOKUP($E928,Lists!$T$4:$AA$49,6,FALSE)),"",VLOOKUP($E928,Lists!$T$4:$AA$49,6,FALSE))</f>
        <v/>
      </c>
      <c r="S928" s="101" t="str">
        <f>IF(ISERROR(VLOOKUP($E928,Lists!$T$4:$AA$49,7,FALSE)),"",VLOOKUP($E928,Lists!$T$4:$AA$49,7,FALSE))</f>
        <v/>
      </c>
      <c r="T928" s="102"/>
      <c r="U928" s="102"/>
      <c r="V928" s="102"/>
      <c r="W928" s="102"/>
      <c r="X928" s="102" t="str">
        <f>IF(ISERROR(VLOOKUP($E928,Lists!$T$4:$AF$49,13,FALSE))," ",VLOOKUP($E928,Lists!$T$4:$AF$49,13,FALSE))</f>
        <v xml:space="preserve"> </v>
      </c>
    </row>
    <row r="929" spans="1:24" x14ac:dyDescent="0.25">
      <c r="A929" s="91"/>
      <c r="B929" s="76" t="s">
        <v>781</v>
      </c>
      <c r="C929" s="89" t="s">
        <v>898</v>
      </c>
      <c r="D929" s="139" t="str">
        <f>IF(ISERROR(VLOOKUP($B929,Lists!$R$4:$S$17,2,FALSE)),"",VLOOKUP($B929,Lists!$R$4:$S$17,2,FALSE))</f>
        <v/>
      </c>
      <c r="E929" s="90" t="s">
        <v>799</v>
      </c>
      <c r="F929" s="96"/>
      <c r="G929" s="96" t="s">
        <v>836</v>
      </c>
      <c r="H929" s="91" t="s">
        <v>1016</v>
      </c>
      <c r="I929" s="91" t="s">
        <v>926</v>
      </c>
      <c r="J929" s="97"/>
      <c r="K929" s="78" t="s">
        <v>945</v>
      </c>
      <c r="L929" s="140" t="str">
        <f>IF(ISERROR(VLOOKUP($B929&amp;" "&amp;$M929,Lists!$AC$4:$AD$17,2,FALSE)),"",VLOOKUP($B929&amp;" "&amp;$M929,Lists!$AC$4:$AD$17,2,FALSE))</f>
        <v/>
      </c>
      <c r="M929" s="78" t="str">
        <f>IF(ISERROR(VLOOKUP($K929,Lists!$L$4:$M$7,2,FALSE)),"",VLOOKUP($K929,Lists!$L$4:$M$7,2,FALSE))</f>
        <v/>
      </c>
      <c r="N929" s="98" t="str">
        <f t="shared" si="14"/>
        <v/>
      </c>
      <c r="O929" s="99" t="str">
        <f>IF(C929="no",VLOOKUP(B929,Lists!$R$4:$AB$17,10, FALSE),"Please enter details here")</f>
        <v>Please enter details here</v>
      </c>
      <c r="P929" s="124"/>
      <c r="Q929" s="99" t="str">
        <f>IF(Lists!$BA$4="","No","")</f>
        <v>No</v>
      </c>
      <c r="R929" s="100" t="str">
        <f>IF(ISERROR(VLOOKUP($E929,Lists!$T$4:$AA$49,6,FALSE)),"",VLOOKUP($E929,Lists!$T$4:$AA$49,6,FALSE))</f>
        <v/>
      </c>
      <c r="S929" s="101" t="str">
        <f>IF(ISERROR(VLOOKUP($E929,Lists!$T$4:$AA$49,7,FALSE)),"",VLOOKUP($E929,Lists!$T$4:$AA$49,7,FALSE))</f>
        <v/>
      </c>
      <c r="T929" s="102"/>
      <c r="U929" s="102"/>
      <c r="V929" s="102"/>
      <c r="W929" s="102"/>
      <c r="X929" s="102" t="str">
        <f>IF(ISERROR(VLOOKUP($E929,Lists!$T$4:$AF$49,13,FALSE))," ",VLOOKUP($E929,Lists!$T$4:$AF$49,13,FALSE))</f>
        <v xml:space="preserve"> </v>
      </c>
    </row>
    <row r="930" spans="1:24" x14ac:dyDescent="0.25">
      <c r="A930" s="91"/>
      <c r="B930" s="76" t="s">
        <v>781</v>
      </c>
      <c r="C930" s="89" t="s">
        <v>898</v>
      </c>
      <c r="D930" s="139" t="str">
        <f>IF(ISERROR(VLOOKUP($B930,Lists!$R$4:$S$17,2,FALSE)),"",VLOOKUP($B930,Lists!$R$4:$S$17,2,FALSE))</f>
        <v/>
      </c>
      <c r="E930" s="90" t="s">
        <v>799</v>
      </c>
      <c r="F930" s="96"/>
      <c r="G930" s="96" t="s">
        <v>836</v>
      </c>
      <c r="H930" s="91" t="s">
        <v>1016</v>
      </c>
      <c r="I930" s="91" t="s">
        <v>926</v>
      </c>
      <c r="J930" s="97"/>
      <c r="K930" s="78" t="s">
        <v>945</v>
      </c>
      <c r="L930" s="140" t="str">
        <f>IF(ISERROR(VLOOKUP($B930&amp;" "&amp;$M930,Lists!$AC$4:$AD$17,2,FALSE)),"",VLOOKUP($B930&amp;" "&amp;$M930,Lists!$AC$4:$AD$17,2,FALSE))</f>
        <v/>
      </c>
      <c r="M930" s="78" t="str">
        <f>IF(ISERROR(VLOOKUP($K930,Lists!$L$4:$M$7,2,FALSE)),"",VLOOKUP($K930,Lists!$L$4:$M$7,2,FALSE))</f>
        <v/>
      </c>
      <c r="N930" s="98" t="str">
        <f t="shared" si="14"/>
        <v/>
      </c>
      <c r="O930" s="99" t="str">
        <f>IF(C930="no",VLOOKUP(B930,Lists!$R$4:$AB$17,10, FALSE),"Please enter details here")</f>
        <v>Please enter details here</v>
      </c>
      <c r="P930" s="124"/>
      <c r="Q930" s="99" t="str">
        <f>IF(Lists!$BA$4="","No","")</f>
        <v>No</v>
      </c>
      <c r="R930" s="100" t="str">
        <f>IF(ISERROR(VLOOKUP($E930,Lists!$T$4:$AA$49,6,FALSE)),"",VLOOKUP($E930,Lists!$T$4:$AA$49,6,FALSE))</f>
        <v/>
      </c>
      <c r="S930" s="101" t="str">
        <f>IF(ISERROR(VLOOKUP($E930,Lists!$T$4:$AA$49,7,FALSE)),"",VLOOKUP($E930,Lists!$T$4:$AA$49,7,FALSE))</f>
        <v/>
      </c>
      <c r="T930" s="102"/>
      <c r="U930" s="102"/>
      <c r="V930" s="102"/>
      <c r="W930" s="102"/>
      <c r="X930" s="102" t="str">
        <f>IF(ISERROR(VLOOKUP($E930,Lists!$T$4:$AF$49,13,FALSE))," ",VLOOKUP($E930,Lists!$T$4:$AF$49,13,FALSE))</f>
        <v xml:space="preserve"> </v>
      </c>
    </row>
    <row r="931" spans="1:24" x14ac:dyDescent="0.25">
      <c r="A931" s="91"/>
      <c r="B931" s="76" t="s">
        <v>781</v>
      </c>
      <c r="C931" s="89" t="s">
        <v>898</v>
      </c>
      <c r="D931" s="139" t="str">
        <f>IF(ISERROR(VLOOKUP($B931,Lists!$R$4:$S$17,2,FALSE)),"",VLOOKUP($B931,Lists!$R$4:$S$17,2,FALSE))</f>
        <v/>
      </c>
      <c r="E931" s="90" t="s">
        <v>799</v>
      </c>
      <c r="F931" s="96"/>
      <c r="G931" s="96" t="s">
        <v>836</v>
      </c>
      <c r="H931" s="91" t="s">
        <v>1016</v>
      </c>
      <c r="I931" s="91" t="s">
        <v>926</v>
      </c>
      <c r="J931" s="97"/>
      <c r="K931" s="78" t="s">
        <v>945</v>
      </c>
      <c r="L931" s="140" t="str">
        <f>IF(ISERROR(VLOOKUP($B931&amp;" "&amp;$M931,Lists!$AC$4:$AD$17,2,FALSE)),"",VLOOKUP($B931&amp;" "&amp;$M931,Lists!$AC$4:$AD$17,2,FALSE))</f>
        <v/>
      </c>
      <c r="M931" s="78" t="str">
        <f>IF(ISERROR(VLOOKUP($K931,Lists!$L$4:$M$7,2,FALSE)),"",VLOOKUP($K931,Lists!$L$4:$M$7,2,FALSE))</f>
        <v/>
      </c>
      <c r="N931" s="98" t="str">
        <f t="shared" si="14"/>
        <v/>
      </c>
      <c r="O931" s="99" t="str">
        <f>IF(C931="no",VLOOKUP(B931,Lists!$R$4:$AB$17,10, FALSE),"Please enter details here")</f>
        <v>Please enter details here</v>
      </c>
      <c r="P931" s="124"/>
      <c r="Q931" s="99" t="str">
        <f>IF(Lists!$BA$4="","No","")</f>
        <v>No</v>
      </c>
      <c r="R931" s="100" t="str">
        <f>IF(ISERROR(VLOOKUP($E931,Lists!$T$4:$AA$49,6,FALSE)),"",VLOOKUP($E931,Lists!$T$4:$AA$49,6,FALSE))</f>
        <v/>
      </c>
      <c r="S931" s="101" t="str">
        <f>IF(ISERROR(VLOOKUP($E931,Lists!$T$4:$AA$49,7,FALSE)),"",VLOOKUP($E931,Lists!$T$4:$AA$49,7,FALSE))</f>
        <v/>
      </c>
      <c r="T931" s="102"/>
      <c r="U931" s="102"/>
      <c r="V931" s="102"/>
      <c r="W931" s="102"/>
      <c r="X931" s="102" t="str">
        <f>IF(ISERROR(VLOOKUP($E931,Lists!$T$4:$AF$49,13,FALSE))," ",VLOOKUP($E931,Lists!$T$4:$AF$49,13,FALSE))</f>
        <v xml:space="preserve"> </v>
      </c>
    </row>
    <row r="932" spans="1:24" x14ac:dyDescent="0.25">
      <c r="A932" s="91"/>
      <c r="B932" s="76" t="s">
        <v>781</v>
      </c>
      <c r="C932" s="89" t="s">
        <v>898</v>
      </c>
      <c r="D932" s="139" t="str">
        <f>IF(ISERROR(VLOOKUP($B932,Lists!$R$4:$S$17,2,FALSE)),"",VLOOKUP($B932,Lists!$R$4:$S$17,2,FALSE))</f>
        <v/>
      </c>
      <c r="E932" s="90" t="s">
        <v>799</v>
      </c>
      <c r="F932" s="96"/>
      <c r="G932" s="96" t="s">
        <v>836</v>
      </c>
      <c r="H932" s="91" t="s">
        <v>1016</v>
      </c>
      <c r="I932" s="91" t="s">
        <v>926</v>
      </c>
      <c r="J932" s="97"/>
      <c r="K932" s="78" t="s">
        <v>945</v>
      </c>
      <c r="L932" s="140" t="str">
        <f>IF(ISERROR(VLOOKUP($B932&amp;" "&amp;$M932,Lists!$AC$4:$AD$17,2,FALSE)),"",VLOOKUP($B932&amp;" "&amp;$M932,Lists!$AC$4:$AD$17,2,FALSE))</f>
        <v/>
      </c>
      <c r="M932" s="78" t="str">
        <f>IF(ISERROR(VLOOKUP($K932,Lists!$L$4:$M$7,2,FALSE)),"",VLOOKUP($K932,Lists!$L$4:$M$7,2,FALSE))</f>
        <v/>
      </c>
      <c r="N932" s="98" t="str">
        <f t="shared" si="14"/>
        <v/>
      </c>
      <c r="O932" s="99" t="str">
        <f>IF(C932="no",VLOOKUP(B932,Lists!$R$4:$AB$17,10, FALSE),"Please enter details here")</f>
        <v>Please enter details here</v>
      </c>
      <c r="P932" s="124"/>
      <c r="Q932" s="99" t="str">
        <f>IF(Lists!$BA$4="","No","")</f>
        <v>No</v>
      </c>
      <c r="R932" s="100" t="str">
        <f>IF(ISERROR(VLOOKUP($E932,Lists!$T$4:$AA$49,6,FALSE)),"",VLOOKUP($E932,Lists!$T$4:$AA$49,6,FALSE))</f>
        <v/>
      </c>
      <c r="S932" s="101" t="str">
        <f>IF(ISERROR(VLOOKUP($E932,Lists!$T$4:$AA$49,7,FALSE)),"",VLOOKUP($E932,Lists!$T$4:$AA$49,7,FALSE))</f>
        <v/>
      </c>
      <c r="T932" s="102"/>
      <c r="U932" s="102"/>
      <c r="V932" s="102"/>
      <c r="W932" s="102"/>
      <c r="X932" s="102" t="str">
        <f>IF(ISERROR(VLOOKUP($E932,Lists!$T$4:$AF$49,13,FALSE))," ",VLOOKUP($E932,Lists!$T$4:$AF$49,13,FALSE))</f>
        <v xml:space="preserve"> </v>
      </c>
    </row>
    <row r="933" spans="1:24" x14ac:dyDescent="0.25">
      <c r="A933" s="91"/>
      <c r="B933" s="76" t="s">
        <v>781</v>
      </c>
      <c r="C933" s="89" t="s">
        <v>898</v>
      </c>
      <c r="D933" s="139" t="str">
        <f>IF(ISERROR(VLOOKUP($B933,Lists!$R$4:$S$17,2,FALSE)),"",VLOOKUP($B933,Lists!$R$4:$S$17,2,FALSE))</f>
        <v/>
      </c>
      <c r="E933" s="90" t="s">
        <v>799</v>
      </c>
      <c r="F933" s="96"/>
      <c r="G933" s="96" t="s">
        <v>836</v>
      </c>
      <c r="H933" s="91" t="s">
        <v>1016</v>
      </c>
      <c r="I933" s="91" t="s">
        <v>926</v>
      </c>
      <c r="J933" s="97"/>
      <c r="K933" s="78" t="s">
        <v>945</v>
      </c>
      <c r="L933" s="140" t="str">
        <f>IF(ISERROR(VLOOKUP($B933&amp;" "&amp;$M933,Lists!$AC$4:$AD$17,2,FALSE)),"",VLOOKUP($B933&amp;" "&amp;$M933,Lists!$AC$4:$AD$17,2,FALSE))</f>
        <v/>
      </c>
      <c r="M933" s="78" t="str">
        <f>IF(ISERROR(VLOOKUP($K933,Lists!$L$4:$M$7,2,FALSE)),"",VLOOKUP($K933,Lists!$L$4:$M$7,2,FALSE))</f>
        <v/>
      </c>
      <c r="N933" s="98" t="str">
        <f t="shared" si="14"/>
        <v/>
      </c>
      <c r="O933" s="99" t="str">
        <f>IF(C933="no",VLOOKUP(B933,Lists!$R$4:$AB$17,10, FALSE),"Please enter details here")</f>
        <v>Please enter details here</v>
      </c>
      <c r="P933" s="124"/>
      <c r="Q933" s="99" t="str">
        <f>IF(Lists!$BA$4="","No","")</f>
        <v>No</v>
      </c>
      <c r="R933" s="100" t="str">
        <f>IF(ISERROR(VLOOKUP($E933,Lists!$T$4:$AA$49,6,FALSE)),"",VLOOKUP($E933,Lists!$T$4:$AA$49,6,FALSE))</f>
        <v/>
      </c>
      <c r="S933" s="101" t="str">
        <f>IF(ISERROR(VLOOKUP($E933,Lists!$T$4:$AA$49,7,FALSE)),"",VLOOKUP($E933,Lists!$T$4:$AA$49,7,FALSE))</f>
        <v/>
      </c>
      <c r="T933" s="102"/>
      <c r="U933" s="102"/>
      <c r="V933" s="102"/>
      <c r="W933" s="102"/>
      <c r="X933" s="102" t="str">
        <f>IF(ISERROR(VLOOKUP($E933,Lists!$T$4:$AF$49,13,FALSE))," ",VLOOKUP($E933,Lists!$T$4:$AF$49,13,FALSE))</f>
        <v xml:space="preserve"> </v>
      </c>
    </row>
    <row r="934" spans="1:24" x14ac:dyDescent="0.25">
      <c r="A934" s="91"/>
      <c r="B934" s="76" t="s">
        <v>781</v>
      </c>
      <c r="C934" s="89" t="s">
        <v>898</v>
      </c>
      <c r="D934" s="139" t="str">
        <f>IF(ISERROR(VLOOKUP($B934,Lists!$R$4:$S$17,2,FALSE)),"",VLOOKUP($B934,Lists!$R$4:$S$17,2,FALSE))</f>
        <v/>
      </c>
      <c r="E934" s="90" t="s">
        <v>799</v>
      </c>
      <c r="F934" s="96"/>
      <c r="G934" s="96" t="s">
        <v>836</v>
      </c>
      <c r="H934" s="91" t="s">
        <v>1016</v>
      </c>
      <c r="I934" s="91" t="s">
        <v>926</v>
      </c>
      <c r="J934" s="97"/>
      <c r="K934" s="78" t="s">
        <v>945</v>
      </c>
      <c r="L934" s="140" t="str">
        <f>IF(ISERROR(VLOOKUP($B934&amp;" "&amp;$M934,Lists!$AC$4:$AD$17,2,FALSE)),"",VLOOKUP($B934&amp;" "&amp;$M934,Lists!$AC$4:$AD$17,2,FALSE))</f>
        <v/>
      </c>
      <c r="M934" s="78" t="str">
        <f>IF(ISERROR(VLOOKUP($K934,Lists!$L$4:$M$7,2,FALSE)),"",VLOOKUP($K934,Lists!$L$4:$M$7,2,FALSE))</f>
        <v/>
      </c>
      <c r="N934" s="98" t="str">
        <f t="shared" si="14"/>
        <v/>
      </c>
      <c r="O934" s="99" t="str">
        <f>IF(C934="no",VLOOKUP(B934,Lists!$R$4:$AB$17,10, FALSE),"Please enter details here")</f>
        <v>Please enter details here</v>
      </c>
      <c r="P934" s="124"/>
      <c r="Q934" s="99" t="str">
        <f>IF(Lists!$BA$4="","No","")</f>
        <v>No</v>
      </c>
      <c r="R934" s="100" t="str">
        <f>IF(ISERROR(VLOOKUP($E934,Lists!$T$4:$AA$49,6,FALSE)),"",VLOOKUP($E934,Lists!$T$4:$AA$49,6,FALSE))</f>
        <v/>
      </c>
      <c r="S934" s="101" t="str">
        <f>IF(ISERROR(VLOOKUP($E934,Lists!$T$4:$AA$49,7,FALSE)),"",VLOOKUP($E934,Lists!$T$4:$AA$49,7,FALSE))</f>
        <v/>
      </c>
      <c r="T934" s="102"/>
      <c r="U934" s="102"/>
      <c r="V934" s="102"/>
      <c r="W934" s="102"/>
      <c r="X934" s="102" t="str">
        <f>IF(ISERROR(VLOOKUP($E934,Lists!$T$4:$AF$49,13,FALSE))," ",VLOOKUP($E934,Lists!$T$4:$AF$49,13,FALSE))</f>
        <v xml:space="preserve"> </v>
      </c>
    </row>
    <row r="935" spans="1:24" x14ac:dyDescent="0.25">
      <c r="A935" s="91"/>
      <c r="B935" s="76" t="s">
        <v>781</v>
      </c>
      <c r="C935" s="89" t="s">
        <v>898</v>
      </c>
      <c r="D935" s="139" t="str">
        <f>IF(ISERROR(VLOOKUP($B935,Lists!$R$4:$S$17,2,FALSE)),"",VLOOKUP($B935,Lists!$R$4:$S$17,2,FALSE))</f>
        <v/>
      </c>
      <c r="E935" s="90" t="s">
        <v>799</v>
      </c>
      <c r="F935" s="96"/>
      <c r="G935" s="96" t="s">
        <v>836</v>
      </c>
      <c r="H935" s="91" t="s">
        <v>1016</v>
      </c>
      <c r="I935" s="91" t="s">
        <v>926</v>
      </c>
      <c r="J935" s="97"/>
      <c r="K935" s="78" t="s">
        <v>945</v>
      </c>
      <c r="L935" s="140" t="str">
        <f>IF(ISERROR(VLOOKUP($B935&amp;" "&amp;$M935,Lists!$AC$4:$AD$17,2,FALSE)),"",VLOOKUP($B935&amp;" "&amp;$M935,Lists!$AC$4:$AD$17,2,FALSE))</f>
        <v/>
      </c>
      <c r="M935" s="78" t="str">
        <f>IF(ISERROR(VLOOKUP($K935,Lists!$L$4:$M$7,2,FALSE)),"",VLOOKUP($K935,Lists!$L$4:$M$7,2,FALSE))</f>
        <v/>
      </c>
      <c r="N935" s="98" t="str">
        <f t="shared" si="14"/>
        <v/>
      </c>
      <c r="O935" s="99" t="str">
        <f>IF(C935="no",VLOOKUP(B935,Lists!$R$4:$AB$17,10, FALSE),"Please enter details here")</f>
        <v>Please enter details here</v>
      </c>
      <c r="P935" s="124"/>
      <c r="Q935" s="99" t="str">
        <f>IF(Lists!$BA$4="","No","")</f>
        <v>No</v>
      </c>
      <c r="R935" s="100" t="str">
        <f>IF(ISERROR(VLOOKUP($E935,Lists!$T$4:$AA$49,6,FALSE)),"",VLOOKUP($E935,Lists!$T$4:$AA$49,6,FALSE))</f>
        <v/>
      </c>
      <c r="S935" s="101" t="str">
        <f>IF(ISERROR(VLOOKUP($E935,Lists!$T$4:$AA$49,7,FALSE)),"",VLOOKUP($E935,Lists!$T$4:$AA$49,7,FALSE))</f>
        <v/>
      </c>
      <c r="T935" s="102"/>
      <c r="U935" s="102"/>
      <c r="V935" s="102"/>
      <c r="W935" s="102"/>
      <c r="X935" s="102" t="str">
        <f>IF(ISERROR(VLOOKUP($E935,Lists!$T$4:$AF$49,13,FALSE))," ",VLOOKUP($E935,Lists!$T$4:$AF$49,13,FALSE))</f>
        <v xml:space="preserve"> </v>
      </c>
    </row>
    <row r="936" spans="1:24" x14ac:dyDescent="0.25">
      <c r="A936" s="91"/>
      <c r="B936" s="76" t="s">
        <v>781</v>
      </c>
      <c r="C936" s="89" t="s">
        <v>898</v>
      </c>
      <c r="D936" s="139" t="str">
        <f>IF(ISERROR(VLOOKUP($B936,Lists!$R$4:$S$17,2,FALSE)),"",VLOOKUP($B936,Lists!$R$4:$S$17,2,FALSE))</f>
        <v/>
      </c>
      <c r="E936" s="90" t="s">
        <v>799</v>
      </c>
      <c r="F936" s="96"/>
      <c r="G936" s="96" t="s">
        <v>836</v>
      </c>
      <c r="H936" s="91" t="s">
        <v>1016</v>
      </c>
      <c r="I936" s="91" t="s">
        <v>926</v>
      </c>
      <c r="J936" s="97"/>
      <c r="K936" s="78" t="s">
        <v>945</v>
      </c>
      <c r="L936" s="140" t="str">
        <f>IF(ISERROR(VLOOKUP($B936&amp;" "&amp;$M936,Lists!$AC$4:$AD$17,2,FALSE)),"",VLOOKUP($B936&amp;" "&amp;$M936,Lists!$AC$4:$AD$17,2,FALSE))</f>
        <v/>
      </c>
      <c r="M936" s="78" t="str">
        <f>IF(ISERROR(VLOOKUP($K936,Lists!$L$4:$M$7,2,FALSE)),"",VLOOKUP($K936,Lists!$L$4:$M$7,2,FALSE))</f>
        <v/>
      </c>
      <c r="N936" s="98" t="str">
        <f t="shared" si="14"/>
        <v/>
      </c>
      <c r="O936" s="99" t="str">
        <f>IF(C936="no",VLOOKUP(B936,Lists!$R$4:$AB$17,10, FALSE),"Please enter details here")</f>
        <v>Please enter details here</v>
      </c>
      <c r="P936" s="124"/>
      <c r="Q936" s="99" t="str">
        <f>IF(Lists!$BA$4="","No","")</f>
        <v>No</v>
      </c>
      <c r="R936" s="100" t="str">
        <f>IF(ISERROR(VLOOKUP($E936,Lists!$T$4:$AA$49,6,FALSE)),"",VLOOKUP($E936,Lists!$T$4:$AA$49,6,FALSE))</f>
        <v/>
      </c>
      <c r="S936" s="101" t="str">
        <f>IF(ISERROR(VLOOKUP($E936,Lists!$T$4:$AA$49,7,FALSE)),"",VLOOKUP($E936,Lists!$T$4:$AA$49,7,FALSE))</f>
        <v/>
      </c>
      <c r="T936" s="102"/>
      <c r="U936" s="102"/>
      <c r="V936" s="102"/>
      <c r="W936" s="102"/>
      <c r="X936" s="102" t="str">
        <f>IF(ISERROR(VLOOKUP($E936,Lists!$T$4:$AF$49,13,FALSE))," ",VLOOKUP($E936,Lists!$T$4:$AF$49,13,FALSE))</f>
        <v xml:space="preserve"> </v>
      </c>
    </row>
    <row r="937" spans="1:24" x14ac:dyDescent="0.25">
      <c r="A937" s="91"/>
      <c r="B937" s="76" t="s">
        <v>781</v>
      </c>
      <c r="C937" s="89" t="s">
        <v>898</v>
      </c>
      <c r="D937" s="139" t="str">
        <f>IF(ISERROR(VLOOKUP($B937,Lists!$R$4:$S$17,2,FALSE)),"",VLOOKUP($B937,Lists!$R$4:$S$17,2,FALSE))</f>
        <v/>
      </c>
      <c r="E937" s="90" t="s">
        <v>799</v>
      </c>
      <c r="F937" s="96"/>
      <c r="G937" s="96" t="s">
        <v>836</v>
      </c>
      <c r="H937" s="91" t="s">
        <v>1016</v>
      </c>
      <c r="I937" s="91" t="s">
        <v>926</v>
      </c>
      <c r="J937" s="97"/>
      <c r="K937" s="78" t="s">
        <v>945</v>
      </c>
      <c r="L937" s="140" t="str">
        <f>IF(ISERROR(VLOOKUP($B937&amp;" "&amp;$M937,Lists!$AC$4:$AD$17,2,FALSE)),"",VLOOKUP($B937&amp;" "&amp;$M937,Lists!$AC$4:$AD$17,2,FALSE))</f>
        <v/>
      </c>
      <c r="M937" s="78" t="str">
        <f>IF(ISERROR(VLOOKUP($K937,Lists!$L$4:$M$7,2,FALSE)),"",VLOOKUP($K937,Lists!$L$4:$M$7,2,FALSE))</f>
        <v/>
      </c>
      <c r="N937" s="98" t="str">
        <f t="shared" si="14"/>
        <v/>
      </c>
      <c r="O937" s="99" t="str">
        <f>IF(C937="no",VLOOKUP(B937,Lists!$R$4:$AB$17,10, FALSE),"Please enter details here")</f>
        <v>Please enter details here</v>
      </c>
      <c r="P937" s="124"/>
      <c r="Q937" s="99" t="str">
        <f>IF(Lists!$BA$4="","No","")</f>
        <v>No</v>
      </c>
      <c r="R937" s="100" t="str">
        <f>IF(ISERROR(VLOOKUP($E937,Lists!$T$4:$AA$49,6,FALSE)),"",VLOOKUP($E937,Lists!$T$4:$AA$49,6,FALSE))</f>
        <v/>
      </c>
      <c r="S937" s="101" t="str">
        <f>IF(ISERROR(VLOOKUP($E937,Lists!$T$4:$AA$49,7,FALSE)),"",VLOOKUP($E937,Lists!$T$4:$AA$49,7,FALSE))</f>
        <v/>
      </c>
      <c r="T937" s="102"/>
      <c r="U937" s="102"/>
      <c r="V937" s="102"/>
      <c r="W937" s="102"/>
      <c r="X937" s="102" t="str">
        <f>IF(ISERROR(VLOOKUP($E937,Lists!$T$4:$AF$49,13,FALSE))," ",VLOOKUP($E937,Lists!$T$4:$AF$49,13,FALSE))</f>
        <v xml:space="preserve"> </v>
      </c>
    </row>
    <row r="938" spans="1:24" x14ac:dyDescent="0.25">
      <c r="A938" s="91"/>
      <c r="B938" s="76" t="s">
        <v>781</v>
      </c>
      <c r="C938" s="89" t="s">
        <v>898</v>
      </c>
      <c r="D938" s="139" t="str">
        <f>IF(ISERROR(VLOOKUP($B938,Lists!$R$4:$S$17,2,FALSE)),"",VLOOKUP($B938,Lists!$R$4:$S$17,2,FALSE))</f>
        <v/>
      </c>
      <c r="E938" s="90" t="s">
        <v>799</v>
      </c>
      <c r="F938" s="96"/>
      <c r="G938" s="96" t="s">
        <v>836</v>
      </c>
      <c r="H938" s="91" t="s">
        <v>1016</v>
      </c>
      <c r="I938" s="91" t="s">
        <v>926</v>
      </c>
      <c r="J938" s="97"/>
      <c r="K938" s="78" t="s">
        <v>945</v>
      </c>
      <c r="L938" s="140" t="str">
        <f>IF(ISERROR(VLOOKUP($B938&amp;" "&amp;$M938,Lists!$AC$4:$AD$17,2,FALSE)),"",VLOOKUP($B938&amp;" "&amp;$M938,Lists!$AC$4:$AD$17,2,FALSE))</f>
        <v/>
      </c>
      <c r="M938" s="78" t="str">
        <f>IF(ISERROR(VLOOKUP($K938,Lists!$L$4:$M$7,2,FALSE)),"",VLOOKUP($K938,Lists!$L$4:$M$7,2,FALSE))</f>
        <v/>
      </c>
      <c r="N938" s="98" t="str">
        <f t="shared" si="14"/>
        <v/>
      </c>
      <c r="O938" s="99" t="str">
        <f>IF(C938="no",VLOOKUP(B938,Lists!$R$4:$AB$17,10, FALSE),"Please enter details here")</f>
        <v>Please enter details here</v>
      </c>
      <c r="P938" s="124"/>
      <c r="Q938" s="99" t="str">
        <f>IF(Lists!$BA$4="","No","")</f>
        <v>No</v>
      </c>
      <c r="R938" s="100" t="str">
        <f>IF(ISERROR(VLOOKUP($E938,Lists!$T$4:$AA$49,6,FALSE)),"",VLOOKUP($E938,Lists!$T$4:$AA$49,6,FALSE))</f>
        <v/>
      </c>
      <c r="S938" s="101" t="str">
        <f>IF(ISERROR(VLOOKUP($E938,Lists!$T$4:$AA$49,7,FALSE)),"",VLOOKUP($E938,Lists!$T$4:$AA$49,7,FALSE))</f>
        <v/>
      </c>
      <c r="T938" s="102"/>
      <c r="U938" s="102"/>
      <c r="V938" s="102"/>
      <c r="W938" s="102"/>
      <c r="X938" s="102" t="str">
        <f>IF(ISERROR(VLOOKUP($E938,Lists!$T$4:$AF$49,13,FALSE))," ",VLOOKUP($E938,Lists!$T$4:$AF$49,13,FALSE))</f>
        <v xml:space="preserve"> </v>
      </c>
    </row>
    <row r="939" spans="1:24" x14ac:dyDescent="0.25">
      <c r="A939" s="91"/>
      <c r="B939" s="76" t="s">
        <v>781</v>
      </c>
      <c r="C939" s="89" t="s">
        <v>898</v>
      </c>
      <c r="D939" s="139" t="str">
        <f>IF(ISERROR(VLOOKUP($B939,Lists!$R$4:$S$17,2,FALSE)),"",VLOOKUP($B939,Lists!$R$4:$S$17,2,FALSE))</f>
        <v/>
      </c>
      <c r="E939" s="90" t="s">
        <v>799</v>
      </c>
      <c r="F939" s="96"/>
      <c r="G939" s="96" t="s">
        <v>836</v>
      </c>
      <c r="H939" s="91" t="s">
        <v>1016</v>
      </c>
      <c r="I939" s="91" t="s">
        <v>926</v>
      </c>
      <c r="J939" s="97"/>
      <c r="K939" s="78" t="s">
        <v>945</v>
      </c>
      <c r="L939" s="140" t="str">
        <f>IF(ISERROR(VLOOKUP($B939&amp;" "&amp;$M939,Lists!$AC$4:$AD$17,2,FALSE)),"",VLOOKUP($B939&amp;" "&amp;$M939,Lists!$AC$4:$AD$17,2,FALSE))</f>
        <v/>
      </c>
      <c r="M939" s="78" t="str">
        <f>IF(ISERROR(VLOOKUP($K939,Lists!$L$4:$M$7,2,FALSE)),"",VLOOKUP($K939,Lists!$L$4:$M$7,2,FALSE))</f>
        <v/>
      </c>
      <c r="N939" s="98" t="str">
        <f t="shared" si="14"/>
        <v/>
      </c>
      <c r="O939" s="99" t="str">
        <f>IF(C939="no",VLOOKUP(B939,Lists!$R$4:$AB$17,10, FALSE),"Please enter details here")</f>
        <v>Please enter details here</v>
      </c>
      <c r="P939" s="124"/>
      <c r="Q939" s="99" t="str">
        <f>IF(Lists!$BA$4="","No","")</f>
        <v>No</v>
      </c>
      <c r="R939" s="100" t="str">
        <f>IF(ISERROR(VLOOKUP($E939,Lists!$T$4:$AA$49,6,FALSE)),"",VLOOKUP($E939,Lists!$T$4:$AA$49,6,FALSE))</f>
        <v/>
      </c>
      <c r="S939" s="101" t="str">
        <f>IF(ISERROR(VLOOKUP($E939,Lists!$T$4:$AA$49,7,FALSE)),"",VLOOKUP($E939,Lists!$T$4:$AA$49,7,FALSE))</f>
        <v/>
      </c>
      <c r="T939" s="102"/>
      <c r="U939" s="102"/>
      <c r="V939" s="102"/>
      <c r="W939" s="102"/>
      <c r="X939" s="102" t="str">
        <f>IF(ISERROR(VLOOKUP($E939,Lists!$T$4:$AF$49,13,FALSE))," ",VLOOKUP($E939,Lists!$T$4:$AF$49,13,FALSE))</f>
        <v xml:space="preserve"> </v>
      </c>
    </row>
    <row r="940" spans="1:24" x14ac:dyDescent="0.25">
      <c r="A940" s="91"/>
      <c r="B940" s="76" t="s">
        <v>781</v>
      </c>
      <c r="C940" s="89" t="s">
        <v>898</v>
      </c>
      <c r="D940" s="139" t="str">
        <f>IF(ISERROR(VLOOKUP($B940,Lists!$R$4:$S$17,2,FALSE)),"",VLOOKUP($B940,Lists!$R$4:$S$17,2,FALSE))</f>
        <v/>
      </c>
      <c r="E940" s="90" t="s">
        <v>799</v>
      </c>
      <c r="F940" s="96"/>
      <c r="G940" s="96" t="s">
        <v>836</v>
      </c>
      <c r="H940" s="91" t="s">
        <v>1016</v>
      </c>
      <c r="I940" s="91" t="s">
        <v>926</v>
      </c>
      <c r="J940" s="97"/>
      <c r="K940" s="78" t="s">
        <v>945</v>
      </c>
      <c r="L940" s="140" t="str">
        <f>IF(ISERROR(VLOOKUP($B940&amp;" "&amp;$M940,Lists!$AC$4:$AD$17,2,FALSE)),"",VLOOKUP($B940&amp;" "&amp;$M940,Lists!$AC$4:$AD$17,2,FALSE))</f>
        <v/>
      </c>
      <c r="M940" s="78" t="str">
        <f>IF(ISERROR(VLOOKUP($K940,Lists!$L$4:$M$7,2,FALSE)),"",VLOOKUP($K940,Lists!$L$4:$M$7,2,FALSE))</f>
        <v/>
      </c>
      <c r="N940" s="98" t="str">
        <f t="shared" si="14"/>
        <v/>
      </c>
      <c r="O940" s="99" t="str">
        <f>IF(C940="no",VLOOKUP(B940,Lists!$R$4:$AB$17,10, FALSE),"Please enter details here")</f>
        <v>Please enter details here</v>
      </c>
      <c r="P940" s="124"/>
      <c r="Q940" s="99" t="str">
        <f>IF(Lists!$BA$4="","No","")</f>
        <v>No</v>
      </c>
      <c r="R940" s="100" t="str">
        <f>IF(ISERROR(VLOOKUP($E940,Lists!$T$4:$AA$49,6,FALSE)),"",VLOOKUP($E940,Lists!$T$4:$AA$49,6,FALSE))</f>
        <v/>
      </c>
      <c r="S940" s="101" t="str">
        <f>IF(ISERROR(VLOOKUP($E940,Lists!$T$4:$AA$49,7,FALSE)),"",VLOOKUP($E940,Lists!$T$4:$AA$49,7,FALSE))</f>
        <v/>
      </c>
      <c r="T940" s="102"/>
      <c r="U940" s="102"/>
      <c r="V940" s="102"/>
      <c r="W940" s="102"/>
      <c r="X940" s="102" t="str">
        <f>IF(ISERROR(VLOOKUP($E940,Lists!$T$4:$AF$49,13,FALSE))," ",VLOOKUP($E940,Lists!$T$4:$AF$49,13,FALSE))</f>
        <v xml:space="preserve"> </v>
      </c>
    </row>
    <row r="941" spans="1:24" x14ac:dyDescent="0.25">
      <c r="A941" s="91"/>
      <c r="B941" s="76" t="s">
        <v>781</v>
      </c>
      <c r="C941" s="89" t="s">
        <v>898</v>
      </c>
      <c r="D941" s="139" t="str">
        <f>IF(ISERROR(VLOOKUP($B941,Lists!$R$4:$S$17,2,FALSE)),"",VLOOKUP($B941,Lists!$R$4:$S$17,2,FALSE))</f>
        <v/>
      </c>
      <c r="E941" s="90" t="s">
        <v>799</v>
      </c>
      <c r="F941" s="96"/>
      <c r="G941" s="96" t="s">
        <v>836</v>
      </c>
      <c r="H941" s="91" t="s">
        <v>1016</v>
      </c>
      <c r="I941" s="91" t="s">
        <v>926</v>
      </c>
      <c r="J941" s="97"/>
      <c r="K941" s="78" t="s">
        <v>945</v>
      </c>
      <c r="L941" s="140" t="str">
        <f>IF(ISERROR(VLOOKUP($B941&amp;" "&amp;$M941,Lists!$AC$4:$AD$17,2,FALSE)),"",VLOOKUP($B941&amp;" "&amp;$M941,Lists!$AC$4:$AD$17,2,FALSE))</f>
        <v/>
      </c>
      <c r="M941" s="78" t="str">
        <f>IF(ISERROR(VLOOKUP($K941,Lists!$L$4:$M$7,2,FALSE)),"",VLOOKUP($K941,Lists!$L$4:$M$7,2,FALSE))</f>
        <v/>
      </c>
      <c r="N941" s="98" t="str">
        <f t="shared" si="14"/>
        <v/>
      </c>
      <c r="O941" s="99" t="str">
        <f>IF(C941="no",VLOOKUP(B941,Lists!$R$4:$AB$17,10, FALSE),"Please enter details here")</f>
        <v>Please enter details here</v>
      </c>
      <c r="P941" s="124"/>
      <c r="Q941" s="99" t="str">
        <f>IF(Lists!$BA$4="","No","")</f>
        <v>No</v>
      </c>
      <c r="R941" s="100" t="str">
        <f>IF(ISERROR(VLOOKUP($E941,Lists!$T$4:$AA$49,6,FALSE)),"",VLOOKUP($E941,Lists!$T$4:$AA$49,6,FALSE))</f>
        <v/>
      </c>
      <c r="S941" s="101" t="str">
        <f>IF(ISERROR(VLOOKUP($E941,Lists!$T$4:$AA$49,7,FALSE)),"",VLOOKUP($E941,Lists!$T$4:$AA$49,7,FALSE))</f>
        <v/>
      </c>
      <c r="T941" s="102"/>
      <c r="U941" s="102"/>
      <c r="V941" s="102"/>
      <c r="W941" s="102"/>
      <c r="X941" s="102" t="str">
        <f>IF(ISERROR(VLOOKUP($E941,Lists!$T$4:$AF$49,13,FALSE))," ",VLOOKUP($E941,Lists!$T$4:$AF$49,13,FALSE))</f>
        <v xml:space="preserve"> </v>
      </c>
    </row>
    <row r="942" spans="1:24" x14ac:dyDescent="0.25">
      <c r="A942" s="91"/>
      <c r="B942" s="76" t="s">
        <v>781</v>
      </c>
      <c r="C942" s="89" t="s">
        <v>898</v>
      </c>
      <c r="D942" s="139" t="str">
        <f>IF(ISERROR(VLOOKUP($B942,Lists!$R$4:$S$17,2,FALSE)),"",VLOOKUP($B942,Lists!$R$4:$S$17,2,FALSE))</f>
        <v/>
      </c>
      <c r="E942" s="90" t="s">
        <v>799</v>
      </c>
      <c r="F942" s="96"/>
      <c r="G942" s="96" t="s">
        <v>836</v>
      </c>
      <c r="H942" s="91" t="s">
        <v>1016</v>
      </c>
      <c r="I942" s="91" t="s">
        <v>926</v>
      </c>
      <c r="J942" s="97"/>
      <c r="K942" s="78" t="s">
        <v>945</v>
      </c>
      <c r="L942" s="140" t="str">
        <f>IF(ISERROR(VLOOKUP($B942&amp;" "&amp;$M942,Lists!$AC$4:$AD$17,2,FALSE)),"",VLOOKUP($B942&amp;" "&amp;$M942,Lists!$AC$4:$AD$17,2,FALSE))</f>
        <v/>
      </c>
      <c r="M942" s="78" t="str">
        <f>IF(ISERROR(VLOOKUP($K942,Lists!$L$4:$M$7,2,FALSE)),"",VLOOKUP($K942,Lists!$L$4:$M$7,2,FALSE))</f>
        <v/>
      </c>
      <c r="N942" s="98" t="str">
        <f t="shared" si="14"/>
        <v/>
      </c>
      <c r="O942" s="99" t="str">
        <f>IF(C942="no",VLOOKUP(B942,Lists!$R$4:$AB$17,10, FALSE),"Please enter details here")</f>
        <v>Please enter details here</v>
      </c>
      <c r="P942" s="124"/>
      <c r="Q942" s="99" t="str">
        <f>IF(Lists!$BA$4="","No","")</f>
        <v>No</v>
      </c>
      <c r="R942" s="100" t="str">
        <f>IF(ISERROR(VLOOKUP($E942,Lists!$T$4:$AA$49,6,FALSE)),"",VLOOKUP($E942,Lists!$T$4:$AA$49,6,FALSE))</f>
        <v/>
      </c>
      <c r="S942" s="101" t="str">
        <f>IF(ISERROR(VLOOKUP($E942,Lists!$T$4:$AA$49,7,FALSE)),"",VLOOKUP($E942,Lists!$T$4:$AA$49,7,FALSE))</f>
        <v/>
      </c>
      <c r="T942" s="102"/>
      <c r="U942" s="102"/>
      <c r="V942" s="102"/>
      <c r="W942" s="102"/>
      <c r="X942" s="102" t="str">
        <f>IF(ISERROR(VLOOKUP($E942,Lists!$T$4:$AF$49,13,FALSE))," ",VLOOKUP($E942,Lists!$T$4:$AF$49,13,FALSE))</f>
        <v xml:space="preserve"> </v>
      </c>
    </row>
    <row r="943" spans="1:24" x14ac:dyDescent="0.25">
      <c r="A943" s="91"/>
      <c r="B943" s="76" t="s">
        <v>781</v>
      </c>
      <c r="C943" s="89" t="s">
        <v>898</v>
      </c>
      <c r="D943" s="139" t="str">
        <f>IF(ISERROR(VLOOKUP($B943,Lists!$R$4:$S$17,2,FALSE)),"",VLOOKUP($B943,Lists!$R$4:$S$17,2,FALSE))</f>
        <v/>
      </c>
      <c r="E943" s="90" t="s">
        <v>799</v>
      </c>
      <c r="F943" s="96"/>
      <c r="G943" s="96" t="s">
        <v>836</v>
      </c>
      <c r="H943" s="91" t="s">
        <v>1016</v>
      </c>
      <c r="I943" s="91" t="s">
        <v>926</v>
      </c>
      <c r="J943" s="97"/>
      <c r="K943" s="78" t="s">
        <v>945</v>
      </c>
      <c r="L943" s="140" t="str">
        <f>IF(ISERROR(VLOOKUP($B943&amp;" "&amp;$M943,Lists!$AC$4:$AD$17,2,FALSE)),"",VLOOKUP($B943&amp;" "&amp;$M943,Lists!$AC$4:$AD$17,2,FALSE))</f>
        <v/>
      </c>
      <c r="M943" s="78" t="str">
        <f>IF(ISERROR(VLOOKUP($K943,Lists!$L$4:$M$7,2,FALSE)),"",VLOOKUP($K943,Lists!$L$4:$M$7,2,FALSE))</f>
        <v/>
      </c>
      <c r="N943" s="98" t="str">
        <f t="shared" si="14"/>
        <v/>
      </c>
      <c r="O943" s="99" t="str">
        <f>IF(C943="no",VLOOKUP(B943,Lists!$R$4:$AB$17,10, FALSE),"Please enter details here")</f>
        <v>Please enter details here</v>
      </c>
      <c r="P943" s="124"/>
      <c r="Q943" s="99" t="str">
        <f>IF(Lists!$BA$4="","No","")</f>
        <v>No</v>
      </c>
      <c r="R943" s="100" t="str">
        <f>IF(ISERROR(VLOOKUP($E943,Lists!$T$4:$AA$49,6,FALSE)),"",VLOOKUP($E943,Lists!$T$4:$AA$49,6,FALSE))</f>
        <v/>
      </c>
      <c r="S943" s="101" t="str">
        <f>IF(ISERROR(VLOOKUP($E943,Lists!$T$4:$AA$49,7,FALSE)),"",VLOOKUP($E943,Lists!$T$4:$AA$49,7,FALSE))</f>
        <v/>
      </c>
      <c r="T943" s="102"/>
      <c r="U943" s="102"/>
      <c r="V943" s="102"/>
      <c r="W943" s="102"/>
      <c r="X943" s="102" t="str">
        <f>IF(ISERROR(VLOOKUP($E943,Lists!$T$4:$AF$49,13,FALSE))," ",VLOOKUP($E943,Lists!$T$4:$AF$49,13,FALSE))</f>
        <v xml:space="preserve"> </v>
      </c>
    </row>
    <row r="944" spans="1:24" x14ac:dyDescent="0.25">
      <c r="A944" s="91"/>
      <c r="B944" s="76" t="s">
        <v>781</v>
      </c>
      <c r="C944" s="89" t="s">
        <v>898</v>
      </c>
      <c r="D944" s="139" t="str">
        <f>IF(ISERROR(VLOOKUP($B944,Lists!$R$4:$S$17,2,FALSE)),"",VLOOKUP($B944,Lists!$R$4:$S$17,2,FALSE))</f>
        <v/>
      </c>
      <c r="E944" s="90" t="s">
        <v>799</v>
      </c>
      <c r="F944" s="96"/>
      <c r="G944" s="96" t="s">
        <v>836</v>
      </c>
      <c r="H944" s="91" t="s">
        <v>1016</v>
      </c>
      <c r="I944" s="91" t="s">
        <v>926</v>
      </c>
      <c r="J944" s="97"/>
      <c r="K944" s="78" t="s">
        <v>945</v>
      </c>
      <c r="L944" s="140" t="str">
        <f>IF(ISERROR(VLOOKUP($B944&amp;" "&amp;$M944,Lists!$AC$4:$AD$17,2,FALSE)),"",VLOOKUP($B944&amp;" "&amp;$M944,Lists!$AC$4:$AD$17,2,FALSE))</f>
        <v/>
      </c>
      <c r="M944" s="78" t="str">
        <f>IF(ISERROR(VLOOKUP($K944,Lists!$L$4:$M$7,2,FALSE)),"",VLOOKUP($K944,Lists!$L$4:$M$7,2,FALSE))</f>
        <v/>
      </c>
      <c r="N944" s="98" t="str">
        <f t="shared" si="14"/>
        <v/>
      </c>
      <c r="O944" s="99" t="str">
        <f>IF(C944="no",VLOOKUP(B944,Lists!$R$4:$AB$17,10, FALSE),"Please enter details here")</f>
        <v>Please enter details here</v>
      </c>
      <c r="P944" s="124"/>
      <c r="Q944" s="99" t="str">
        <f>IF(Lists!$BA$4="","No","")</f>
        <v>No</v>
      </c>
      <c r="R944" s="100" t="str">
        <f>IF(ISERROR(VLOOKUP($E944,Lists!$T$4:$AA$49,6,FALSE)),"",VLOOKUP($E944,Lists!$T$4:$AA$49,6,FALSE))</f>
        <v/>
      </c>
      <c r="S944" s="101" t="str">
        <f>IF(ISERROR(VLOOKUP($E944,Lists!$T$4:$AA$49,7,FALSE)),"",VLOOKUP($E944,Lists!$T$4:$AA$49,7,FALSE))</f>
        <v/>
      </c>
      <c r="T944" s="102"/>
      <c r="U944" s="102"/>
      <c r="V944" s="102"/>
      <c r="W944" s="102"/>
      <c r="X944" s="102" t="str">
        <f>IF(ISERROR(VLOOKUP($E944,Lists!$T$4:$AF$49,13,FALSE))," ",VLOOKUP($E944,Lists!$T$4:$AF$49,13,FALSE))</f>
        <v xml:space="preserve"> </v>
      </c>
    </row>
    <row r="945" spans="1:24" x14ac:dyDescent="0.25">
      <c r="A945" s="91"/>
      <c r="B945" s="76" t="s">
        <v>781</v>
      </c>
      <c r="C945" s="89" t="s">
        <v>898</v>
      </c>
      <c r="D945" s="139" t="str">
        <f>IF(ISERROR(VLOOKUP($B945,Lists!$R$4:$S$17,2,FALSE)),"",VLOOKUP($B945,Lists!$R$4:$S$17,2,FALSE))</f>
        <v/>
      </c>
      <c r="E945" s="90" t="s">
        <v>799</v>
      </c>
      <c r="F945" s="96"/>
      <c r="G945" s="96" t="s">
        <v>836</v>
      </c>
      <c r="H945" s="91" t="s">
        <v>1016</v>
      </c>
      <c r="I945" s="91" t="s">
        <v>926</v>
      </c>
      <c r="J945" s="97"/>
      <c r="K945" s="78" t="s">
        <v>945</v>
      </c>
      <c r="L945" s="140" t="str">
        <f>IF(ISERROR(VLOOKUP($B945&amp;" "&amp;$M945,Lists!$AC$4:$AD$17,2,FALSE)),"",VLOOKUP($B945&amp;" "&amp;$M945,Lists!$AC$4:$AD$17,2,FALSE))</f>
        <v/>
      </c>
      <c r="M945" s="78" t="str">
        <f>IF(ISERROR(VLOOKUP($K945,Lists!$L$4:$M$7,2,FALSE)),"",VLOOKUP($K945,Lists!$L$4:$M$7,2,FALSE))</f>
        <v/>
      </c>
      <c r="N945" s="98" t="str">
        <f t="shared" si="14"/>
        <v/>
      </c>
      <c r="O945" s="99" t="str">
        <f>IF(C945="no",VLOOKUP(B945,Lists!$R$4:$AB$17,10, FALSE),"Please enter details here")</f>
        <v>Please enter details here</v>
      </c>
      <c r="P945" s="124"/>
      <c r="Q945" s="99" t="str">
        <f>IF(Lists!$BA$4="","No","")</f>
        <v>No</v>
      </c>
      <c r="R945" s="100" t="str">
        <f>IF(ISERROR(VLOOKUP($E945,Lists!$T$4:$AA$49,6,FALSE)),"",VLOOKUP($E945,Lists!$T$4:$AA$49,6,FALSE))</f>
        <v/>
      </c>
      <c r="S945" s="101" t="str">
        <f>IF(ISERROR(VLOOKUP($E945,Lists!$T$4:$AA$49,7,FALSE)),"",VLOOKUP($E945,Lists!$T$4:$AA$49,7,FALSE))</f>
        <v/>
      </c>
      <c r="T945" s="102"/>
      <c r="U945" s="102"/>
      <c r="V945" s="102"/>
      <c r="W945" s="102"/>
      <c r="X945" s="102" t="str">
        <f>IF(ISERROR(VLOOKUP($E945,Lists!$T$4:$AF$49,13,FALSE))," ",VLOOKUP($E945,Lists!$T$4:$AF$49,13,FALSE))</f>
        <v xml:space="preserve"> </v>
      </c>
    </row>
    <row r="946" spans="1:24" x14ac:dyDescent="0.25">
      <c r="A946" s="91"/>
      <c r="B946" s="76" t="s">
        <v>781</v>
      </c>
      <c r="C946" s="89" t="s">
        <v>898</v>
      </c>
      <c r="D946" s="139" t="str">
        <f>IF(ISERROR(VLOOKUP($B946,Lists!$R$4:$S$17,2,FALSE)),"",VLOOKUP($B946,Lists!$R$4:$S$17,2,FALSE))</f>
        <v/>
      </c>
      <c r="E946" s="90" t="s">
        <v>799</v>
      </c>
      <c r="F946" s="96"/>
      <c r="G946" s="96" t="s">
        <v>836</v>
      </c>
      <c r="H946" s="91" t="s">
        <v>1016</v>
      </c>
      <c r="I946" s="91" t="s">
        <v>926</v>
      </c>
      <c r="J946" s="97"/>
      <c r="K946" s="78" t="s">
        <v>945</v>
      </c>
      <c r="L946" s="140" t="str">
        <f>IF(ISERROR(VLOOKUP($B946&amp;" "&amp;$M946,Lists!$AC$4:$AD$17,2,FALSE)),"",VLOOKUP($B946&amp;" "&amp;$M946,Lists!$AC$4:$AD$17,2,FALSE))</f>
        <v/>
      </c>
      <c r="M946" s="78" t="str">
        <f>IF(ISERROR(VLOOKUP($K946,Lists!$L$4:$M$7,2,FALSE)),"",VLOOKUP($K946,Lists!$L$4:$M$7,2,FALSE))</f>
        <v/>
      </c>
      <c r="N946" s="98" t="str">
        <f t="shared" si="14"/>
        <v/>
      </c>
      <c r="O946" s="99" t="str">
        <f>IF(C946="no",VLOOKUP(B946,Lists!$R$4:$AB$17,10, FALSE),"Please enter details here")</f>
        <v>Please enter details here</v>
      </c>
      <c r="P946" s="124"/>
      <c r="Q946" s="99" t="str">
        <f>IF(Lists!$BA$4="","No","")</f>
        <v>No</v>
      </c>
      <c r="R946" s="100" t="str">
        <f>IF(ISERROR(VLOOKUP($E946,Lists!$T$4:$AA$49,6,FALSE)),"",VLOOKUP($E946,Lists!$T$4:$AA$49,6,FALSE))</f>
        <v/>
      </c>
      <c r="S946" s="101" t="str">
        <f>IF(ISERROR(VLOOKUP($E946,Lists!$T$4:$AA$49,7,FALSE)),"",VLOOKUP($E946,Lists!$T$4:$AA$49,7,FALSE))</f>
        <v/>
      </c>
      <c r="T946" s="102"/>
      <c r="U946" s="102"/>
      <c r="V946" s="102"/>
      <c r="W946" s="102"/>
      <c r="X946" s="102" t="str">
        <f>IF(ISERROR(VLOOKUP($E946,Lists!$T$4:$AF$49,13,FALSE))," ",VLOOKUP($E946,Lists!$T$4:$AF$49,13,FALSE))</f>
        <v xml:space="preserve"> </v>
      </c>
    </row>
    <row r="947" spans="1:24" x14ac:dyDescent="0.25">
      <c r="A947" s="91"/>
      <c r="B947" s="76" t="s">
        <v>781</v>
      </c>
      <c r="C947" s="89" t="s">
        <v>898</v>
      </c>
      <c r="D947" s="139" t="str">
        <f>IF(ISERROR(VLOOKUP($B947,Lists!$R$4:$S$17,2,FALSE)),"",VLOOKUP($B947,Lists!$R$4:$S$17,2,FALSE))</f>
        <v/>
      </c>
      <c r="E947" s="90" t="s">
        <v>799</v>
      </c>
      <c r="F947" s="96"/>
      <c r="G947" s="96" t="s">
        <v>836</v>
      </c>
      <c r="H947" s="91" t="s">
        <v>1016</v>
      </c>
      <c r="I947" s="91" t="s">
        <v>926</v>
      </c>
      <c r="J947" s="97"/>
      <c r="K947" s="78" t="s">
        <v>945</v>
      </c>
      <c r="L947" s="140" t="str">
        <f>IF(ISERROR(VLOOKUP($B947&amp;" "&amp;$M947,Lists!$AC$4:$AD$17,2,FALSE)),"",VLOOKUP($B947&amp;" "&amp;$M947,Lists!$AC$4:$AD$17,2,FALSE))</f>
        <v/>
      </c>
      <c r="M947" s="78" t="str">
        <f>IF(ISERROR(VLOOKUP($K947,Lists!$L$4:$M$7,2,FALSE)),"",VLOOKUP($K947,Lists!$L$4:$M$7,2,FALSE))</f>
        <v/>
      </c>
      <c r="N947" s="98" t="str">
        <f t="shared" si="14"/>
        <v/>
      </c>
      <c r="O947" s="99" t="str">
        <f>IF(C947="no",VLOOKUP(B947,Lists!$R$4:$AB$17,10, FALSE),"Please enter details here")</f>
        <v>Please enter details here</v>
      </c>
      <c r="P947" s="124"/>
      <c r="Q947" s="99" t="str">
        <f>IF(Lists!$BA$4="","No","")</f>
        <v>No</v>
      </c>
      <c r="R947" s="100" t="str">
        <f>IF(ISERROR(VLOOKUP($E947,Lists!$T$4:$AA$49,6,FALSE)),"",VLOOKUP($E947,Lists!$T$4:$AA$49,6,FALSE))</f>
        <v/>
      </c>
      <c r="S947" s="101" t="str">
        <f>IF(ISERROR(VLOOKUP($E947,Lists!$T$4:$AA$49,7,FALSE)),"",VLOOKUP($E947,Lists!$T$4:$AA$49,7,FALSE))</f>
        <v/>
      </c>
      <c r="T947" s="102"/>
      <c r="U947" s="102"/>
      <c r="V947" s="102"/>
      <c r="W947" s="102"/>
      <c r="X947" s="102" t="str">
        <f>IF(ISERROR(VLOOKUP($E947,Lists!$T$4:$AF$49,13,FALSE))," ",VLOOKUP($E947,Lists!$T$4:$AF$49,13,FALSE))</f>
        <v xml:space="preserve"> </v>
      </c>
    </row>
    <row r="948" spans="1:24" x14ac:dyDescent="0.25">
      <c r="A948" s="91"/>
      <c r="B948" s="76" t="s">
        <v>781</v>
      </c>
      <c r="C948" s="89" t="s">
        <v>898</v>
      </c>
      <c r="D948" s="139" t="str">
        <f>IF(ISERROR(VLOOKUP($B948,Lists!$R$4:$S$17,2,FALSE)),"",VLOOKUP($B948,Lists!$R$4:$S$17,2,FALSE))</f>
        <v/>
      </c>
      <c r="E948" s="90" t="s">
        <v>799</v>
      </c>
      <c r="F948" s="96"/>
      <c r="G948" s="96" t="s">
        <v>836</v>
      </c>
      <c r="H948" s="91" t="s">
        <v>1016</v>
      </c>
      <c r="I948" s="91" t="s">
        <v>926</v>
      </c>
      <c r="J948" s="97"/>
      <c r="K948" s="78" t="s">
        <v>945</v>
      </c>
      <c r="L948" s="140" t="str">
        <f>IF(ISERROR(VLOOKUP($B948&amp;" "&amp;$M948,Lists!$AC$4:$AD$17,2,FALSE)),"",VLOOKUP($B948&amp;" "&amp;$M948,Lists!$AC$4:$AD$17,2,FALSE))</f>
        <v/>
      </c>
      <c r="M948" s="78" t="str">
        <f>IF(ISERROR(VLOOKUP($K948,Lists!$L$4:$M$7,2,FALSE)),"",VLOOKUP($K948,Lists!$L$4:$M$7,2,FALSE))</f>
        <v/>
      </c>
      <c r="N948" s="98" t="str">
        <f t="shared" si="14"/>
        <v/>
      </c>
      <c r="O948" s="99" t="str">
        <f>IF(C948="no",VLOOKUP(B948,Lists!$R$4:$AB$17,10, FALSE),"Please enter details here")</f>
        <v>Please enter details here</v>
      </c>
      <c r="P948" s="124"/>
      <c r="Q948" s="99" t="str">
        <f>IF(Lists!$BA$4="","No","")</f>
        <v>No</v>
      </c>
      <c r="R948" s="100" t="str">
        <f>IF(ISERROR(VLOOKUP($E948,Lists!$T$4:$AA$49,6,FALSE)),"",VLOOKUP($E948,Lists!$T$4:$AA$49,6,FALSE))</f>
        <v/>
      </c>
      <c r="S948" s="101" t="str">
        <f>IF(ISERROR(VLOOKUP($E948,Lists!$T$4:$AA$49,7,FALSE)),"",VLOOKUP($E948,Lists!$T$4:$AA$49,7,FALSE))</f>
        <v/>
      </c>
      <c r="T948" s="102"/>
      <c r="U948" s="102"/>
      <c r="V948" s="102"/>
      <c r="W948" s="102"/>
      <c r="X948" s="102" t="str">
        <f>IF(ISERROR(VLOOKUP($E948,Lists!$T$4:$AF$49,13,FALSE))," ",VLOOKUP($E948,Lists!$T$4:$AF$49,13,FALSE))</f>
        <v xml:space="preserve"> </v>
      </c>
    </row>
    <row r="949" spans="1:24" x14ac:dyDescent="0.25">
      <c r="A949" s="91"/>
      <c r="B949" s="76" t="s">
        <v>781</v>
      </c>
      <c r="C949" s="89" t="s">
        <v>898</v>
      </c>
      <c r="D949" s="139" t="str">
        <f>IF(ISERROR(VLOOKUP($B949,Lists!$R$4:$S$17,2,FALSE)),"",VLOOKUP($B949,Lists!$R$4:$S$17,2,FALSE))</f>
        <v/>
      </c>
      <c r="E949" s="90" t="s">
        <v>799</v>
      </c>
      <c r="F949" s="96"/>
      <c r="G949" s="96" t="s">
        <v>836</v>
      </c>
      <c r="H949" s="91" t="s">
        <v>1016</v>
      </c>
      <c r="I949" s="91" t="s">
        <v>926</v>
      </c>
      <c r="J949" s="97"/>
      <c r="K949" s="78" t="s">
        <v>945</v>
      </c>
      <c r="L949" s="140" t="str">
        <f>IF(ISERROR(VLOOKUP($B949&amp;" "&amp;$M949,Lists!$AC$4:$AD$17,2,FALSE)),"",VLOOKUP($B949&amp;" "&amp;$M949,Lists!$AC$4:$AD$17,2,FALSE))</f>
        <v/>
      </c>
      <c r="M949" s="78" t="str">
        <f>IF(ISERROR(VLOOKUP($K949,Lists!$L$4:$M$7,2,FALSE)),"",VLOOKUP($K949,Lists!$L$4:$M$7,2,FALSE))</f>
        <v/>
      </c>
      <c r="N949" s="98" t="str">
        <f t="shared" si="14"/>
        <v/>
      </c>
      <c r="O949" s="99" t="str">
        <f>IF(C949="no",VLOOKUP(B949,Lists!$R$4:$AB$17,10, FALSE),"Please enter details here")</f>
        <v>Please enter details here</v>
      </c>
      <c r="P949" s="124"/>
      <c r="Q949" s="99" t="str">
        <f>IF(Lists!$BA$4="","No","")</f>
        <v>No</v>
      </c>
      <c r="R949" s="100" t="str">
        <f>IF(ISERROR(VLOOKUP($E949,Lists!$T$4:$AA$49,6,FALSE)),"",VLOOKUP($E949,Lists!$T$4:$AA$49,6,FALSE))</f>
        <v/>
      </c>
      <c r="S949" s="101" t="str">
        <f>IF(ISERROR(VLOOKUP($E949,Lists!$T$4:$AA$49,7,FALSE)),"",VLOOKUP($E949,Lists!$T$4:$AA$49,7,FALSE))</f>
        <v/>
      </c>
      <c r="T949" s="102"/>
      <c r="U949" s="102"/>
      <c r="V949" s="102"/>
      <c r="W949" s="102"/>
      <c r="X949" s="102" t="str">
        <f>IF(ISERROR(VLOOKUP($E949,Lists!$T$4:$AF$49,13,FALSE))," ",VLOOKUP($E949,Lists!$T$4:$AF$49,13,FALSE))</f>
        <v xml:space="preserve"> </v>
      </c>
    </row>
    <row r="950" spans="1:24" x14ac:dyDescent="0.25">
      <c r="A950" s="91"/>
      <c r="B950" s="76" t="s">
        <v>781</v>
      </c>
      <c r="C950" s="89" t="s">
        <v>898</v>
      </c>
      <c r="D950" s="139" t="str">
        <f>IF(ISERROR(VLOOKUP($B950,Lists!$R$4:$S$17,2,FALSE)),"",VLOOKUP($B950,Lists!$R$4:$S$17,2,FALSE))</f>
        <v/>
      </c>
      <c r="E950" s="90" t="s">
        <v>799</v>
      </c>
      <c r="F950" s="96"/>
      <c r="G950" s="96" t="s">
        <v>836</v>
      </c>
      <c r="H950" s="91" t="s">
        <v>1016</v>
      </c>
      <c r="I950" s="91" t="s">
        <v>926</v>
      </c>
      <c r="J950" s="97"/>
      <c r="K950" s="78" t="s">
        <v>945</v>
      </c>
      <c r="L950" s="140" t="str">
        <f>IF(ISERROR(VLOOKUP($B950&amp;" "&amp;$M950,Lists!$AC$4:$AD$17,2,FALSE)),"",VLOOKUP($B950&amp;" "&amp;$M950,Lists!$AC$4:$AD$17,2,FALSE))</f>
        <v/>
      </c>
      <c r="M950" s="78" t="str">
        <f>IF(ISERROR(VLOOKUP($K950,Lists!$L$4:$M$7,2,FALSE)),"",VLOOKUP($K950,Lists!$L$4:$M$7,2,FALSE))</f>
        <v/>
      </c>
      <c r="N950" s="98" t="str">
        <f t="shared" si="14"/>
        <v/>
      </c>
      <c r="O950" s="99" t="str">
        <f>IF(C950="no",VLOOKUP(B950,Lists!$R$4:$AB$17,10, FALSE),"Please enter details here")</f>
        <v>Please enter details here</v>
      </c>
      <c r="P950" s="124"/>
      <c r="Q950" s="99" t="str">
        <f>IF(Lists!$BA$4="","No","")</f>
        <v>No</v>
      </c>
      <c r="R950" s="100" t="str">
        <f>IF(ISERROR(VLOOKUP($E950,Lists!$T$4:$AA$49,6,FALSE)),"",VLOOKUP($E950,Lists!$T$4:$AA$49,6,FALSE))</f>
        <v/>
      </c>
      <c r="S950" s="101" t="str">
        <f>IF(ISERROR(VLOOKUP($E950,Lists!$T$4:$AA$49,7,FALSE)),"",VLOOKUP($E950,Lists!$T$4:$AA$49,7,FALSE))</f>
        <v/>
      </c>
      <c r="T950" s="102"/>
      <c r="U950" s="102"/>
      <c r="V950" s="102"/>
      <c r="W950" s="102"/>
      <c r="X950" s="102" t="str">
        <f>IF(ISERROR(VLOOKUP($E950,Lists!$T$4:$AF$49,13,FALSE))," ",VLOOKUP($E950,Lists!$T$4:$AF$49,13,FALSE))</f>
        <v xml:space="preserve"> </v>
      </c>
    </row>
    <row r="951" spans="1:24" x14ac:dyDescent="0.25">
      <c r="A951" s="91"/>
      <c r="B951" s="76" t="s">
        <v>781</v>
      </c>
      <c r="C951" s="89" t="s">
        <v>898</v>
      </c>
      <c r="D951" s="139" t="str">
        <f>IF(ISERROR(VLOOKUP($B951,Lists!$R$4:$S$17,2,FALSE)),"",VLOOKUP($B951,Lists!$R$4:$S$17,2,FALSE))</f>
        <v/>
      </c>
      <c r="E951" s="90" t="s">
        <v>799</v>
      </c>
      <c r="F951" s="96"/>
      <c r="G951" s="96" t="s">
        <v>836</v>
      </c>
      <c r="H951" s="91" t="s">
        <v>1016</v>
      </c>
      <c r="I951" s="91" t="s">
        <v>926</v>
      </c>
      <c r="J951" s="97"/>
      <c r="K951" s="78" t="s">
        <v>945</v>
      </c>
      <c r="L951" s="140" t="str">
        <f>IF(ISERROR(VLOOKUP($B951&amp;" "&amp;$M951,Lists!$AC$4:$AD$17,2,FALSE)),"",VLOOKUP($B951&amp;" "&amp;$M951,Lists!$AC$4:$AD$17,2,FALSE))</f>
        <v/>
      </c>
      <c r="M951" s="78" t="str">
        <f>IF(ISERROR(VLOOKUP($K951,Lists!$L$4:$M$7,2,FALSE)),"",VLOOKUP($K951,Lists!$L$4:$M$7,2,FALSE))</f>
        <v/>
      </c>
      <c r="N951" s="98" t="str">
        <f t="shared" si="14"/>
        <v/>
      </c>
      <c r="O951" s="99" t="str">
        <f>IF(C951="no",VLOOKUP(B951,Lists!$R$4:$AB$17,10, FALSE),"Please enter details here")</f>
        <v>Please enter details here</v>
      </c>
      <c r="P951" s="124"/>
      <c r="Q951" s="99" t="str">
        <f>IF(Lists!$BA$4="","No","")</f>
        <v>No</v>
      </c>
      <c r="R951" s="100" t="str">
        <f>IF(ISERROR(VLOOKUP($E951,Lists!$T$4:$AA$49,6,FALSE)),"",VLOOKUP($E951,Lists!$T$4:$AA$49,6,FALSE))</f>
        <v/>
      </c>
      <c r="S951" s="101" t="str">
        <f>IF(ISERROR(VLOOKUP($E951,Lists!$T$4:$AA$49,7,FALSE)),"",VLOOKUP($E951,Lists!$T$4:$AA$49,7,FALSE))</f>
        <v/>
      </c>
      <c r="T951" s="102"/>
      <c r="U951" s="102"/>
      <c r="V951" s="102"/>
      <c r="W951" s="102"/>
      <c r="X951" s="102" t="str">
        <f>IF(ISERROR(VLOOKUP($E951,Lists!$T$4:$AF$49,13,FALSE))," ",VLOOKUP($E951,Lists!$T$4:$AF$49,13,FALSE))</f>
        <v xml:space="preserve"> </v>
      </c>
    </row>
    <row r="952" spans="1:24" x14ac:dyDescent="0.25">
      <c r="A952" s="91"/>
      <c r="B952" s="76" t="s">
        <v>781</v>
      </c>
      <c r="C952" s="89" t="s">
        <v>898</v>
      </c>
      <c r="D952" s="139" t="str">
        <f>IF(ISERROR(VLOOKUP($B952,Lists!$R$4:$S$17,2,FALSE)),"",VLOOKUP($B952,Lists!$R$4:$S$17,2,FALSE))</f>
        <v/>
      </c>
      <c r="E952" s="90" t="s">
        <v>799</v>
      </c>
      <c r="F952" s="96"/>
      <c r="G952" s="96" t="s">
        <v>836</v>
      </c>
      <c r="H952" s="91" t="s">
        <v>1016</v>
      </c>
      <c r="I952" s="91" t="s">
        <v>926</v>
      </c>
      <c r="J952" s="97"/>
      <c r="K952" s="78" t="s">
        <v>945</v>
      </c>
      <c r="L952" s="140" t="str">
        <f>IF(ISERROR(VLOOKUP($B952&amp;" "&amp;$M952,Lists!$AC$4:$AD$17,2,FALSE)),"",VLOOKUP($B952&amp;" "&amp;$M952,Lists!$AC$4:$AD$17,2,FALSE))</f>
        <v/>
      </c>
      <c r="M952" s="78" t="str">
        <f>IF(ISERROR(VLOOKUP($K952,Lists!$L$4:$M$7,2,FALSE)),"",VLOOKUP($K952,Lists!$L$4:$M$7,2,FALSE))</f>
        <v/>
      </c>
      <c r="N952" s="98" t="str">
        <f t="shared" si="14"/>
        <v/>
      </c>
      <c r="O952" s="99" t="str">
        <f>IF(C952="no",VLOOKUP(B952,Lists!$R$4:$AB$17,10, FALSE),"Please enter details here")</f>
        <v>Please enter details here</v>
      </c>
      <c r="P952" s="124"/>
      <c r="Q952" s="99" t="str">
        <f>IF(Lists!$BA$4="","No","")</f>
        <v>No</v>
      </c>
      <c r="R952" s="100" t="str">
        <f>IF(ISERROR(VLOOKUP($E952,Lists!$T$4:$AA$49,6,FALSE)),"",VLOOKUP($E952,Lists!$T$4:$AA$49,6,FALSE))</f>
        <v/>
      </c>
      <c r="S952" s="101" t="str">
        <f>IF(ISERROR(VLOOKUP($E952,Lists!$T$4:$AA$49,7,FALSE)),"",VLOOKUP($E952,Lists!$T$4:$AA$49,7,FALSE))</f>
        <v/>
      </c>
      <c r="T952" s="102"/>
      <c r="U952" s="102"/>
      <c r="V952" s="102"/>
      <c r="W952" s="102"/>
      <c r="X952" s="102" t="str">
        <f>IF(ISERROR(VLOOKUP($E952,Lists!$T$4:$AF$49,13,FALSE))," ",VLOOKUP($E952,Lists!$T$4:$AF$49,13,FALSE))</f>
        <v xml:space="preserve"> </v>
      </c>
    </row>
    <row r="953" spans="1:24" x14ac:dyDescent="0.25">
      <c r="A953" s="91"/>
      <c r="B953" s="76" t="s">
        <v>781</v>
      </c>
      <c r="C953" s="89" t="s">
        <v>898</v>
      </c>
      <c r="D953" s="139" t="str">
        <f>IF(ISERROR(VLOOKUP($B953,Lists!$R$4:$S$17,2,FALSE)),"",VLOOKUP($B953,Lists!$R$4:$S$17,2,FALSE))</f>
        <v/>
      </c>
      <c r="E953" s="90" t="s">
        <v>799</v>
      </c>
      <c r="F953" s="96"/>
      <c r="G953" s="96" t="s">
        <v>836</v>
      </c>
      <c r="H953" s="91" t="s">
        <v>1016</v>
      </c>
      <c r="I953" s="91" t="s">
        <v>926</v>
      </c>
      <c r="J953" s="97"/>
      <c r="K953" s="78" t="s">
        <v>945</v>
      </c>
      <c r="L953" s="140" t="str">
        <f>IF(ISERROR(VLOOKUP($B953&amp;" "&amp;$M953,Lists!$AC$4:$AD$17,2,FALSE)),"",VLOOKUP($B953&amp;" "&amp;$M953,Lists!$AC$4:$AD$17,2,FALSE))</f>
        <v/>
      </c>
      <c r="M953" s="78" t="str">
        <f>IF(ISERROR(VLOOKUP($K953,Lists!$L$4:$M$7,2,FALSE)),"",VLOOKUP($K953,Lists!$L$4:$M$7,2,FALSE))</f>
        <v/>
      </c>
      <c r="N953" s="98" t="str">
        <f t="shared" si="14"/>
        <v/>
      </c>
      <c r="O953" s="99" t="str">
        <f>IF(C953="no",VLOOKUP(B953,Lists!$R$4:$AB$17,10, FALSE),"Please enter details here")</f>
        <v>Please enter details here</v>
      </c>
      <c r="P953" s="124"/>
      <c r="Q953" s="99" t="str">
        <f>IF(Lists!$BA$4="","No","")</f>
        <v>No</v>
      </c>
      <c r="R953" s="100" t="str">
        <f>IF(ISERROR(VLOOKUP($E953,Lists!$T$4:$AA$49,6,FALSE)),"",VLOOKUP($E953,Lists!$T$4:$AA$49,6,FALSE))</f>
        <v/>
      </c>
      <c r="S953" s="101" t="str">
        <f>IF(ISERROR(VLOOKUP($E953,Lists!$T$4:$AA$49,7,FALSE)),"",VLOOKUP($E953,Lists!$T$4:$AA$49,7,FALSE))</f>
        <v/>
      </c>
      <c r="T953" s="102"/>
      <c r="U953" s="102"/>
      <c r="V953" s="102"/>
      <c r="W953" s="102"/>
      <c r="X953" s="102" t="str">
        <f>IF(ISERROR(VLOOKUP($E953,Lists!$T$4:$AF$49,13,FALSE))," ",VLOOKUP($E953,Lists!$T$4:$AF$49,13,FALSE))</f>
        <v xml:space="preserve"> </v>
      </c>
    </row>
    <row r="954" spans="1:24" x14ac:dyDescent="0.25">
      <c r="A954" s="91"/>
      <c r="B954" s="76" t="s">
        <v>781</v>
      </c>
      <c r="C954" s="89" t="s">
        <v>898</v>
      </c>
      <c r="D954" s="139" t="str">
        <f>IF(ISERROR(VLOOKUP($B954,Lists!$R$4:$S$17,2,FALSE)),"",VLOOKUP($B954,Lists!$R$4:$S$17,2,FALSE))</f>
        <v/>
      </c>
      <c r="E954" s="90" t="s">
        <v>799</v>
      </c>
      <c r="F954" s="96"/>
      <c r="G954" s="96" t="s">
        <v>836</v>
      </c>
      <c r="H954" s="91" t="s">
        <v>1016</v>
      </c>
      <c r="I954" s="91" t="s">
        <v>926</v>
      </c>
      <c r="J954" s="97"/>
      <c r="K954" s="78" t="s">
        <v>945</v>
      </c>
      <c r="L954" s="140" t="str">
        <f>IF(ISERROR(VLOOKUP($B954&amp;" "&amp;$M954,Lists!$AC$4:$AD$17,2,FALSE)),"",VLOOKUP($B954&amp;" "&amp;$M954,Lists!$AC$4:$AD$17,2,FALSE))</f>
        <v/>
      </c>
      <c r="M954" s="78" t="str">
        <f>IF(ISERROR(VLOOKUP($K954,Lists!$L$4:$M$7,2,FALSE)),"",VLOOKUP($K954,Lists!$L$4:$M$7,2,FALSE))</f>
        <v/>
      </c>
      <c r="N954" s="98" t="str">
        <f t="shared" si="14"/>
        <v/>
      </c>
      <c r="O954" s="99" t="str">
        <f>IF(C954="no",VLOOKUP(B954,Lists!$R$4:$AB$17,10, FALSE),"Please enter details here")</f>
        <v>Please enter details here</v>
      </c>
      <c r="P954" s="124"/>
      <c r="Q954" s="99" t="str">
        <f>IF(Lists!$BA$4="","No","")</f>
        <v>No</v>
      </c>
      <c r="R954" s="100" t="str">
        <f>IF(ISERROR(VLOOKUP($E954,Lists!$T$4:$AA$49,6,FALSE)),"",VLOOKUP($E954,Lists!$T$4:$AA$49,6,FALSE))</f>
        <v/>
      </c>
      <c r="S954" s="101" t="str">
        <f>IF(ISERROR(VLOOKUP($E954,Lists!$T$4:$AA$49,7,FALSE)),"",VLOOKUP($E954,Lists!$T$4:$AA$49,7,FALSE))</f>
        <v/>
      </c>
      <c r="T954" s="102"/>
      <c r="U954" s="102"/>
      <c r="V954" s="102"/>
      <c r="W954" s="102"/>
      <c r="X954" s="102" t="str">
        <f>IF(ISERROR(VLOOKUP($E954,Lists!$T$4:$AF$49,13,FALSE))," ",VLOOKUP($E954,Lists!$T$4:$AF$49,13,FALSE))</f>
        <v xml:space="preserve"> </v>
      </c>
    </row>
    <row r="955" spans="1:24" x14ac:dyDescent="0.25">
      <c r="A955" s="91"/>
      <c r="B955" s="76" t="s">
        <v>781</v>
      </c>
      <c r="C955" s="89" t="s">
        <v>898</v>
      </c>
      <c r="D955" s="139" t="str">
        <f>IF(ISERROR(VLOOKUP($B955,Lists!$R$4:$S$17,2,FALSE)),"",VLOOKUP($B955,Lists!$R$4:$S$17,2,FALSE))</f>
        <v/>
      </c>
      <c r="E955" s="90" t="s">
        <v>799</v>
      </c>
      <c r="F955" s="96"/>
      <c r="G955" s="96" t="s">
        <v>836</v>
      </c>
      <c r="H955" s="91" t="s">
        <v>1016</v>
      </c>
      <c r="I955" s="91" t="s">
        <v>926</v>
      </c>
      <c r="J955" s="97"/>
      <c r="K955" s="78" t="s">
        <v>945</v>
      </c>
      <c r="L955" s="140" t="str">
        <f>IF(ISERROR(VLOOKUP($B955&amp;" "&amp;$M955,Lists!$AC$4:$AD$17,2,FALSE)),"",VLOOKUP($B955&amp;" "&amp;$M955,Lists!$AC$4:$AD$17,2,FALSE))</f>
        <v/>
      </c>
      <c r="M955" s="78" t="str">
        <f>IF(ISERROR(VLOOKUP($K955,Lists!$L$4:$M$7,2,FALSE)),"",VLOOKUP($K955,Lists!$L$4:$M$7,2,FALSE))</f>
        <v/>
      </c>
      <c r="N955" s="98" t="str">
        <f t="shared" si="14"/>
        <v/>
      </c>
      <c r="O955" s="99" t="str">
        <f>IF(C955="no",VLOOKUP(B955,Lists!$R$4:$AB$17,10, FALSE),"Please enter details here")</f>
        <v>Please enter details here</v>
      </c>
      <c r="P955" s="124"/>
      <c r="Q955" s="99" t="str">
        <f>IF(Lists!$BA$4="","No","")</f>
        <v>No</v>
      </c>
      <c r="R955" s="100" t="str">
        <f>IF(ISERROR(VLOOKUP($E955,Lists!$T$4:$AA$49,6,FALSE)),"",VLOOKUP($E955,Lists!$T$4:$AA$49,6,FALSE))</f>
        <v/>
      </c>
      <c r="S955" s="101" t="str">
        <f>IF(ISERROR(VLOOKUP($E955,Lists!$T$4:$AA$49,7,FALSE)),"",VLOOKUP($E955,Lists!$T$4:$AA$49,7,FALSE))</f>
        <v/>
      </c>
      <c r="T955" s="102"/>
      <c r="U955" s="102"/>
      <c r="V955" s="102"/>
      <c r="W955" s="102"/>
      <c r="X955" s="102" t="str">
        <f>IF(ISERROR(VLOOKUP($E955,Lists!$T$4:$AF$49,13,FALSE))," ",VLOOKUP($E955,Lists!$T$4:$AF$49,13,FALSE))</f>
        <v xml:space="preserve"> </v>
      </c>
    </row>
    <row r="956" spans="1:24" x14ac:dyDescent="0.25">
      <c r="A956" s="91"/>
      <c r="B956" s="76" t="s">
        <v>781</v>
      </c>
      <c r="C956" s="89" t="s">
        <v>898</v>
      </c>
      <c r="D956" s="139" t="str">
        <f>IF(ISERROR(VLOOKUP($B956,Lists!$R$4:$S$17,2,FALSE)),"",VLOOKUP($B956,Lists!$R$4:$S$17,2,FALSE))</f>
        <v/>
      </c>
      <c r="E956" s="90" t="s">
        <v>799</v>
      </c>
      <c r="F956" s="96"/>
      <c r="G956" s="96" t="s">
        <v>836</v>
      </c>
      <c r="H956" s="91" t="s">
        <v>1016</v>
      </c>
      <c r="I956" s="91" t="s">
        <v>926</v>
      </c>
      <c r="J956" s="97"/>
      <c r="K956" s="78" t="s">
        <v>945</v>
      </c>
      <c r="L956" s="140" t="str">
        <f>IF(ISERROR(VLOOKUP($B956&amp;" "&amp;$M956,Lists!$AC$4:$AD$17,2,FALSE)),"",VLOOKUP($B956&amp;" "&amp;$M956,Lists!$AC$4:$AD$17,2,FALSE))</f>
        <v/>
      </c>
      <c r="M956" s="78" t="str">
        <f>IF(ISERROR(VLOOKUP($K956,Lists!$L$4:$M$7,2,FALSE)),"",VLOOKUP($K956,Lists!$L$4:$M$7,2,FALSE))</f>
        <v/>
      </c>
      <c r="N956" s="98" t="str">
        <f t="shared" si="14"/>
        <v/>
      </c>
      <c r="O956" s="99" t="str">
        <f>IF(C956="no",VLOOKUP(B956,Lists!$R$4:$AB$17,10, FALSE),"Please enter details here")</f>
        <v>Please enter details here</v>
      </c>
      <c r="P956" s="124"/>
      <c r="Q956" s="99" t="str">
        <f>IF(Lists!$BA$4="","No","")</f>
        <v>No</v>
      </c>
      <c r="R956" s="100" t="str">
        <f>IF(ISERROR(VLOOKUP($E956,Lists!$T$4:$AA$49,6,FALSE)),"",VLOOKUP($E956,Lists!$T$4:$AA$49,6,FALSE))</f>
        <v/>
      </c>
      <c r="S956" s="101" t="str">
        <f>IF(ISERROR(VLOOKUP($E956,Lists!$T$4:$AA$49,7,FALSE)),"",VLOOKUP($E956,Lists!$T$4:$AA$49,7,FALSE))</f>
        <v/>
      </c>
      <c r="T956" s="102"/>
      <c r="U956" s="102"/>
      <c r="V956" s="102"/>
      <c r="W956" s="102"/>
      <c r="X956" s="102" t="str">
        <f>IF(ISERROR(VLOOKUP($E956,Lists!$T$4:$AF$49,13,FALSE))," ",VLOOKUP($E956,Lists!$T$4:$AF$49,13,FALSE))</f>
        <v xml:space="preserve"> </v>
      </c>
    </row>
    <row r="957" spans="1:24" x14ac:dyDescent="0.25">
      <c r="A957" s="91"/>
      <c r="B957" s="76" t="s">
        <v>781</v>
      </c>
      <c r="C957" s="89" t="s">
        <v>898</v>
      </c>
      <c r="D957" s="139" t="str">
        <f>IF(ISERROR(VLOOKUP($B957,Lists!$R$4:$S$17,2,FALSE)),"",VLOOKUP($B957,Lists!$R$4:$S$17,2,FALSE))</f>
        <v/>
      </c>
      <c r="E957" s="90" t="s">
        <v>799</v>
      </c>
      <c r="F957" s="96"/>
      <c r="G957" s="96" t="s">
        <v>836</v>
      </c>
      <c r="H957" s="91" t="s">
        <v>1016</v>
      </c>
      <c r="I957" s="91" t="s">
        <v>926</v>
      </c>
      <c r="J957" s="97"/>
      <c r="K957" s="78" t="s">
        <v>945</v>
      </c>
      <c r="L957" s="140" t="str">
        <f>IF(ISERROR(VLOOKUP($B957&amp;" "&amp;$M957,Lists!$AC$4:$AD$17,2,FALSE)),"",VLOOKUP($B957&amp;" "&amp;$M957,Lists!$AC$4:$AD$17,2,FALSE))</f>
        <v/>
      </c>
      <c r="M957" s="78" t="str">
        <f>IF(ISERROR(VLOOKUP($K957,Lists!$L$4:$M$7,2,FALSE)),"",VLOOKUP($K957,Lists!$L$4:$M$7,2,FALSE))</f>
        <v/>
      </c>
      <c r="N957" s="98" t="str">
        <f t="shared" si="14"/>
        <v/>
      </c>
      <c r="O957" s="99" t="str">
        <f>IF(C957="no",VLOOKUP(B957,Lists!$R$4:$AB$17,10, FALSE),"Please enter details here")</f>
        <v>Please enter details here</v>
      </c>
      <c r="P957" s="124"/>
      <c r="Q957" s="99" t="str">
        <f>IF(Lists!$BA$4="","No","")</f>
        <v>No</v>
      </c>
      <c r="R957" s="100" t="str">
        <f>IF(ISERROR(VLOOKUP($E957,Lists!$T$4:$AA$49,6,FALSE)),"",VLOOKUP($E957,Lists!$T$4:$AA$49,6,FALSE))</f>
        <v/>
      </c>
      <c r="S957" s="101" t="str">
        <f>IF(ISERROR(VLOOKUP($E957,Lists!$T$4:$AA$49,7,FALSE)),"",VLOOKUP($E957,Lists!$T$4:$AA$49,7,FALSE))</f>
        <v/>
      </c>
      <c r="T957" s="102"/>
      <c r="U957" s="102"/>
      <c r="V957" s="102"/>
      <c r="W957" s="102"/>
      <c r="X957" s="102" t="str">
        <f>IF(ISERROR(VLOOKUP($E957,Lists!$T$4:$AF$49,13,FALSE))," ",VLOOKUP($E957,Lists!$T$4:$AF$49,13,FALSE))</f>
        <v xml:space="preserve"> </v>
      </c>
    </row>
    <row r="958" spans="1:24" x14ac:dyDescent="0.25">
      <c r="A958" s="91"/>
      <c r="B958" s="76" t="s">
        <v>781</v>
      </c>
      <c r="C958" s="89" t="s">
        <v>898</v>
      </c>
      <c r="D958" s="139" t="str">
        <f>IF(ISERROR(VLOOKUP($B958,Lists!$R$4:$S$17,2,FALSE)),"",VLOOKUP($B958,Lists!$R$4:$S$17,2,FALSE))</f>
        <v/>
      </c>
      <c r="E958" s="90" t="s">
        <v>799</v>
      </c>
      <c r="F958" s="96"/>
      <c r="G958" s="96" t="s">
        <v>836</v>
      </c>
      <c r="H958" s="91" t="s">
        <v>1016</v>
      </c>
      <c r="I958" s="91" t="s">
        <v>926</v>
      </c>
      <c r="J958" s="97"/>
      <c r="K958" s="78" t="s">
        <v>945</v>
      </c>
      <c r="L958" s="140" t="str">
        <f>IF(ISERROR(VLOOKUP($B958&amp;" "&amp;$M958,Lists!$AC$4:$AD$17,2,FALSE)),"",VLOOKUP($B958&amp;" "&amp;$M958,Lists!$AC$4:$AD$17,2,FALSE))</f>
        <v/>
      </c>
      <c r="M958" s="78" t="str">
        <f>IF(ISERROR(VLOOKUP($K958,Lists!$L$4:$M$7,2,FALSE)),"",VLOOKUP($K958,Lists!$L$4:$M$7,2,FALSE))</f>
        <v/>
      </c>
      <c r="N958" s="98" t="str">
        <f t="shared" si="14"/>
        <v/>
      </c>
      <c r="O958" s="99" t="str">
        <f>IF(C958="no",VLOOKUP(B958,Lists!$R$4:$AB$17,10, FALSE),"Please enter details here")</f>
        <v>Please enter details here</v>
      </c>
      <c r="P958" s="124"/>
      <c r="Q958" s="99" t="str">
        <f>IF(Lists!$BA$4="","No","")</f>
        <v>No</v>
      </c>
      <c r="R958" s="100" t="str">
        <f>IF(ISERROR(VLOOKUP($E958,Lists!$T$4:$AA$49,6,FALSE)),"",VLOOKUP($E958,Lists!$T$4:$AA$49,6,FALSE))</f>
        <v/>
      </c>
      <c r="S958" s="101" t="str">
        <f>IF(ISERROR(VLOOKUP($E958,Lists!$T$4:$AA$49,7,FALSE)),"",VLOOKUP($E958,Lists!$T$4:$AA$49,7,FALSE))</f>
        <v/>
      </c>
      <c r="T958" s="102"/>
      <c r="U958" s="102"/>
      <c r="V958" s="102"/>
      <c r="W958" s="102"/>
      <c r="X958" s="102" t="str">
        <f>IF(ISERROR(VLOOKUP($E958,Lists!$T$4:$AF$49,13,FALSE))," ",VLOOKUP($E958,Lists!$T$4:$AF$49,13,FALSE))</f>
        <v xml:space="preserve"> </v>
      </c>
    </row>
    <row r="959" spans="1:24" x14ac:dyDescent="0.25">
      <c r="A959" s="91"/>
      <c r="B959" s="76" t="s">
        <v>781</v>
      </c>
      <c r="C959" s="89" t="s">
        <v>898</v>
      </c>
      <c r="D959" s="139" t="str">
        <f>IF(ISERROR(VLOOKUP($B959,Lists!$R$4:$S$17,2,FALSE)),"",VLOOKUP($B959,Lists!$R$4:$S$17,2,FALSE))</f>
        <v/>
      </c>
      <c r="E959" s="90" t="s">
        <v>799</v>
      </c>
      <c r="F959" s="96"/>
      <c r="G959" s="96" t="s">
        <v>836</v>
      </c>
      <c r="H959" s="91" t="s">
        <v>1016</v>
      </c>
      <c r="I959" s="91" t="s">
        <v>926</v>
      </c>
      <c r="J959" s="97"/>
      <c r="K959" s="78" t="s">
        <v>945</v>
      </c>
      <c r="L959" s="140" t="str">
        <f>IF(ISERROR(VLOOKUP($B959&amp;" "&amp;$M959,Lists!$AC$4:$AD$17,2,FALSE)),"",VLOOKUP($B959&amp;" "&amp;$M959,Lists!$AC$4:$AD$17,2,FALSE))</f>
        <v/>
      </c>
      <c r="M959" s="78" t="str">
        <f>IF(ISERROR(VLOOKUP($K959,Lists!$L$4:$M$7,2,FALSE)),"",VLOOKUP($K959,Lists!$L$4:$M$7,2,FALSE))</f>
        <v/>
      </c>
      <c r="N959" s="98" t="str">
        <f t="shared" si="14"/>
        <v/>
      </c>
      <c r="O959" s="99" t="str">
        <f>IF(C959="no",VLOOKUP(B959,Lists!$R$4:$AB$17,10, FALSE),"Please enter details here")</f>
        <v>Please enter details here</v>
      </c>
      <c r="P959" s="124"/>
      <c r="Q959" s="99" t="str">
        <f>IF(Lists!$BA$4="","No","")</f>
        <v>No</v>
      </c>
      <c r="R959" s="100" t="str">
        <f>IF(ISERROR(VLOOKUP($E959,Lists!$T$4:$AA$49,6,FALSE)),"",VLOOKUP($E959,Lists!$T$4:$AA$49,6,FALSE))</f>
        <v/>
      </c>
      <c r="S959" s="101" t="str">
        <f>IF(ISERROR(VLOOKUP($E959,Lists!$T$4:$AA$49,7,FALSE)),"",VLOOKUP($E959,Lists!$T$4:$AA$49,7,FALSE))</f>
        <v/>
      </c>
      <c r="T959" s="102"/>
      <c r="U959" s="102"/>
      <c r="V959" s="102"/>
      <c r="W959" s="102"/>
      <c r="X959" s="102" t="str">
        <f>IF(ISERROR(VLOOKUP($E959,Lists!$T$4:$AF$49,13,FALSE))," ",VLOOKUP($E959,Lists!$T$4:$AF$49,13,FALSE))</f>
        <v xml:space="preserve"> </v>
      </c>
    </row>
    <row r="960" spans="1:24" x14ac:dyDescent="0.25">
      <c r="A960" s="91"/>
      <c r="B960" s="76" t="s">
        <v>781</v>
      </c>
      <c r="C960" s="89" t="s">
        <v>898</v>
      </c>
      <c r="D960" s="139" t="str">
        <f>IF(ISERROR(VLOOKUP($B960,Lists!$R$4:$S$17,2,FALSE)),"",VLOOKUP($B960,Lists!$R$4:$S$17,2,FALSE))</f>
        <v/>
      </c>
      <c r="E960" s="90" t="s">
        <v>799</v>
      </c>
      <c r="F960" s="96"/>
      <c r="G960" s="96" t="s">
        <v>836</v>
      </c>
      <c r="H960" s="91" t="s">
        <v>1016</v>
      </c>
      <c r="I960" s="91" t="s">
        <v>926</v>
      </c>
      <c r="J960" s="97"/>
      <c r="K960" s="78" t="s">
        <v>945</v>
      </c>
      <c r="L960" s="140" t="str">
        <f>IF(ISERROR(VLOOKUP($B960&amp;" "&amp;$M960,Lists!$AC$4:$AD$17,2,FALSE)),"",VLOOKUP($B960&amp;" "&amp;$M960,Lists!$AC$4:$AD$17,2,FALSE))</f>
        <v/>
      </c>
      <c r="M960" s="78" t="str">
        <f>IF(ISERROR(VLOOKUP($K960,Lists!$L$4:$M$7,2,FALSE)),"",VLOOKUP($K960,Lists!$L$4:$M$7,2,FALSE))</f>
        <v/>
      </c>
      <c r="N960" s="98" t="str">
        <f t="shared" si="14"/>
        <v/>
      </c>
      <c r="O960" s="99" t="str">
        <f>IF(C960="no",VLOOKUP(B960,Lists!$R$4:$AB$17,10, FALSE),"Please enter details here")</f>
        <v>Please enter details here</v>
      </c>
      <c r="P960" s="124"/>
      <c r="Q960" s="99" t="str">
        <f>IF(Lists!$BA$4="","No","")</f>
        <v>No</v>
      </c>
      <c r="R960" s="100" t="str">
        <f>IF(ISERROR(VLOOKUP($E960,Lists!$T$4:$AA$49,6,FALSE)),"",VLOOKUP($E960,Lists!$T$4:$AA$49,6,FALSE))</f>
        <v/>
      </c>
      <c r="S960" s="101" t="str">
        <f>IF(ISERROR(VLOOKUP($E960,Lists!$T$4:$AA$49,7,FALSE)),"",VLOOKUP($E960,Lists!$T$4:$AA$49,7,FALSE))</f>
        <v/>
      </c>
      <c r="T960" s="102"/>
      <c r="U960" s="102"/>
      <c r="V960" s="102"/>
      <c r="W960" s="102"/>
      <c r="X960" s="102" t="str">
        <f>IF(ISERROR(VLOOKUP($E960,Lists!$T$4:$AF$49,13,FALSE))," ",VLOOKUP($E960,Lists!$T$4:$AF$49,13,FALSE))</f>
        <v xml:space="preserve"> </v>
      </c>
    </row>
    <row r="961" spans="1:24" x14ac:dyDescent="0.25">
      <c r="A961" s="91"/>
      <c r="B961" s="76" t="s">
        <v>781</v>
      </c>
      <c r="C961" s="89" t="s">
        <v>898</v>
      </c>
      <c r="D961" s="139" t="str">
        <f>IF(ISERROR(VLOOKUP($B961,Lists!$R$4:$S$17,2,FALSE)),"",VLOOKUP($B961,Lists!$R$4:$S$17,2,FALSE))</f>
        <v/>
      </c>
      <c r="E961" s="90" t="s">
        <v>799</v>
      </c>
      <c r="F961" s="96"/>
      <c r="G961" s="96" t="s">
        <v>836</v>
      </c>
      <c r="H961" s="91" t="s">
        <v>1016</v>
      </c>
      <c r="I961" s="91" t="s">
        <v>926</v>
      </c>
      <c r="J961" s="97"/>
      <c r="K961" s="78" t="s">
        <v>945</v>
      </c>
      <c r="L961" s="140" t="str">
        <f>IF(ISERROR(VLOOKUP($B961&amp;" "&amp;$M961,Lists!$AC$4:$AD$17,2,FALSE)),"",VLOOKUP($B961&amp;" "&amp;$M961,Lists!$AC$4:$AD$17,2,FALSE))</f>
        <v/>
      </c>
      <c r="M961" s="78" t="str">
        <f>IF(ISERROR(VLOOKUP($K961,Lists!$L$4:$M$7,2,FALSE)),"",VLOOKUP($K961,Lists!$L$4:$M$7,2,FALSE))</f>
        <v/>
      </c>
      <c r="N961" s="98" t="str">
        <f t="shared" si="14"/>
        <v/>
      </c>
      <c r="O961" s="99" t="str">
        <f>IF(C961="no",VLOOKUP(B961,Lists!$R$4:$AB$17,10, FALSE),"Please enter details here")</f>
        <v>Please enter details here</v>
      </c>
      <c r="P961" s="124"/>
      <c r="Q961" s="99" t="str">
        <f>IF(Lists!$BA$4="","No","")</f>
        <v>No</v>
      </c>
      <c r="R961" s="100" t="str">
        <f>IF(ISERROR(VLOOKUP($E961,Lists!$T$4:$AA$49,6,FALSE)),"",VLOOKUP($E961,Lists!$T$4:$AA$49,6,FALSE))</f>
        <v/>
      </c>
      <c r="S961" s="101" t="str">
        <f>IF(ISERROR(VLOOKUP($E961,Lists!$T$4:$AA$49,7,FALSE)),"",VLOOKUP($E961,Lists!$T$4:$AA$49,7,FALSE))</f>
        <v/>
      </c>
      <c r="T961" s="102"/>
      <c r="U961" s="102"/>
      <c r="V961" s="102"/>
      <c r="W961" s="102"/>
      <c r="X961" s="102" t="str">
        <f>IF(ISERROR(VLOOKUP($E961,Lists!$T$4:$AF$49,13,FALSE))," ",VLOOKUP($E961,Lists!$T$4:$AF$49,13,FALSE))</f>
        <v xml:space="preserve"> </v>
      </c>
    </row>
    <row r="962" spans="1:24" x14ac:dyDescent="0.25">
      <c r="A962" s="91"/>
      <c r="B962" s="76" t="s">
        <v>781</v>
      </c>
      <c r="C962" s="89" t="s">
        <v>898</v>
      </c>
      <c r="D962" s="139" t="str">
        <f>IF(ISERROR(VLOOKUP($B962,Lists!$R$4:$S$17,2,FALSE)),"",VLOOKUP($B962,Lists!$R$4:$S$17,2,FALSE))</f>
        <v/>
      </c>
      <c r="E962" s="90" t="s">
        <v>799</v>
      </c>
      <c r="F962" s="96"/>
      <c r="G962" s="96" t="s">
        <v>836</v>
      </c>
      <c r="H962" s="91" t="s">
        <v>1016</v>
      </c>
      <c r="I962" s="91" t="s">
        <v>926</v>
      </c>
      <c r="J962" s="97"/>
      <c r="K962" s="78" t="s">
        <v>945</v>
      </c>
      <c r="L962" s="140" t="str">
        <f>IF(ISERROR(VLOOKUP($B962&amp;" "&amp;$M962,Lists!$AC$4:$AD$17,2,FALSE)),"",VLOOKUP($B962&amp;" "&amp;$M962,Lists!$AC$4:$AD$17,2,FALSE))</f>
        <v/>
      </c>
      <c r="M962" s="78" t="str">
        <f>IF(ISERROR(VLOOKUP($K962,Lists!$L$4:$M$7,2,FALSE)),"",VLOOKUP($K962,Lists!$L$4:$M$7,2,FALSE))</f>
        <v/>
      </c>
      <c r="N962" s="98" t="str">
        <f t="shared" si="14"/>
        <v/>
      </c>
      <c r="O962" s="99" t="str">
        <f>IF(C962="no",VLOOKUP(B962,Lists!$R$4:$AB$17,10, FALSE),"Please enter details here")</f>
        <v>Please enter details here</v>
      </c>
      <c r="P962" s="124"/>
      <c r="Q962" s="99" t="str">
        <f>IF(Lists!$BA$4="","No","")</f>
        <v>No</v>
      </c>
      <c r="R962" s="100" t="str">
        <f>IF(ISERROR(VLOOKUP($E962,Lists!$T$4:$AA$49,6,FALSE)),"",VLOOKUP($E962,Lists!$T$4:$AA$49,6,FALSE))</f>
        <v/>
      </c>
      <c r="S962" s="101" t="str">
        <f>IF(ISERROR(VLOOKUP($E962,Lists!$T$4:$AA$49,7,FALSE)),"",VLOOKUP($E962,Lists!$T$4:$AA$49,7,FALSE))</f>
        <v/>
      </c>
      <c r="T962" s="102"/>
      <c r="U962" s="102"/>
      <c r="V962" s="102"/>
      <c r="W962" s="102"/>
      <c r="X962" s="102" t="str">
        <f>IF(ISERROR(VLOOKUP($E962,Lists!$T$4:$AF$49,13,FALSE))," ",VLOOKUP($E962,Lists!$T$4:$AF$49,13,FALSE))</f>
        <v xml:space="preserve"> </v>
      </c>
    </row>
    <row r="963" spans="1:24" x14ac:dyDescent="0.25">
      <c r="A963" s="91"/>
      <c r="B963" s="76" t="s">
        <v>781</v>
      </c>
      <c r="C963" s="89" t="s">
        <v>898</v>
      </c>
      <c r="D963" s="139" t="str">
        <f>IF(ISERROR(VLOOKUP($B963,Lists!$R$4:$S$17,2,FALSE)),"",VLOOKUP($B963,Lists!$R$4:$S$17,2,FALSE))</f>
        <v/>
      </c>
      <c r="E963" s="90" t="s">
        <v>799</v>
      </c>
      <c r="F963" s="96"/>
      <c r="G963" s="96" t="s">
        <v>836</v>
      </c>
      <c r="H963" s="91" t="s">
        <v>1016</v>
      </c>
      <c r="I963" s="91" t="s">
        <v>926</v>
      </c>
      <c r="J963" s="97"/>
      <c r="K963" s="78" t="s">
        <v>945</v>
      </c>
      <c r="L963" s="140" t="str">
        <f>IF(ISERROR(VLOOKUP($B963&amp;" "&amp;$M963,Lists!$AC$4:$AD$17,2,FALSE)),"",VLOOKUP($B963&amp;" "&amp;$M963,Lists!$AC$4:$AD$17,2,FALSE))</f>
        <v/>
      </c>
      <c r="M963" s="78" t="str">
        <f>IF(ISERROR(VLOOKUP($K963,Lists!$L$4:$M$7,2,FALSE)),"",VLOOKUP($K963,Lists!$L$4:$M$7,2,FALSE))</f>
        <v/>
      </c>
      <c r="N963" s="98" t="str">
        <f t="shared" si="14"/>
        <v/>
      </c>
      <c r="O963" s="99" t="str">
        <f>IF(C963="no",VLOOKUP(B963,Lists!$R$4:$AB$17,10, FALSE),"Please enter details here")</f>
        <v>Please enter details here</v>
      </c>
      <c r="P963" s="124"/>
      <c r="Q963" s="99" t="str">
        <f>IF(Lists!$BA$4="","No","")</f>
        <v>No</v>
      </c>
      <c r="R963" s="100" t="str">
        <f>IF(ISERROR(VLOOKUP($E963,Lists!$T$4:$AA$49,6,FALSE)),"",VLOOKUP($E963,Lists!$T$4:$AA$49,6,FALSE))</f>
        <v/>
      </c>
      <c r="S963" s="101" t="str">
        <f>IF(ISERROR(VLOOKUP($E963,Lists!$T$4:$AA$49,7,FALSE)),"",VLOOKUP($E963,Lists!$T$4:$AA$49,7,FALSE))</f>
        <v/>
      </c>
      <c r="T963" s="102"/>
      <c r="U963" s="102"/>
      <c r="V963" s="102"/>
      <c r="W963" s="102"/>
      <c r="X963" s="102" t="str">
        <f>IF(ISERROR(VLOOKUP($E963,Lists!$T$4:$AF$49,13,FALSE))," ",VLOOKUP($E963,Lists!$T$4:$AF$49,13,FALSE))</f>
        <v xml:space="preserve"> </v>
      </c>
    </row>
    <row r="964" spans="1:24" x14ac:dyDescent="0.25">
      <c r="A964" s="91"/>
      <c r="B964" s="76" t="s">
        <v>781</v>
      </c>
      <c r="C964" s="89" t="s">
        <v>898</v>
      </c>
      <c r="D964" s="139" t="str">
        <f>IF(ISERROR(VLOOKUP($B964,Lists!$R$4:$S$17,2,FALSE)),"",VLOOKUP($B964,Lists!$R$4:$S$17,2,FALSE))</f>
        <v/>
      </c>
      <c r="E964" s="90" t="s">
        <v>799</v>
      </c>
      <c r="F964" s="96"/>
      <c r="G964" s="96" t="s">
        <v>836</v>
      </c>
      <c r="H964" s="91" t="s">
        <v>1016</v>
      </c>
      <c r="I964" s="91" t="s">
        <v>926</v>
      </c>
      <c r="J964" s="97"/>
      <c r="K964" s="78" t="s">
        <v>945</v>
      </c>
      <c r="L964" s="140" t="str">
        <f>IF(ISERROR(VLOOKUP($B964&amp;" "&amp;$M964,Lists!$AC$4:$AD$17,2,FALSE)),"",VLOOKUP($B964&amp;" "&amp;$M964,Lists!$AC$4:$AD$17,2,FALSE))</f>
        <v/>
      </c>
      <c r="M964" s="78" t="str">
        <f>IF(ISERROR(VLOOKUP($K964,Lists!$L$4:$M$7,2,FALSE)),"",VLOOKUP($K964,Lists!$L$4:$M$7,2,FALSE))</f>
        <v/>
      </c>
      <c r="N964" s="98" t="str">
        <f t="shared" si="14"/>
        <v/>
      </c>
      <c r="O964" s="99" t="str">
        <f>IF(C964="no",VLOOKUP(B964,Lists!$R$4:$AB$17,10, FALSE),"Please enter details here")</f>
        <v>Please enter details here</v>
      </c>
      <c r="P964" s="124"/>
      <c r="Q964" s="99" t="str">
        <f>IF(Lists!$BA$4="","No","")</f>
        <v>No</v>
      </c>
      <c r="R964" s="100" t="str">
        <f>IF(ISERROR(VLOOKUP($E964,Lists!$T$4:$AA$49,6,FALSE)),"",VLOOKUP($E964,Lists!$T$4:$AA$49,6,FALSE))</f>
        <v/>
      </c>
      <c r="S964" s="101" t="str">
        <f>IF(ISERROR(VLOOKUP($E964,Lists!$T$4:$AA$49,7,FALSE)),"",VLOOKUP($E964,Lists!$T$4:$AA$49,7,FALSE))</f>
        <v/>
      </c>
      <c r="T964" s="102"/>
      <c r="U964" s="102"/>
      <c r="V964" s="102"/>
      <c r="W964" s="102"/>
      <c r="X964" s="102" t="str">
        <f>IF(ISERROR(VLOOKUP($E964,Lists!$T$4:$AF$49,13,FALSE))," ",VLOOKUP($E964,Lists!$T$4:$AF$49,13,FALSE))</f>
        <v xml:space="preserve"> </v>
      </c>
    </row>
    <row r="965" spans="1:24" x14ac:dyDescent="0.25">
      <c r="A965" s="91"/>
      <c r="B965" s="76" t="s">
        <v>781</v>
      </c>
      <c r="C965" s="89" t="s">
        <v>898</v>
      </c>
      <c r="D965" s="139" t="str">
        <f>IF(ISERROR(VLOOKUP($B965,Lists!$R$4:$S$17,2,FALSE)),"",VLOOKUP($B965,Lists!$R$4:$S$17,2,FALSE))</f>
        <v/>
      </c>
      <c r="E965" s="90" t="s">
        <v>799</v>
      </c>
      <c r="F965" s="96"/>
      <c r="G965" s="96" t="s">
        <v>836</v>
      </c>
      <c r="H965" s="91" t="s">
        <v>1016</v>
      </c>
      <c r="I965" s="91" t="s">
        <v>926</v>
      </c>
      <c r="J965" s="97"/>
      <c r="K965" s="78" t="s">
        <v>945</v>
      </c>
      <c r="L965" s="140" t="str">
        <f>IF(ISERROR(VLOOKUP($B965&amp;" "&amp;$M965,Lists!$AC$4:$AD$17,2,FALSE)),"",VLOOKUP($B965&amp;" "&amp;$M965,Lists!$AC$4:$AD$17,2,FALSE))</f>
        <v/>
      </c>
      <c r="M965" s="78" t="str">
        <f>IF(ISERROR(VLOOKUP($K965,Lists!$L$4:$M$7,2,FALSE)),"",VLOOKUP($K965,Lists!$L$4:$M$7,2,FALSE))</f>
        <v/>
      </c>
      <c r="N965" s="98" t="str">
        <f t="shared" si="14"/>
        <v/>
      </c>
      <c r="O965" s="99" t="str">
        <f>IF(C965="no",VLOOKUP(B965,Lists!$R$4:$AB$17,10, FALSE),"Please enter details here")</f>
        <v>Please enter details here</v>
      </c>
      <c r="P965" s="124"/>
      <c r="Q965" s="99" t="str">
        <f>IF(Lists!$BA$4="","No","")</f>
        <v>No</v>
      </c>
      <c r="R965" s="100" t="str">
        <f>IF(ISERROR(VLOOKUP($E965,Lists!$T$4:$AA$49,6,FALSE)),"",VLOOKUP($E965,Lists!$T$4:$AA$49,6,FALSE))</f>
        <v/>
      </c>
      <c r="S965" s="101" t="str">
        <f>IF(ISERROR(VLOOKUP($E965,Lists!$T$4:$AA$49,7,FALSE)),"",VLOOKUP($E965,Lists!$T$4:$AA$49,7,FALSE))</f>
        <v/>
      </c>
      <c r="T965" s="102"/>
      <c r="U965" s="102"/>
      <c r="V965" s="102"/>
      <c r="W965" s="102"/>
      <c r="X965" s="102" t="str">
        <f>IF(ISERROR(VLOOKUP($E965,Lists!$T$4:$AF$49,13,FALSE))," ",VLOOKUP($E965,Lists!$T$4:$AF$49,13,FALSE))</f>
        <v xml:space="preserve"> </v>
      </c>
    </row>
    <row r="966" spans="1:24" x14ac:dyDescent="0.25">
      <c r="A966" s="91"/>
      <c r="B966" s="76" t="s">
        <v>781</v>
      </c>
      <c r="C966" s="89" t="s">
        <v>898</v>
      </c>
      <c r="D966" s="139" t="str">
        <f>IF(ISERROR(VLOOKUP($B966,Lists!$R$4:$S$17,2,FALSE)),"",VLOOKUP($B966,Lists!$R$4:$S$17,2,FALSE))</f>
        <v/>
      </c>
      <c r="E966" s="90" t="s">
        <v>799</v>
      </c>
      <c r="F966" s="96"/>
      <c r="G966" s="96" t="s">
        <v>836</v>
      </c>
      <c r="H966" s="91" t="s">
        <v>1016</v>
      </c>
      <c r="I966" s="91" t="s">
        <v>926</v>
      </c>
      <c r="J966" s="97"/>
      <c r="K966" s="78" t="s">
        <v>945</v>
      </c>
      <c r="L966" s="140" t="str">
        <f>IF(ISERROR(VLOOKUP($B966&amp;" "&amp;$M966,Lists!$AC$4:$AD$17,2,FALSE)),"",VLOOKUP($B966&amp;" "&amp;$M966,Lists!$AC$4:$AD$17,2,FALSE))</f>
        <v/>
      </c>
      <c r="M966" s="78" t="str">
        <f>IF(ISERROR(VLOOKUP($K966,Lists!$L$4:$M$7,2,FALSE)),"",VLOOKUP($K966,Lists!$L$4:$M$7,2,FALSE))</f>
        <v/>
      </c>
      <c r="N966" s="98" t="str">
        <f t="shared" si="14"/>
        <v/>
      </c>
      <c r="O966" s="99" t="str">
        <f>IF(C966="no",VLOOKUP(B966,Lists!$R$4:$AB$17,10, FALSE),"Please enter details here")</f>
        <v>Please enter details here</v>
      </c>
      <c r="P966" s="124"/>
      <c r="Q966" s="99" t="str">
        <f>IF(Lists!$BA$4="","No","")</f>
        <v>No</v>
      </c>
      <c r="R966" s="100" t="str">
        <f>IF(ISERROR(VLOOKUP($E966,Lists!$T$4:$AA$49,6,FALSE)),"",VLOOKUP($E966,Lists!$T$4:$AA$49,6,FALSE))</f>
        <v/>
      </c>
      <c r="S966" s="101" t="str">
        <f>IF(ISERROR(VLOOKUP($E966,Lists!$T$4:$AA$49,7,FALSE)),"",VLOOKUP($E966,Lists!$T$4:$AA$49,7,FALSE))</f>
        <v/>
      </c>
      <c r="T966" s="102"/>
      <c r="U966" s="102"/>
      <c r="V966" s="102"/>
      <c r="W966" s="102"/>
      <c r="X966" s="102" t="str">
        <f>IF(ISERROR(VLOOKUP($E966,Lists!$T$4:$AF$49,13,FALSE))," ",VLOOKUP($E966,Lists!$T$4:$AF$49,13,FALSE))</f>
        <v xml:space="preserve"> </v>
      </c>
    </row>
    <row r="967" spans="1:24" x14ac:dyDescent="0.25">
      <c r="A967" s="91"/>
      <c r="B967" s="76" t="s">
        <v>781</v>
      </c>
      <c r="C967" s="89" t="s">
        <v>898</v>
      </c>
      <c r="D967" s="139" t="str">
        <f>IF(ISERROR(VLOOKUP($B967,Lists!$R$4:$S$17,2,FALSE)),"",VLOOKUP($B967,Lists!$R$4:$S$17,2,FALSE))</f>
        <v/>
      </c>
      <c r="E967" s="90" t="s">
        <v>799</v>
      </c>
      <c r="F967" s="96"/>
      <c r="G967" s="96" t="s">
        <v>836</v>
      </c>
      <c r="H967" s="91" t="s">
        <v>1016</v>
      </c>
      <c r="I967" s="91" t="s">
        <v>926</v>
      </c>
      <c r="J967" s="97"/>
      <c r="K967" s="78" t="s">
        <v>945</v>
      </c>
      <c r="L967" s="140" t="str">
        <f>IF(ISERROR(VLOOKUP($B967&amp;" "&amp;$M967,Lists!$AC$4:$AD$17,2,FALSE)),"",VLOOKUP($B967&amp;" "&amp;$M967,Lists!$AC$4:$AD$17,2,FALSE))</f>
        <v/>
      </c>
      <c r="M967" s="78" t="str">
        <f>IF(ISERROR(VLOOKUP($K967,Lists!$L$4:$M$7,2,FALSE)),"",VLOOKUP($K967,Lists!$L$4:$M$7,2,FALSE))</f>
        <v/>
      </c>
      <c r="N967" s="98" t="str">
        <f t="shared" si="14"/>
        <v/>
      </c>
      <c r="O967" s="99" t="str">
        <f>IF(C967="no",VLOOKUP(B967,Lists!$R$4:$AB$17,10, FALSE),"Please enter details here")</f>
        <v>Please enter details here</v>
      </c>
      <c r="P967" s="124"/>
      <c r="Q967" s="99" t="str">
        <f>IF(Lists!$BA$4="","No","")</f>
        <v>No</v>
      </c>
      <c r="R967" s="100" t="str">
        <f>IF(ISERROR(VLOOKUP($E967,Lists!$T$4:$AA$49,6,FALSE)),"",VLOOKUP($E967,Lists!$T$4:$AA$49,6,FALSE))</f>
        <v/>
      </c>
      <c r="S967" s="101" t="str">
        <f>IF(ISERROR(VLOOKUP($E967,Lists!$T$4:$AA$49,7,FALSE)),"",VLOOKUP($E967,Lists!$T$4:$AA$49,7,FALSE))</f>
        <v/>
      </c>
      <c r="T967" s="102"/>
      <c r="U967" s="102"/>
      <c r="V967" s="102"/>
      <c r="W967" s="102"/>
      <c r="X967" s="102" t="str">
        <f>IF(ISERROR(VLOOKUP($E967,Lists!$T$4:$AF$49,13,FALSE))," ",VLOOKUP($E967,Lists!$T$4:$AF$49,13,FALSE))</f>
        <v xml:space="preserve"> </v>
      </c>
    </row>
    <row r="968" spans="1:24" x14ac:dyDescent="0.25">
      <c r="A968" s="91"/>
      <c r="B968" s="76" t="s">
        <v>781</v>
      </c>
      <c r="C968" s="89" t="s">
        <v>898</v>
      </c>
      <c r="D968" s="139" t="str">
        <f>IF(ISERROR(VLOOKUP($B968,Lists!$R$4:$S$17,2,FALSE)),"",VLOOKUP($B968,Lists!$R$4:$S$17,2,FALSE))</f>
        <v/>
      </c>
      <c r="E968" s="90" t="s">
        <v>799</v>
      </c>
      <c r="F968" s="96"/>
      <c r="G968" s="96" t="s">
        <v>836</v>
      </c>
      <c r="H968" s="91" t="s">
        <v>1016</v>
      </c>
      <c r="I968" s="91" t="s">
        <v>926</v>
      </c>
      <c r="J968" s="97"/>
      <c r="K968" s="78" t="s">
        <v>945</v>
      </c>
      <c r="L968" s="140" t="str">
        <f>IF(ISERROR(VLOOKUP($B968&amp;" "&amp;$M968,Lists!$AC$4:$AD$17,2,FALSE)),"",VLOOKUP($B968&amp;" "&amp;$M968,Lists!$AC$4:$AD$17,2,FALSE))</f>
        <v/>
      </c>
      <c r="M968" s="78" t="str">
        <f>IF(ISERROR(VLOOKUP($K968,Lists!$L$4:$M$7,2,FALSE)),"",VLOOKUP($K968,Lists!$L$4:$M$7,2,FALSE))</f>
        <v/>
      </c>
      <c r="N968" s="98" t="str">
        <f t="shared" ref="N968:N1000" si="15">IF(ISERROR(J968*L968),"",J968*L968)</f>
        <v/>
      </c>
      <c r="O968" s="99" t="str">
        <f>IF(C968="no",VLOOKUP(B968,Lists!$R$4:$AB$17,10, FALSE),"Please enter details here")</f>
        <v>Please enter details here</v>
      </c>
      <c r="P968" s="124"/>
      <c r="Q968" s="99" t="str">
        <f>IF(Lists!$BA$4="","No","")</f>
        <v>No</v>
      </c>
      <c r="R968" s="100" t="str">
        <f>IF(ISERROR(VLOOKUP($E968,Lists!$T$4:$AA$49,6,FALSE)),"",VLOOKUP($E968,Lists!$T$4:$AA$49,6,FALSE))</f>
        <v/>
      </c>
      <c r="S968" s="101" t="str">
        <f>IF(ISERROR(VLOOKUP($E968,Lists!$T$4:$AA$49,7,FALSE)),"",VLOOKUP($E968,Lists!$T$4:$AA$49,7,FALSE))</f>
        <v/>
      </c>
      <c r="T968" s="102"/>
      <c r="U968" s="102"/>
      <c r="V968" s="102"/>
      <c r="W968" s="102"/>
      <c r="X968" s="102" t="str">
        <f>IF(ISERROR(VLOOKUP($E968,Lists!$T$4:$AF$49,13,FALSE))," ",VLOOKUP($E968,Lists!$T$4:$AF$49,13,FALSE))</f>
        <v xml:space="preserve"> </v>
      </c>
    </row>
    <row r="969" spans="1:24" x14ac:dyDescent="0.25">
      <c r="A969" s="91"/>
      <c r="B969" s="76" t="s">
        <v>781</v>
      </c>
      <c r="C969" s="89" t="s">
        <v>898</v>
      </c>
      <c r="D969" s="139" t="str">
        <f>IF(ISERROR(VLOOKUP($B969,Lists!$R$4:$S$17,2,FALSE)),"",VLOOKUP($B969,Lists!$R$4:$S$17,2,FALSE))</f>
        <v/>
      </c>
      <c r="E969" s="90" t="s">
        <v>799</v>
      </c>
      <c r="F969" s="96"/>
      <c r="G969" s="96" t="s">
        <v>836</v>
      </c>
      <c r="H969" s="91" t="s">
        <v>1016</v>
      </c>
      <c r="I969" s="91" t="s">
        <v>926</v>
      </c>
      <c r="J969" s="97"/>
      <c r="K969" s="78" t="s">
        <v>945</v>
      </c>
      <c r="L969" s="140" t="str">
        <f>IF(ISERROR(VLOOKUP($B969&amp;" "&amp;$M969,Lists!$AC$4:$AD$17,2,FALSE)),"",VLOOKUP($B969&amp;" "&amp;$M969,Lists!$AC$4:$AD$17,2,FALSE))</f>
        <v/>
      </c>
      <c r="M969" s="78" t="str">
        <f>IF(ISERROR(VLOOKUP($K969,Lists!$L$4:$M$7,2,FALSE)),"",VLOOKUP($K969,Lists!$L$4:$M$7,2,FALSE))</f>
        <v/>
      </c>
      <c r="N969" s="98" t="str">
        <f t="shared" si="15"/>
        <v/>
      </c>
      <c r="O969" s="99" t="str">
        <f>IF(C969="no",VLOOKUP(B969,Lists!$R$4:$AB$17,10, FALSE),"Please enter details here")</f>
        <v>Please enter details here</v>
      </c>
      <c r="P969" s="124"/>
      <c r="Q969" s="99" t="str">
        <f>IF(Lists!$BA$4="","No","")</f>
        <v>No</v>
      </c>
      <c r="R969" s="100" t="str">
        <f>IF(ISERROR(VLOOKUP($E969,Lists!$T$4:$AA$49,6,FALSE)),"",VLOOKUP($E969,Lists!$T$4:$AA$49,6,FALSE))</f>
        <v/>
      </c>
      <c r="S969" s="101" t="str">
        <f>IF(ISERROR(VLOOKUP($E969,Lists!$T$4:$AA$49,7,FALSE)),"",VLOOKUP($E969,Lists!$T$4:$AA$49,7,FALSE))</f>
        <v/>
      </c>
      <c r="T969" s="102"/>
      <c r="U969" s="102"/>
      <c r="V969" s="102"/>
      <c r="W969" s="102"/>
      <c r="X969" s="102" t="str">
        <f>IF(ISERROR(VLOOKUP($E969,Lists!$T$4:$AF$49,13,FALSE))," ",VLOOKUP($E969,Lists!$T$4:$AF$49,13,FALSE))</f>
        <v xml:space="preserve"> </v>
      </c>
    </row>
    <row r="970" spans="1:24" x14ac:dyDescent="0.25">
      <c r="A970" s="91"/>
      <c r="B970" s="76" t="s">
        <v>781</v>
      </c>
      <c r="C970" s="89" t="s">
        <v>898</v>
      </c>
      <c r="D970" s="139" t="str">
        <f>IF(ISERROR(VLOOKUP($B970,Lists!$R$4:$S$17,2,FALSE)),"",VLOOKUP($B970,Lists!$R$4:$S$17,2,FALSE))</f>
        <v/>
      </c>
      <c r="E970" s="90" t="s">
        <v>799</v>
      </c>
      <c r="F970" s="96"/>
      <c r="G970" s="96" t="s">
        <v>836</v>
      </c>
      <c r="H970" s="91" t="s">
        <v>1016</v>
      </c>
      <c r="I970" s="91" t="s">
        <v>926</v>
      </c>
      <c r="J970" s="97"/>
      <c r="K970" s="78" t="s">
        <v>945</v>
      </c>
      <c r="L970" s="140" t="str">
        <f>IF(ISERROR(VLOOKUP($B970&amp;" "&amp;$M970,Lists!$AC$4:$AD$17,2,FALSE)),"",VLOOKUP($B970&amp;" "&amp;$M970,Lists!$AC$4:$AD$17,2,FALSE))</f>
        <v/>
      </c>
      <c r="M970" s="78" t="str">
        <f>IF(ISERROR(VLOOKUP($K970,Lists!$L$4:$M$7,2,FALSE)),"",VLOOKUP($K970,Lists!$L$4:$M$7,2,FALSE))</f>
        <v/>
      </c>
      <c r="N970" s="98" t="str">
        <f t="shared" si="15"/>
        <v/>
      </c>
      <c r="O970" s="99" t="str">
        <f>IF(C970="no",VLOOKUP(B970,Lists!$R$4:$AB$17,10, FALSE),"Please enter details here")</f>
        <v>Please enter details here</v>
      </c>
      <c r="P970" s="124"/>
      <c r="Q970" s="99" t="str">
        <f>IF(Lists!$BA$4="","No","")</f>
        <v>No</v>
      </c>
      <c r="R970" s="100" t="str">
        <f>IF(ISERROR(VLOOKUP($E970,Lists!$T$4:$AA$49,6,FALSE)),"",VLOOKUP($E970,Lists!$T$4:$AA$49,6,FALSE))</f>
        <v/>
      </c>
      <c r="S970" s="101" t="str">
        <f>IF(ISERROR(VLOOKUP($E970,Lists!$T$4:$AA$49,7,FALSE)),"",VLOOKUP($E970,Lists!$T$4:$AA$49,7,FALSE))</f>
        <v/>
      </c>
      <c r="T970" s="102"/>
      <c r="U970" s="102"/>
      <c r="V970" s="102"/>
      <c r="W970" s="102"/>
      <c r="X970" s="102" t="str">
        <f>IF(ISERROR(VLOOKUP($E970,Lists!$T$4:$AF$49,13,FALSE))," ",VLOOKUP($E970,Lists!$T$4:$AF$49,13,FALSE))</f>
        <v xml:space="preserve"> </v>
      </c>
    </row>
    <row r="971" spans="1:24" x14ac:dyDescent="0.25">
      <c r="A971" s="91"/>
      <c r="B971" s="76" t="s">
        <v>781</v>
      </c>
      <c r="C971" s="89" t="s">
        <v>898</v>
      </c>
      <c r="D971" s="139" t="str">
        <f>IF(ISERROR(VLOOKUP($B971,Lists!$R$4:$S$17,2,FALSE)),"",VLOOKUP($B971,Lists!$R$4:$S$17,2,FALSE))</f>
        <v/>
      </c>
      <c r="E971" s="90" t="s">
        <v>799</v>
      </c>
      <c r="F971" s="96"/>
      <c r="G971" s="96" t="s">
        <v>836</v>
      </c>
      <c r="H971" s="91" t="s">
        <v>1016</v>
      </c>
      <c r="I971" s="91" t="s">
        <v>926</v>
      </c>
      <c r="J971" s="97"/>
      <c r="K971" s="78" t="s">
        <v>945</v>
      </c>
      <c r="L971" s="140" t="str">
        <f>IF(ISERROR(VLOOKUP($B971&amp;" "&amp;$M971,Lists!$AC$4:$AD$17,2,FALSE)),"",VLOOKUP($B971&amp;" "&amp;$M971,Lists!$AC$4:$AD$17,2,FALSE))</f>
        <v/>
      </c>
      <c r="M971" s="78" t="str">
        <f>IF(ISERROR(VLOOKUP($K971,Lists!$L$4:$M$7,2,FALSE)),"",VLOOKUP($K971,Lists!$L$4:$M$7,2,FALSE))</f>
        <v/>
      </c>
      <c r="N971" s="98" t="str">
        <f t="shared" si="15"/>
        <v/>
      </c>
      <c r="O971" s="99" t="str">
        <f>IF(C971="no",VLOOKUP(B971,Lists!$R$4:$AB$17,10, FALSE),"Please enter details here")</f>
        <v>Please enter details here</v>
      </c>
      <c r="P971" s="124"/>
      <c r="Q971" s="99" t="str">
        <f>IF(Lists!$BA$4="","No","")</f>
        <v>No</v>
      </c>
      <c r="R971" s="100" t="str">
        <f>IF(ISERROR(VLOOKUP($E971,Lists!$T$4:$AA$49,6,FALSE)),"",VLOOKUP($E971,Lists!$T$4:$AA$49,6,FALSE))</f>
        <v/>
      </c>
      <c r="S971" s="101" t="str">
        <f>IF(ISERROR(VLOOKUP($E971,Lists!$T$4:$AA$49,7,FALSE)),"",VLOOKUP($E971,Lists!$T$4:$AA$49,7,FALSE))</f>
        <v/>
      </c>
      <c r="T971" s="102"/>
      <c r="U971" s="102"/>
      <c r="V971" s="102"/>
      <c r="W971" s="102"/>
      <c r="X971" s="102" t="str">
        <f>IF(ISERROR(VLOOKUP($E971,Lists!$T$4:$AF$49,13,FALSE))," ",VLOOKUP($E971,Lists!$T$4:$AF$49,13,FALSE))</f>
        <v xml:space="preserve"> </v>
      </c>
    </row>
    <row r="972" spans="1:24" x14ac:dyDescent="0.25">
      <c r="A972" s="91"/>
      <c r="B972" s="76" t="s">
        <v>781</v>
      </c>
      <c r="C972" s="89" t="s">
        <v>898</v>
      </c>
      <c r="D972" s="139" t="str">
        <f>IF(ISERROR(VLOOKUP($B972,Lists!$R$4:$S$17,2,FALSE)),"",VLOOKUP($B972,Lists!$R$4:$S$17,2,FALSE))</f>
        <v/>
      </c>
      <c r="E972" s="90" t="s">
        <v>799</v>
      </c>
      <c r="F972" s="96"/>
      <c r="G972" s="96" t="s">
        <v>836</v>
      </c>
      <c r="H972" s="91" t="s">
        <v>1016</v>
      </c>
      <c r="I972" s="91" t="s">
        <v>926</v>
      </c>
      <c r="J972" s="97"/>
      <c r="K972" s="78" t="s">
        <v>945</v>
      </c>
      <c r="L972" s="140" t="str">
        <f>IF(ISERROR(VLOOKUP($B972&amp;" "&amp;$M972,Lists!$AC$4:$AD$17,2,FALSE)),"",VLOOKUP($B972&amp;" "&amp;$M972,Lists!$AC$4:$AD$17,2,FALSE))</f>
        <v/>
      </c>
      <c r="M972" s="78" t="str">
        <f>IF(ISERROR(VLOOKUP($K972,Lists!$L$4:$M$7,2,FALSE)),"",VLOOKUP($K972,Lists!$L$4:$M$7,2,FALSE))</f>
        <v/>
      </c>
      <c r="N972" s="98" t="str">
        <f t="shared" si="15"/>
        <v/>
      </c>
      <c r="O972" s="99" t="str">
        <f>IF(C972="no",VLOOKUP(B972,Lists!$R$4:$AB$17,10, FALSE),"Please enter details here")</f>
        <v>Please enter details here</v>
      </c>
      <c r="P972" s="124"/>
      <c r="Q972" s="99" t="str">
        <f>IF(Lists!$BA$4="","No","")</f>
        <v>No</v>
      </c>
      <c r="R972" s="100" t="str">
        <f>IF(ISERROR(VLOOKUP($E972,Lists!$T$4:$AA$49,6,FALSE)),"",VLOOKUP($E972,Lists!$T$4:$AA$49,6,FALSE))</f>
        <v/>
      </c>
      <c r="S972" s="101" t="str">
        <f>IF(ISERROR(VLOOKUP($E972,Lists!$T$4:$AA$49,7,FALSE)),"",VLOOKUP($E972,Lists!$T$4:$AA$49,7,FALSE))</f>
        <v/>
      </c>
      <c r="T972" s="102"/>
      <c r="U972" s="102"/>
      <c r="V972" s="102"/>
      <c r="W972" s="102"/>
      <c r="X972" s="102" t="str">
        <f>IF(ISERROR(VLOOKUP($E972,Lists!$T$4:$AF$49,13,FALSE))," ",VLOOKUP($E972,Lists!$T$4:$AF$49,13,FALSE))</f>
        <v xml:space="preserve"> </v>
      </c>
    </row>
    <row r="973" spans="1:24" x14ac:dyDescent="0.25">
      <c r="A973" s="91"/>
      <c r="B973" s="76" t="s">
        <v>781</v>
      </c>
      <c r="C973" s="89" t="s">
        <v>898</v>
      </c>
      <c r="D973" s="139" t="str">
        <f>IF(ISERROR(VLOOKUP($B973,Lists!$R$4:$S$17,2,FALSE)),"",VLOOKUP($B973,Lists!$R$4:$S$17,2,FALSE))</f>
        <v/>
      </c>
      <c r="E973" s="90" t="s">
        <v>799</v>
      </c>
      <c r="F973" s="96"/>
      <c r="G973" s="96" t="s">
        <v>836</v>
      </c>
      <c r="H973" s="91" t="s">
        <v>1016</v>
      </c>
      <c r="I973" s="91" t="s">
        <v>926</v>
      </c>
      <c r="J973" s="97"/>
      <c r="K973" s="78" t="s">
        <v>945</v>
      </c>
      <c r="L973" s="140" t="str">
        <f>IF(ISERROR(VLOOKUP($B973&amp;" "&amp;$M973,Lists!$AC$4:$AD$17,2,FALSE)),"",VLOOKUP($B973&amp;" "&amp;$M973,Lists!$AC$4:$AD$17,2,FALSE))</f>
        <v/>
      </c>
      <c r="M973" s="78" t="str">
        <f>IF(ISERROR(VLOOKUP($K973,Lists!$L$4:$M$7,2,FALSE)),"",VLOOKUP($K973,Lists!$L$4:$M$7,2,FALSE))</f>
        <v/>
      </c>
      <c r="N973" s="98" t="str">
        <f t="shared" si="15"/>
        <v/>
      </c>
      <c r="O973" s="99" t="str">
        <f>IF(C973="no",VLOOKUP(B973,Lists!$R$4:$AB$17,10, FALSE),"Please enter details here")</f>
        <v>Please enter details here</v>
      </c>
      <c r="P973" s="124"/>
      <c r="Q973" s="99" t="str">
        <f>IF(Lists!$BA$4="","No","")</f>
        <v>No</v>
      </c>
      <c r="R973" s="100" t="str">
        <f>IF(ISERROR(VLOOKUP($E973,Lists!$T$4:$AA$49,6,FALSE)),"",VLOOKUP($E973,Lists!$T$4:$AA$49,6,FALSE))</f>
        <v/>
      </c>
      <c r="S973" s="101" t="str">
        <f>IF(ISERROR(VLOOKUP($E973,Lists!$T$4:$AA$49,7,FALSE)),"",VLOOKUP($E973,Lists!$T$4:$AA$49,7,FALSE))</f>
        <v/>
      </c>
      <c r="T973" s="102"/>
      <c r="U973" s="102"/>
      <c r="V973" s="102"/>
      <c r="W973" s="102"/>
      <c r="X973" s="102" t="str">
        <f>IF(ISERROR(VLOOKUP($E973,Lists!$T$4:$AF$49,13,FALSE))," ",VLOOKUP($E973,Lists!$T$4:$AF$49,13,FALSE))</f>
        <v xml:space="preserve"> </v>
      </c>
    </row>
    <row r="974" spans="1:24" x14ac:dyDescent="0.25">
      <c r="A974" s="91"/>
      <c r="B974" s="76" t="s">
        <v>781</v>
      </c>
      <c r="C974" s="89" t="s">
        <v>898</v>
      </c>
      <c r="D974" s="139" t="str">
        <f>IF(ISERROR(VLOOKUP($B974,Lists!$R$4:$S$17,2,FALSE)),"",VLOOKUP($B974,Lists!$R$4:$S$17,2,FALSE))</f>
        <v/>
      </c>
      <c r="E974" s="90" t="s">
        <v>799</v>
      </c>
      <c r="F974" s="96"/>
      <c r="G974" s="96" t="s">
        <v>836</v>
      </c>
      <c r="H974" s="91" t="s">
        <v>1016</v>
      </c>
      <c r="I974" s="91" t="s">
        <v>926</v>
      </c>
      <c r="J974" s="97"/>
      <c r="K974" s="78" t="s">
        <v>945</v>
      </c>
      <c r="L974" s="140" t="str">
        <f>IF(ISERROR(VLOOKUP($B974&amp;" "&amp;$M974,Lists!$AC$4:$AD$17,2,FALSE)),"",VLOOKUP($B974&amp;" "&amp;$M974,Lists!$AC$4:$AD$17,2,FALSE))</f>
        <v/>
      </c>
      <c r="M974" s="78" t="str">
        <f>IF(ISERROR(VLOOKUP($K974,Lists!$L$4:$M$7,2,FALSE)),"",VLOOKUP($K974,Lists!$L$4:$M$7,2,FALSE))</f>
        <v/>
      </c>
      <c r="N974" s="98" t="str">
        <f t="shared" si="15"/>
        <v/>
      </c>
      <c r="O974" s="99" t="str">
        <f>IF(C974="no",VLOOKUP(B974,Lists!$R$4:$AB$17,10, FALSE),"Please enter details here")</f>
        <v>Please enter details here</v>
      </c>
      <c r="P974" s="124"/>
      <c r="Q974" s="99" t="str">
        <f>IF(Lists!$BA$4="","No","")</f>
        <v>No</v>
      </c>
      <c r="R974" s="100" t="str">
        <f>IF(ISERROR(VLOOKUP($E974,Lists!$T$4:$AA$49,6,FALSE)),"",VLOOKUP($E974,Lists!$T$4:$AA$49,6,FALSE))</f>
        <v/>
      </c>
      <c r="S974" s="101" t="str">
        <f>IF(ISERROR(VLOOKUP($E974,Lists!$T$4:$AA$49,7,FALSE)),"",VLOOKUP($E974,Lists!$T$4:$AA$49,7,FALSE))</f>
        <v/>
      </c>
      <c r="T974" s="102"/>
      <c r="U974" s="102"/>
      <c r="V974" s="102"/>
      <c r="W974" s="102"/>
      <c r="X974" s="102" t="str">
        <f>IF(ISERROR(VLOOKUP($E974,Lists!$T$4:$AF$49,13,FALSE))," ",VLOOKUP($E974,Lists!$T$4:$AF$49,13,FALSE))</f>
        <v xml:space="preserve"> </v>
      </c>
    </row>
    <row r="975" spans="1:24" x14ac:dyDescent="0.25">
      <c r="A975" s="91"/>
      <c r="B975" s="76" t="s">
        <v>781</v>
      </c>
      <c r="C975" s="89" t="s">
        <v>898</v>
      </c>
      <c r="D975" s="139" t="str">
        <f>IF(ISERROR(VLOOKUP($B975,Lists!$R$4:$S$17,2,FALSE)),"",VLOOKUP($B975,Lists!$R$4:$S$17,2,FALSE))</f>
        <v/>
      </c>
      <c r="E975" s="90" t="s">
        <v>799</v>
      </c>
      <c r="F975" s="96"/>
      <c r="G975" s="96" t="s">
        <v>836</v>
      </c>
      <c r="H975" s="91" t="s">
        <v>1016</v>
      </c>
      <c r="I975" s="91" t="s">
        <v>926</v>
      </c>
      <c r="J975" s="97"/>
      <c r="K975" s="78" t="s">
        <v>945</v>
      </c>
      <c r="L975" s="140" t="str">
        <f>IF(ISERROR(VLOOKUP($B975&amp;" "&amp;$M975,Lists!$AC$4:$AD$17,2,FALSE)),"",VLOOKUP($B975&amp;" "&amp;$M975,Lists!$AC$4:$AD$17,2,FALSE))</f>
        <v/>
      </c>
      <c r="M975" s="78" t="str">
        <f>IF(ISERROR(VLOOKUP($K975,Lists!$L$4:$M$7,2,FALSE)),"",VLOOKUP($K975,Lists!$L$4:$M$7,2,FALSE))</f>
        <v/>
      </c>
      <c r="N975" s="98" t="str">
        <f t="shared" si="15"/>
        <v/>
      </c>
      <c r="O975" s="99" t="str">
        <f>IF(C975="no",VLOOKUP(B975,Lists!$R$4:$AB$17,10, FALSE),"Please enter details here")</f>
        <v>Please enter details here</v>
      </c>
      <c r="P975" s="124"/>
      <c r="Q975" s="99" t="str">
        <f>IF(Lists!$BA$4="","No","")</f>
        <v>No</v>
      </c>
      <c r="R975" s="100" t="str">
        <f>IF(ISERROR(VLOOKUP($E975,Lists!$T$4:$AA$49,6,FALSE)),"",VLOOKUP($E975,Lists!$T$4:$AA$49,6,FALSE))</f>
        <v/>
      </c>
      <c r="S975" s="101" t="str">
        <f>IF(ISERROR(VLOOKUP($E975,Lists!$T$4:$AA$49,7,FALSE)),"",VLOOKUP($E975,Lists!$T$4:$AA$49,7,FALSE))</f>
        <v/>
      </c>
      <c r="T975" s="102"/>
      <c r="U975" s="102"/>
      <c r="V975" s="102"/>
      <c r="W975" s="102"/>
      <c r="X975" s="102" t="str">
        <f>IF(ISERROR(VLOOKUP($E975,Lists!$T$4:$AF$49,13,FALSE))," ",VLOOKUP($E975,Lists!$T$4:$AF$49,13,FALSE))</f>
        <v xml:space="preserve"> </v>
      </c>
    </row>
    <row r="976" spans="1:24" x14ac:dyDescent="0.25">
      <c r="A976" s="91"/>
      <c r="B976" s="76" t="s">
        <v>781</v>
      </c>
      <c r="C976" s="89" t="s">
        <v>898</v>
      </c>
      <c r="D976" s="139" t="str">
        <f>IF(ISERROR(VLOOKUP($B976,Lists!$R$4:$S$17,2,FALSE)),"",VLOOKUP($B976,Lists!$R$4:$S$17,2,FALSE))</f>
        <v/>
      </c>
      <c r="E976" s="90" t="s">
        <v>799</v>
      </c>
      <c r="F976" s="96"/>
      <c r="G976" s="96" t="s">
        <v>836</v>
      </c>
      <c r="H976" s="91" t="s">
        <v>1016</v>
      </c>
      <c r="I976" s="91" t="s">
        <v>926</v>
      </c>
      <c r="J976" s="97"/>
      <c r="K976" s="78" t="s">
        <v>945</v>
      </c>
      <c r="L976" s="140" t="str">
        <f>IF(ISERROR(VLOOKUP($B976&amp;" "&amp;$M976,Lists!$AC$4:$AD$17,2,FALSE)),"",VLOOKUP($B976&amp;" "&amp;$M976,Lists!$AC$4:$AD$17,2,FALSE))</f>
        <v/>
      </c>
      <c r="M976" s="78" t="str">
        <f>IF(ISERROR(VLOOKUP($K976,Lists!$L$4:$M$7,2,FALSE)),"",VLOOKUP($K976,Lists!$L$4:$M$7,2,FALSE))</f>
        <v/>
      </c>
      <c r="N976" s="98" t="str">
        <f t="shared" si="15"/>
        <v/>
      </c>
      <c r="O976" s="99" t="str">
        <f>IF(C976="no",VLOOKUP(B976,Lists!$R$4:$AB$17,10, FALSE),"Please enter details here")</f>
        <v>Please enter details here</v>
      </c>
      <c r="P976" s="124"/>
      <c r="Q976" s="99" t="str">
        <f>IF(Lists!$BA$4="","No","")</f>
        <v>No</v>
      </c>
      <c r="R976" s="100" t="str">
        <f>IF(ISERROR(VLOOKUP($E976,Lists!$T$4:$AA$49,6,FALSE)),"",VLOOKUP($E976,Lists!$T$4:$AA$49,6,FALSE))</f>
        <v/>
      </c>
      <c r="S976" s="101" t="str">
        <f>IF(ISERROR(VLOOKUP($E976,Lists!$T$4:$AA$49,7,FALSE)),"",VLOOKUP($E976,Lists!$T$4:$AA$49,7,FALSE))</f>
        <v/>
      </c>
      <c r="T976" s="102"/>
      <c r="U976" s="102"/>
      <c r="V976" s="102"/>
      <c r="W976" s="102"/>
      <c r="X976" s="102" t="str">
        <f>IF(ISERROR(VLOOKUP($E976,Lists!$T$4:$AF$49,13,FALSE))," ",VLOOKUP($E976,Lists!$T$4:$AF$49,13,FALSE))</f>
        <v xml:space="preserve"> </v>
      </c>
    </row>
    <row r="977" spans="1:24" x14ac:dyDescent="0.25">
      <c r="A977" s="91"/>
      <c r="B977" s="76" t="s">
        <v>781</v>
      </c>
      <c r="C977" s="89" t="s">
        <v>898</v>
      </c>
      <c r="D977" s="139" t="str">
        <f>IF(ISERROR(VLOOKUP($B977,Lists!$R$4:$S$17,2,FALSE)),"",VLOOKUP($B977,Lists!$R$4:$S$17,2,FALSE))</f>
        <v/>
      </c>
      <c r="E977" s="90" t="s">
        <v>799</v>
      </c>
      <c r="F977" s="96"/>
      <c r="G977" s="96" t="s">
        <v>836</v>
      </c>
      <c r="H977" s="91" t="s">
        <v>1016</v>
      </c>
      <c r="I977" s="91" t="s">
        <v>926</v>
      </c>
      <c r="J977" s="97"/>
      <c r="K977" s="78" t="s">
        <v>945</v>
      </c>
      <c r="L977" s="140" t="str">
        <f>IF(ISERROR(VLOOKUP($B977&amp;" "&amp;$M977,Lists!$AC$4:$AD$17,2,FALSE)),"",VLOOKUP($B977&amp;" "&amp;$M977,Lists!$AC$4:$AD$17,2,FALSE))</f>
        <v/>
      </c>
      <c r="M977" s="78" t="str">
        <f>IF(ISERROR(VLOOKUP($K977,Lists!$L$4:$M$7,2,FALSE)),"",VLOOKUP($K977,Lists!$L$4:$M$7,2,FALSE))</f>
        <v/>
      </c>
      <c r="N977" s="98" t="str">
        <f t="shared" si="15"/>
        <v/>
      </c>
      <c r="O977" s="99" t="str">
        <f>IF(C977="no",VLOOKUP(B977,Lists!$R$4:$AB$17,10, FALSE),"Please enter details here")</f>
        <v>Please enter details here</v>
      </c>
      <c r="P977" s="124"/>
      <c r="Q977" s="99" t="str">
        <f>IF(Lists!$BA$4="","No","")</f>
        <v>No</v>
      </c>
      <c r="R977" s="100" t="str">
        <f>IF(ISERROR(VLOOKUP($E977,Lists!$T$4:$AA$49,6,FALSE)),"",VLOOKUP($E977,Lists!$T$4:$AA$49,6,FALSE))</f>
        <v/>
      </c>
      <c r="S977" s="101" t="str">
        <f>IF(ISERROR(VLOOKUP($E977,Lists!$T$4:$AA$49,7,FALSE)),"",VLOOKUP($E977,Lists!$T$4:$AA$49,7,FALSE))</f>
        <v/>
      </c>
      <c r="T977" s="102"/>
      <c r="U977" s="102"/>
      <c r="V977" s="102"/>
      <c r="W977" s="102"/>
      <c r="X977" s="102" t="str">
        <f>IF(ISERROR(VLOOKUP($E977,Lists!$T$4:$AF$49,13,FALSE))," ",VLOOKUP($E977,Lists!$T$4:$AF$49,13,FALSE))</f>
        <v xml:space="preserve"> </v>
      </c>
    </row>
    <row r="978" spans="1:24" x14ac:dyDescent="0.25">
      <c r="A978" s="91"/>
      <c r="B978" s="76" t="s">
        <v>781</v>
      </c>
      <c r="C978" s="89" t="s">
        <v>898</v>
      </c>
      <c r="D978" s="139" t="str">
        <f>IF(ISERROR(VLOOKUP($B978,Lists!$R$4:$S$17,2,FALSE)),"",VLOOKUP($B978,Lists!$R$4:$S$17,2,FALSE))</f>
        <v/>
      </c>
      <c r="E978" s="90" t="s">
        <v>799</v>
      </c>
      <c r="F978" s="96"/>
      <c r="G978" s="96" t="s">
        <v>836</v>
      </c>
      <c r="H978" s="91" t="s">
        <v>1016</v>
      </c>
      <c r="I978" s="91" t="s">
        <v>926</v>
      </c>
      <c r="J978" s="97"/>
      <c r="K978" s="78" t="s">
        <v>945</v>
      </c>
      <c r="L978" s="140" t="str">
        <f>IF(ISERROR(VLOOKUP($B978&amp;" "&amp;$M978,Lists!$AC$4:$AD$17,2,FALSE)),"",VLOOKUP($B978&amp;" "&amp;$M978,Lists!$AC$4:$AD$17,2,FALSE))</f>
        <v/>
      </c>
      <c r="M978" s="78" t="str">
        <f>IF(ISERROR(VLOOKUP($K978,Lists!$L$4:$M$7,2,FALSE)),"",VLOOKUP($K978,Lists!$L$4:$M$7,2,FALSE))</f>
        <v/>
      </c>
      <c r="N978" s="98" t="str">
        <f t="shared" si="15"/>
        <v/>
      </c>
      <c r="O978" s="99" t="str">
        <f>IF(C978="no",VLOOKUP(B978,Lists!$R$4:$AB$17,10, FALSE),"Please enter details here")</f>
        <v>Please enter details here</v>
      </c>
      <c r="P978" s="124"/>
      <c r="Q978" s="99" t="str">
        <f>IF(Lists!$BA$4="","No","")</f>
        <v>No</v>
      </c>
      <c r="R978" s="100" t="str">
        <f>IF(ISERROR(VLOOKUP($E978,Lists!$T$4:$AA$49,6,FALSE)),"",VLOOKUP($E978,Lists!$T$4:$AA$49,6,FALSE))</f>
        <v/>
      </c>
      <c r="S978" s="101" t="str">
        <f>IF(ISERROR(VLOOKUP($E978,Lists!$T$4:$AA$49,7,FALSE)),"",VLOOKUP($E978,Lists!$T$4:$AA$49,7,FALSE))</f>
        <v/>
      </c>
      <c r="T978" s="102"/>
      <c r="U978" s="102"/>
      <c r="V978" s="102"/>
      <c r="W978" s="102"/>
      <c r="X978" s="102" t="str">
        <f>IF(ISERROR(VLOOKUP($E978,Lists!$T$4:$AF$49,13,FALSE))," ",VLOOKUP($E978,Lists!$T$4:$AF$49,13,FALSE))</f>
        <v xml:space="preserve"> </v>
      </c>
    </row>
    <row r="979" spans="1:24" x14ac:dyDescent="0.25">
      <c r="A979" s="91"/>
      <c r="B979" s="76" t="s">
        <v>781</v>
      </c>
      <c r="C979" s="89" t="s">
        <v>898</v>
      </c>
      <c r="D979" s="139" t="str">
        <f>IF(ISERROR(VLOOKUP($B979,Lists!$R$4:$S$17,2,FALSE)),"",VLOOKUP($B979,Lists!$R$4:$S$17,2,FALSE))</f>
        <v/>
      </c>
      <c r="E979" s="90" t="s">
        <v>799</v>
      </c>
      <c r="F979" s="96"/>
      <c r="G979" s="96" t="s">
        <v>836</v>
      </c>
      <c r="H979" s="91" t="s">
        <v>1016</v>
      </c>
      <c r="I979" s="91" t="s">
        <v>926</v>
      </c>
      <c r="J979" s="97"/>
      <c r="K979" s="78" t="s">
        <v>945</v>
      </c>
      <c r="L979" s="140" t="str">
        <f>IF(ISERROR(VLOOKUP($B979&amp;" "&amp;$M979,Lists!$AC$4:$AD$17,2,FALSE)),"",VLOOKUP($B979&amp;" "&amp;$M979,Lists!$AC$4:$AD$17,2,FALSE))</f>
        <v/>
      </c>
      <c r="M979" s="78" t="str">
        <f>IF(ISERROR(VLOOKUP($K979,Lists!$L$4:$M$7,2,FALSE)),"",VLOOKUP($K979,Lists!$L$4:$M$7,2,FALSE))</f>
        <v/>
      </c>
      <c r="N979" s="98" t="str">
        <f t="shared" si="15"/>
        <v/>
      </c>
      <c r="O979" s="99" t="str">
        <f>IF(C979="no",VLOOKUP(B979,Lists!$R$4:$AB$17,10, FALSE),"Please enter details here")</f>
        <v>Please enter details here</v>
      </c>
      <c r="P979" s="124"/>
      <c r="Q979" s="99" t="str">
        <f>IF(Lists!$BA$4="","No","")</f>
        <v>No</v>
      </c>
      <c r="R979" s="100" t="str">
        <f>IF(ISERROR(VLOOKUP($E979,Lists!$T$4:$AA$49,6,FALSE)),"",VLOOKUP($E979,Lists!$T$4:$AA$49,6,FALSE))</f>
        <v/>
      </c>
      <c r="S979" s="101" t="str">
        <f>IF(ISERROR(VLOOKUP($E979,Lists!$T$4:$AA$49,7,FALSE)),"",VLOOKUP($E979,Lists!$T$4:$AA$49,7,FALSE))</f>
        <v/>
      </c>
      <c r="T979" s="102"/>
      <c r="U979" s="102"/>
      <c r="V979" s="102"/>
      <c r="W979" s="102"/>
      <c r="X979" s="102" t="str">
        <f>IF(ISERROR(VLOOKUP($E979,Lists!$T$4:$AF$49,13,FALSE))," ",VLOOKUP($E979,Lists!$T$4:$AF$49,13,FALSE))</f>
        <v xml:space="preserve"> </v>
      </c>
    </row>
    <row r="980" spans="1:24" x14ac:dyDescent="0.25">
      <c r="A980" s="91"/>
      <c r="B980" s="76" t="s">
        <v>781</v>
      </c>
      <c r="C980" s="89" t="s">
        <v>898</v>
      </c>
      <c r="D980" s="139" t="str">
        <f>IF(ISERROR(VLOOKUP($B980,Lists!$R$4:$S$17,2,FALSE)),"",VLOOKUP($B980,Lists!$R$4:$S$17,2,FALSE))</f>
        <v/>
      </c>
      <c r="E980" s="90" t="s">
        <v>799</v>
      </c>
      <c r="F980" s="96"/>
      <c r="G980" s="96" t="s">
        <v>836</v>
      </c>
      <c r="H980" s="91" t="s">
        <v>1016</v>
      </c>
      <c r="I980" s="91" t="s">
        <v>926</v>
      </c>
      <c r="J980" s="97"/>
      <c r="K980" s="78" t="s">
        <v>945</v>
      </c>
      <c r="L980" s="140" t="str">
        <f>IF(ISERROR(VLOOKUP($B980&amp;" "&amp;$M980,Lists!$AC$4:$AD$17,2,FALSE)),"",VLOOKUP($B980&amp;" "&amp;$M980,Lists!$AC$4:$AD$17,2,FALSE))</f>
        <v/>
      </c>
      <c r="M980" s="78" t="str">
        <f>IF(ISERROR(VLOOKUP($K980,Lists!$L$4:$M$7,2,FALSE)),"",VLOOKUP($K980,Lists!$L$4:$M$7,2,FALSE))</f>
        <v/>
      </c>
      <c r="N980" s="98" t="str">
        <f t="shared" si="15"/>
        <v/>
      </c>
      <c r="O980" s="99" t="str">
        <f>IF(C980="no",VLOOKUP(B980,Lists!$R$4:$AB$17,10, FALSE),"Please enter details here")</f>
        <v>Please enter details here</v>
      </c>
      <c r="P980" s="124"/>
      <c r="Q980" s="99" t="str">
        <f>IF(Lists!$BA$4="","No","")</f>
        <v>No</v>
      </c>
      <c r="R980" s="100" t="str">
        <f>IF(ISERROR(VLOOKUP($E980,Lists!$T$4:$AA$49,6,FALSE)),"",VLOOKUP($E980,Lists!$T$4:$AA$49,6,FALSE))</f>
        <v/>
      </c>
      <c r="S980" s="101" t="str">
        <f>IF(ISERROR(VLOOKUP($E980,Lists!$T$4:$AA$49,7,FALSE)),"",VLOOKUP($E980,Lists!$T$4:$AA$49,7,FALSE))</f>
        <v/>
      </c>
      <c r="T980" s="102"/>
      <c r="U980" s="102"/>
      <c r="V980" s="102"/>
      <c r="W980" s="102"/>
      <c r="X980" s="102" t="str">
        <f>IF(ISERROR(VLOOKUP($E980,Lists!$T$4:$AF$49,13,FALSE))," ",VLOOKUP($E980,Lists!$T$4:$AF$49,13,FALSE))</f>
        <v xml:space="preserve"> </v>
      </c>
    </row>
    <row r="981" spans="1:24" x14ac:dyDescent="0.25">
      <c r="A981" s="91"/>
      <c r="B981" s="76" t="s">
        <v>781</v>
      </c>
      <c r="C981" s="89" t="s">
        <v>898</v>
      </c>
      <c r="D981" s="139" t="str">
        <f>IF(ISERROR(VLOOKUP($B981,Lists!$R$4:$S$17,2,FALSE)),"",VLOOKUP($B981,Lists!$R$4:$S$17,2,FALSE))</f>
        <v/>
      </c>
      <c r="E981" s="90" t="s">
        <v>799</v>
      </c>
      <c r="F981" s="96"/>
      <c r="G981" s="96" t="s">
        <v>836</v>
      </c>
      <c r="H981" s="91" t="s">
        <v>1016</v>
      </c>
      <c r="I981" s="91" t="s">
        <v>926</v>
      </c>
      <c r="J981" s="97"/>
      <c r="K981" s="78" t="s">
        <v>945</v>
      </c>
      <c r="L981" s="140" t="str">
        <f>IF(ISERROR(VLOOKUP($B981&amp;" "&amp;$M981,Lists!$AC$4:$AD$17,2,FALSE)),"",VLOOKUP($B981&amp;" "&amp;$M981,Lists!$AC$4:$AD$17,2,FALSE))</f>
        <v/>
      </c>
      <c r="M981" s="78" t="str">
        <f>IF(ISERROR(VLOOKUP($K981,Lists!$L$4:$M$7,2,FALSE)),"",VLOOKUP($K981,Lists!$L$4:$M$7,2,FALSE))</f>
        <v/>
      </c>
      <c r="N981" s="98" t="str">
        <f t="shared" si="15"/>
        <v/>
      </c>
      <c r="O981" s="99" t="str">
        <f>IF(C981="no",VLOOKUP(B981,Lists!$R$4:$AB$17,10, FALSE),"Please enter details here")</f>
        <v>Please enter details here</v>
      </c>
      <c r="P981" s="124"/>
      <c r="Q981" s="99" t="str">
        <f>IF(Lists!$BA$4="","No","")</f>
        <v>No</v>
      </c>
      <c r="R981" s="100" t="str">
        <f>IF(ISERROR(VLOOKUP($E981,Lists!$T$4:$AA$49,6,FALSE)),"",VLOOKUP($E981,Lists!$T$4:$AA$49,6,FALSE))</f>
        <v/>
      </c>
      <c r="S981" s="101" t="str">
        <f>IF(ISERROR(VLOOKUP($E981,Lists!$T$4:$AA$49,7,FALSE)),"",VLOOKUP($E981,Lists!$T$4:$AA$49,7,FALSE))</f>
        <v/>
      </c>
      <c r="T981" s="102"/>
      <c r="U981" s="102"/>
      <c r="V981" s="102"/>
      <c r="W981" s="102"/>
      <c r="X981" s="102" t="str">
        <f>IF(ISERROR(VLOOKUP($E981,Lists!$T$4:$AF$49,13,FALSE))," ",VLOOKUP($E981,Lists!$T$4:$AF$49,13,FALSE))</f>
        <v xml:space="preserve"> </v>
      </c>
    </row>
    <row r="982" spans="1:24" x14ac:dyDescent="0.25">
      <c r="A982" s="91"/>
      <c r="B982" s="76" t="s">
        <v>781</v>
      </c>
      <c r="C982" s="89" t="s">
        <v>898</v>
      </c>
      <c r="D982" s="139" t="str">
        <f>IF(ISERROR(VLOOKUP($B982,Lists!$R$4:$S$17,2,FALSE)),"",VLOOKUP($B982,Lists!$R$4:$S$17,2,FALSE))</f>
        <v/>
      </c>
      <c r="E982" s="90" t="s">
        <v>799</v>
      </c>
      <c r="F982" s="96"/>
      <c r="G982" s="96" t="s">
        <v>836</v>
      </c>
      <c r="H982" s="91" t="s">
        <v>1016</v>
      </c>
      <c r="I982" s="91" t="s">
        <v>926</v>
      </c>
      <c r="J982" s="97"/>
      <c r="K982" s="78" t="s">
        <v>945</v>
      </c>
      <c r="L982" s="140" t="str">
        <f>IF(ISERROR(VLOOKUP($B982&amp;" "&amp;$M982,Lists!$AC$4:$AD$17,2,FALSE)),"",VLOOKUP($B982&amp;" "&amp;$M982,Lists!$AC$4:$AD$17,2,FALSE))</f>
        <v/>
      </c>
      <c r="M982" s="78" t="str">
        <f>IF(ISERROR(VLOOKUP($K982,Lists!$L$4:$M$7,2,FALSE)),"",VLOOKUP($K982,Lists!$L$4:$M$7,2,FALSE))</f>
        <v/>
      </c>
      <c r="N982" s="98" t="str">
        <f t="shared" si="15"/>
        <v/>
      </c>
      <c r="O982" s="99" t="str">
        <f>IF(C982="no",VLOOKUP(B982,Lists!$R$4:$AB$17,10, FALSE),"Please enter details here")</f>
        <v>Please enter details here</v>
      </c>
      <c r="P982" s="124"/>
      <c r="Q982" s="99" t="str">
        <f>IF(Lists!$BA$4="","No","")</f>
        <v>No</v>
      </c>
      <c r="R982" s="100" t="str">
        <f>IF(ISERROR(VLOOKUP($E982,Lists!$T$4:$AA$49,6,FALSE)),"",VLOOKUP($E982,Lists!$T$4:$AA$49,6,FALSE))</f>
        <v/>
      </c>
      <c r="S982" s="101" t="str">
        <f>IF(ISERROR(VLOOKUP($E982,Lists!$T$4:$AA$49,7,FALSE)),"",VLOOKUP($E982,Lists!$T$4:$AA$49,7,FALSE))</f>
        <v/>
      </c>
      <c r="T982" s="102"/>
      <c r="U982" s="102"/>
      <c r="V982" s="102"/>
      <c r="W982" s="102"/>
      <c r="X982" s="102" t="str">
        <f>IF(ISERROR(VLOOKUP($E982,Lists!$T$4:$AF$49,13,FALSE))," ",VLOOKUP($E982,Lists!$T$4:$AF$49,13,FALSE))</f>
        <v xml:space="preserve"> </v>
      </c>
    </row>
    <row r="983" spans="1:24" x14ac:dyDescent="0.25">
      <c r="A983" s="91"/>
      <c r="B983" s="76" t="s">
        <v>781</v>
      </c>
      <c r="C983" s="89" t="s">
        <v>898</v>
      </c>
      <c r="D983" s="139" t="str">
        <f>IF(ISERROR(VLOOKUP($B983,Lists!$R$4:$S$17,2,FALSE)),"",VLOOKUP($B983,Lists!$R$4:$S$17,2,FALSE))</f>
        <v/>
      </c>
      <c r="E983" s="90" t="s">
        <v>799</v>
      </c>
      <c r="F983" s="96"/>
      <c r="G983" s="96" t="s">
        <v>836</v>
      </c>
      <c r="H983" s="91" t="s">
        <v>1016</v>
      </c>
      <c r="I983" s="91" t="s">
        <v>926</v>
      </c>
      <c r="J983" s="97"/>
      <c r="K983" s="78" t="s">
        <v>945</v>
      </c>
      <c r="L983" s="140" t="str">
        <f>IF(ISERROR(VLOOKUP($B983&amp;" "&amp;$M983,Lists!$AC$4:$AD$17,2,FALSE)),"",VLOOKUP($B983&amp;" "&amp;$M983,Lists!$AC$4:$AD$17,2,FALSE))</f>
        <v/>
      </c>
      <c r="M983" s="78" t="str">
        <f>IF(ISERROR(VLOOKUP($K983,Lists!$L$4:$M$7,2,FALSE)),"",VLOOKUP($K983,Lists!$L$4:$M$7,2,FALSE))</f>
        <v/>
      </c>
      <c r="N983" s="98" t="str">
        <f t="shared" si="15"/>
        <v/>
      </c>
      <c r="O983" s="99" t="str">
        <f>IF(C983="no",VLOOKUP(B983,Lists!$R$4:$AB$17,10, FALSE),"Please enter details here")</f>
        <v>Please enter details here</v>
      </c>
      <c r="P983" s="124"/>
      <c r="Q983" s="99" t="str">
        <f>IF(Lists!$BA$4="","No","")</f>
        <v>No</v>
      </c>
      <c r="R983" s="100" t="str">
        <f>IF(ISERROR(VLOOKUP($E983,Lists!$T$4:$AA$49,6,FALSE)),"",VLOOKUP($E983,Lists!$T$4:$AA$49,6,FALSE))</f>
        <v/>
      </c>
      <c r="S983" s="101" t="str">
        <f>IF(ISERROR(VLOOKUP($E983,Lists!$T$4:$AA$49,7,FALSE)),"",VLOOKUP($E983,Lists!$T$4:$AA$49,7,FALSE))</f>
        <v/>
      </c>
      <c r="T983" s="102"/>
      <c r="U983" s="102"/>
      <c r="V983" s="102"/>
      <c r="W983" s="102"/>
      <c r="X983" s="102" t="str">
        <f>IF(ISERROR(VLOOKUP($E983,Lists!$T$4:$AF$49,13,FALSE))," ",VLOOKUP($E983,Lists!$T$4:$AF$49,13,FALSE))</f>
        <v xml:space="preserve"> </v>
      </c>
    </row>
    <row r="984" spans="1:24" x14ac:dyDescent="0.25">
      <c r="A984" s="91"/>
      <c r="B984" s="76" t="s">
        <v>781</v>
      </c>
      <c r="C984" s="89" t="s">
        <v>898</v>
      </c>
      <c r="D984" s="139" t="str">
        <f>IF(ISERROR(VLOOKUP($B984,Lists!$R$4:$S$17,2,FALSE)),"",VLOOKUP($B984,Lists!$R$4:$S$17,2,FALSE))</f>
        <v/>
      </c>
      <c r="E984" s="90" t="s">
        <v>799</v>
      </c>
      <c r="F984" s="96"/>
      <c r="G984" s="96" t="s">
        <v>836</v>
      </c>
      <c r="H984" s="91" t="s">
        <v>1016</v>
      </c>
      <c r="I984" s="91" t="s">
        <v>926</v>
      </c>
      <c r="J984" s="97"/>
      <c r="K984" s="78" t="s">
        <v>945</v>
      </c>
      <c r="L984" s="140" t="str">
        <f>IF(ISERROR(VLOOKUP($B984&amp;" "&amp;$M984,Lists!$AC$4:$AD$17,2,FALSE)),"",VLOOKUP($B984&amp;" "&amp;$M984,Lists!$AC$4:$AD$17,2,FALSE))</f>
        <v/>
      </c>
      <c r="M984" s="78" t="str">
        <f>IF(ISERROR(VLOOKUP($K984,Lists!$L$4:$M$7,2,FALSE)),"",VLOOKUP($K984,Lists!$L$4:$M$7,2,FALSE))</f>
        <v/>
      </c>
      <c r="N984" s="98" t="str">
        <f t="shared" si="15"/>
        <v/>
      </c>
      <c r="O984" s="99" t="str">
        <f>IF(C984="no",VLOOKUP(B984,Lists!$R$4:$AB$17,10, FALSE),"Please enter details here")</f>
        <v>Please enter details here</v>
      </c>
      <c r="P984" s="124"/>
      <c r="Q984" s="99" t="str">
        <f>IF(Lists!$BA$4="","No","")</f>
        <v>No</v>
      </c>
      <c r="R984" s="100" t="str">
        <f>IF(ISERROR(VLOOKUP($E984,Lists!$T$4:$AA$49,6,FALSE)),"",VLOOKUP($E984,Lists!$T$4:$AA$49,6,FALSE))</f>
        <v/>
      </c>
      <c r="S984" s="101" t="str">
        <f>IF(ISERROR(VLOOKUP($E984,Lists!$T$4:$AA$49,7,FALSE)),"",VLOOKUP($E984,Lists!$T$4:$AA$49,7,FALSE))</f>
        <v/>
      </c>
      <c r="T984" s="102"/>
      <c r="U984" s="102"/>
      <c r="V984" s="102"/>
      <c r="W984" s="102"/>
      <c r="X984" s="102" t="str">
        <f>IF(ISERROR(VLOOKUP($E984,Lists!$T$4:$AF$49,13,FALSE))," ",VLOOKUP($E984,Lists!$T$4:$AF$49,13,FALSE))</f>
        <v xml:space="preserve"> </v>
      </c>
    </row>
    <row r="985" spans="1:24" x14ac:dyDescent="0.25">
      <c r="A985" s="91"/>
      <c r="B985" s="76" t="s">
        <v>781</v>
      </c>
      <c r="C985" s="89" t="s">
        <v>898</v>
      </c>
      <c r="D985" s="139" t="str">
        <f>IF(ISERROR(VLOOKUP($B985,Lists!$R$4:$S$17,2,FALSE)),"",VLOOKUP($B985,Lists!$R$4:$S$17,2,FALSE))</f>
        <v/>
      </c>
      <c r="E985" s="90" t="s">
        <v>799</v>
      </c>
      <c r="F985" s="96"/>
      <c r="G985" s="96" t="s">
        <v>836</v>
      </c>
      <c r="H985" s="91" t="s">
        <v>1016</v>
      </c>
      <c r="I985" s="91" t="s">
        <v>926</v>
      </c>
      <c r="J985" s="97"/>
      <c r="K985" s="78" t="s">
        <v>945</v>
      </c>
      <c r="L985" s="140" t="str">
        <f>IF(ISERROR(VLOOKUP($B985&amp;" "&amp;$M985,Lists!$AC$4:$AD$17,2,FALSE)),"",VLOOKUP($B985&amp;" "&amp;$M985,Lists!$AC$4:$AD$17,2,FALSE))</f>
        <v/>
      </c>
      <c r="M985" s="78" t="str">
        <f>IF(ISERROR(VLOOKUP($K985,Lists!$L$4:$M$7,2,FALSE)),"",VLOOKUP($K985,Lists!$L$4:$M$7,2,FALSE))</f>
        <v/>
      </c>
      <c r="N985" s="98" t="str">
        <f t="shared" si="15"/>
        <v/>
      </c>
      <c r="O985" s="99" t="str">
        <f>IF(C985="no",VLOOKUP(B985,Lists!$R$4:$AB$17,10, FALSE),"Please enter details here")</f>
        <v>Please enter details here</v>
      </c>
      <c r="P985" s="124"/>
      <c r="Q985" s="99" t="str">
        <f>IF(Lists!$BA$4="","No","")</f>
        <v>No</v>
      </c>
      <c r="R985" s="100" t="str">
        <f>IF(ISERROR(VLOOKUP($E985,Lists!$T$4:$AA$49,6,FALSE)),"",VLOOKUP($E985,Lists!$T$4:$AA$49,6,FALSE))</f>
        <v/>
      </c>
      <c r="S985" s="101" t="str">
        <f>IF(ISERROR(VLOOKUP($E985,Lists!$T$4:$AA$49,7,FALSE)),"",VLOOKUP($E985,Lists!$T$4:$AA$49,7,FALSE))</f>
        <v/>
      </c>
      <c r="T985" s="102"/>
      <c r="U985" s="102"/>
      <c r="V985" s="102"/>
      <c r="W985" s="102"/>
      <c r="X985" s="102" t="str">
        <f>IF(ISERROR(VLOOKUP($E985,Lists!$T$4:$AF$49,13,FALSE))," ",VLOOKUP($E985,Lists!$T$4:$AF$49,13,FALSE))</f>
        <v xml:space="preserve"> </v>
      </c>
    </row>
    <row r="986" spans="1:24" x14ac:dyDescent="0.25">
      <c r="A986" s="91"/>
      <c r="B986" s="76" t="s">
        <v>781</v>
      </c>
      <c r="C986" s="89" t="s">
        <v>898</v>
      </c>
      <c r="D986" s="139" t="str">
        <f>IF(ISERROR(VLOOKUP($B986,Lists!$R$4:$S$17,2,FALSE)),"",VLOOKUP($B986,Lists!$R$4:$S$17,2,FALSE))</f>
        <v/>
      </c>
      <c r="E986" s="90" t="s">
        <v>799</v>
      </c>
      <c r="F986" s="96"/>
      <c r="G986" s="96" t="s">
        <v>836</v>
      </c>
      <c r="H986" s="91" t="s">
        <v>1016</v>
      </c>
      <c r="I986" s="91" t="s">
        <v>926</v>
      </c>
      <c r="J986" s="97"/>
      <c r="K986" s="78" t="s">
        <v>945</v>
      </c>
      <c r="L986" s="140" t="str">
        <f>IF(ISERROR(VLOOKUP($B986&amp;" "&amp;$M986,Lists!$AC$4:$AD$17,2,FALSE)),"",VLOOKUP($B986&amp;" "&amp;$M986,Lists!$AC$4:$AD$17,2,FALSE))</f>
        <v/>
      </c>
      <c r="M986" s="78" t="str">
        <f>IF(ISERROR(VLOOKUP($K986,Lists!$L$4:$M$7,2,FALSE)),"",VLOOKUP($K986,Lists!$L$4:$M$7,2,FALSE))</f>
        <v/>
      </c>
      <c r="N986" s="98" t="str">
        <f t="shared" si="15"/>
        <v/>
      </c>
      <c r="O986" s="99" t="str">
        <f>IF(C986="no",VLOOKUP(B986,Lists!$R$4:$AB$17,10, FALSE),"Please enter details here")</f>
        <v>Please enter details here</v>
      </c>
      <c r="P986" s="124"/>
      <c r="Q986" s="99" t="str">
        <f>IF(Lists!$BA$4="","No","")</f>
        <v>No</v>
      </c>
      <c r="R986" s="100" t="str">
        <f>IF(ISERROR(VLOOKUP($E986,Lists!$T$4:$AA$49,6,FALSE)),"",VLOOKUP($E986,Lists!$T$4:$AA$49,6,FALSE))</f>
        <v/>
      </c>
      <c r="S986" s="101" t="str">
        <f>IF(ISERROR(VLOOKUP($E986,Lists!$T$4:$AA$49,7,FALSE)),"",VLOOKUP($E986,Lists!$T$4:$AA$49,7,FALSE))</f>
        <v/>
      </c>
      <c r="T986" s="102"/>
      <c r="U986" s="102"/>
      <c r="V986" s="102"/>
      <c r="W986" s="102"/>
      <c r="X986" s="102" t="str">
        <f>IF(ISERROR(VLOOKUP($E986,Lists!$T$4:$AF$49,13,FALSE))," ",VLOOKUP($E986,Lists!$T$4:$AF$49,13,FALSE))</f>
        <v xml:space="preserve"> </v>
      </c>
    </row>
    <row r="987" spans="1:24" x14ac:dyDescent="0.25">
      <c r="A987" s="91"/>
      <c r="B987" s="76" t="s">
        <v>781</v>
      </c>
      <c r="C987" s="89" t="s">
        <v>898</v>
      </c>
      <c r="D987" s="139" t="str">
        <f>IF(ISERROR(VLOOKUP($B987,Lists!$R$4:$S$17,2,FALSE)),"",VLOOKUP($B987,Lists!$R$4:$S$17,2,FALSE))</f>
        <v/>
      </c>
      <c r="E987" s="90" t="s">
        <v>799</v>
      </c>
      <c r="F987" s="96"/>
      <c r="G987" s="96" t="s">
        <v>836</v>
      </c>
      <c r="H987" s="91" t="s">
        <v>1016</v>
      </c>
      <c r="I987" s="91" t="s">
        <v>926</v>
      </c>
      <c r="J987" s="97"/>
      <c r="K987" s="78" t="s">
        <v>945</v>
      </c>
      <c r="L987" s="140" t="str">
        <f>IF(ISERROR(VLOOKUP($B987&amp;" "&amp;$M987,Lists!$AC$4:$AD$17,2,FALSE)),"",VLOOKUP($B987&amp;" "&amp;$M987,Lists!$AC$4:$AD$17,2,FALSE))</f>
        <v/>
      </c>
      <c r="M987" s="78" t="str">
        <f>IF(ISERROR(VLOOKUP($K987,Lists!$L$4:$M$7,2,FALSE)),"",VLOOKUP($K987,Lists!$L$4:$M$7,2,FALSE))</f>
        <v/>
      </c>
      <c r="N987" s="98" t="str">
        <f t="shared" si="15"/>
        <v/>
      </c>
      <c r="O987" s="99" t="str">
        <f>IF(C987="no",VLOOKUP(B987,Lists!$R$4:$AB$17,10, FALSE),"Please enter details here")</f>
        <v>Please enter details here</v>
      </c>
      <c r="P987" s="124"/>
      <c r="Q987" s="99" t="str">
        <f>IF(Lists!$BA$4="","No","")</f>
        <v>No</v>
      </c>
      <c r="R987" s="100" t="str">
        <f>IF(ISERROR(VLOOKUP($E987,Lists!$T$4:$AA$49,6,FALSE)),"",VLOOKUP($E987,Lists!$T$4:$AA$49,6,FALSE))</f>
        <v/>
      </c>
      <c r="S987" s="101" t="str">
        <f>IF(ISERROR(VLOOKUP($E987,Lists!$T$4:$AA$49,7,FALSE)),"",VLOOKUP($E987,Lists!$T$4:$AA$49,7,FALSE))</f>
        <v/>
      </c>
      <c r="T987" s="102"/>
      <c r="U987" s="102"/>
      <c r="V987" s="102"/>
      <c r="W987" s="102"/>
      <c r="X987" s="102" t="str">
        <f>IF(ISERROR(VLOOKUP($E987,Lists!$T$4:$AF$49,13,FALSE))," ",VLOOKUP($E987,Lists!$T$4:$AF$49,13,FALSE))</f>
        <v xml:space="preserve"> </v>
      </c>
    </row>
    <row r="988" spans="1:24" x14ac:dyDescent="0.25">
      <c r="A988" s="91"/>
      <c r="B988" s="76" t="s">
        <v>781</v>
      </c>
      <c r="C988" s="89" t="s">
        <v>898</v>
      </c>
      <c r="D988" s="139" t="str">
        <f>IF(ISERROR(VLOOKUP($B988,Lists!$R$4:$S$17,2,FALSE)),"",VLOOKUP($B988,Lists!$R$4:$S$17,2,FALSE))</f>
        <v/>
      </c>
      <c r="E988" s="90" t="s">
        <v>799</v>
      </c>
      <c r="F988" s="96"/>
      <c r="G988" s="96" t="s">
        <v>836</v>
      </c>
      <c r="H988" s="91" t="s">
        <v>1016</v>
      </c>
      <c r="I988" s="91" t="s">
        <v>926</v>
      </c>
      <c r="J988" s="97"/>
      <c r="K988" s="78" t="s">
        <v>945</v>
      </c>
      <c r="L988" s="140" t="str">
        <f>IF(ISERROR(VLOOKUP($B988&amp;" "&amp;$M988,Lists!$AC$4:$AD$17,2,FALSE)),"",VLOOKUP($B988&amp;" "&amp;$M988,Lists!$AC$4:$AD$17,2,FALSE))</f>
        <v/>
      </c>
      <c r="M988" s="78" t="str">
        <f>IF(ISERROR(VLOOKUP($K988,Lists!$L$4:$M$7,2,FALSE)),"",VLOOKUP($K988,Lists!$L$4:$M$7,2,FALSE))</f>
        <v/>
      </c>
      <c r="N988" s="98" t="str">
        <f t="shared" si="15"/>
        <v/>
      </c>
      <c r="O988" s="99" t="str">
        <f>IF(C988="no",VLOOKUP(B988,Lists!$R$4:$AB$17,10, FALSE),"Please enter details here")</f>
        <v>Please enter details here</v>
      </c>
      <c r="P988" s="124"/>
      <c r="Q988" s="99" t="str">
        <f>IF(Lists!$BA$4="","No","")</f>
        <v>No</v>
      </c>
      <c r="R988" s="100" t="str">
        <f>IF(ISERROR(VLOOKUP($E988,Lists!$T$4:$AA$49,6,FALSE)),"",VLOOKUP($E988,Lists!$T$4:$AA$49,6,FALSE))</f>
        <v/>
      </c>
      <c r="S988" s="101" t="str">
        <f>IF(ISERROR(VLOOKUP($E988,Lists!$T$4:$AA$49,7,FALSE)),"",VLOOKUP($E988,Lists!$T$4:$AA$49,7,FALSE))</f>
        <v/>
      </c>
      <c r="T988" s="102"/>
      <c r="U988" s="102"/>
      <c r="V988" s="102"/>
      <c r="W988" s="102"/>
      <c r="X988" s="102" t="str">
        <f>IF(ISERROR(VLOOKUP($E988,Lists!$T$4:$AF$49,13,FALSE))," ",VLOOKUP($E988,Lists!$T$4:$AF$49,13,FALSE))</f>
        <v xml:space="preserve"> </v>
      </c>
    </row>
    <row r="989" spans="1:24" x14ac:dyDescent="0.25">
      <c r="A989" s="91"/>
      <c r="B989" s="76" t="s">
        <v>781</v>
      </c>
      <c r="C989" s="89" t="s">
        <v>898</v>
      </c>
      <c r="D989" s="139" t="str">
        <f>IF(ISERROR(VLOOKUP($B989,Lists!$R$4:$S$17,2,FALSE)),"",VLOOKUP($B989,Lists!$R$4:$S$17,2,FALSE))</f>
        <v/>
      </c>
      <c r="E989" s="90" t="s">
        <v>799</v>
      </c>
      <c r="F989" s="96"/>
      <c r="G989" s="96" t="s">
        <v>836</v>
      </c>
      <c r="H989" s="91" t="s">
        <v>1016</v>
      </c>
      <c r="I989" s="91" t="s">
        <v>926</v>
      </c>
      <c r="J989" s="97"/>
      <c r="K989" s="78" t="s">
        <v>945</v>
      </c>
      <c r="L989" s="140" t="str">
        <f>IF(ISERROR(VLOOKUP($B989&amp;" "&amp;$M989,Lists!$AC$4:$AD$17,2,FALSE)),"",VLOOKUP($B989&amp;" "&amp;$M989,Lists!$AC$4:$AD$17,2,FALSE))</f>
        <v/>
      </c>
      <c r="M989" s="78" t="str">
        <f>IF(ISERROR(VLOOKUP($K989,Lists!$L$4:$M$7,2,FALSE)),"",VLOOKUP($K989,Lists!$L$4:$M$7,2,FALSE))</f>
        <v/>
      </c>
      <c r="N989" s="98" t="str">
        <f t="shared" si="15"/>
        <v/>
      </c>
      <c r="O989" s="99" t="str">
        <f>IF(C989="no",VLOOKUP(B989,Lists!$R$4:$AB$17,10, FALSE),"Please enter details here")</f>
        <v>Please enter details here</v>
      </c>
      <c r="P989" s="124"/>
      <c r="Q989" s="99" t="str">
        <f>IF(Lists!$BA$4="","No","")</f>
        <v>No</v>
      </c>
      <c r="R989" s="100" t="str">
        <f>IF(ISERROR(VLOOKUP($E989,Lists!$T$4:$AA$49,6,FALSE)),"",VLOOKUP($E989,Lists!$T$4:$AA$49,6,FALSE))</f>
        <v/>
      </c>
      <c r="S989" s="101" t="str">
        <f>IF(ISERROR(VLOOKUP($E989,Lists!$T$4:$AA$49,7,FALSE)),"",VLOOKUP($E989,Lists!$T$4:$AA$49,7,FALSE))</f>
        <v/>
      </c>
      <c r="T989" s="102"/>
      <c r="U989" s="102"/>
      <c r="V989" s="102"/>
      <c r="W989" s="102"/>
      <c r="X989" s="102" t="str">
        <f>IF(ISERROR(VLOOKUP($E989,Lists!$T$4:$AF$49,13,FALSE))," ",VLOOKUP($E989,Lists!$T$4:$AF$49,13,FALSE))</f>
        <v xml:space="preserve"> </v>
      </c>
    </row>
    <row r="990" spans="1:24" x14ac:dyDescent="0.25">
      <c r="A990" s="91"/>
      <c r="B990" s="76" t="s">
        <v>781</v>
      </c>
      <c r="C990" s="89" t="s">
        <v>898</v>
      </c>
      <c r="D990" s="139" t="str">
        <f>IF(ISERROR(VLOOKUP($B990,Lists!$R$4:$S$17,2,FALSE)),"",VLOOKUP($B990,Lists!$R$4:$S$17,2,FALSE))</f>
        <v/>
      </c>
      <c r="E990" s="90" t="s">
        <v>799</v>
      </c>
      <c r="F990" s="96"/>
      <c r="G990" s="96" t="s">
        <v>836</v>
      </c>
      <c r="H990" s="91" t="s">
        <v>1016</v>
      </c>
      <c r="I990" s="91" t="s">
        <v>926</v>
      </c>
      <c r="J990" s="97"/>
      <c r="K990" s="78" t="s">
        <v>945</v>
      </c>
      <c r="L990" s="140" t="str">
        <f>IF(ISERROR(VLOOKUP($B990&amp;" "&amp;$M990,Lists!$AC$4:$AD$17,2,FALSE)),"",VLOOKUP($B990&amp;" "&amp;$M990,Lists!$AC$4:$AD$17,2,FALSE))</f>
        <v/>
      </c>
      <c r="M990" s="78" t="str">
        <f>IF(ISERROR(VLOOKUP($K990,Lists!$L$4:$M$7,2,FALSE)),"",VLOOKUP($K990,Lists!$L$4:$M$7,2,FALSE))</f>
        <v/>
      </c>
      <c r="N990" s="98" t="str">
        <f t="shared" si="15"/>
        <v/>
      </c>
      <c r="O990" s="99" t="str">
        <f>IF(C990="no",VLOOKUP(B990,Lists!$R$4:$AB$17,10, FALSE),"Please enter details here")</f>
        <v>Please enter details here</v>
      </c>
      <c r="P990" s="124"/>
      <c r="Q990" s="99" t="str">
        <f>IF(Lists!$BA$4="","No","")</f>
        <v>No</v>
      </c>
      <c r="R990" s="100" t="str">
        <f>IF(ISERROR(VLOOKUP($E990,Lists!$T$4:$AA$49,6,FALSE)),"",VLOOKUP($E990,Lists!$T$4:$AA$49,6,FALSE))</f>
        <v/>
      </c>
      <c r="S990" s="101" t="str">
        <f>IF(ISERROR(VLOOKUP($E990,Lists!$T$4:$AA$49,7,FALSE)),"",VLOOKUP($E990,Lists!$T$4:$AA$49,7,FALSE))</f>
        <v/>
      </c>
      <c r="T990" s="102"/>
      <c r="U990" s="102"/>
      <c r="V990" s="102"/>
      <c r="W990" s="102"/>
      <c r="X990" s="102" t="str">
        <f>IF(ISERROR(VLOOKUP($E990,Lists!$T$4:$AF$49,13,FALSE))," ",VLOOKUP($E990,Lists!$T$4:$AF$49,13,FALSE))</f>
        <v xml:space="preserve"> </v>
      </c>
    </row>
    <row r="991" spans="1:24" x14ac:dyDescent="0.25">
      <c r="A991" s="91"/>
      <c r="B991" s="76" t="s">
        <v>781</v>
      </c>
      <c r="C991" s="89" t="s">
        <v>898</v>
      </c>
      <c r="D991" s="139" t="str">
        <f>IF(ISERROR(VLOOKUP($B991,Lists!$R$4:$S$17,2,FALSE)),"",VLOOKUP($B991,Lists!$R$4:$S$17,2,FALSE))</f>
        <v/>
      </c>
      <c r="E991" s="90" t="s">
        <v>799</v>
      </c>
      <c r="F991" s="96"/>
      <c r="G991" s="96" t="s">
        <v>836</v>
      </c>
      <c r="H991" s="91" t="s">
        <v>1016</v>
      </c>
      <c r="I991" s="91" t="s">
        <v>926</v>
      </c>
      <c r="J991" s="97"/>
      <c r="K991" s="78" t="s">
        <v>945</v>
      </c>
      <c r="L991" s="140" t="str">
        <f>IF(ISERROR(VLOOKUP($B991&amp;" "&amp;$M991,Lists!$AC$4:$AD$17,2,FALSE)),"",VLOOKUP($B991&amp;" "&amp;$M991,Lists!$AC$4:$AD$17,2,FALSE))</f>
        <v/>
      </c>
      <c r="M991" s="78" t="str">
        <f>IF(ISERROR(VLOOKUP($K991,Lists!$L$4:$M$7,2,FALSE)),"",VLOOKUP($K991,Lists!$L$4:$M$7,2,FALSE))</f>
        <v/>
      </c>
      <c r="N991" s="98" t="str">
        <f t="shared" si="15"/>
        <v/>
      </c>
      <c r="O991" s="99" t="str">
        <f>IF(C991="no",VLOOKUP(B991,Lists!$R$4:$AB$17,10, FALSE),"Please enter details here")</f>
        <v>Please enter details here</v>
      </c>
      <c r="P991" s="124"/>
      <c r="Q991" s="99" t="str">
        <f>IF(Lists!$BA$4="","No","")</f>
        <v>No</v>
      </c>
      <c r="R991" s="100" t="str">
        <f>IF(ISERROR(VLOOKUP($E991,Lists!$T$4:$AA$49,6,FALSE)),"",VLOOKUP($E991,Lists!$T$4:$AA$49,6,FALSE))</f>
        <v/>
      </c>
      <c r="S991" s="101" t="str">
        <f>IF(ISERROR(VLOOKUP($E991,Lists!$T$4:$AA$49,7,FALSE)),"",VLOOKUP($E991,Lists!$T$4:$AA$49,7,FALSE))</f>
        <v/>
      </c>
      <c r="T991" s="102"/>
      <c r="U991" s="102"/>
      <c r="V991" s="102"/>
      <c r="W991" s="102"/>
      <c r="X991" s="102" t="str">
        <f>IF(ISERROR(VLOOKUP($E991,Lists!$T$4:$AF$49,13,FALSE))," ",VLOOKUP($E991,Lists!$T$4:$AF$49,13,FALSE))</f>
        <v xml:space="preserve"> </v>
      </c>
    </row>
    <row r="992" spans="1:24" x14ac:dyDescent="0.25">
      <c r="A992" s="91"/>
      <c r="B992" s="76" t="s">
        <v>781</v>
      </c>
      <c r="C992" s="89" t="s">
        <v>898</v>
      </c>
      <c r="D992" s="139" t="str">
        <f>IF(ISERROR(VLOOKUP($B992,Lists!$R$4:$S$17,2,FALSE)),"",VLOOKUP($B992,Lists!$R$4:$S$17,2,FALSE))</f>
        <v/>
      </c>
      <c r="E992" s="90" t="s">
        <v>799</v>
      </c>
      <c r="F992" s="96"/>
      <c r="G992" s="96" t="s">
        <v>836</v>
      </c>
      <c r="H992" s="91" t="s">
        <v>1016</v>
      </c>
      <c r="I992" s="91" t="s">
        <v>926</v>
      </c>
      <c r="J992" s="97"/>
      <c r="K992" s="78" t="s">
        <v>945</v>
      </c>
      <c r="L992" s="140" t="str">
        <f>IF(ISERROR(VLOOKUP($B992&amp;" "&amp;$M992,Lists!$AC$4:$AD$17,2,FALSE)),"",VLOOKUP($B992&amp;" "&amp;$M992,Lists!$AC$4:$AD$17,2,FALSE))</f>
        <v/>
      </c>
      <c r="M992" s="78" t="str">
        <f>IF(ISERROR(VLOOKUP($K992,Lists!$L$4:$M$7,2,FALSE)),"",VLOOKUP($K992,Lists!$L$4:$M$7,2,FALSE))</f>
        <v/>
      </c>
      <c r="N992" s="98" t="str">
        <f t="shared" si="15"/>
        <v/>
      </c>
      <c r="O992" s="99" t="str">
        <f>IF(C992="no",VLOOKUP(B992,Lists!$R$4:$AB$17,10, FALSE),"Please enter details here")</f>
        <v>Please enter details here</v>
      </c>
      <c r="P992" s="124"/>
      <c r="Q992" s="99" t="str">
        <f>IF(Lists!$BA$4="","No","")</f>
        <v>No</v>
      </c>
      <c r="R992" s="100" t="str">
        <f>IF(ISERROR(VLOOKUP($E992,Lists!$T$4:$AA$49,6,FALSE)),"",VLOOKUP($E992,Lists!$T$4:$AA$49,6,FALSE))</f>
        <v/>
      </c>
      <c r="S992" s="101" t="str">
        <f>IF(ISERROR(VLOOKUP($E992,Lists!$T$4:$AA$49,7,FALSE)),"",VLOOKUP($E992,Lists!$T$4:$AA$49,7,FALSE))</f>
        <v/>
      </c>
      <c r="T992" s="102"/>
      <c r="U992" s="102"/>
      <c r="V992" s="102"/>
      <c r="W992" s="102"/>
      <c r="X992" s="102" t="str">
        <f>IF(ISERROR(VLOOKUP($E992,Lists!$T$4:$AF$49,13,FALSE))," ",VLOOKUP($E992,Lists!$T$4:$AF$49,13,FALSE))</f>
        <v xml:space="preserve"> </v>
      </c>
    </row>
    <row r="993" spans="1:24" x14ac:dyDescent="0.25">
      <c r="A993" s="91"/>
      <c r="B993" s="76" t="s">
        <v>781</v>
      </c>
      <c r="C993" s="89" t="s">
        <v>898</v>
      </c>
      <c r="D993" s="139" t="str">
        <f>IF(ISERROR(VLOOKUP($B993,Lists!$R$4:$S$17,2,FALSE)),"",VLOOKUP($B993,Lists!$R$4:$S$17,2,FALSE))</f>
        <v/>
      </c>
      <c r="E993" s="90" t="s">
        <v>799</v>
      </c>
      <c r="F993" s="96"/>
      <c r="G993" s="96" t="s">
        <v>836</v>
      </c>
      <c r="H993" s="91" t="s">
        <v>1016</v>
      </c>
      <c r="I993" s="91" t="s">
        <v>926</v>
      </c>
      <c r="J993" s="97"/>
      <c r="K993" s="78" t="s">
        <v>945</v>
      </c>
      <c r="L993" s="140" t="str">
        <f>IF(ISERROR(VLOOKUP($B993&amp;" "&amp;$M993,Lists!$AC$4:$AD$17,2,FALSE)),"",VLOOKUP($B993&amp;" "&amp;$M993,Lists!$AC$4:$AD$17,2,FALSE))</f>
        <v/>
      </c>
      <c r="M993" s="78" t="str">
        <f>IF(ISERROR(VLOOKUP($K993,Lists!$L$4:$M$7,2,FALSE)),"",VLOOKUP($K993,Lists!$L$4:$M$7,2,FALSE))</f>
        <v/>
      </c>
      <c r="N993" s="98" t="str">
        <f t="shared" si="15"/>
        <v/>
      </c>
      <c r="O993" s="99" t="str">
        <f>IF(C993="no",VLOOKUP(B993,Lists!$R$4:$AB$17,10, FALSE),"Please enter details here")</f>
        <v>Please enter details here</v>
      </c>
      <c r="P993" s="124"/>
      <c r="Q993" s="99" t="str">
        <f>IF(Lists!$BA$4="","No","")</f>
        <v>No</v>
      </c>
      <c r="R993" s="100" t="str">
        <f>IF(ISERROR(VLOOKUP($E993,Lists!$T$4:$AA$49,6,FALSE)),"",VLOOKUP($E993,Lists!$T$4:$AA$49,6,FALSE))</f>
        <v/>
      </c>
      <c r="S993" s="101" t="str">
        <f>IF(ISERROR(VLOOKUP($E993,Lists!$T$4:$AA$49,7,FALSE)),"",VLOOKUP($E993,Lists!$T$4:$AA$49,7,FALSE))</f>
        <v/>
      </c>
      <c r="T993" s="102"/>
      <c r="U993" s="102"/>
      <c r="V993" s="102"/>
      <c r="W993" s="102"/>
      <c r="X993" s="102" t="str">
        <f>IF(ISERROR(VLOOKUP($E993,Lists!$T$4:$AF$49,13,FALSE))," ",VLOOKUP($E993,Lists!$T$4:$AF$49,13,FALSE))</f>
        <v xml:space="preserve"> </v>
      </c>
    </row>
    <row r="994" spans="1:24" x14ac:dyDescent="0.25">
      <c r="A994" s="91"/>
      <c r="B994" s="76" t="s">
        <v>781</v>
      </c>
      <c r="C994" s="89" t="s">
        <v>898</v>
      </c>
      <c r="D994" s="139" t="str">
        <f>IF(ISERROR(VLOOKUP($B994,Lists!$R$4:$S$17,2,FALSE)),"",VLOOKUP($B994,Lists!$R$4:$S$17,2,FALSE))</f>
        <v/>
      </c>
      <c r="E994" s="90" t="s">
        <v>799</v>
      </c>
      <c r="F994" s="96"/>
      <c r="G994" s="96" t="s">
        <v>836</v>
      </c>
      <c r="H994" s="91" t="s">
        <v>1016</v>
      </c>
      <c r="I994" s="91" t="s">
        <v>926</v>
      </c>
      <c r="J994" s="97"/>
      <c r="K994" s="78" t="s">
        <v>945</v>
      </c>
      <c r="L994" s="140" t="str">
        <f>IF(ISERROR(VLOOKUP($B994&amp;" "&amp;$M994,Lists!$AC$4:$AD$17,2,FALSE)),"",VLOOKUP($B994&amp;" "&amp;$M994,Lists!$AC$4:$AD$17,2,FALSE))</f>
        <v/>
      </c>
      <c r="M994" s="78" t="str">
        <f>IF(ISERROR(VLOOKUP($K994,Lists!$L$4:$M$7,2,FALSE)),"",VLOOKUP($K994,Lists!$L$4:$M$7,2,FALSE))</f>
        <v/>
      </c>
      <c r="N994" s="98" t="str">
        <f t="shared" si="15"/>
        <v/>
      </c>
      <c r="O994" s="99" t="str">
        <f>IF(C994="no",VLOOKUP(B994,Lists!$R$4:$AB$17,10, FALSE),"Please enter details here")</f>
        <v>Please enter details here</v>
      </c>
      <c r="P994" s="124"/>
      <c r="Q994" s="99" t="str">
        <f>IF(Lists!$BA$4="","No","")</f>
        <v>No</v>
      </c>
      <c r="R994" s="100" t="str">
        <f>IF(ISERROR(VLOOKUP($E994,Lists!$T$4:$AA$49,6,FALSE)),"",VLOOKUP($E994,Lists!$T$4:$AA$49,6,FALSE))</f>
        <v/>
      </c>
      <c r="S994" s="101" t="str">
        <f>IF(ISERROR(VLOOKUP($E994,Lists!$T$4:$AA$49,7,FALSE)),"",VLOOKUP($E994,Lists!$T$4:$AA$49,7,FALSE))</f>
        <v/>
      </c>
      <c r="T994" s="102"/>
      <c r="U994" s="102"/>
      <c r="V994" s="102"/>
      <c r="W994" s="102"/>
      <c r="X994" s="102" t="str">
        <f>IF(ISERROR(VLOOKUP($E994,Lists!$T$4:$AF$49,13,FALSE))," ",VLOOKUP($E994,Lists!$T$4:$AF$49,13,FALSE))</f>
        <v xml:space="preserve"> </v>
      </c>
    </row>
    <row r="995" spans="1:24" x14ac:dyDescent="0.25">
      <c r="A995" s="91"/>
      <c r="B995" s="76" t="s">
        <v>781</v>
      </c>
      <c r="C995" s="89" t="s">
        <v>898</v>
      </c>
      <c r="D995" s="139" t="str">
        <f>IF(ISERROR(VLOOKUP($B995,Lists!$R$4:$S$17,2,FALSE)),"",VLOOKUP($B995,Lists!$R$4:$S$17,2,FALSE))</f>
        <v/>
      </c>
      <c r="E995" s="90" t="s">
        <v>799</v>
      </c>
      <c r="F995" s="96"/>
      <c r="G995" s="96" t="s">
        <v>836</v>
      </c>
      <c r="H995" s="91" t="s">
        <v>1016</v>
      </c>
      <c r="I995" s="91" t="s">
        <v>926</v>
      </c>
      <c r="J995" s="97"/>
      <c r="K995" s="78" t="s">
        <v>945</v>
      </c>
      <c r="L995" s="140" t="str">
        <f>IF(ISERROR(VLOOKUP($B995&amp;" "&amp;$M995,Lists!$AC$4:$AD$17,2,FALSE)),"",VLOOKUP($B995&amp;" "&amp;$M995,Lists!$AC$4:$AD$17,2,FALSE))</f>
        <v/>
      </c>
      <c r="M995" s="78" t="str">
        <f>IF(ISERROR(VLOOKUP($K995,Lists!$L$4:$M$7,2,FALSE)),"",VLOOKUP($K995,Lists!$L$4:$M$7,2,FALSE))</f>
        <v/>
      </c>
      <c r="N995" s="98" t="str">
        <f t="shared" si="15"/>
        <v/>
      </c>
      <c r="O995" s="99" t="str">
        <f>IF(C995="no",VLOOKUP(B995,Lists!$R$4:$AB$17,10, FALSE),"Please enter details here")</f>
        <v>Please enter details here</v>
      </c>
      <c r="P995" s="124"/>
      <c r="Q995" s="99" t="str">
        <f>IF(Lists!$BA$4="","No","")</f>
        <v>No</v>
      </c>
      <c r="R995" s="100" t="str">
        <f>IF(ISERROR(VLOOKUP($E995,Lists!$T$4:$AA$49,6,FALSE)),"",VLOOKUP($E995,Lists!$T$4:$AA$49,6,FALSE))</f>
        <v/>
      </c>
      <c r="S995" s="101" t="str">
        <f>IF(ISERROR(VLOOKUP($E995,Lists!$T$4:$AA$49,7,FALSE)),"",VLOOKUP($E995,Lists!$T$4:$AA$49,7,FALSE))</f>
        <v/>
      </c>
      <c r="T995" s="102"/>
      <c r="U995" s="102"/>
      <c r="V995" s="102"/>
      <c r="W995" s="102"/>
      <c r="X995" s="102" t="str">
        <f>IF(ISERROR(VLOOKUP($E995,Lists!$T$4:$AF$49,13,FALSE))," ",VLOOKUP($E995,Lists!$T$4:$AF$49,13,FALSE))</f>
        <v xml:space="preserve"> </v>
      </c>
    </row>
    <row r="996" spans="1:24" x14ac:dyDescent="0.25">
      <c r="A996" s="91"/>
      <c r="B996" s="76" t="s">
        <v>781</v>
      </c>
      <c r="C996" s="89" t="s">
        <v>898</v>
      </c>
      <c r="D996" s="139" t="str">
        <f>IF(ISERROR(VLOOKUP($B996,Lists!$R$4:$S$17,2,FALSE)),"",VLOOKUP($B996,Lists!$R$4:$S$17,2,FALSE))</f>
        <v/>
      </c>
      <c r="E996" s="90" t="s">
        <v>799</v>
      </c>
      <c r="F996" s="96"/>
      <c r="G996" s="96" t="s">
        <v>836</v>
      </c>
      <c r="H996" s="91" t="s">
        <v>1016</v>
      </c>
      <c r="I996" s="91" t="s">
        <v>926</v>
      </c>
      <c r="J996" s="97"/>
      <c r="K996" s="78" t="s">
        <v>945</v>
      </c>
      <c r="L996" s="140" t="str">
        <f>IF(ISERROR(VLOOKUP($B996&amp;" "&amp;$M996,Lists!$AC$4:$AD$17,2,FALSE)),"",VLOOKUP($B996&amp;" "&amp;$M996,Lists!$AC$4:$AD$17,2,FALSE))</f>
        <v/>
      </c>
      <c r="M996" s="78" t="str">
        <f>IF(ISERROR(VLOOKUP($K996,Lists!$L$4:$M$7,2,FALSE)),"",VLOOKUP($K996,Lists!$L$4:$M$7,2,FALSE))</f>
        <v/>
      </c>
      <c r="N996" s="98" t="str">
        <f t="shared" si="15"/>
        <v/>
      </c>
      <c r="O996" s="99" t="str">
        <f>IF(C996="no",VLOOKUP(B996,Lists!$R$4:$AB$17,10, FALSE),"Please enter details here")</f>
        <v>Please enter details here</v>
      </c>
      <c r="P996" s="124"/>
      <c r="Q996" s="99" t="str">
        <f>IF(Lists!$BA$4="","No","")</f>
        <v>No</v>
      </c>
      <c r="R996" s="100" t="str">
        <f>IF(ISERROR(VLOOKUP($E996,Lists!$T$4:$AA$49,6,FALSE)),"",VLOOKUP($E996,Lists!$T$4:$AA$49,6,FALSE))</f>
        <v/>
      </c>
      <c r="S996" s="101" t="str">
        <f>IF(ISERROR(VLOOKUP($E996,Lists!$T$4:$AA$49,7,FALSE)),"",VLOOKUP($E996,Lists!$T$4:$AA$49,7,FALSE))</f>
        <v/>
      </c>
      <c r="T996" s="102"/>
      <c r="U996" s="102"/>
      <c r="V996" s="102"/>
      <c r="W996" s="102"/>
      <c r="X996" s="102" t="str">
        <f>IF(ISERROR(VLOOKUP($E996,Lists!$T$4:$AF$49,13,FALSE))," ",VLOOKUP($E996,Lists!$T$4:$AF$49,13,FALSE))</f>
        <v xml:space="preserve"> </v>
      </c>
    </row>
    <row r="997" spans="1:24" x14ac:dyDescent="0.25">
      <c r="A997" s="91"/>
      <c r="B997" s="76" t="s">
        <v>781</v>
      </c>
      <c r="C997" s="89" t="s">
        <v>898</v>
      </c>
      <c r="D997" s="139" t="str">
        <f>IF(ISERROR(VLOOKUP($B997,Lists!$R$4:$S$17,2,FALSE)),"",VLOOKUP($B997,Lists!$R$4:$S$17,2,FALSE))</f>
        <v/>
      </c>
      <c r="E997" s="90" t="s">
        <v>799</v>
      </c>
      <c r="F997" s="96"/>
      <c r="G997" s="96" t="s">
        <v>836</v>
      </c>
      <c r="H997" s="91" t="s">
        <v>1016</v>
      </c>
      <c r="I997" s="91" t="s">
        <v>926</v>
      </c>
      <c r="J997" s="97"/>
      <c r="K997" s="78" t="s">
        <v>945</v>
      </c>
      <c r="L997" s="140" t="str">
        <f>IF(ISERROR(VLOOKUP($B997&amp;" "&amp;$M997,Lists!$AC$4:$AD$17,2,FALSE)),"",VLOOKUP($B997&amp;" "&amp;$M997,Lists!$AC$4:$AD$17,2,FALSE))</f>
        <v/>
      </c>
      <c r="M997" s="78" t="str">
        <f>IF(ISERROR(VLOOKUP($K997,Lists!$L$4:$M$7,2,FALSE)),"",VLOOKUP($K997,Lists!$L$4:$M$7,2,FALSE))</f>
        <v/>
      </c>
      <c r="N997" s="98" t="str">
        <f t="shared" si="15"/>
        <v/>
      </c>
      <c r="O997" s="99" t="str">
        <f>IF(C997="no",VLOOKUP(B997,Lists!$R$4:$AB$17,10, FALSE),"Please enter details here")</f>
        <v>Please enter details here</v>
      </c>
      <c r="P997" s="124"/>
      <c r="Q997" s="99" t="str">
        <f>IF(Lists!$BA$4="","No","")</f>
        <v>No</v>
      </c>
      <c r="R997" s="100" t="str">
        <f>IF(ISERROR(VLOOKUP($E997,Lists!$T$4:$AA$49,6,FALSE)),"",VLOOKUP($E997,Lists!$T$4:$AA$49,6,FALSE))</f>
        <v/>
      </c>
      <c r="S997" s="101" t="str">
        <f>IF(ISERROR(VLOOKUP($E997,Lists!$T$4:$AA$49,7,FALSE)),"",VLOOKUP($E997,Lists!$T$4:$AA$49,7,FALSE))</f>
        <v/>
      </c>
      <c r="T997" s="102"/>
      <c r="U997" s="102"/>
      <c r="V997" s="102"/>
      <c r="W997" s="102"/>
      <c r="X997" s="102" t="str">
        <f>IF(ISERROR(VLOOKUP($E997,Lists!$T$4:$AF$49,13,FALSE))," ",VLOOKUP($E997,Lists!$T$4:$AF$49,13,FALSE))</f>
        <v xml:space="preserve"> </v>
      </c>
    </row>
    <row r="998" spans="1:24" x14ac:dyDescent="0.25">
      <c r="A998" s="91"/>
      <c r="B998" s="76" t="s">
        <v>781</v>
      </c>
      <c r="C998" s="89" t="s">
        <v>898</v>
      </c>
      <c r="D998" s="139" t="str">
        <f>IF(ISERROR(VLOOKUP($B998,Lists!$R$4:$S$17,2,FALSE)),"",VLOOKUP($B998,Lists!$R$4:$S$17,2,FALSE))</f>
        <v/>
      </c>
      <c r="E998" s="90" t="s">
        <v>799</v>
      </c>
      <c r="F998" s="96"/>
      <c r="G998" s="96" t="s">
        <v>836</v>
      </c>
      <c r="H998" s="91" t="s">
        <v>1016</v>
      </c>
      <c r="I998" s="91" t="s">
        <v>926</v>
      </c>
      <c r="J998" s="97"/>
      <c r="K998" s="78" t="s">
        <v>945</v>
      </c>
      <c r="L998" s="140" t="str">
        <f>IF(ISERROR(VLOOKUP($B998&amp;" "&amp;$M998,Lists!$AC$4:$AD$17,2,FALSE)),"",VLOOKUP($B998&amp;" "&amp;$M998,Lists!$AC$4:$AD$17,2,FALSE))</f>
        <v/>
      </c>
      <c r="M998" s="78" t="str">
        <f>IF(ISERROR(VLOOKUP($K998,Lists!$L$4:$M$7,2,FALSE)),"",VLOOKUP($K998,Lists!$L$4:$M$7,2,FALSE))</f>
        <v/>
      </c>
      <c r="N998" s="98" t="str">
        <f t="shared" si="15"/>
        <v/>
      </c>
      <c r="O998" s="99" t="str">
        <f>IF(C998="no",VLOOKUP(B998,Lists!$R$4:$AB$17,10, FALSE),"Please enter details here")</f>
        <v>Please enter details here</v>
      </c>
      <c r="P998" s="124"/>
      <c r="Q998" s="99" t="str">
        <f>IF(Lists!$BA$4="","No","")</f>
        <v>No</v>
      </c>
      <c r="R998" s="100" t="str">
        <f>IF(ISERROR(VLOOKUP($E998,Lists!$T$4:$AA$49,6,FALSE)),"",VLOOKUP($E998,Lists!$T$4:$AA$49,6,FALSE))</f>
        <v/>
      </c>
      <c r="S998" s="101" t="str">
        <f>IF(ISERROR(VLOOKUP($E998,Lists!$T$4:$AA$49,7,FALSE)),"",VLOOKUP($E998,Lists!$T$4:$AA$49,7,FALSE))</f>
        <v/>
      </c>
      <c r="T998" s="102"/>
      <c r="U998" s="102"/>
      <c r="V998" s="102"/>
      <c r="W998" s="102"/>
      <c r="X998" s="102" t="str">
        <f>IF(ISERROR(VLOOKUP($E998,Lists!$T$4:$AF$49,13,FALSE))," ",VLOOKUP($E998,Lists!$T$4:$AF$49,13,FALSE))</f>
        <v xml:space="preserve"> </v>
      </c>
    </row>
    <row r="999" spans="1:24" x14ac:dyDescent="0.25">
      <c r="A999" s="91"/>
      <c r="B999" s="76" t="s">
        <v>781</v>
      </c>
      <c r="C999" s="89" t="s">
        <v>898</v>
      </c>
      <c r="D999" s="139" t="str">
        <f>IF(ISERROR(VLOOKUP($B999,Lists!$R$4:$S$17,2,FALSE)),"",VLOOKUP($B999,Lists!$R$4:$S$17,2,FALSE))</f>
        <v/>
      </c>
      <c r="E999" s="90" t="s">
        <v>799</v>
      </c>
      <c r="F999" s="96"/>
      <c r="G999" s="96" t="s">
        <v>836</v>
      </c>
      <c r="H999" s="91" t="s">
        <v>1016</v>
      </c>
      <c r="I999" s="91" t="s">
        <v>926</v>
      </c>
      <c r="J999" s="97"/>
      <c r="K999" s="78" t="s">
        <v>945</v>
      </c>
      <c r="L999" s="140" t="str">
        <f>IF(ISERROR(VLOOKUP($B999&amp;" "&amp;$M999,Lists!$AC$4:$AD$17,2,FALSE)),"",VLOOKUP($B999&amp;" "&amp;$M999,Lists!$AC$4:$AD$17,2,FALSE))</f>
        <v/>
      </c>
      <c r="M999" s="78" t="str">
        <f>IF(ISERROR(VLOOKUP($K999,Lists!$L$4:$M$7,2,FALSE)),"",VLOOKUP($K999,Lists!$L$4:$M$7,2,FALSE))</f>
        <v/>
      </c>
      <c r="N999" s="98" t="str">
        <f t="shared" si="15"/>
        <v/>
      </c>
      <c r="O999" s="99" t="str">
        <f>IF(C999="no",VLOOKUP(B999,Lists!$R$4:$AB$17,10, FALSE),"Please enter details here")</f>
        <v>Please enter details here</v>
      </c>
      <c r="P999" s="124"/>
      <c r="Q999" s="99" t="str">
        <f>IF(Lists!$BA$4="","No","")</f>
        <v>No</v>
      </c>
      <c r="R999" s="100" t="str">
        <f>IF(ISERROR(VLOOKUP($E999,Lists!$T$4:$AA$49,6,FALSE)),"",VLOOKUP($E999,Lists!$T$4:$AA$49,6,FALSE))</f>
        <v/>
      </c>
      <c r="S999" s="101" t="str">
        <f>IF(ISERROR(VLOOKUP($E999,Lists!$T$4:$AA$49,7,FALSE)),"",VLOOKUP($E999,Lists!$T$4:$AA$49,7,FALSE))</f>
        <v/>
      </c>
      <c r="T999" s="102"/>
      <c r="U999" s="102"/>
      <c r="V999" s="102"/>
      <c r="W999" s="102"/>
      <c r="X999" s="102" t="str">
        <f>IF(ISERROR(VLOOKUP($E999,Lists!$T$4:$AF$49,13,FALSE))," ",VLOOKUP($E999,Lists!$T$4:$AF$49,13,FALSE))</f>
        <v xml:space="preserve"> </v>
      </c>
    </row>
    <row r="1000" spans="1:24" x14ac:dyDescent="0.25">
      <c r="A1000" s="91"/>
      <c r="B1000" s="76" t="s">
        <v>781</v>
      </c>
      <c r="C1000" s="89" t="s">
        <v>898</v>
      </c>
      <c r="D1000" s="139" t="str">
        <f>IF(ISERROR(VLOOKUP($B1000,Lists!$R$4:$S$17,2,FALSE)),"",VLOOKUP($B1000,Lists!$R$4:$S$17,2,FALSE))</f>
        <v/>
      </c>
      <c r="E1000" s="90" t="s">
        <v>799</v>
      </c>
      <c r="F1000" s="96"/>
      <c r="G1000" s="96" t="s">
        <v>836</v>
      </c>
      <c r="H1000" s="91" t="s">
        <v>1016</v>
      </c>
      <c r="I1000" s="91" t="s">
        <v>926</v>
      </c>
      <c r="J1000" s="97"/>
      <c r="K1000" s="78" t="s">
        <v>945</v>
      </c>
      <c r="L1000" s="140" t="str">
        <f>IF(ISERROR(VLOOKUP($B1000&amp;" "&amp;$M1000,Lists!$AC$4:$AD$17,2,FALSE)),"",VLOOKUP($B1000&amp;" "&amp;$M1000,Lists!$AC$4:$AD$17,2,FALSE))</f>
        <v/>
      </c>
      <c r="M1000" s="78" t="str">
        <f>IF(ISERROR(VLOOKUP($K1000,Lists!$L$4:$M$7,2,FALSE)),"",VLOOKUP($K1000,Lists!$L$4:$M$7,2,FALSE))</f>
        <v/>
      </c>
      <c r="N1000" s="98" t="str">
        <f t="shared" si="15"/>
        <v/>
      </c>
      <c r="O1000" s="99" t="str">
        <f>IF(C1000="no",VLOOKUP(B1000,Lists!$R$4:$AB$17,10, FALSE),"Please enter details here")</f>
        <v>Please enter details here</v>
      </c>
      <c r="P1000" s="124"/>
      <c r="Q1000" s="99" t="str">
        <f>IF(Lists!$BA$4="","No","")</f>
        <v>No</v>
      </c>
      <c r="R1000" s="100" t="str">
        <f>IF(ISERROR(VLOOKUP($E1000,Lists!$T$4:$AA$49,6,FALSE)),"",VLOOKUP($E1000,Lists!$T$4:$AA$49,6,FALSE))</f>
        <v/>
      </c>
      <c r="S1000" s="101" t="str">
        <f>IF(ISERROR(VLOOKUP($E1000,Lists!$T$4:$AA$49,7,FALSE)),"",VLOOKUP($E1000,Lists!$T$4:$AA$49,7,FALSE))</f>
        <v/>
      </c>
      <c r="T1000" s="102"/>
      <c r="U1000" s="102"/>
      <c r="V1000" s="102"/>
      <c r="W1000" s="102"/>
      <c r="X1000" s="102" t="str">
        <f>IF(ISERROR(VLOOKUP($E1000,Lists!$T$4:$AF$49,13,FALSE))," ",VLOOKUP($E1000,Lists!$T$4:$AF$49,13,FALSE))</f>
        <v xml:space="preserve"> </v>
      </c>
    </row>
  </sheetData>
  <protectedRanges>
    <protectedRange sqref="T7:W1000" name="Område4"/>
    <protectedRange sqref="O7:O1000" name="Område3"/>
    <protectedRange sqref="E7:K1000" name="Område2"/>
    <protectedRange sqref="A7:C1000" name="Område1"/>
    <protectedRange sqref="P7:Q1000" name="Område5"/>
  </protectedRanges>
  <dataConsolidate/>
  <mergeCells count="1">
    <mergeCell ref="A3:D3"/>
  </mergeCells>
  <pageMargins left="0" right="0" top="0.15748031496062992" bottom="0.15748031496062992" header="0.31496062992125984" footer="0.31496062992125984"/>
  <pageSetup paperSize="8" scale="35" fitToHeight="0" orientation="landscape" cellComments="asDisplayed"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Lists!$Q$3:$Q$5</xm:f>
          </x14:formula1>
          <xm:sqref>C7:C1000</xm:sqref>
        </x14:dataValidation>
        <x14:dataValidation type="list" allowBlank="1" showInputMessage="1" showErrorMessage="1">
          <x14:formula1>
            <xm:f>Lists!$P$2:$P$195</xm:f>
          </x14:formula1>
          <xm:sqref>I7:I1000</xm:sqref>
        </x14:dataValidation>
        <x14:dataValidation type="list" allowBlank="1" showInputMessage="1">
          <x14:formula1>
            <xm:f>Lists!$L$3:$L$7</xm:f>
          </x14:formula1>
          <xm:sqref>K7:K1000</xm:sqref>
        </x14:dataValidation>
        <x14:dataValidation type="list" allowBlank="1" showInputMessage="1" showErrorMessage="1">
          <x14:formula1>
            <xm:f>Lists!$AH$4:$AH$5</xm:f>
          </x14:formula1>
          <xm:sqref>H7:H1000</xm:sqref>
        </x14:dataValidation>
        <x14:dataValidation type="list" allowBlank="1" showInputMessage="1">
          <x14:formula1>
            <xm:f>Lists!$AH$4:$AH$5</xm:f>
          </x14:formula1>
          <xm:sqref>Q7:Q1000</xm:sqref>
        </x14:dataValidation>
        <x14:dataValidation type="list" allowBlank="1" showInputMessage="1" showErrorMessage="1">
          <x14:formula1>
            <xm:f>Lists!$T$3:$T$44</xm:f>
          </x14:formula1>
          <xm:sqref>E7:E1000</xm:sqref>
        </x14:dataValidation>
        <x14:dataValidation type="list" allowBlank="1" showInputMessage="1">
          <x14:formula1>
            <xm:f>Lists!$U$3:$U$34</xm:f>
          </x14:formula1>
          <xm:sqref>G7:G1000</xm:sqref>
        </x14:dataValidation>
        <x14:dataValidation type="list" allowBlank="1" showInputMessage="1" showErrorMessage="1">
          <x14:formula1>
            <xm:f>Lists!$R$3:$R$17</xm:f>
          </x14:formula1>
          <xm:sqref>B7:B1000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A1000"/>
  <sheetViews>
    <sheetView topLeftCell="P462" zoomScale="85" zoomScaleNormal="85" workbookViewId="0">
      <selection activeCell="X486" sqref="X486"/>
    </sheetView>
  </sheetViews>
  <sheetFormatPr defaultColWidth="9.140625" defaultRowHeight="15" x14ac:dyDescent="0.25"/>
  <cols>
    <col min="1" max="1" width="41.7109375" style="92" customWidth="1"/>
    <col min="2" max="2" width="18.28515625" style="92" customWidth="1"/>
    <col min="3" max="3" width="16.42578125" style="92" customWidth="1"/>
    <col min="4" max="4" width="19.7109375" style="92" customWidth="1"/>
    <col min="5" max="5" width="21.42578125" style="92" customWidth="1"/>
    <col min="6" max="6" width="27" style="92" customWidth="1"/>
    <col min="7" max="7" width="31.7109375" style="92" customWidth="1"/>
    <col min="8" max="8" width="11.5703125" style="92" customWidth="1"/>
    <col min="9" max="9" width="19.7109375" style="92" customWidth="1"/>
    <col min="10" max="10" width="31.85546875" style="92" bestFit="1" customWidth="1"/>
    <col min="11" max="11" width="19.85546875" style="92" customWidth="1"/>
    <col min="12" max="12" width="19.7109375" style="92" customWidth="1"/>
    <col min="13" max="13" width="15.85546875" style="92" customWidth="1"/>
    <col min="14" max="14" width="25.7109375" style="92" customWidth="1"/>
    <col min="15" max="15" width="26.5703125" style="92" customWidth="1"/>
    <col min="16" max="17" width="16.7109375" style="92" customWidth="1"/>
    <col min="18" max="18" width="22.28515625" style="92" customWidth="1"/>
    <col min="19" max="19" width="21.7109375" style="92" customWidth="1"/>
    <col min="20" max="23" width="16.42578125" style="92" customWidth="1"/>
    <col min="24" max="24" width="16.5703125" style="92" customWidth="1"/>
    <col min="25" max="25" width="8.7109375" customWidth="1"/>
    <col min="26" max="16384" width="9.140625" style="92"/>
  </cols>
  <sheetData>
    <row r="1" spans="1:27" x14ac:dyDescent="0.25">
      <c r="A1" s="104"/>
      <c r="B1" s="138"/>
      <c r="C1" s="104"/>
      <c r="D1" s="138"/>
      <c r="L1" s="138"/>
    </row>
    <row r="2" spans="1:27" ht="23.25" x14ac:dyDescent="0.35">
      <c r="A2" s="21" t="s">
        <v>1063</v>
      </c>
      <c r="B2" s="104"/>
      <c r="C2" s="104"/>
      <c r="D2" s="104"/>
      <c r="E2" s="107"/>
    </row>
    <row r="3" spans="1:27" x14ac:dyDescent="0.25">
      <c r="A3" s="161" t="s">
        <v>1062</v>
      </c>
      <c r="B3" s="161"/>
      <c r="C3" s="161"/>
      <c r="D3" s="161"/>
    </row>
    <row r="4" spans="1:27" x14ac:dyDescent="0.25">
      <c r="A4" s="93"/>
      <c r="B4" s="93"/>
      <c r="C4" s="93"/>
      <c r="D4" s="93"/>
      <c r="E4" s="93"/>
      <c r="F4" s="93"/>
      <c r="G4" s="93"/>
      <c r="H4" s="93"/>
      <c r="I4" s="93"/>
      <c r="J4" s="93"/>
      <c r="K4" s="93"/>
      <c r="L4" s="94"/>
      <c r="M4" s="94"/>
      <c r="N4" s="93"/>
      <c r="O4" s="93"/>
      <c r="P4" s="93"/>
      <c r="Q4" s="93"/>
      <c r="R4" s="93"/>
      <c r="S4" s="93"/>
    </row>
    <row r="5" spans="1:27" ht="156" customHeight="1" x14ac:dyDescent="0.25">
      <c r="A5" s="79" t="s">
        <v>1012</v>
      </c>
      <c r="B5" s="79" t="s">
        <v>869</v>
      </c>
      <c r="C5" s="79" t="s">
        <v>944</v>
      </c>
      <c r="D5" s="79" t="s">
        <v>958</v>
      </c>
      <c r="E5" s="79" t="s">
        <v>1037</v>
      </c>
      <c r="F5" s="80" t="s">
        <v>1051</v>
      </c>
      <c r="G5" s="80" t="s">
        <v>914</v>
      </c>
      <c r="H5" s="79" t="s">
        <v>1030</v>
      </c>
      <c r="I5" s="79" t="s">
        <v>915</v>
      </c>
      <c r="J5" s="79" t="s">
        <v>1003</v>
      </c>
      <c r="K5" s="79" t="s">
        <v>1003</v>
      </c>
      <c r="L5" s="81" t="s">
        <v>1032</v>
      </c>
      <c r="M5" s="81" t="s">
        <v>980</v>
      </c>
      <c r="N5" s="79" t="s">
        <v>941</v>
      </c>
      <c r="O5" s="79" t="s">
        <v>1036</v>
      </c>
      <c r="P5" s="82" t="s">
        <v>1024</v>
      </c>
      <c r="Q5" s="82" t="s">
        <v>1035</v>
      </c>
      <c r="R5" s="79" t="s">
        <v>963</v>
      </c>
      <c r="S5" s="80" t="s">
        <v>961</v>
      </c>
      <c r="T5" s="83" t="s">
        <v>1191</v>
      </c>
      <c r="U5" s="83" t="s">
        <v>1192</v>
      </c>
      <c r="V5" s="83" t="s">
        <v>1193</v>
      </c>
      <c r="W5" s="83" t="s">
        <v>1049</v>
      </c>
      <c r="X5" s="83" t="s">
        <v>1018</v>
      </c>
    </row>
    <row r="6" spans="1:27" s="95" customFormat="1" ht="47.25" customHeight="1" x14ac:dyDescent="0.25">
      <c r="A6" s="84" t="s">
        <v>791</v>
      </c>
      <c r="B6" s="84" t="s">
        <v>868</v>
      </c>
      <c r="C6" s="84" t="s">
        <v>899</v>
      </c>
      <c r="D6" s="84" t="s">
        <v>913</v>
      </c>
      <c r="E6" s="84" t="s">
        <v>1053</v>
      </c>
      <c r="F6" s="85" t="s">
        <v>1052</v>
      </c>
      <c r="G6" s="85" t="s">
        <v>794</v>
      </c>
      <c r="H6" s="84" t="s">
        <v>1029</v>
      </c>
      <c r="I6" s="84" t="s">
        <v>795</v>
      </c>
      <c r="J6" s="84" t="s">
        <v>1004</v>
      </c>
      <c r="K6" s="84" t="s">
        <v>1002</v>
      </c>
      <c r="L6" s="84" t="s">
        <v>968</v>
      </c>
      <c r="M6" s="84" t="s">
        <v>969</v>
      </c>
      <c r="N6" s="84" t="s">
        <v>937</v>
      </c>
      <c r="O6" s="84" t="s">
        <v>939</v>
      </c>
      <c r="P6" s="84" t="s">
        <v>1025</v>
      </c>
      <c r="Q6" s="84"/>
      <c r="R6" s="86" t="s">
        <v>940</v>
      </c>
      <c r="S6" s="85" t="s">
        <v>764</v>
      </c>
      <c r="T6" s="87" t="s">
        <v>1047</v>
      </c>
      <c r="U6" s="87" t="s">
        <v>1047</v>
      </c>
      <c r="V6" s="87" t="s">
        <v>1047</v>
      </c>
      <c r="W6" s="87" t="s">
        <v>1048</v>
      </c>
      <c r="X6" s="88" t="s">
        <v>725</v>
      </c>
    </row>
    <row r="7" spans="1:27" x14ac:dyDescent="0.25">
      <c r="A7" s="91">
        <v>1</v>
      </c>
      <c r="B7" s="76" t="s">
        <v>781</v>
      </c>
      <c r="C7" s="89" t="s">
        <v>900</v>
      </c>
      <c r="D7" s="139" t="str">
        <f>IF(ISERROR(VLOOKUP($B7,Lists!$R$4:$S$17,2,FALSE)),"",VLOOKUP($B7,Lists!$R$4:$S$17,2,FALSE))</f>
        <v/>
      </c>
      <c r="E7" s="90" t="s">
        <v>799</v>
      </c>
      <c r="F7" s="96"/>
      <c r="G7" s="96" t="s">
        <v>836</v>
      </c>
      <c r="H7" s="91" t="s">
        <v>1016</v>
      </c>
      <c r="I7" s="91" t="s">
        <v>926</v>
      </c>
      <c r="J7" s="97"/>
      <c r="K7" s="78" t="s">
        <v>945</v>
      </c>
      <c r="L7" s="140" t="str">
        <f>IF(ISERROR(VLOOKUP($B7&amp;" "&amp;$M7,Lists!$AC$4:$AD$17,2,FALSE)),"",VLOOKUP($B7&amp;" "&amp;$M7,Lists!$AC$4:$AD$17,2,FALSE))</f>
        <v/>
      </c>
      <c r="M7" s="78" t="str">
        <f>IF(ISERROR(VLOOKUP($K7,Lists!$L$4:$M$7,2,FALSE)),"",VLOOKUP($K7,Lists!$L$4:$M$7,2,FALSE))</f>
        <v/>
      </c>
      <c r="N7" s="98" t="str">
        <f t="shared" ref="N7:N71" si="0">IF(ISERROR(J7*L7),"",J7*L7)</f>
        <v/>
      </c>
      <c r="O7" s="124" t="str">
        <f>IF(C7="no",VLOOKUP(B7,Lists!$R$4:$AB$17,10, FALSE),"Please enter details here")</f>
        <v>Please enter details here</v>
      </c>
      <c r="P7" s="99"/>
      <c r="Q7" s="99" t="str">
        <f>IF(Lists!$BA$4="","No","")</f>
        <v>No</v>
      </c>
      <c r="R7" s="100" t="str">
        <f>IF(ISERROR(VLOOKUP($E7,Lists!$T$4:$AA$49,6,FALSE)),"",VLOOKUP($E7,Lists!$T$4:$AA$49,6,FALSE))</f>
        <v/>
      </c>
      <c r="S7" s="101" t="str">
        <f>IF(ISERROR(VLOOKUP($E7,Lists!$T$4:$AA$49,7,FALSE)),"",VLOOKUP($E7,Lists!$T$4:$AA$49,7,FALSE))</f>
        <v/>
      </c>
      <c r="T7" s="102"/>
      <c r="U7" s="102"/>
      <c r="V7" s="102"/>
      <c r="W7" s="102"/>
      <c r="X7" s="102" t="str">
        <f>IF(ISERROR(VLOOKUP($E7,Lists!$T$4:$AF$49,13,FALSE))," ",VLOOKUP($E7,Lists!$T$4:$AF$49,13,FALSE))</f>
        <v xml:space="preserve"> </v>
      </c>
      <c r="AA7" s="92" t="s">
        <v>1034</v>
      </c>
    </row>
    <row r="8" spans="1:27" x14ac:dyDescent="0.25">
      <c r="A8" s="91">
        <v>2</v>
      </c>
      <c r="B8" s="76" t="s">
        <v>781</v>
      </c>
      <c r="C8" s="89" t="s">
        <v>900</v>
      </c>
      <c r="D8" s="139" t="str">
        <f>IF(ISERROR(VLOOKUP($B8,Lists!$R$4:$S$17,2,FALSE)),"",VLOOKUP($B8,Lists!$R$4:$S$17,2,FALSE))</f>
        <v/>
      </c>
      <c r="E8" s="90" t="s">
        <v>799</v>
      </c>
      <c r="F8" s="96"/>
      <c r="G8" s="96" t="s">
        <v>836</v>
      </c>
      <c r="H8" s="91" t="s">
        <v>1016</v>
      </c>
      <c r="I8" s="91" t="s">
        <v>926</v>
      </c>
      <c r="J8" s="97"/>
      <c r="K8" s="78" t="s">
        <v>945</v>
      </c>
      <c r="L8" s="140" t="str">
        <f>IF(ISERROR(VLOOKUP($B8&amp;" "&amp;$M8,Lists!$AC$4:$AD$17,2,FALSE)),"",VLOOKUP($B8&amp;" "&amp;$M8,Lists!$AC$4:$AD$17,2,FALSE))</f>
        <v/>
      </c>
      <c r="M8" s="78" t="str">
        <f>IF(ISERROR(VLOOKUP($K8,Lists!$L$4:$M$7,2,FALSE)),"",VLOOKUP($K8,Lists!$L$4:$M$7,2,FALSE))</f>
        <v/>
      </c>
      <c r="N8" s="98" t="str">
        <f t="shared" si="0"/>
        <v/>
      </c>
      <c r="O8" s="124" t="str">
        <f>IF(C8="no",VLOOKUP(B8,Lists!$R$4:$AB$17,10, FALSE),"Please enter details here")</f>
        <v>Please enter details here</v>
      </c>
      <c r="P8" s="99"/>
      <c r="Q8" s="99" t="str">
        <f>IF(Lists!$BA$4="","No","")</f>
        <v>No</v>
      </c>
      <c r="R8" s="100" t="str">
        <f>IF(ISERROR(VLOOKUP($E8,Lists!$T$4:$AA$49,6,FALSE)),"",VLOOKUP($E8,Lists!$T$4:$AA$49,6,FALSE))</f>
        <v/>
      </c>
      <c r="S8" s="101" t="str">
        <f>IF(ISERROR(VLOOKUP($E8,Lists!$T$4:$AA$49,7,FALSE)),"",VLOOKUP($E8,Lists!$T$4:$AA$49,7,FALSE))</f>
        <v/>
      </c>
      <c r="T8" s="102"/>
      <c r="U8" s="102"/>
      <c r="V8" s="102"/>
      <c r="W8" s="102"/>
      <c r="X8" s="102" t="str">
        <f>IF(ISERROR(VLOOKUP($E8,Lists!$T$4:$AF$49,13,FALSE))," ",VLOOKUP($E8,Lists!$T$4:$AF$49,13,FALSE))</f>
        <v xml:space="preserve"> </v>
      </c>
    </row>
    <row r="9" spans="1:27" x14ac:dyDescent="0.25">
      <c r="A9" s="91">
        <v>3</v>
      </c>
      <c r="B9" s="76" t="s">
        <v>781</v>
      </c>
      <c r="C9" s="89" t="s">
        <v>900</v>
      </c>
      <c r="D9" s="139" t="str">
        <f>IF(ISERROR(VLOOKUP($B9,Lists!$R$4:$S$17,2,FALSE)),"",VLOOKUP($B9,Lists!$R$4:$S$17,2,FALSE))</f>
        <v/>
      </c>
      <c r="E9" s="90" t="s">
        <v>799</v>
      </c>
      <c r="F9" s="96"/>
      <c r="G9" s="96" t="s">
        <v>836</v>
      </c>
      <c r="H9" s="91" t="s">
        <v>1016</v>
      </c>
      <c r="I9" s="91" t="s">
        <v>926</v>
      </c>
      <c r="J9" s="97"/>
      <c r="K9" s="78" t="s">
        <v>945</v>
      </c>
      <c r="L9" s="140" t="str">
        <f>IF(ISERROR(VLOOKUP($B9&amp;" "&amp;$M9,Lists!$AC$4:$AD$17,2,FALSE)),"",VLOOKUP($B9&amp;" "&amp;$M9,Lists!$AC$4:$AD$17,2,FALSE))</f>
        <v/>
      </c>
      <c r="M9" s="78" t="str">
        <f>IF(ISERROR(VLOOKUP($K9,Lists!$L$4:$M$7,2,FALSE)),"",VLOOKUP($K9,Lists!$L$4:$M$7,2,FALSE))</f>
        <v/>
      </c>
      <c r="N9" s="98" t="str">
        <f t="shared" si="0"/>
        <v/>
      </c>
      <c r="O9" s="124" t="str">
        <f>IF(C9="no",VLOOKUP(B9,Lists!$R$4:$AB$17,10, FALSE),"Please enter details here")</f>
        <v>Please enter details here</v>
      </c>
      <c r="P9" s="99"/>
      <c r="Q9" s="99" t="str">
        <f>IF(Lists!$BA$4="","No","")</f>
        <v>No</v>
      </c>
      <c r="R9" s="100" t="str">
        <f>IF(ISERROR(VLOOKUP($E9,Lists!$T$4:$AA$49,6,FALSE)),"",VLOOKUP($E9,Lists!$T$4:$AA$49,6,FALSE))</f>
        <v/>
      </c>
      <c r="S9" s="101" t="str">
        <f>IF(ISERROR(VLOOKUP($E9,Lists!$T$4:$AA$49,7,FALSE)),"",VLOOKUP($E9,Lists!$T$4:$AA$49,7,FALSE))</f>
        <v/>
      </c>
      <c r="T9" s="102"/>
      <c r="U9" s="102"/>
      <c r="V9" s="102"/>
      <c r="W9" s="102"/>
      <c r="X9" s="102" t="str">
        <f>IF(ISERROR(VLOOKUP($E9,Lists!$T$4:$AF$49,13,FALSE))," ",VLOOKUP($E9,Lists!$T$4:$AF$49,13,FALSE))</f>
        <v xml:space="preserve"> </v>
      </c>
    </row>
    <row r="10" spans="1:27" x14ac:dyDescent="0.25">
      <c r="A10" s="91"/>
      <c r="B10" s="76" t="s">
        <v>781</v>
      </c>
      <c r="C10" s="89" t="s">
        <v>900</v>
      </c>
      <c r="D10" s="139" t="str">
        <f>IF(ISERROR(VLOOKUP($B10,Lists!$R$4:$S$17,2,FALSE)),"",VLOOKUP($B10,Lists!$R$4:$S$17,2,FALSE))</f>
        <v/>
      </c>
      <c r="E10" s="90" t="s">
        <v>799</v>
      </c>
      <c r="F10" s="96"/>
      <c r="G10" s="96" t="s">
        <v>836</v>
      </c>
      <c r="H10" s="91" t="s">
        <v>1016</v>
      </c>
      <c r="I10" s="91" t="s">
        <v>926</v>
      </c>
      <c r="J10" s="97"/>
      <c r="K10" s="78" t="s">
        <v>945</v>
      </c>
      <c r="L10" s="140" t="str">
        <f>IF(ISERROR(VLOOKUP($B10&amp;" "&amp;$M10,Lists!$AC$4:$AD$17,2,FALSE)),"",VLOOKUP($B10&amp;" "&amp;$M10,Lists!$AC$4:$AD$17,2,FALSE))</f>
        <v/>
      </c>
      <c r="M10" s="78" t="str">
        <f>IF(ISERROR(VLOOKUP($K10,Lists!$L$4:$M$7,2,FALSE)),"",VLOOKUP($K10,Lists!$L$4:$M$7,2,FALSE))</f>
        <v/>
      </c>
      <c r="N10" s="98" t="str">
        <f t="shared" si="0"/>
        <v/>
      </c>
      <c r="O10" s="124" t="str">
        <f>IF(C10="no",VLOOKUP(B10,Lists!$R$4:$AB$17,10, FALSE),"Please enter details here")</f>
        <v>Please enter details here</v>
      </c>
      <c r="P10" s="99"/>
      <c r="Q10" s="99" t="str">
        <f>IF(Lists!$BA$4="","No","")</f>
        <v>No</v>
      </c>
      <c r="R10" s="100" t="str">
        <f>IF(ISERROR(VLOOKUP($E10,Lists!$T$4:$AA$49,6,FALSE)),"",VLOOKUP($E10,Lists!$T$4:$AA$49,6,FALSE))</f>
        <v/>
      </c>
      <c r="S10" s="101" t="str">
        <f>IF(ISERROR(VLOOKUP($E10,Lists!$T$4:$AA$49,7,FALSE)),"",VLOOKUP($E10,Lists!$T$4:$AA$49,7,FALSE))</f>
        <v/>
      </c>
      <c r="T10" s="102"/>
      <c r="U10" s="102"/>
      <c r="V10" s="102"/>
      <c r="W10" s="102"/>
      <c r="X10" s="102" t="str">
        <f>IF(ISERROR(VLOOKUP($E10,Lists!$T$4:$AF$49,13,FALSE))," ",VLOOKUP($E10,Lists!$T$4:$AF$49,13,FALSE))</f>
        <v xml:space="preserve"> </v>
      </c>
    </row>
    <row r="11" spans="1:27" x14ac:dyDescent="0.25">
      <c r="A11" s="91"/>
      <c r="B11" s="76" t="s">
        <v>781</v>
      </c>
      <c r="C11" s="89" t="s">
        <v>900</v>
      </c>
      <c r="D11" s="139" t="str">
        <f>IF(ISERROR(VLOOKUP($B11,Lists!$R$4:$S$17,2,FALSE)),"",VLOOKUP($B11,Lists!$R$4:$S$17,2,FALSE))</f>
        <v/>
      </c>
      <c r="E11" s="90" t="s">
        <v>799</v>
      </c>
      <c r="F11" s="96"/>
      <c r="G11" s="96" t="s">
        <v>836</v>
      </c>
      <c r="H11" s="91" t="s">
        <v>1016</v>
      </c>
      <c r="I11" s="91" t="s">
        <v>926</v>
      </c>
      <c r="J11" s="97"/>
      <c r="K11" s="78" t="s">
        <v>945</v>
      </c>
      <c r="L11" s="140" t="str">
        <f>IF(ISERROR(VLOOKUP($B11&amp;" "&amp;$M11,Lists!$AC$4:$AD$17,2,FALSE)),"",VLOOKUP($B11&amp;" "&amp;$M11,Lists!$AC$4:$AD$17,2,FALSE))</f>
        <v/>
      </c>
      <c r="M11" s="78" t="str">
        <f>IF(ISERROR(VLOOKUP($K11,Lists!$L$4:$M$7,2,FALSE)),"",VLOOKUP($K11,Lists!$L$4:$M$7,2,FALSE))</f>
        <v/>
      </c>
      <c r="N11" s="98" t="str">
        <f t="shared" si="0"/>
        <v/>
      </c>
      <c r="O11" s="124" t="str">
        <f>IF(C11="no",VLOOKUP(B11,Lists!$R$4:$AB$17,10, FALSE),"Please enter details here")</f>
        <v>Please enter details here</v>
      </c>
      <c r="P11" s="99"/>
      <c r="Q11" s="99" t="str">
        <f>IF(Lists!$BA$4="","No","")</f>
        <v>No</v>
      </c>
      <c r="R11" s="100" t="str">
        <f>IF(ISERROR(VLOOKUP($E11,Lists!$T$4:$AA$49,6,FALSE)),"",VLOOKUP($E11,Lists!$T$4:$AA$49,6,FALSE))</f>
        <v/>
      </c>
      <c r="S11" s="101" t="str">
        <f>IF(ISERROR(VLOOKUP($E11,Lists!$T$4:$AA$49,7,FALSE)),"",VLOOKUP($E11,Lists!$T$4:$AA$49,7,FALSE))</f>
        <v/>
      </c>
      <c r="T11" s="102"/>
      <c r="U11" s="102"/>
      <c r="V11" s="102"/>
      <c r="W11" s="102"/>
      <c r="X11" s="102" t="str">
        <f>IF(ISERROR(VLOOKUP($E11,Lists!$T$4:$AF$49,13,FALSE))," ",VLOOKUP($E11,Lists!$T$4:$AF$49,13,FALSE))</f>
        <v xml:space="preserve"> </v>
      </c>
    </row>
    <row r="12" spans="1:27" x14ac:dyDescent="0.25">
      <c r="A12" s="91"/>
      <c r="B12" s="76" t="s">
        <v>781</v>
      </c>
      <c r="C12" s="89" t="s">
        <v>900</v>
      </c>
      <c r="D12" s="139" t="str">
        <f>IF(ISERROR(VLOOKUP($B12,Lists!$R$4:$S$17,2,FALSE)),"",VLOOKUP($B12,Lists!$R$4:$S$17,2,FALSE))</f>
        <v/>
      </c>
      <c r="E12" s="90" t="s">
        <v>799</v>
      </c>
      <c r="F12" s="96"/>
      <c r="G12" s="96" t="s">
        <v>836</v>
      </c>
      <c r="H12" s="91" t="s">
        <v>1016</v>
      </c>
      <c r="I12" s="91" t="s">
        <v>926</v>
      </c>
      <c r="J12" s="97"/>
      <c r="K12" s="78" t="s">
        <v>945</v>
      </c>
      <c r="L12" s="140" t="str">
        <f>IF(ISERROR(VLOOKUP($B12&amp;" "&amp;$M12,Lists!$AC$4:$AD$17,2,FALSE)),"",VLOOKUP($B12&amp;" "&amp;$M12,Lists!$AC$4:$AD$17,2,FALSE))</f>
        <v/>
      </c>
      <c r="M12" s="78" t="str">
        <f>IF(ISERROR(VLOOKUP($K12,Lists!$L$4:$M$7,2,FALSE)),"",VLOOKUP($K12,Lists!$L$4:$M$7,2,FALSE))</f>
        <v/>
      </c>
      <c r="N12" s="98" t="str">
        <f t="shared" si="0"/>
        <v/>
      </c>
      <c r="O12" s="124" t="str">
        <f>IF(C12="no",VLOOKUP(B12,Lists!$R$4:$AB$17,10, FALSE),"Please enter details here")</f>
        <v>Please enter details here</v>
      </c>
      <c r="P12" s="99"/>
      <c r="Q12" s="99" t="str">
        <f>IF(Lists!$BA$4="","No","")</f>
        <v>No</v>
      </c>
      <c r="R12" s="100" t="str">
        <f>IF(ISERROR(VLOOKUP($E12,Lists!$T$4:$AA$49,6,FALSE)),"",VLOOKUP($E12,Lists!$T$4:$AA$49,6,FALSE))</f>
        <v/>
      </c>
      <c r="S12" s="101" t="str">
        <f>IF(ISERROR(VLOOKUP($E12,Lists!$T$4:$AA$49,7,FALSE)),"",VLOOKUP($E12,Lists!$T$4:$AA$49,7,FALSE))</f>
        <v/>
      </c>
      <c r="T12" s="102"/>
      <c r="U12" s="102"/>
      <c r="V12" s="102"/>
      <c r="W12" s="102"/>
      <c r="X12" s="102" t="str">
        <f>IF(ISERROR(VLOOKUP($E12,Lists!$T$4:$AF$49,13,FALSE))," ",VLOOKUP($E12,Lists!$T$4:$AF$49,13,FALSE))</f>
        <v xml:space="preserve"> </v>
      </c>
    </row>
    <row r="13" spans="1:27" x14ac:dyDescent="0.25">
      <c r="A13" s="91"/>
      <c r="B13" s="76" t="s">
        <v>781</v>
      </c>
      <c r="C13" s="89" t="s">
        <v>900</v>
      </c>
      <c r="D13" s="139" t="str">
        <f>IF(ISERROR(VLOOKUP($B13,Lists!$R$4:$S$17,2,FALSE)),"",VLOOKUP($B13,Lists!$R$4:$S$17,2,FALSE))</f>
        <v/>
      </c>
      <c r="E13" s="90" t="s">
        <v>799</v>
      </c>
      <c r="F13" s="96"/>
      <c r="G13" s="96" t="s">
        <v>836</v>
      </c>
      <c r="H13" s="91" t="s">
        <v>1016</v>
      </c>
      <c r="I13" s="91" t="s">
        <v>926</v>
      </c>
      <c r="J13" s="97"/>
      <c r="K13" s="78" t="s">
        <v>945</v>
      </c>
      <c r="L13" s="140" t="str">
        <f>IF(ISERROR(VLOOKUP($B13&amp;" "&amp;$M13,Lists!$AC$4:$AD$17,2,FALSE)),"",VLOOKUP($B13&amp;" "&amp;$M13,Lists!$AC$4:$AD$17,2,FALSE))</f>
        <v/>
      </c>
      <c r="M13" s="78" t="str">
        <f>IF(ISERROR(VLOOKUP($K13,Lists!$L$4:$M$7,2,FALSE)),"",VLOOKUP($K13,Lists!$L$4:$M$7,2,FALSE))</f>
        <v/>
      </c>
      <c r="N13" s="98" t="str">
        <f t="shared" si="0"/>
        <v/>
      </c>
      <c r="O13" s="124" t="str">
        <f>IF(C13="no",VLOOKUP(B13,Lists!$R$4:$AB$17,10, FALSE),"Please enter details here")</f>
        <v>Please enter details here</v>
      </c>
      <c r="P13" s="99"/>
      <c r="Q13" s="99" t="str">
        <f>IF(Lists!$BA$4="","No","")</f>
        <v>No</v>
      </c>
      <c r="R13" s="100" t="str">
        <f>IF(ISERROR(VLOOKUP($E13,Lists!$T$4:$AA$49,6,FALSE)),"",VLOOKUP($E13,Lists!$T$4:$AA$49,6,FALSE))</f>
        <v/>
      </c>
      <c r="S13" s="101" t="str">
        <f>IF(ISERROR(VLOOKUP($E13,Lists!$T$4:$AA$49,7,FALSE)),"",VLOOKUP($E13,Lists!$T$4:$AA$49,7,FALSE))</f>
        <v/>
      </c>
      <c r="T13" s="102"/>
      <c r="U13" s="102"/>
      <c r="V13" s="102"/>
      <c r="W13" s="102"/>
      <c r="X13" s="102" t="str">
        <f>IF(ISERROR(VLOOKUP($E13,Lists!$T$4:$AF$49,13,FALSE))," ",VLOOKUP($E13,Lists!$T$4:$AF$49,13,FALSE))</f>
        <v xml:space="preserve"> </v>
      </c>
    </row>
    <row r="14" spans="1:27" x14ac:dyDescent="0.25">
      <c r="A14" s="91"/>
      <c r="B14" s="76" t="s">
        <v>781</v>
      </c>
      <c r="C14" s="89" t="s">
        <v>900</v>
      </c>
      <c r="D14" s="139" t="str">
        <f>IF(ISERROR(VLOOKUP($B14,Lists!$R$4:$S$17,2,FALSE)),"",VLOOKUP($B14,Lists!$R$4:$S$17,2,FALSE))</f>
        <v/>
      </c>
      <c r="E14" s="90" t="s">
        <v>799</v>
      </c>
      <c r="F14" s="96"/>
      <c r="G14" s="96" t="s">
        <v>836</v>
      </c>
      <c r="H14" s="91" t="s">
        <v>1016</v>
      </c>
      <c r="I14" s="91" t="s">
        <v>926</v>
      </c>
      <c r="J14" s="97"/>
      <c r="K14" s="78" t="s">
        <v>945</v>
      </c>
      <c r="L14" s="140" t="str">
        <f>IF(ISERROR(VLOOKUP($B14&amp;" "&amp;$M14,Lists!$AC$4:$AD$17,2,FALSE)),"",VLOOKUP($B14&amp;" "&amp;$M14,Lists!$AC$4:$AD$17,2,FALSE))</f>
        <v/>
      </c>
      <c r="M14" s="78" t="str">
        <f>IF(ISERROR(VLOOKUP($K14,Lists!$L$4:$M$7,2,FALSE)),"",VLOOKUP($K14,Lists!$L$4:$M$7,2,FALSE))</f>
        <v/>
      </c>
      <c r="N14" s="98" t="str">
        <f t="shared" si="0"/>
        <v/>
      </c>
      <c r="O14" s="124" t="str">
        <f>IF(C14="no",VLOOKUP(B14,Lists!$R$4:$AB$17,10, FALSE),"Please enter details here")</f>
        <v>Please enter details here</v>
      </c>
      <c r="P14" s="99"/>
      <c r="Q14" s="99" t="str">
        <f>IF(Lists!$BA$4="","No","")</f>
        <v>No</v>
      </c>
      <c r="R14" s="100" t="str">
        <f>IF(ISERROR(VLOOKUP($E14,Lists!$T$4:$AA$49,6,FALSE)),"",VLOOKUP($E14,Lists!$T$4:$AA$49,6,FALSE))</f>
        <v/>
      </c>
      <c r="S14" s="101" t="str">
        <f>IF(ISERROR(VLOOKUP($E14,Lists!$T$4:$AA$49,7,FALSE)),"",VLOOKUP($E14,Lists!$T$4:$AA$49,7,FALSE))</f>
        <v/>
      </c>
      <c r="T14" s="102"/>
      <c r="U14" s="102"/>
      <c r="V14" s="102"/>
      <c r="W14" s="102"/>
      <c r="X14" s="102" t="str">
        <f>IF(ISERROR(VLOOKUP($E14,Lists!$T$4:$AF$49,13,FALSE))," ",VLOOKUP($E14,Lists!$T$4:$AF$49,13,FALSE))</f>
        <v xml:space="preserve"> </v>
      </c>
    </row>
    <row r="15" spans="1:27" x14ac:dyDescent="0.25">
      <c r="A15" s="91"/>
      <c r="B15" s="76" t="s">
        <v>781</v>
      </c>
      <c r="C15" s="89" t="s">
        <v>900</v>
      </c>
      <c r="D15" s="139" t="str">
        <f>IF(ISERROR(VLOOKUP($B15,Lists!$R$4:$S$17,2,FALSE)),"",VLOOKUP($B15,Lists!$R$4:$S$17,2,FALSE))</f>
        <v/>
      </c>
      <c r="E15" s="90" t="s">
        <v>799</v>
      </c>
      <c r="F15" s="96"/>
      <c r="G15" s="96" t="s">
        <v>836</v>
      </c>
      <c r="H15" s="91" t="s">
        <v>1016</v>
      </c>
      <c r="I15" s="91" t="s">
        <v>926</v>
      </c>
      <c r="J15" s="97"/>
      <c r="K15" s="78" t="s">
        <v>945</v>
      </c>
      <c r="L15" s="140" t="str">
        <f>IF(ISERROR(VLOOKUP($B15&amp;" "&amp;$M15,Lists!$AC$4:$AD$17,2,FALSE)),"",VLOOKUP($B15&amp;" "&amp;$M15,Lists!$AC$4:$AD$17,2,FALSE))</f>
        <v/>
      </c>
      <c r="M15" s="78" t="str">
        <f>IF(ISERROR(VLOOKUP($K15,Lists!$L$4:$M$7,2,FALSE)),"",VLOOKUP($K15,Lists!$L$4:$M$7,2,FALSE))</f>
        <v/>
      </c>
      <c r="N15" s="98" t="str">
        <f t="shared" si="0"/>
        <v/>
      </c>
      <c r="O15" s="124" t="str">
        <f>IF(C15="no",VLOOKUP(B15,Lists!$R$4:$AB$17,10, FALSE),"Please enter details here")</f>
        <v>Please enter details here</v>
      </c>
      <c r="P15" s="99"/>
      <c r="Q15" s="99" t="str">
        <f>IF(Lists!$BA$4="","No","")</f>
        <v>No</v>
      </c>
      <c r="R15" s="100" t="str">
        <f>IF(ISERROR(VLOOKUP($E15,Lists!$T$4:$AA$49,6,FALSE)),"",VLOOKUP($E15,Lists!$T$4:$AA$49,6,FALSE))</f>
        <v/>
      </c>
      <c r="S15" s="101" t="str">
        <f>IF(ISERROR(VLOOKUP($E15,Lists!$T$4:$AA$49,7,FALSE)),"",VLOOKUP($E15,Lists!$T$4:$AA$49,7,FALSE))</f>
        <v/>
      </c>
      <c r="T15" s="102"/>
      <c r="U15" s="102"/>
      <c r="V15" s="102"/>
      <c r="W15" s="102"/>
      <c r="X15" s="102" t="str">
        <f>IF(ISERROR(VLOOKUP($E15,Lists!$T$4:$AF$49,13,FALSE))," ",VLOOKUP($E15,Lists!$T$4:$AF$49,13,FALSE))</f>
        <v xml:space="preserve"> </v>
      </c>
    </row>
    <row r="16" spans="1:27" x14ac:dyDescent="0.25">
      <c r="A16" s="91"/>
      <c r="B16" s="76" t="s">
        <v>781</v>
      </c>
      <c r="C16" s="89" t="s">
        <v>900</v>
      </c>
      <c r="D16" s="139" t="str">
        <f>IF(ISERROR(VLOOKUP($B16,Lists!$R$4:$S$17,2,FALSE)),"",VLOOKUP($B16,Lists!$R$4:$S$17,2,FALSE))</f>
        <v/>
      </c>
      <c r="E16" s="90" t="s">
        <v>799</v>
      </c>
      <c r="F16" s="96"/>
      <c r="G16" s="96" t="s">
        <v>836</v>
      </c>
      <c r="H16" s="91" t="s">
        <v>1016</v>
      </c>
      <c r="I16" s="91" t="s">
        <v>926</v>
      </c>
      <c r="J16" s="97"/>
      <c r="K16" s="78" t="s">
        <v>945</v>
      </c>
      <c r="L16" s="140" t="str">
        <f>IF(ISERROR(VLOOKUP($B16&amp;" "&amp;$M16,Lists!$AC$4:$AD$17,2,FALSE)),"",VLOOKUP($B16&amp;" "&amp;$M16,Lists!$AC$4:$AD$17,2,FALSE))</f>
        <v/>
      </c>
      <c r="M16" s="78" t="str">
        <f>IF(ISERROR(VLOOKUP($K16,Lists!$L$4:$M$7,2,FALSE)),"",VLOOKUP($K16,Lists!$L$4:$M$7,2,FALSE))</f>
        <v/>
      </c>
      <c r="N16" s="98" t="str">
        <f t="shared" si="0"/>
        <v/>
      </c>
      <c r="O16" s="124" t="str">
        <f>IF(C16="no",VLOOKUP(B16,Lists!$R$4:$AB$17,10, FALSE),"Please enter details here")</f>
        <v>Please enter details here</v>
      </c>
      <c r="P16" s="99"/>
      <c r="Q16" s="99" t="str">
        <f>IF(Lists!$BA$4="","No","")</f>
        <v>No</v>
      </c>
      <c r="R16" s="100" t="str">
        <f>IF(ISERROR(VLOOKUP($E16,Lists!$T$4:$AA$49,6,FALSE)),"",VLOOKUP($E16,Lists!$T$4:$AA$49,6,FALSE))</f>
        <v/>
      </c>
      <c r="S16" s="101" t="str">
        <f>IF(ISERROR(VLOOKUP($E16,Lists!$T$4:$AA$49,7,FALSE)),"",VLOOKUP($E16,Lists!$T$4:$AA$49,7,FALSE))</f>
        <v/>
      </c>
      <c r="T16" s="102"/>
      <c r="U16" s="102"/>
      <c r="V16" s="102"/>
      <c r="W16" s="102"/>
      <c r="X16" s="102" t="str">
        <f>IF(ISERROR(VLOOKUP($E16,Lists!$T$4:$AF$49,13,FALSE))," ",VLOOKUP($E16,Lists!$T$4:$AF$49,13,FALSE))</f>
        <v xml:space="preserve"> </v>
      </c>
    </row>
    <row r="17" spans="1:24" x14ac:dyDescent="0.25">
      <c r="A17" s="91"/>
      <c r="B17" s="76" t="s">
        <v>781</v>
      </c>
      <c r="C17" s="89" t="s">
        <v>900</v>
      </c>
      <c r="D17" s="139" t="str">
        <f>IF(ISERROR(VLOOKUP($B17,Lists!$R$4:$S$17,2,FALSE)),"",VLOOKUP($B17,Lists!$R$4:$S$17,2,FALSE))</f>
        <v/>
      </c>
      <c r="E17" s="90" t="s">
        <v>799</v>
      </c>
      <c r="F17" s="96"/>
      <c r="G17" s="96" t="s">
        <v>836</v>
      </c>
      <c r="H17" s="91" t="s">
        <v>1016</v>
      </c>
      <c r="I17" s="91" t="s">
        <v>926</v>
      </c>
      <c r="J17" s="97"/>
      <c r="K17" s="78" t="s">
        <v>945</v>
      </c>
      <c r="L17" s="140" t="str">
        <f>IF(ISERROR(VLOOKUP($B17&amp;" "&amp;$M17,Lists!$AC$4:$AD$17,2,FALSE)),"",VLOOKUP($B17&amp;" "&amp;$M17,Lists!$AC$4:$AD$17,2,FALSE))</f>
        <v/>
      </c>
      <c r="M17" s="78" t="str">
        <f>IF(ISERROR(VLOOKUP($K17,Lists!$L$4:$M$7,2,FALSE)),"",VLOOKUP($K17,Lists!$L$4:$M$7,2,FALSE))</f>
        <v/>
      </c>
      <c r="N17" s="98" t="str">
        <f t="shared" si="0"/>
        <v/>
      </c>
      <c r="O17" s="124" t="str">
        <f>IF(C17="no",VLOOKUP(B17,Lists!$R$4:$AB$17,10, FALSE),"Please enter details here")</f>
        <v>Please enter details here</v>
      </c>
      <c r="P17" s="99"/>
      <c r="Q17" s="99" t="str">
        <f>IF(Lists!$BA$4="","No","")</f>
        <v>No</v>
      </c>
      <c r="R17" s="100" t="str">
        <f>IF(ISERROR(VLOOKUP($E17,Lists!$T$4:$AA$49,6,FALSE)),"",VLOOKUP($E17,Lists!$T$4:$AA$49,6,FALSE))</f>
        <v/>
      </c>
      <c r="S17" s="101" t="str">
        <f>IF(ISERROR(VLOOKUP($E17,Lists!$T$4:$AA$49,7,FALSE)),"",VLOOKUP($E17,Lists!$T$4:$AA$49,7,FALSE))</f>
        <v/>
      </c>
      <c r="T17" s="102"/>
      <c r="U17" s="102"/>
      <c r="V17" s="102"/>
      <c r="W17" s="102"/>
      <c r="X17" s="102" t="str">
        <f>IF(ISERROR(VLOOKUP($E17,Lists!$T$4:$AF$49,13,FALSE))," ",VLOOKUP($E17,Lists!$T$4:$AF$49,13,FALSE))</f>
        <v xml:space="preserve"> </v>
      </c>
    </row>
    <row r="18" spans="1:24" x14ac:dyDescent="0.25">
      <c r="A18" s="91"/>
      <c r="B18" s="76" t="s">
        <v>781</v>
      </c>
      <c r="C18" s="89" t="s">
        <v>900</v>
      </c>
      <c r="D18" s="139" t="str">
        <f>IF(ISERROR(VLOOKUP($B18,Lists!$R$4:$S$17,2,FALSE)),"",VLOOKUP($B18,Lists!$R$4:$S$17,2,FALSE))</f>
        <v/>
      </c>
      <c r="E18" s="90" t="s">
        <v>799</v>
      </c>
      <c r="F18" s="96"/>
      <c r="G18" s="96" t="s">
        <v>836</v>
      </c>
      <c r="H18" s="91" t="s">
        <v>1016</v>
      </c>
      <c r="I18" s="91" t="s">
        <v>926</v>
      </c>
      <c r="J18" s="97"/>
      <c r="K18" s="78" t="s">
        <v>945</v>
      </c>
      <c r="L18" s="140" t="str">
        <f>IF(ISERROR(VLOOKUP($B18&amp;" "&amp;$M18,Lists!$AC$4:$AD$17,2,FALSE)),"",VLOOKUP($B18&amp;" "&amp;$M18,Lists!$AC$4:$AD$17,2,FALSE))</f>
        <v/>
      </c>
      <c r="M18" s="78" t="str">
        <f>IF(ISERROR(VLOOKUP($K18,Lists!$L$4:$M$7,2,FALSE)),"",VLOOKUP($K18,Lists!$L$4:$M$7,2,FALSE))</f>
        <v/>
      </c>
      <c r="N18" s="98" t="str">
        <f t="shared" si="0"/>
        <v/>
      </c>
      <c r="O18" s="124" t="str">
        <f>IF(C18="no",VLOOKUP(B18,Lists!$R$4:$AB$17,10, FALSE),"Please enter details here")</f>
        <v>Please enter details here</v>
      </c>
      <c r="P18" s="99"/>
      <c r="Q18" s="99" t="str">
        <f>IF(Lists!$BA$4="","No","")</f>
        <v>No</v>
      </c>
      <c r="R18" s="100" t="str">
        <f>IF(ISERROR(VLOOKUP($E18,Lists!$T$4:$AA$49,6,FALSE)),"",VLOOKUP($E18,Lists!$T$4:$AA$49,6,FALSE))</f>
        <v/>
      </c>
      <c r="S18" s="101" t="str">
        <f>IF(ISERROR(VLOOKUP($E18,Lists!$T$4:$AA$49,7,FALSE)),"",VLOOKUP($E18,Lists!$T$4:$AA$49,7,FALSE))</f>
        <v/>
      </c>
      <c r="T18" s="102"/>
      <c r="U18" s="102"/>
      <c r="V18" s="102"/>
      <c r="W18" s="102"/>
      <c r="X18" s="102" t="str">
        <f>IF(ISERROR(VLOOKUP($E18,Lists!$T$4:$AF$49,13,FALSE))," ",VLOOKUP($E18,Lists!$T$4:$AF$49,13,FALSE))</f>
        <v xml:space="preserve"> </v>
      </c>
    </row>
    <row r="19" spans="1:24" x14ac:dyDescent="0.25">
      <c r="A19" s="91"/>
      <c r="B19" s="76" t="s">
        <v>781</v>
      </c>
      <c r="C19" s="89" t="s">
        <v>900</v>
      </c>
      <c r="D19" s="139" t="str">
        <f>IF(ISERROR(VLOOKUP($B19,Lists!$R$4:$S$17,2,FALSE)),"",VLOOKUP($B19,Lists!$R$4:$S$17,2,FALSE))</f>
        <v/>
      </c>
      <c r="E19" s="90" t="s">
        <v>799</v>
      </c>
      <c r="F19" s="96"/>
      <c r="G19" s="96" t="s">
        <v>836</v>
      </c>
      <c r="H19" s="91" t="s">
        <v>1016</v>
      </c>
      <c r="I19" s="91" t="s">
        <v>926</v>
      </c>
      <c r="J19" s="97"/>
      <c r="K19" s="78" t="s">
        <v>945</v>
      </c>
      <c r="L19" s="140" t="str">
        <f>IF(ISERROR(VLOOKUP($B19&amp;" "&amp;$M19,Lists!$AC$4:$AD$17,2,FALSE)),"",VLOOKUP($B19&amp;" "&amp;$M19,Lists!$AC$4:$AD$17,2,FALSE))</f>
        <v/>
      </c>
      <c r="M19" s="78" t="str">
        <f>IF(ISERROR(VLOOKUP($K19,Lists!$L$4:$M$7,2,FALSE)),"",VLOOKUP($K19,Lists!$L$4:$M$7,2,FALSE))</f>
        <v/>
      </c>
      <c r="N19" s="98" t="str">
        <f t="shared" si="0"/>
        <v/>
      </c>
      <c r="O19" s="124" t="str">
        <f>IF(C19="no",VLOOKUP(B19,Lists!$R$4:$AB$17,10, FALSE),"Please enter details here")</f>
        <v>Please enter details here</v>
      </c>
      <c r="P19" s="99"/>
      <c r="Q19" s="99" t="str">
        <f>IF(Lists!$BA$4="","No","")</f>
        <v>No</v>
      </c>
      <c r="R19" s="100" t="str">
        <f>IF(ISERROR(VLOOKUP($E19,Lists!$T$4:$AA$49,6,FALSE)),"",VLOOKUP($E19,Lists!$T$4:$AA$49,6,FALSE))</f>
        <v/>
      </c>
      <c r="S19" s="101" t="str">
        <f>IF(ISERROR(VLOOKUP($E19,Lists!$T$4:$AA$49,7,FALSE)),"",VLOOKUP($E19,Lists!$T$4:$AA$49,7,FALSE))</f>
        <v/>
      </c>
      <c r="T19" s="102"/>
      <c r="U19" s="102"/>
      <c r="V19" s="102"/>
      <c r="W19" s="102"/>
      <c r="X19" s="102" t="str">
        <f>IF(ISERROR(VLOOKUP($E19,Lists!$T$4:$AF$49,13,FALSE))," ",VLOOKUP($E19,Lists!$T$4:$AF$49,13,FALSE))</f>
        <v xml:space="preserve"> </v>
      </c>
    </row>
    <row r="20" spans="1:24" x14ac:dyDescent="0.25">
      <c r="A20" s="91"/>
      <c r="B20" s="76" t="s">
        <v>781</v>
      </c>
      <c r="C20" s="89" t="s">
        <v>900</v>
      </c>
      <c r="D20" s="139" t="str">
        <f>IF(ISERROR(VLOOKUP($B20,Lists!$R$4:$S$17,2,FALSE)),"",VLOOKUP($B20,Lists!$R$4:$S$17,2,FALSE))</f>
        <v/>
      </c>
      <c r="E20" s="90" t="s">
        <v>799</v>
      </c>
      <c r="F20" s="96"/>
      <c r="G20" s="96" t="s">
        <v>836</v>
      </c>
      <c r="H20" s="91" t="s">
        <v>1016</v>
      </c>
      <c r="I20" s="91" t="s">
        <v>926</v>
      </c>
      <c r="J20" s="97"/>
      <c r="K20" s="78" t="s">
        <v>945</v>
      </c>
      <c r="L20" s="140" t="str">
        <f>IF(ISERROR(VLOOKUP($B20&amp;" "&amp;$M20,Lists!$AC$4:$AD$17,2,FALSE)),"",VLOOKUP($B20&amp;" "&amp;$M20,Lists!$AC$4:$AD$17,2,FALSE))</f>
        <v/>
      </c>
      <c r="M20" s="78" t="str">
        <f>IF(ISERROR(VLOOKUP($K20,Lists!$L$4:$M$7,2,FALSE)),"",VLOOKUP($K20,Lists!$L$4:$M$7,2,FALSE))</f>
        <v/>
      </c>
      <c r="N20" s="98" t="str">
        <f t="shared" si="0"/>
        <v/>
      </c>
      <c r="O20" s="124" t="str">
        <f>IF(C20="no",VLOOKUP(B20,Lists!$R$4:$AB$17,10, FALSE),"Please enter details here")</f>
        <v>Please enter details here</v>
      </c>
      <c r="P20" s="99"/>
      <c r="Q20" s="99" t="str">
        <f>IF(Lists!$BA$4="","No","")</f>
        <v>No</v>
      </c>
      <c r="R20" s="100" t="str">
        <f>IF(ISERROR(VLOOKUP($E20,Lists!$T$4:$AA$49,6,FALSE)),"",VLOOKUP($E20,Lists!$T$4:$AA$49,6,FALSE))</f>
        <v/>
      </c>
      <c r="S20" s="101" t="str">
        <f>IF(ISERROR(VLOOKUP($E20,Lists!$T$4:$AA$49,7,FALSE)),"",VLOOKUP($E20,Lists!$T$4:$AA$49,7,FALSE))</f>
        <v/>
      </c>
      <c r="T20" s="102"/>
      <c r="U20" s="102"/>
      <c r="V20" s="102"/>
      <c r="W20" s="102"/>
      <c r="X20" s="102" t="str">
        <f>IF(ISERROR(VLOOKUP($E20,Lists!$T$4:$AF$49,13,FALSE))," ",VLOOKUP($E20,Lists!$T$4:$AF$49,13,FALSE))</f>
        <v xml:space="preserve"> </v>
      </c>
    </row>
    <row r="21" spans="1:24" x14ac:dyDescent="0.25">
      <c r="A21" s="91"/>
      <c r="B21" s="76" t="s">
        <v>781</v>
      </c>
      <c r="C21" s="89" t="s">
        <v>900</v>
      </c>
      <c r="D21" s="139" t="str">
        <f>IF(ISERROR(VLOOKUP($B21,Lists!$R$4:$S$17,2,FALSE)),"",VLOOKUP($B21,Lists!$R$4:$S$17,2,FALSE))</f>
        <v/>
      </c>
      <c r="E21" s="90" t="s">
        <v>799</v>
      </c>
      <c r="F21" s="96"/>
      <c r="G21" s="96" t="s">
        <v>836</v>
      </c>
      <c r="H21" s="91" t="s">
        <v>1016</v>
      </c>
      <c r="I21" s="91" t="s">
        <v>926</v>
      </c>
      <c r="J21" s="97"/>
      <c r="K21" s="78" t="s">
        <v>945</v>
      </c>
      <c r="L21" s="140" t="str">
        <f>IF(ISERROR(VLOOKUP($B21&amp;" "&amp;$M21,Lists!$AC$4:$AD$17,2,FALSE)),"",VLOOKUP($B21&amp;" "&amp;$M21,Lists!$AC$4:$AD$17,2,FALSE))</f>
        <v/>
      </c>
      <c r="M21" s="78" t="str">
        <f>IF(ISERROR(VLOOKUP($K21,Lists!$L$4:$M$7,2,FALSE)),"",VLOOKUP($K21,Lists!$L$4:$M$7,2,FALSE))</f>
        <v/>
      </c>
      <c r="N21" s="98" t="str">
        <f t="shared" si="0"/>
        <v/>
      </c>
      <c r="O21" s="124" t="str">
        <f>IF(C21="no",VLOOKUP(B21,Lists!$R$4:$AB$17,10, FALSE),"Please enter details here")</f>
        <v>Please enter details here</v>
      </c>
      <c r="P21" s="99"/>
      <c r="Q21" s="99" t="str">
        <f>IF(Lists!$BA$4="","No","")</f>
        <v>No</v>
      </c>
      <c r="R21" s="100" t="str">
        <f>IF(ISERROR(VLOOKUP($E21,Lists!$T$4:$AA$49,6,FALSE)),"",VLOOKUP($E21,Lists!$T$4:$AA$49,6,FALSE))</f>
        <v/>
      </c>
      <c r="S21" s="101" t="str">
        <f>IF(ISERROR(VLOOKUP($E21,Lists!$T$4:$AA$49,7,FALSE)),"",VLOOKUP($E21,Lists!$T$4:$AA$49,7,FALSE))</f>
        <v/>
      </c>
      <c r="T21" s="102"/>
      <c r="U21" s="102"/>
      <c r="V21" s="102"/>
      <c r="W21" s="102"/>
      <c r="X21" s="102" t="str">
        <f>IF(ISERROR(VLOOKUP($E21,Lists!$T$4:$AF$49,13,FALSE))," ",VLOOKUP($E21,Lists!$T$4:$AF$49,13,FALSE))</f>
        <v xml:space="preserve"> </v>
      </c>
    </row>
    <row r="22" spans="1:24" x14ac:dyDescent="0.25">
      <c r="A22" s="91"/>
      <c r="B22" s="76" t="s">
        <v>781</v>
      </c>
      <c r="C22" s="89" t="s">
        <v>900</v>
      </c>
      <c r="D22" s="139" t="str">
        <f>IF(ISERROR(VLOOKUP($B22,Lists!$R$4:$S$17,2,FALSE)),"",VLOOKUP($B22,Lists!$R$4:$S$17,2,FALSE))</f>
        <v/>
      </c>
      <c r="E22" s="90" t="s">
        <v>799</v>
      </c>
      <c r="F22" s="96"/>
      <c r="G22" s="96" t="s">
        <v>836</v>
      </c>
      <c r="H22" s="91" t="s">
        <v>1016</v>
      </c>
      <c r="I22" s="91" t="s">
        <v>926</v>
      </c>
      <c r="J22" s="97"/>
      <c r="K22" s="78" t="s">
        <v>945</v>
      </c>
      <c r="L22" s="140" t="str">
        <f>IF(ISERROR(VLOOKUP($B22&amp;" "&amp;$M22,Lists!$AC$4:$AD$17,2,FALSE)),"",VLOOKUP($B22&amp;" "&amp;$M22,Lists!$AC$4:$AD$17,2,FALSE))</f>
        <v/>
      </c>
      <c r="M22" s="78" t="str">
        <f>IF(ISERROR(VLOOKUP($K22,Lists!$L$4:$M$7,2,FALSE)),"",VLOOKUP($K22,Lists!$L$4:$M$7,2,FALSE))</f>
        <v/>
      </c>
      <c r="N22" s="98" t="str">
        <f t="shared" si="0"/>
        <v/>
      </c>
      <c r="O22" s="124" t="str">
        <f>IF(C22="no",VLOOKUP(B22,Lists!$R$4:$AB$17,10, FALSE),"Please enter details here")</f>
        <v>Please enter details here</v>
      </c>
      <c r="P22" s="99"/>
      <c r="Q22" s="99" t="str">
        <f>IF(Lists!$BA$4="","No","")</f>
        <v>No</v>
      </c>
      <c r="R22" s="100" t="str">
        <f>IF(ISERROR(VLOOKUP($E22,Lists!$T$4:$AA$49,6,FALSE)),"",VLOOKUP($E22,Lists!$T$4:$AA$49,6,FALSE))</f>
        <v/>
      </c>
      <c r="S22" s="101" t="str">
        <f>IF(ISERROR(VLOOKUP($E22,Lists!$T$4:$AA$49,7,FALSE)),"",VLOOKUP($E22,Lists!$T$4:$AA$49,7,FALSE))</f>
        <v/>
      </c>
      <c r="T22" s="102"/>
      <c r="U22" s="102"/>
      <c r="V22" s="102"/>
      <c r="W22" s="102"/>
      <c r="X22" s="102" t="str">
        <f>IF(ISERROR(VLOOKUP($E22,Lists!$T$4:$AF$49,13,FALSE))," ",VLOOKUP($E22,Lists!$T$4:$AF$49,13,FALSE))</f>
        <v xml:space="preserve"> </v>
      </c>
    </row>
    <row r="23" spans="1:24" x14ac:dyDescent="0.25">
      <c r="A23" s="91"/>
      <c r="B23" s="76" t="s">
        <v>781</v>
      </c>
      <c r="C23" s="89" t="s">
        <v>900</v>
      </c>
      <c r="D23" s="139" t="str">
        <f>IF(ISERROR(VLOOKUP($B23,Lists!$R$4:$S$17,2,FALSE)),"",VLOOKUP($B23,Lists!$R$4:$S$17,2,FALSE))</f>
        <v/>
      </c>
      <c r="E23" s="90" t="s">
        <v>799</v>
      </c>
      <c r="F23" s="96"/>
      <c r="G23" s="96" t="s">
        <v>836</v>
      </c>
      <c r="H23" s="91" t="s">
        <v>1016</v>
      </c>
      <c r="I23" s="91" t="s">
        <v>926</v>
      </c>
      <c r="J23" s="97"/>
      <c r="K23" s="78" t="s">
        <v>945</v>
      </c>
      <c r="L23" s="140" t="str">
        <f>IF(ISERROR(VLOOKUP($B23&amp;" "&amp;$M23,Lists!$AC$4:$AD$17,2,FALSE)),"",VLOOKUP($B23&amp;" "&amp;$M23,Lists!$AC$4:$AD$17,2,FALSE))</f>
        <v/>
      </c>
      <c r="M23" s="78" t="str">
        <f>IF(ISERROR(VLOOKUP($K23,Lists!$L$4:$M$7,2,FALSE)),"",VLOOKUP($K23,Lists!$L$4:$M$7,2,FALSE))</f>
        <v/>
      </c>
      <c r="N23" s="98" t="str">
        <f t="shared" si="0"/>
        <v/>
      </c>
      <c r="O23" s="124" t="str">
        <f>IF(C23="no",VLOOKUP(B23,Lists!$R$4:$AB$17,10, FALSE),"Please enter details here")</f>
        <v>Please enter details here</v>
      </c>
      <c r="P23" s="99"/>
      <c r="Q23" s="99" t="str">
        <f>IF(Lists!$BA$4="","No","")</f>
        <v>No</v>
      </c>
      <c r="R23" s="100" t="str">
        <f>IF(ISERROR(VLOOKUP($E23,Lists!$T$4:$AA$49,6,FALSE)),"",VLOOKUP($E23,Lists!$T$4:$AA$49,6,FALSE))</f>
        <v/>
      </c>
      <c r="S23" s="101" t="str">
        <f>IF(ISERROR(VLOOKUP($E23,Lists!$T$4:$AA$49,7,FALSE)),"",VLOOKUP($E23,Lists!$T$4:$AA$49,7,FALSE))</f>
        <v/>
      </c>
      <c r="T23" s="102"/>
      <c r="U23" s="102"/>
      <c r="V23" s="102"/>
      <c r="W23" s="102"/>
      <c r="X23" s="102" t="str">
        <f>IF(ISERROR(VLOOKUP($E23,Lists!$T$4:$AF$49,13,FALSE))," ",VLOOKUP($E23,Lists!$T$4:$AF$49,13,FALSE))</f>
        <v xml:space="preserve"> </v>
      </c>
    </row>
    <row r="24" spans="1:24" x14ac:dyDescent="0.25">
      <c r="A24" s="91"/>
      <c r="B24" s="76" t="s">
        <v>781</v>
      </c>
      <c r="C24" s="89" t="s">
        <v>900</v>
      </c>
      <c r="D24" s="139" t="str">
        <f>IF(ISERROR(VLOOKUP($B24,Lists!$R$4:$S$17,2,FALSE)),"",VLOOKUP($B24,Lists!$R$4:$S$17,2,FALSE))</f>
        <v/>
      </c>
      <c r="E24" s="90" t="s">
        <v>799</v>
      </c>
      <c r="F24" s="96"/>
      <c r="G24" s="96" t="s">
        <v>836</v>
      </c>
      <c r="H24" s="91" t="s">
        <v>1016</v>
      </c>
      <c r="I24" s="91" t="s">
        <v>926</v>
      </c>
      <c r="J24" s="97"/>
      <c r="K24" s="78" t="s">
        <v>945</v>
      </c>
      <c r="L24" s="140" t="str">
        <f>IF(ISERROR(VLOOKUP($B24&amp;" "&amp;$M24,Lists!$AC$4:$AD$17,2,FALSE)),"",VLOOKUP($B24&amp;" "&amp;$M24,Lists!$AC$4:$AD$17,2,FALSE))</f>
        <v/>
      </c>
      <c r="M24" s="78" t="str">
        <f>IF(ISERROR(VLOOKUP($K24,Lists!$L$4:$M$7,2,FALSE)),"",VLOOKUP($K24,Lists!$L$4:$M$7,2,FALSE))</f>
        <v/>
      </c>
      <c r="N24" s="98" t="str">
        <f t="shared" si="0"/>
        <v/>
      </c>
      <c r="O24" s="124" t="str">
        <f>IF(C24="no",VLOOKUP(B24,Lists!$R$4:$AB$17,10, FALSE),"Please enter details here")</f>
        <v>Please enter details here</v>
      </c>
      <c r="P24" s="99"/>
      <c r="Q24" s="99" t="str">
        <f>IF(Lists!$BA$4="","No","")</f>
        <v>No</v>
      </c>
      <c r="R24" s="100" t="str">
        <f>IF(ISERROR(VLOOKUP($E24,Lists!$T$4:$AA$49,6,FALSE)),"",VLOOKUP($E24,Lists!$T$4:$AA$49,6,FALSE))</f>
        <v/>
      </c>
      <c r="S24" s="101" t="str">
        <f>IF(ISERROR(VLOOKUP($E24,Lists!$T$4:$AA$49,7,FALSE)),"",VLOOKUP($E24,Lists!$T$4:$AA$49,7,FALSE))</f>
        <v/>
      </c>
      <c r="T24" s="102"/>
      <c r="U24" s="102"/>
      <c r="V24" s="102"/>
      <c r="W24" s="102"/>
      <c r="X24" s="102" t="str">
        <f>IF(ISERROR(VLOOKUP($E24,Lists!$T$4:$AF$49,13,FALSE))," ",VLOOKUP($E24,Lists!$T$4:$AF$49,13,FALSE))</f>
        <v xml:space="preserve"> </v>
      </c>
    </row>
    <row r="25" spans="1:24" x14ac:dyDescent="0.25">
      <c r="A25" s="91"/>
      <c r="B25" s="76" t="s">
        <v>781</v>
      </c>
      <c r="C25" s="89" t="s">
        <v>900</v>
      </c>
      <c r="D25" s="139" t="str">
        <f>IF(ISERROR(VLOOKUP($B25,Lists!$R$4:$S$17,2,FALSE)),"",VLOOKUP($B25,Lists!$R$4:$S$17,2,FALSE))</f>
        <v/>
      </c>
      <c r="E25" s="90" t="s">
        <v>799</v>
      </c>
      <c r="F25" s="96"/>
      <c r="G25" s="96" t="s">
        <v>836</v>
      </c>
      <c r="H25" s="91" t="s">
        <v>1016</v>
      </c>
      <c r="I25" s="91" t="s">
        <v>926</v>
      </c>
      <c r="J25" s="97"/>
      <c r="K25" s="78" t="s">
        <v>945</v>
      </c>
      <c r="L25" s="140" t="str">
        <f>IF(ISERROR(VLOOKUP($B25&amp;" "&amp;$M25,Lists!$AC$4:$AD$17,2,FALSE)),"",VLOOKUP($B25&amp;" "&amp;$M25,Lists!$AC$4:$AD$17,2,FALSE))</f>
        <v/>
      </c>
      <c r="M25" s="78" t="str">
        <f>IF(ISERROR(VLOOKUP($K25,Lists!$L$4:$M$7,2,FALSE)),"",VLOOKUP($K25,Lists!$L$4:$M$7,2,FALSE))</f>
        <v/>
      </c>
      <c r="N25" s="98" t="str">
        <f t="shared" si="0"/>
        <v/>
      </c>
      <c r="O25" s="124" t="str">
        <f>IF(C25="no",VLOOKUP(B25,Lists!$R$4:$AB$17,10, FALSE),"Please enter details here")</f>
        <v>Please enter details here</v>
      </c>
      <c r="P25" s="99"/>
      <c r="Q25" s="99" t="str">
        <f>IF(Lists!$BA$4="","No","")</f>
        <v>No</v>
      </c>
      <c r="R25" s="100" t="str">
        <f>IF(ISERROR(VLOOKUP($E25,Lists!$T$4:$AA$49,6,FALSE)),"",VLOOKUP($E25,Lists!$T$4:$AA$49,6,FALSE))</f>
        <v/>
      </c>
      <c r="S25" s="101" t="str">
        <f>IF(ISERROR(VLOOKUP($E25,Lists!$T$4:$AA$49,7,FALSE)),"",VLOOKUP($E25,Lists!$T$4:$AA$49,7,FALSE))</f>
        <v/>
      </c>
      <c r="T25" s="102"/>
      <c r="U25" s="102"/>
      <c r="V25" s="102"/>
      <c r="W25" s="102"/>
      <c r="X25" s="102" t="str">
        <f>IF(ISERROR(VLOOKUP($E25,Lists!$T$4:$AF$49,13,FALSE))," ",VLOOKUP($E25,Lists!$T$4:$AF$49,13,FALSE))</f>
        <v xml:space="preserve"> </v>
      </c>
    </row>
    <row r="26" spans="1:24" x14ac:dyDescent="0.25">
      <c r="A26" s="91"/>
      <c r="B26" s="76" t="s">
        <v>781</v>
      </c>
      <c r="C26" s="89" t="s">
        <v>900</v>
      </c>
      <c r="D26" s="139" t="str">
        <f>IF(ISERROR(VLOOKUP($B26,Lists!$R$4:$S$17,2,FALSE)),"",VLOOKUP($B26,Lists!$R$4:$S$17,2,FALSE))</f>
        <v/>
      </c>
      <c r="E26" s="90" t="s">
        <v>799</v>
      </c>
      <c r="F26" s="96"/>
      <c r="G26" s="96" t="s">
        <v>836</v>
      </c>
      <c r="H26" s="91" t="s">
        <v>1016</v>
      </c>
      <c r="I26" s="91" t="s">
        <v>926</v>
      </c>
      <c r="J26" s="97"/>
      <c r="K26" s="78" t="s">
        <v>945</v>
      </c>
      <c r="L26" s="140" t="str">
        <f>IF(ISERROR(VLOOKUP($B26&amp;" "&amp;$M26,Lists!$AC$4:$AD$17,2,FALSE)),"",VLOOKUP($B26&amp;" "&amp;$M26,Lists!$AC$4:$AD$17,2,FALSE))</f>
        <v/>
      </c>
      <c r="M26" s="78" t="str">
        <f>IF(ISERROR(VLOOKUP($K26,Lists!$L$4:$M$7,2,FALSE)),"",VLOOKUP($K26,Lists!$L$4:$M$7,2,FALSE))</f>
        <v/>
      </c>
      <c r="N26" s="98" t="str">
        <f t="shared" si="0"/>
        <v/>
      </c>
      <c r="O26" s="124" t="str">
        <f>IF(C26="no",VLOOKUP(B26,Lists!$R$4:$AB$17,10, FALSE),"Please enter details here")</f>
        <v>Please enter details here</v>
      </c>
      <c r="P26" s="99"/>
      <c r="Q26" s="99" t="str">
        <f>IF(Lists!$BA$4="","No","")</f>
        <v>No</v>
      </c>
      <c r="R26" s="100" t="str">
        <f>IF(ISERROR(VLOOKUP($E26,Lists!$T$4:$AA$49,6,FALSE)),"",VLOOKUP($E26,Lists!$T$4:$AA$49,6,FALSE))</f>
        <v/>
      </c>
      <c r="S26" s="101" t="str">
        <f>IF(ISERROR(VLOOKUP($E26,Lists!$T$4:$AA$49,7,FALSE)),"",VLOOKUP($E26,Lists!$T$4:$AA$49,7,FALSE))</f>
        <v/>
      </c>
      <c r="T26" s="102"/>
      <c r="U26" s="102"/>
      <c r="V26" s="102"/>
      <c r="W26" s="102"/>
      <c r="X26" s="102" t="str">
        <f>IF(ISERROR(VLOOKUP($E26,Lists!$T$4:$AF$49,13,FALSE))," ",VLOOKUP($E26,Lists!$T$4:$AF$49,13,FALSE))</f>
        <v xml:space="preserve"> </v>
      </c>
    </row>
    <row r="27" spans="1:24" x14ac:dyDescent="0.25">
      <c r="A27" s="91"/>
      <c r="B27" s="76" t="s">
        <v>781</v>
      </c>
      <c r="C27" s="89" t="s">
        <v>900</v>
      </c>
      <c r="D27" s="139" t="str">
        <f>IF(ISERROR(VLOOKUP($B27,Lists!$R$4:$S$17,2,FALSE)),"",VLOOKUP($B27,Lists!$R$4:$S$17,2,FALSE))</f>
        <v/>
      </c>
      <c r="E27" s="90" t="s">
        <v>799</v>
      </c>
      <c r="F27" s="96"/>
      <c r="G27" s="96" t="s">
        <v>836</v>
      </c>
      <c r="H27" s="91" t="s">
        <v>1016</v>
      </c>
      <c r="I27" s="91" t="s">
        <v>926</v>
      </c>
      <c r="J27" s="97"/>
      <c r="K27" s="78" t="s">
        <v>945</v>
      </c>
      <c r="L27" s="140" t="str">
        <f>IF(ISERROR(VLOOKUP($B27&amp;" "&amp;$M27,Lists!$AC$4:$AD$17,2,FALSE)),"",VLOOKUP($B27&amp;" "&amp;$M27,Lists!$AC$4:$AD$17,2,FALSE))</f>
        <v/>
      </c>
      <c r="M27" s="78" t="str">
        <f>IF(ISERROR(VLOOKUP($K27,Lists!$L$4:$M$7,2,FALSE)),"",VLOOKUP($K27,Lists!$L$4:$M$7,2,FALSE))</f>
        <v/>
      </c>
      <c r="N27" s="98" t="str">
        <f t="shared" si="0"/>
        <v/>
      </c>
      <c r="O27" s="124" t="str">
        <f>IF(C27="no",VLOOKUP(B27,Lists!$R$4:$AB$17,10, FALSE),"Please enter details here")</f>
        <v>Please enter details here</v>
      </c>
      <c r="P27" s="99"/>
      <c r="Q27" s="99" t="str">
        <f>IF(Lists!$BA$4="","No","")</f>
        <v>No</v>
      </c>
      <c r="R27" s="100" t="str">
        <f>IF(ISERROR(VLOOKUP($E27,Lists!$T$4:$AA$49,6,FALSE)),"",VLOOKUP($E27,Lists!$T$4:$AA$49,6,FALSE))</f>
        <v/>
      </c>
      <c r="S27" s="101" t="str">
        <f>IF(ISERROR(VLOOKUP($E27,Lists!$T$4:$AA$49,7,FALSE)),"",VLOOKUP($E27,Lists!$T$4:$AA$49,7,FALSE))</f>
        <v/>
      </c>
      <c r="T27" s="102"/>
      <c r="U27" s="102"/>
      <c r="V27" s="102"/>
      <c r="W27" s="102"/>
      <c r="X27" s="102" t="str">
        <f>IF(ISERROR(VLOOKUP($E27,Lists!$T$4:$AF$49,13,FALSE))," ",VLOOKUP($E27,Lists!$T$4:$AF$49,13,FALSE))</f>
        <v xml:space="preserve"> </v>
      </c>
    </row>
    <row r="28" spans="1:24" x14ac:dyDescent="0.25">
      <c r="A28" s="91"/>
      <c r="B28" s="76" t="s">
        <v>781</v>
      </c>
      <c r="C28" s="89" t="s">
        <v>900</v>
      </c>
      <c r="D28" s="139" t="str">
        <f>IF(ISERROR(VLOOKUP($B28,Lists!$R$4:$S$17,2,FALSE)),"",VLOOKUP($B28,Lists!$R$4:$S$17,2,FALSE))</f>
        <v/>
      </c>
      <c r="E28" s="90" t="s">
        <v>799</v>
      </c>
      <c r="F28" s="96"/>
      <c r="G28" s="96" t="s">
        <v>836</v>
      </c>
      <c r="H28" s="91" t="s">
        <v>1016</v>
      </c>
      <c r="I28" s="91" t="s">
        <v>926</v>
      </c>
      <c r="J28" s="97"/>
      <c r="K28" s="78" t="s">
        <v>945</v>
      </c>
      <c r="L28" s="140" t="str">
        <f>IF(ISERROR(VLOOKUP($B28&amp;" "&amp;$M28,Lists!$AC$4:$AD$17,2,FALSE)),"",VLOOKUP($B28&amp;" "&amp;$M28,Lists!$AC$4:$AD$17,2,FALSE))</f>
        <v/>
      </c>
      <c r="M28" s="78" t="str">
        <f>IF(ISERROR(VLOOKUP($K28,Lists!$L$4:$M$7,2,FALSE)),"",VLOOKUP($K28,Lists!$L$4:$M$7,2,FALSE))</f>
        <v/>
      </c>
      <c r="N28" s="98" t="str">
        <f t="shared" si="0"/>
        <v/>
      </c>
      <c r="O28" s="124" t="str">
        <f>IF(C28="no",VLOOKUP(B28,Lists!$R$4:$AB$17,10, FALSE),"Please enter details here")</f>
        <v>Please enter details here</v>
      </c>
      <c r="P28" s="99"/>
      <c r="Q28" s="99" t="str">
        <f>IF(Lists!$BA$4="","No","")</f>
        <v>No</v>
      </c>
      <c r="R28" s="100" t="str">
        <f>IF(ISERROR(VLOOKUP($E28,Lists!$T$4:$AA$49,6,FALSE)),"",VLOOKUP($E28,Lists!$T$4:$AA$49,6,FALSE))</f>
        <v/>
      </c>
      <c r="S28" s="101" t="str">
        <f>IF(ISERROR(VLOOKUP($E28,Lists!$T$4:$AA$49,7,FALSE)),"",VLOOKUP($E28,Lists!$T$4:$AA$49,7,FALSE))</f>
        <v/>
      </c>
      <c r="T28" s="102"/>
      <c r="U28" s="102"/>
      <c r="V28" s="102"/>
      <c r="W28" s="102"/>
      <c r="X28" s="102" t="str">
        <f>IF(ISERROR(VLOOKUP($E28,Lists!$T$4:$AF$49,13,FALSE))," ",VLOOKUP($E28,Lists!$T$4:$AF$49,13,FALSE))</f>
        <v xml:space="preserve"> </v>
      </c>
    </row>
    <row r="29" spans="1:24" x14ac:dyDescent="0.25">
      <c r="A29" s="91"/>
      <c r="B29" s="76" t="s">
        <v>781</v>
      </c>
      <c r="C29" s="89" t="s">
        <v>900</v>
      </c>
      <c r="D29" s="139" t="str">
        <f>IF(ISERROR(VLOOKUP($B29,Lists!$R$4:$S$17,2,FALSE)),"",VLOOKUP($B29,Lists!$R$4:$S$17,2,FALSE))</f>
        <v/>
      </c>
      <c r="E29" s="90" t="s">
        <v>799</v>
      </c>
      <c r="F29" s="96"/>
      <c r="G29" s="96" t="s">
        <v>836</v>
      </c>
      <c r="H29" s="91" t="s">
        <v>1016</v>
      </c>
      <c r="I29" s="91" t="s">
        <v>926</v>
      </c>
      <c r="J29" s="97"/>
      <c r="K29" s="78" t="s">
        <v>945</v>
      </c>
      <c r="L29" s="140" t="str">
        <f>IF(ISERROR(VLOOKUP($B29&amp;" "&amp;$M29,Lists!$AC$4:$AD$17,2,FALSE)),"",VLOOKUP($B29&amp;" "&amp;$M29,Lists!$AC$4:$AD$17,2,FALSE))</f>
        <v/>
      </c>
      <c r="M29" s="78" t="str">
        <f>IF(ISERROR(VLOOKUP($K29,Lists!$L$4:$M$7,2,FALSE)),"",VLOOKUP($K29,Lists!$L$4:$M$7,2,FALSE))</f>
        <v/>
      </c>
      <c r="N29" s="98" t="str">
        <f t="shared" si="0"/>
        <v/>
      </c>
      <c r="O29" s="124" t="str">
        <f>IF(C29="no",VLOOKUP(B29,Lists!$R$4:$AB$17,10, FALSE),"Please enter details here")</f>
        <v>Please enter details here</v>
      </c>
      <c r="P29" s="99"/>
      <c r="Q29" s="99" t="str">
        <f>IF(Lists!$BA$4="","No","")</f>
        <v>No</v>
      </c>
      <c r="R29" s="100" t="str">
        <f>IF(ISERROR(VLOOKUP($E29,Lists!$T$4:$AA$49,6,FALSE)),"",VLOOKUP($E29,Lists!$T$4:$AA$49,6,FALSE))</f>
        <v/>
      </c>
      <c r="S29" s="101" t="str">
        <f>IF(ISERROR(VLOOKUP($E29,Lists!$T$4:$AA$49,7,FALSE)),"",VLOOKUP($E29,Lists!$T$4:$AA$49,7,FALSE))</f>
        <v/>
      </c>
      <c r="T29" s="102"/>
      <c r="U29" s="102"/>
      <c r="V29" s="102"/>
      <c r="W29" s="102"/>
      <c r="X29" s="102" t="str">
        <f>IF(ISERROR(VLOOKUP($E29,Lists!$T$4:$AF$49,13,FALSE))," ",VLOOKUP($E29,Lists!$T$4:$AF$49,13,FALSE))</f>
        <v xml:space="preserve"> </v>
      </c>
    </row>
    <row r="30" spans="1:24" x14ac:dyDescent="0.25">
      <c r="A30" s="91"/>
      <c r="B30" s="76" t="s">
        <v>781</v>
      </c>
      <c r="C30" s="89" t="s">
        <v>900</v>
      </c>
      <c r="D30" s="139" t="str">
        <f>IF(ISERROR(VLOOKUP($B30,Lists!$R$4:$S$17,2,FALSE)),"",VLOOKUP($B30,Lists!$R$4:$S$17,2,FALSE))</f>
        <v/>
      </c>
      <c r="E30" s="90" t="s">
        <v>799</v>
      </c>
      <c r="F30" s="96"/>
      <c r="G30" s="96" t="s">
        <v>836</v>
      </c>
      <c r="H30" s="91" t="s">
        <v>1016</v>
      </c>
      <c r="I30" s="91" t="s">
        <v>926</v>
      </c>
      <c r="J30" s="97"/>
      <c r="K30" s="78" t="s">
        <v>945</v>
      </c>
      <c r="L30" s="140" t="str">
        <f>IF(ISERROR(VLOOKUP($B30&amp;" "&amp;$M30,Lists!$AC$4:$AD$17,2,FALSE)),"",VLOOKUP($B30&amp;" "&amp;$M30,Lists!$AC$4:$AD$17,2,FALSE))</f>
        <v/>
      </c>
      <c r="M30" s="78" t="str">
        <f>IF(ISERROR(VLOOKUP($K30,Lists!$L$4:$M$7,2,FALSE)),"",VLOOKUP($K30,Lists!$L$4:$M$7,2,FALSE))</f>
        <v/>
      </c>
      <c r="N30" s="98" t="str">
        <f t="shared" si="0"/>
        <v/>
      </c>
      <c r="O30" s="124" t="str">
        <f>IF(C30="no",VLOOKUP(B30,Lists!$R$4:$AB$17,10, FALSE),"Please enter details here")</f>
        <v>Please enter details here</v>
      </c>
      <c r="P30" s="99"/>
      <c r="Q30" s="99" t="str">
        <f>IF(Lists!$BA$4="","No","")</f>
        <v>No</v>
      </c>
      <c r="R30" s="100" t="str">
        <f>IF(ISERROR(VLOOKUP($E30,Lists!$T$4:$AA$49,6,FALSE)),"",VLOOKUP($E30,Lists!$T$4:$AA$49,6,FALSE))</f>
        <v/>
      </c>
      <c r="S30" s="101" t="str">
        <f>IF(ISERROR(VLOOKUP($E30,Lists!$T$4:$AA$49,7,FALSE)),"",VLOOKUP($E30,Lists!$T$4:$AA$49,7,FALSE))</f>
        <v/>
      </c>
      <c r="T30" s="102"/>
      <c r="U30" s="102"/>
      <c r="V30" s="102"/>
      <c r="W30" s="102"/>
      <c r="X30" s="102" t="str">
        <f>IF(ISERROR(VLOOKUP($E30,Lists!$T$4:$AF$49,13,FALSE))," ",VLOOKUP($E30,Lists!$T$4:$AF$49,13,FALSE))</f>
        <v xml:space="preserve"> </v>
      </c>
    </row>
    <row r="31" spans="1:24" x14ac:dyDescent="0.25">
      <c r="A31" s="91"/>
      <c r="B31" s="76" t="s">
        <v>781</v>
      </c>
      <c r="C31" s="89" t="s">
        <v>900</v>
      </c>
      <c r="D31" s="139" t="str">
        <f>IF(ISERROR(VLOOKUP($B31,Lists!$R$4:$S$17,2,FALSE)),"",VLOOKUP($B31,Lists!$R$4:$S$17,2,FALSE))</f>
        <v/>
      </c>
      <c r="E31" s="90" t="s">
        <v>799</v>
      </c>
      <c r="F31" s="96"/>
      <c r="G31" s="96" t="s">
        <v>836</v>
      </c>
      <c r="H31" s="91" t="s">
        <v>1016</v>
      </c>
      <c r="I31" s="91" t="s">
        <v>926</v>
      </c>
      <c r="J31" s="97"/>
      <c r="K31" s="78" t="s">
        <v>945</v>
      </c>
      <c r="L31" s="140" t="str">
        <f>IF(ISERROR(VLOOKUP($B31&amp;" "&amp;$M31,Lists!$AC$4:$AD$17,2,FALSE)),"",VLOOKUP($B31&amp;" "&amp;$M31,Lists!$AC$4:$AD$17,2,FALSE))</f>
        <v/>
      </c>
      <c r="M31" s="78" t="str">
        <f>IF(ISERROR(VLOOKUP($K31,Lists!$L$4:$M$7,2,FALSE)),"",VLOOKUP($K31,Lists!$L$4:$M$7,2,FALSE))</f>
        <v/>
      </c>
      <c r="N31" s="98" t="str">
        <f t="shared" si="0"/>
        <v/>
      </c>
      <c r="O31" s="124" t="str">
        <f>IF(C31="no",VLOOKUP(B31,Lists!$R$4:$AB$17,10, FALSE),"Please enter details here")</f>
        <v>Please enter details here</v>
      </c>
      <c r="P31" s="99"/>
      <c r="Q31" s="99" t="str">
        <f>IF(Lists!$BA$4="","No","")</f>
        <v>No</v>
      </c>
      <c r="R31" s="100" t="str">
        <f>IF(ISERROR(VLOOKUP($E31,Lists!$T$4:$AA$49,6,FALSE)),"",VLOOKUP($E31,Lists!$T$4:$AA$49,6,FALSE))</f>
        <v/>
      </c>
      <c r="S31" s="101" t="str">
        <f>IF(ISERROR(VLOOKUP($E31,Lists!$T$4:$AA$49,7,FALSE)),"",VLOOKUP($E31,Lists!$T$4:$AA$49,7,FALSE))</f>
        <v/>
      </c>
      <c r="T31" s="102"/>
      <c r="U31" s="102"/>
      <c r="V31" s="102"/>
      <c r="W31" s="102"/>
      <c r="X31" s="102" t="str">
        <f>IF(ISERROR(VLOOKUP($E31,Lists!$T$4:$AF$49,13,FALSE))," ",VLOOKUP($E31,Lists!$T$4:$AF$49,13,FALSE))</f>
        <v xml:space="preserve"> </v>
      </c>
    </row>
    <row r="32" spans="1:24" x14ac:dyDescent="0.25">
      <c r="A32" s="91"/>
      <c r="B32" s="76" t="s">
        <v>781</v>
      </c>
      <c r="C32" s="89" t="s">
        <v>900</v>
      </c>
      <c r="D32" s="139" t="str">
        <f>IF(ISERROR(VLOOKUP($B32,Lists!$R$4:$S$17,2,FALSE)),"",VLOOKUP($B32,Lists!$R$4:$S$17,2,FALSE))</f>
        <v/>
      </c>
      <c r="E32" s="90" t="s">
        <v>799</v>
      </c>
      <c r="F32" s="96"/>
      <c r="G32" s="96" t="s">
        <v>836</v>
      </c>
      <c r="H32" s="91" t="s">
        <v>1016</v>
      </c>
      <c r="I32" s="91" t="s">
        <v>926</v>
      </c>
      <c r="J32" s="97"/>
      <c r="K32" s="78" t="s">
        <v>945</v>
      </c>
      <c r="L32" s="140" t="str">
        <f>IF(ISERROR(VLOOKUP($B32&amp;" "&amp;$M32,Lists!$AC$4:$AD$17,2,FALSE)),"",VLOOKUP($B32&amp;" "&amp;$M32,Lists!$AC$4:$AD$17,2,FALSE))</f>
        <v/>
      </c>
      <c r="M32" s="78" t="str">
        <f>IF(ISERROR(VLOOKUP($K32,Lists!$L$4:$M$7,2,FALSE)),"",VLOOKUP($K32,Lists!$L$4:$M$7,2,FALSE))</f>
        <v/>
      </c>
      <c r="N32" s="98" t="str">
        <f t="shared" si="0"/>
        <v/>
      </c>
      <c r="O32" s="124" t="str">
        <f>IF(C32="no",VLOOKUP(B32,Lists!$R$4:$AB$17,10, FALSE),"Please enter details here")</f>
        <v>Please enter details here</v>
      </c>
      <c r="P32" s="99"/>
      <c r="Q32" s="99" t="str">
        <f>IF(Lists!$BA$4="","No","")</f>
        <v>No</v>
      </c>
      <c r="R32" s="100" t="str">
        <f>IF(ISERROR(VLOOKUP($E32,Lists!$T$4:$AA$49,6,FALSE)),"",VLOOKUP($E32,Lists!$T$4:$AA$49,6,FALSE))</f>
        <v/>
      </c>
      <c r="S32" s="101" t="str">
        <f>IF(ISERROR(VLOOKUP($E32,Lists!$T$4:$AA$49,7,FALSE)),"",VLOOKUP($E32,Lists!$T$4:$AA$49,7,FALSE))</f>
        <v/>
      </c>
      <c r="T32" s="102"/>
      <c r="U32" s="102"/>
      <c r="V32" s="102"/>
      <c r="W32" s="102"/>
      <c r="X32" s="102" t="str">
        <f>IF(ISERROR(VLOOKUP($E32,Lists!$T$4:$AF$49,13,FALSE))," ",VLOOKUP($E32,Lists!$T$4:$AF$49,13,FALSE))</f>
        <v xml:space="preserve"> </v>
      </c>
    </row>
    <row r="33" spans="1:24" x14ac:dyDescent="0.25">
      <c r="A33" s="91"/>
      <c r="B33" s="76" t="s">
        <v>781</v>
      </c>
      <c r="C33" s="89" t="s">
        <v>900</v>
      </c>
      <c r="D33" s="139" t="str">
        <f>IF(ISERROR(VLOOKUP($B33,Lists!$R$4:$S$17,2,FALSE)),"",VLOOKUP($B33,Lists!$R$4:$S$17,2,FALSE))</f>
        <v/>
      </c>
      <c r="E33" s="90" t="s">
        <v>799</v>
      </c>
      <c r="F33" s="96"/>
      <c r="G33" s="96" t="s">
        <v>836</v>
      </c>
      <c r="H33" s="91" t="s">
        <v>1016</v>
      </c>
      <c r="I33" s="91" t="s">
        <v>926</v>
      </c>
      <c r="J33" s="97"/>
      <c r="K33" s="78" t="s">
        <v>945</v>
      </c>
      <c r="L33" s="140" t="str">
        <f>IF(ISERROR(VLOOKUP($B33&amp;" "&amp;$M33,Lists!$AC$4:$AD$17,2,FALSE)),"",VLOOKUP($B33&amp;" "&amp;$M33,Lists!$AC$4:$AD$17,2,FALSE))</f>
        <v/>
      </c>
      <c r="M33" s="78" t="str">
        <f>IF(ISERROR(VLOOKUP($K33,Lists!$L$4:$M$7,2,FALSE)),"",VLOOKUP($K33,Lists!$L$4:$M$7,2,FALSE))</f>
        <v/>
      </c>
      <c r="N33" s="98" t="str">
        <f t="shared" si="0"/>
        <v/>
      </c>
      <c r="O33" s="124" t="str">
        <f>IF(C33="no",VLOOKUP(B33,Lists!$R$4:$AB$17,10, FALSE),"Please enter details here")</f>
        <v>Please enter details here</v>
      </c>
      <c r="P33" s="99"/>
      <c r="Q33" s="99" t="str">
        <f>IF(Lists!$BA$4="","No","")</f>
        <v>No</v>
      </c>
      <c r="R33" s="100" t="str">
        <f>IF(ISERROR(VLOOKUP($E33,Lists!$T$4:$AA$49,6,FALSE)),"",VLOOKUP($E33,Lists!$T$4:$AA$49,6,FALSE))</f>
        <v/>
      </c>
      <c r="S33" s="101" t="str">
        <f>IF(ISERROR(VLOOKUP($E33,Lists!$T$4:$AA$49,7,FALSE)),"",VLOOKUP($E33,Lists!$T$4:$AA$49,7,FALSE))</f>
        <v/>
      </c>
      <c r="T33" s="102"/>
      <c r="U33" s="102"/>
      <c r="V33" s="102"/>
      <c r="W33" s="102"/>
      <c r="X33" s="102" t="str">
        <f>IF(ISERROR(VLOOKUP($E33,Lists!$T$4:$AF$49,13,FALSE))," ",VLOOKUP($E33,Lists!$T$4:$AF$49,13,FALSE))</f>
        <v xml:space="preserve"> </v>
      </c>
    </row>
    <row r="34" spans="1:24" x14ac:dyDescent="0.25">
      <c r="A34" s="91"/>
      <c r="B34" s="76" t="s">
        <v>781</v>
      </c>
      <c r="C34" s="89" t="s">
        <v>900</v>
      </c>
      <c r="D34" s="139" t="str">
        <f>IF(ISERROR(VLOOKUP($B34,Lists!$R$4:$S$17,2,FALSE)),"",VLOOKUP($B34,Lists!$R$4:$S$17,2,FALSE))</f>
        <v/>
      </c>
      <c r="E34" s="90" t="s">
        <v>799</v>
      </c>
      <c r="F34" s="96"/>
      <c r="G34" s="96" t="s">
        <v>836</v>
      </c>
      <c r="H34" s="91" t="s">
        <v>1016</v>
      </c>
      <c r="I34" s="91" t="s">
        <v>926</v>
      </c>
      <c r="J34" s="97"/>
      <c r="K34" s="78" t="s">
        <v>945</v>
      </c>
      <c r="L34" s="140" t="str">
        <f>IF(ISERROR(VLOOKUP($B34&amp;" "&amp;$M34,Lists!$AC$4:$AD$17,2,FALSE)),"",VLOOKUP($B34&amp;" "&amp;$M34,Lists!$AC$4:$AD$17,2,FALSE))</f>
        <v/>
      </c>
      <c r="M34" s="78" t="str">
        <f>IF(ISERROR(VLOOKUP($K34,Lists!$L$4:$M$7,2,FALSE)),"",VLOOKUP($K34,Lists!$L$4:$M$7,2,FALSE))</f>
        <v/>
      </c>
      <c r="N34" s="98" t="str">
        <f t="shared" si="0"/>
        <v/>
      </c>
      <c r="O34" s="124" t="str">
        <f>IF(C34="no",VLOOKUP(B34,Lists!$R$4:$AB$17,10, FALSE),"Please enter details here")</f>
        <v>Please enter details here</v>
      </c>
      <c r="P34" s="99"/>
      <c r="Q34" s="99" t="str">
        <f>IF(Lists!$BA$4="","No","")</f>
        <v>No</v>
      </c>
      <c r="R34" s="100" t="str">
        <f>IF(ISERROR(VLOOKUP($E34,Lists!$T$4:$AA$49,6,FALSE)),"",VLOOKUP($E34,Lists!$T$4:$AA$49,6,FALSE))</f>
        <v/>
      </c>
      <c r="S34" s="101" t="str">
        <f>IF(ISERROR(VLOOKUP($E34,Lists!$T$4:$AA$49,7,FALSE)),"",VLOOKUP($E34,Lists!$T$4:$AA$49,7,FALSE))</f>
        <v/>
      </c>
      <c r="T34" s="102"/>
      <c r="U34" s="102"/>
      <c r="V34" s="102"/>
      <c r="W34" s="102"/>
      <c r="X34" s="102" t="str">
        <f>IF(ISERROR(VLOOKUP($E34,Lists!$T$4:$AF$49,13,FALSE))," ",VLOOKUP($E34,Lists!$T$4:$AF$49,13,FALSE))</f>
        <v xml:space="preserve"> </v>
      </c>
    </row>
    <row r="35" spans="1:24" x14ac:dyDescent="0.25">
      <c r="A35" s="91"/>
      <c r="B35" s="76" t="s">
        <v>781</v>
      </c>
      <c r="C35" s="89" t="s">
        <v>900</v>
      </c>
      <c r="D35" s="139" t="str">
        <f>IF(ISERROR(VLOOKUP($B35,Lists!$R$4:$S$17,2,FALSE)),"",VLOOKUP($B35,Lists!$R$4:$S$17,2,FALSE))</f>
        <v/>
      </c>
      <c r="E35" s="90" t="s">
        <v>799</v>
      </c>
      <c r="F35" s="96"/>
      <c r="G35" s="96" t="s">
        <v>836</v>
      </c>
      <c r="H35" s="91" t="s">
        <v>1016</v>
      </c>
      <c r="I35" s="91" t="s">
        <v>926</v>
      </c>
      <c r="J35" s="97"/>
      <c r="K35" s="78" t="s">
        <v>945</v>
      </c>
      <c r="L35" s="140" t="str">
        <f>IF(ISERROR(VLOOKUP($B35&amp;" "&amp;$M35,Lists!$AC$4:$AD$17,2,FALSE)),"",VLOOKUP($B35&amp;" "&amp;$M35,Lists!$AC$4:$AD$17,2,FALSE))</f>
        <v/>
      </c>
      <c r="M35" s="78" t="str">
        <f>IF(ISERROR(VLOOKUP($K35,Lists!$L$4:$M$7,2,FALSE)),"",VLOOKUP($K35,Lists!$L$4:$M$7,2,FALSE))</f>
        <v/>
      </c>
      <c r="N35" s="98" t="str">
        <f t="shared" si="0"/>
        <v/>
      </c>
      <c r="O35" s="124" t="str">
        <f>IF(C35="no",VLOOKUP(B35,Lists!$R$4:$AB$17,10, FALSE),"Please enter details here")</f>
        <v>Please enter details here</v>
      </c>
      <c r="P35" s="99"/>
      <c r="Q35" s="99" t="str">
        <f>IF(Lists!$BA$4="","No","")</f>
        <v>No</v>
      </c>
      <c r="R35" s="100" t="str">
        <f>IF(ISERROR(VLOOKUP($E35,Lists!$T$4:$AA$49,6,FALSE)),"",VLOOKUP($E35,Lists!$T$4:$AA$49,6,FALSE))</f>
        <v/>
      </c>
      <c r="S35" s="101" t="str">
        <f>IF(ISERROR(VLOOKUP($E35,Lists!$T$4:$AA$49,7,FALSE)),"",VLOOKUP($E35,Lists!$T$4:$AA$49,7,FALSE))</f>
        <v/>
      </c>
      <c r="T35" s="102"/>
      <c r="U35" s="102"/>
      <c r="V35" s="102"/>
      <c r="W35" s="102"/>
      <c r="X35" s="102" t="str">
        <f>IF(ISERROR(VLOOKUP($E35,Lists!$T$4:$AF$49,13,FALSE))," ",VLOOKUP($E35,Lists!$T$4:$AF$49,13,FALSE))</f>
        <v xml:space="preserve"> </v>
      </c>
    </row>
    <row r="36" spans="1:24" x14ac:dyDescent="0.25">
      <c r="A36" s="91"/>
      <c r="B36" s="76" t="s">
        <v>781</v>
      </c>
      <c r="C36" s="89" t="s">
        <v>900</v>
      </c>
      <c r="D36" s="139" t="str">
        <f>IF(ISERROR(VLOOKUP($B36,Lists!$R$4:$S$17,2,FALSE)),"",VLOOKUP($B36,Lists!$R$4:$S$17,2,FALSE))</f>
        <v/>
      </c>
      <c r="E36" s="90" t="s">
        <v>799</v>
      </c>
      <c r="F36" s="96"/>
      <c r="G36" s="96" t="s">
        <v>836</v>
      </c>
      <c r="H36" s="91" t="s">
        <v>1016</v>
      </c>
      <c r="I36" s="91" t="s">
        <v>926</v>
      </c>
      <c r="J36" s="97"/>
      <c r="K36" s="78" t="s">
        <v>945</v>
      </c>
      <c r="L36" s="140" t="str">
        <f>IF(ISERROR(VLOOKUP($B36&amp;" "&amp;$M36,Lists!$AC$4:$AD$17,2,FALSE)),"",VLOOKUP($B36&amp;" "&amp;$M36,Lists!$AC$4:$AD$17,2,FALSE))</f>
        <v/>
      </c>
      <c r="M36" s="78" t="str">
        <f>IF(ISERROR(VLOOKUP($K36,Lists!$L$4:$M$7,2,FALSE)),"",VLOOKUP($K36,Lists!$L$4:$M$7,2,FALSE))</f>
        <v/>
      </c>
      <c r="N36" s="98" t="str">
        <f t="shared" si="0"/>
        <v/>
      </c>
      <c r="O36" s="124" t="str">
        <f>IF(C36="no",VLOOKUP(B36,Lists!$R$4:$AB$17,10, FALSE),"Please enter details here")</f>
        <v>Please enter details here</v>
      </c>
      <c r="P36" s="99"/>
      <c r="Q36" s="99" t="str">
        <f>IF(Lists!$BA$4="","No","")</f>
        <v>No</v>
      </c>
      <c r="R36" s="100" t="str">
        <f>IF(ISERROR(VLOOKUP($E36,Lists!$T$4:$AA$49,6,FALSE)),"",VLOOKUP($E36,Lists!$T$4:$AA$49,6,FALSE))</f>
        <v/>
      </c>
      <c r="S36" s="101" t="str">
        <f>IF(ISERROR(VLOOKUP($E36,Lists!$T$4:$AA$49,7,FALSE)),"",VLOOKUP($E36,Lists!$T$4:$AA$49,7,FALSE))</f>
        <v/>
      </c>
      <c r="T36" s="102"/>
      <c r="U36" s="102"/>
      <c r="V36" s="102"/>
      <c r="W36" s="102"/>
      <c r="X36" s="102" t="str">
        <f>IF(ISERROR(VLOOKUP($E36,Lists!$T$4:$AF$49,13,FALSE))," ",VLOOKUP($E36,Lists!$T$4:$AF$49,13,FALSE))</f>
        <v xml:space="preserve"> </v>
      </c>
    </row>
    <row r="37" spans="1:24" x14ac:dyDescent="0.25">
      <c r="A37" s="91"/>
      <c r="B37" s="76" t="s">
        <v>781</v>
      </c>
      <c r="C37" s="89" t="s">
        <v>900</v>
      </c>
      <c r="D37" s="139" t="str">
        <f>IF(ISERROR(VLOOKUP($B37,Lists!$R$4:$S$17,2,FALSE)),"",VLOOKUP($B37,Lists!$R$4:$S$17,2,FALSE))</f>
        <v/>
      </c>
      <c r="E37" s="90" t="s">
        <v>799</v>
      </c>
      <c r="F37" s="96"/>
      <c r="G37" s="96" t="s">
        <v>836</v>
      </c>
      <c r="H37" s="91" t="s">
        <v>1016</v>
      </c>
      <c r="I37" s="91" t="s">
        <v>926</v>
      </c>
      <c r="J37" s="97"/>
      <c r="K37" s="78" t="s">
        <v>945</v>
      </c>
      <c r="L37" s="140" t="str">
        <f>IF(ISERROR(VLOOKUP($B37&amp;" "&amp;$M37,Lists!$AC$4:$AD$17,2,FALSE)),"",VLOOKUP($B37&amp;" "&amp;$M37,Lists!$AC$4:$AD$17,2,FALSE))</f>
        <v/>
      </c>
      <c r="M37" s="78" t="str">
        <f>IF(ISERROR(VLOOKUP($K37,Lists!$L$4:$M$7,2,FALSE)),"",VLOOKUP($K37,Lists!$L$4:$M$7,2,FALSE))</f>
        <v/>
      </c>
      <c r="N37" s="98" t="str">
        <f t="shared" si="0"/>
        <v/>
      </c>
      <c r="O37" s="124" t="str">
        <f>IF(C37="no",VLOOKUP(B37,Lists!$R$4:$AB$17,10, FALSE),"Please enter details here")</f>
        <v>Please enter details here</v>
      </c>
      <c r="P37" s="99"/>
      <c r="Q37" s="99" t="str">
        <f>IF(Lists!$BA$4="","No","")</f>
        <v>No</v>
      </c>
      <c r="R37" s="100" t="str">
        <f>IF(ISERROR(VLOOKUP($E37,Lists!$T$4:$AA$49,6,FALSE)),"",VLOOKUP($E37,Lists!$T$4:$AA$49,6,FALSE))</f>
        <v/>
      </c>
      <c r="S37" s="101" t="str">
        <f>IF(ISERROR(VLOOKUP($E37,Lists!$T$4:$AA$49,7,FALSE)),"",VLOOKUP($E37,Lists!$T$4:$AA$49,7,FALSE))</f>
        <v/>
      </c>
      <c r="T37" s="102"/>
      <c r="U37" s="102"/>
      <c r="V37" s="102"/>
      <c r="W37" s="102"/>
      <c r="X37" s="102" t="str">
        <f>IF(ISERROR(VLOOKUP($E37,Lists!$T$4:$AF$49,13,FALSE))," ",VLOOKUP($E37,Lists!$T$4:$AF$49,13,FALSE))</f>
        <v xml:space="preserve"> </v>
      </c>
    </row>
    <row r="38" spans="1:24" x14ac:dyDescent="0.25">
      <c r="A38" s="91"/>
      <c r="B38" s="76" t="s">
        <v>781</v>
      </c>
      <c r="C38" s="89" t="s">
        <v>900</v>
      </c>
      <c r="D38" s="139" t="str">
        <f>IF(ISERROR(VLOOKUP($B38,Lists!$R$4:$S$17,2,FALSE)),"",VLOOKUP($B38,Lists!$R$4:$S$17,2,FALSE))</f>
        <v/>
      </c>
      <c r="E38" s="90" t="s">
        <v>799</v>
      </c>
      <c r="F38" s="96"/>
      <c r="G38" s="96" t="s">
        <v>836</v>
      </c>
      <c r="H38" s="91" t="s">
        <v>1016</v>
      </c>
      <c r="I38" s="91" t="s">
        <v>926</v>
      </c>
      <c r="J38" s="97"/>
      <c r="K38" s="78" t="s">
        <v>945</v>
      </c>
      <c r="L38" s="140" t="str">
        <f>IF(ISERROR(VLOOKUP($B38&amp;" "&amp;$M38,Lists!$AC$4:$AD$17,2,FALSE)),"",VLOOKUP($B38&amp;" "&amp;$M38,Lists!$AC$4:$AD$17,2,FALSE))</f>
        <v/>
      </c>
      <c r="M38" s="78" t="str">
        <f>IF(ISERROR(VLOOKUP($K38,Lists!$L$4:$M$7,2,FALSE)),"",VLOOKUP($K38,Lists!$L$4:$M$7,2,FALSE))</f>
        <v/>
      </c>
      <c r="N38" s="98" t="str">
        <f t="shared" si="0"/>
        <v/>
      </c>
      <c r="O38" s="124" t="str">
        <f>IF(C38="no",VLOOKUP(B38,Lists!$R$4:$AB$17,10, FALSE),"Please enter details here")</f>
        <v>Please enter details here</v>
      </c>
      <c r="P38" s="99"/>
      <c r="Q38" s="99" t="str">
        <f>IF(Lists!$BA$4="","No","")</f>
        <v>No</v>
      </c>
      <c r="R38" s="100" t="str">
        <f>IF(ISERROR(VLOOKUP($E38,Lists!$T$4:$AA$49,6,FALSE)),"",VLOOKUP($E38,Lists!$T$4:$AA$49,6,FALSE))</f>
        <v/>
      </c>
      <c r="S38" s="101" t="str">
        <f>IF(ISERROR(VLOOKUP($E38,Lists!$T$4:$AA$49,7,FALSE)),"",VLOOKUP($E38,Lists!$T$4:$AA$49,7,FALSE))</f>
        <v/>
      </c>
      <c r="T38" s="102"/>
      <c r="U38" s="102"/>
      <c r="V38" s="102"/>
      <c r="W38" s="102"/>
      <c r="X38" s="102" t="str">
        <f>IF(ISERROR(VLOOKUP($E38,Lists!$T$4:$AF$49,13,FALSE))," ",VLOOKUP($E38,Lists!$T$4:$AF$49,13,FALSE))</f>
        <v xml:space="preserve"> </v>
      </c>
    </row>
    <row r="39" spans="1:24" x14ac:dyDescent="0.25">
      <c r="A39" s="91"/>
      <c r="B39" s="76" t="s">
        <v>781</v>
      </c>
      <c r="C39" s="89" t="s">
        <v>900</v>
      </c>
      <c r="D39" s="139" t="str">
        <f>IF(ISERROR(VLOOKUP($B39,Lists!$R$4:$S$17,2,FALSE)),"",VLOOKUP($B39,Lists!$R$4:$S$17,2,FALSE))</f>
        <v/>
      </c>
      <c r="E39" s="90" t="s">
        <v>799</v>
      </c>
      <c r="F39" s="96"/>
      <c r="G39" s="96" t="s">
        <v>836</v>
      </c>
      <c r="H39" s="91" t="s">
        <v>1016</v>
      </c>
      <c r="I39" s="91" t="s">
        <v>926</v>
      </c>
      <c r="J39" s="97"/>
      <c r="K39" s="78" t="s">
        <v>945</v>
      </c>
      <c r="L39" s="140" t="str">
        <f>IF(ISERROR(VLOOKUP($B39&amp;" "&amp;$M39,Lists!$AC$4:$AD$17,2,FALSE)),"",VLOOKUP($B39&amp;" "&amp;$M39,Lists!$AC$4:$AD$17,2,FALSE))</f>
        <v/>
      </c>
      <c r="M39" s="78" t="str">
        <f>IF(ISERROR(VLOOKUP($K39,Lists!$L$4:$M$7,2,FALSE)),"",VLOOKUP($K39,Lists!$L$4:$M$7,2,FALSE))</f>
        <v/>
      </c>
      <c r="N39" s="98" t="str">
        <f t="shared" si="0"/>
        <v/>
      </c>
      <c r="O39" s="124" t="str">
        <f>IF(C39="no",VLOOKUP(B39,Lists!$R$4:$AB$17,10, FALSE),"Please enter details here")</f>
        <v>Please enter details here</v>
      </c>
      <c r="P39" s="99"/>
      <c r="Q39" s="99" t="str">
        <f>IF(Lists!$BA$4="","No","")</f>
        <v>No</v>
      </c>
      <c r="R39" s="100" t="str">
        <f>IF(ISERROR(VLOOKUP($E39,Lists!$T$4:$AA$49,6,FALSE)),"",VLOOKUP($E39,Lists!$T$4:$AA$49,6,FALSE))</f>
        <v/>
      </c>
      <c r="S39" s="101" t="str">
        <f>IF(ISERROR(VLOOKUP($E39,Lists!$T$4:$AA$49,7,FALSE)),"",VLOOKUP($E39,Lists!$T$4:$AA$49,7,FALSE))</f>
        <v/>
      </c>
      <c r="T39" s="102"/>
      <c r="U39" s="102"/>
      <c r="V39" s="102"/>
      <c r="W39" s="102"/>
      <c r="X39" s="102" t="str">
        <f>IF(ISERROR(VLOOKUP($E39,Lists!$T$4:$AF$49,13,FALSE))," ",VLOOKUP($E39,Lists!$T$4:$AF$49,13,FALSE))</f>
        <v xml:space="preserve"> </v>
      </c>
    </row>
    <row r="40" spans="1:24" x14ac:dyDescent="0.25">
      <c r="A40" s="91"/>
      <c r="B40" s="76" t="s">
        <v>781</v>
      </c>
      <c r="C40" s="89" t="s">
        <v>900</v>
      </c>
      <c r="D40" s="139" t="str">
        <f>IF(ISERROR(VLOOKUP($B40,Lists!$R$4:$S$17,2,FALSE)),"",VLOOKUP($B40,Lists!$R$4:$S$17,2,FALSE))</f>
        <v/>
      </c>
      <c r="E40" s="90" t="s">
        <v>799</v>
      </c>
      <c r="F40" s="96"/>
      <c r="G40" s="96" t="s">
        <v>836</v>
      </c>
      <c r="H40" s="91" t="s">
        <v>1016</v>
      </c>
      <c r="I40" s="91" t="s">
        <v>926</v>
      </c>
      <c r="J40" s="97"/>
      <c r="K40" s="78" t="s">
        <v>945</v>
      </c>
      <c r="L40" s="140" t="str">
        <f>IF(ISERROR(VLOOKUP($B40&amp;" "&amp;$M40,Lists!$AC$4:$AD$17,2,FALSE)),"",VLOOKUP($B40&amp;" "&amp;$M40,Lists!$AC$4:$AD$17,2,FALSE))</f>
        <v/>
      </c>
      <c r="M40" s="78" t="str">
        <f>IF(ISERROR(VLOOKUP($K40,Lists!$L$4:$M$7,2,FALSE)),"",VLOOKUP($K40,Lists!$L$4:$M$7,2,FALSE))</f>
        <v/>
      </c>
      <c r="N40" s="98" t="str">
        <f t="shared" si="0"/>
        <v/>
      </c>
      <c r="O40" s="124" t="str">
        <f>IF(C40="no",VLOOKUP(B40,Lists!$R$4:$AB$17,10, FALSE),"Please enter details here")</f>
        <v>Please enter details here</v>
      </c>
      <c r="P40" s="99"/>
      <c r="Q40" s="99" t="str">
        <f>IF(Lists!$BA$4="","No","")</f>
        <v>No</v>
      </c>
      <c r="R40" s="100" t="str">
        <f>IF(ISERROR(VLOOKUP($E40,Lists!$T$4:$AA$49,6,FALSE)),"",VLOOKUP($E40,Lists!$T$4:$AA$49,6,FALSE))</f>
        <v/>
      </c>
      <c r="S40" s="101" t="str">
        <f>IF(ISERROR(VLOOKUP($E40,Lists!$T$4:$AA$49,7,FALSE)),"",VLOOKUP($E40,Lists!$T$4:$AA$49,7,FALSE))</f>
        <v/>
      </c>
      <c r="T40" s="102"/>
      <c r="U40" s="102"/>
      <c r="V40" s="102"/>
      <c r="W40" s="102"/>
      <c r="X40" s="102" t="str">
        <f>IF(ISERROR(VLOOKUP($E40,Lists!$T$4:$AF$49,13,FALSE))," ",VLOOKUP($E40,Lists!$T$4:$AF$49,13,FALSE))</f>
        <v xml:space="preserve"> </v>
      </c>
    </row>
    <row r="41" spans="1:24" x14ac:dyDescent="0.25">
      <c r="A41" s="91"/>
      <c r="B41" s="76" t="s">
        <v>781</v>
      </c>
      <c r="C41" s="89" t="s">
        <v>900</v>
      </c>
      <c r="D41" s="139" t="str">
        <f>IF(ISERROR(VLOOKUP($B41,Lists!$R$4:$S$17,2,FALSE)),"",VLOOKUP($B41,Lists!$R$4:$S$17,2,FALSE))</f>
        <v/>
      </c>
      <c r="E41" s="90" t="s">
        <v>799</v>
      </c>
      <c r="F41" s="96"/>
      <c r="G41" s="96" t="s">
        <v>836</v>
      </c>
      <c r="H41" s="91" t="s">
        <v>1016</v>
      </c>
      <c r="I41" s="91" t="s">
        <v>926</v>
      </c>
      <c r="J41" s="97"/>
      <c r="K41" s="78" t="s">
        <v>945</v>
      </c>
      <c r="L41" s="140" t="str">
        <f>IF(ISERROR(VLOOKUP($B41&amp;" "&amp;$M41,Lists!$AC$4:$AD$17,2,FALSE)),"",VLOOKUP($B41&amp;" "&amp;$M41,Lists!$AC$4:$AD$17,2,FALSE))</f>
        <v/>
      </c>
      <c r="M41" s="78" t="str">
        <f>IF(ISERROR(VLOOKUP($K41,Lists!$L$4:$M$7,2,FALSE)),"",VLOOKUP($K41,Lists!$L$4:$M$7,2,FALSE))</f>
        <v/>
      </c>
      <c r="N41" s="98" t="str">
        <f t="shared" si="0"/>
        <v/>
      </c>
      <c r="O41" s="124" t="str">
        <f>IF(C41="no",VLOOKUP(B41,Lists!$R$4:$AB$17,10, FALSE),"Please enter details here")</f>
        <v>Please enter details here</v>
      </c>
      <c r="P41" s="99"/>
      <c r="Q41" s="99" t="str">
        <f>IF(Lists!$BA$4="","No","")</f>
        <v>No</v>
      </c>
      <c r="R41" s="100" t="str">
        <f>IF(ISERROR(VLOOKUP($E41,Lists!$T$4:$AA$49,6,FALSE)),"",VLOOKUP($E41,Lists!$T$4:$AA$49,6,FALSE))</f>
        <v/>
      </c>
      <c r="S41" s="101" t="str">
        <f>IF(ISERROR(VLOOKUP($E41,Lists!$T$4:$AA$49,7,FALSE)),"",VLOOKUP($E41,Lists!$T$4:$AA$49,7,FALSE))</f>
        <v/>
      </c>
      <c r="T41" s="102"/>
      <c r="U41" s="102"/>
      <c r="V41" s="102"/>
      <c r="W41" s="102"/>
      <c r="X41" s="102" t="str">
        <f>IF(ISERROR(VLOOKUP($E41,Lists!$T$4:$AF$49,13,FALSE))," ",VLOOKUP($E41,Lists!$T$4:$AF$49,13,FALSE))</f>
        <v xml:space="preserve"> </v>
      </c>
    </row>
    <row r="42" spans="1:24" x14ac:dyDescent="0.25">
      <c r="A42" s="91"/>
      <c r="B42" s="76" t="s">
        <v>781</v>
      </c>
      <c r="C42" s="89" t="s">
        <v>900</v>
      </c>
      <c r="D42" s="139" t="str">
        <f>IF(ISERROR(VLOOKUP($B42,Lists!$R$4:$S$17,2,FALSE)),"",VLOOKUP($B42,Lists!$R$4:$S$17,2,FALSE))</f>
        <v/>
      </c>
      <c r="E42" s="90" t="s">
        <v>799</v>
      </c>
      <c r="F42" s="96"/>
      <c r="G42" s="96" t="s">
        <v>836</v>
      </c>
      <c r="H42" s="91" t="s">
        <v>1016</v>
      </c>
      <c r="I42" s="91" t="s">
        <v>926</v>
      </c>
      <c r="J42" s="97"/>
      <c r="K42" s="78" t="s">
        <v>945</v>
      </c>
      <c r="L42" s="140" t="str">
        <f>IF(ISERROR(VLOOKUP($B42&amp;" "&amp;$M42,Lists!$AC$4:$AD$17,2,FALSE)),"",VLOOKUP($B42&amp;" "&amp;$M42,Lists!$AC$4:$AD$17,2,FALSE))</f>
        <v/>
      </c>
      <c r="M42" s="78" t="str">
        <f>IF(ISERROR(VLOOKUP($K42,Lists!$L$4:$M$7,2,FALSE)),"",VLOOKUP($K42,Lists!$L$4:$M$7,2,FALSE))</f>
        <v/>
      </c>
      <c r="N42" s="98" t="str">
        <f t="shared" si="0"/>
        <v/>
      </c>
      <c r="O42" s="124" t="str">
        <f>IF(C42="no",VLOOKUP(B42,Lists!$R$4:$AB$17,10, FALSE),"Please enter details here")</f>
        <v>Please enter details here</v>
      </c>
      <c r="P42" s="99"/>
      <c r="Q42" s="99" t="str">
        <f>IF(Lists!$BA$4="","No","")</f>
        <v>No</v>
      </c>
      <c r="R42" s="100" t="str">
        <f>IF(ISERROR(VLOOKUP($E42,Lists!$T$4:$AA$49,6,FALSE)),"",VLOOKUP($E42,Lists!$T$4:$AA$49,6,FALSE))</f>
        <v/>
      </c>
      <c r="S42" s="101" t="str">
        <f>IF(ISERROR(VLOOKUP($E42,Lists!$T$4:$AA$49,7,FALSE)),"",VLOOKUP($E42,Lists!$T$4:$AA$49,7,FALSE))</f>
        <v/>
      </c>
      <c r="T42" s="102"/>
      <c r="U42" s="102"/>
      <c r="V42" s="102"/>
      <c r="W42" s="102"/>
      <c r="X42" s="102" t="str">
        <f>IF(ISERROR(VLOOKUP($E42,Lists!$T$4:$AF$49,13,FALSE))," ",VLOOKUP($E42,Lists!$T$4:$AF$49,13,FALSE))</f>
        <v xml:space="preserve"> </v>
      </c>
    </row>
    <row r="43" spans="1:24" x14ac:dyDescent="0.25">
      <c r="A43" s="91"/>
      <c r="B43" s="76" t="s">
        <v>781</v>
      </c>
      <c r="C43" s="89" t="s">
        <v>900</v>
      </c>
      <c r="D43" s="139" t="str">
        <f>IF(ISERROR(VLOOKUP($B43,Lists!$R$4:$S$17,2,FALSE)),"",VLOOKUP($B43,Lists!$R$4:$S$17,2,FALSE))</f>
        <v/>
      </c>
      <c r="E43" s="90" t="s">
        <v>799</v>
      </c>
      <c r="F43" s="96"/>
      <c r="G43" s="96" t="s">
        <v>836</v>
      </c>
      <c r="H43" s="91" t="s">
        <v>1016</v>
      </c>
      <c r="I43" s="91" t="s">
        <v>926</v>
      </c>
      <c r="J43" s="97"/>
      <c r="K43" s="78" t="s">
        <v>945</v>
      </c>
      <c r="L43" s="140" t="str">
        <f>IF(ISERROR(VLOOKUP($B43&amp;" "&amp;$M43,Lists!$AC$4:$AD$17,2,FALSE)),"",VLOOKUP($B43&amp;" "&amp;$M43,Lists!$AC$4:$AD$17,2,FALSE))</f>
        <v/>
      </c>
      <c r="M43" s="78" t="str">
        <f>IF(ISERROR(VLOOKUP($K43,Lists!$L$4:$M$7,2,FALSE)),"",VLOOKUP($K43,Lists!$L$4:$M$7,2,FALSE))</f>
        <v/>
      </c>
      <c r="N43" s="98" t="str">
        <f t="shared" si="0"/>
        <v/>
      </c>
      <c r="O43" s="124" t="str">
        <f>IF(C43="no",VLOOKUP(B43,Lists!$R$4:$AB$17,10, FALSE),"Please enter details here")</f>
        <v>Please enter details here</v>
      </c>
      <c r="P43" s="99"/>
      <c r="Q43" s="99" t="str">
        <f>IF(Lists!$BA$4="","No","")</f>
        <v>No</v>
      </c>
      <c r="R43" s="100" t="str">
        <f>IF(ISERROR(VLOOKUP($E43,Lists!$T$4:$AA$49,6,FALSE)),"",VLOOKUP($E43,Lists!$T$4:$AA$49,6,FALSE))</f>
        <v/>
      </c>
      <c r="S43" s="101" t="str">
        <f>IF(ISERROR(VLOOKUP($E43,Lists!$T$4:$AA$49,7,FALSE)),"",VLOOKUP($E43,Lists!$T$4:$AA$49,7,FALSE))</f>
        <v/>
      </c>
      <c r="T43" s="102"/>
      <c r="U43" s="102"/>
      <c r="V43" s="102"/>
      <c r="W43" s="102"/>
      <c r="X43" s="102" t="str">
        <f>IF(ISERROR(VLOOKUP($E43,Lists!$T$4:$AF$49,13,FALSE))," ",VLOOKUP($E43,Lists!$T$4:$AF$49,13,FALSE))</f>
        <v xml:space="preserve"> </v>
      </c>
    </row>
    <row r="44" spans="1:24" x14ac:dyDescent="0.25">
      <c r="A44" s="91"/>
      <c r="B44" s="76" t="s">
        <v>781</v>
      </c>
      <c r="C44" s="89" t="s">
        <v>900</v>
      </c>
      <c r="D44" s="139" t="str">
        <f>IF(ISERROR(VLOOKUP($B44,Lists!$R$4:$S$17,2,FALSE)),"",VLOOKUP($B44,Lists!$R$4:$S$17,2,FALSE))</f>
        <v/>
      </c>
      <c r="E44" s="90" t="s">
        <v>799</v>
      </c>
      <c r="F44" s="96"/>
      <c r="G44" s="96" t="s">
        <v>836</v>
      </c>
      <c r="H44" s="91" t="s">
        <v>1016</v>
      </c>
      <c r="I44" s="91" t="s">
        <v>926</v>
      </c>
      <c r="J44" s="97"/>
      <c r="K44" s="78" t="s">
        <v>945</v>
      </c>
      <c r="L44" s="140" t="str">
        <f>IF(ISERROR(VLOOKUP($B44&amp;" "&amp;$M44,Lists!$AC$4:$AD$17,2,FALSE)),"",VLOOKUP($B44&amp;" "&amp;$M44,Lists!$AC$4:$AD$17,2,FALSE))</f>
        <v/>
      </c>
      <c r="M44" s="78" t="str">
        <f>IF(ISERROR(VLOOKUP($K44,Lists!$L$4:$M$7,2,FALSE)),"",VLOOKUP($K44,Lists!$L$4:$M$7,2,FALSE))</f>
        <v/>
      </c>
      <c r="N44" s="98" t="str">
        <f t="shared" si="0"/>
        <v/>
      </c>
      <c r="O44" s="124" t="str">
        <f>IF(C44="no",VLOOKUP(B44,Lists!$R$4:$AB$17,10, FALSE),"Please enter details here")</f>
        <v>Please enter details here</v>
      </c>
      <c r="P44" s="99"/>
      <c r="Q44" s="99" t="str">
        <f>IF(Lists!$BA$4="","No","")</f>
        <v>No</v>
      </c>
      <c r="R44" s="100" t="str">
        <f>IF(ISERROR(VLOOKUP($E44,Lists!$T$4:$AA$49,6,FALSE)),"",VLOOKUP($E44,Lists!$T$4:$AA$49,6,FALSE))</f>
        <v/>
      </c>
      <c r="S44" s="101" t="str">
        <f>IF(ISERROR(VLOOKUP($E44,Lists!$T$4:$AA$49,7,FALSE)),"",VLOOKUP($E44,Lists!$T$4:$AA$49,7,FALSE))</f>
        <v/>
      </c>
      <c r="T44" s="102"/>
      <c r="U44" s="102"/>
      <c r="V44" s="102"/>
      <c r="W44" s="102"/>
      <c r="X44" s="102" t="str">
        <f>IF(ISERROR(VLOOKUP($E44,Lists!$T$4:$AF$49,13,FALSE))," ",VLOOKUP($E44,Lists!$T$4:$AF$49,13,FALSE))</f>
        <v xml:space="preserve"> </v>
      </c>
    </row>
    <row r="45" spans="1:24" x14ac:dyDescent="0.25">
      <c r="A45" s="91"/>
      <c r="B45" s="76" t="s">
        <v>781</v>
      </c>
      <c r="C45" s="89" t="s">
        <v>900</v>
      </c>
      <c r="D45" s="139" t="str">
        <f>IF(ISERROR(VLOOKUP($B45,Lists!$R$4:$S$17,2,FALSE)),"",VLOOKUP($B45,Lists!$R$4:$S$17,2,FALSE))</f>
        <v/>
      </c>
      <c r="E45" s="90" t="s">
        <v>799</v>
      </c>
      <c r="F45" s="96"/>
      <c r="G45" s="96" t="s">
        <v>836</v>
      </c>
      <c r="H45" s="91" t="s">
        <v>1016</v>
      </c>
      <c r="I45" s="91" t="s">
        <v>926</v>
      </c>
      <c r="J45" s="97"/>
      <c r="K45" s="78" t="s">
        <v>945</v>
      </c>
      <c r="L45" s="140" t="str">
        <f>IF(ISERROR(VLOOKUP($B45&amp;" "&amp;$M45,Lists!$AC$4:$AD$17,2,FALSE)),"",VLOOKUP($B45&amp;" "&amp;$M45,Lists!$AC$4:$AD$17,2,FALSE))</f>
        <v/>
      </c>
      <c r="M45" s="78" t="str">
        <f>IF(ISERROR(VLOOKUP($K45,Lists!$L$4:$M$7,2,FALSE)),"",VLOOKUP($K45,Lists!$L$4:$M$7,2,FALSE))</f>
        <v/>
      </c>
      <c r="N45" s="98" t="str">
        <f t="shared" si="0"/>
        <v/>
      </c>
      <c r="O45" s="124" t="str">
        <f>IF(C45="no",VLOOKUP(B45,Lists!$R$4:$AB$17,10, FALSE),"Please enter details here")</f>
        <v>Please enter details here</v>
      </c>
      <c r="P45" s="99"/>
      <c r="Q45" s="99" t="str">
        <f>IF(Lists!$BA$4="","No","")</f>
        <v>No</v>
      </c>
      <c r="R45" s="100" t="str">
        <f>IF(ISERROR(VLOOKUP($E45,Lists!$T$4:$AA$49,6,FALSE)),"",VLOOKUP($E45,Lists!$T$4:$AA$49,6,FALSE))</f>
        <v/>
      </c>
      <c r="S45" s="101" t="str">
        <f>IF(ISERROR(VLOOKUP($E45,Lists!$T$4:$AA$49,7,FALSE)),"",VLOOKUP($E45,Lists!$T$4:$AA$49,7,FALSE))</f>
        <v/>
      </c>
      <c r="T45" s="102"/>
      <c r="U45" s="102"/>
      <c r="V45" s="102"/>
      <c r="W45" s="102"/>
      <c r="X45" s="102" t="str">
        <f>IF(ISERROR(VLOOKUP($E45,Lists!$T$4:$AF$49,13,FALSE))," ",VLOOKUP($E45,Lists!$T$4:$AF$49,13,FALSE))</f>
        <v xml:space="preserve"> </v>
      </c>
    </row>
    <row r="46" spans="1:24" x14ac:dyDescent="0.25">
      <c r="A46" s="91"/>
      <c r="B46" s="76" t="s">
        <v>781</v>
      </c>
      <c r="C46" s="89" t="s">
        <v>900</v>
      </c>
      <c r="D46" s="139" t="str">
        <f>IF(ISERROR(VLOOKUP($B46,Lists!$R$4:$S$17,2,FALSE)),"",VLOOKUP($B46,Lists!$R$4:$S$17,2,FALSE))</f>
        <v/>
      </c>
      <c r="E46" s="90" t="s">
        <v>799</v>
      </c>
      <c r="F46" s="96"/>
      <c r="G46" s="96" t="s">
        <v>836</v>
      </c>
      <c r="H46" s="91" t="s">
        <v>1016</v>
      </c>
      <c r="I46" s="91" t="s">
        <v>926</v>
      </c>
      <c r="J46" s="97"/>
      <c r="K46" s="78" t="s">
        <v>945</v>
      </c>
      <c r="L46" s="140" t="str">
        <f>IF(ISERROR(VLOOKUP($B46&amp;" "&amp;$M46,Lists!$AC$4:$AD$17,2,FALSE)),"",VLOOKUP($B46&amp;" "&amp;$M46,Lists!$AC$4:$AD$17,2,FALSE))</f>
        <v/>
      </c>
      <c r="M46" s="78" t="str">
        <f>IF(ISERROR(VLOOKUP($K46,Lists!$L$4:$M$7,2,FALSE)),"",VLOOKUP($K46,Lists!$L$4:$M$7,2,FALSE))</f>
        <v/>
      </c>
      <c r="N46" s="98" t="str">
        <f t="shared" si="0"/>
        <v/>
      </c>
      <c r="O46" s="124" t="str">
        <f>IF(C46="no",VLOOKUP(B46,Lists!$R$4:$AB$17,10, FALSE),"Please enter details here")</f>
        <v>Please enter details here</v>
      </c>
      <c r="P46" s="99"/>
      <c r="Q46" s="99" t="str">
        <f>IF(Lists!$BA$4="","No","")</f>
        <v>No</v>
      </c>
      <c r="R46" s="100" t="str">
        <f>IF(ISERROR(VLOOKUP($E46,Lists!$T$4:$AA$49,6,FALSE)),"",VLOOKUP($E46,Lists!$T$4:$AA$49,6,FALSE))</f>
        <v/>
      </c>
      <c r="S46" s="101" t="str">
        <f>IF(ISERROR(VLOOKUP($E46,Lists!$T$4:$AA$49,7,FALSE)),"",VLOOKUP($E46,Lists!$T$4:$AA$49,7,FALSE))</f>
        <v/>
      </c>
      <c r="T46" s="102"/>
      <c r="U46" s="102"/>
      <c r="V46" s="102"/>
      <c r="W46" s="102"/>
      <c r="X46" s="102" t="str">
        <f>IF(ISERROR(VLOOKUP($E46,Lists!$T$4:$AF$49,13,FALSE))," ",VLOOKUP($E46,Lists!$T$4:$AF$49,13,FALSE))</f>
        <v xml:space="preserve"> </v>
      </c>
    </row>
    <row r="47" spans="1:24" x14ac:dyDescent="0.25">
      <c r="A47" s="91"/>
      <c r="B47" s="76" t="s">
        <v>781</v>
      </c>
      <c r="C47" s="89" t="s">
        <v>900</v>
      </c>
      <c r="D47" s="139" t="str">
        <f>IF(ISERROR(VLOOKUP($B47,Lists!$R$4:$S$17,2,FALSE)),"",VLOOKUP($B47,Lists!$R$4:$S$17,2,FALSE))</f>
        <v/>
      </c>
      <c r="E47" s="90" t="s">
        <v>799</v>
      </c>
      <c r="F47" s="96"/>
      <c r="G47" s="96" t="s">
        <v>836</v>
      </c>
      <c r="H47" s="91" t="s">
        <v>1016</v>
      </c>
      <c r="I47" s="91" t="s">
        <v>926</v>
      </c>
      <c r="J47" s="97"/>
      <c r="K47" s="78" t="s">
        <v>945</v>
      </c>
      <c r="L47" s="140" t="str">
        <f>IF(ISERROR(VLOOKUP($B47&amp;" "&amp;$M47,Lists!$AC$4:$AD$17,2,FALSE)),"",VLOOKUP($B47&amp;" "&amp;$M47,Lists!$AC$4:$AD$17,2,FALSE))</f>
        <v/>
      </c>
      <c r="M47" s="78" t="str">
        <f>IF(ISERROR(VLOOKUP($K47,Lists!$L$4:$M$7,2,FALSE)),"",VLOOKUP($K47,Lists!$L$4:$M$7,2,FALSE))</f>
        <v/>
      </c>
      <c r="N47" s="98" t="str">
        <f t="shared" si="0"/>
        <v/>
      </c>
      <c r="O47" s="124" t="str">
        <f>IF(C47="no",VLOOKUP(B47,Lists!$R$4:$AB$17,10, FALSE),"Please enter details here")</f>
        <v>Please enter details here</v>
      </c>
      <c r="P47" s="99"/>
      <c r="Q47" s="99" t="str">
        <f>IF(Lists!$BA$4="","No","")</f>
        <v>No</v>
      </c>
      <c r="R47" s="100" t="str">
        <f>IF(ISERROR(VLOOKUP($E47,Lists!$T$4:$AA$49,6,FALSE)),"",VLOOKUP($E47,Lists!$T$4:$AA$49,6,FALSE))</f>
        <v/>
      </c>
      <c r="S47" s="101" t="str">
        <f>IF(ISERROR(VLOOKUP($E47,Lists!$T$4:$AA$49,7,FALSE)),"",VLOOKUP($E47,Lists!$T$4:$AA$49,7,FALSE))</f>
        <v/>
      </c>
      <c r="T47" s="102"/>
      <c r="U47" s="102"/>
      <c r="V47" s="102"/>
      <c r="W47" s="102"/>
      <c r="X47" s="102" t="str">
        <f>IF(ISERROR(VLOOKUP($E47,Lists!$T$4:$AF$49,13,FALSE))," ",VLOOKUP($E47,Lists!$T$4:$AF$49,13,FALSE))</f>
        <v xml:space="preserve"> </v>
      </c>
    </row>
    <row r="48" spans="1:24" x14ac:dyDescent="0.25">
      <c r="A48" s="91"/>
      <c r="B48" s="76" t="s">
        <v>781</v>
      </c>
      <c r="C48" s="89" t="s">
        <v>900</v>
      </c>
      <c r="D48" s="139" t="str">
        <f>IF(ISERROR(VLOOKUP($B48,Lists!$R$4:$S$17,2,FALSE)),"",VLOOKUP($B48,Lists!$R$4:$S$17,2,FALSE))</f>
        <v/>
      </c>
      <c r="E48" s="90" t="s">
        <v>799</v>
      </c>
      <c r="F48" s="96"/>
      <c r="G48" s="96" t="s">
        <v>836</v>
      </c>
      <c r="H48" s="91" t="s">
        <v>1016</v>
      </c>
      <c r="I48" s="91" t="s">
        <v>926</v>
      </c>
      <c r="J48" s="97"/>
      <c r="K48" s="78" t="s">
        <v>945</v>
      </c>
      <c r="L48" s="140" t="str">
        <f>IF(ISERROR(VLOOKUP($B48&amp;" "&amp;$M48,Lists!$AC$4:$AD$17,2,FALSE)),"",VLOOKUP($B48&amp;" "&amp;$M48,Lists!$AC$4:$AD$17,2,FALSE))</f>
        <v/>
      </c>
      <c r="M48" s="78" t="str">
        <f>IF(ISERROR(VLOOKUP($K48,Lists!$L$4:$M$7,2,FALSE)),"",VLOOKUP($K48,Lists!$L$4:$M$7,2,FALSE))</f>
        <v/>
      </c>
      <c r="N48" s="98" t="str">
        <f t="shared" si="0"/>
        <v/>
      </c>
      <c r="O48" s="124" t="str">
        <f>IF(C48="no",VLOOKUP(B48,Lists!$R$4:$AB$17,10, FALSE),"Please enter details here")</f>
        <v>Please enter details here</v>
      </c>
      <c r="P48" s="99"/>
      <c r="Q48" s="99" t="str">
        <f>IF(Lists!$BA$4="","No","")</f>
        <v>No</v>
      </c>
      <c r="R48" s="100" t="str">
        <f>IF(ISERROR(VLOOKUP($E48,Lists!$T$4:$AA$49,6,FALSE)),"",VLOOKUP($E48,Lists!$T$4:$AA$49,6,FALSE))</f>
        <v/>
      </c>
      <c r="S48" s="101" t="str">
        <f>IF(ISERROR(VLOOKUP($E48,Lists!$T$4:$AA$49,7,FALSE)),"",VLOOKUP($E48,Lists!$T$4:$AA$49,7,FALSE))</f>
        <v/>
      </c>
      <c r="T48" s="102"/>
      <c r="U48" s="102"/>
      <c r="V48" s="102"/>
      <c r="W48" s="102"/>
      <c r="X48" s="102" t="str">
        <f>IF(ISERROR(VLOOKUP($E48,Lists!$T$4:$AF$49,13,FALSE))," ",VLOOKUP($E48,Lists!$T$4:$AF$49,13,FALSE))</f>
        <v xml:space="preserve"> </v>
      </c>
    </row>
    <row r="49" spans="1:24" x14ac:dyDescent="0.25">
      <c r="A49" s="91"/>
      <c r="B49" s="76" t="s">
        <v>781</v>
      </c>
      <c r="C49" s="89" t="s">
        <v>900</v>
      </c>
      <c r="D49" s="139" t="str">
        <f>IF(ISERROR(VLOOKUP($B49,Lists!$R$4:$S$17,2,FALSE)),"",VLOOKUP($B49,Lists!$R$4:$S$17,2,FALSE))</f>
        <v/>
      </c>
      <c r="E49" s="90" t="s">
        <v>799</v>
      </c>
      <c r="F49" s="96"/>
      <c r="G49" s="96" t="s">
        <v>836</v>
      </c>
      <c r="H49" s="91" t="s">
        <v>1016</v>
      </c>
      <c r="I49" s="91" t="s">
        <v>926</v>
      </c>
      <c r="J49" s="97"/>
      <c r="K49" s="78" t="s">
        <v>945</v>
      </c>
      <c r="L49" s="140" t="str">
        <f>IF(ISERROR(VLOOKUP($B49&amp;" "&amp;$M49,Lists!$AC$4:$AD$17,2,FALSE)),"",VLOOKUP($B49&amp;" "&amp;$M49,Lists!$AC$4:$AD$17,2,FALSE))</f>
        <v/>
      </c>
      <c r="M49" s="78" t="str">
        <f>IF(ISERROR(VLOOKUP($K49,Lists!$L$4:$M$7,2,FALSE)),"",VLOOKUP($K49,Lists!$L$4:$M$7,2,FALSE))</f>
        <v/>
      </c>
      <c r="N49" s="98" t="str">
        <f t="shared" si="0"/>
        <v/>
      </c>
      <c r="O49" s="124" t="str">
        <f>IF(C49="no",VLOOKUP(B49,Lists!$R$4:$AB$17,10, FALSE),"Please enter details here")</f>
        <v>Please enter details here</v>
      </c>
      <c r="P49" s="99"/>
      <c r="Q49" s="99" t="str">
        <f>IF(Lists!$BA$4="","No","")</f>
        <v>No</v>
      </c>
      <c r="R49" s="100" t="str">
        <f>IF(ISERROR(VLOOKUP($E49,Lists!$T$4:$AA$49,6,FALSE)),"",VLOOKUP($E49,Lists!$T$4:$AA$49,6,FALSE))</f>
        <v/>
      </c>
      <c r="S49" s="101" t="str">
        <f>IF(ISERROR(VLOOKUP($E49,Lists!$T$4:$AA$49,7,FALSE)),"",VLOOKUP($E49,Lists!$T$4:$AA$49,7,FALSE))</f>
        <v/>
      </c>
      <c r="T49" s="102"/>
      <c r="U49" s="102"/>
      <c r="V49" s="102"/>
      <c r="W49" s="102"/>
      <c r="X49" s="102" t="str">
        <f>IF(ISERROR(VLOOKUP($E49,Lists!$T$4:$AF$49,13,FALSE))," ",VLOOKUP($E49,Lists!$T$4:$AF$49,13,FALSE))</f>
        <v xml:space="preserve"> </v>
      </c>
    </row>
    <row r="50" spans="1:24" x14ac:dyDescent="0.25">
      <c r="A50" s="91"/>
      <c r="B50" s="76" t="s">
        <v>781</v>
      </c>
      <c r="C50" s="89" t="s">
        <v>900</v>
      </c>
      <c r="D50" s="139" t="str">
        <f>IF(ISERROR(VLOOKUP($B50,Lists!$R$4:$S$17,2,FALSE)),"",VLOOKUP($B50,Lists!$R$4:$S$17,2,FALSE))</f>
        <v/>
      </c>
      <c r="E50" s="90" t="s">
        <v>799</v>
      </c>
      <c r="F50" s="96"/>
      <c r="G50" s="96" t="s">
        <v>836</v>
      </c>
      <c r="H50" s="91" t="s">
        <v>1016</v>
      </c>
      <c r="I50" s="91" t="s">
        <v>926</v>
      </c>
      <c r="J50" s="97"/>
      <c r="K50" s="78" t="s">
        <v>945</v>
      </c>
      <c r="L50" s="140" t="str">
        <f>IF(ISERROR(VLOOKUP($B50&amp;" "&amp;$M50,Lists!$AC$4:$AD$17,2,FALSE)),"",VLOOKUP($B50&amp;" "&amp;$M50,Lists!$AC$4:$AD$17,2,FALSE))</f>
        <v/>
      </c>
      <c r="M50" s="78" t="str">
        <f>IF(ISERROR(VLOOKUP($K50,Lists!$L$4:$M$7,2,FALSE)),"",VLOOKUP($K50,Lists!$L$4:$M$7,2,FALSE))</f>
        <v/>
      </c>
      <c r="N50" s="98" t="str">
        <f t="shared" si="0"/>
        <v/>
      </c>
      <c r="O50" s="124" t="str">
        <f>IF(C50="no",VLOOKUP(B50,Lists!$R$4:$AB$17,10, FALSE),"Please enter details here")</f>
        <v>Please enter details here</v>
      </c>
      <c r="P50" s="99"/>
      <c r="Q50" s="99" t="str">
        <f>IF(Lists!$BA$4="","No","")</f>
        <v>No</v>
      </c>
      <c r="R50" s="100" t="str">
        <f>IF(ISERROR(VLOOKUP($E50,Lists!$T$4:$AA$49,6,FALSE)),"",VLOOKUP($E50,Lists!$T$4:$AA$49,6,FALSE))</f>
        <v/>
      </c>
      <c r="S50" s="101" t="str">
        <f>IF(ISERROR(VLOOKUP($E50,Lists!$T$4:$AA$49,7,FALSE)),"",VLOOKUP($E50,Lists!$T$4:$AA$49,7,FALSE))</f>
        <v/>
      </c>
      <c r="T50" s="102"/>
      <c r="U50" s="102"/>
      <c r="V50" s="102"/>
      <c r="W50" s="102"/>
      <c r="X50" s="102" t="str">
        <f>IF(ISERROR(VLOOKUP($E50,Lists!$T$4:$AF$49,13,FALSE))," ",VLOOKUP($E50,Lists!$T$4:$AF$49,13,FALSE))</f>
        <v xml:space="preserve"> </v>
      </c>
    </row>
    <row r="51" spans="1:24" x14ac:dyDescent="0.25">
      <c r="A51" s="91"/>
      <c r="B51" s="76" t="s">
        <v>781</v>
      </c>
      <c r="C51" s="89" t="s">
        <v>900</v>
      </c>
      <c r="D51" s="139" t="str">
        <f>IF(ISERROR(VLOOKUP($B51,Lists!$R$4:$S$17,2,FALSE)),"",VLOOKUP($B51,Lists!$R$4:$S$17,2,FALSE))</f>
        <v/>
      </c>
      <c r="E51" s="90" t="s">
        <v>799</v>
      </c>
      <c r="F51" s="96"/>
      <c r="G51" s="96" t="s">
        <v>836</v>
      </c>
      <c r="H51" s="91" t="s">
        <v>1016</v>
      </c>
      <c r="I51" s="91" t="s">
        <v>926</v>
      </c>
      <c r="J51" s="97"/>
      <c r="K51" s="78" t="s">
        <v>945</v>
      </c>
      <c r="L51" s="140" t="str">
        <f>IF(ISERROR(VLOOKUP($B51&amp;" "&amp;$M51,Lists!$AC$4:$AD$17,2,FALSE)),"",VLOOKUP($B51&amp;" "&amp;$M51,Lists!$AC$4:$AD$17,2,FALSE))</f>
        <v/>
      </c>
      <c r="M51" s="78" t="str">
        <f>IF(ISERROR(VLOOKUP($K51,Lists!$L$4:$M$7,2,FALSE)),"",VLOOKUP($K51,Lists!$L$4:$M$7,2,FALSE))</f>
        <v/>
      </c>
      <c r="N51" s="98" t="str">
        <f t="shared" si="0"/>
        <v/>
      </c>
      <c r="O51" s="124" t="str">
        <f>IF(C51="no",VLOOKUP(B51,Lists!$R$4:$AB$17,10, FALSE),"Please enter details here")</f>
        <v>Please enter details here</v>
      </c>
      <c r="P51" s="99"/>
      <c r="Q51" s="99" t="str">
        <f>IF(Lists!$BA$4="","No","")</f>
        <v>No</v>
      </c>
      <c r="R51" s="100" t="str">
        <f>IF(ISERROR(VLOOKUP($E51,Lists!$T$4:$AA$49,6,FALSE)),"",VLOOKUP($E51,Lists!$T$4:$AA$49,6,FALSE))</f>
        <v/>
      </c>
      <c r="S51" s="101" t="str">
        <f>IF(ISERROR(VLOOKUP($E51,Lists!$T$4:$AA$49,7,FALSE)),"",VLOOKUP($E51,Lists!$T$4:$AA$49,7,FALSE))</f>
        <v/>
      </c>
      <c r="T51" s="102"/>
      <c r="U51" s="102"/>
      <c r="V51" s="102"/>
      <c r="W51" s="102"/>
      <c r="X51" s="102" t="str">
        <f>IF(ISERROR(VLOOKUP($E51,Lists!$T$4:$AF$49,13,FALSE))," ",VLOOKUP($E51,Lists!$T$4:$AF$49,13,FALSE))</f>
        <v xml:space="preserve"> </v>
      </c>
    </row>
    <row r="52" spans="1:24" x14ac:dyDescent="0.25">
      <c r="A52" s="91"/>
      <c r="B52" s="76" t="s">
        <v>781</v>
      </c>
      <c r="C52" s="89" t="s">
        <v>900</v>
      </c>
      <c r="D52" s="139" t="str">
        <f>IF(ISERROR(VLOOKUP($B52,Lists!$R$4:$S$17,2,FALSE)),"",VLOOKUP($B52,Lists!$R$4:$S$17,2,FALSE))</f>
        <v/>
      </c>
      <c r="E52" s="90" t="s">
        <v>799</v>
      </c>
      <c r="F52" s="96"/>
      <c r="G52" s="96" t="s">
        <v>836</v>
      </c>
      <c r="H52" s="91" t="s">
        <v>1016</v>
      </c>
      <c r="I52" s="91" t="s">
        <v>926</v>
      </c>
      <c r="J52" s="97"/>
      <c r="K52" s="78" t="s">
        <v>945</v>
      </c>
      <c r="L52" s="140" t="str">
        <f>IF(ISERROR(VLOOKUP($B52&amp;" "&amp;$M52,Lists!$AC$4:$AD$17,2,FALSE)),"",VLOOKUP($B52&amp;" "&amp;$M52,Lists!$AC$4:$AD$17,2,FALSE))</f>
        <v/>
      </c>
      <c r="M52" s="78" t="str">
        <f>IF(ISERROR(VLOOKUP($K52,Lists!$L$4:$M$7,2,FALSE)),"",VLOOKUP($K52,Lists!$L$4:$M$7,2,FALSE))</f>
        <v/>
      </c>
      <c r="N52" s="98" t="str">
        <f t="shared" si="0"/>
        <v/>
      </c>
      <c r="O52" s="124" t="str">
        <f>IF(C52="no",VLOOKUP(B52,Lists!$R$4:$AB$17,10, FALSE),"Please enter details here")</f>
        <v>Please enter details here</v>
      </c>
      <c r="P52" s="99"/>
      <c r="Q52" s="99" t="str">
        <f>IF(Lists!$BA$4="","No","")</f>
        <v>No</v>
      </c>
      <c r="R52" s="100" t="str">
        <f>IF(ISERROR(VLOOKUP($E52,Lists!$T$4:$AA$49,6,FALSE)),"",VLOOKUP($E52,Lists!$T$4:$AA$49,6,FALSE))</f>
        <v/>
      </c>
      <c r="S52" s="101" t="str">
        <f>IF(ISERROR(VLOOKUP($E52,Lists!$T$4:$AA$49,7,FALSE)),"",VLOOKUP($E52,Lists!$T$4:$AA$49,7,FALSE))</f>
        <v/>
      </c>
      <c r="T52" s="102"/>
      <c r="U52" s="102"/>
      <c r="V52" s="102"/>
      <c r="W52" s="102"/>
      <c r="X52" s="102" t="str">
        <f>IF(ISERROR(VLOOKUP($E52,Lists!$T$4:$AF$49,13,FALSE))," ",VLOOKUP($E52,Lists!$T$4:$AF$49,13,FALSE))</f>
        <v xml:space="preserve"> </v>
      </c>
    </row>
    <row r="53" spans="1:24" x14ac:dyDescent="0.25">
      <c r="A53" s="91"/>
      <c r="B53" s="76" t="s">
        <v>781</v>
      </c>
      <c r="C53" s="89" t="s">
        <v>900</v>
      </c>
      <c r="D53" s="139" t="str">
        <f>IF(ISERROR(VLOOKUP($B53,Lists!$R$4:$S$17,2,FALSE)),"",VLOOKUP($B53,Lists!$R$4:$S$17,2,FALSE))</f>
        <v/>
      </c>
      <c r="E53" s="90" t="s">
        <v>799</v>
      </c>
      <c r="F53" s="96"/>
      <c r="G53" s="96" t="s">
        <v>836</v>
      </c>
      <c r="H53" s="91" t="s">
        <v>1016</v>
      </c>
      <c r="I53" s="91" t="s">
        <v>926</v>
      </c>
      <c r="J53" s="97"/>
      <c r="K53" s="78" t="s">
        <v>945</v>
      </c>
      <c r="L53" s="140" t="str">
        <f>IF(ISERROR(VLOOKUP($B53&amp;" "&amp;$M53,Lists!$AC$4:$AD$17,2,FALSE)),"",VLOOKUP($B53&amp;" "&amp;$M53,Lists!$AC$4:$AD$17,2,FALSE))</f>
        <v/>
      </c>
      <c r="M53" s="78" t="str">
        <f>IF(ISERROR(VLOOKUP($K53,Lists!$L$4:$M$7,2,FALSE)),"",VLOOKUP($K53,Lists!$L$4:$M$7,2,FALSE))</f>
        <v/>
      </c>
      <c r="N53" s="98" t="str">
        <f t="shared" si="0"/>
        <v/>
      </c>
      <c r="O53" s="124" t="str">
        <f>IF(C53="no",VLOOKUP(B53,Lists!$R$4:$AB$17,10, FALSE),"Please enter details here")</f>
        <v>Please enter details here</v>
      </c>
      <c r="P53" s="99"/>
      <c r="Q53" s="99" t="str">
        <f>IF(Lists!$BA$4="","No","")</f>
        <v>No</v>
      </c>
      <c r="R53" s="100" t="str">
        <f>IF(ISERROR(VLOOKUP($E53,Lists!$T$4:$AA$49,6,FALSE)),"",VLOOKUP($E53,Lists!$T$4:$AA$49,6,FALSE))</f>
        <v/>
      </c>
      <c r="S53" s="101" t="str">
        <f>IF(ISERROR(VLOOKUP($E53,Lists!$T$4:$AA$49,7,FALSE)),"",VLOOKUP($E53,Lists!$T$4:$AA$49,7,FALSE))</f>
        <v/>
      </c>
      <c r="T53" s="102"/>
      <c r="U53" s="102"/>
      <c r="V53" s="102"/>
      <c r="W53" s="102"/>
      <c r="X53" s="102" t="str">
        <f>IF(ISERROR(VLOOKUP($E53,Lists!$T$4:$AF$49,13,FALSE))," ",VLOOKUP($E53,Lists!$T$4:$AF$49,13,FALSE))</f>
        <v xml:space="preserve"> </v>
      </c>
    </row>
    <row r="54" spans="1:24" x14ac:dyDescent="0.25">
      <c r="A54" s="91"/>
      <c r="B54" s="76" t="s">
        <v>781</v>
      </c>
      <c r="C54" s="89" t="s">
        <v>900</v>
      </c>
      <c r="D54" s="139" t="str">
        <f>IF(ISERROR(VLOOKUP($B54,Lists!$R$4:$S$17,2,FALSE)),"",VLOOKUP($B54,Lists!$R$4:$S$17,2,FALSE))</f>
        <v/>
      </c>
      <c r="E54" s="90" t="s">
        <v>799</v>
      </c>
      <c r="F54" s="96"/>
      <c r="G54" s="96" t="s">
        <v>836</v>
      </c>
      <c r="H54" s="91" t="s">
        <v>1016</v>
      </c>
      <c r="I54" s="91" t="s">
        <v>926</v>
      </c>
      <c r="J54" s="97"/>
      <c r="K54" s="78" t="s">
        <v>945</v>
      </c>
      <c r="L54" s="140" t="str">
        <f>IF(ISERROR(VLOOKUP($B54&amp;" "&amp;$M54,Lists!$AC$4:$AD$17,2,FALSE)),"",VLOOKUP($B54&amp;" "&amp;$M54,Lists!$AC$4:$AD$17,2,FALSE))</f>
        <v/>
      </c>
      <c r="M54" s="78" t="str">
        <f>IF(ISERROR(VLOOKUP($K54,Lists!$L$4:$M$7,2,FALSE)),"",VLOOKUP($K54,Lists!$L$4:$M$7,2,FALSE))</f>
        <v/>
      </c>
      <c r="N54" s="98" t="str">
        <f t="shared" si="0"/>
        <v/>
      </c>
      <c r="O54" s="124" t="str">
        <f>IF(C54="no",VLOOKUP(B54,Lists!$R$4:$AB$17,10, FALSE),"Please enter details here")</f>
        <v>Please enter details here</v>
      </c>
      <c r="P54" s="99"/>
      <c r="Q54" s="99" t="str">
        <f>IF(Lists!$BA$4="","No","")</f>
        <v>No</v>
      </c>
      <c r="R54" s="100" t="str">
        <f>IF(ISERROR(VLOOKUP($E54,Lists!$T$4:$AA$49,6,FALSE)),"",VLOOKUP($E54,Lists!$T$4:$AA$49,6,FALSE))</f>
        <v/>
      </c>
      <c r="S54" s="101" t="str">
        <f>IF(ISERROR(VLOOKUP($E54,Lists!$T$4:$AA$49,7,FALSE)),"",VLOOKUP($E54,Lists!$T$4:$AA$49,7,FALSE))</f>
        <v/>
      </c>
      <c r="T54" s="102"/>
      <c r="U54" s="102"/>
      <c r="V54" s="102"/>
      <c r="W54" s="102"/>
      <c r="X54" s="102" t="str">
        <f>IF(ISERROR(VLOOKUP($E54,Lists!$T$4:$AF$49,13,FALSE))," ",VLOOKUP($E54,Lists!$T$4:$AF$49,13,FALSE))</f>
        <v xml:space="preserve"> </v>
      </c>
    </row>
    <row r="55" spans="1:24" x14ac:dyDescent="0.25">
      <c r="A55" s="91"/>
      <c r="B55" s="76" t="s">
        <v>781</v>
      </c>
      <c r="C55" s="89" t="s">
        <v>900</v>
      </c>
      <c r="D55" s="139" t="str">
        <f>IF(ISERROR(VLOOKUP($B55,Lists!$R$4:$S$17,2,FALSE)),"",VLOOKUP($B55,Lists!$R$4:$S$17,2,FALSE))</f>
        <v/>
      </c>
      <c r="E55" s="90" t="s">
        <v>799</v>
      </c>
      <c r="F55" s="96"/>
      <c r="G55" s="96" t="s">
        <v>836</v>
      </c>
      <c r="H55" s="91" t="s">
        <v>1016</v>
      </c>
      <c r="I55" s="91" t="s">
        <v>926</v>
      </c>
      <c r="J55" s="97"/>
      <c r="K55" s="78" t="s">
        <v>945</v>
      </c>
      <c r="L55" s="140" t="str">
        <f>IF(ISERROR(VLOOKUP($B55&amp;" "&amp;$M55,Lists!$AC$4:$AD$17,2,FALSE)),"",VLOOKUP($B55&amp;" "&amp;$M55,Lists!$AC$4:$AD$17,2,FALSE))</f>
        <v/>
      </c>
      <c r="M55" s="78" t="str">
        <f>IF(ISERROR(VLOOKUP($K55,Lists!$L$4:$M$7,2,FALSE)),"",VLOOKUP($K55,Lists!$L$4:$M$7,2,FALSE))</f>
        <v/>
      </c>
      <c r="N55" s="98" t="str">
        <f t="shared" si="0"/>
        <v/>
      </c>
      <c r="O55" s="124" t="str">
        <f>IF(C55="no",VLOOKUP(B55,Lists!$R$4:$AB$17,10, FALSE),"Please enter details here")</f>
        <v>Please enter details here</v>
      </c>
      <c r="P55" s="99"/>
      <c r="Q55" s="99" t="str">
        <f>IF(Lists!$BA$4="","No","")</f>
        <v>No</v>
      </c>
      <c r="R55" s="100" t="str">
        <f>IF(ISERROR(VLOOKUP($E55,Lists!$T$4:$AA$49,6,FALSE)),"",VLOOKUP($E55,Lists!$T$4:$AA$49,6,FALSE))</f>
        <v/>
      </c>
      <c r="S55" s="101" t="str">
        <f>IF(ISERROR(VLOOKUP($E55,Lists!$T$4:$AA$49,7,FALSE)),"",VLOOKUP($E55,Lists!$T$4:$AA$49,7,FALSE))</f>
        <v/>
      </c>
      <c r="T55" s="102"/>
      <c r="U55" s="102"/>
      <c r="V55" s="102"/>
      <c r="W55" s="102"/>
      <c r="X55" s="102" t="str">
        <f>IF(ISERROR(VLOOKUP($E55,Lists!$T$4:$AF$49,13,FALSE))," ",VLOOKUP($E55,Lists!$T$4:$AF$49,13,FALSE))</f>
        <v xml:space="preserve"> </v>
      </c>
    </row>
    <row r="56" spans="1:24" x14ac:dyDescent="0.25">
      <c r="A56" s="91"/>
      <c r="B56" s="76" t="s">
        <v>781</v>
      </c>
      <c r="C56" s="89" t="s">
        <v>900</v>
      </c>
      <c r="D56" s="139" t="str">
        <f>IF(ISERROR(VLOOKUP($B56,Lists!$R$4:$S$17,2,FALSE)),"",VLOOKUP($B56,Lists!$R$4:$S$17,2,FALSE))</f>
        <v/>
      </c>
      <c r="E56" s="90" t="s">
        <v>799</v>
      </c>
      <c r="F56" s="96"/>
      <c r="G56" s="96" t="s">
        <v>836</v>
      </c>
      <c r="H56" s="91" t="s">
        <v>1016</v>
      </c>
      <c r="I56" s="91" t="s">
        <v>926</v>
      </c>
      <c r="J56" s="97"/>
      <c r="K56" s="78" t="s">
        <v>945</v>
      </c>
      <c r="L56" s="140" t="str">
        <f>IF(ISERROR(VLOOKUP($B56&amp;" "&amp;$M56,Lists!$AC$4:$AD$17,2,FALSE)),"",VLOOKUP($B56&amp;" "&amp;$M56,Lists!$AC$4:$AD$17,2,FALSE))</f>
        <v/>
      </c>
      <c r="M56" s="78" t="str">
        <f>IF(ISERROR(VLOOKUP($K56,Lists!$L$4:$M$7,2,FALSE)),"",VLOOKUP($K56,Lists!$L$4:$M$7,2,FALSE))</f>
        <v/>
      </c>
      <c r="N56" s="98" t="str">
        <f t="shared" si="0"/>
        <v/>
      </c>
      <c r="O56" s="124" t="str">
        <f>IF(C56="no",VLOOKUP(B56,Lists!$R$4:$AB$17,10, FALSE),"Please enter details here")</f>
        <v>Please enter details here</v>
      </c>
      <c r="P56" s="99"/>
      <c r="Q56" s="99" t="str">
        <f>IF(Lists!$BA$4="","No","")</f>
        <v>No</v>
      </c>
      <c r="R56" s="100" t="str">
        <f>IF(ISERROR(VLOOKUP($E56,Lists!$T$4:$AA$49,6,FALSE)),"",VLOOKUP($E56,Lists!$T$4:$AA$49,6,FALSE))</f>
        <v/>
      </c>
      <c r="S56" s="101" t="str">
        <f>IF(ISERROR(VLOOKUP($E56,Lists!$T$4:$AA$49,7,FALSE)),"",VLOOKUP($E56,Lists!$T$4:$AA$49,7,FALSE))</f>
        <v/>
      </c>
      <c r="T56" s="102"/>
      <c r="U56" s="102"/>
      <c r="V56" s="102"/>
      <c r="W56" s="102"/>
      <c r="X56" s="102" t="str">
        <f>IF(ISERROR(VLOOKUP($E56,Lists!$T$4:$AF$49,13,FALSE))," ",VLOOKUP($E56,Lists!$T$4:$AF$49,13,FALSE))</f>
        <v xml:space="preserve"> </v>
      </c>
    </row>
    <row r="57" spans="1:24" x14ac:dyDescent="0.25">
      <c r="A57" s="91"/>
      <c r="B57" s="76" t="s">
        <v>781</v>
      </c>
      <c r="C57" s="89" t="s">
        <v>900</v>
      </c>
      <c r="D57" s="139" t="str">
        <f>IF(ISERROR(VLOOKUP($B57,Lists!$R$4:$S$17,2,FALSE)),"",VLOOKUP($B57,Lists!$R$4:$S$17,2,FALSE))</f>
        <v/>
      </c>
      <c r="E57" s="90" t="s">
        <v>799</v>
      </c>
      <c r="F57" s="96"/>
      <c r="G57" s="96" t="s">
        <v>836</v>
      </c>
      <c r="H57" s="91" t="s">
        <v>1016</v>
      </c>
      <c r="I57" s="91" t="s">
        <v>926</v>
      </c>
      <c r="J57" s="97"/>
      <c r="K57" s="78" t="s">
        <v>945</v>
      </c>
      <c r="L57" s="140" t="str">
        <f>IF(ISERROR(VLOOKUP($B57&amp;" "&amp;$M57,Lists!$AC$4:$AD$17,2,FALSE)),"",VLOOKUP($B57&amp;" "&amp;$M57,Lists!$AC$4:$AD$17,2,FALSE))</f>
        <v/>
      </c>
      <c r="M57" s="78" t="str">
        <f>IF(ISERROR(VLOOKUP($K57,Lists!$L$4:$M$7,2,FALSE)),"",VLOOKUP($K57,Lists!$L$4:$M$7,2,FALSE))</f>
        <v/>
      </c>
      <c r="N57" s="98" t="str">
        <f t="shared" si="0"/>
        <v/>
      </c>
      <c r="O57" s="124" t="str">
        <f>IF(C57="no",VLOOKUP(B57,Lists!$R$4:$AB$17,10, FALSE),"Please enter details here")</f>
        <v>Please enter details here</v>
      </c>
      <c r="P57" s="99"/>
      <c r="Q57" s="99" t="str">
        <f>IF(Lists!$BA$4="","No","")</f>
        <v>No</v>
      </c>
      <c r="R57" s="100" t="str">
        <f>IF(ISERROR(VLOOKUP($E57,Lists!$T$4:$AA$49,6,FALSE)),"",VLOOKUP($E57,Lists!$T$4:$AA$49,6,FALSE))</f>
        <v/>
      </c>
      <c r="S57" s="101" t="str">
        <f>IF(ISERROR(VLOOKUP($E57,Lists!$T$4:$AA$49,7,FALSE)),"",VLOOKUP($E57,Lists!$T$4:$AA$49,7,FALSE))</f>
        <v/>
      </c>
      <c r="T57" s="102"/>
      <c r="U57" s="102"/>
      <c r="V57" s="102"/>
      <c r="W57" s="102"/>
      <c r="X57" s="102" t="str">
        <f>IF(ISERROR(VLOOKUP($E57,Lists!$T$4:$AF$49,13,FALSE))," ",VLOOKUP($E57,Lists!$T$4:$AF$49,13,FALSE))</f>
        <v xml:space="preserve"> </v>
      </c>
    </row>
    <row r="58" spans="1:24" x14ac:dyDescent="0.25">
      <c r="A58" s="91"/>
      <c r="B58" s="76" t="s">
        <v>781</v>
      </c>
      <c r="C58" s="89" t="s">
        <v>900</v>
      </c>
      <c r="D58" s="139" t="str">
        <f>IF(ISERROR(VLOOKUP($B58,Lists!$R$4:$S$17,2,FALSE)),"",VLOOKUP($B58,Lists!$R$4:$S$17,2,FALSE))</f>
        <v/>
      </c>
      <c r="E58" s="90" t="s">
        <v>799</v>
      </c>
      <c r="F58" s="96"/>
      <c r="G58" s="96" t="s">
        <v>836</v>
      </c>
      <c r="H58" s="91" t="s">
        <v>1016</v>
      </c>
      <c r="I58" s="91" t="s">
        <v>926</v>
      </c>
      <c r="J58" s="97"/>
      <c r="K58" s="78" t="s">
        <v>945</v>
      </c>
      <c r="L58" s="140" t="str">
        <f>IF(ISERROR(VLOOKUP($B58&amp;" "&amp;$M58,Lists!$AC$4:$AD$17,2,FALSE)),"",VLOOKUP($B58&amp;" "&amp;$M58,Lists!$AC$4:$AD$17,2,FALSE))</f>
        <v/>
      </c>
      <c r="M58" s="78" t="str">
        <f>IF(ISERROR(VLOOKUP($K58,Lists!$L$4:$M$7,2,FALSE)),"",VLOOKUP($K58,Lists!$L$4:$M$7,2,FALSE))</f>
        <v/>
      </c>
      <c r="N58" s="98" t="str">
        <f t="shared" si="0"/>
        <v/>
      </c>
      <c r="O58" s="124" t="str">
        <f>IF(C58="no",VLOOKUP(B58,Lists!$R$4:$AB$17,10, FALSE),"Please enter details here")</f>
        <v>Please enter details here</v>
      </c>
      <c r="P58" s="99"/>
      <c r="Q58" s="99" t="str">
        <f>IF(Lists!$BA$4="","No","")</f>
        <v>No</v>
      </c>
      <c r="R58" s="100" t="str">
        <f>IF(ISERROR(VLOOKUP($E58,Lists!$T$4:$AA$49,6,FALSE)),"",VLOOKUP($E58,Lists!$T$4:$AA$49,6,FALSE))</f>
        <v/>
      </c>
      <c r="S58" s="101" t="str">
        <f>IF(ISERROR(VLOOKUP($E58,Lists!$T$4:$AA$49,7,FALSE)),"",VLOOKUP($E58,Lists!$T$4:$AA$49,7,FALSE))</f>
        <v/>
      </c>
      <c r="T58" s="102"/>
      <c r="U58" s="102"/>
      <c r="V58" s="102"/>
      <c r="W58" s="102"/>
      <c r="X58" s="102" t="str">
        <f>IF(ISERROR(VLOOKUP($E58,Lists!$T$4:$AF$49,13,FALSE))," ",VLOOKUP($E58,Lists!$T$4:$AF$49,13,FALSE))</f>
        <v xml:space="preserve"> </v>
      </c>
    </row>
    <row r="59" spans="1:24" x14ac:dyDescent="0.25">
      <c r="A59" s="91"/>
      <c r="B59" s="76" t="s">
        <v>781</v>
      </c>
      <c r="C59" s="89" t="s">
        <v>900</v>
      </c>
      <c r="D59" s="139" t="str">
        <f>IF(ISERROR(VLOOKUP($B59,Lists!$R$4:$S$17,2,FALSE)),"",VLOOKUP($B59,Lists!$R$4:$S$17,2,FALSE))</f>
        <v/>
      </c>
      <c r="E59" s="90" t="s">
        <v>799</v>
      </c>
      <c r="F59" s="96"/>
      <c r="G59" s="96" t="s">
        <v>836</v>
      </c>
      <c r="H59" s="91" t="s">
        <v>1016</v>
      </c>
      <c r="I59" s="91" t="s">
        <v>926</v>
      </c>
      <c r="J59" s="97"/>
      <c r="K59" s="78" t="s">
        <v>945</v>
      </c>
      <c r="L59" s="140" t="str">
        <f>IF(ISERROR(VLOOKUP($B59&amp;" "&amp;$M59,Lists!$AC$4:$AD$17,2,FALSE)),"",VLOOKUP($B59&amp;" "&amp;$M59,Lists!$AC$4:$AD$17,2,FALSE))</f>
        <v/>
      </c>
      <c r="M59" s="78" t="str">
        <f>IF(ISERROR(VLOOKUP($K59,Lists!$L$4:$M$7,2,FALSE)),"",VLOOKUP($K59,Lists!$L$4:$M$7,2,FALSE))</f>
        <v/>
      </c>
      <c r="N59" s="98" t="str">
        <f t="shared" si="0"/>
        <v/>
      </c>
      <c r="O59" s="124" t="str">
        <f>IF(C59="no",VLOOKUP(B59,Lists!$R$4:$AB$17,10, FALSE),"Please enter details here")</f>
        <v>Please enter details here</v>
      </c>
      <c r="P59" s="99"/>
      <c r="Q59" s="99" t="str">
        <f>IF(Lists!$BA$4="","No","")</f>
        <v>No</v>
      </c>
      <c r="R59" s="100" t="str">
        <f>IF(ISERROR(VLOOKUP($E59,Lists!$T$4:$AA$49,6,FALSE)),"",VLOOKUP($E59,Lists!$T$4:$AA$49,6,FALSE))</f>
        <v/>
      </c>
      <c r="S59" s="101" t="str">
        <f>IF(ISERROR(VLOOKUP($E59,Lists!$T$4:$AA$49,7,FALSE)),"",VLOOKUP($E59,Lists!$T$4:$AA$49,7,FALSE))</f>
        <v/>
      </c>
      <c r="T59" s="102"/>
      <c r="U59" s="102"/>
      <c r="V59" s="102"/>
      <c r="W59" s="102"/>
      <c r="X59" s="102" t="str">
        <f>IF(ISERROR(VLOOKUP($E59,Lists!$T$4:$AF$49,13,FALSE))," ",VLOOKUP($E59,Lists!$T$4:$AF$49,13,FALSE))</f>
        <v xml:space="preserve"> </v>
      </c>
    </row>
    <row r="60" spans="1:24" x14ac:dyDescent="0.25">
      <c r="A60" s="91"/>
      <c r="B60" s="76" t="s">
        <v>781</v>
      </c>
      <c r="C60" s="89" t="s">
        <v>900</v>
      </c>
      <c r="D60" s="139" t="str">
        <f>IF(ISERROR(VLOOKUP($B60,Lists!$R$4:$S$17,2,FALSE)),"",VLOOKUP($B60,Lists!$R$4:$S$17,2,FALSE))</f>
        <v/>
      </c>
      <c r="E60" s="90" t="s">
        <v>799</v>
      </c>
      <c r="F60" s="96"/>
      <c r="G60" s="96" t="s">
        <v>836</v>
      </c>
      <c r="H60" s="91" t="s">
        <v>1016</v>
      </c>
      <c r="I60" s="91" t="s">
        <v>926</v>
      </c>
      <c r="J60" s="97"/>
      <c r="K60" s="78" t="s">
        <v>945</v>
      </c>
      <c r="L60" s="140" t="str">
        <f>IF(ISERROR(VLOOKUP($B60&amp;" "&amp;$M60,Lists!$AC$4:$AD$17,2,FALSE)),"",VLOOKUP($B60&amp;" "&amp;$M60,Lists!$AC$4:$AD$17,2,FALSE))</f>
        <v/>
      </c>
      <c r="M60" s="78" t="str">
        <f>IF(ISERROR(VLOOKUP($K60,Lists!$L$4:$M$7,2,FALSE)),"",VLOOKUP($K60,Lists!$L$4:$M$7,2,FALSE))</f>
        <v/>
      </c>
      <c r="N60" s="98" t="str">
        <f t="shared" si="0"/>
        <v/>
      </c>
      <c r="O60" s="124" t="str">
        <f>IF(C60="no",VLOOKUP(B60,Lists!$R$4:$AB$17,10, FALSE),"Please enter details here")</f>
        <v>Please enter details here</v>
      </c>
      <c r="P60" s="99"/>
      <c r="Q60" s="99" t="str">
        <f>IF(Lists!$BA$4="","No","")</f>
        <v>No</v>
      </c>
      <c r="R60" s="100" t="str">
        <f>IF(ISERROR(VLOOKUP($E60,Lists!$T$4:$AA$49,6,FALSE)),"",VLOOKUP($E60,Lists!$T$4:$AA$49,6,FALSE))</f>
        <v/>
      </c>
      <c r="S60" s="101" t="str">
        <f>IF(ISERROR(VLOOKUP($E60,Lists!$T$4:$AA$49,7,FALSE)),"",VLOOKUP($E60,Lists!$T$4:$AA$49,7,FALSE))</f>
        <v/>
      </c>
      <c r="T60" s="102"/>
      <c r="U60" s="102"/>
      <c r="V60" s="102"/>
      <c r="W60" s="102"/>
      <c r="X60" s="102" t="str">
        <f>IF(ISERROR(VLOOKUP($E60,Lists!$T$4:$AF$49,13,FALSE))," ",VLOOKUP($E60,Lists!$T$4:$AF$49,13,FALSE))</f>
        <v xml:space="preserve"> </v>
      </c>
    </row>
    <row r="61" spans="1:24" x14ac:dyDescent="0.25">
      <c r="A61" s="91"/>
      <c r="B61" s="76" t="s">
        <v>781</v>
      </c>
      <c r="C61" s="89" t="s">
        <v>900</v>
      </c>
      <c r="D61" s="139" t="str">
        <f>IF(ISERROR(VLOOKUP($B61,Lists!$R$4:$S$17,2,FALSE)),"",VLOOKUP($B61,Lists!$R$4:$S$17,2,FALSE))</f>
        <v/>
      </c>
      <c r="E61" s="90" t="s">
        <v>799</v>
      </c>
      <c r="F61" s="96"/>
      <c r="G61" s="96" t="s">
        <v>836</v>
      </c>
      <c r="H61" s="91" t="s">
        <v>1016</v>
      </c>
      <c r="I61" s="91" t="s">
        <v>926</v>
      </c>
      <c r="J61" s="97"/>
      <c r="K61" s="78" t="s">
        <v>945</v>
      </c>
      <c r="L61" s="140" t="str">
        <f>IF(ISERROR(VLOOKUP($B61&amp;" "&amp;$M61,Lists!$AC$4:$AD$17,2,FALSE)),"",VLOOKUP($B61&amp;" "&amp;$M61,Lists!$AC$4:$AD$17,2,FALSE))</f>
        <v/>
      </c>
      <c r="M61" s="78" t="str">
        <f>IF(ISERROR(VLOOKUP($K61,Lists!$L$4:$M$7,2,FALSE)),"",VLOOKUP($K61,Lists!$L$4:$M$7,2,FALSE))</f>
        <v/>
      </c>
      <c r="N61" s="98" t="str">
        <f t="shared" si="0"/>
        <v/>
      </c>
      <c r="O61" s="124" t="str">
        <f>IF(C61="no",VLOOKUP(B61,Lists!$R$4:$AB$17,10, FALSE),"Please enter details here")</f>
        <v>Please enter details here</v>
      </c>
      <c r="P61" s="99"/>
      <c r="Q61" s="99" t="str">
        <f>IF(Lists!$BA$4="","No","")</f>
        <v>No</v>
      </c>
      <c r="R61" s="100" t="str">
        <f>IF(ISERROR(VLOOKUP($E61,Lists!$T$4:$AA$49,6,FALSE)),"",VLOOKUP($E61,Lists!$T$4:$AA$49,6,FALSE))</f>
        <v/>
      </c>
      <c r="S61" s="101" t="str">
        <f>IF(ISERROR(VLOOKUP($E61,Lists!$T$4:$AA$49,7,FALSE)),"",VLOOKUP($E61,Lists!$T$4:$AA$49,7,FALSE))</f>
        <v/>
      </c>
      <c r="T61" s="102"/>
      <c r="U61" s="102"/>
      <c r="V61" s="102"/>
      <c r="W61" s="102"/>
      <c r="X61" s="102" t="str">
        <f>IF(ISERROR(VLOOKUP($E61,Lists!$T$4:$AF$49,13,FALSE))," ",VLOOKUP($E61,Lists!$T$4:$AF$49,13,FALSE))</f>
        <v xml:space="preserve"> </v>
      </c>
    </row>
    <row r="62" spans="1:24" x14ac:dyDescent="0.25">
      <c r="A62" s="91"/>
      <c r="B62" s="76" t="s">
        <v>781</v>
      </c>
      <c r="C62" s="89" t="s">
        <v>900</v>
      </c>
      <c r="D62" s="139" t="str">
        <f>IF(ISERROR(VLOOKUP($B62,Lists!$R$4:$S$17,2,FALSE)),"",VLOOKUP($B62,Lists!$R$4:$S$17,2,FALSE))</f>
        <v/>
      </c>
      <c r="E62" s="90" t="s">
        <v>799</v>
      </c>
      <c r="F62" s="96"/>
      <c r="G62" s="96" t="s">
        <v>836</v>
      </c>
      <c r="H62" s="91" t="s">
        <v>1016</v>
      </c>
      <c r="I62" s="91" t="s">
        <v>926</v>
      </c>
      <c r="J62" s="97"/>
      <c r="K62" s="78" t="s">
        <v>945</v>
      </c>
      <c r="L62" s="140" t="str">
        <f>IF(ISERROR(VLOOKUP($B62&amp;" "&amp;$M62,Lists!$AC$4:$AD$17,2,FALSE)),"",VLOOKUP($B62&amp;" "&amp;$M62,Lists!$AC$4:$AD$17,2,FALSE))</f>
        <v/>
      </c>
      <c r="M62" s="78" t="str">
        <f>IF(ISERROR(VLOOKUP($K62,Lists!$L$4:$M$7,2,FALSE)),"",VLOOKUP($K62,Lists!$L$4:$M$7,2,FALSE))</f>
        <v/>
      </c>
      <c r="N62" s="98" t="str">
        <f t="shared" si="0"/>
        <v/>
      </c>
      <c r="O62" s="124" t="str">
        <f>IF(C62="no",VLOOKUP(B62,Lists!$R$4:$AB$17,10, FALSE),"Please enter details here")</f>
        <v>Please enter details here</v>
      </c>
      <c r="P62" s="99"/>
      <c r="Q62" s="99" t="str">
        <f>IF(Lists!$BA$4="","No","")</f>
        <v>No</v>
      </c>
      <c r="R62" s="100" t="str">
        <f>IF(ISERROR(VLOOKUP($E62,Lists!$T$4:$AA$49,6,FALSE)),"",VLOOKUP($E62,Lists!$T$4:$AA$49,6,FALSE))</f>
        <v/>
      </c>
      <c r="S62" s="101" t="str">
        <f>IF(ISERROR(VLOOKUP($E62,Lists!$T$4:$AA$49,7,FALSE)),"",VLOOKUP($E62,Lists!$T$4:$AA$49,7,FALSE))</f>
        <v/>
      </c>
      <c r="T62" s="102"/>
      <c r="U62" s="102"/>
      <c r="V62" s="102"/>
      <c r="W62" s="102"/>
      <c r="X62" s="102" t="str">
        <f>IF(ISERROR(VLOOKUP($E62,Lists!$T$4:$AF$49,13,FALSE))," ",VLOOKUP($E62,Lists!$T$4:$AF$49,13,FALSE))</f>
        <v xml:space="preserve"> </v>
      </c>
    </row>
    <row r="63" spans="1:24" x14ac:dyDescent="0.25">
      <c r="A63" s="91"/>
      <c r="B63" s="76" t="s">
        <v>781</v>
      </c>
      <c r="C63" s="89" t="s">
        <v>900</v>
      </c>
      <c r="D63" s="139" t="str">
        <f>IF(ISERROR(VLOOKUP($B63,Lists!$R$4:$S$17,2,FALSE)),"",VLOOKUP($B63,Lists!$R$4:$S$17,2,FALSE))</f>
        <v/>
      </c>
      <c r="E63" s="90" t="s">
        <v>799</v>
      </c>
      <c r="F63" s="96"/>
      <c r="G63" s="96" t="s">
        <v>836</v>
      </c>
      <c r="H63" s="91" t="s">
        <v>1016</v>
      </c>
      <c r="I63" s="91" t="s">
        <v>926</v>
      </c>
      <c r="J63" s="97"/>
      <c r="K63" s="78" t="s">
        <v>945</v>
      </c>
      <c r="L63" s="140" t="str">
        <f>IF(ISERROR(VLOOKUP($B63&amp;" "&amp;$M63,Lists!$AC$4:$AD$17,2,FALSE)),"",VLOOKUP($B63&amp;" "&amp;$M63,Lists!$AC$4:$AD$17,2,FALSE))</f>
        <v/>
      </c>
      <c r="M63" s="78" t="str">
        <f>IF(ISERROR(VLOOKUP($K63,Lists!$L$4:$M$7,2,FALSE)),"",VLOOKUP($K63,Lists!$L$4:$M$7,2,FALSE))</f>
        <v/>
      </c>
      <c r="N63" s="98" t="str">
        <f t="shared" si="0"/>
        <v/>
      </c>
      <c r="O63" s="124" t="str">
        <f>IF(C63="no",VLOOKUP(B63,Lists!$R$4:$AB$17,10, FALSE),"Please enter details here")</f>
        <v>Please enter details here</v>
      </c>
      <c r="P63" s="99"/>
      <c r="Q63" s="99" t="str">
        <f>IF(Lists!$BA$4="","No","")</f>
        <v>No</v>
      </c>
      <c r="R63" s="100" t="str">
        <f>IF(ISERROR(VLOOKUP($E63,Lists!$T$4:$AA$49,6,FALSE)),"",VLOOKUP($E63,Lists!$T$4:$AA$49,6,FALSE))</f>
        <v/>
      </c>
      <c r="S63" s="101" t="str">
        <f>IF(ISERROR(VLOOKUP($E63,Lists!$T$4:$AA$49,7,FALSE)),"",VLOOKUP($E63,Lists!$T$4:$AA$49,7,FALSE))</f>
        <v/>
      </c>
      <c r="T63" s="102"/>
      <c r="U63" s="102"/>
      <c r="V63" s="102"/>
      <c r="W63" s="102"/>
      <c r="X63" s="102" t="str">
        <f>IF(ISERROR(VLOOKUP($E63,Lists!$T$4:$AF$49,13,FALSE))," ",VLOOKUP($E63,Lists!$T$4:$AF$49,13,FALSE))</f>
        <v xml:space="preserve"> </v>
      </c>
    </row>
    <row r="64" spans="1:24" x14ac:dyDescent="0.25">
      <c r="A64" s="91"/>
      <c r="B64" s="76" t="s">
        <v>781</v>
      </c>
      <c r="C64" s="89" t="s">
        <v>900</v>
      </c>
      <c r="D64" s="139" t="str">
        <f>IF(ISERROR(VLOOKUP($B64,Lists!$R$4:$S$17,2,FALSE)),"",VLOOKUP($B64,Lists!$R$4:$S$17,2,FALSE))</f>
        <v/>
      </c>
      <c r="E64" s="90" t="s">
        <v>799</v>
      </c>
      <c r="F64" s="96"/>
      <c r="G64" s="96" t="s">
        <v>836</v>
      </c>
      <c r="H64" s="91" t="s">
        <v>1016</v>
      </c>
      <c r="I64" s="91" t="s">
        <v>926</v>
      </c>
      <c r="J64" s="97"/>
      <c r="K64" s="78" t="s">
        <v>945</v>
      </c>
      <c r="L64" s="140" t="str">
        <f>IF(ISERROR(VLOOKUP($B64&amp;" "&amp;$M64,Lists!$AC$4:$AD$17,2,FALSE)),"",VLOOKUP($B64&amp;" "&amp;$M64,Lists!$AC$4:$AD$17,2,FALSE))</f>
        <v/>
      </c>
      <c r="M64" s="78" t="str">
        <f>IF(ISERROR(VLOOKUP($K64,Lists!$L$4:$M$7,2,FALSE)),"",VLOOKUP($K64,Lists!$L$4:$M$7,2,FALSE))</f>
        <v/>
      </c>
      <c r="N64" s="98" t="str">
        <f t="shared" si="0"/>
        <v/>
      </c>
      <c r="O64" s="124" t="str">
        <f>IF(C64="no",VLOOKUP(B64,Lists!$R$4:$AB$17,10, FALSE),"Please enter details here")</f>
        <v>Please enter details here</v>
      </c>
      <c r="P64" s="99"/>
      <c r="Q64" s="99" t="str">
        <f>IF(Lists!$BA$4="","No","")</f>
        <v>No</v>
      </c>
      <c r="R64" s="100" t="str">
        <f>IF(ISERROR(VLOOKUP($E64,Lists!$T$4:$AA$49,6,FALSE)),"",VLOOKUP($E64,Lists!$T$4:$AA$49,6,FALSE))</f>
        <v/>
      </c>
      <c r="S64" s="101" t="str">
        <f>IF(ISERROR(VLOOKUP($E64,Lists!$T$4:$AA$49,7,FALSE)),"",VLOOKUP($E64,Lists!$T$4:$AA$49,7,FALSE))</f>
        <v/>
      </c>
      <c r="T64" s="102"/>
      <c r="U64" s="102"/>
      <c r="V64" s="102"/>
      <c r="W64" s="102"/>
      <c r="X64" s="102" t="str">
        <f>IF(ISERROR(VLOOKUP($E64,Lists!$T$4:$AF$49,13,FALSE))," ",VLOOKUP($E64,Lists!$T$4:$AF$49,13,FALSE))</f>
        <v xml:space="preserve"> </v>
      </c>
    </row>
    <row r="65" spans="1:24" x14ac:dyDescent="0.25">
      <c r="A65" s="91"/>
      <c r="B65" s="76" t="s">
        <v>781</v>
      </c>
      <c r="C65" s="89" t="s">
        <v>900</v>
      </c>
      <c r="D65" s="139" t="str">
        <f>IF(ISERROR(VLOOKUP($B65,Lists!$R$4:$S$17,2,FALSE)),"",VLOOKUP($B65,Lists!$R$4:$S$17,2,FALSE))</f>
        <v/>
      </c>
      <c r="E65" s="90" t="s">
        <v>799</v>
      </c>
      <c r="F65" s="96"/>
      <c r="G65" s="96" t="s">
        <v>836</v>
      </c>
      <c r="H65" s="91" t="s">
        <v>1016</v>
      </c>
      <c r="I65" s="91" t="s">
        <v>926</v>
      </c>
      <c r="J65" s="97"/>
      <c r="K65" s="78" t="s">
        <v>945</v>
      </c>
      <c r="L65" s="140" t="str">
        <f>IF(ISERROR(VLOOKUP($B65&amp;" "&amp;$M65,Lists!$AC$4:$AD$17,2,FALSE)),"",VLOOKUP($B65&amp;" "&amp;$M65,Lists!$AC$4:$AD$17,2,FALSE))</f>
        <v/>
      </c>
      <c r="M65" s="78" t="str">
        <f>IF(ISERROR(VLOOKUP($K65,Lists!$L$4:$M$7,2,FALSE)),"",VLOOKUP($K65,Lists!$L$4:$M$7,2,FALSE))</f>
        <v/>
      </c>
      <c r="N65" s="98" t="str">
        <f t="shared" si="0"/>
        <v/>
      </c>
      <c r="O65" s="124" t="str">
        <f>IF(C65="no",VLOOKUP(B65,Lists!$R$4:$AB$17,10, FALSE),"Please enter details here")</f>
        <v>Please enter details here</v>
      </c>
      <c r="P65" s="99"/>
      <c r="Q65" s="99" t="str">
        <f>IF(Lists!$BA$4="","No","")</f>
        <v>No</v>
      </c>
      <c r="R65" s="100" t="str">
        <f>IF(ISERROR(VLOOKUP($E65,Lists!$T$4:$AA$49,6,FALSE)),"",VLOOKUP($E65,Lists!$T$4:$AA$49,6,FALSE))</f>
        <v/>
      </c>
      <c r="S65" s="101" t="str">
        <f>IF(ISERROR(VLOOKUP($E65,Lists!$T$4:$AA$49,7,FALSE)),"",VLOOKUP($E65,Lists!$T$4:$AA$49,7,FALSE))</f>
        <v/>
      </c>
      <c r="T65" s="102"/>
      <c r="U65" s="102"/>
      <c r="V65" s="102"/>
      <c r="W65" s="102"/>
      <c r="X65" s="102" t="str">
        <f>IF(ISERROR(VLOOKUP($E65,Lists!$T$4:$AF$49,13,FALSE))," ",VLOOKUP($E65,Lists!$T$4:$AF$49,13,FALSE))</f>
        <v xml:space="preserve"> </v>
      </c>
    </row>
    <row r="66" spans="1:24" x14ac:dyDescent="0.25">
      <c r="A66" s="91"/>
      <c r="B66" s="76" t="s">
        <v>781</v>
      </c>
      <c r="C66" s="89" t="s">
        <v>900</v>
      </c>
      <c r="D66" s="139" t="str">
        <f>IF(ISERROR(VLOOKUP($B66,Lists!$R$4:$S$17,2,FALSE)),"",VLOOKUP($B66,Lists!$R$4:$S$17,2,FALSE))</f>
        <v/>
      </c>
      <c r="E66" s="90" t="s">
        <v>799</v>
      </c>
      <c r="F66" s="96"/>
      <c r="G66" s="96" t="s">
        <v>836</v>
      </c>
      <c r="H66" s="91" t="s">
        <v>1016</v>
      </c>
      <c r="I66" s="91" t="s">
        <v>926</v>
      </c>
      <c r="J66" s="97"/>
      <c r="K66" s="78" t="s">
        <v>945</v>
      </c>
      <c r="L66" s="140" t="str">
        <f>IF(ISERROR(VLOOKUP($B66&amp;" "&amp;$M66,Lists!$AC$4:$AD$17,2,FALSE)),"",VLOOKUP($B66&amp;" "&amp;$M66,Lists!$AC$4:$AD$17,2,FALSE))</f>
        <v/>
      </c>
      <c r="M66" s="78" t="str">
        <f>IF(ISERROR(VLOOKUP($K66,Lists!$L$4:$M$7,2,FALSE)),"",VLOOKUP($K66,Lists!$L$4:$M$7,2,FALSE))</f>
        <v/>
      </c>
      <c r="N66" s="98" t="str">
        <f t="shared" si="0"/>
        <v/>
      </c>
      <c r="O66" s="124" t="str">
        <f>IF(C66="no",VLOOKUP(B66,Lists!$R$4:$AB$17,10, FALSE),"Please enter details here")</f>
        <v>Please enter details here</v>
      </c>
      <c r="P66" s="99"/>
      <c r="Q66" s="99" t="str">
        <f>IF(Lists!$BA$4="","No","")</f>
        <v>No</v>
      </c>
      <c r="R66" s="100" t="str">
        <f>IF(ISERROR(VLOOKUP($E66,Lists!$T$4:$AA$49,6,FALSE)),"",VLOOKUP($E66,Lists!$T$4:$AA$49,6,FALSE))</f>
        <v/>
      </c>
      <c r="S66" s="101" t="str">
        <f>IF(ISERROR(VLOOKUP($E66,Lists!$T$4:$AA$49,7,FALSE)),"",VLOOKUP($E66,Lists!$T$4:$AA$49,7,FALSE))</f>
        <v/>
      </c>
      <c r="T66" s="102"/>
      <c r="U66" s="102"/>
      <c r="V66" s="102"/>
      <c r="W66" s="102"/>
      <c r="X66" s="102" t="str">
        <f>IF(ISERROR(VLOOKUP($E66,Lists!$T$4:$AF$49,13,FALSE))," ",VLOOKUP($E66,Lists!$T$4:$AF$49,13,FALSE))</f>
        <v xml:space="preserve"> </v>
      </c>
    </row>
    <row r="67" spans="1:24" x14ac:dyDescent="0.25">
      <c r="A67" s="91"/>
      <c r="B67" s="76" t="s">
        <v>781</v>
      </c>
      <c r="C67" s="89" t="s">
        <v>900</v>
      </c>
      <c r="D67" s="139" t="str">
        <f>IF(ISERROR(VLOOKUP($B67,Lists!$R$4:$S$17,2,FALSE)),"",VLOOKUP($B67,Lists!$R$4:$S$17,2,FALSE))</f>
        <v/>
      </c>
      <c r="E67" s="90" t="s">
        <v>799</v>
      </c>
      <c r="F67" s="96"/>
      <c r="G67" s="96" t="s">
        <v>836</v>
      </c>
      <c r="H67" s="91" t="s">
        <v>1016</v>
      </c>
      <c r="I67" s="91" t="s">
        <v>926</v>
      </c>
      <c r="J67" s="97"/>
      <c r="K67" s="78" t="s">
        <v>945</v>
      </c>
      <c r="L67" s="140" t="str">
        <f>IF(ISERROR(VLOOKUP($B67&amp;" "&amp;$M67,Lists!$AC$4:$AD$17,2,FALSE)),"",VLOOKUP($B67&amp;" "&amp;$M67,Lists!$AC$4:$AD$17,2,FALSE))</f>
        <v/>
      </c>
      <c r="M67" s="78" t="str">
        <f>IF(ISERROR(VLOOKUP($K67,Lists!$L$4:$M$7,2,FALSE)),"",VLOOKUP($K67,Lists!$L$4:$M$7,2,FALSE))</f>
        <v/>
      </c>
      <c r="N67" s="98" t="str">
        <f t="shared" si="0"/>
        <v/>
      </c>
      <c r="O67" s="124" t="str">
        <f>IF(C67="no",VLOOKUP(B67,Lists!$R$4:$AB$17,10, FALSE),"Please enter details here")</f>
        <v>Please enter details here</v>
      </c>
      <c r="P67" s="99"/>
      <c r="Q67" s="99" t="str">
        <f>IF(Lists!$BA$4="","No","")</f>
        <v>No</v>
      </c>
      <c r="R67" s="100" t="str">
        <f>IF(ISERROR(VLOOKUP($E67,Lists!$T$4:$AA$49,6,FALSE)),"",VLOOKUP($E67,Lists!$T$4:$AA$49,6,FALSE))</f>
        <v/>
      </c>
      <c r="S67" s="101" t="str">
        <f>IF(ISERROR(VLOOKUP($E67,Lists!$T$4:$AA$49,7,FALSE)),"",VLOOKUP($E67,Lists!$T$4:$AA$49,7,FALSE))</f>
        <v/>
      </c>
      <c r="T67" s="102"/>
      <c r="U67" s="102"/>
      <c r="V67" s="102"/>
      <c r="W67" s="102"/>
      <c r="X67" s="102" t="str">
        <f>IF(ISERROR(VLOOKUP($E67,Lists!$T$4:$AF$49,13,FALSE))," ",VLOOKUP($E67,Lists!$T$4:$AF$49,13,FALSE))</f>
        <v xml:space="preserve"> </v>
      </c>
    </row>
    <row r="68" spans="1:24" x14ac:dyDescent="0.25">
      <c r="A68" s="91"/>
      <c r="B68" s="76" t="s">
        <v>781</v>
      </c>
      <c r="C68" s="89" t="s">
        <v>900</v>
      </c>
      <c r="D68" s="139" t="str">
        <f>IF(ISERROR(VLOOKUP($B68,Lists!$R$4:$S$17,2,FALSE)),"",VLOOKUP($B68,Lists!$R$4:$S$17,2,FALSE))</f>
        <v/>
      </c>
      <c r="E68" s="90" t="s">
        <v>799</v>
      </c>
      <c r="F68" s="96"/>
      <c r="G68" s="96" t="s">
        <v>836</v>
      </c>
      <c r="H68" s="91" t="s">
        <v>1016</v>
      </c>
      <c r="I68" s="91" t="s">
        <v>926</v>
      </c>
      <c r="J68" s="97"/>
      <c r="K68" s="78" t="s">
        <v>945</v>
      </c>
      <c r="L68" s="140" t="str">
        <f>IF(ISERROR(VLOOKUP($B68&amp;" "&amp;$M68,Lists!$AC$4:$AD$17,2,FALSE)),"",VLOOKUP($B68&amp;" "&amp;$M68,Lists!$AC$4:$AD$17,2,FALSE))</f>
        <v/>
      </c>
      <c r="M68" s="78" t="str">
        <f>IF(ISERROR(VLOOKUP($K68,Lists!$L$4:$M$7,2,FALSE)),"",VLOOKUP($K68,Lists!$L$4:$M$7,2,FALSE))</f>
        <v/>
      </c>
      <c r="N68" s="98" t="str">
        <f t="shared" si="0"/>
        <v/>
      </c>
      <c r="O68" s="124" t="str">
        <f>IF(C68="no",VLOOKUP(B68,Lists!$R$4:$AB$17,10, FALSE),"Please enter details here")</f>
        <v>Please enter details here</v>
      </c>
      <c r="P68" s="99"/>
      <c r="Q68" s="99" t="str">
        <f>IF(Lists!$BA$4="","No","")</f>
        <v>No</v>
      </c>
      <c r="R68" s="100" t="str">
        <f>IF(ISERROR(VLOOKUP($E68,Lists!$T$4:$AA$49,6,FALSE)),"",VLOOKUP($E68,Lists!$T$4:$AA$49,6,FALSE))</f>
        <v/>
      </c>
      <c r="S68" s="101" t="str">
        <f>IF(ISERROR(VLOOKUP($E68,Lists!$T$4:$AA$49,7,FALSE)),"",VLOOKUP($E68,Lists!$T$4:$AA$49,7,FALSE))</f>
        <v/>
      </c>
      <c r="T68" s="102"/>
      <c r="U68" s="102"/>
      <c r="V68" s="102"/>
      <c r="W68" s="102"/>
      <c r="X68" s="102" t="str">
        <f>IF(ISERROR(VLOOKUP($E68,Lists!$T$4:$AF$49,13,FALSE))," ",VLOOKUP($E68,Lists!$T$4:$AF$49,13,FALSE))</f>
        <v xml:space="preserve"> </v>
      </c>
    </row>
    <row r="69" spans="1:24" x14ac:dyDescent="0.25">
      <c r="A69" s="91"/>
      <c r="B69" s="76" t="s">
        <v>781</v>
      </c>
      <c r="C69" s="89" t="s">
        <v>900</v>
      </c>
      <c r="D69" s="139" t="str">
        <f>IF(ISERROR(VLOOKUP($B69,Lists!$R$4:$S$17,2,FALSE)),"",VLOOKUP($B69,Lists!$R$4:$S$17,2,FALSE))</f>
        <v/>
      </c>
      <c r="E69" s="90" t="s">
        <v>799</v>
      </c>
      <c r="F69" s="96"/>
      <c r="G69" s="96" t="s">
        <v>836</v>
      </c>
      <c r="H69" s="91" t="s">
        <v>1016</v>
      </c>
      <c r="I69" s="91" t="s">
        <v>926</v>
      </c>
      <c r="J69" s="97"/>
      <c r="K69" s="78" t="s">
        <v>945</v>
      </c>
      <c r="L69" s="140" t="str">
        <f>IF(ISERROR(VLOOKUP($B69&amp;" "&amp;$M69,Lists!$AC$4:$AD$17,2,FALSE)),"",VLOOKUP($B69&amp;" "&amp;$M69,Lists!$AC$4:$AD$17,2,FALSE))</f>
        <v/>
      </c>
      <c r="M69" s="78" t="str">
        <f>IF(ISERROR(VLOOKUP($K69,Lists!$L$4:$M$7,2,FALSE)),"",VLOOKUP($K69,Lists!$L$4:$M$7,2,FALSE))</f>
        <v/>
      </c>
      <c r="N69" s="98" t="str">
        <f t="shared" si="0"/>
        <v/>
      </c>
      <c r="O69" s="124" t="str">
        <f>IF(C69="no",VLOOKUP(B69,Lists!$R$4:$AB$17,10, FALSE),"Please enter details here")</f>
        <v>Please enter details here</v>
      </c>
      <c r="P69" s="99"/>
      <c r="Q69" s="99" t="str">
        <f>IF(Lists!$BA$4="","No","")</f>
        <v>No</v>
      </c>
      <c r="R69" s="100" t="str">
        <f>IF(ISERROR(VLOOKUP($E69,Lists!$T$4:$AA$49,6,FALSE)),"",VLOOKUP($E69,Lists!$T$4:$AA$49,6,FALSE))</f>
        <v/>
      </c>
      <c r="S69" s="101" t="str">
        <f>IF(ISERROR(VLOOKUP($E69,Lists!$T$4:$AA$49,7,FALSE)),"",VLOOKUP($E69,Lists!$T$4:$AA$49,7,FALSE))</f>
        <v/>
      </c>
      <c r="T69" s="102"/>
      <c r="U69" s="102"/>
      <c r="V69" s="102"/>
      <c r="W69" s="102"/>
      <c r="X69" s="102" t="str">
        <f>IF(ISERROR(VLOOKUP($E69,Lists!$T$4:$AF$49,13,FALSE))," ",VLOOKUP($E69,Lists!$T$4:$AF$49,13,FALSE))</f>
        <v xml:space="preserve"> </v>
      </c>
    </row>
    <row r="70" spans="1:24" x14ac:dyDescent="0.25">
      <c r="A70" s="91"/>
      <c r="B70" s="76" t="s">
        <v>781</v>
      </c>
      <c r="C70" s="89" t="s">
        <v>900</v>
      </c>
      <c r="D70" s="139" t="str">
        <f>IF(ISERROR(VLOOKUP($B70,Lists!$R$4:$S$17,2,FALSE)),"",VLOOKUP($B70,Lists!$R$4:$S$17,2,FALSE))</f>
        <v/>
      </c>
      <c r="E70" s="90" t="s">
        <v>799</v>
      </c>
      <c r="F70" s="96"/>
      <c r="G70" s="96" t="s">
        <v>836</v>
      </c>
      <c r="H70" s="91" t="s">
        <v>1016</v>
      </c>
      <c r="I70" s="91" t="s">
        <v>926</v>
      </c>
      <c r="J70" s="97"/>
      <c r="K70" s="78" t="s">
        <v>945</v>
      </c>
      <c r="L70" s="140" t="str">
        <f>IF(ISERROR(VLOOKUP($B70&amp;" "&amp;$M70,Lists!$AC$4:$AD$17,2,FALSE)),"",VLOOKUP($B70&amp;" "&amp;$M70,Lists!$AC$4:$AD$17,2,FALSE))</f>
        <v/>
      </c>
      <c r="M70" s="78" t="str">
        <f>IF(ISERROR(VLOOKUP($K70,Lists!$L$4:$M$7,2,FALSE)),"",VLOOKUP($K70,Lists!$L$4:$M$7,2,FALSE))</f>
        <v/>
      </c>
      <c r="N70" s="98" t="str">
        <f t="shared" si="0"/>
        <v/>
      </c>
      <c r="O70" s="124" t="str">
        <f>IF(C70="no",VLOOKUP(B70,Lists!$R$4:$AB$17,10, FALSE),"Please enter details here")</f>
        <v>Please enter details here</v>
      </c>
      <c r="P70" s="99"/>
      <c r="Q70" s="99" t="str">
        <f>IF(Lists!$BA$4="","No","")</f>
        <v>No</v>
      </c>
      <c r="R70" s="100" t="str">
        <f>IF(ISERROR(VLOOKUP($E70,Lists!$T$4:$AA$49,6,FALSE)),"",VLOOKUP($E70,Lists!$T$4:$AA$49,6,FALSE))</f>
        <v/>
      </c>
      <c r="S70" s="101" t="str">
        <f>IF(ISERROR(VLOOKUP($E70,Lists!$T$4:$AA$49,7,FALSE)),"",VLOOKUP($E70,Lists!$T$4:$AA$49,7,FALSE))</f>
        <v/>
      </c>
      <c r="T70" s="102"/>
      <c r="U70" s="102"/>
      <c r="V70" s="102"/>
      <c r="W70" s="102"/>
      <c r="X70" s="102" t="str">
        <f>IF(ISERROR(VLOOKUP($E70,Lists!$T$4:$AF$49,13,FALSE))," ",VLOOKUP($E70,Lists!$T$4:$AF$49,13,FALSE))</f>
        <v xml:space="preserve"> </v>
      </c>
    </row>
    <row r="71" spans="1:24" x14ac:dyDescent="0.25">
      <c r="A71" s="91"/>
      <c r="B71" s="76" t="s">
        <v>781</v>
      </c>
      <c r="C71" s="89" t="s">
        <v>900</v>
      </c>
      <c r="D71" s="139" t="str">
        <f>IF(ISERROR(VLOOKUP($B71,Lists!$R$4:$S$17,2,FALSE)),"",VLOOKUP($B71,Lists!$R$4:$S$17,2,FALSE))</f>
        <v/>
      </c>
      <c r="E71" s="90" t="s">
        <v>799</v>
      </c>
      <c r="F71" s="96"/>
      <c r="G71" s="96" t="s">
        <v>836</v>
      </c>
      <c r="H71" s="91" t="s">
        <v>1016</v>
      </c>
      <c r="I71" s="91" t="s">
        <v>926</v>
      </c>
      <c r="J71" s="97"/>
      <c r="K71" s="78" t="s">
        <v>945</v>
      </c>
      <c r="L71" s="140" t="str">
        <f>IF(ISERROR(VLOOKUP($B71&amp;" "&amp;$M71,Lists!$AC$4:$AD$17,2,FALSE)),"",VLOOKUP($B71&amp;" "&amp;$M71,Lists!$AC$4:$AD$17,2,FALSE))</f>
        <v/>
      </c>
      <c r="M71" s="78" t="str">
        <f>IF(ISERROR(VLOOKUP($K71,Lists!$L$4:$M$7,2,FALSE)),"",VLOOKUP($K71,Lists!$L$4:$M$7,2,FALSE))</f>
        <v/>
      </c>
      <c r="N71" s="98" t="str">
        <f t="shared" si="0"/>
        <v/>
      </c>
      <c r="O71" s="124" t="str">
        <f>IF(C71="no",VLOOKUP(B71,Lists!$R$4:$AB$17,10, FALSE),"Please enter details here")</f>
        <v>Please enter details here</v>
      </c>
      <c r="P71" s="99"/>
      <c r="Q71" s="99" t="str">
        <f>IF(Lists!$BA$4="","No","")</f>
        <v>No</v>
      </c>
      <c r="R71" s="100" t="str">
        <f>IF(ISERROR(VLOOKUP($E71,Lists!$T$4:$AA$49,6,FALSE)),"",VLOOKUP($E71,Lists!$T$4:$AA$49,6,FALSE))</f>
        <v/>
      </c>
      <c r="S71" s="101" t="str">
        <f>IF(ISERROR(VLOOKUP($E71,Lists!$T$4:$AA$49,7,FALSE)),"",VLOOKUP($E71,Lists!$T$4:$AA$49,7,FALSE))</f>
        <v/>
      </c>
      <c r="T71" s="102"/>
      <c r="U71" s="102"/>
      <c r="V71" s="102"/>
      <c r="W71" s="102"/>
      <c r="X71" s="102" t="str">
        <f>IF(ISERROR(VLOOKUP($E71,Lists!$T$4:$AF$49,13,FALSE))," ",VLOOKUP($E71,Lists!$T$4:$AF$49,13,FALSE))</f>
        <v xml:space="preserve"> </v>
      </c>
    </row>
    <row r="72" spans="1:24" x14ac:dyDescent="0.25">
      <c r="A72" s="91"/>
      <c r="B72" s="76" t="s">
        <v>781</v>
      </c>
      <c r="C72" s="89" t="s">
        <v>900</v>
      </c>
      <c r="D72" s="139" t="str">
        <f>IF(ISERROR(VLOOKUP($B72,Lists!$R$4:$S$17,2,FALSE)),"",VLOOKUP($B72,Lists!$R$4:$S$17,2,FALSE))</f>
        <v/>
      </c>
      <c r="E72" s="90" t="s">
        <v>799</v>
      </c>
      <c r="F72" s="96"/>
      <c r="G72" s="96" t="s">
        <v>836</v>
      </c>
      <c r="H72" s="91" t="s">
        <v>1016</v>
      </c>
      <c r="I72" s="91" t="s">
        <v>926</v>
      </c>
      <c r="J72" s="97"/>
      <c r="K72" s="78" t="s">
        <v>945</v>
      </c>
      <c r="L72" s="140" t="str">
        <f>IF(ISERROR(VLOOKUP($B72&amp;" "&amp;$M72,Lists!$AC$4:$AD$17,2,FALSE)),"",VLOOKUP($B72&amp;" "&amp;$M72,Lists!$AC$4:$AD$17,2,FALSE))</f>
        <v/>
      </c>
      <c r="M72" s="78" t="str">
        <f>IF(ISERROR(VLOOKUP($K72,Lists!$L$4:$M$7,2,FALSE)),"",VLOOKUP($K72,Lists!$L$4:$M$7,2,FALSE))</f>
        <v/>
      </c>
      <c r="N72" s="98" t="str">
        <f t="shared" ref="N72:N135" si="1">IF(ISERROR(J72*L72),"",J72*L72)</f>
        <v/>
      </c>
      <c r="O72" s="124" t="str">
        <f>IF(C72="no",VLOOKUP(B72,Lists!$R$4:$AB$17,10, FALSE),"Please enter details here")</f>
        <v>Please enter details here</v>
      </c>
      <c r="P72" s="99"/>
      <c r="Q72" s="99" t="str">
        <f>IF(Lists!$BA$4="","No","")</f>
        <v>No</v>
      </c>
      <c r="R72" s="100" t="str">
        <f>IF(ISERROR(VLOOKUP($E72,Lists!$T$4:$AA$49,6,FALSE)),"",VLOOKUP($E72,Lists!$T$4:$AA$49,6,FALSE))</f>
        <v/>
      </c>
      <c r="S72" s="101" t="str">
        <f>IF(ISERROR(VLOOKUP($E72,Lists!$T$4:$AA$49,7,FALSE)),"",VLOOKUP($E72,Lists!$T$4:$AA$49,7,FALSE))</f>
        <v/>
      </c>
      <c r="T72" s="102"/>
      <c r="U72" s="102"/>
      <c r="V72" s="102"/>
      <c r="W72" s="102"/>
      <c r="X72" s="102" t="str">
        <f>IF(ISERROR(VLOOKUP($E72,Lists!$T$4:$AF$49,13,FALSE))," ",VLOOKUP($E72,Lists!$T$4:$AF$49,13,FALSE))</f>
        <v xml:space="preserve"> </v>
      </c>
    </row>
    <row r="73" spans="1:24" x14ac:dyDescent="0.25">
      <c r="A73" s="91"/>
      <c r="B73" s="76" t="s">
        <v>781</v>
      </c>
      <c r="C73" s="89" t="s">
        <v>900</v>
      </c>
      <c r="D73" s="139" t="str">
        <f>IF(ISERROR(VLOOKUP($B73,Lists!$R$4:$S$17,2,FALSE)),"",VLOOKUP($B73,Lists!$R$4:$S$17,2,FALSE))</f>
        <v/>
      </c>
      <c r="E73" s="90" t="s">
        <v>799</v>
      </c>
      <c r="F73" s="96"/>
      <c r="G73" s="96" t="s">
        <v>836</v>
      </c>
      <c r="H73" s="91" t="s">
        <v>1016</v>
      </c>
      <c r="I73" s="91" t="s">
        <v>926</v>
      </c>
      <c r="J73" s="97"/>
      <c r="K73" s="78" t="s">
        <v>945</v>
      </c>
      <c r="L73" s="140" t="str">
        <f>IF(ISERROR(VLOOKUP($B73&amp;" "&amp;$M73,Lists!$AC$4:$AD$17,2,FALSE)),"",VLOOKUP($B73&amp;" "&amp;$M73,Lists!$AC$4:$AD$17,2,FALSE))</f>
        <v/>
      </c>
      <c r="M73" s="78" t="str">
        <f>IF(ISERROR(VLOOKUP($K73,Lists!$L$4:$M$7,2,FALSE)),"",VLOOKUP($K73,Lists!$L$4:$M$7,2,FALSE))</f>
        <v/>
      </c>
      <c r="N73" s="98" t="str">
        <f t="shared" si="1"/>
        <v/>
      </c>
      <c r="O73" s="124" t="str">
        <f>IF(C73="no",VLOOKUP(B73,Lists!$R$4:$AB$17,10, FALSE),"Please enter details here")</f>
        <v>Please enter details here</v>
      </c>
      <c r="P73" s="99"/>
      <c r="Q73" s="99" t="str">
        <f>IF(Lists!$BA$4="","No","")</f>
        <v>No</v>
      </c>
      <c r="R73" s="100" t="str">
        <f>IF(ISERROR(VLOOKUP($E73,Lists!$T$4:$AA$49,6,FALSE)),"",VLOOKUP($E73,Lists!$T$4:$AA$49,6,FALSE))</f>
        <v/>
      </c>
      <c r="S73" s="101" t="str">
        <f>IF(ISERROR(VLOOKUP($E73,Lists!$T$4:$AA$49,7,FALSE)),"",VLOOKUP($E73,Lists!$T$4:$AA$49,7,FALSE))</f>
        <v/>
      </c>
      <c r="T73" s="102"/>
      <c r="U73" s="102"/>
      <c r="V73" s="102"/>
      <c r="W73" s="102"/>
      <c r="X73" s="102" t="str">
        <f>IF(ISERROR(VLOOKUP($E73,Lists!$T$4:$AF$49,13,FALSE))," ",VLOOKUP($E73,Lists!$T$4:$AF$49,13,FALSE))</f>
        <v xml:space="preserve"> </v>
      </c>
    </row>
    <row r="74" spans="1:24" x14ac:dyDescent="0.25">
      <c r="A74" s="91"/>
      <c r="B74" s="76" t="s">
        <v>781</v>
      </c>
      <c r="C74" s="89" t="s">
        <v>900</v>
      </c>
      <c r="D74" s="139" t="str">
        <f>IF(ISERROR(VLOOKUP($B74,Lists!$R$4:$S$17,2,FALSE)),"",VLOOKUP($B74,Lists!$R$4:$S$17,2,FALSE))</f>
        <v/>
      </c>
      <c r="E74" s="90" t="s">
        <v>799</v>
      </c>
      <c r="F74" s="96"/>
      <c r="G74" s="96" t="s">
        <v>836</v>
      </c>
      <c r="H74" s="91" t="s">
        <v>1016</v>
      </c>
      <c r="I74" s="91" t="s">
        <v>926</v>
      </c>
      <c r="J74" s="97"/>
      <c r="K74" s="78" t="s">
        <v>945</v>
      </c>
      <c r="L74" s="140" t="str">
        <f>IF(ISERROR(VLOOKUP($B74&amp;" "&amp;$M74,Lists!$AC$4:$AD$17,2,FALSE)),"",VLOOKUP($B74&amp;" "&amp;$M74,Lists!$AC$4:$AD$17,2,FALSE))</f>
        <v/>
      </c>
      <c r="M74" s="78" t="str">
        <f>IF(ISERROR(VLOOKUP($K74,Lists!$L$4:$M$7,2,FALSE)),"",VLOOKUP($K74,Lists!$L$4:$M$7,2,FALSE))</f>
        <v/>
      </c>
      <c r="N74" s="98" t="str">
        <f t="shared" si="1"/>
        <v/>
      </c>
      <c r="O74" s="124" t="str">
        <f>IF(C74="no",VLOOKUP(B74,Lists!$R$4:$AB$17,10, FALSE),"Please enter details here")</f>
        <v>Please enter details here</v>
      </c>
      <c r="P74" s="99"/>
      <c r="Q74" s="99" t="str">
        <f>IF(Lists!$BA$4="","No","")</f>
        <v>No</v>
      </c>
      <c r="R74" s="100" t="str">
        <f>IF(ISERROR(VLOOKUP($E74,Lists!$T$4:$AA$49,6,FALSE)),"",VLOOKUP($E74,Lists!$T$4:$AA$49,6,FALSE))</f>
        <v/>
      </c>
      <c r="S74" s="101" t="str">
        <f>IF(ISERROR(VLOOKUP($E74,Lists!$T$4:$AA$49,7,FALSE)),"",VLOOKUP($E74,Lists!$T$4:$AA$49,7,FALSE))</f>
        <v/>
      </c>
      <c r="T74" s="102"/>
      <c r="U74" s="102"/>
      <c r="V74" s="102"/>
      <c r="W74" s="102"/>
      <c r="X74" s="102" t="str">
        <f>IF(ISERROR(VLOOKUP($E74,Lists!$T$4:$AF$49,13,FALSE))," ",VLOOKUP($E74,Lists!$T$4:$AF$49,13,FALSE))</f>
        <v xml:space="preserve"> </v>
      </c>
    </row>
    <row r="75" spans="1:24" x14ac:dyDescent="0.25">
      <c r="A75" s="91"/>
      <c r="B75" s="76" t="s">
        <v>781</v>
      </c>
      <c r="C75" s="89" t="s">
        <v>900</v>
      </c>
      <c r="D75" s="139" t="str">
        <f>IF(ISERROR(VLOOKUP($B75,Lists!$R$4:$S$17,2,FALSE)),"",VLOOKUP($B75,Lists!$R$4:$S$17,2,FALSE))</f>
        <v/>
      </c>
      <c r="E75" s="90" t="s">
        <v>799</v>
      </c>
      <c r="F75" s="96"/>
      <c r="G75" s="96" t="s">
        <v>836</v>
      </c>
      <c r="H75" s="91" t="s">
        <v>1016</v>
      </c>
      <c r="I75" s="91" t="s">
        <v>926</v>
      </c>
      <c r="J75" s="97"/>
      <c r="K75" s="78" t="s">
        <v>945</v>
      </c>
      <c r="L75" s="140" t="str">
        <f>IF(ISERROR(VLOOKUP($B75&amp;" "&amp;$M75,Lists!$AC$4:$AD$17,2,FALSE)),"",VLOOKUP($B75&amp;" "&amp;$M75,Lists!$AC$4:$AD$17,2,FALSE))</f>
        <v/>
      </c>
      <c r="M75" s="78" t="str">
        <f>IF(ISERROR(VLOOKUP($K75,Lists!$L$4:$M$7,2,FALSE)),"",VLOOKUP($K75,Lists!$L$4:$M$7,2,FALSE))</f>
        <v/>
      </c>
      <c r="N75" s="98" t="str">
        <f t="shared" si="1"/>
        <v/>
      </c>
      <c r="O75" s="124" t="str">
        <f>IF(C75="no",VLOOKUP(B75,Lists!$R$4:$AB$17,10, FALSE),"Please enter details here")</f>
        <v>Please enter details here</v>
      </c>
      <c r="P75" s="99"/>
      <c r="Q75" s="99" t="str">
        <f>IF(Lists!$BA$4="","No","")</f>
        <v>No</v>
      </c>
      <c r="R75" s="100" t="str">
        <f>IF(ISERROR(VLOOKUP($E75,Lists!$T$4:$AA$49,6,FALSE)),"",VLOOKUP($E75,Lists!$T$4:$AA$49,6,FALSE))</f>
        <v/>
      </c>
      <c r="S75" s="101" t="str">
        <f>IF(ISERROR(VLOOKUP($E75,Lists!$T$4:$AA$49,7,FALSE)),"",VLOOKUP($E75,Lists!$T$4:$AA$49,7,FALSE))</f>
        <v/>
      </c>
      <c r="T75" s="102"/>
      <c r="U75" s="102"/>
      <c r="V75" s="102"/>
      <c r="W75" s="102"/>
      <c r="X75" s="102" t="str">
        <f>IF(ISERROR(VLOOKUP($E75,Lists!$T$4:$AF$49,13,FALSE))," ",VLOOKUP($E75,Lists!$T$4:$AF$49,13,FALSE))</f>
        <v xml:space="preserve"> </v>
      </c>
    </row>
    <row r="76" spans="1:24" x14ac:dyDescent="0.25">
      <c r="A76" s="91"/>
      <c r="B76" s="76" t="s">
        <v>781</v>
      </c>
      <c r="C76" s="89" t="s">
        <v>900</v>
      </c>
      <c r="D76" s="139" t="str">
        <f>IF(ISERROR(VLOOKUP($B76,Lists!$R$4:$S$17,2,FALSE)),"",VLOOKUP($B76,Lists!$R$4:$S$17,2,FALSE))</f>
        <v/>
      </c>
      <c r="E76" s="90" t="s">
        <v>799</v>
      </c>
      <c r="F76" s="96"/>
      <c r="G76" s="96" t="s">
        <v>836</v>
      </c>
      <c r="H76" s="91" t="s">
        <v>1016</v>
      </c>
      <c r="I76" s="91" t="s">
        <v>926</v>
      </c>
      <c r="J76" s="97"/>
      <c r="K76" s="78" t="s">
        <v>945</v>
      </c>
      <c r="L76" s="140" t="str">
        <f>IF(ISERROR(VLOOKUP($B76&amp;" "&amp;$M76,Lists!$AC$4:$AD$17,2,FALSE)),"",VLOOKUP($B76&amp;" "&amp;$M76,Lists!$AC$4:$AD$17,2,FALSE))</f>
        <v/>
      </c>
      <c r="M76" s="78" t="str">
        <f>IF(ISERROR(VLOOKUP($K76,Lists!$L$4:$M$7,2,FALSE)),"",VLOOKUP($K76,Lists!$L$4:$M$7,2,FALSE))</f>
        <v/>
      </c>
      <c r="N76" s="98" t="str">
        <f t="shared" si="1"/>
        <v/>
      </c>
      <c r="O76" s="124" t="str">
        <f>IF(C76="no",VLOOKUP(B76,Lists!$R$4:$AB$17,10, FALSE),"Please enter details here")</f>
        <v>Please enter details here</v>
      </c>
      <c r="P76" s="99"/>
      <c r="Q76" s="99" t="str">
        <f>IF(Lists!$BA$4="","No","")</f>
        <v>No</v>
      </c>
      <c r="R76" s="100" t="str">
        <f>IF(ISERROR(VLOOKUP($E76,Lists!$T$4:$AA$49,6,FALSE)),"",VLOOKUP($E76,Lists!$T$4:$AA$49,6,FALSE))</f>
        <v/>
      </c>
      <c r="S76" s="101" t="str">
        <f>IF(ISERROR(VLOOKUP($E76,Lists!$T$4:$AA$49,7,FALSE)),"",VLOOKUP($E76,Lists!$T$4:$AA$49,7,FALSE))</f>
        <v/>
      </c>
      <c r="T76" s="102"/>
      <c r="U76" s="102"/>
      <c r="V76" s="102"/>
      <c r="W76" s="102"/>
      <c r="X76" s="102" t="str">
        <f>IF(ISERROR(VLOOKUP($E76,Lists!$T$4:$AF$49,13,FALSE))," ",VLOOKUP($E76,Lists!$T$4:$AF$49,13,FALSE))</f>
        <v xml:space="preserve"> </v>
      </c>
    </row>
    <row r="77" spans="1:24" x14ac:dyDescent="0.25">
      <c r="A77" s="91"/>
      <c r="B77" s="76" t="s">
        <v>781</v>
      </c>
      <c r="C77" s="89" t="s">
        <v>900</v>
      </c>
      <c r="D77" s="139" t="str">
        <f>IF(ISERROR(VLOOKUP($B77,Lists!$R$4:$S$17,2,FALSE)),"",VLOOKUP($B77,Lists!$R$4:$S$17,2,FALSE))</f>
        <v/>
      </c>
      <c r="E77" s="90" t="s">
        <v>799</v>
      </c>
      <c r="F77" s="96"/>
      <c r="G77" s="96" t="s">
        <v>836</v>
      </c>
      <c r="H77" s="91" t="s">
        <v>1016</v>
      </c>
      <c r="I77" s="91" t="s">
        <v>926</v>
      </c>
      <c r="J77" s="97"/>
      <c r="K77" s="78" t="s">
        <v>945</v>
      </c>
      <c r="L77" s="140" t="str">
        <f>IF(ISERROR(VLOOKUP($B77&amp;" "&amp;$M77,Lists!$AC$4:$AD$17,2,FALSE)),"",VLOOKUP($B77&amp;" "&amp;$M77,Lists!$AC$4:$AD$17,2,FALSE))</f>
        <v/>
      </c>
      <c r="M77" s="78" t="str">
        <f>IF(ISERROR(VLOOKUP($K77,Lists!$L$4:$M$7,2,FALSE)),"",VLOOKUP($K77,Lists!$L$4:$M$7,2,FALSE))</f>
        <v/>
      </c>
      <c r="N77" s="98" t="str">
        <f t="shared" si="1"/>
        <v/>
      </c>
      <c r="O77" s="124" t="str">
        <f>IF(C77="no",VLOOKUP(B77,Lists!$R$4:$AB$17,10, FALSE),"Please enter details here")</f>
        <v>Please enter details here</v>
      </c>
      <c r="P77" s="99"/>
      <c r="Q77" s="99" t="str">
        <f>IF(Lists!$BA$4="","No","")</f>
        <v>No</v>
      </c>
      <c r="R77" s="100" t="str">
        <f>IF(ISERROR(VLOOKUP($E77,Lists!$T$4:$AA$49,6,FALSE)),"",VLOOKUP($E77,Lists!$T$4:$AA$49,6,FALSE))</f>
        <v/>
      </c>
      <c r="S77" s="101" t="str">
        <f>IF(ISERROR(VLOOKUP($E77,Lists!$T$4:$AA$49,7,FALSE)),"",VLOOKUP($E77,Lists!$T$4:$AA$49,7,FALSE))</f>
        <v/>
      </c>
      <c r="T77" s="102"/>
      <c r="U77" s="102"/>
      <c r="V77" s="102"/>
      <c r="W77" s="102"/>
      <c r="X77" s="102" t="str">
        <f>IF(ISERROR(VLOOKUP($E77,Lists!$T$4:$AF$49,13,FALSE))," ",VLOOKUP($E77,Lists!$T$4:$AF$49,13,FALSE))</f>
        <v xml:space="preserve"> </v>
      </c>
    </row>
    <row r="78" spans="1:24" x14ac:dyDescent="0.25">
      <c r="A78" s="91"/>
      <c r="B78" s="76" t="s">
        <v>781</v>
      </c>
      <c r="C78" s="89" t="s">
        <v>900</v>
      </c>
      <c r="D78" s="139" t="str">
        <f>IF(ISERROR(VLOOKUP($B78,Lists!$R$4:$S$17,2,FALSE)),"",VLOOKUP($B78,Lists!$R$4:$S$17,2,FALSE))</f>
        <v/>
      </c>
      <c r="E78" s="90" t="s">
        <v>799</v>
      </c>
      <c r="F78" s="96"/>
      <c r="G78" s="96" t="s">
        <v>836</v>
      </c>
      <c r="H78" s="91" t="s">
        <v>1016</v>
      </c>
      <c r="I78" s="91" t="s">
        <v>926</v>
      </c>
      <c r="J78" s="97"/>
      <c r="K78" s="78" t="s">
        <v>945</v>
      </c>
      <c r="L78" s="140" t="str">
        <f>IF(ISERROR(VLOOKUP($B78&amp;" "&amp;$M78,Lists!$AC$4:$AD$17,2,FALSE)),"",VLOOKUP($B78&amp;" "&amp;$M78,Lists!$AC$4:$AD$17,2,FALSE))</f>
        <v/>
      </c>
      <c r="M78" s="78" t="str">
        <f>IF(ISERROR(VLOOKUP($K78,Lists!$L$4:$M$7,2,FALSE)),"",VLOOKUP($K78,Lists!$L$4:$M$7,2,FALSE))</f>
        <v/>
      </c>
      <c r="N78" s="98" t="str">
        <f t="shared" si="1"/>
        <v/>
      </c>
      <c r="O78" s="124" t="str">
        <f>IF(C78="no",VLOOKUP(B78,Lists!$R$4:$AB$17,10, FALSE),"Please enter details here")</f>
        <v>Please enter details here</v>
      </c>
      <c r="P78" s="99"/>
      <c r="Q78" s="99" t="str">
        <f>IF(Lists!$BA$4="","No","")</f>
        <v>No</v>
      </c>
      <c r="R78" s="100" t="str">
        <f>IF(ISERROR(VLOOKUP($E78,Lists!$T$4:$AA$49,6,FALSE)),"",VLOOKUP($E78,Lists!$T$4:$AA$49,6,FALSE))</f>
        <v/>
      </c>
      <c r="S78" s="101" t="str">
        <f>IF(ISERROR(VLOOKUP($E78,Lists!$T$4:$AA$49,7,FALSE)),"",VLOOKUP($E78,Lists!$T$4:$AA$49,7,FALSE))</f>
        <v/>
      </c>
      <c r="T78" s="102"/>
      <c r="U78" s="102"/>
      <c r="V78" s="102"/>
      <c r="W78" s="102"/>
      <c r="X78" s="102" t="str">
        <f>IF(ISERROR(VLOOKUP($E78,Lists!$T$4:$AF$49,13,FALSE))," ",VLOOKUP($E78,Lists!$T$4:$AF$49,13,FALSE))</f>
        <v xml:space="preserve"> </v>
      </c>
    </row>
    <row r="79" spans="1:24" x14ac:dyDescent="0.25">
      <c r="A79" s="91"/>
      <c r="B79" s="76" t="s">
        <v>781</v>
      </c>
      <c r="C79" s="89" t="s">
        <v>900</v>
      </c>
      <c r="D79" s="139" t="str">
        <f>IF(ISERROR(VLOOKUP($B79,Lists!$R$4:$S$17,2,FALSE)),"",VLOOKUP($B79,Lists!$R$4:$S$17,2,FALSE))</f>
        <v/>
      </c>
      <c r="E79" s="90" t="s">
        <v>799</v>
      </c>
      <c r="F79" s="96"/>
      <c r="G79" s="96" t="s">
        <v>836</v>
      </c>
      <c r="H79" s="91" t="s">
        <v>1016</v>
      </c>
      <c r="I79" s="91" t="s">
        <v>926</v>
      </c>
      <c r="J79" s="97"/>
      <c r="K79" s="78" t="s">
        <v>945</v>
      </c>
      <c r="L79" s="140" t="str">
        <f>IF(ISERROR(VLOOKUP($B79&amp;" "&amp;$M79,Lists!$AC$4:$AD$17,2,FALSE)),"",VLOOKUP($B79&amp;" "&amp;$M79,Lists!$AC$4:$AD$17,2,FALSE))</f>
        <v/>
      </c>
      <c r="M79" s="78" t="str">
        <f>IF(ISERROR(VLOOKUP($K79,Lists!$L$4:$M$7,2,FALSE)),"",VLOOKUP($K79,Lists!$L$4:$M$7,2,FALSE))</f>
        <v/>
      </c>
      <c r="N79" s="98" t="str">
        <f t="shared" si="1"/>
        <v/>
      </c>
      <c r="O79" s="124" t="str">
        <f>IF(C79="no",VLOOKUP(B79,Lists!$R$4:$AB$17,10, FALSE),"Please enter details here")</f>
        <v>Please enter details here</v>
      </c>
      <c r="P79" s="99"/>
      <c r="Q79" s="99" t="str">
        <f>IF(Lists!$BA$4="","No","")</f>
        <v>No</v>
      </c>
      <c r="R79" s="100" t="str">
        <f>IF(ISERROR(VLOOKUP($E79,Lists!$T$4:$AA$49,6,FALSE)),"",VLOOKUP($E79,Lists!$T$4:$AA$49,6,FALSE))</f>
        <v/>
      </c>
      <c r="S79" s="101" t="str">
        <f>IF(ISERROR(VLOOKUP($E79,Lists!$T$4:$AA$49,7,FALSE)),"",VLOOKUP($E79,Lists!$T$4:$AA$49,7,FALSE))</f>
        <v/>
      </c>
      <c r="T79" s="102"/>
      <c r="U79" s="102"/>
      <c r="V79" s="102"/>
      <c r="W79" s="102"/>
      <c r="X79" s="102" t="str">
        <f>IF(ISERROR(VLOOKUP($E79,Lists!$T$4:$AF$49,13,FALSE))," ",VLOOKUP($E79,Lists!$T$4:$AF$49,13,FALSE))</f>
        <v xml:space="preserve"> </v>
      </c>
    </row>
    <row r="80" spans="1:24" x14ac:dyDescent="0.25">
      <c r="A80" s="91"/>
      <c r="B80" s="76" t="s">
        <v>781</v>
      </c>
      <c r="C80" s="89" t="s">
        <v>900</v>
      </c>
      <c r="D80" s="139" t="str">
        <f>IF(ISERROR(VLOOKUP($B80,Lists!$R$4:$S$17,2,FALSE)),"",VLOOKUP($B80,Lists!$R$4:$S$17,2,FALSE))</f>
        <v/>
      </c>
      <c r="E80" s="90" t="s">
        <v>799</v>
      </c>
      <c r="F80" s="96"/>
      <c r="G80" s="96" t="s">
        <v>836</v>
      </c>
      <c r="H80" s="91" t="s">
        <v>1016</v>
      </c>
      <c r="I80" s="91" t="s">
        <v>926</v>
      </c>
      <c r="J80" s="97"/>
      <c r="K80" s="78" t="s">
        <v>945</v>
      </c>
      <c r="L80" s="140" t="str">
        <f>IF(ISERROR(VLOOKUP($B80&amp;" "&amp;$M80,Lists!$AC$4:$AD$17,2,FALSE)),"",VLOOKUP($B80&amp;" "&amp;$M80,Lists!$AC$4:$AD$17,2,FALSE))</f>
        <v/>
      </c>
      <c r="M80" s="78" t="str">
        <f>IF(ISERROR(VLOOKUP($K80,Lists!$L$4:$M$7,2,FALSE)),"",VLOOKUP($K80,Lists!$L$4:$M$7,2,FALSE))</f>
        <v/>
      </c>
      <c r="N80" s="98" t="str">
        <f t="shared" si="1"/>
        <v/>
      </c>
      <c r="O80" s="124" t="str">
        <f>IF(C80="no",VLOOKUP(B80,Lists!$R$4:$AB$17,10, FALSE),"Please enter details here")</f>
        <v>Please enter details here</v>
      </c>
      <c r="P80" s="99"/>
      <c r="Q80" s="99" t="str">
        <f>IF(Lists!$BA$4="","No","")</f>
        <v>No</v>
      </c>
      <c r="R80" s="100" t="str">
        <f>IF(ISERROR(VLOOKUP($E80,Lists!$T$4:$AA$49,6,FALSE)),"",VLOOKUP($E80,Lists!$T$4:$AA$49,6,FALSE))</f>
        <v/>
      </c>
      <c r="S80" s="101" t="str">
        <f>IF(ISERROR(VLOOKUP($E80,Lists!$T$4:$AA$49,7,FALSE)),"",VLOOKUP($E80,Lists!$T$4:$AA$49,7,FALSE))</f>
        <v/>
      </c>
      <c r="T80" s="102"/>
      <c r="U80" s="102"/>
      <c r="V80" s="102"/>
      <c r="W80" s="102"/>
      <c r="X80" s="102" t="str">
        <f>IF(ISERROR(VLOOKUP($E80,Lists!$T$4:$AF$49,13,FALSE))," ",VLOOKUP($E80,Lists!$T$4:$AF$49,13,FALSE))</f>
        <v xml:space="preserve"> </v>
      </c>
    </row>
    <row r="81" spans="1:24" x14ac:dyDescent="0.25">
      <c r="A81" s="91"/>
      <c r="B81" s="76" t="s">
        <v>781</v>
      </c>
      <c r="C81" s="89" t="s">
        <v>900</v>
      </c>
      <c r="D81" s="139" t="str">
        <f>IF(ISERROR(VLOOKUP($B81,Lists!$R$4:$S$17,2,FALSE)),"",VLOOKUP($B81,Lists!$R$4:$S$17,2,FALSE))</f>
        <v/>
      </c>
      <c r="E81" s="90" t="s">
        <v>799</v>
      </c>
      <c r="F81" s="96"/>
      <c r="G81" s="96" t="s">
        <v>836</v>
      </c>
      <c r="H81" s="91" t="s">
        <v>1016</v>
      </c>
      <c r="I81" s="91" t="s">
        <v>926</v>
      </c>
      <c r="J81" s="97"/>
      <c r="K81" s="78" t="s">
        <v>945</v>
      </c>
      <c r="L81" s="140" t="str">
        <f>IF(ISERROR(VLOOKUP($B81&amp;" "&amp;$M81,Lists!$AC$4:$AD$17,2,FALSE)),"",VLOOKUP($B81&amp;" "&amp;$M81,Lists!$AC$4:$AD$17,2,FALSE))</f>
        <v/>
      </c>
      <c r="M81" s="78" t="str">
        <f>IF(ISERROR(VLOOKUP($K81,Lists!$L$4:$M$7,2,FALSE)),"",VLOOKUP($K81,Lists!$L$4:$M$7,2,FALSE))</f>
        <v/>
      </c>
      <c r="N81" s="98" t="str">
        <f t="shared" si="1"/>
        <v/>
      </c>
      <c r="O81" s="124" t="str">
        <f>IF(C81="no",VLOOKUP(B81,Lists!$R$4:$AB$17,10, FALSE),"Please enter details here")</f>
        <v>Please enter details here</v>
      </c>
      <c r="P81" s="99"/>
      <c r="Q81" s="99" t="str">
        <f>IF(Lists!$BA$4="","No","")</f>
        <v>No</v>
      </c>
      <c r="R81" s="100" t="str">
        <f>IF(ISERROR(VLOOKUP($E81,Lists!$T$4:$AA$49,6,FALSE)),"",VLOOKUP($E81,Lists!$T$4:$AA$49,6,FALSE))</f>
        <v/>
      </c>
      <c r="S81" s="101" t="str">
        <f>IF(ISERROR(VLOOKUP($E81,Lists!$T$4:$AA$49,7,FALSE)),"",VLOOKUP($E81,Lists!$T$4:$AA$49,7,FALSE))</f>
        <v/>
      </c>
      <c r="T81" s="102"/>
      <c r="U81" s="102"/>
      <c r="V81" s="102"/>
      <c r="W81" s="102"/>
      <c r="X81" s="102" t="str">
        <f>IF(ISERROR(VLOOKUP($E81,Lists!$T$4:$AF$49,13,FALSE))," ",VLOOKUP($E81,Lists!$T$4:$AF$49,13,FALSE))</f>
        <v xml:space="preserve"> </v>
      </c>
    </row>
    <row r="82" spans="1:24" x14ac:dyDescent="0.25">
      <c r="A82" s="91"/>
      <c r="B82" s="76" t="s">
        <v>781</v>
      </c>
      <c r="C82" s="89" t="s">
        <v>900</v>
      </c>
      <c r="D82" s="139" t="str">
        <f>IF(ISERROR(VLOOKUP($B82,Lists!$R$4:$S$17,2,FALSE)),"",VLOOKUP($B82,Lists!$R$4:$S$17,2,FALSE))</f>
        <v/>
      </c>
      <c r="E82" s="90" t="s">
        <v>799</v>
      </c>
      <c r="F82" s="96"/>
      <c r="G82" s="96" t="s">
        <v>836</v>
      </c>
      <c r="H82" s="91" t="s">
        <v>1016</v>
      </c>
      <c r="I82" s="91" t="s">
        <v>926</v>
      </c>
      <c r="J82" s="97"/>
      <c r="K82" s="78" t="s">
        <v>945</v>
      </c>
      <c r="L82" s="140" t="str">
        <f>IF(ISERROR(VLOOKUP($B82&amp;" "&amp;$M82,Lists!$AC$4:$AD$17,2,FALSE)),"",VLOOKUP($B82&amp;" "&amp;$M82,Lists!$AC$4:$AD$17,2,FALSE))</f>
        <v/>
      </c>
      <c r="M82" s="78" t="str">
        <f>IF(ISERROR(VLOOKUP($K82,Lists!$L$4:$M$7,2,FALSE)),"",VLOOKUP($K82,Lists!$L$4:$M$7,2,FALSE))</f>
        <v/>
      </c>
      <c r="N82" s="98" t="str">
        <f t="shared" si="1"/>
        <v/>
      </c>
      <c r="O82" s="124" t="str">
        <f>IF(C82="no",VLOOKUP(B82,Lists!$R$4:$AB$17,10, FALSE),"Please enter details here")</f>
        <v>Please enter details here</v>
      </c>
      <c r="P82" s="99"/>
      <c r="Q82" s="99" t="str">
        <f>IF(Lists!$BA$4="","No","")</f>
        <v>No</v>
      </c>
      <c r="R82" s="100" t="str">
        <f>IF(ISERROR(VLOOKUP($E82,Lists!$T$4:$AA$49,6,FALSE)),"",VLOOKUP($E82,Lists!$T$4:$AA$49,6,FALSE))</f>
        <v/>
      </c>
      <c r="S82" s="101" t="str">
        <f>IF(ISERROR(VLOOKUP($E82,Lists!$T$4:$AA$49,7,FALSE)),"",VLOOKUP($E82,Lists!$T$4:$AA$49,7,FALSE))</f>
        <v/>
      </c>
      <c r="T82" s="102"/>
      <c r="U82" s="102"/>
      <c r="V82" s="102"/>
      <c r="W82" s="102"/>
      <c r="X82" s="102" t="str">
        <f>IF(ISERROR(VLOOKUP($E82,Lists!$T$4:$AF$49,13,FALSE))," ",VLOOKUP($E82,Lists!$T$4:$AF$49,13,FALSE))</f>
        <v xml:space="preserve"> </v>
      </c>
    </row>
    <row r="83" spans="1:24" x14ac:dyDescent="0.25">
      <c r="A83" s="91"/>
      <c r="B83" s="76" t="s">
        <v>781</v>
      </c>
      <c r="C83" s="89" t="s">
        <v>900</v>
      </c>
      <c r="D83" s="139" t="str">
        <f>IF(ISERROR(VLOOKUP($B83,Lists!$R$4:$S$17,2,FALSE)),"",VLOOKUP($B83,Lists!$R$4:$S$17,2,FALSE))</f>
        <v/>
      </c>
      <c r="E83" s="90" t="s">
        <v>799</v>
      </c>
      <c r="F83" s="96"/>
      <c r="G83" s="96" t="s">
        <v>836</v>
      </c>
      <c r="H83" s="91" t="s">
        <v>1016</v>
      </c>
      <c r="I83" s="91" t="s">
        <v>926</v>
      </c>
      <c r="J83" s="97"/>
      <c r="K83" s="78" t="s">
        <v>945</v>
      </c>
      <c r="L83" s="140" t="str">
        <f>IF(ISERROR(VLOOKUP($B83&amp;" "&amp;$M83,Lists!$AC$4:$AD$17,2,FALSE)),"",VLOOKUP($B83&amp;" "&amp;$M83,Lists!$AC$4:$AD$17,2,FALSE))</f>
        <v/>
      </c>
      <c r="M83" s="78" t="str">
        <f>IF(ISERROR(VLOOKUP($K83,Lists!$L$4:$M$7,2,FALSE)),"",VLOOKUP($K83,Lists!$L$4:$M$7,2,FALSE))</f>
        <v/>
      </c>
      <c r="N83" s="98" t="str">
        <f t="shared" si="1"/>
        <v/>
      </c>
      <c r="O83" s="124" t="str">
        <f>IF(C83="no",VLOOKUP(B83,Lists!$R$4:$AB$17,10, FALSE),"Please enter details here")</f>
        <v>Please enter details here</v>
      </c>
      <c r="P83" s="99"/>
      <c r="Q83" s="99" t="str">
        <f>IF(Lists!$BA$4="","No","")</f>
        <v>No</v>
      </c>
      <c r="R83" s="100" t="str">
        <f>IF(ISERROR(VLOOKUP($E83,Lists!$T$4:$AA$49,6,FALSE)),"",VLOOKUP($E83,Lists!$T$4:$AA$49,6,FALSE))</f>
        <v/>
      </c>
      <c r="S83" s="101" t="str">
        <f>IF(ISERROR(VLOOKUP($E83,Lists!$T$4:$AA$49,7,FALSE)),"",VLOOKUP($E83,Lists!$T$4:$AA$49,7,FALSE))</f>
        <v/>
      </c>
      <c r="T83" s="102"/>
      <c r="U83" s="102"/>
      <c r="V83" s="102"/>
      <c r="W83" s="102"/>
      <c r="X83" s="102" t="str">
        <f>IF(ISERROR(VLOOKUP($E83,Lists!$T$4:$AF$49,13,FALSE))," ",VLOOKUP($E83,Lists!$T$4:$AF$49,13,FALSE))</f>
        <v xml:space="preserve"> </v>
      </c>
    </row>
    <row r="84" spans="1:24" x14ac:dyDescent="0.25">
      <c r="A84" s="91"/>
      <c r="B84" s="76" t="s">
        <v>781</v>
      </c>
      <c r="C84" s="89" t="s">
        <v>900</v>
      </c>
      <c r="D84" s="139" t="str">
        <f>IF(ISERROR(VLOOKUP($B84,Lists!$R$4:$S$17,2,FALSE)),"",VLOOKUP($B84,Lists!$R$4:$S$17,2,FALSE))</f>
        <v/>
      </c>
      <c r="E84" s="90" t="s">
        <v>799</v>
      </c>
      <c r="F84" s="96"/>
      <c r="G84" s="96" t="s">
        <v>836</v>
      </c>
      <c r="H84" s="91" t="s">
        <v>1016</v>
      </c>
      <c r="I84" s="91" t="s">
        <v>926</v>
      </c>
      <c r="J84" s="97"/>
      <c r="K84" s="78" t="s">
        <v>945</v>
      </c>
      <c r="L84" s="140" t="str">
        <f>IF(ISERROR(VLOOKUP($B84&amp;" "&amp;$M84,Lists!$AC$4:$AD$17,2,FALSE)),"",VLOOKUP($B84&amp;" "&amp;$M84,Lists!$AC$4:$AD$17,2,FALSE))</f>
        <v/>
      </c>
      <c r="M84" s="78" t="str">
        <f>IF(ISERROR(VLOOKUP($K84,Lists!$L$4:$M$7,2,FALSE)),"",VLOOKUP($K84,Lists!$L$4:$M$7,2,FALSE))</f>
        <v/>
      </c>
      <c r="N84" s="98" t="str">
        <f t="shared" si="1"/>
        <v/>
      </c>
      <c r="O84" s="124" t="str">
        <f>IF(C84="no",VLOOKUP(B84,Lists!$R$4:$AB$17,10, FALSE),"Please enter details here")</f>
        <v>Please enter details here</v>
      </c>
      <c r="P84" s="99"/>
      <c r="Q84" s="99" t="str">
        <f>IF(Lists!$BA$4="","No","")</f>
        <v>No</v>
      </c>
      <c r="R84" s="100" t="str">
        <f>IF(ISERROR(VLOOKUP($E84,Lists!$T$4:$AA$49,6,FALSE)),"",VLOOKUP($E84,Lists!$T$4:$AA$49,6,FALSE))</f>
        <v/>
      </c>
      <c r="S84" s="101" t="str">
        <f>IF(ISERROR(VLOOKUP($E84,Lists!$T$4:$AA$49,7,FALSE)),"",VLOOKUP($E84,Lists!$T$4:$AA$49,7,FALSE))</f>
        <v/>
      </c>
      <c r="T84" s="102"/>
      <c r="U84" s="102"/>
      <c r="V84" s="102"/>
      <c r="W84" s="102"/>
      <c r="X84" s="102" t="str">
        <f>IF(ISERROR(VLOOKUP($E84,Lists!$T$4:$AF$49,13,FALSE))," ",VLOOKUP($E84,Lists!$T$4:$AF$49,13,FALSE))</f>
        <v xml:space="preserve"> </v>
      </c>
    </row>
    <row r="85" spans="1:24" x14ac:dyDescent="0.25">
      <c r="A85" s="91"/>
      <c r="B85" s="76" t="s">
        <v>781</v>
      </c>
      <c r="C85" s="89" t="s">
        <v>900</v>
      </c>
      <c r="D85" s="139" t="str">
        <f>IF(ISERROR(VLOOKUP($B85,Lists!$R$4:$S$17,2,FALSE)),"",VLOOKUP($B85,Lists!$R$4:$S$17,2,FALSE))</f>
        <v/>
      </c>
      <c r="E85" s="90" t="s">
        <v>799</v>
      </c>
      <c r="F85" s="96"/>
      <c r="G85" s="96" t="s">
        <v>836</v>
      </c>
      <c r="H85" s="91" t="s">
        <v>1016</v>
      </c>
      <c r="I85" s="91" t="s">
        <v>926</v>
      </c>
      <c r="J85" s="97"/>
      <c r="K85" s="78" t="s">
        <v>945</v>
      </c>
      <c r="L85" s="140" t="str">
        <f>IF(ISERROR(VLOOKUP($B85&amp;" "&amp;$M85,Lists!$AC$4:$AD$17,2,FALSE)),"",VLOOKUP($B85&amp;" "&amp;$M85,Lists!$AC$4:$AD$17,2,FALSE))</f>
        <v/>
      </c>
      <c r="M85" s="78" t="str">
        <f>IF(ISERROR(VLOOKUP($K85,Lists!$L$4:$M$7,2,FALSE)),"",VLOOKUP($K85,Lists!$L$4:$M$7,2,FALSE))</f>
        <v/>
      </c>
      <c r="N85" s="98" t="str">
        <f t="shared" si="1"/>
        <v/>
      </c>
      <c r="O85" s="124" t="str">
        <f>IF(C85="no",VLOOKUP(B85,Lists!$R$4:$AB$17,10, FALSE),"Please enter details here")</f>
        <v>Please enter details here</v>
      </c>
      <c r="P85" s="99"/>
      <c r="Q85" s="99" t="str">
        <f>IF(Lists!$BA$4="","No","")</f>
        <v>No</v>
      </c>
      <c r="R85" s="100" t="str">
        <f>IF(ISERROR(VLOOKUP($E85,Lists!$T$4:$AA$49,6,FALSE)),"",VLOOKUP($E85,Lists!$T$4:$AA$49,6,FALSE))</f>
        <v/>
      </c>
      <c r="S85" s="101" t="str">
        <f>IF(ISERROR(VLOOKUP($E85,Lists!$T$4:$AA$49,7,FALSE)),"",VLOOKUP($E85,Lists!$T$4:$AA$49,7,FALSE))</f>
        <v/>
      </c>
      <c r="T85" s="102"/>
      <c r="U85" s="102"/>
      <c r="V85" s="102"/>
      <c r="W85" s="102"/>
      <c r="X85" s="102" t="str">
        <f>IF(ISERROR(VLOOKUP($E85,Lists!$T$4:$AF$49,13,FALSE))," ",VLOOKUP($E85,Lists!$T$4:$AF$49,13,FALSE))</f>
        <v xml:space="preserve"> </v>
      </c>
    </row>
    <row r="86" spans="1:24" x14ac:dyDescent="0.25">
      <c r="A86" s="91"/>
      <c r="B86" s="76" t="s">
        <v>781</v>
      </c>
      <c r="C86" s="89" t="s">
        <v>900</v>
      </c>
      <c r="D86" s="139" t="str">
        <f>IF(ISERROR(VLOOKUP($B86,Lists!$R$4:$S$17,2,FALSE)),"",VLOOKUP($B86,Lists!$R$4:$S$17,2,FALSE))</f>
        <v/>
      </c>
      <c r="E86" s="90" t="s">
        <v>799</v>
      </c>
      <c r="F86" s="96"/>
      <c r="G86" s="96" t="s">
        <v>836</v>
      </c>
      <c r="H86" s="91" t="s">
        <v>1016</v>
      </c>
      <c r="I86" s="91" t="s">
        <v>926</v>
      </c>
      <c r="J86" s="97"/>
      <c r="K86" s="78" t="s">
        <v>945</v>
      </c>
      <c r="L86" s="140" t="str">
        <f>IF(ISERROR(VLOOKUP($B86&amp;" "&amp;$M86,Lists!$AC$4:$AD$17,2,FALSE)),"",VLOOKUP($B86&amp;" "&amp;$M86,Lists!$AC$4:$AD$17,2,FALSE))</f>
        <v/>
      </c>
      <c r="M86" s="78" t="str">
        <f>IF(ISERROR(VLOOKUP($K86,Lists!$L$4:$M$7,2,FALSE)),"",VLOOKUP($K86,Lists!$L$4:$M$7,2,FALSE))</f>
        <v/>
      </c>
      <c r="N86" s="98" t="str">
        <f t="shared" si="1"/>
        <v/>
      </c>
      <c r="O86" s="124" t="str">
        <f>IF(C86="no",VLOOKUP(B86,Lists!$R$4:$AB$17,10, FALSE),"Please enter details here")</f>
        <v>Please enter details here</v>
      </c>
      <c r="P86" s="99"/>
      <c r="Q86" s="99" t="str">
        <f>IF(Lists!$BA$4="","No","")</f>
        <v>No</v>
      </c>
      <c r="R86" s="100" t="str">
        <f>IF(ISERROR(VLOOKUP($E86,Lists!$T$4:$AA$49,6,FALSE)),"",VLOOKUP($E86,Lists!$T$4:$AA$49,6,FALSE))</f>
        <v/>
      </c>
      <c r="S86" s="101" t="str">
        <f>IF(ISERROR(VLOOKUP($E86,Lists!$T$4:$AA$49,7,FALSE)),"",VLOOKUP($E86,Lists!$T$4:$AA$49,7,FALSE))</f>
        <v/>
      </c>
      <c r="T86" s="102"/>
      <c r="U86" s="102"/>
      <c r="V86" s="102"/>
      <c r="W86" s="102"/>
      <c r="X86" s="102" t="str">
        <f>IF(ISERROR(VLOOKUP($E86,Lists!$T$4:$AF$49,13,FALSE))," ",VLOOKUP($E86,Lists!$T$4:$AF$49,13,FALSE))</f>
        <v xml:space="preserve"> </v>
      </c>
    </row>
    <row r="87" spans="1:24" x14ac:dyDescent="0.25">
      <c r="A87" s="91"/>
      <c r="B87" s="76" t="s">
        <v>781</v>
      </c>
      <c r="C87" s="89" t="s">
        <v>900</v>
      </c>
      <c r="D87" s="139" t="str">
        <f>IF(ISERROR(VLOOKUP($B87,Lists!$R$4:$S$17,2,FALSE)),"",VLOOKUP($B87,Lists!$R$4:$S$17,2,FALSE))</f>
        <v/>
      </c>
      <c r="E87" s="90" t="s">
        <v>799</v>
      </c>
      <c r="F87" s="96"/>
      <c r="G87" s="96" t="s">
        <v>836</v>
      </c>
      <c r="H87" s="91" t="s">
        <v>1016</v>
      </c>
      <c r="I87" s="91" t="s">
        <v>926</v>
      </c>
      <c r="J87" s="97"/>
      <c r="K87" s="78" t="s">
        <v>945</v>
      </c>
      <c r="L87" s="140" t="str">
        <f>IF(ISERROR(VLOOKUP($B87&amp;" "&amp;$M87,Lists!$AC$4:$AD$17,2,FALSE)),"",VLOOKUP($B87&amp;" "&amp;$M87,Lists!$AC$4:$AD$17,2,FALSE))</f>
        <v/>
      </c>
      <c r="M87" s="78" t="str">
        <f>IF(ISERROR(VLOOKUP($K87,Lists!$L$4:$M$7,2,FALSE)),"",VLOOKUP($K87,Lists!$L$4:$M$7,2,FALSE))</f>
        <v/>
      </c>
      <c r="N87" s="98" t="str">
        <f t="shared" si="1"/>
        <v/>
      </c>
      <c r="O87" s="124" t="str">
        <f>IF(C87="no",VLOOKUP(B87,Lists!$R$4:$AB$17,10, FALSE),"Please enter details here")</f>
        <v>Please enter details here</v>
      </c>
      <c r="P87" s="99"/>
      <c r="Q87" s="99" t="str">
        <f>IF(Lists!$BA$4="","No","")</f>
        <v>No</v>
      </c>
      <c r="R87" s="100" t="str">
        <f>IF(ISERROR(VLOOKUP($E87,Lists!$T$4:$AA$49,6,FALSE)),"",VLOOKUP($E87,Lists!$T$4:$AA$49,6,FALSE))</f>
        <v/>
      </c>
      <c r="S87" s="101" t="str">
        <f>IF(ISERROR(VLOOKUP($E87,Lists!$T$4:$AA$49,7,FALSE)),"",VLOOKUP($E87,Lists!$T$4:$AA$49,7,FALSE))</f>
        <v/>
      </c>
      <c r="T87" s="102"/>
      <c r="U87" s="102"/>
      <c r="V87" s="102"/>
      <c r="W87" s="102"/>
      <c r="X87" s="102" t="str">
        <f>IF(ISERROR(VLOOKUP($E87,Lists!$T$4:$AF$49,13,FALSE))," ",VLOOKUP($E87,Lists!$T$4:$AF$49,13,FALSE))</f>
        <v xml:space="preserve"> </v>
      </c>
    </row>
    <row r="88" spans="1:24" x14ac:dyDescent="0.25">
      <c r="A88" s="91"/>
      <c r="B88" s="76" t="s">
        <v>781</v>
      </c>
      <c r="C88" s="89" t="s">
        <v>900</v>
      </c>
      <c r="D88" s="139" t="str">
        <f>IF(ISERROR(VLOOKUP($B88,Lists!$R$4:$S$17,2,FALSE)),"",VLOOKUP($B88,Lists!$R$4:$S$17,2,FALSE))</f>
        <v/>
      </c>
      <c r="E88" s="90" t="s">
        <v>799</v>
      </c>
      <c r="F88" s="96"/>
      <c r="G88" s="96" t="s">
        <v>836</v>
      </c>
      <c r="H88" s="91" t="s">
        <v>1016</v>
      </c>
      <c r="I88" s="91" t="s">
        <v>926</v>
      </c>
      <c r="J88" s="97"/>
      <c r="K88" s="78" t="s">
        <v>945</v>
      </c>
      <c r="L88" s="140" t="str">
        <f>IF(ISERROR(VLOOKUP($B88&amp;" "&amp;$M88,Lists!$AC$4:$AD$17,2,FALSE)),"",VLOOKUP($B88&amp;" "&amp;$M88,Lists!$AC$4:$AD$17,2,FALSE))</f>
        <v/>
      </c>
      <c r="M88" s="78" t="str">
        <f>IF(ISERROR(VLOOKUP($K88,Lists!$L$4:$M$7,2,FALSE)),"",VLOOKUP($K88,Lists!$L$4:$M$7,2,FALSE))</f>
        <v/>
      </c>
      <c r="N88" s="98" t="str">
        <f t="shared" si="1"/>
        <v/>
      </c>
      <c r="O88" s="124" t="str">
        <f>IF(C88="no",VLOOKUP(B88,Lists!$R$4:$AB$17,10, FALSE),"Please enter details here")</f>
        <v>Please enter details here</v>
      </c>
      <c r="P88" s="99"/>
      <c r="Q88" s="99" t="str">
        <f>IF(Lists!$BA$4="","No","")</f>
        <v>No</v>
      </c>
      <c r="R88" s="100" t="str">
        <f>IF(ISERROR(VLOOKUP($E88,Lists!$T$4:$AA$49,6,FALSE)),"",VLOOKUP($E88,Lists!$T$4:$AA$49,6,FALSE))</f>
        <v/>
      </c>
      <c r="S88" s="101" t="str">
        <f>IF(ISERROR(VLOOKUP($E88,Lists!$T$4:$AA$49,7,FALSE)),"",VLOOKUP($E88,Lists!$T$4:$AA$49,7,FALSE))</f>
        <v/>
      </c>
      <c r="T88" s="102"/>
      <c r="U88" s="102"/>
      <c r="V88" s="102"/>
      <c r="W88" s="102"/>
      <c r="X88" s="102" t="str">
        <f>IF(ISERROR(VLOOKUP($E88,Lists!$T$4:$AF$49,13,FALSE))," ",VLOOKUP($E88,Lists!$T$4:$AF$49,13,FALSE))</f>
        <v xml:space="preserve"> </v>
      </c>
    </row>
    <row r="89" spans="1:24" x14ac:dyDescent="0.25">
      <c r="A89" s="91"/>
      <c r="B89" s="76" t="s">
        <v>781</v>
      </c>
      <c r="C89" s="89" t="s">
        <v>900</v>
      </c>
      <c r="D89" s="139" t="str">
        <f>IF(ISERROR(VLOOKUP($B89,Lists!$R$4:$S$17,2,FALSE)),"",VLOOKUP($B89,Lists!$R$4:$S$17,2,FALSE))</f>
        <v/>
      </c>
      <c r="E89" s="90" t="s">
        <v>799</v>
      </c>
      <c r="F89" s="96"/>
      <c r="G89" s="96" t="s">
        <v>836</v>
      </c>
      <c r="H89" s="91" t="s">
        <v>1016</v>
      </c>
      <c r="I89" s="91" t="s">
        <v>926</v>
      </c>
      <c r="J89" s="97"/>
      <c r="K89" s="78" t="s">
        <v>945</v>
      </c>
      <c r="L89" s="140" t="str">
        <f>IF(ISERROR(VLOOKUP($B89&amp;" "&amp;$M89,Lists!$AC$4:$AD$17,2,FALSE)),"",VLOOKUP($B89&amp;" "&amp;$M89,Lists!$AC$4:$AD$17,2,FALSE))</f>
        <v/>
      </c>
      <c r="M89" s="78" t="str">
        <f>IF(ISERROR(VLOOKUP($K89,Lists!$L$4:$M$7,2,FALSE)),"",VLOOKUP($K89,Lists!$L$4:$M$7,2,FALSE))</f>
        <v/>
      </c>
      <c r="N89" s="98" t="str">
        <f t="shared" si="1"/>
        <v/>
      </c>
      <c r="O89" s="124" t="str">
        <f>IF(C89="no",VLOOKUP(B89,Lists!$R$4:$AB$17,10, FALSE),"Please enter details here")</f>
        <v>Please enter details here</v>
      </c>
      <c r="P89" s="99"/>
      <c r="Q89" s="99" t="str">
        <f>IF(Lists!$BA$4="","No","")</f>
        <v>No</v>
      </c>
      <c r="R89" s="100" t="str">
        <f>IF(ISERROR(VLOOKUP($E89,Lists!$T$4:$AA$49,6,FALSE)),"",VLOOKUP($E89,Lists!$T$4:$AA$49,6,FALSE))</f>
        <v/>
      </c>
      <c r="S89" s="101" t="str">
        <f>IF(ISERROR(VLOOKUP($E89,Lists!$T$4:$AA$49,7,FALSE)),"",VLOOKUP($E89,Lists!$T$4:$AA$49,7,FALSE))</f>
        <v/>
      </c>
      <c r="T89" s="102"/>
      <c r="U89" s="102"/>
      <c r="V89" s="102"/>
      <c r="W89" s="102"/>
      <c r="X89" s="102" t="str">
        <f>IF(ISERROR(VLOOKUP($E89,Lists!$T$4:$AF$49,13,FALSE))," ",VLOOKUP($E89,Lists!$T$4:$AF$49,13,FALSE))</f>
        <v xml:space="preserve"> </v>
      </c>
    </row>
    <row r="90" spans="1:24" x14ac:dyDescent="0.25">
      <c r="A90" s="91"/>
      <c r="B90" s="76" t="s">
        <v>781</v>
      </c>
      <c r="C90" s="89" t="s">
        <v>900</v>
      </c>
      <c r="D90" s="139" t="str">
        <f>IF(ISERROR(VLOOKUP($B90,Lists!$R$4:$S$17,2,FALSE)),"",VLOOKUP($B90,Lists!$R$4:$S$17,2,FALSE))</f>
        <v/>
      </c>
      <c r="E90" s="90" t="s">
        <v>799</v>
      </c>
      <c r="F90" s="96"/>
      <c r="G90" s="96" t="s">
        <v>836</v>
      </c>
      <c r="H90" s="91" t="s">
        <v>1016</v>
      </c>
      <c r="I90" s="91" t="s">
        <v>926</v>
      </c>
      <c r="J90" s="97"/>
      <c r="K90" s="78" t="s">
        <v>945</v>
      </c>
      <c r="L90" s="140" t="str">
        <f>IF(ISERROR(VLOOKUP($B90&amp;" "&amp;$M90,Lists!$AC$4:$AD$17,2,FALSE)),"",VLOOKUP($B90&amp;" "&amp;$M90,Lists!$AC$4:$AD$17,2,FALSE))</f>
        <v/>
      </c>
      <c r="M90" s="78" t="str">
        <f>IF(ISERROR(VLOOKUP($K90,Lists!$L$4:$M$7,2,FALSE)),"",VLOOKUP($K90,Lists!$L$4:$M$7,2,FALSE))</f>
        <v/>
      </c>
      <c r="N90" s="98" t="str">
        <f t="shared" si="1"/>
        <v/>
      </c>
      <c r="O90" s="124" t="str">
        <f>IF(C90="no",VLOOKUP(B90,Lists!$R$4:$AB$17,10, FALSE),"Please enter details here")</f>
        <v>Please enter details here</v>
      </c>
      <c r="P90" s="99"/>
      <c r="Q90" s="99" t="str">
        <f>IF(Lists!$BA$4="","No","")</f>
        <v>No</v>
      </c>
      <c r="R90" s="100" t="str">
        <f>IF(ISERROR(VLOOKUP($E90,Lists!$T$4:$AA$49,6,FALSE)),"",VLOOKUP($E90,Lists!$T$4:$AA$49,6,FALSE))</f>
        <v/>
      </c>
      <c r="S90" s="101" t="str">
        <f>IF(ISERROR(VLOOKUP($E90,Lists!$T$4:$AA$49,7,FALSE)),"",VLOOKUP($E90,Lists!$T$4:$AA$49,7,FALSE))</f>
        <v/>
      </c>
      <c r="T90" s="102"/>
      <c r="U90" s="102"/>
      <c r="V90" s="102"/>
      <c r="W90" s="102"/>
      <c r="X90" s="102" t="str">
        <f>IF(ISERROR(VLOOKUP($E90,Lists!$T$4:$AF$49,13,FALSE))," ",VLOOKUP($E90,Lists!$T$4:$AF$49,13,FALSE))</f>
        <v xml:space="preserve"> </v>
      </c>
    </row>
    <row r="91" spans="1:24" x14ac:dyDescent="0.25">
      <c r="A91" s="91"/>
      <c r="B91" s="76" t="s">
        <v>781</v>
      </c>
      <c r="C91" s="89" t="s">
        <v>900</v>
      </c>
      <c r="D91" s="139" t="str">
        <f>IF(ISERROR(VLOOKUP($B91,Lists!$R$4:$S$17,2,FALSE)),"",VLOOKUP($B91,Lists!$R$4:$S$17,2,FALSE))</f>
        <v/>
      </c>
      <c r="E91" s="90" t="s">
        <v>799</v>
      </c>
      <c r="F91" s="96"/>
      <c r="G91" s="96" t="s">
        <v>836</v>
      </c>
      <c r="H91" s="91" t="s">
        <v>1016</v>
      </c>
      <c r="I91" s="91" t="s">
        <v>926</v>
      </c>
      <c r="J91" s="97"/>
      <c r="K91" s="78" t="s">
        <v>945</v>
      </c>
      <c r="L91" s="140" t="str">
        <f>IF(ISERROR(VLOOKUP($B91&amp;" "&amp;$M91,Lists!$AC$4:$AD$17,2,FALSE)),"",VLOOKUP($B91&amp;" "&amp;$M91,Lists!$AC$4:$AD$17,2,FALSE))</f>
        <v/>
      </c>
      <c r="M91" s="78" t="str">
        <f>IF(ISERROR(VLOOKUP($K91,Lists!$L$4:$M$7,2,FALSE)),"",VLOOKUP($K91,Lists!$L$4:$M$7,2,FALSE))</f>
        <v/>
      </c>
      <c r="N91" s="98" t="str">
        <f t="shared" si="1"/>
        <v/>
      </c>
      <c r="O91" s="124" t="str">
        <f>IF(C91="no",VLOOKUP(B91,Lists!$R$4:$AB$17,10, FALSE),"Please enter details here")</f>
        <v>Please enter details here</v>
      </c>
      <c r="P91" s="99"/>
      <c r="Q91" s="99" t="str">
        <f>IF(Lists!$BA$4="","No","")</f>
        <v>No</v>
      </c>
      <c r="R91" s="100" t="str">
        <f>IF(ISERROR(VLOOKUP($E91,Lists!$T$4:$AA$49,6,FALSE)),"",VLOOKUP($E91,Lists!$T$4:$AA$49,6,FALSE))</f>
        <v/>
      </c>
      <c r="S91" s="101" t="str">
        <f>IF(ISERROR(VLOOKUP($E91,Lists!$T$4:$AA$49,7,FALSE)),"",VLOOKUP($E91,Lists!$T$4:$AA$49,7,FALSE))</f>
        <v/>
      </c>
      <c r="T91" s="102"/>
      <c r="U91" s="102"/>
      <c r="V91" s="102"/>
      <c r="W91" s="102"/>
      <c r="X91" s="102" t="str">
        <f>IF(ISERROR(VLOOKUP($E91,Lists!$T$4:$AF$49,13,FALSE))," ",VLOOKUP($E91,Lists!$T$4:$AF$49,13,FALSE))</f>
        <v xml:space="preserve"> </v>
      </c>
    </row>
    <row r="92" spans="1:24" x14ac:dyDescent="0.25">
      <c r="A92" s="91"/>
      <c r="B92" s="76" t="s">
        <v>781</v>
      </c>
      <c r="C92" s="89" t="s">
        <v>900</v>
      </c>
      <c r="D92" s="139" t="str">
        <f>IF(ISERROR(VLOOKUP($B92,Lists!$R$4:$S$17,2,FALSE)),"",VLOOKUP($B92,Lists!$R$4:$S$17,2,FALSE))</f>
        <v/>
      </c>
      <c r="E92" s="90" t="s">
        <v>799</v>
      </c>
      <c r="F92" s="96"/>
      <c r="G92" s="96" t="s">
        <v>836</v>
      </c>
      <c r="H92" s="91" t="s">
        <v>1016</v>
      </c>
      <c r="I92" s="91" t="s">
        <v>926</v>
      </c>
      <c r="J92" s="97"/>
      <c r="K92" s="78" t="s">
        <v>945</v>
      </c>
      <c r="L92" s="140" t="str">
        <f>IF(ISERROR(VLOOKUP($B92&amp;" "&amp;$M92,Lists!$AC$4:$AD$17,2,FALSE)),"",VLOOKUP($B92&amp;" "&amp;$M92,Lists!$AC$4:$AD$17,2,FALSE))</f>
        <v/>
      </c>
      <c r="M92" s="78" t="str">
        <f>IF(ISERROR(VLOOKUP($K92,Lists!$L$4:$M$7,2,FALSE)),"",VLOOKUP($K92,Lists!$L$4:$M$7,2,FALSE))</f>
        <v/>
      </c>
      <c r="N92" s="98" t="str">
        <f t="shared" si="1"/>
        <v/>
      </c>
      <c r="O92" s="124" t="str">
        <f>IF(C92="no",VLOOKUP(B92,Lists!$R$4:$AB$17,10, FALSE),"Please enter details here")</f>
        <v>Please enter details here</v>
      </c>
      <c r="P92" s="99"/>
      <c r="Q92" s="99" t="str">
        <f>IF(Lists!$BA$4="","No","")</f>
        <v>No</v>
      </c>
      <c r="R92" s="100" t="str">
        <f>IF(ISERROR(VLOOKUP($E92,Lists!$T$4:$AA$49,6,FALSE)),"",VLOOKUP($E92,Lists!$T$4:$AA$49,6,FALSE))</f>
        <v/>
      </c>
      <c r="S92" s="101" t="str">
        <f>IF(ISERROR(VLOOKUP($E92,Lists!$T$4:$AA$49,7,FALSE)),"",VLOOKUP($E92,Lists!$T$4:$AA$49,7,FALSE))</f>
        <v/>
      </c>
      <c r="T92" s="102"/>
      <c r="U92" s="102"/>
      <c r="V92" s="102"/>
      <c r="W92" s="102"/>
      <c r="X92" s="102" t="str">
        <f>IF(ISERROR(VLOOKUP($E92,Lists!$T$4:$AF$49,13,FALSE))," ",VLOOKUP($E92,Lists!$T$4:$AF$49,13,FALSE))</f>
        <v xml:space="preserve"> </v>
      </c>
    </row>
    <row r="93" spans="1:24" x14ac:dyDescent="0.25">
      <c r="A93" s="91"/>
      <c r="B93" s="76" t="s">
        <v>781</v>
      </c>
      <c r="C93" s="89" t="s">
        <v>900</v>
      </c>
      <c r="D93" s="139" t="str">
        <f>IF(ISERROR(VLOOKUP($B93,Lists!$R$4:$S$17,2,FALSE)),"",VLOOKUP($B93,Lists!$R$4:$S$17,2,FALSE))</f>
        <v/>
      </c>
      <c r="E93" s="90" t="s">
        <v>799</v>
      </c>
      <c r="F93" s="96"/>
      <c r="G93" s="96" t="s">
        <v>836</v>
      </c>
      <c r="H93" s="91" t="s">
        <v>1016</v>
      </c>
      <c r="I93" s="91" t="s">
        <v>926</v>
      </c>
      <c r="J93" s="97"/>
      <c r="K93" s="78" t="s">
        <v>945</v>
      </c>
      <c r="L93" s="140" t="str">
        <f>IF(ISERROR(VLOOKUP($B93&amp;" "&amp;$M93,Lists!$AC$4:$AD$17,2,FALSE)),"",VLOOKUP($B93&amp;" "&amp;$M93,Lists!$AC$4:$AD$17,2,FALSE))</f>
        <v/>
      </c>
      <c r="M93" s="78" t="str">
        <f>IF(ISERROR(VLOOKUP($K93,Lists!$L$4:$M$7,2,FALSE)),"",VLOOKUP($K93,Lists!$L$4:$M$7,2,FALSE))</f>
        <v/>
      </c>
      <c r="N93" s="98" t="str">
        <f t="shared" si="1"/>
        <v/>
      </c>
      <c r="O93" s="124" t="str">
        <f>IF(C93="no",VLOOKUP(B93,Lists!$R$4:$AB$17,10, FALSE),"Please enter details here")</f>
        <v>Please enter details here</v>
      </c>
      <c r="P93" s="99"/>
      <c r="Q93" s="99" t="str">
        <f>IF(Lists!$BA$4="","No","")</f>
        <v>No</v>
      </c>
      <c r="R93" s="100" t="str">
        <f>IF(ISERROR(VLOOKUP($E93,Lists!$T$4:$AA$49,6,FALSE)),"",VLOOKUP($E93,Lists!$T$4:$AA$49,6,FALSE))</f>
        <v/>
      </c>
      <c r="S93" s="101" t="str">
        <f>IF(ISERROR(VLOOKUP($E93,Lists!$T$4:$AA$49,7,FALSE)),"",VLOOKUP($E93,Lists!$T$4:$AA$49,7,FALSE))</f>
        <v/>
      </c>
      <c r="T93" s="102"/>
      <c r="U93" s="102"/>
      <c r="V93" s="102"/>
      <c r="W93" s="102"/>
      <c r="X93" s="102" t="str">
        <f>IF(ISERROR(VLOOKUP($E93,Lists!$T$4:$AF$49,13,FALSE))," ",VLOOKUP($E93,Lists!$T$4:$AF$49,13,FALSE))</f>
        <v xml:space="preserve"> </v>
      </c>
    </row>
    <row r="94" spans="1:24" x14ac:dyDescent="0.25">
      <c r="A94" s="91"/>
      <c r="B94" s="76" t="s">
        <v>781</v>
      </c>
      <c r="C94" s="89" t="s">
        <v>900</v>
      </c>
      <c r="D94" s="139" t="str">
        <f>IF(ISERROR(VLOOKUP($B94,Lists!$R$4:$S$17,2,FALSE)),"",VLOOKUP($B94,Lists!$R$4:$S$17,2,FALSE))</f>
        <v/>
      </c>
      <c r="E94" s="90" t="s">
        <v>799</v>
      </c>
      <c r="F94" s="96"/>
      <c r="G94" s="96" t="s">
        <v>836</v>
      </c>
      <c r="H94" s="91" t="s">
        <v>1016</v>
      </c>
      <c r="I94" s="91" t="s">
        <v>926</v>
      </c>
      <c r="J94" s="97"/>
      <c r="K94" s="78" t="s">
        <v>945</v>
      </c>
      <c r="L94" s="140" t="str">
        <f>IF(ISERROR(VLOOKUP($B94&amp;" "&amp;$M94,Lists!$AC$4:$AD$17,2,FALSE)),"",VLOOKUP($B94&amp;" "&amp;$M94,Lists!$AC$4:$AD$17,2,FALSE))</f>
        <v/>
      </c>
      <c r="M94" s="78" t="str">
        <f>IF(ISERROR(VLOOKUP($K94,Lists!$L$4:$M$7,2,FALSE)),"",VLOOKUP($K94,Lists!$L$4:$M$7,2,FALSE))</f>
        <v/>
      </c>
      <c r="N94" s="98" t="str">
        <f t="shared" si="1"/>
        <v/>
      </c>
      <c r="O94" s="124" t="str">
        <f>IF(C94="no",VLOOKUP(B94,Lists!$R$4:$AB$17,10, FALSE),"Please enter details here")</f>
        <v>Please enter details here</v>
      </c>
      <c r="P94" s="99"/>
      <c r="Q94" s="99" t="str">
        <f>IF(Lists!$BA$4="","No","")</f>
        <v>No</v>
      </c>
      <c r="R94" s="100" t="str">
        <f>IF(ISERROR(VLOOKUP($E94,Lists!$T$4:$AA$49,6,FALSE)),"",VLOOKUP($E94,Lists!$T$4:$AA$49,6,FALSE))</f>
        <v/>
      </c>
      <c r="S94" s="101" t="str">
        <f>IF(ISERROR(VLOOKUP($E94,Lists!$T$4:$AA$49,7,FALSE)),"",VLOOKUP($E94,Lists!$T$4:$AA$49,7,FALSE))</f>
        <v/>
      </c>
      <c r="T94" s="102"/>
      <c r="U94" s="102"/>
      <c r="V94" s="102"/>
      <c r="W94" s="102"/>
      <c r="X94" s="102" t="str">
        <f>IF(ISERROR(VLOOKUP($E94,Lists!$T$4:$AF$49,13,FALSE))," ",VLOOKUP($E94,Lists!$T$4:$AF$49,13,FALSE))</f>
        <v xml:space="preserve"> </v>
      </c>
    </row>
    <row r="95" spans="1:24" x14ac:dyDescent="0.25">
      <c r="A95" s="91"/>
      <c r="B95" s="76" t="s">
        <v>781</v>
      </c>
      <c r="C95" s="89" t="s">
        <v>900</v>
      </c>
      <c r="D95" s="139" t="str">
        <f>IF(ISERROR(VLOOKUP($B95,Lists!$R$4:$S$17,2,FALSE)),"",VLOOKUP($B95,Lists!$R$4:$S$17,2,FALSE))</f>
        <v/>
      </c>
      <c r="E95" s="90" t="s">
        <v>799</v>
      </c>
      <c r="F95" s="96"/>
      <c r="G95" s="96" t="s">
        <v>836</v>
      </c>
      <c r="H95" s="91" t="s">
        <v>1016</v>
      </c>
      <c r="I95" s="91" t="s">
        <v>926</v>
      </c>
      <c r="J95" s="97"/>
      <c r="K95" s="78" t="s">
        <v>945</v>
      </c>
      <c r="L95" s="140" t="str">
        <f>IF(ISERROR(VLOOKUP($B95&amp;" "&amp;$M95,Lists!$AC$4:$AD$17,2,FALSE)),"",VLOOKUP($B95&amp;" "&amp;$M95,Lists!$AC$4:$AD$17,2,FALSE))</f>
        <v/>
      </c>
      <c r="M95" s="78" t="str">
        <f>IF(ISERROR(VLOOKUP($K95,Lists!$L$4:$M$7,2,FALSE)),"",VLOOKUP($K95,Lists!$L$4:$M$7,2,FALSE))</f>
        <v/>
      </c>
      <c r="N95" s="98" t="str">
        <f t="shared" si="1"/>
        <v/>
      </c>
      <c r="O95" s="124" t="str">
        <f>IF(C95="no",VLOOKUP(B95,Lists!$R$4:$AB$17,10, FALSE),"Please enter details here")</f>
        <v>Please enter details here</v>
      </c>
      <c r="P95" s="99"/>
      <c r="Q95" s="99" t="str">
        <f>IF(Lists!$BA$4="","No","")</f>
        <v>No</v>
      </c>
      <c r="R95" s="100" t="str">
        <f>IF(ISERROR(VLOOKUP($E95,Lists!$T$4:$AA$49,6,FALSE)),"",VLOOKUP($E95,Lists!$T$4:$AA$49,6,FALSE))</f>
        <v/>
      </c>
      <c r="S95" s="101" t="str">
        <f>IF(ISERROR(VLOOKUP($E95,Lists!$T$4:$AA$49,7,FALSE)),"",VLOOKUP($E95,Lists!$T$4:$AA$49,7,FALSE))</f>
        <v/>
      </c>
      <c r="T95" s="102"/>
      <c r="U95" s="102"/>
      <c r="V95" s="102"/>
      <c r="W95" s="102"/>
      <c r="X95" s="102" t="str">
        <f>IF(ISERROR(VLOOKUP($E95,Lists!$T$4:$AF$49,13,FALSE))," ",VLOOKUP($E95,Lists!$T$4:$AF$49,13,FALSE))</f>
        <v xml:space="preserve"> </v>
      </c>
    </row>
    <row r="96" spans="1:24" x14ac:dyDescent="0.25">
      <c r="A96" s="91"/>
      <c r="B96" s="76" t="s">
        <v>781</v>
      </c>
      <c r="C96" s="89" t="s">
        <v>900</v>
      </c>
      <c r="D96" s="139" t="str">
        <f>IF(ISERROR(VLOOKUP($B96,Lists!$R$4:$S$17,2,FALSE)),"",VLOOKUP($B96,Lists!$R$4:$S$17,2,FALSE))</f>
        <v/>
      </c>
      <c r="E96" s="90" t="s">
        <v>799</v>
      </c>
      <c r="F96" s="96"/>
      <c r="G96" s="96" t="s">
        <v>836</v>
      </c>
      <c r="H96" s="91" t="s">
        <v>1016</v>
      </c>
      <c r="I96" s="91" t="s">
        <v>926</v>
      </c>
      <c r="J96" s="97"/>
      <c r="K96" s="78" t="s">
        <v>945</v>
      </c>
      <c r="L96" s="140" t="str">
        <f>IF(ISERROR(VLOOKUP($B96&amp;" "&amp;$M96,Lists!$AC$4:$AD$17,2,FALSE)),"",VLOOKUP($B96&amp;" "&amp;$M96,Lists!$AC$4:$AD$17,2,FALSE))</f>
        <v/>
      </c>
      <c r="M96" s="78" t="str">
        <f>IF(ISERROR(VLOOKUP($K96,Lists!$L$4:$M$7,2,FALSE)),"",VLOOKUP($K96,Lists!$L$4:$M$7,2,FALSE))</f>
        <v/>
      </c>
      <c r="N96" s="98" t="str">
        <f t="shared" si="1"/>
        <v/>
      </c>
      <c r="O96" s="124" t="str">
        <f>IF(C96="no",VLOOKUP(B96,Lists!$R$4:$AB$17,10, FALSE),"Please enter details here")</f>
        <v>Please enter details here</v>
      </c>
      <c r="P96" s="99"/>
      <c r="Q96" s="99" t="str">
        <f>IF(Lists!$BA$4="","No","")</f>
        <v>No</v>
      </c>
      <c r="R96" s="100" t="str">
        <f>IF(ISERROR(VLOOKUP($E96,Lists!$T$4:$AA$49,6,FALSE)),"",VLOOKUP($E96,Lists!$T$4:$AA$49,6,FALSE))</f>
        <v/>
      </c>
      <c r="S96" s="101" t="str">
        <f>IF(ISERROR(VLOOKUP($E96,Lists!$T$4:$AA$49,7,FALSE)),"",VLOOKUP($E96,Lists!$T$4:$AA$49,7,FALSE))</f>
        <v/>
      </c>
      <c r="T96" s="102"/>
      <c r="U96" s="102"/>
      <c r="V96" s="102"/>
      <c r="W96" s="102"/>
      <c r="X96" s="102" t="str">
        <f>IF(ISERROR(VLOOKUP($E96,Lists!$T$4:$AF$49,13,FALSE))," ",VLOOKUP($E96,Lists!$T$4:$AF$49,13,FALSE))</f>
        <v xml:space="preserve"> </v>
      </c>
    </row>
    <row r="97" spans="1:24" x14ac:dyDescent="0.25">
      <c r="A97" s="91"/>
      <c r="B97" s="76" t="s">
        <v>781</v>
      </c>
      <c r="C97" s="89" t="s">
        <v>900</v>
      </c>
      <c r="D97" s="139" t="str">
        <f>IF(ISERROR(VLOOKUP($B97,Lists!$R$4:$S$17,2,FALSE)),"",VLOOKUP($B97,Lists!$R$4:$S$17,2,FALSE))</f>
        <v/>
      </c>
      <c r="E97" s="90" t="s">
        <v>799</v>
      </c>
      <c r="F97" s="96"/>
      <c r="G97" s="96" t="s">
        <v>836</v>
      </c>
      <c r="H97" s="91" t="s">
        <v>1016</v>
      </c>
      <c r="I97" s="91" t="s">
        <v>926</v>
      </c>
      <c r="J97" s="97"/>
      <c r="K97" s="78" t="s">
        <v>945</v>
      </c>
      <c r="L97" s="140" t="str">
        <f>IF(ISERROR(VLOOKUP($B97&amp;" "&amp;$M97,Lists!$AC$4:$AD$17,2,FALSE)),"",VLOOKUP($B97&amp;" "&amp;$M97,Lists!$AC$4:$AD$17,2,FALSE))</f>
        <v/>
      </c>
      <c r="M97" s="78" t="str">
        <f>IF(ISERROR(VLOOKUP($K97,Lists!$L$4:$M$7,2,FALSE)),"",VLOOKUP($K97,Lists!$L$4:$M$7,2,FALSE))</f>
        <v/>
      </c>
      <c r="N97" s="98" t="str">
        <f t="shared" si="1"/>
        <v/>
      </c>
      <c r="O97" s="124" t="str">
        <f>IF(C97="no",VLOOKUP(B97,Lists!$R$4:$AB$17,10, FALSE),"Please enter details here")</f>
        <v>Please enter details here</v>
      </c>
      <c r="P97" s="99"/>
      <c r="Q97" s="99" t="str">
        <f>IF(Lists!$BA$4="","No","")</f>
        <v>No</v>
      </c>
      <c r="R97" s="100" t="str">
        <f>IF(ISERROR(VLOOKUP($E97,Lists!$T$4:$AA$49,6,FALSE)),"",VLOOKUP($E97,Lists!$T$4:$AA$49,6,FALSE))</f>
        <v/>
      </c>
      <c r="S97" s="101" t="str">
        <f>IF(ISERROR(VLOOKUP($E97,Lists!$T$4:$AA$49,7,FALSE)),"",VLOOKUP($E97,Lists!$T$4:$AA$49,7,FALSE))</f>
        <v/>
      </c>
      <c r="T97" s="102"/>
      <c r="U97" s="102"/>
      <c r="V97" s="102"/>
      <c r="W97" s="102"/>
      <c r="X97" s="102" t="str">
        <f>IF(ISERROR(VLOOKUP($E97,Lists!$T$4:$AF$49,13,FALSE))," ",VLOOKUP($E97,Lists!$T$4:$AF$49,13,FALSE))</f>
        <v xml:space="preserve"> </v>
      </c>
    </row>
    <row r="98" spans="1:24" x14ac:dyDescent="0.25">
      <c r="A98" s="91"/>
      <c r="B98" s="76" t="s">
        <v>781</v>
      </c>
      <c r="C98" s="89" t="s">
        <v>900</v>
      </c>
      <c r="D98" s="139" t="str">
        <f>IF(ISERROR(VLOOKUP($B98,Lists!$R$4:$S$17,2,FALSE)),"",VLOOKUP($B98,Lists!$R$4:$S$17,2,FALSE))</f>
        <v/>
      </c>
      <c r="E98" s="90" t="s">
        <v>799</v>
      </c>
      <c r="F98" s="96"/>
      <c r="G98" s="96" t="s">
        <v>836</v>
      </c>
      <c r="H98" s="91" t="s">
        <v>1016</v>
      </c>
      <c r="I98" s="91" t="s">
        <v>926</v>
      </c>
      <c r="J98" s="97"/>
      <c r="K98" s="78" t="s">
        <v>945</v>
      </c>
      <c r="L98" s="140" t="str">
        <f>IF(ISERROR(VLOOKUP($B98&amp;" "&amp;$M98,Lists!$AC$4:$AD$17,2,FALSE)),"",VLOOKUP($B98&amp;" "&amp;$M98,Lists!$AC$4:$AD$17,2,FALSE))</f>
        <v/>
      </c>
      <c r="M98" s="78" t="str">
        <f>IF(ISERROR(VLOOKUP($K98,Lists!$L$4:$M$7,2,FALSE)),"",VLOOKUP($K98,Lists!$L$4:$M$7,2,FALSE))</f>
        <v/>
      </c>
      <c r="N98" s="98" t="str">
        <f t="shared" si="1"/>
        <v/>
      </c>
      <c r="O98" s="124" t="str">
        <f>IF(C98="no",VLOOKUP(B98,Lists!$R$4:$AB$17,10, FALSE),"Please enter details here")</f>
        <v>Please enter details here</v>
      </c>
      <c r="P98" s="99"/>
      <c r="Q98" s="99" t="str">
        <f>IF(Lists!$BA$4="","No","")</f>
        <v>No</v>
      </c>
      <c r="R98" s="100" t="str">
        <f>IF(ISERROR(VLOOKUP($E98,Lists!$T$4:$AA$49,6,FALSE)),"",VLOOKUP($E98,Lists!$T$4:$AA$49,6,FALSE))</f>
        <v/>
      </c>
      <c r="S98" s="101" t="str">
        <f>IF(ISERROR(VLOOKUP($E98,Lists!$T$4:$AA$49,7,FALSE)),"",VLOOKUP($E98,Lists!$T$4:$AA$49,7,FALSE))</f>
        <v/>
      </c>
      <c r="T98" s="102"/>
      <c r="U98" s="102"/>
      <c r="V98" s="102"/>
      <c r="W98" s="102"/>
      <c r="X98" s="102" t="str">
        <f>IF(ISERROR(VLOOKUP($E98,Lists!$T$4:$AF$49,13,FALSE))," ",VLOOKUP($E98,Lists!$T$4:$AF$49,13,FALSE))</f>
        <v xml:space="preserve"> </v>
      </c>
    </row>
    <row r="99" spans="1:24" x14ac:dyDescent="0.25">
      <c r="A99" s="91"/>
      <c r="B99" s="76" t="s">
        <v>781</v>
      </c>
      <c r="C99" s="89" t="s">
        <v>900</v>
      </c>
      <c r="D99" s="139" t="str">
        <f>IF(ISERROR(VLOOKUP($B99,Lists!$R$4:$S$17,2,FALSE)),"",VLOOKUP($B99,Lists!$R$4:$S$17,2,FALSE))</f>
        <v/>
      </c>
      <c r="E99" s="90" t="s">
        <v>799</v>
      </c>
      <c r="F99" s="96"/>
      <c r="G99" s="96" t="s">
        <v>836</v>
      </c>
      <c r="H99" s="91" t="s">
        <v>1016</v>
      </c>
      <c r="I99" s="91" t="s">
        <v>926</v>
      </c>
      <c r="J99" s="97"/>
      <c r="K99" s="78" t="s">
        <v>945</v>
      </c>
      <c r="L99" s="140" t="str">
        <f>IF(ISERROR(VLOOKUP($B99&amp;" "&amp;$M99,Lists!$AC$4:$AD$17,2,FALSE)),"",VLOOKUP($B99&amp;" "&amp;$M99,Lists!$AC$4:$AD$17,2,FALSE))</f>
        <v/>
      </c>
      <c r="M99" s="78" t="str">
        <f>IF(ISERROR(VLOOKUP($K99,Lists!$L$4:$M$7,2,FALSE)),"",VLOOKUP($K99,Lists!$L$4:$M$7,2,FALSE))</f>
        <v/>
      </c>
      <c r="N99" s="98" t="str">
        <f t="shared" si="1"/>
        <v/>
      </c>
      <c r="O99" s="124" t="str">
        <f>IF(C99="no",VLOOKUP(B99,Lists!$R$4:$AB$17,10, FALSE),"Please enter details here")</f>
        <v>Please enter details here</v>
      </c>
      <c r="P99" s="99"/>
      <c r="Q99" s="99" t="str">
        <f>IF(Lists!$BA$4="","No","")</f>
        <v>No</v>
      </c>
      <c r="R99" s="100" t="str">
        <f>IF(ISERROR(VLOOKUP($E99,Lists!$T$4:$AA$49,6,FALSE)),"",VLOOKUP($E99,Lists!$T$4:$AA$49,6,FALSE))</f>
        <v/>
      </c>
      <c r="S99" s="101" t="str">
        <f>IF(ISERROR(VLOOKUP($E99,Lists!$T$4:$AA$49,7,FALSE)),"",VLOOKUP($E99,Lists!$T$4:$AA$49,7,FALSE))</f>
        <v/>
      </c>
      <c r="T99" s="102"/>
      <c r="U99" s="102"/>
      <c r="V99" s="102"/>
      <c r="W99" s="102"/>
      <c r="X99" s="102" t="str">
        <f>IF(ISERROR(VLOOKUP($E99,Lists!$T$4:$AF$49,13,FALSE))," ",VLOOKUP($E99,Lists!$T$4:$AF$49,13,FALSE))</f>
        <v xml:space="preserve"> </v>
      </c>
    </row>
    <row r="100" spans="1:24" x14ac:dyDescent="0.25">
      <c r="A100" s="91"/>
      <c r="B100" s="76" t="s">
        <v>781</v>
      </c>
      <c r="C100" s="89" t="s">
        <v>900</v>
      </c>
      <c r="D100" s="139" t="str">
        <f>IF(ISERROR(VLOOKUP($B100,Lists!$R$4:$S$17,2,FALSE)),"",VLOOKUP($B100,Lists!$R$4:$S$17,2,FALSE))</f>
        <v/>
      </c>
      <c r="E100" s="90" t="s">
        <v>799</v>
      </c>
      <c r="F100" s="96"/>
      <c r="G100" s="96" t="s">
        <v>836</v>
      </c>
      <c r="H100" s="91" t="s">
        <v>1016</v>
      </c>
      <c r="I100" s="91" t="s">
        <v>926</v>
      </c>
      <c r="J100" s="97"/>
      <c r="K100" s="78" t="s">
        <v>945</v>
      </c>
      <c r="L100" s="140" t="str">
        <f>IF(ISERROR(VLOOKUP($B100&amp;" "&amp;$M100,Lists!$AC$4:$AD$17,2,FALSE)),"",VLOOKUP($B100&amp;" "&amp;$M100,Lists!$AC$4:$AD$17,2,FALSE))</f>
        <v/>
      </c>
      <c r="M100" s="78" t="str">
        <f>IF(ISERROR(VLOOKUP($K100,Lists!$L$4:$M$7,2,FALSE)),"",VLOOKUP($K100,Lists!$L$4:$M$7,2,FALSE))</f>
        <v/>
      </c>
      <c r="N100" s="98" t="str">
        <f t="shared" si="1"/>
        <v/>
      </c>
      <c r="O100" s="124" t="str">
        <f>IF(C100="no",VLOOKUP(B100,Lists!$R$4:$AB$17,10, FALSE),"Please enter details here")</f>
        <v>Please enter details here</v>
      </c>
      <c r="P100" s="99"/>
      <c r="Q100" s="99" t="str">
        <f>IF(Lists!$BA$4="","No","")</f>
        <v>No</v>
      </c>
      <c r="R100" s="100" t="str">
        <f>IF(ISERROR(VLOOKUP($E100,Lists!$T$4:$AA$49,6,FALSE)),"",VLOOKUP($E100,Lists!$T$4:$AA$49,6,FALSE))</f>
        <v/>
      </c>
      <c r="S100" s="101" t="str">
        <f>IF(ISERROR(VLOOKUP($E100,Lists!$T$4:$AA$49,7,FALSE)),"",VLOOKUP($E100,Lists!$T$4:$AA$49,7,FALSE))</f>
        <v/>
      </c>
      <c r="T100" s="102"/>
      <c r="U100" s="102"/>
      <c r="V100" s="102"/>
      <c r="W100" s="102"/>
      <c r="X100" s="102" t="str">
        <f>IF(ISERROR(VLOOKUP($E100,Lists!$T$4:$AF$49,13,FALSE))," ",VLOOKUP($E100,Lists!$T$4:$AF$49,13,FALSE))</f>
        <v xml:space="preserve"> </v>
      </c>
    </row>
    <row r="101" spans="1:24" x14ac:dyDescent="0.25">
      <c r="A101" s="91"/>
      <c r="B101" s="76" t="s">
        <v>781</v>
      </c>
      <c r="C101" s="89" t="s">
        <v>900</v>
      </c>
      <c r="D101" s="139" t="str">
        <f>IF(ISERROR(VLOOKUP($B101,Lists!$R$4:$S$17,2,FALSE)),"",VLOOKUP($B101,Lists!$R$4:$S$17,2,FALSE))</f>
        <v/>
      </c>
      <c r="E101" s="90" t="s">
        <v>799</v>
      </c>
      <c r="F101" s="96"/>
      <c r="G101" s="96" t="s">
        <v>836</v>
      </c>
      <c r="H101" s="91" t="s">
        <v>1016</v>
      </c>
      <c r="I101" s="91" t="s">
        <v>926</v>
      </c>
      <c r="J101" s="97"/>
      <c r="K101" s="78" t="s">
        <v>945</v>
      </c>
      <c r="L101" s="140" t="str">
        <f>IF(ISERROR(VLOOKUP($B101&amp;" "&amp;$M101,Lists!$AC$4:$AD$17,2,FALSE)),"",VLOOKUP($B101&amp;" "&amp;$M101,Lists!$AC$4:$AD$17,2,FALSE))</f>
        <v/>
      </c>
      <c r="M101" s="78" t="str">
        <f>IF(ISERROR(VLOOKUP($K101,Lists!$L$4:$M$7,2,FALSE)),"",VLOOKUP($K101,Lists!$L$4:$M$7,2,FALSE))</f>
        <v/>
      </c>
      <c r="N101" s="98" t="str">
        <f t="shared" si="1"/>
        <v/>
      </c>
      <c r="O101" s="124" t="str">
        <f>IF(C101="no",VLOOKUP(B101,Lists!$R$4:$AB$17,10, FALSE),"Please enter details here")</f>
        <v>Please enter details here</v>
      </c>
      <c r="P101" s="99"/>
      <c r="Q101" s="99" t="str">
        <f>IF(Lists!$BA$4="","No","")</f>
        <v>No</v>
      </c>
      <c r="R101" s="100" t="str">
        <f>IF(ISERROR(VLOOKUP($E101,Lists!$T$4:$AA$49,6,FALSE)),"",VLOOKUP($E101,Lists!$T$4:$AA$49,6,FALSE))</f>
        <v/>
      </c>
      <c r="S101" s="101" t="str">
        <f>IF(ISERROR(VLOOKUP($E101,Lists!$T$4:$AA$49,7,FALSE)),"",VLOOKUP($E101,Lists!$T$4:$AA$49,7,FALSE))</f>
        <v/>
      </c>
      <c r="T101" s="102"/>
      <c r="U101" s="102"/>
      <c r="V101" s="102"/>
      <c r="W101" s="102"/>
      <c r="X101" s="102" t="str">
        <f>IF(ISERROR(VLOOKUP($E101,Lists!$T$4:$AF$49,13,FALSE))," ",VLOOKUP($E101,Lists!$T$4:$AF$49,13,FALSE))</f>
        <v xml:space="preserve"> </v>
      </c>
    </row>
    <row r="102" spans="1:24" x14ac:dyDescent="0.25">
      <c r="A102" s="91"/>
      <c r="B102" s="76" t="s">
        <v>781</v>
      </c>
      <c r="C102" s="89" t="s">
        <v>900</v>
      </c>
      <c r="D102" s="139" t="str">
        <f>IF(ISERROR(VLOOKUP($B102,Lists!$R$4:$S$17,2,FALSE)),"",VLOOKUP($B102,Lists!$R$4:$S$17,2,FALSE))</f>
        <v/>
      </c>
      <c r="E102" s="90" t="s">
        <v>799</v>
      </c>
      <c r="F102" s="96"/>
      <c r="G102" s="96" t="s">
        <v>836</v>
      </c>
      <c r="H102" s="91" t="s">
        <v>1016</v>
      </c>
      <c r="I102" s="91" t="s">
        <v>926</v>
      </c>
      <c r="J102" s="97"/>
      <c r="K102" s="78" t="s">
        <v>945</v>
      </c>
      <c r="L102" s="140" t="str">
        <f>IF(ISERROR(VLOOKUP($B102&amp;" "&amp;$M102,Lists!$AC$4:$AD$17,2,FALSE)),"",VLOOKUP($B102&amp;" "&amp;$M102,Lists!$AC$4:$AD$17,2,FALSE))</f>
        <v/>
      </c>
      <c r="M102" s="78" t="str">
        <f>IF(ISERROR(VLOOKUP($K102,Lists!$L$4:$M$7,2,FALSE)),"",VLOOKUP($K102,Lists!$L$4:$M$7,2,FALSE))</f>
        <v/>
      </c>
      <c r="N102" s="98" t="str">
        <f t="shared" si="1"/>
        <v/>
      </c>
      <c r="O102" s="124" t="str">
        <f>IF(C102="no",VLOOKUP(B102,Lists!$R$4:$AB$17,10, FALSE),"Please enter details here")</f>
        <v>Please enter details here</v>
      </c>
      <c r="P102" s="99"/>
      <c r="Q102" s="99" t="str">
        <f>IF(Lists!$BA$4="","No","")</f>
        <v>No</v>
      </c>
      <c r="R102" s="100" t="str">
        <f>IF(ISERROR(VLOOKUP($E102,Lists!$T$4:$AA$49,6,FALSE)),"",VLOOKUP($E102,Lists!$T$4:$AA$49,6,FALSE))</f>
        <v/>
      </c>
      <c r="S102" s="101" t="str">
        <f>IF(ISERROR(VLOOKUP($E102,Lists!$T$4:$AA$49,7,FALSE)),"",VLOOKUP($E102,Lists!$T$4:$AA$49,7,FALSE))</f>
        <v/>
      </c>
      <c r="T102" s="102"/>
      <c r="U102" s="102"/>
      <c r="V102" s="102"/>
      <c r="W102" s="102"/>
      <c r="X102" s="102" t="str">
        <f>IF(ISERROR(VLOOKUP($E102,Lists!$T$4:$AF$49,13,FALSE))," ",VLOOKUP($E102,Lists!$T$4:$AF$49,13,FALSE))</f>
        <v xml:space="preserve"> </v>
      </c>
    </row>
    <row r="103" spans="1:24" x14ac:dyDescent="0.25">
      <c r="A103" s="91"/>
      <c r="B103" s="76" t="s">
        <v>781</v>
      </c>
      <c r="C103" s="89" t="s">
        <v>900</v>
      </c>
      <c r="D103" s="139" t="str">
        <f>IF(ISERROR(VLOOKUP($B103,Lists!$R$4:$S$17,2,FALSE)),"",VLOOKUP($B103,Lists!$R$4:$S$17,2,FALSE))</f>
        <v/>
      </c>
      <c r="E103" s="90" t="s">
        <v>799</v>
      </c>
      <c r="F103" s="96"/>
      <c r="G103" s="96" t="s">
        <v>836</v>
      </c>
      <c r="H103" s="91" t="s">
        <v>1016</v>
      </c>
      <c r="I103" s="91" t="s">
        <v>926</v>
      </c>
      <c r="J103" s="97"/>
      <c r="K103" s="78" t="s">
        <v>945</v>
      </c>
      <c r="L103" s="140" t="str">
        <f>IF(ISERROR(VLOOKUP($B103&amp;" "&amp;$M103,Lists!$AC$4:$AD$17,2,FALSE)),"",VLOOKUP($B103&amp;" "&amp;$M103,Lists!$AC$4:$AD$17,2,FALSE))</f>
        <v/>
      </c>
      <c r="M103" s="78" t="str">
        <f>IF(ISERROR(VLOOKUP($K103,Lists!$L$4:$M$7,2,FALSE)),"",VLOOKUP($K103,Lists!$L$4:$M$7,2,FALSE))</f>
        <v/>
      </c>
      <c r="N103" s="98" t="str">
        <f t="shared" si="1"/>
        <v/>
      </c>
      <c r="O103" s="124" t="str">
        <f>IF(C103="no",VLOOKUP(B103,Lists!$R$4:$AB$17,10, FALSE),"Please enter details here")</f>
        <v>Please enter details here</v>
      </c>
      <c r="P103" s="99"/>
      <c r="Q103" s="99" t="str">
        <f>IF(Lists!$BA$4="","No","")</f>
        <v>No</v>
      </c>
      <c r="R103" s="100" t="str">
        <f>IF(ISERROR(VLOOKUP($E103,Lists!$T$4:$AA$49,6,FALSE)),"",VLOOKUP($E103,Lists!$T$4:$AA$49,6,FALSE))</f>
        <v/>
      </c>
      <c r="S103" s="101" t="str">
        <f>IF(ISERROR(VLOOKUP($E103,Lists!$T$4:$AA$49,7,FALSE)),"",VLOOKUP($E103,Lists!$T$4:$AA$49,7,FALSE))</f>
        <v/>
      </c>
      <c r="T103" s="102"/>
      <c r="U103" s="102"/>
      <c r="V103" s="102"/>
      <c r="W103" s="102"/>
      <c r="X103" s="102" t="str">
        <f>IF(ISERROR(VLOOKUP($E103,Lists!$T$4:$AF$49,13,FALSE))," ",VLOOKUP($E103,Lists!$T$4:$AF$49,13,FALSE))</f>
        <v xml:space="preserve"> </v>
      </c>
    </row>
    <row r="104" spans="1:24" x14ac:dyDescent="0.25">
      <c r="A104" s="91"/>
      <c r="B104" s="76" t="s">
        <v>781</v>
      </c>
      <c r="C104" s="89" t="s">
        <v>900</v>
      </c>
      <c r="D104" s="139" t="str">
        <f>IF(ISERROR(VLOOKUP($B104,Lists!$R$4:$S$17,2,FALSE)),"",VLOOKUP($B104,Lists!$R$4:$S$17,2,FALSE))</f>
        <v/>
      </c>
      <c r="E104" s="90" t="s">
        <v>799</v>
      </c>
      <c r="F104" s="96"/>
      <c r="G104" s="96" t="s">
        <v>836</v>
      </c>
      <c r="H104" s="91" t="s">
        <v>1016</v>
      </c>
      <c r="I104" s="91" t="s">
        <v>926</v>
      </c>
      <c r="J104" s="97"/>
      <c r="K104" s="78" t="s">
        <v>945</v>
      </c>
      <c r="L104" s="140" t="str">
        <f>IF(ISERROR(VLOOKUP($B104&amp;" "&amp;$M104,Lists!$AC$4:$AD$17,2,FALSE)),"",VLOOKUP($B104&amp;" "&amp;$M104,Lists!$AC$4:$AD$17,2,FALSE))</f>
        <v/>
      </c>
      <c r="M104" s="78" t="str">
        <f>IF(ISERROR(VLOOKUP($K104,Lists!$L$4:$M$7,2,FALSE)),"",VLOOKUP($K104,Lists!$L$4:$M$7,2,FALSE))</f>
        <v/>
      </c>
      <c r="N104" s="98" t="str">
        <f t="shared" si="1"/>
        <v/>
      </c>
      <c r="O104" s="124" t="str">
        <f>IF(C104="no",VLOOKUP(B104,Lists!$R$4:$AB$17,10, FALSE),"Please enter details here")</f>
        <v>Please enter details here</v>
      </c>
      <c r="P104" s="99"/>
      <c r="Q104" s="99" t="str">
        <f>IF(Lists!$BA$4="","No","")</f>
        <v>No</v>
      </c>
      <c r="R104" s="100" t="str">
        <f>IF(ISERROR(VLOOKUP($E104,Lists!$T$4:$AA$49,6,FALSE)),"",VLOOKUP($E104,Lists!$T$4:$AA$49,6,FALSE))</f>
        <v/>
      </c>
      <c r="S104" s="101" t="str">
        <f>IF(ISERROR(VLOOKUP($E104,Lists!$T$4:$AA$49,7,FALSE)),"",VLOOKUP($E104,Lists!$T$4:$AA$49,7,FALSE))</f>
        <v/>
      </c>
      <c r="T104" s="102"/>
      <c r="U104" s="102"/>
      <c r="V104" s="102"/>
      <c r="W104" s="102"/>
      <c r="X104" s="102" t="str">
        <f>IF(ISERROR(VLOOKUP($E104,Lists!$T$4:$AF$49,13,FALSE))," ",VLOOKUP($E104,Lists!$T$4:$AF$49,13,FALSE))</f>
        <v xml:space="preserve"> </v>
      </c>
    </row>
    <row r="105" spans="1:24" x14ac:dyDescent="0.25">
      <c r="A105" s="91"/>
      <c r="B105" s="76" t="s">
        <v>781</v>
      </c>
      <c r="C105" s="89" t="s">
        <v>900</v>
      </c>
      <c r="D105" s="139" t="str">
        <f>IF(ISERROR(VLOOKUP($B105,Lists!$R$4:$S$17,2,FALSE)),"",VLOOKUP($B105,Lists!$R$4:$S$17,2,FALSE))</f>
        <v/>
      </c>
      <c r="E105" s="90" t="s">
        <v>799</v>
      </c>
      <c r="F105" s="96"/>
      <c r="G105" s="96" t="s">
        <v>836</v>
      </c>
      <c r="H105" s="91" t="s">
        <v>1016</v>
      </c>
      <c r="I105" s="91" t="s">
        <v>926</v>
      </c>
      <c r="J105" s="97"/>
      <c r="K105" s="78" t="s">
        <v>945</v>
      </c>
      <c r="L105" s="140" t="str">
        <f>IF(ISERROR(VLOOKUP($B105&amp;" "&amp;$M105,Lists!$AC$4:$AD$17,2,FALSE)),"",VLOOKUP($B105&amp;" "&amp;$M105,Lists!$AC$4:$AD$17,2,FALSE))</f>
        <v/>
      </c>
      <c r="M105" s="78" t="str">
        <f>IF(ISERROR(VLOOKUP($K105,Lists!$L$4:$M$7,2,FALSE)),"",VLOOKUP($K105,Lists!$L$4:$M$7,2,FALSE))</f>
        <v/>
      </c>
      <c r="N105" s="98" t="str">
        <f t="shared" si="1"/>
        <v/>
      </c>
      <c r="O105" s="124" t="str">
        <f>IF(C105="no",VLOOKUP(B105,Lists!$R$4:$AB$17,10, FALSE),"Please enter details here")</f>
        <v>Please enter details here</v>
      </c>
      <c r="P105" s="99"/>
      <c r="Q105" s="99" t="str">
        <f>IF(Lists!$BA$4="","No","")</f>
        <v>No</v>
      </c>
      <c r="R105" s="100" t="str">
        <f>IF(ISERROR(VLOOKUP($E105,Lists!$T$4:$AA$49,6,FALSE)),"",VLOOKUP($E105,Lists!$T$4:$AA$49,6,FALSE))</f>
        <v/>
      </c>
      <c r="S105" s="101" t="str">
        <f>IF(ISERROR(VLOOKUP($E105,Lists!$T$4:$AA$49,7,FALSE)),"",VLOOKUP($E105,Lists!$T$4:$AA$49,7,FALSE))</f>
        <v/>
      </c>
      <c r="T105" s="102"/>
      <c r="U105" s="102"/>
      <c r="V105" s="102"/>
      <c r="W105" s="102"/>
      <c r="X105" s="102" t="str">
        <f>IF(ISERROR(VLOOKUP($E105,Lists!$T$4:$AF$49,13,FALSE))," ",VLOOKUP($E105,Lists!$T$4:$AF$49,13,FALSE))</f>
        <v xml:space="preserve"> </v>
      </c>
    </row>
    <row r="106" spans="1:24" x14ac:dyDescent="0.25">
      <c r="A106" s="91"/>
      <c r="B106" s="76" t="s">
        <v>781</v>
      </c>
      <c r="C106" s="89" t="s">
        <v>900</v>
      </c>
      <c r="D106" s="139" t="str">
        <f>IF(ISERROR(VLOOKUP($B106,Lists!$R$4:$S$17,2,FALSE)),"",VLOOKUP($B106,Lists!$R$4:$S$17,2,FALSE))</f>
        <v/>
      </c>
      <c r="E106" s="90" t="s">
        <v>799</v>
      </c>
      <c r="F106" s="96"/>
      <c r="G106" s="96" t="s">
        <v>836</v>
      </c>
      <c r="H106" s="91" t="s">
        <v>1016</v>
      </c>
      <c r="I106" s="91" t="s">
        <v>926</v>
      </c>
      <c r="J106" s="97"/>
      <c r="K106" s="78" t="s">
        <v>945</v>
      </c>
      <c r="L106" s="140" t="str">
        <f>IF(ISERROR(VLOOKUP($B106&amp;" "&amp;$M106,Lists!$AC$4:$AD$17,2,FALSE)),"",VLOOKUP($B106&amp;" "&amp;$M106,Lists!$AC$4:$AD$17,2,FALSE))</f>
        <v/>
      </c>
      <c r="M106" s="78" t="str">
        <f>IF(ISERROR(VLOOKUP($K106,Lists!$L$4:$M$7,2,FALSE)),"",VLOOKUP($K106,Lists!$L$4:$M$7,2,FALSE))</f>
        <v/>
      </c>
      <c r="N106" s="98" t="str">
        <f t="shared" si="1"/>
        <v/>
      </c>
      <c r="O106" s="124" t="str">
        <f>IF(C106="no",VLOOKUP(B106,Lists!$R$4:$AB$17,10, FALSE),"Please enter details here")</f>
        <v>Please enter details here</v>
      </c>
      <c r="P106" s="99"/>
      <c r="Q106" s="99" t="str">
        <f>IF(Lists!$BA$4="","No","")</f>
        <v>No</v>
      </c>
      <c r="R106" s="100" t="str">
        <f>IF(ISERROR(VLOOKUP($E106,Lists!$T$4:$AA$49,6,FALSE)),"",VLOOKUP($E106,Lists!$T$4:$AA$49,6,FALSE))</f>
        <v/>
      </c>
      <c r="S106" s="101" t="str">
        <f>IF(ISERROR(VLOOKUP($E106,Lists!$T$4:$AA$49,7,FALSE)),"",VLOOKUP($E106,Lists!$T$4:$AA$49,7,FALSE))</f>
        <v/>
      </c>
      <c r="T106" s="102"/>
      <c r="U106" s="102"/>
      <c r="V106" s="102"/>
      <c r="W106" s="102"/>
      <c r="X106" s="102" t="str">
        <f>IF(ISERROR(VLOOKUP($E106,Lists!$T$4:$AF$49,13,FALSE))," ",VLOOKUP($E106,Lists!$T$4:$AF$49,13,FALSE))</f>
        <v xml:space="preserve"> </v>
      </c>
    </row>
    <row r="107" spans="1:24" x14ac:dyDescent="0.25">
      <c r="A107" s="91"/>
      <c r="B107" s="76" t="s">
        <v>781</v>
      </c>
      <c r="C107" s="89" t="s">
        <v>900</v>
      </c>
      <c r="D107" s="139" t="str">
        <f>IF(ISERROR(VLOOKUP($B107,Lists!$R$4:$S$17,2,FALSE)),"",VLOOKUP($B107,Lists!$R$4:$S$17,2,FALSE))</f>
        <v/>
      </c>
      <c r="E107" s="90" t="s">
        <v>799</v>
      </c>
      <c r="F107" s="96"/>
      <c r="G107" s="96" t="s">
        <v>836</v>
      </c>
      <c r="H107" s="91" t="s">
        <v>1016</v>
      </c>
      <c r="I107" s="91" t="s">
        <v>926</v>
      </c>
      <c r="J107" s="97"/>
      <c r="K107" s="78" t="s">
        <v>945</v>
      </c>
      <c r="L107" s="140" t="str">
        <f>IF(ISERROR(VLOOKUP($B107&amp;" "&amp;$M107,Lists!$AC$4:$AD$17,2,FALSE)),"",VLOOKUP($B107&amp;" "&amp;$M107,Lists!$AC$4:$AD$17,2,FALSE))</f>
        <v/>
      </c>
      <c r="M107" s="78" t="str">
        <f>IF(ISERROR(VLOOKUP($K107,Lists!$L$4:$M$7,2,FALSE)),"",VLOOKUP($K107,Lists!$L$4:$M$7,2,FALSE))</f>
        <v/>
      </c>
      <c r="N107" s="98" t="str">
        <f t="shared" si="1"/>
        <v/>
      </c>
      <c r="O107" s="124" t="str">
        <f>IF(C107="no",VLOOKUP(B107,Lists!$R$4:$AB$17,10, FALSE),"Please enter details here")</f>
        <v>Please enter details here</v>
      </c>
      <c r="P107" s="99"/>
      <c r="Q107" s="99" t="str">
        <f>IF(Lists!$BA$4="","No","")</f>
        <v>No</v>
      </c>
      <c r="R107" s="100" t="str">
        <f>IF(ISERROR(VLOOKUP($E107,Lists!$T$4:$AA$49,6,FALSE)),"",VLOOKUP($E107,Lists!$T$4:$AA$49,6,FALSE))</f>
        <v/>
      </c>
      <c r="S107" s="101" t="str">
        <f>IF(ISERROR(VLOOKUP($E107,Lists!$T$4:$AA$49,7,FALSE)),"",VLOOKUP($E107,Lists!$T$4:$AA$49,7,FALSE))</f>
        <v/>
      </c>
      <c r="T107" s="102"/>
      <c r="U107" s="102"/>
      <c r="V107" s="102"/>
      <c r="W107" s="102"/>
      <c r="X107" s="102" t="str">
        <f>IF(ISERROR(VLOOKUP($E107,Lists!$T$4:$AF$49,13,FALSE))," ",VLOOKUP($E107,Lists!$T$4:$AF$49,13,FALSE))</f>
        <v xml:space="preserve"> </v>
      </c>
    </row>
    <row r="108" spans="1:24" x14ac:dyDescent="0.25">
      <c r="A108" s="91"/>
      <c r="B108" s="76" t="s">
        <v>781</v>
      </c>
      <c r="C108" s="89" t="s">
        <v>900</v>
      </c>
      <c r="D108" s="139" t="str">
        <f>IF(ISERROR(VLOOKUP($B108,Lists!$R$4:$S$17,2,FALSE)),"",VLOOKUP($B108,Lists!$R$4:$S$17,2,FALSE))</f>
        <v/>
      </c>
      <c r="E108" s="90" t="s">
        <v>799</v>
      </c>
      <c r="F108" s="96"/>
      <c r="G108" s="96" t="s">
        <v>836</v>
      </c>
      <c r="H108" s="91" t="s">
        <v>1016</v>
      </c>
      <c r="I108" s="91" t="s">
        <v>926</v>
      </c>
      <c r="J108" s="97"/>
      <c r="K108" s="78" t="s">
        <v>945</v>
      </c>
      <c r="L108" s="140" t="str">
        <f>IF(ISERROR(VLOOKUP($B108&amp;" "&amp;$M108,Lists!$AC$4:$AD$17,2,FALSE)),"",VLOOKUP($B108&amp;" "&amp;$M108,Lists!$AC$4:$AD$17,2,FALSE))</f>
        <v/>
      </c>
      <c r="M108" s="78" t="str">
        <f>IF(ISERROR(VLOOKUP($K108,Lists!$L$4:$M$7,2,FALSE)),"",VLOOKUP($K108,Lists!$L$4:$M$7,2,FALSE))</f>
        <v/>
      </c>
      <c r="N108" s="98" t="str">
        <f t="shared" si="1"/>
        <v/>
      </c>
      <c r="O108" s="124" t="str">
        <f>IF(C108="no",VLOOKUP(B108,Lists!$R$4:$AB$17,10, FALSE),"Please enter details here")</f>
        <v>Please enter details here</v>
      </c>
      <c r="P108" s="99"/>
      <c r="Q108" s="99" t="str">
        <f>IF(Lists!$BA$4="","No","")</f>
        <v>No</v>
      </c>
      <c r="R108" s="100" t="str">
        <f>IF(ISERROR(VLOOKUP($E108,Lists!$T$4:$AA$49,6,FALSE)),"",VLOOKUP($E108,Lists!$T$4:$AA$49,6,FALSE))</f>
        <v/>
      </c>
      <c r="S108" s="101" t="str">
        <f>IF(ISERROR(VLOOKUP($E108,Lists!$T$4:$AA$49,7,FALSE)),"",VLOOKUP($E108,Lists!$T$4:$AA$49,7,FALSE))</f>
        <v/>
      </c>
      <c r="T108" s="102"/>
      <c r="U108" s="102"/>
      <c r="V108" s="102"/>
      <c r="W108" s="102"/>
      <c r="X108" s="102" t="str">
        <f>IF(ISERROR(VLOOKUP($E108,Lists!$T$4:$AF$49,13,FALSE))," ",VLOOKUP($E108,Lists!$T$4:$AF$49,13,FALSE))</f>
        <v xml:space="preserve"> </v>
      </c>
    </row>
    <row r="109" spans="1:24" x14ac:dyDescent="0.25">
      <c r="A109" s="91"/>
      <c r="B109" s="76" t="s">
        <v>781</v>
      </c>
      <c r="C109" s="89" t="s">
        <v>900</v>
      </c>
      <c r="D109" s="139" t="str">
        <f>IF(ISERROR(VLOOKUP($B109,Lists!$R$4:$S$17,2,FALSE)),"",VLOOKUP($B109,Lists!$R$4:$S$17,2,FALSE))</f>
        <v/>
      </c>
      <c r="E109" s="90" t="s">
        <v>799</v>
      </c>
      <c r="F109" s="96"/>
      <c r="G109" s="96" t="s">
        <v>836</v>
      </c>
      <c r="H109" s="91" t="s">
        <v>1016</v>
      </c>
      <c r="I109" s="91" t="s">
        <v>926</v>
      </c>
      <c r="J109" s="97"/>
      <c r="K109" s="78" t="s">
        <v>945</v>
      </c>
      <c r="L109" s="140" t="str">
        <f>IF(ISERROR(VLOOKUP($B109&amp;" "&amp;$M109,Lists!$AC$4:$AD$17,2,FALSE)),"",VLOOKUP($B109&amp;" "&amp;$M109,Lists!$AC$4:$AD$17,2,FALSE))</f>
        <v/>
      </c>
      <c r="M109" s="78" t="str">
        <f>IF(ISERROR(VLOOKUP($K109,Lists!$L$4:$M$7,2,FALSE)),"",VLOOKUP($K109,Lists!$L$4:$M$7,2,FALSE))</f>
        <v/>
      </c>
      <c r="N109" s="98" t="str">
        <f t="shared" si="1"/>
        <v/>
      </c>
      <c r="O109" s="124" t="str">
        <f>IF(C109="no",VLOOKUP(B109,Lists!$R$4:$AB$17,10, FALSE),"Please enter details here")</f>
        <v>Please enter details here</v>
      </c>
      <c r="P109" s="99"/>
      <c r="Q109" s="99" t="str">
        <f>IF(Lists!$BA$4="","No","")</f>
        <v>No</v>
      </c>
      <c r="R109" s="100" t="str">
        <f>IF(ISERROR(VLOOKUP($E109,Lists!$T$4:$AA$49,6,FALSE)),"",VLOOKUP($E109,Lists!$T$4:$AA$49,6,FALSE))</f>
        <v/>
      </c>
      <c r="S109" s="101" t="str">
        <f>IF(ISERROR(VLOOKUP($E109,Lists!$T$4:$AA$49,7,FALSE)),"",VLOOKUP($E109,Lists!$T$4:$AA$49,7,FALSE))</f>
        <v/>
      </c>
      <c r="T109" s="102"/>
      <c r="U109" s="102"/>
      <c r="V109" s="102"/>
      <c r="W109" s="102"/>
      <c r="X109" s="102" t="str">
        <f>IF(ISERROR(VLOOKUP($E109,Lists!$T$4:$AF$49,13,FALSE))," ",VLOOKUP($E109,Lists!$T$4:$AF$49,13,FALSE))</f>
        <v xml:space="preserve"> </v>
      </c>
    </row>
    <row r="110" spans="1:24" x14ac:dyDescent="0.25">
      <c r="A110" s="91"/>
      <c r="B110" s="76" t="s">
        <v>781</v>
      </c>
      <c r="C110" s="89" t="s">
        <v>900</v>
      </c>
      <c r="D110" s="139" t="str">
        <f>IF(ISERROR(VLOOKUP($B110,Lists!$R$4:$S$17,2,FALSE)),"",VLOOKUP($B110,Lists!$R$4:$S$17,2,FALSE))</f>
        <v/>
      </c>
      <c r="E110" s="90" t="s">
        <v>799</v>
      </c>
      <c r="F110" s="96"/>
      <c r="G110" s="96" t="s">
        <v>836</v>
      </c>
      <c r="H110" s="91" t="s">
        <v>1016</v>
      </c>
      <c r="I110" s="91" t="s">
        <v>926</v>
      </c>
      <c r="J110" s="97"/>
      <c r="K110" s="78" t="s">
        <v>945</v>
      </c>
      <c r="L110" s="140" t="str">
        <f>IF(ISERROR(VLOOKUP($B110&amp;" "&amp;$M110,Lists!$AC$4:$AD$17,2,FALSE)),"",VLOOKUP($B110&amp;" "&amp;$M110,Lists!$AC$4:$AD$17,2,FALSE))</f>
        <v/>
      </c>
      <c r="M110" s="78" t="str">
        <f>IF(ISERROR(VLOOKUP($K110,Lists!$L$4:$M$7,2,FALSE)),"",VLOOKUP($K110,Lists!$L$4:$M$7,2,FALSE))</f>
        <v/>
      </c>
      <c r="N110" s="98" t="str">
        <f t="shared" si="1"/>
        <v/>
      </c>
      <c r="O110" s="124" t="str">
        <f>IF(C110="no",VLOOKUP(B110,Lists!$R$4:$AB$17,10, FALSE),"Please enter details here")</f>
        <v>Please enter details here</v>
      </c>
      <c r="P110" s="99"/>
      <c r="Q110" s="99" t="str">
        <f>IF(Lists!$BA$4="","No","")</f>
        <v>No</v>
      </c>
      <c r="R110" s="100" t="str">
        <f>IF(ISERROR(VLOOKUP($E110,Lists!$T$4:$AA$49,6,FALSE)),"",VLOOKUP($E110,Lists!$T$4:$AA$49,6,FALSE))</f>
        <v/>
      </c>
      <c r="S110" s="101" t="str">
        <f>IF(ISERROR(VLOOKUP($E110,Lists!$T$4:$AA$49,7,FALSE)),"",VLOOKUP($E110,Lists!$T$4:$AA$49,7,FALSE))</f>
        <v/>
      </c>
      <c r="T110" s="102"/>
      <c r="U110" s="102"/>
      <c r="V110" s="102"/>
      <c r="W110" s="102"/>
      <c r="X110" s="102" t="str">
        <f>IF(ISERROR(VLOOKUP($E110,Lists!$T$4:$AF$49,13,FALSE))," ",VLOOKUP($E110,Lists!$T$4:$AF$49,13,FALSE))</f>
        <v xml:space="preserve"> </v>
      </c>
    </row>
    <row r="111" spans="1:24" x14ac:dyDescent="0.25">
      <c r="A111" s="91"/>
      <c r="B111" s="76" t="s">
        <v>781</v>
      </c>
      <c r="C111" s="89" t="s">
        <v>900</v>
      </c>
      <c r="D111" s="139" t="str">
        <f>IF(ISERROR(VLOOKUP($B111,Lists!$R$4:$S$17,2,FALSE)),"",VLOOKUP($B111,Lists!$R$4:$S$17,2,FALSE))</f>
        <v/>
      </c>
      <c r="E111" s="90" t="s">
        <v>799</v>
      </c>
      <c r="F111" s="96"/>
      <c r="G111" s="96" t="s">
        <v>836</v>
      </c>
      <c r="H111" s="91" t="s">
        <v>1016</v>
      </c>
      <c r="I111" s="91" t="s">
        <v>926</v>
      </c>
      <c r="J111" s="97"/>
      <c r="K111" s="78" t="s">
        <v>945</v>
      </c>
      <c r="L111" s="140" t="str">
        <f>IF(ISERROR(VLOOKUP($B111&amp;" "&amp;$M111,Lists!$AC$4:$AD$17,2,FALSE)),"",VLOOKUP($B111&amp;" "&amp;$M111,Lists!$AC$4:$AD$17,2,FALSE))</f>
        <v/>
      </c>
      <c r="M111" s="78" t="str">
        <f>IF(ISERROR(VLOOKUP($K111,Lists!$L$4:$M$7,2,FALSE)),"",VLOOKUP($K111,Lists!$L$4:$M$7,2,FALSE))</f>
        <v/>
      </c>
      <c r="N111" s="98" t="str">
        <f t="shared" si="1"/>
        <v/>
      </c>
      <c r="O111" s="124" t="str">
        <f>IF(C111="no",VLOOKUP(B111,Lists!$R$4:$AB$17,10, FALSE),"Please enter details here")</f>
        <v>Please enter details here</v>
      </c>
      <c r="P111" s="99"/>
      <c r="Q111" s="99" t="str">
        <f>IF(Lists!$BA$4="","No","")</f>
        <v>No</v>
      </c>
      <c r="R111" s="100" t="str">
        <f>IF(ISERROR(VLOOKUP($E111,Lists!$T$4:$AA$49,6,FALSE)),"",VLOOKUP($E111,Lists!$T$4:$AA$49,6,FALSE))</f>
        <v/>
      </c>
      <c r="S111" s="101" t="str">
        <f>IF(ISERROR(VLOOKUP($E111,Lists!$T$4:$AA$49,7,FALSE)),"",VLOOKUP($E111,Lists!$T$4:$AA$49,7,FALSE))</f>
        <v/>
      </c>
      <c r="T111" s="102"/>
      <c r="U111" s="102"/>
      <c r="V111" s="102"/>
      <c r="W111" s="102"/>
      <c r="X111" s="102" t="str">
        <f>IF(ISERROR(VLOOKUP($E111,Lists!$T$4:$AF$49,13,FALSE))," ",VLOOKUP($E111,Lists!$T$4:$AF$49,13,FALSE))</f>
        <v xml:space="preserve"> </v>
      </c>
    </row>
    <row r="112" spans="1:24" x14ac:dyDescent="0.25">
      <c r="A112" s="91"/>
      <c r="B112" s="76" t="s">
        <v>781</v>
      </c>
      <c r="C112" s="89" t="s">
        <v>900</v>
      </c>
      <c r="D112" s="139" t="str">
        <f>IF(ISERROR(VLOOKUP($B112,Lists!$R$4:$S$17,2,FALSE)),"",VLOOKUP($B112,Lists!$R$4:$S$17,2,FALSE))</f>
        <v/>
      </c>
      <c r="E112" s="90" t="s">
        <v>799</v>
      </c>
      <c r="F112" s="96"/>
      <c r="G112" s="96" t="s">
        <v>836</v>
      </c>
      <c r="H112" s="91" t="s">
        <v>1016</v>
      </c>
      <c r="I112" s="91" t="s">
        <v>926</v>
      </c>
      <c r="J112" s="97"/>
      <c r="K112" s="78" t="s">
        <v>945</v>
      </c>
      <c r="L112" s="140" t="str">
        <f>IF(ISERROR(VLOOKUP($B112&amp;" "&amp;$M112,Lists!$AC$4:$AD$17,2,FALSE)),"",VLOOKUP($B112&amp;" "&amp;$M112,Lists!$AC$4:$AD$17,2,FALSE))</f>
        <v/>
      </c>
      <c r="M112" s="78" t="str">
        <f>IF(ISERROR(VLOOKUP($K112,Lists!$L$4:$M$7,2,FALSE)),"",VLOOKUP($K112,Lists!$L$4:$M$7,2,FALSE))</f>
        <v/>
      </c>
      <c r="N112" s="98" t="str">
        <f t="shared" si="1"/>
        <v/>
      </c>
      <c r="O112" s="124" t="str">
        <f>IF(C112="no",VLOOKUP(B112,Lists!$R$4:$AB$17,10, FALSE),"Please enter details here")</f>
        <v>Please enter details here</v>
      </c>
      <c r="P112" s="99"/>
      <c r="Q112" s="99" t="str">
        <f>IF(Lists!$BA$4="","No","")</f>
        <v>No</v>
      </c>
      <c r="R112" s="100" t="str">
        <f>IF(ISERROR(VLOOKUP($E112,Lists!$T$4:$AA$49,6,FALSE)),"",VLOOKUP($E112,Lists!$T$4:$AA$49,6,FALSE))</f>
        <v/>
      </c>
      <c r="S112" s="101" t="str">
        <f>IF(ISERROR(VLOOKUP($E112,Lists!$T$4:$AA$49,7,FALSE)),"",VLOOKUP($E112,Lists!$T$4:$AA$49,7,FALSE))</f>
        <v/>
      </c>
      <c r="T112" s="102"/>
      <c r="U112" s="102"/>
      <c r="V112" s="102"/>
      <c r="W112" s="102"/>
      <c r="X112" s="102" t="str">
        <f>IF(ISERROR(VLOOKUP($E112,Lists!$T$4:$AF$49,13,FALSE))," ",VLOOKUP($E112,Lists!$T$4:$AF$49,13,FALSE))</f>
        <v xml:space="preserve"> </v>
      </c>
    </row>
    <row r="113" spans="1:24" x14ac:dyDescent="0.25">
      <c r="A113" s="91"/>
      <c r="B113" s="76" t="s">
        <v>781</v>
      </c>
      <c r="C113" s="89" t="s">
        <v>900</v>
      </c>
      <c r="D113" s="139" t="str">
        <f>IF(ISERROR(VLOOKUP($B113,Lists!$R$4:$S$17,2,FALSE)),"",VLOOKUP($B113,Lists!$R$4:$S$17,2,FALSE))</f>
        <v/>
      </c>
      <c r="E113" s="90" t="s">
        <v>799</v>
      </c>
      <c r="F113" s="96"/>
      <c r="G113" s="96" t="s">
        <v>836</v>
      </c>
      <c r="H113" s="91" t="s">
        <v>1016</v>
      </c>
      <c r="I113" s="91" t="s">
        <v>926</v>
      </c>
      <c r="J113" s="97"/>
      <c r="K113" s="78" t="s">
        <v>945</v>
      </c>
      <c r="L113" s="140" t="str">
        <f>IF(ISERROR(VLOOKUP($B113&amp;" "&amp;$M113,Lists!$AC$4:$AD$17,2,FALSE)),"",VLOOKUP($B113&amp;" "&amp;$M113,Lists!$AC$4:$AD$17,2,FALSE))</f>
        <v/>
      </c>
      <c r="M113" s="78" t="str">
        <f>IF(ISERROR(VLOOKUP($K113,Lists!$L$4:$M$7,2,FALSE)),"",VLOOKUP($K113,Lists!$L$4:$M$7,2,FALSE))</f>
        <v/>
      </c>
      <c r="N113" s="98" t="str">
        <f t="shared" si="1"/>
        <v/>
      </c>
      <c r="O113" s="124" t="str">
        <f>IF(C113="no",VLOOKUP(B113,Lists!$R$4:$AB$17,10, FALSE),"Please enter details here")</f>
        <v>Please enter details here</v>
      </c>
      <c r="P113" s="99"/>
      <c r="Q113" s="99" t="str">
        <f>IF(Lists!$BA$4="","No","")</f>
        <v>No</v>
      </c>
      <c r="R113" s="100" t="str">
        <f>IF(ISERROR(VLOOKUP($E113,Lists!$T$4:$AA$49,6,FALSE)),"",VLOOKUP($E113,Lists!$T$4:$AA$49,6,FALSE))</f>
        <v/>
      </c>
      <c r="S113" s="101" t="str">
        <f>IF(ISERROR(VLOOKUP($E113,Lists!$T$4:$AA$49,7,FALSE)),"",VLOOKUP($E113,Lists!$T$4:$AA$49,7,FALSE))</f>
        <v/>
      </c>
      <c r="T113" s="102"/>
      <c r="U113" s="102"/>
      <c r="V113" s="102"/>
      <c r="W113" s="102"/>
      <c r="X113" s="102" t="str">
        <f>IF(ISERROR(VLOOKUP($E113,Lists!$T$4:$AF$49,13,FALSE))," ",VLOOKUP($E113,Lists!$T$4:$AF$49,13,FALSE))</f>
        <v xml:space="preserve"> </v>
      </c>
    </row>
    <row r="114" spans="1:24" x14ac:dyDescent="0.25">
      <c r="A114" s="91"/>
      <c r="B114" s="76" t="s">
        <v>781</v>
      </c>
      <c r="C114" s="89" t="s">
        <v>900</v>
      </c>
      <c r="D114" s="139" t="str">
        <f>IF(ISERROR(VLOOKUP($B114,Lists!$R$4:$S$17,2,FALSE)),"",VLOOKUP($B114,Lists!$R$4:$S$17,2,FALSE))</f>
        <v/>
      </c>
      <c r="E114" s="90" t="s">
        <v>799</v>
      </c>
      <c r="F114" s="96"/>
      <c r="G114" s="96" t="s">
        <v>836</v>
      </c>
      <c r="H114" s="91" t="s">
        <v>1016</v>
      </c>
      <c r="I114" s="91" t="s">
        <v>926</v>
      </c>
      <c r="J114" s="97"/>
      <c r="K114" s="78" t="s">
        <v>945</v>
      </c>
      <c r="L114" s="140" t="str">
        <f>IF(ISERROR(VLOOKUP($B114&amp;" "&amp;$M114,Lists!$AC$4:$AD$17,2,FALSE)),"",VLOOKUP($B114&amp;" "&amp;$M114,Lists!$AC$4:$AD$17,2,FALSE))</f>
        <v/>
      </c>
      <c r="M114" s="78" t="str">
        <f>IF(ISERROR(VLOOKUP($K114,Lists!$L$4:$M$7,2,FALSE)),"",VLOOKUP($K114,Lists!$L$4:$M$7,2,FALSE))</f>
        <v/>
      </c>
      <c r="N114" s="98" t="str">
        <f t="shared" si="1"/>
        <v/>
      </c>
      <c r="O114" s="124" t="str">
        <f>IF(C114="no",VLOOKUP(B114,Lists!$R$4:$AB$17,10, FALSE),"Please enter details here")</f>
        <v>Please enter details here</v>
      </c>
      <c r="P114" s="99"/>
      <c r="Q114" s="99" t="str">
        <f>IF(Lists!$BA$4="","No","")</f>
        <v>No</v>
      </c>
      <c r="R114" s="100" t="str">
        <f>IF(ISERROR(VLOOKUP($E114,Lists!$T$4:$AA$49,6,FALSE)),"",VLOOKUP($E114,Lists!$T$4:$AA$49,6,FALSE))</f>
        <v/>
      </c>
      <c r="S114" s="101" t="str">
        <f>IF(ISERROR(VLOOKUP($E114,Lists!$T$4:$AA$49,7,FALSE)),"",VLOOKUP($E114,Lists!$T$4:$AA$49,7,FALSE))</f>
        <v/>
      </c>
      <c r="T114" s="102"/>
      <c r="U114" s="102"/>
      <c r="V114" s="102"/>
      <c r="W114" s="102"/>
      <c r="X114" s="102" t="str">
        <f>IF(ISERROR(VLOOKUP($E114,Lists!$T$4:$AF$49,13,FALSE))," ",VLOOKUP($E114,Lists!$T$4:$AF$49,13,FALSE))</f>
        <v xml:space="preserve"> </v>
      </c>
    </row>
    <row r="115" spans="1:24" x14ac:dyDescent="0.25">
      <c r="A115" s="91"/>
      <c r="B115" s="76" t="s">
        <v>781</v>
      </c>
      <c r="C115" s="89" t="s">
        <v>900</v>
      </c>
      <c r="D115" s="139" t="str">
        <f>IF(ISERROR(VLOOKUP($B115,Lists!$R$4:$S$17,2,FALSE)),"",VLOOKUP($B115,Lists!$R$4:$S$17,2,FALSE))</f>
        <v/>
      </c>
      <c r="E115" s="90" t="s">
        <v>799</v>
      </c>
      <c r="F115" s="96"/>
      <c r="G115" s="96" t="s">
        <v>836</v>
      </c>
      <c r="H115" s="91" t="s">
        <v>1016</v>
      </c>
      <c r="I115" s="91" t="s">
        <v>926</v>
      </c>
      <c r="J115" s="97"/>
      <c r="K115" s="78" t="s">
        <v>945</v>
      </c>
      <c r="L115" s="140" t="str">
        <f>IF(ISERROR(VLOOKUP($B115&amp;" "&amp;$M115,Lists!$AC$4:$AD$17,2,FALSE)),"",VLOOKUP($B115&amp;" "&amp;$M115,Lists!$AC$4:$AD$17,2,FALSE))</f>
        <v/>
      </c>
      <c r="M115" s="78" t="str">
        <f>IF(ISERROR(VLOOKUP($K115,Lists!$L$4:$M$7,2,FALSE)),"",VLOOKUP($K115,Lists!$L$4:$M$7,2,FALSE))</f>
        <v/>
      </c>
      <c r="N115" s="98" t="str">
        <f t="shared" si="1"/>
        <v/>
      </c>
      <c r="O115" s="124" t="str">
        <f>IF(C115="no",VLOOKUP(B115,Lists!$R$4:$AB$17,10, FALSE),"Please enter details here")</f>
        <v>Please enter details here</v>
      </c>
      <c r="P115" s="99"/>
      <c r="Q115" s="99" t="str">
        <f>IF(Lists!$BA$4="","No","")</f>
        <v>No</v>
      </c>
      <c r="R115" s="100" t="str">
        <f>IF(ISERROR(VLOOKUP($E115,Lists!$T$4:$AA$49,6,FALSE)),"",VLOOKUP($E115,Lists!$T$4:$AA$49,6,FALSE))</f>
        <v/>
      </c>
      <c r="S115" s="101" t="str">
        <f>IF(ISERROR(VLOOKUP($E115,Lists!$T$4:$AA$49,7,FALSE)),"",VLOOKUP($E115,Lists!$T$4:$AA$49,7,FALSE))</f>
        <v/>
      </c>
      <c r="T115" s="102"/>
      <c r="U115" s="102"/>
      <c r="V115" s="102"/>
      <c r="W115" s="102"/>
      <c r="X115" s="102" t="str">
        <f>IF(ISERROR(VLOOKUP($E115,Lists!$T$4:$AF$49,13,FALSE))," ",VLOOKUP($E115,Lists!$T$4:$AF$49,13,FALSE))</f>
        <v xml:space="preserve"> </v>
      </c>
    </row>
    <row r="116" spans="1:24" x14ac:dyDescent="0.25">
      <c r="A116" s="91"/>
      <c r="B116" s="76" t="s">
        <v>781</v>
      </c>
      <c r="C116" s="89" t="s">
        <v>900</v>
      </c>
      <c r="D116" s="139" t="str">
        <f>IF(ISERROR(VLOOKUP($B116,Lists!$R$4:$S$17,2,FALSE)),"",VLOOKUP($B116,Lists!$R$4:$S$17,2,FALSE))</f>
        <v/>
      </c>
      <c r="E116" s="90" t="s">
        <v>799</v>
      </c>
      <c r="F116" s="96"/>
      <c r="G116" s="96" t="s">
        <v>836</v>
      </c>
      <c r="H116" s="91" t="s">
        <v>1016</v>
      </c>
      <c r="I116" s="91" t="s">
        <v>926</v>
      </c>
      <c r="J116" s="97"/>
      <c r="K116" s="78" t="s">
        <v>945</v>
      </c>
      <c r="L116" s="140" t="str">
        <f>IF(ISERROR(VLOOKUP($B116&amp;" "&amp;$M116,Lists!$AC$4:$AD$17,2,FALSE)),"",VLOOKUP($B116&amp;" "&amp;$M116,Lists!$AC$4:$AD$17,2,FALSE))</f>
        <v/>
      </c>
      <c r="M116" s="78" t="str">
        <f>IF(ISERROR(VLOOKUP($K116,Lists!$L$4:$M$7,2,FALSE)),"",VLOOKUP($K116,Lists!$L$4:$M$7,2,FALSE))</f>
        <v/>
      </c>
      <c r="N116" s="98" t="str">
        <f t="shared" si="1"/>
        <v/>
      </c>
      <c r="O116" s="124" t="str">
        <f>IF(C116="no",VLOOKUP(B116,Lists!$R$4:$AB$17,10, FALSE),"Please enter details here")</f>
        <v>Please enter details here</v>
      </c>
      <c r="P116" s="99"/>
      <c r="Q116" s="99" t="str">
        <f>IF(Lists!$BA$4="","No","")</f>
        <v>No</v>
      </c>
      <c r="R116" s="100" t="str">
        <f>IF(ISERROR(VLOOKUP($E116,Lists!$T$4:$AA$49,6,FALSE)),"",VLOOKUP($E116,Lists!$T$4:$AA$49,6,FALSE))</f>
        <v/>
      </c>
      <c r="S116" s="101" t="str">
        <f>IF(ISERROR(VLOOKUP($E116,Lists!$T$4:$AA$49,7,FALSE)),"",VLOOKUP($E116,Lists!$T$4:$AA$49,7,FALSE))</f>
        <v/>
      </c>
      <c r="T116" s="102"/>
      <c r="U116" s="102"/>
      <c r="V116" s="102"/>
      <c r="W116" s="102"/>
      <c r="X116" s="102" t="str">
        <f>IF(ISERROR(VLOOKUP($E116,Lists!$T$4:$AF$49,13,FALSE))," ",VLOOKUP($E116,Lists!$T$4:$AF$49,13,FALSE))</f>
        <v xml:space="preserve"> </v>
      </c>
    </row>
    <row r="117" spans="1:24" x14ac:dyDescent="0.25">
      <c r="A117" s="91"/>
      <c r="B117" s="76" t="s">
        <v>781</v>
      </c>
      <c r="C117" s="89" t="s">
        <v>900</v>
      </c>
      <c r="D117" s="139" t="str">
        <f>IF(ISERROR(VLOOKUP($B117,Lists!$R$4:$S$17,2,FALSE)),"",VLOOKUP($B117,Lists!$R$4:$S$17,2,FALSE))</f>
        <v/>
      </c>
      <c r="E117" s="90" t="s">
        <v>799</v>
      </c>
      <c r="F117" s="96"/>
      <c r="G117" s="96" t="s">
        <v>836</v>
      </c>
      <c r="H117" s="91" t="s">
        <v>1016</v>
      </c>
      <c r="I117" s="91" t="s">
        <v>926</v>
      </c>
      <c r="J117" s="97"/>
      <c r="K117" s="78" t="s">
        <v>945</v>
      </c>
      <c r="L117" s="140" t="str">
        <f>IF(ISERROR(VLOOKUP($B117&amp;" "&amp;$M117,Lists!$AC$4:$AD$17,2,FALSE)),"",VLOOKUP($B117&amp;" "&amp;$M117,Lists!$AC$4:$AD$17,2,FALSE))</f>
        <v/>
      </c>
      <c r="M117" s="78" t="str">
        <f>IF(ISERROR(VLOOKUP($K117,Lists!$L$4:$M$7,2,FALSE)),"",VLOOKUP($K117,Lists!$L$4:$M$7,2,FALSE))</f>
        <v/>
      </c>
      <c r="N117" s="98" t="str">
        <f t="shared" si="1"/>
        <v/>
      </c>
      <c r="O117" s="124" t="str">
        <f>IF(C117="no",VLOOKUP(B117,Lists!$R$4:$AB$17,10, FALSE),"Please enter details here")</f>
        <v>Please enter details here</v>
      </c>
      <c r="P117" s="99"/>
      <c r="Q117" s="99" t="str">
        <f>IF(Lists!$BA$4="","No","")</f>
        <v>No</v>
      </c>
      <c r="R117" s="100" t="str">
        <f>IF(ISERROR(VLOOKUP($E117,Lists!$T$4:$AA$49,6,FALSE)),"",VLOOKUP($E117,Lists!$T$4:$AA$49,6,FALSE))</f>
        <v/>
      </c>
      <c r="S117" s="101" t="str">
        <f>IF(ISERROR(VLOOKUP($E117,Lists!$T$4:$AA$49,7,FALSE)),"",VLOOKUP($E117,Lists!$T$4:$AA$49,7,FALSE))</f>
        <v/>
      </c>
      <c r="T117" s="102"/>
      <c r="U117" s="102"/>
      <c r="V117" s="102"/>
      <c r="W117" s="102"/>
      <c r="X117" s="102" t="str">
        <f>IF(ISERROR(VLOOKUP($E117,Lists!$T$4:$AF$49,13,FALSE))," ",VLOOKUP($E117,Lists!$T$4:$AF$49,13,FALSE))</f>
        <v xml:space="preserve"> </v>
      </c>
    </row>
    <row r="118" spans="1:24" x14ac:dyDescent="0.25">
      <c r="A118" s="91"/>
      <c r="B118" s="76" t="s">
        <v>781</v>
      </c>
      <c r="C118" s="89" t="s">
        <v>900</v>
      </c>
      <c r="D118" s="139" t="str">
        <f>IF(ISERROR(VLOOKUP($B118,Lists!$R$4:$S$17,2,FALSE)),"",VLOOKUP($B118,Lists!$R$4:$S$17,2,FALSE))</f>
        <v/>
      </c>
      <c r="E118" s="90" t="s">
        <v>799</v>
      </c>
      <c r="F118" s="96"/>
      <c r="G118" s="96" t="s">
        <v>836</v>
      </c>
      <c r="H118" s="91" t="s">
        <v>1016</v>
      </c>
      <c r="I118" s="91" t="s">
        <v>926</v>
      </c>
      <c r="J118" s="97"/>
      <c r="K118" s="78" t="s">
        <v>945</v>
      </c>
      <c r="L118" s="140" t="str">
        <f>IF(ISERROR(VLOOKUP($B118&amp;" "&amp;$M118,Lists!$AC$4:$AD$17,2,FALSE)),"",VLOOKUP($B118&amp;" "&amp;$M118,Lists!$AC$4:$AD$17,2,FALSE))</f>
        <v/>
      </c>
      <c r="M118" s="78" t="str">
        <f>IF(ISERROR(VLOOKUP($K118,Lists!$L$4:$M$7,2,FALSE)),"",VLOOKUP($K118,Lists!$L$4:$M$7,2,FALSE))</f>
        <v/>
      </c>
      <c r="N118" s="98" t="str">
        <f t="shared" si="1"/>
        <v/>
      </c>
      <c r="O118" s="124" t="str">
        <f>IF(C118="no",VLOOKUP(B118,Lists!$R$4:$AB$17,10, FALSE),"Please enter details here")</f>
        <v>Please enter details here</v>
      </c>
      <c r="P118" s="99"/>
      <c r="Q118" s="99" t="str">
        <f>IF(Lists!$BA$4="","No","")</f>
        <v>No</v>
      </c>
      <c r="R118" s="100" t="str">
        <f>IF(ISERROR(VLOOKUP($E118,Lists!$T$4:$AA$49,6,FALSE)),"",VLOOKUP($E118,Lists!$T$4:$AA$49,6,FALSE))</f>
        <v/>
      </c>
      <c r="S118" s="101" t="str">
        <f>IF(ISERROR(VLOOKUP($E118,Lists!$T$4:$AA$49,7,FALSE)),"",VLOOKUP($E118,Lists!$T$4:$AA$49,7,FALSE))</f>
        <v/>
      </c>
      <c r="T118" s="102"/>
      <c r="U118" s="102"/>
      <c r="V118" s="102"/>
      <c r="W118" s="102"/>
      <c r="X118" s="102" t="str">
        <f>IF(ISERROR(VLOOKUP($E118,Lists!$T$4:$AF$49,13,FALSE))," ",VLOOKUP($E118,Lists!$T$4:$AF$49,13,FALSE))</f>
        <v xml:space="preserve"> </v>
      </c>
    </row>
    <row r="119" spans="1:24" x14ac:dyDescent="0.25">
      <c r="A119" s="91"/>
      <c r="B119" s="76" t="s">
        <v>781</v>
      </c>
      <c r="C119" s="89" t="s">
        <v>900</v>
      </c>
      <c r="D119" s="139" t="str">
        <f>IF(ISERROR(VLOOKUP($B119,Lists!$R$4:$S$17,2,FALSE)),"",VLOOKUP($B119,Lists!$R$4:$S$17,2,FALSE))</f>
        <v/>
      </c>
      <c r="E119" s="90" t="s">
        <v>799</v>
      </c>
      <c r="F119" s="96"/>
      <c r="G119" s="96" t="s">
        <v>836</v>
      </c>
      <c r="H119" s="91" t="s">
        <v>1016</v>
      </c>
      <c r="I119" s="91" t="s">
        <v>926</v>
      </c>
      <c r="J119" s="97"/>
      <c r="K119" s="78" t="s">
        <v>945</v>
      </c>
      <c r="L119" s="140" t="str">
        <f>IF(ISERROR(VLOOKUP($B119&amp;" "&amp;$M119,Lists!$AC$4:$AD$17,2,FALSE)),"",VLOOKUP($B119&amp;" "&amp;$M119,Lists!$AC$4:$AD$17,2,FALSE))</f>
        <v/>
      </c>
      <c r="M119" s="78" t="str">
        <f>IF(ISERROR(VLOOKUP($K119,Lists!$L$4:$M$7,2,FALSE)),"",VLOOKUP($K119,Lists!$L$4:$M$7,2,FALSE))</f>
        <v/>
      </c>
      <c r="N119" s="98" t="str">
        <f t="shared" si="1"/>
        <v/>
      </c>
      <c r="O119" s="124" t="str">
        <f>IF(C119="no",VLOOKUP(B119,Lists!$R$4:$AB$17,10, FALSE),"Please enter details here")</f>
        <v>Please enter details here</v>
      </c>
      <c r="P119" s="99"/>
      <c r="Q119" s="99" t="str">
        <f>IF(Lists!$BA$4="","No","")</f>
        <v>No</v>
      </c>
      <c r="R119" s="100" t="str">
        <f>IF(ISERROR(VLOOKUP($E119,Lists!$T$4:$AA$49,6,FALSE)),"",VLOOKUP($E119,Lists!$T$4:$AA$49,6,FALSE))</f>
        <v/>
      </c>
      <c r="S119" s="101" t="str">
        <f>IF(ISERROR(VLOOKUP($E119,Lists!$T$4:$AA$49,7,FALSE)),"",VLOOKUP($E119,Lists!$T$4:$AA$49,7,FALSE))</f>
        <v/>
      </c>
      <c r="T119" s="102"/>
      <c r="U119" s="102"/>
      <c r="V119" s="102"/>
      <c r="W119" s="102"/>
      <c r="X119" s="102" t="str">
        <f>IF(ISERROR(VLOOKUP($E119,Lists!$T$4:$AF$49,13,FALSE))," ",VLOOKUP($E119,Lists!$T$4:$AF$49,13,FALSE))</f>
        <v xml:space="preserve"> </v>
      </c>
    </row>
    <row r="120" spans="1:24" x14ac:dyDescent="0.25">
      <c r="A120" s="91"/>
      <c r="B120" s="76" t="s">
        <v>781</v>
      </c>
      <c r="C120" s="89" t="s">
        <v>900</v>
      </c>
      <c r="D120" s="139" t="str">
        <f>IF(ISERROR(VLOOKUP($B120,Lists!$R$4:$S$17,2,FALSE)),"",VLOOKUP($B120,Lists!$R$4:$S$17,2,FALSE))</f>
        <v/>
      </c>
      <c r="E120" s="90" t="s">
        <v>799</v>
      </c>
      <c r="F120" s="96"/>
      <c r="G120" s="96" t="s">
        <v>836</v>
      </c>
      <c r="H120" s="91" t="s">
        <v>1016</v>
      </c>
      <c r="I120" s="91" t="s">
        <v>926</v>
      </c>
      <c r="J120" s="97"/>
      <c r="K120" s="78" t="s">
        <v>945</v>
      </c>
      <c r="L120" s="140" t="str">
        <f>IF(ISERROR(VLOOKUP($B120&amp;" "&amp;$M120,Lists!$AC$4:$AD$17,2,FALSE)),"",VLOOKUP($B120&amp;" "&amp;$M120,Lists!$AC$4:$AD$17,2,FALSE))</f>
        <v/>
      </c>
      <c r="M120" s="78" t="str">
        <f>IF(ISERROR(VLOOKUP($K120,Lists!$L$4:$M$7,2,FALSE)),"",VLOOKUP($K120,Lists!$L$4:$M$7,2,FALSE))</f>
        <v/>
      </c>
      <c r="N120" s="98" t="str">
        <f t="shared" si="1"/>
        <v/>
      </c>
      <c r="O120" s="124" t="str">
        <f>IF(C120="no",VLOOKUP(B120,Lists!$R$4:$AB$17,10, FALSE),"Please enter details here")</f>
        <v>Please enter details here</v>
      </c>
      <c r="P120" s="99"/>
      <c r="Q120" s="99" t="str">
        <f>IF(Lists!$BA$4="","No","")</f>
        <v>No</v>
      </c>
      <c r="R120" s="100" t="str">
        <f>IF(ISERROR(VLOOKUP($E120,Lists!$T$4:$AA$49,6,FALSE)),"",VLOOKUP($E120,Lists!$T$4:$AA$49,6,FALSE))</f>
        <v/>
      </c>
      <c r="S120" s="101" t="str">
        <f>IF(ISERROR(VLOOKUP($E120,Lists!$T$4:$AA$49,7,FALSE)),"",VLOOKUP($E120,Lists!$T$4:$AA$49,7,FALSE))</f>
        <v/>
      </c>
      <c r="T120" s="102"/>
      <c r="U120" s="102"/>
      <c r="V120" s="102"/>
      <c r="W120" s="102"/>
      <c r="X120" s="102" t="str">
        <f>IF(ISERROR(VLOOKUP($E120,Lists!$T$4:$AF$49,13,FALSE))," ",VLOOKUP($E120,Lists!$T$4:$AF$49,13,FALSE))</f>
        <v xml:space="preserve"> </v>
      </c>
    </row>
    <row r="121" spans="1:24" x14ac:dyDescent="0.25">
      <c r="A121" s="91"/>
      <c r="B121" s="76" t="s">
        <v>781</v>
      </c>
      <c r="C121" s="89" t="s">
        <v>900</v>
      </c>
      <c r="D121" s="139" t="str">
        <f>IF(ISERROR(VLOOKUP($B121,Lists!$R$4:$S$17,2,FALSE)),"",VLOOKUP($B121,Lists!$R$4:$S$17,2,FALSE))</f>
        <v/>
      </c>
      <c r="E121" s="90" t="s">
        <v>799</v>
      </c>
      <c r="F121" s="96"/>
      <c r="G121" s="96" t="s">
        <v>836</v>
      </c>
      <c r="H121" s="91" t="s">
        <v>1016</v>
      </c>
      <c r="I121" s="91" t="s">
        <v>926</v>
      </c>
      <c r="J121" s="97"/>
      <c r="K121" s="78" t="s">
        <v>945</v>
      </c>
      <c r="L121" s="140" t="str">
        <f>IF(ISERROR(VLOOKUP($B121&amp;" "&amp;$M121,Lists!$AC$4:$AD$17,2,FALSE)),"",VLOOKUP($B121&amp;" "&amp;$M121,Lists!$AC$4:$AD$17,2,FALSE))</f>
        <v/>
      </c>
      <c r="M121" s="78" t="str">
        <f>IF(ISERROR(VLOOKUP($K121,Lists!$L$4:$M$7,2,FALSE)),"",VLOOKUP($K121,Lists!$L$4:$M$7,2,FALSE))</f>
        <v/>
      </c>
      <c r="N121" s="98" t="str">
        <f t="shared" si="1"/>
        <v/>
      </c>
      <c r="O121" s="124" t="str">
        <f>IF(C121="no",VLOOKUP(B121,Lists!$R$4:$AB$17,10, FALSE),"Please enter details here")</f>
        <v>Please enter details here</v>
      </c>
      <c r="P121" s="99"/>
      <c r="Q121" s="99" t="str">
        <f>IF(Lists!$BA$4="","No","")</f>
        <v>No</v>
      </c>
      <c r="R121" s="100" t="str">
        <f>IF(ISERROR(VLOOKUP($E121,Lists!$T$4:$AA$49,6,FALSE)),"",VLOOKUP($E121,Lists!$T$4:$AA$49,6,FALSE))</f>
        <v/>
      </c>
      <c r="S121" s="101" t="str">
        <f>IF(ISERROR(VLOOKUP($E121,Lists!$T$4:$AA$49,7,FALSE)),"",VLOOKUP($E121,Lists!$T$4:$AA$49,7,FALSE))</f>
        <v/>
      </c>
      <c r="T121" s="102"/>
      <c r="U121" s="102"/>
      <c r="V121" s="102"/>
      <c r="W121" s="102"/>
      <c r="X121" s="102" t="str">
        <f>IF(ISERROR(VLOOKUP($E121,Lists!$T$4:$AF$49,13,FALSE))," ",VLOOKUP($E121,Lists!$T$4:$AF$49,13,FALSE))</f>
        <v xml:space="preserve"> </v>
      </c>
    </row>
    <row r="122" spans="1:24" x14ac:dyDescent="0.25">
      <c r="A122" s="91"/>
      <c r="B122" s="76" t="s">
        <v>781</v>
      </c>
      <c r="C122" s="89" t="s">
        <v>900</v>
      </c>
      <c r="D122" s="139" t="str">
        <f>IF(ISERROR(VLOOKUP($B122,Lists!$R$4:$S$17,2,FALSE)),"",VLOOKUP($B122,Lists!$R$4:$S$17,2,FALSE))</f>
        <v/>
      </c>
      <c r="E122" s="90" t="s">
        <v>799</v>
      </c>
      <c r="F122" s="96"/>
      <c r="G122" s="96" t="s">
        <v>836</v>
      </c>
      <c r="H122" s="91" t="s">
        <v>1016</v>
      </c>
      <c r="I122" s="91" t="s">
        <v>926</v>
      </c>
      <c r="J122" s="97"/>
      <c r="K122" s="78" t="s">
        <v>945</v>
      </c>
      <c r="L122" s="140" t="str">
        <f>IF(ISERROR(VLOOKUP($B122&amp;" "&amp;$M122,Lists!$AC$4:$AD$17,2,FALSE)),"",VLOOKUP($B122&amp;" "&amp;$M122,Lists!$AC$4:$AD$17,2,FALSE))</f>
        <v/>
      </c>
      <c r="M122" s="78" t="str">
        <f>IF(ISERROR(VLOOKUP($K122,Lists!$L$4:$M$7,2,FALSE)),"",VLOOKUP($K122,Lists!$L$4:$M$7,2,FALSE))</f>
        <v/>
      </c>
      <c r="N122" s="98" t="str">
        <f t="shared" si="1"/>
        <v/>
      </c>
      <c r="O122" s="124" t="str">
        <f>IF(C122="no",VLOOKUP(B122,Lists!$R$4:$AB$17,10, FALSE),"Please enter details here")</f>
        <v>Please enter details here</v>
      </c>
      <c r="P122" s="99"/>
      <c r="Q122" s="99" t="str">
        <f>IF(Lists!$BA$4="","No","")</f>
        <v>No</v>
      </c>
      <c r="R122" s="100" t="str">
        <f>IF(ISERROR(VLOOKUP($E122,Lists!$T$4:$AA$49,6,FALSE)),"",VLOOKUP($E122,Lists!$T$4:$AA$49,6,FALSE))</f>
        <v/>
      </c>
      <c r="S122" s="101" t="str">
        <f>IF(ISERROR(VLOOKUP($E122,Lists!$T$4:$AA$49,7,FALSE)),"",VLOOKUP($E122,Lists!$T$4:$AA$49,7,FALSE))</f>
        <v/>
      </c>
      <c r="T122" s="102"/>
      <c r="U122" s="102"/>
      <c r="V122" s="102"/>
      <c r="W122" s="102"/>
      <c r="X122" s="102" t="str">
        <f>IF(ISERROR(VLOOKUP($E122,Lists!$T$4:$AF$49,13,FALSE))," ",VLOOKUP($E122,Lists!$T$4:$AF$49,13,FALSE))</f>
        <v xml:space="preserve"> </v>
      </c>
    </row>
    <row r="123" spans="1:24" x14ac:dyDescent="0.25">
      <c r="A123" s="91"/>
      <c r="B123" s="76" t="s">
        <v>781</v>
      </c>
      <c r="C123" s="89" t="s">
        <v>900</v>
      </c>
      <c r="D123" s="139" t="str">
        <f>IF(ISERROR(VLOOKUP($B123,Lists!$R$4:$S$17,2,FALSE)),"",VLOOKUP($B123,Lists!$R$4:$S$17,2,FALSE))</f>
        <v/>
      </c>
      <c r="E123" s="90" t="s">
        <v>799</v>
      </c>
      <c r="F123" s="96"/>
      <c r="G123" s="96" t="s">
        <v>836</v>
      </c>
      <c r="H123" s="91" t="s">
        <v>1016</v>
      </c>
      <c r="I123" s="91" t="s">
        <v>926</v>
      </c>
      <c r="J123" s="97"/>
      <c r="K123" s="78" t="s">
        <v>945</v>
      </c>
      <c r="L123" s="140" t="str">
        <f>IF(ISERROR(VLOOKUP($B123&amp;" "&amp;$M123,Lists!$AC$4:$AD$17,2,FALSE)),"",VLOOKUP($B123&amp;" "&amp;$M123,Lists!$AC$4:$AD$17,2,FALSE))</f>
        <v/>
      </c>
      <c r="M123" s="78" t="str">
        <f>IF(ISERROR(VLOOKUP($K123,Lists!$L$4:$M$7,2,FALSE)),"",VLOOKUP($K123,Lists!$L$4:$M$7,2,FALSE))</f>
        <v/>
      </c>
      <c r="N123" s="98" t="str">
        <f t="shared" si="1"/>
        <v/>
      </c>
      <c r="O123" s="124" t="str">
        <f>IF(C123="no",VLOOKUP(B123,Lists!$R$4:$AB$17,10, FALSE),"Please enter details here")</f>
        <v>Please enter details here</v>
      </c>
      <c r="P123" s="99"/>
      <c r="Q123" s="99" t="str">
        <f>IF(Lists!$BA$4="","No","")</f>
        <v>No</v>
      </c>
      <c r="R123" s="100" t="str">
        <f>IF(ISERROR(VLOOKUP($E123,Lists!$T$4:$AA$49,6,FALSE)),"",VLOOKUP($E123,Lists!$T$4:$AA$49,6,FALSE))</f>
        <v/>
      </c>
      <c r="S123" s="101" t="str">
        <f>IF(ISERROR(VLOOKUP($E123,Lists!$T$4:$AA$49,7,FALSE)),"",VLOOKUP($E123,Lists!$T$4:$AA$49,7,FALSE))</f>
        <v/>
      </c>
      <c r="T123" s="102"/>
      <c r="U123" s="102"/>
      <c r="V123" s="102"/>
      <c r="W123" s="102"/>
      <c r="X123" s="102" t="str">
        <f>IF(ISERROR(VLOOKUP($E123,Lists!$T$4:$AF$49,13,FALSE))," ",VLOOKUP($E123,Lists!$T$4:$AF$49,13,FALSE))</f>
        <v xml:space="preserve"> </v>
      </c>
    </row>
    <row r="124" spans="1:24" x14ac:dyDescent="0.25">
      <c r="A124" s="91"/>
      <c r="B124" s="76" t="s">
        <v>781</v>
      </c>
      <c r="C124" s="89" t="s">
        <v>900</v>
      </c>
      <c r="D124" s="139" t="str">
        <f>IF(ISERROR(VLOOKUP($B124,Lists!$R$4:$S$17,2,FALSE)),"",VLOOKUP($B124,Lists!$R$4:$S$17,2,FALSE))</f>
        <v/>
      </c>
      <c r="E124" s="90" t="s">
        <v>799</v>
      </c>
      <c r="F124" s="96"/>
      <c r="G124" s="96" t="s">
        <v>836</v>
      </c>
      <c r="H124" s="91" t="s">
        <v>1016</v>
      </c>
      <c r="I124" s="91" t="s">
        <v>926</v>
      </c>
      <c r="J124" s="97"/>
      <c r="K124" s="78" t="s">
        <v>945</v>
      </c>
      <c r="L124" s="140" t="str">
        <f>IF(ISERROR(VLOOKUP($B124&amp;" "&amp;$M124,Lists!$AC$4:$AD$17,2,FALSE)),"",VLOOKUP($B124&amp;" "&amp;$M124,Lists!$AC$4:$AD$17,2,FALSE))</f>
        <v/>
      </c>
      <c r="M124" s="78" t="str">
        <f>IF(ISERROR(VLOOKUP($K124,Lists!$L$4:$M$7,2,FALSE)),"",VLOOKUP($K124,Lists!$L$4:$M$7,2,FALSE))</f>
        <v/>
      </c>
      <c r="N124" s="98" t="str">
        <f t="shared" si="1"/>
        <v/>
      </c>
      <c r="O124" s="124" t="str">
        <f>IF(C124="no",VLOOKUP(B124,Lists!$R$4:$AB$17,10, FALSE),"Please enter details here")</f>
        <v>Please enter details here</v>
      </c>
      <c r="P124" s="99"/>
      <c r="Q124" s="99" t="str">
        <f>IF(Lists!$BA$4="","No","")</f>
        <v>No</v>
      </c>
      <c r="R124" s="100" t="str">
        <f>IF(ISERROR(VLOOKUP($E124,Lists!$T$4:$AA$49,6,FALSE)),"",VLOOKUP($E124,Lists!$T$4:$AA$49,6,FALSE))</f>
        <v/>
      </c>
      <c r="S124" s="101" t="str">
        <f>IF(ISERROR(VLOOKUP($E124,Lists!$T$4:$AA$49,7,FALSE)),"",VLOOKUP($E124,Lists!$T$4:$AA$49,7,FALSE))</f>
        <v/>
      </c>
      <c r="T124" s="102"/>
      <c r="U124" s="102"/>
      <c r="V124" s="102"/>
      <c r="W124" s="102"/>
      <c r="X124" s="102" t="str">
        <f>IF(ISERROR(VLOOKUP($E124,Lists!$T$4:$AF$49,13,FALSE))," ",VLOOKUP($E124,Lists!$T$4:$AF$49,13,FALSE))</f>
        <v xml:space="preserve"> </v>
      </c>
    </row>
    <row r="125" spans="1:24" x14ac:dyDescent="0.25">
      <c r="A125" s="91"/>
      <c r="B125" s="76" t="s">
        <v>781</v>
      </c>
      <c r="C125" s="89" t="s">
        <v>900</v>
      </c>
      <c r="D125" s="139" t="str">
        <f>IF(ISERROR(VLOOKUP($B125,Lists!$R$4:$S$17,2,FALSE)),"",VLOOKUP($B125,Lists!$R$4:$S$17,2,FALSE))</f>
        <v/>
      </c>
      <c r="E125" s="90" t="s">
        <v>799</v>
      </c>
      <c r="F125" s="96"/>
      <c r="G125" s="96" t="s">
        <v>836</v>
      </c>
      <c r="H125" s="91" t="s">
        <v>1016</v>
      </c>
      <c r="I125" s="91" t="s">
        <v>926</v>
      </c>
      <c r="J125" s="97"/>
      <c r="K125" s="78" t="s">
        <v>945</v>
      </c>
      <c r="L125" s="140" t="str">
        <f>IF(ISERROR(VLOOKUP($B125&amp;" "&amp;$M125,Lists!$AC$4:$AD$17,2,FALSE)),"",VLOOKUP($B125&amp;" "&amp;$M125,Lists!$AC$4:$AD$17,2,FALSE))</f>
        <v/>
      </c>
      <c r="M125" s="78" t="str">
        <f>IF(ISERROR(VLOOKUP($K125,Lists!$L$4:$M$7,2,FALSE)),"",VLOOKUP($K125,Lists!$L$4:$M$7,2,FALSE))</f>
        <v/>
      </c>
      <c r="N125" s="98" t="str">
        <f t="shared" si="1"/>
        <v/>
      </c>
      <c r="O125" s="124" t="str">
        <f>IF(C125="no",VLOOKUP(B125,Lists!$R$4:$AB$17,10, FALSE),"Please enter details here")</f>
        <v>Please enter details here</v>
      </c>
      <c r="P125" s="99"/>
      <c r="Q125" s="99" t="str">
        <f>IF(Lists!$BA$4="","No","")</f>
        <v>No</v>
      </c>
      <c r="R125" s="100" t="str">
        <f>IF(ISERROR(VLOOKUP($E125,Lists!$T$4:$AA$49,6,FALSE)),"",VLOOKUP($E125,Lists!$T$4:$AA$49,6,FALSE))</f>
        <v/>
      </c>
      <c r="S125" s="101" t="str">
        <f>IF(ISERROR(VLOOKUP($E125,Lists!$T$4:$AA$49,7,FALSE)),"",VLOOKUP($E125,Lists!$T$4:$AA$49,7,FALSE))</f>
        <v/>
      </c>
      <c r="T125" s="102"/>
      <c r="U125" s="102"/>
      <c r="V125" s="102"/>
      <c r="W125" s="102"/>
      <c r="X125" s="102" t="str">
        <f>IF(ISERROR(VLOOKUP($E125,Lists!$T$4:$AF$49,13,FALSE))," ",VLOOKUP($E125,Lists!$T$4:$AF$49,13,FALSE))</f>
        <v xml:space="preserve"> </v>
      </c>
    </row>
    <row r="126" spans="1:24" x14ac:dyDescent="0.25">
      <c r="A126" s="91"/>
      <c r="B126" s="76" t="s">
        <v>781</v>
      </c>
      <c r="C126" s="89" t="s">
        <v>900</v>
      </c>
      <c r="D126" s="139" t="str">
        <f>IF(ISERROR(VLOOKUP($B126,Lists!$R$4:$S$17,2,FALSE)),"",VLOOKUP($B126,Lists!$R$4:$S$17,2,FALSE))</f>
        <v/>
      </c>
      <c r="E126" s="90" t="s">
        <v>799</v>
      </c>
      <c r="F126" s="96"/>
      <c r="G126" s="96" t="s">
        <v>836</v>
      </c>
      <c r="H126" s="91" t="s">
        <v>1016</v>
      </c>
      <c r="I126" s="91" t="s">
        <v>926</v>
      </c>
      <c r="J126" s="97"/>
      <c r="K126" s="78" t="s">
        <v>945</v>
      </c>
      <c r="L126" s="140" t="str">
        <f>IF(ISERROR(VLOOKUP($B126&amp;" "&amp;$M126,Lists!$AC$4:$AD$17,2,FALSE)),"",VLOOKUP($B126&amp;" "&amp;$M126,Lists!$AC$4:$AD$17,2,FALSE))</f>
        <v/>
      </c>
      <c r="M126" s="78" t="str">
        <f>IF(ISERROR(VLOOKUP($K126,Lists!$L$4:$M$7,2,FALSE)),"",VLOOKUP($K126,Lists!$L$4:$M$7,2,FALSE))</f>
        <v/>
      </c>
      <c r="N126" s="98" t="str">
        <f t="shared" si="1"/>
        <v/>
      </c>
      <c r="O126" s="124" t="str">
        <f>IF(C126="no",VLOOKUP(B126,Lists!$R$4:$AB$17,10, FALSE),"Please enter details here")</f>
        <v>Please enter details here</v>
      </c>
      <c r="P126" s="99"/>
      <c r="Q126" s="99" t="str">
        <f>IF(Lists!$BA$4="","No","")</f>
        <v>No</v>
      </c>
      <c r="R126" s="100" t="str">
        <f>IF(ISERROR(VLOOKUP($E126,Lists!$T$4:$AA$49,6,FALSE)),"",VLOOKUP($E126,Lists!$T$4:$AA$49,6,FALSE))</f>
        <v/>
      </c>
      <c r="S126" s="101" t="str">
        <f>IF(ISERROR(VLOOKUP($E126,Lists!$T$4:$AA$49,7,FALSE)),"",VLOOKUP($E126,Lists!$T$4:$AA$49,7,FALSE))</f>
        <v/>
      </c>
      <c r="T126" s="102"/>
      <c r="U126" s="102"/>
      <c r="V126" s="102"/>
      <c r="W126" s="102"/>
      <c r="X126" s="102" t="str">
        <f>IF(ISERROR(VLOOKUP($E126,Lists!$T$4:$AF$49,13,FALSE))," ",VLOOKUP($E126,Lists!$T$4:$AF$49,13,FALSE))</f>
        <v xml:space="preserve"> </v>
      </c>
    </row>
    <row r="127" spans="1:24" x14ac:dyDescent="0.25">
      <c r="A127" s="91"/>
      <c r="B127" s="76" t="s">
        <v>781</v>
      </c>
      <c r="C127" s="89" t="s">
        <v>900</v>
      </c>
      <c r="D127" s="139" t="str">
        <f>IF(ISERROR(VLOOKUP($B127,Lists!$R$4:$S$17,2,FALSE)),"",VLOOKUP($B127,Lists!$R$4:$S$17,2,FALSE))</f>
        <v/>
      </c>
      <c r="E127" s="90" t="s">
        <v>799</v>
      </c>
      <c r="F127" s="96"/>
      <c r="G127" s="96" t="s">
        <v>836</v>
      </c>
      <c r="H127" s="91" t="s">
        <v>1016</v>
      </c>
      <c r="I127" s="91" t="s">
        <v>926</v>
      </c>
      <c r="J127" s="97"/>
      <c r="K127" s="78" t="s">
        <v>945</v>
      </c>
      <c r="L127" s="140" t="str">
        <f>IF(ISERROR(VLOOKUP($B127&amp;" "&amp;$M127,Lists!$AC$4:$AD$17,2,FALSE)),"",VLOOKUP($B127&amp;" "&amp;$M127,Lists!$AC$4:$AD$17,2,FALSE))</f>
        <v/>
      </c>
      <c r="M127" s="78" t="str">
        <f>IF(ISERROR(VLOOKUP($K127,Lists!$L$4:$M$7,2,FALSE)),"",VLOOKUP($K127,Lists!$L$4:$M$7,2,FALSE))</f>
        <v/>
      </c>
      <c r="N127" s="98" t="str">
        <f t="shared" si="1"/>
        <v/>
      </c>
      <c r="O127" s="124" t="str">
        <f>IF(C127="no",VLOOKUP(B127,Lists!$R$4:$AB$17,10, FALSE),"Please enter details here")</f>
        <v>Please enter details here</v>
      </c>
      <c r="P127" s="99"/>
      <c r="Q127" s="99" t="str">
        <f>IF(Lists!$BA$4="","No","")</f>
        <v>No</v>
      </c>
      <c r="R127" s="100" t="str">
        <f>IF(ISERROR(VLOOKUP($E127,Lists!$T$4:$AA$49,6,FALSE)),"",VLOOKUP($E127,Lists!$T$4:$AA$49,6,FALSE))</f>
        <v/>
      </c>
      <c r="S127" s="101" t="str">
        <f>IF(ISERROR(VLOOKUP($E127,Lists!$T$4:$AA$49,7,FALSE)),"",VLOOKUP($E127,Lists!$T$4:$AA$49,7,FALSE))</f>
        <v/>
      </c>
      <c r="T127" s="102"/>
      <c r="U127" s="102"/>
      <c r="V127" s="102"/>
      <c r="W127" s="102"/>
      <c r="X127" s="102" t="str">
        <f>IF(ISERROR(VLOOKUP($E127,Lists!$T$4:$AF$49,13,FALSE))," ",VLOOKUP($E127,Lists!$T$4:$AF$49,13,FALSE))</f>
        <v xml:space="preserve"> </v>
      </c>
    </row>
    <row r="128" spans="1:24" x14ac:dyDescent="0.25">
      <c r="A128" s="91"/>
      <c r="B128" s="76" t="s">
        <v>781</v>
      </c>
      <c r="C128" s="89" t="s">
        <v>900</v>
      </c>
      <c r="D128" s="139" t="str">
        <f>IF(ISERROR(VLOOKUP($B128,Lists!$R$4:$S$17,2,FALSE)),"",VLOOKUP($B128,Lists!$R$4:$S$17,2,FALSE))</f>
        <v/>
      </c>
      <c r="E128" s="90" t="s">
        <v>799</v>
      </c>
      <c r="F128" s="96"/>
      <c r="G128" s="96" t="s">
        <v>836</v>
      </c>
      <c r="H128" s="91" t="s">
        <v>1016</v>
      </c>
      <c r="I128" s="91" t="s">
        <v>926</v>
      </c>
      <c r="J128" s="97"/>
      <c r="K128" s="78" t="s">
        <v>945</v>
      </c>
      <c r="L128" s="140" t="str">
        <f>IF(ISERROR(VLOOKUP($B128&amp;" "&amp;$M128,Lists!$AC$4:$AD$17,2,FALSE)),"",VLOOKUP($B128&amp;" "&amp;$M128,Lists!$AC$4:$AD$17,2,FALSE))</f>
        <v/>
      </c>
      <c r="M128" s="78" t="str">
        <f>IF(ISERROR(VLOOKUP($K128,Lists!$L$4:$M$7,2,FALSE)),"",VLOOKUP($K128,Lists!$L$4:$M$7,2,FALSE))</f>
        <v/>
      </c>
      <c r="N128" s="98" t="str">
        <f t="shared" si="1"/>
        <v/>
      </c>
      <c r="O128" s="124" t="str">
        <f>IF(C128="no",VLOOKUP(B128,Lists!$R$4:$AB$17,10, FALSE),"Please enter details here")</f>
        <v>Please enter details here</v>
      </c>
      <c r="P128" s="99"/>
      <c r="Q128" s="99" t="str">
        <f>IF(Lists!$BA$4="","No","")</f>
        <v>No</v>
      </c>
      <c r="R128" s="100" t="str">
        <f>IF(ISERROR(VLOOKUP($E128,Lists!$T$4:$AA$49,6,FALSE)),"",VLOOKUP($E128,Lists!$T$4:$AA$49,6,FALSE))</f>
        <v/>
      </c>
      <c r="S128" s="101" t="str">
        <f>IF(ISERROR(VLOOKUP($E128,Lists!$T$4:$AA$49,7,FALSE)),"",VLOOKUP($E128,Lists!$T$4:$AA$49,7,FALSE))</f>
        <v/>
      </c>
      <c r="T128" s="102"/>
      <c r="U128" s="102"/>
      <c r="V128" s="102"/>
      <c r="W128" s="102"/>
      <c r="X128" s="102" t="str">
        <f>IF(ISERROR(VLOOKUP($E128,Lists!$T$4:$AF$49,13,FALSE))," ",VLOOKUP($E128,Lists!$T$4:$AF$49,13,FALSE))</f>
        <v xml:space="preserve"> </v>
      </c>
    </row>
    <row r="129" spans="1:24" x14ac:dyDescent="0.25">
      <c r="A129" s="91"/>
      <c r="B129" s="76" t="s">
        <v>781</v>
      </c>
      <c r="C129" s="89" t="s">
        <v>900</v>
      </c>
      <c r="D129" s="139" t="str">
        <f>IF(ISERROR(VLOOKUP($B129,Lists!$R$4:$S$17,2,FALSE)),"",VLOOKUP($B129,Lists!$R$4:$S$17,2,FALSE))</f>
        <v/>
      </c>
      <c r="E129" s="90" t="s">
        <v>799</v>
      </c>
      <c r="F129" s="96"/>
      <c r="G129" s="96" t="s">
        <v>836</v>
      </c>
      <c r="H129" s="91" t="s">
        <v>1016</v>
      </c>
      <c r="I129" s="91" t="s">
        <v>926</v>
      </c>
      <c r="J129" s="97"/>
      <c r="K129" s="78" t="s">
        <v>945</v>
      </c>
      <c r="L129" s="140" t="str">
        <f>IF(ISERROR(VLOOKUP($B129&amp;" "&amp;$M129,Lists!$AC$4:$AD$17,2,FALSE)),"",VLOOKUP($B129&amp;" "&amp;$M129,Lists!$AC$4:$AD$17,2,FALSE))</f>
        <v/>
      </c>
      <c r="M129" s="78" t="str">
        <f>IF(ISERROR(VLOOKUP($K129,Lists!$L$4:$M$7,2,FALSE)),"",VLOOKUP($K129,Lists!$L$4:$M$7,2,FALSE))</f>
        <v/>
      </c>
      <c r="N129" s="98" t="str">
        <f t="shared" si="1"/>
        <v/>
      </c>
      <c r="O129" s="124" t="str">
        <f>IF(C129="no",VLOOKUP(B129,Lists!$R$4:$AB$17,10, FALSE),"Please enter details here")</f>
        <v>Please enter details here</v>
      </c>
      <c r="P129" s="99"/>
      <c r="Q129" s="99" t="str">
        <f>IF(Lists!$BA$4="","No","")</f>
        <v>No</v>
      </c>
      <c r="R129" s="100" t="str">
        <f>IF(ISERROR(VLOOKUP($E129,Lists!$T$4:$AA$49,6,FALSE)),"",VLOOKUP($E129,Lists!$T$4:$AA$49,6,FALSE))</f>
        <v/>
      </c>
      <c r="S129" s="101" t="str">
        <f>IF(ISERROR(VLOOKUP($E129,Lists!$T$4:$AA$49,7,FALSE)),"",VLOOKUP($E129,Lists!$T$4:$AA$49,7,FALSE))</f>
        <v/>
      </c>
      <c r="T129" s="102"/>
      <c r="U129" s="102"/>
      <c r="V129" s="102"/>
      <c r="W129" s="102"/>
      <c r="X129" s="102" t="str">
        <f>IF(ISERROR(VLOOKUP($E129,Lists!$T$4:$AF$49,13,FALSE))," ",VLOOKUP($E129,Lists!$T$4:$AF$49,13,FALSE))</f>
        <v xml:space="preserve"> </v>
      </c>
    </row>
    <row r="130" spans="1:24" x14ac:dyDescent="0.25">
      <c r="A130" s="91"/>
      <c r="B130" s="76" t="s">
        <v>781</v>
      </c>
      <c r="C130" s="89" t="s">
        <v>900</v>
      </c>
      <c r="D130" s="139" t="str">
        <f>IF(ISERROR(VLOOKUP($B130,Lists!$R$4:$S$17,2,FALSE)),"",VLOOKUP($B130,Lists!$R$4:$S$17,2,FALSE))</f>
        <v/>
      </c>
      <c r="E130" s="90" t="s">
        <v>799</v>
      </c>
      <c r="F130" s="96"/>
      <c r="G130" s="96" t="s">
        <v>836</v>
      </c>
      <c r="H130" s="91" t="s">
        <v>1016</v>
      </c>
      <c r="I130" s="91" t="s">
        <v>926</v>
      </c>
      <c r="J130" s="97"/>
      <c r="K130" s="78" t="s">
        <v>945</v>
      </c>
      <c r="L130" s="140" t="str">
        <f>IF(ISERROR(VLOOKUP($B130&amp;" "&amp;$M130,Lists!$AC$4:$AD$17,2,FALSE)),"",VLOOKUP($B130&amp;" "&amp;$M130,Lists!$AC$4:$AD$17,2,FALSE))</f>
        <v/>
      </c>
      <c r="M130" s="78" t="str">
        <f>IF(ISERROR(VLOOKUP($K130,Lists!$L$4:$M$7,2,FALSE)),"",VLOOKUP($K130,Lists!$L$4:$M$7,2,FALSE))</f>
        <v/>
      </c>
      <c r="N130" s="98" t="str">
        <f t="shared" si="1"/>
        <v/>
      </c>
      <c r="O130" s="124" t="str">
        <f>IF(C130="no",VLOOKUP(B130,Lists!$R$4:$AB$17,10, FALSE),"Please enter details here")</f>
        <v>Please enter details here</v>
      </c>
      <c r="P130" s="99"/>
      <c r="Q130" s="99" t="str">
        <f>IF(Lists!$BA$4="","No","")</f>
        <v>No</v>
      </c>
      <c r="R130" s="100" t="str">
        <f>IF(ISERROR(VLOOKUP($E130,Lists!$T$4:$AA$49,6,FALSE)),"",VLOOKUP($E130,Lists!$T$4:$AA$49,6,FALSE))</f>
        <v/>
      </c>
      <c r="S130" s="101" t="str">
        <f>IF(ISERROR(VLOOKUP($E130,Lists!$T$4:$AA$49,7,FALSE)),"",VLOOKUP($E130,Lists!$T$4:$AA$49,7,FALSE))</f>
        <v/>
      </c>
      <c r="T130" s="102"/>
      <c r="U130" s="102"/>
      <c r="V130" s="102"/>
      <c r="W130" s="102"/>
      <c r="X130" s="102" t="str">
        <f>IF(ISERROR(VLOOKUP($E130,Lists!$T$4:$AF$49,13,FALSE))," ",VLOOKUP($E130,Lists!$T$4:$AF$49,13,FALSE))</f>
        <v xml:space="preserve"> </v>
      </c>
    </row>
    <row r="131" spans="1:24" x14ac:dyDescent="0.25">
      <c r="A131" s="91"/>
      <c r="B131" s="76" t="s">
        <v>781</v>
      </c>
      <c r="C131" s="89" t="s">
        <v>900</v>
      </c>
      <c r="D131" s="139" t="str">
        <f>IF(ISERROR(VLOOKUP($B131,Lists!$R$4:$S$17,2,FALSE)),"",VLOOKUP($B131,Lists!$R$4:$S$17,2,FALSE))</f>
        <v/>
      </c>
      <c r="E131" s="90" t="s">
        <v>799</v>
      </c>
      <c r="F131" s="96"/>
      <c r="G131" s="96" t="s">
        <v>836</v>
      </c>
      <c r="H131" s="91" t="s">
        <v>1016</v>
      </c>
      <c r="I131" s="91" t="s">
        <v>926</v>
      </c>
      <c r="J131" s="97"/>
      <c r="K131" s="78" t="s">
        <v>945</v>
      </c>
      <c r="L131" s="140" t="str">
        <f>IF(ISERROR(VLOOKUP($B131&amp;" "&amp;$M131,Lists!$AC$4:$AD$17,2,FALSE)),"",VLOOKUP($B131&amp;" "&amp;$M131,Lists!$AC$4:$AD$17,2,FALSE))</f>
        <v/>
      </c>
      <c r="M131" s="78" t="str">
        <f>IF(ISERROR(VLOOKUP($K131,Lists!$L$4:$M$7,2,FALSE)),"",VLOOKUP($K131,Lists!$L$4:$M$7,2,FALSE))</f>
        <v/>
      </c>
      <c r="N131" s="98" t="str">
        <f t="shared" si="1"/>
        <v/>
      </c>
      <c r="O131" s="124" t="str">
        <f>IF(C131="no",VLOOKUP(B131,Lists!$R$4:$AB$17,10, FALSE),"Please enter details here")</f>
        <v>Please enter details here</v>
      </c>
      <c r="P131" s="99"/>
      <c r="Q131" s="99" t="str">
        <f>IF(Lists!$BA$4="","No","")</f>
        <v>No</v>
      </c>
      <c r="R131" s="100" t="str">
        <f>IF(ISERROR(VLOOKUP($E131,Lists!$T$4:$AA$49,6,FALSE)),"",VLOOKUP($E131,Lists!$T$4:$AA$49,6,FALSE))</f>
        <v/>
      </c>
      <c r="S131" s="101" t="str">
        <f>IF(ISERROR(VLOOKUP($E131,Lists!$T$4:$AA$49,7,FALSE)),"",VLOOKUP($E131,Lists!$T$4:$AA$49,7,FALSE))</f>
        <v/>
      </c>
      <c r="T131" s="102"/>
      <c r="U131" s="102"/>
      <c r="V131" s="102"/>
      <c r="W131" s="102"/>
      <c r="X131" s="102" t="str">
        <f>IF(ISERROR(VLOOKUP($E131,Lists!$T$4:$AF$49,13,FALSE))," ",VLOOKUP($E131,Lists!$T$4:$AF$49,13,FALSE))</f>
        <v xml:space="preserve"> </v>
      </c>
    </row>
    <row r="132" spans="1:24" x14ac:dyDescent="0.25">
      <c r="A132" s="91"/>
      <c r="B132" s="76" t="s">
        <v>781</v>
      </c>
      <c r="C132" s="89" t="s">
        <v>900</v>
      </c>
      <c r="D132" s="139" t="str">
        <f>IF(ISERROR(VLOOKUP($B132,Lists!$R$4:$S$17,2,FALSE)),"",VLOOKUP($B132,Lists!$R$4:$S$17,2,FALSE))</f>
        <v/>
      </c>
      <c r="E132" s="90" t="s">
        <v>799</v>
      </c>
      <c r="F132" s="96"/>
      <c r="G132" s="96" t="s">
        <v>836</v>
      </c>
      <c r="H132" s="91" t="s">
        <v>1016</v>
      </c>
      <c r="I132" s="91" t="s">
        <v>926</v>
      </c>
      <c r="J132" s="97"/>
      <c r="K132" s="78" t="s">
        <v>945</v>
      </c>
      <c r="L132" s="140" t="str">
        <f>IF(ISERROR(VLOOKUP($B132&amp;" "&amp;$M132,Lists!$AC$4:$AD$17,2,FALSE)),"",VLOOKUP($B132&amp;" "&amp;$M132,Lists!$AC$4:$AD$17,2,FALSE))</f>
        <v/>
      </c>
      <c r="M132" s="78" t="str">
        <f>IF(ISERROR(VLOOKUP($K132,Lists!$L$4:$M$7,2,FALSE)),"",VLOOKUP($K132,Lists!$L$4:$M$7,2,FALSE))</f>
        <v/>
      </c>
      <c r="N132" s="98" t="str">
        <f t="shared" si="1"/>
        <v/>
      </c>
      <c r="O132" s="124" t="str">
        <f>IF(C132="no",VLOOKUP(B132,Lists!$R$4:$AB$17,10, FALSE),"Please enter details here")</f>
        <v>Please enter details here</v>
      </c>
      <c r="P132" s="99"/>
      <c r="Q132" s="99" t="str">
        <f>IF(Lists!$BA$4="","No","")</f>
        <v>No</v>
      </c>
      <c r="R132" s="100" t="str">
        <f>IF(ISERROR(VLOOKUP($E132,Lists!$T$4:$AA$49,6,FALSE)),"",VLOOKUP($E132,Lists!$T$4:$AA$49,6,FALSE))</f>
        <v/>
      </c>
      <c r="S132" s="101" t="str">
        <f>IF(ISERROR(VLOOKUP($E132,Lists!$T$4:$AA$49,7,FALSE)),"",VLOOKUP($E132,Lists!$T$4:$AA$49,7,FALSE))</f>
        <v/>
      </c>
      <c r="T132" s="102"/>
      <c r="U132" s="102"/>
      <c r="V132" s="102"/>
      <c r="W132" s="102"/>
      <c r="X132" s="102" t="str">
        <f>IF(ISERROR(VLOOKUP($E132,Lists!$T$4:$AF$49,13,FALSE))," ",VLOOKUP($E132,Lists!$T$4:$AF$49,13,FALSE))</f>
        <v xml:space="preserve"> </v>
      </c>
    </row>
    <row r="133" spans="1:24" x14ac:dyDescent="0.25">
      <c r="A133" s="91"/>
      <c r="B133" s="76" t="s">
        <v>781</v>
      </c>
      <c r="C133" s="89" t="s">
        <v>900</v>
      </c>
      <c r="D133" s="139" t="str">
        <f>IF(ISERROR(VLOOKUP($B133,Lists!$R$4:$S$17,2,FALSE)),"",VLOOKUP($B133,Lists!$R$4:$S$17,2,FALSE))</f>
        <v/>
      </c>
      <c r="E133" s="90" t="s">
        <v>799</v>
      </c>
      <c r="F133" s="96"/>
      <c r="G133" s="96" t="s">
        <v>836</v>
      </c>
      <c r="H133" s="91" t="s">
        <v>1016</v>
      </c>
      <c r="I133" s="91" t="s">
        <v>926</v>
      </c>
      <c r="J133" s="97"/>
      <c r="K133" s="78" t="s">
        <v>945</v>
      </c>
      <c r="L133" s="140" t="str">
        <f>IF(ISERROR(VLOOKUP($B133&amp;" "&amp;$M133,Lists!$AC$4:$AD$17,2,FALSE)),"",VLOOKUP($B133&amp;" "&amp;$M133,Lists!$AC$4:$AD$17,2,FALSE))</f>
        <v/>
      </c>
      <c r="M133" s="78" t="str">
        <f>IF(ISERROR(VLOOKUP($K133,Lists!$L$4:$M$7,2,FALSE)),"",VLOOKUP($K133,Lists!$L$4:$M$7,2,FALSE))</f>
        <v/>
      </c>
      <c r="N133" s="98" t="str">
        <f t="shared" si="1"/>
        <v/>
      </c>
      <c r="O133" s="124" t="str">
        <f>IF(C133="no",VLOOKUP(B133,Lists!$R$4:$AB$17,10, FALSE),"Please enter details here")</f>
        <v>Please enter details here</v>
      </c>
      <c r="P133" s="99"/>
      <c r="Q133" s="99" t="str">
        <f>IF(Lists!$BA$4="","No","")</f>
        <v>No</v>
      </c>
      <c r="R133" s="100" t="str">
        <f>IF(ISERROR(VLOOKUP($E133,Lists!$T$4:$AA$49,6,FALSE)),"",VLOOKUP($E133,Lists!$T$4:$AA$49,6,FALSE))</f>
        <v/>
      </c>
      <c r="S133" s="101" t="str">
        <f>IF(ISERROR(VLOOKUP($E133,Lists!$T$4:$AA$49,7,FALSE)),"",VLOOKUP($E133,Lists!$T$4:$AA$49,7,FALSE))</f>
        <v/>
      </c>
      <c r="T133" s="102"/>
      <c r="U133" s="102"/>
      <c r="V133" s="102"/>
      <c r="W133" s="102"/>
      <c r="X133" s="102" t="str">
        <f>IF(ISERROR(VLOOKUP($E133,Lists!$T$4:$AF$49,13,FALSE))," ",VLOOKUP($E133,Lists!$T$4:$AF$49,13,FALSE))</f>
        <v xml:space="preserve"> </v>
      </c>
    </row>
    <row r="134" spans="1:24" x14ac:dyDescent="0.25">
      <c r="A134" s="91"/>
      <c r="B134" s="76" t="s">
        <v>781</v>
      </c>
      <c r="C134" s="89" t="s">
        <v>900</v>
      </c>
      <c r="D134" s="139" t="str">
        <f>IF(ISERROR(VLOOKUP($B134,Lists!$R$4:$S$17,2,FALSE)),"",VLOOKUP($B134,Lists!$R$4:$S$17,2,FALSE))</f>
        <v/>
      </c>
      <c r="E134" s="90" t="s">
        <v>799</v>
      </c>
      <c r="F134" s="96"/>
      <c r="G134" s="96" t="s">
        <v>836</v>
      </c>
      <c r="H134" s="91" t="s">
        <v>1016</v>
      </c>
      <c r="I134" s="91" t="s">
        <v>926</v>
      </c>
      <c r="J134" s="97"/>
      <c r="K134" s="78" t="s">
        <v>945</v>
      </c>
      <c r="L134" s="140" t="str">
        <f>IF(ISERROR(VLOOKUP($B134&amp;" "&amp;$M134,Lists!$AC$4:$AD$17,2,FALSE)),"",VLOOKUP($B134&amp;" "&amp;$M134,Lists!$AC$4:$AD$17,2,FALSE))</f>
        <v/>
      </c>
      <c r="M134" s="78" t="str">
        <f>IF(ISERROR(VLOOKUP($K134,Lists!$L$4:$M$7,2,FALSE)),"",VLOOKUP($K134,Lists!$L$4:$M$7,2,FALSE))</f>
        <v/>
      </c>
      <c r="N134" s="98" t="str">
        <f t="shared" si="1"/>
        <v/>
      </c>
      <c r="O134" s="124" t="str">
        <f>IF(C134="no",VLOOKUP(B134,Lists!$R$4:$AB$17,10, FALSE),"Please enter details here")</f>
        <v>Please enter details here</v>
      </c>
      <c r="P134" s="99"/>
      <c r="Q134" s="99" t="str">
        <f>IF(Lists!$BA$4="","No","")</f>
        <v>No</v>
      </c>
      <c r="R134" s="100" t="str">
        <f>IF(ISERROR(VLOOKUP($E134,Lists!$T$4:$AA$49,6,FALSE)),"",VLOOKUP($E134,Lists!$T$4:$AA$49,6,FALSE))</f>
        <v/>
      </c>
      <c r="S134" s="101" t="str">
        <f>IF(ISERROR(VLOOKUP($E134,Lists!$T$4:$AA$49,7,FALSE)),"",VLOOKUP($E134,Lists!$T$4:$AA$49,7,FALSE))</f>
        <v/>
      </c>
      <c r="T134" s="102"/>
      <c r="U134" s="102"/>
      <c r="V134" s="102"/>
      <c r="W134" s="102"/>
      <c r="X134" s="102" t="str">
        <f>IF(ISERROR(VLOOKUP($E134,Lists!$T$4:$AF$49,13,FALSE))," ",VLOOKUP($E134,Lists!$T$4:$AF$49,13,FALSE))</f>
        <v xml:space="preserve"> </v>
      </c>
    </row>
    <row r="135" spans="1:24" x14ac:dyDescent="0.25">
      <c r="A135" s="91"/>
      <c r="B135" s="76" t="s">
        <v>781</v>
      </c>
      <c r="C135" s="89" t="s">
        <v>900</v>
      </c>
      <c r="D135" s="139" t="str">
        <f>IF(ISERROR(VLOOKUP($B135,Lists!$R$4:$S$17,2,FALSE)),"",VLOOKUP($B135,Lists!$R$4:$S$17,2,FALSE))</f>
        <v/>
      </c>
      <c r="E135" s="90" t="s">
        <v>799</v>
      </c>
      <c r="F135" s="96"/>
      <c r="G135" s="96" t="s">
        <v>836</v>
      </c>
      <c r="H135" s="91" t="s">
        <v>1016</v>
      </c>
      <c r="I135" s="91" t="s">
        <v>926</v>
      </c>
      <c r="J135" s="97"/>
      <c r="K135" s="78" t="s">
        <v>945</v>
      </c>
      <c r="L135" s="140" t="str">
        <f>IF(ISERROR(VLOOKUP($B135&amp;" "&amp;$M135,Lists!$AC$4:$AD$17,2,FALSE)),"",VLOOKUP($B135&amp;" "&amp;$M135,Lists!$AC$4:$AD$17,2,FALSE))</f>
        <v/>
      </c>
      <c r="M135" s="78" t="str">
        <f>IF(ISERROR(VLOOKUP($K135,Lists!$L$4:$M$7,2,FALSE)),"",VLOOKUP($K135,Lists!$L$4:$M$7,2,FALSE))</f>
        <v/>
      </c>
      <c r="N135" s="98" t="str">
        <f t="shared" si="1"/>
        <v/>
      </c>
      <c r="O135" s="124" t="str">
        <f>IF(C135="no",VLOOKUP(B135,Lists!$R$4:$AB$17,10, FALSE),"Please enter details here")</f>
        <v>Please enter details here</v>
      </c>
      <c r="P135" s="99"/>
      <c r="Q135" s="99" t="str">
        <f>IF(Lists!$BA$4="","No","")</f>
        <v>No</v>
      </c>
      <c r="R135" s="100" t="str">
        <f>IF(ISERROR(VLOOKUP($E135,Lists!$T$4:$AA$49,6,FALSE)),"",VLOOKUP($E135,Lists!$T$4:$AA$49,6,FALSE))</f>
        <v/>
      </c>
      <c r="S135" s="101" t="str">
        <f>IF(ISERROR(VLOOKUP($E135,Lists!$T$4:$AA$49,7,FALSE)),"",VLOOKUP($E135,Lists!$T$4:$AA$49,7,FALSE))</f>
        <v/>
      </c>
      <c r="T135" s="102"/>
      <c r="U135" s="102"/>
      <c r="V135" s="102"/>
      <c r="W135" s="102"/>
      <c r="X135" s="102" t="str">
        <f>IF(ISERROR(VLOOKUP($E135,Lists!$T$4:$AF$49,13,FALSE))," ",VLOOKUP($E135,Lists!$T$4:$AF$49,13,FALSE))</f>
        <v xml:space="preserve"> </v>
      </c>
    </row>
    <row r="136" spans="1:24" x14ac:dyDescent="0.25">
      <c r="A136" s="91"/>
      <c r="B136" s="76" t="s">
        <v>781</v>
      </c>
      <c r="C136" s="89" t="s">
        <v>900</v>
      </c>
      <c r="D136" s="139" t="str">
        <f>IF(ISERROR(VLOOKUP($B136,Lists!$R$4:$S$17,2,FALSE)),"",VLOOKUP($B136,Lists!$R$4:$S$17,2,FALSE))</f>
        <v/>
      </c>
      <c r="E136" s="90" t="s">
        <v>799</v>
      </c>
      <c r="F136" s="96"/>
      <c r="G136" s="96" t="s">
        <v>836</v>
      </c>
      <c r="H136" s="91" t="s">
        <v>1016</v>
      </c>
      <c r="I136" s="91" t="s">
        <v>926</v>
      </c>
      <c r="J136" s="97"/>
      <c r="K136" s="78" t="s">
        <v>945</v>
      </c>
      <c r="L136" s="140" t="str">
        <f>IF(ISERROR(VLOOKUP($B136&amp;" "&amp;$M136,Lists!$AC$4:$AD$17,2,FALSE)),"",VLOOKUP($B136&amp;" "&amp;$M136,Lists!$AC$4:$AD$17,2,FALSE))</f>
        <v/>
      </c>
      <c r="M136" s="78" t="str">
        <f>IF(ISERROR(VLOOKUP($K136,Lists!$L$4:$M$7,2,FALSE)),"",VLOOKUP($K136,Lists!$L$4:$M$7,2,FALSE))</f>
        <v/>
      </c>
      <c r="N136" s="98" t="str">
        <f t="shared" ref="N136:N199" si="2">IF(ISERROR(J136*L136),"",J136*L136)</f>
        <v/>
      </c>
      <c r="O136" s="124" t="str">
        <f>IF(C136="no",VLOOKUP(B136,Lists!$R$4:$AB$17,10, FALSE),"Please enter details here")</f>
        <v>Please enter details here</v>
      </c>
      <c r="P136" s="99"/>
      <c r="Q136" s="99" t="str">
        <f>IF(Lists!$BA$4="","No","")</f>
        <v>No</v>
      </c>
      <c r="R136" s="100" t="str">
        <f>IF(ISERROR(VLOOKUP($E136,Lists!$T$4:$AA$49,6,FALSE)),"",VLOOKUP($E136,Lists!$T$4:$AA$49,6,FALSE))</f>
        <v/>
      </c>
      <c r="S136" s="101" t="str">
        <f>IF(ISERROR(VLOOKUP($E136,Lists!$T$4:$AA$49,7,FALSE)),"",VLOOKUP($E136,Lists!$T$4:$AA$49,7,FALSE))</f>
        <v/>
      </c>
      <c r="T136" s="102"/>
      <c r="U136" s="102"/>
      <c r="V136" s="102"/>
      <c r="W136" s="102"/>
      <c r="X136" s="102" t="str">
        <f>IF(ISERROR(VLOOKUP($E136,Lists!$T$4:$AF$49,13,FALSE))," ",VLOOKUP($E136,Lists!$T$4:$AF$49,13,FALSE))</f>
        <v xml:space="preserve"> </v>
      </c>
    </row>
    <row r="137" spans="1:24" x14ac:dyDescent="0.25">
      <c r="A137" s="91"/>
      <c r="B137" s="76" t="s">
        <v>781</v>
      </c>
      <c r="C137" s="89" t="s">
        <v>900</v>
      </c>
      <c r="D137" s="139" t="str">
        <f>IF(ISERROR(VLOOKUP($B137,Lists!$R$4:$S$17,2,FALSE)),"",VLOOKUP($B137,Lists!$R$4:$S$17,2,FALSE))</f>
        <v/>
      </c>
      <c r="E137" s="90" t="s">
        <v>799</v>
      </c>
      <c r="F137" s="96"/>
      <c r="G137" s="96" t="s">
        <v>836</v>
      </c>
      <c r="H137" s="91" t="s">
        <v>1016</v>
      </c>
      <c r="I137" s="91" t="s">
        <v>926</v>
      </c>
      <c r="J137" s="97"/>
      <c r="K137" s="78" t="s">
        <v>945</v>
      </c>
      <c r="L137" s="140" t="str">
        <f>IF(ISERROR(VLOOKUP($B137&amp;" "&amp;$M137,Lists!$AC$4:$AD$17,2,FALSE)),"",VLOOKUP($B137&amp;" "&amp;$M137,Lists!$AC$4:$AD$17,2,FALSE))</f>
        <v/>
      </c>
      <c r="M137" s="78" t="str">
        <f>IF(ISERROR(VLOOKUP($K137,Lists!$L$4:$M$7,2,FALSE)),"",VLOOKUP($K137,Lists!$L$4:$M$7,2,FALSE))</f>
        <v/>
      </c>
      <c r="N137" s="98" t="str">
        <f t="shared" si="2"/>
        <v/>
      </c>
      <c r="O137" s="124" t="str">
        <f>IF(C137="no",VLOOKUP(B137,Lists!$R$4:$AB$17,10, FALSE),"Please enter details here")</f>
        <v>Please enter details here</v>
      </c>
      <c r="P137" s="99"/>
      <c r="Q137" s="99" t="str">
        <f>IF(Lists!$BA$4="","No","")</f>
        <v>No</v>
      </c>
      <c r="R137" s="100" t="str">
        <f>IF(ISERROR(VLOOKUP($E137,Lists!$T$4:$AA$49,6,FALSE)),"",VLOOKUP($E137,Lists!$T$4:$AA$49,6,FALSE))</f>
        <v/>
      </c>
      <c r="S137" s="101" t="str">
        <f>IF(ISERROR(VLOOKUP($E137,Lists!$T$4:$AA$49,7,FALSE)),"",VLOOKUP($E137,Lists!$T$4:$AA$49,7,FALSE))</f>
        <v/>
      </c>
      <c r="T137" s="102"/>
      <c r="U137" s="102"/>
      <c r="V137" s="102"/>
      <c r="W137" s="102"/>
      <c r="X137" s="102" t="str">
        <f>IF(ISERROR(VLOOKUP($E137,Lists!$T$4:$AF$49,13,FALSE))," ",VLOOKUP($E137,Lists!$T$4:$AF$49,13,FALSE))</f>
        <v xml:space="preserve"> </v>
      </c>
    </row>
    <row r="138" spans="1:24" x14ac:dyDescent="0.25">
      <c r="A138" s="91"/>
      <c r="B138" s="76" t="s">
        <v>781</v>
      </c>
      <c r="C138" s="89" t="s">
        <v>900</v>
      </c>
      <c r="D138" s="139" t="str">
        <f>IF(ISERROR(VLOOKUP($B138,Lists!$R$4:$S$17,2,FALSE)),"",VLOOKUP($B138,Lists!$R$4:$S$17,2,FALSE))</f>
        <v/>
      </c>
      <c r="E138" s="90" t="s">
        <v>799</v>
      </c>
      <c r="F138" s="96"/>
      <c r="G138" s="96" t="s">
        <v>836</v>
      </c>
      <c r="H138" s="91" t="s">
        <v>1016</v>
      </c>
      <c r="I138" s="91" t="s">
        <v>926</v>
      </c>
      <c r="J138" s="97"/>
      <c r="K138" s="78" t="s">
        <v>945</v>
      </c>
      <c r="L138" s="140" t="str">
        <f>IF(ISERROR(VLOOKUP($B138&amp;" "&amp;$M138,Lists!$AC$4:$AD$17,2,FALSE)),"",VLOOKUP($B138&amp;" "&amp;$M138,Lists!$AC$4:$AD$17,2,FALSE))</f>
        <v/>
      </c>
      <c r="M138" s="78" t="str">
        <f>IF(ISERROR(VLOOKUP($K138,Lists!$L$4:$M$7,2,FALSE)),"",VLOOKUP($K138,Lists!$L$4:$M$7,2,FALSE))</f>
        <v/>
      </c>
      <c r="N138" s="98" t="str">
        <f t="shared" si="2"/>
        <v/>
      </c>
      <c r="O138" s="124" t="str">
        <f>IF(C138="no",VLOOKUP(B138,Lists!$R$4:$AB$17,10, FALSE),"Please enter details here")</f>
        <v>Please enter details here</v>
      </c>
      <c r="P138" s="99"/>
      <c r="Q138" s="99" t="str">
        <f>IF(Lists!$BA$4="","No","")</f>
        <v>No</v>
      </c>
      <c r="R138" s="100" t="str">
        <f>IF(ISERROR(VLOOKUP($E138,Lists!$T$4:$AA$49,6,FALSE)),"",VLOOKUP($E138,Lists!$T$4:$AA$49,6,FALSE))</f>
        <v/>
      </c>
      <c r="S138" s="101" t="str">
        <f>IF(ISERROR(VLOOKUP($E138,Lists!$T$4:$AA$49,7,FALSE)),"",VLOOKUP($E138,Lists!$T$4:$AA$49,7,FALSE))</f>
        <v/>
      </c>
      <c r="T138" s="102"/>
      <c r="U138" s="102"/>
      <c r="V138" s="102"/>
      <c r="W138" s="102"/>
      <c r="X138" s="102" t="str">
        <f>IF(ISERROR(VLOOKUP($E138,Lists!$T$4:$AF$49,13,FALSE))," ",VLOOKUP($E138,Lists!$T$4:$AF$49,13,FALSE))</f>
        <v xml:space="preserve"> </v>
      </c>
    </row>
    <row r="139" spans="1:24" x14ac:dyDescent="0.25">
      <c r="A139" s="91"/>
      <c r="B139" s="76" t="s">
        <v>781</v>
      </c>
      <c r="C139" s="89" t="s">
        <v>900</v>
      </c>
      <c r="D139" s="139" t="str">
        <f>IF(ISERROR(VLOOKUP($B139,Lists!$R$4:$S$17,2,FALSE)),"",VLOOKUP($B139,Lists!$R$4:$S$17,2,FALSE))</f>
        <v/>
      </c>
      <c r="E139" s="90" t="s">
        <v>799</v>
      </c>
      <c r="F139" s="96"/>
      <c r="G139" s="96" t="s">
        <v>836</v>
      </c>
      <c r="H139" s="91" t="s">
        <v>1016</v>
      </c>
      <c r="I139" s="91" t="s">
        <v>926</v>
      </c>
      <c r="J139" s="97"/>
      <c r="K139" s="78" t="s">
        <v>945</v>
      </c>
      <c r="L139" s="140" t="str">
        <f>IF(ISERROR(VLOOKUP($B139&amp;" "&amp;$M139,Lists!$AC$4:$AD$17,2,FALSE)),"",VLOOKUP($B139&amp;" "&amp;$M139,Lists!$AC$4:$AD$17,2,FALSE))</f>
        <v/>
      </c>
      <c r="M139" s="78" t="str">
        <f>IF(ISERROR(VLOOKUP($K139,Lists!$L$4:$M$7,2,FALSE)),"",VLOOKUP($K139,Lists!$L$4:$M$7,2,FALSE))</f>
        <v/>
      </c>
      <c r="N139" s="98" t="str">
        <f t="shared" si="2"/>
        <v/>
      </c>
      <c r="O139" s="124" t="str">
        <f>IF(C139="no",VLOOKUP(B139,Lists!$R$4:$AB$17,10, FALSE),"Please enter details here")</f>
        <v>Please enter details here</v>
      </c>
      <c r="P139" s="99"/>
      <c r="Q139" s="99" t="str">
        <f>IF(Lists!$BA$4="","No","")</f>
        <v>No</v>
      </c>
      <c r="R139" s="100" t="str">
        <f>IF(ISERROR(VLOOKUP($E139,Lists!$T$4:$AA$49,6,FALSE)),"",VLOOKUP($E139,Lists!$T$4:$AA$49,6,FALSE))</f>
        <v/>
      </c>
      <c r="S139" s="101" t="str">
        <f>IF(ISERROR(VLOOKUP($E139,Lists!$T$4:$AA$49,7,FALSE)),"",VLOOKUP($E139,Lists!$T$4:$AA$49,7,FALSE))</f>
        <v/>
      </c>
      <c r="T139" s="102"/>
      <c r="U139" s="102"/>
      <c r="V139" s="102"/>
      <c r="W139" s="102"/>
      <c r="X139" s="102" t="str">
        <f>IF(ISERROR(VLOOKUP($E139,Lists!$T$4:$AF$49,13,FALSE))," ",VLOOKUP($E139,Lists!$T$4:$AF$49,13,FALSE))</f>
        <v xml:space="preserve"> </v>
      </c>
    </row>
    <row r="140" spans="1:24" x14ac:dyDescent="0.25">
      <c r="A140" s="91"/>
      <c r="B140" s="76" t="s">
        <v>781</v>
      </c>
      <c r="C140" s="89" t="s">
        <v>900</v>
      </c>
      <c r="D140" s="139" t="str">
        <f>IF(ISERROR(VLOOKUP($B140,Lists!$R$4:$S$17,2,FALSE)),"",VLOOKUP($B140,Lists!$R$4:$S$17,2,FALSE))</f>
        <v/>
      </c>
      <c r="E140" s="90" t="s">
        <v>799</v>
      </c>
      <c r="F140" s="96"/>
      <c r="G140" s="96" t="s">
        <v>836</v>
      </c>
      <c r="H140" s="91" t="s">
        <v>1016</v>
      </c>
      <c r="I140" s="91" t="s">
        <v>926</v>
      </c>
      <c r="J140" s="97"/>
      <c r="K140" s="78" t="s">
        <v>945</v>
      </c>
      <c r="L140" s="140" t="str">
        <f>IF(ISERROR(VLOOKUP($B140&amp;" "&amp;$M140,Lists!$AC$4:$AD$17,2,FALSE)),"",VLOOKUP($B140&amp;" "&amp;$M140,Lists!$AC$4:$AD$17,2,FALSE))</f>
        <v/>
      </c>
      <c r="M140" s="78" t="str">
        <f>IF(ISERROR(VLOOKUP($K140,Lists!$L$4:$M$7,2,FALSE)),"",VLOOKUP($K140,Lists!$L$4:$M$7,2,FALSE))</f>
        <v/>
      </c>
      <c r="N140" s="98" t="str">
        <f t="shared" si="2"/>
        <v/>
      </c>
      <c r="O140" s="124" t="str">
        <f>IF(C140="no",VLOOKUP(B140,Lists!$R$4:$AB$17,10, FALSE),"Please enter details here")</f>
        <v>Please enter details here</v>
      </c>
      <c r="P140" s="99"/>
      <c r="Q140" s="99" t="str">
        <f>IF(Lists!$BA$4="","No","")</f>
        <v>No</v>
      </c>
      <c r="R140" s="100" t="str">
        <f>IF(ISERROR(VLOOKUP($E140,Lists!$T$4:$AA$49,6,FALSE)),"",VLOOKUP($E140,Lists!$T$4:$AA$49,6,FALSE))</f>
        <v/>
      </c>
      <c r="S140" s="101" t="str">
        <f>IF(ISERROR(VLOOKUP($E140,Lists!$T$4:$AA$49,7,FALSE)),"",VLOOKUP($E140,Lists!$T$4:$AA$49,7,FALSE))</f>
        <v/>
      </c>
      <c r="T140" s="102"/>
      <c r="U140" s="102"/>
      <c r="V140" s="102"/>
      <c r="W140" s="102"/>
      <c r="X140" s="102" t="str">
        <f>IF(ISERROR(VLOOKUP($E140,Lists!$T$4:$AF$49,13,FALSE))," ",VLOOKUP($E140,Lists!$T$4:$AF$49,13,FALSE))</f>
        <v xml:space="preserve"> </v>
      </c>
    </row>
    <row r="141" spans="1:24" x14ac:dyDescent="0.25">
      <c r="A141" s="91"/>
      <c r="B141" s="76" t="s">
        <v>781</v>
      </c>
      <c r="C141" s="89" t="s">
        <v>900</v>
      </c>
      <c r="D141" s="139" t="str">
        <f>IF(ISERROR(VLOOKUP($B141,Lists!$R$4:$S$17,2,FALSE)),"",VLOOKUP($B141,Lists!$R$4:$S$17,2,FALSE))</f>
        <v/>
      </c>
      <c r="E141" s="90" t="s">
        <v>799</v>
      </c>
      <c r="F141" s="96"/>
      <c r="G141" s="96" t="s">
        <v>836</v>
      </c>
      <c r="H141" s="91" t="s">
        <v>1016</v>
      </c>
      <c r="I141" s="91" t="s">
        <v>926</v>
      </c>
      <c r="J141" s="97"/>
      <c r="K141" s="78" t="s">
        <v>945</v>
      </c>
      <c r="L141" s="140" t="str">
        <f>IF(ISERROR(VLOOKUP($B141&amp;" "&amp;$M141,Lists!$AC$4:$AD$17,2,FALSE)),"",VLOOKUP($B141&amp;" "&amp;$M141,Lists!$AC$4:$AD$17,2,FALSE))</f>
        <v/>
      </c>
      <c r="M141" s="78" t="str">
        <f>IF(ISERROR(VLOOKUP($K141,Lists!$L$4:$M$7,2,FALSE)),"",VLOOKUP($K141,Lists!$L$4:$M$7,2,FALSE))</f>
        <v/>
      </c>
      <c r="N141" s="98" t="str">
        <f t="shared" si="2"/>
        <v/>
      </c>
      <c r="O141" s="124" t="str">
        <f>IF(C141="no",VLOOKUP(B141,Lists!$R$4:$AB$17,10, FALSE),"Please enter details here")</f>
        <v>Please enter details here</v>
      </c>
      <c r="P141" s="99"/>
      <c r="Q141" s="99" t="str">
        <f>IF(Lists!$BA$4="","No","")</f>
        <v>No</v>
      </c>
      <c r="R141" s="100" t="str">
        <f>IF(ISERROR(VLOOKUP($E141,Lists!$T$4:$AA$49,6,FALSE)),"",VLOOKUP($E141,Lists!$T$4:$AA$49,6,FALSE))</f>
        <v/>
      </c>
      <c r="S141" s="101" t="str">
        <f>IF(ISERROR(VLOOKUP($E141,Lists!$T$4:$AA$49,7,FALSE)),"",VLOOKUP($E141,Lists!$T$4:$AA$49,7,FALSE))</f>
        <v/>
      </c>
      <c r="T141" s="102"/>
      <c r="U141" s="102"/>
      <c r="V141" s="102"/>
      <c r="W141" s="102"/>
      <c r="X141" s="102" t="str">
        <f>IF(ISERROR(VLOOKUP($E141,Lists!$T$4:$AF$49,13,FALSE))," ",VLOOKUP($E141,Lists!$T$4:$AF$49,13,FALSE))</f>
        <v xml:space="preserve"> </v>
      </c>
    </row>
    <row r="142" spans="1:24" x14ac:dyDescent="0.25">
      <c r="A142" s="91"/>
      <c r="B142" s="76" t="s">
        <v>781</v>
      </c>
      <c r="C142" s="89" t="s">
        <v>900</v>
      </c>
      <c r="D142" s="139" t="str">
        <f>IF(ISERROR(VLOOKUP($B142,Lists!$R$4:$S$17,2,FALSE)),"",VLOOKUP($B142,Lists!$R$4:$S$17,2,FALSE))</f>
        <v/>
      </c>
      <c r="E142" s="90" t="s">
        <v>799</v>
      </c>
      <c r="F142" s="96"/>
      <c r="G142" s="96" t="s">
        <v>836</v>
      </c>
      <c r="H142" s="91" t="s">
        <v>1016</v>
      </c>
      <c r="I142" s="91" t="s">
        <v>926</v>
      </c>
      <c r="J142" s="97"/>
      <c r="K142" s="78" t="s">
        <v>945</v>
      </c>
      <c r="L142" s="140" t="str">
        <f>IF(ISERROR(VLOOKUP($B142&amp;" "&amp;$M142,Lists!$AC$4:$AD$17,2,FALSE)),"",VLOOKUP($B142&amp;" "&amp;$M142,Lists!$AC$4:$AD$17,2,FALSE))</f>
        <v/>
      </c>
      <c r="M142" s="78" t="str">
        <f>IF(ISERROR(VLOOKUP($K142,Lists!$L$4:$M$7,2,FALSE)),"",VLOOKUP($K142,Lists!$L$4:$M$7,2,FALSE))</f>
        <v/>
      </c>
      <c r="N142" s="98" t="str">
        <f t="shared" si="2"/>
        <v/>
      </c>
      <c r="O142" s="124" t="str">
        <f>IF(C142="no",VLOOKUP(B142,Lists!$R$4:$AB$17,10, FALSE),"Please enter details here")</f>
        <v>Please enter details here</v>
      </c>
      <c r="P142" s="99"/>
      <c r="Q142" s="99" t="str">
        <f>IF(Lists!$BA$4="","No","")</f>
        <v>No</v>
      </c>
      <c r="R142" s="100" t="str">
        <f>IF(ISERROR(VLOOKUP($E142,Lists!$T$4:$AA$49,6,FALSE)),"",VLOOKUP($E142,Lists!$T$4:$AA$49,6,FALSE))</f>
        <v/>
      </c>
      <c r="S142" s="101" t="str">
        <f>IF(ISERROR(VLOOKUP($E142,Lists!$T$4:$AA$49,7,FALSE)),"",VLOOKUP($E142,Lists!$T$4:$AA$49,7,FALSE))</f>
        <v/>
      </c>
      <c r="T142" s="102"/>
      <c r="U142" s="102"/>
      <c r="V142" s="102"/>
      <c r="W142" s="102"/>
      <c r="X142" s="102" t="str">
        <f>IF(ISERROR(VLOOKUP($E142,Lists!$T$4:$AF$49,13,FALSE))," ",VLOOKUP($E142,Lists!$T$4:$AF$49,13,FALSE))</f>
        <v xml:space="preserve"> </v>
      </c>
    </row>
    <row r="143" spans="1:24" x14ac:dyDescent="0.25">
      <c r="A143" s="91"/>
      <c r="B143" s="76" t="s">
        <v>781</v>
      </c>
      <c r="C143" s="89" t="s">
        <v>900</v>
      </c>
      <c r="D143" s="139" t="str">
        <f>IF(ISERROR(VLOOKUP($B143,Lists!$R$4:$S$17,2,FALSE)),"",VLOOKUP($B143,Lists!$R$4:$S$17,2,FALSE))</f>
        <v/>
      </c>
      <c r="E143" s="90" t="s">
        <v>799</v>
      </c>
      <c r="F143" s="96"/>
      <c r="G143" s="96" t="s">
        <v>836</v>
      </c>
      <c r="H143" s="91" t="s">
        <v>1016</v>
      </c>
      <c r="I143" s="91" t="s">
        <v>926</v>
      </c>
      <c r="J143" s="97"/>
      <c r="K143" s="78" t="s">
        <v>945</v>
      </c>
      <c r="L143" s="140" t="str">
        <f>IF(ISERROR(VLOOKUP($B143&amp;" "&amp;$M143,Lists!$AC$4:$AD$17,2,FALSE)),"",VLOOKUP($B143&amp;" "&amp;$M143,Lists!$AC$4:$AD$17,2,FALSE))</f>
        <v/>
      </c>
      <c r="M143" s="78" t="str">
        <f>IF(ISERROR(VLOOKUP($K143,Lists!$L$4:$M$7,2,FALSE)),"",VLOOKUP($K143,Lists!$L$4:$M$7,2,FALSE))</f>
        <v/>
      </c>
      <c r="N143" s="98" t="str">
        <f t="shared" si="2"/>
        <v/>
      </c>
      <c r="O143" s="124" t="str">
        <f>IF(C143="no",VLOOKUP(B143,Lists!$R$4:$AB$17,10, FALSE),"Please enter details here")</f>
        <v>Please enter details here</v>
      </c>
      <c r="P143" s="99"/>
      <c r="Q143" s="99" t="str">
        <f>IF(Lists!$BA$4="","No","")</f>
        <v>No</v>
      </c>
      <c r="R143" s="100" t="str">
        <f>IF(ISERROR(VLOOKUP($E143,Lists!$T$4:$AA$49,6,FALSE)),"",VLOOKUP($E143,Lists!$T$4:$AA$49,6,FALSE))</f>
        <v/>
      </c>
      <c r="S143" s="101" t="str">
        <f>IF(ISERROR(VLOOKUP($E143,Lists!$T$4:$AA$49,7,FALSE)),"",VLOOKUP($E143,Lists!$T$4:$AA$49,7,FALSE))</f>
        <v/>
      </c>
      <c r="T143" s="102"/>
      <c r="U143" s="102"/>
      <c r="V143" s="102"/>
      <c r="W143" s="102"/>
      <c r="X143" s="102" t="str">
        <f>IF(ISERROR(VLOOKUP($E143,Lists!$T$4:$AF$49,13,FALSE))," ",VLOOKUP($E143,Lists!$T$4:$AF$49,13,FALSE))</f>
        <v xml:space="preserve"> </v>
      </c>
    </row>
    <row r="144" spans="1:24" x14ac:dyDescent="0.25">
      <c r="A144" s="91"/>
      <c r="B144" s="76" t="s">
        <v>781</v>
      </c>
      <c r="C144" s="89" t="s">
        <v>900</v>
      </c>
      <c r="D144" s="139" t="str">
        <f>IF(ISERROR(VLOOKUP($B144,Lists!$R$4:$S$17,2,FALSE)),"",VLOOKUP($B144,Lists!$R$4:$S$17,2,FALSE))</f>
        <v/>
      </c>
      <c r="E144" s="90" t="s">
        <v>799</v>
      </c>
      <c r="F144" s="96"/>
      <c r="G144" s="96" t="s">
        <v>836</v>
      </c>
      <c r="H144" s="91" t="s">
        <v>1016</v>
      </c>
      <c r="I144" s="91" t="s">
        <v>926</v>
      </c>
      <c r="J144" s="97"/>
      <c r="K144" s="78" t="s">
        <v>945</v>
      </c>
      <c r="L144" s="140" t="str">
        <f>IF(ISERROR(VLOOKUP($B144&amp;" "&amp;$M144,Lists!$AC$4:$AD$17,2,FALSE)),"",VLOOKUP($B144&amp;" "&amp;$M144,Lists!$AC$4:$AD$17,2,FALSE))</f>
        <v/>
      </c>
      <c r="M144" s="78" t="str">
        <f>IF(ISERROR(VLOOKUP($K144,Lists!$L$4:$M$7,2,FALSE)),"",VLOOKUP($K144,Lists!$L$4:$M$7,2,FALSE))</f>
        <v/>
      </c>
      <c r="N144" s="98" t="str">
        <f t="shared" si="2"/>
        <v/>
      </c>
      <c r="O144" s="124" t="str">
        <f>IF(C144="no",VLOOKUP(B144,Lists!$R$4:$AB$17,10, FALSE),"Please enter details here")</f>
        <v>Please enter details here</v>
      </c>
      <c r="P144" s="99"/>
      <c r="Q144" s="99" t="str">
        <f>IF(Lists!$BA$4="","No","")</f>
        <v>No</v>
      </c>
      <c r="R144" s="100" t="str">
        <f>IF(ISERROR(VLOOKUP($E144,Lists!$T$4:$AA$49,6,FALSE)),"",VLOOKUP($E144,Lists!$T$4:$AA$49,6,FALSE))</f>
        <v/>
      </c>
      <c r="S144" s="101" t="str">
        <f>IF(ISERROR(VLOOKUP($E144,Lists!$T$4:$AA$49,7,FALSE)),"",VLOOKUP($E144,Lists!$T$4:$AA$49,7,FALSE))</f>
        <v/>
      </c>
      <c r="T144" s="102"/>
      <c r="U144" s="102"/>
      <c r="V144" s="102"/>
      <c r="W144" s="102"/>
      <c r="X144" s="102" t="str">
        <f>IF(ISERROR(VLOOKUP($E144,Lists!$T$4:$AF$49,13,FALSE))," ",VLOOKUP($E144,Lists!$T$4:$AF$49,13,FALSE))</f>
        <v xml:space="preserve"> </v>
      </c>
    </row>
    <row r="145" spans="1:24" x14ac:dyDescent="0.25">
      <c r="A145" s="91"/>
      <c r="B145" s="76" t="s">
        <v>781</v>
      </c>
      <c r="C145" s="89" t="s">
        <v>900</v>
      </c>
      <c r="D145" s="139" t="str">
        <f>IF(ISERROR(VLOOKUP($B145,Lists!$R$4:$S$17,2,FALSE)),"",VLOOKUP($B145,Lists!$R$4:$S$17,2,FALSE))</f>
        <v/>
      </c>
      <c r="E145" s="90" t="s">
        <v>799</v>
      </c>
      <c r="F145" s="96"/>
      <c r="G145" s="96" t="s">
        <v>836</v>
      </c>
      <c r="H145" s="91" t="s">
        <v>1016</v>
      </c>
      <c r="I145" s="91" t="s">
        <v>926</v>
      </c>
      <c r="J145" s="97"/>
      <c r="K145" s="78" t="s">
        <v>945</v>
      </c>
      <c r="L145" s="140" t="str">
        <f>IF(ISERROR(VLOOKUP($B145&amp;" "&amp;$M145,Lists!$AC$4:$AD$17,2,FALSE)),"",VLOOKUP($B145&amp;" "&amp;$M145,Lists!$AC$4:$AD$17,2,FALSE))</f>
        <v/>
      </c>
      <c r="M145" s="78" t="str">
        <f>IF(ISERROR(VLOOKUP($K145,Lists!$L$4:$M$7,2,FALSE)),"",VLOOKUP($K145,Lists!$L$4:$M$7,2,FALSE))</f>
        <v/>
      </c>
      <c r="N145" s="98" t="str">
        <f t="shared" si="2"/>
        <v/>
      </c>
      <c r="O145" s="124" t="str">
        <f>IF(C145="no",VLOOKUP(B145,Lists!$R$4:$AB$17,10, FALSE),"Please enter details here")</f>
        <v>Please enter details here</v>
      </c>
      <c r="P145" s="99"/>
      <c r="Q145" s="99" t="str">
        <f>IF(Lists!$BA$4="","No","")</f>
        <v>No</v>
      </c>
      <c r="R145" s="100" t="str">
        <f>IF(ISERROR(VLOOKUP($E145,Lists!$T$4:$AA$49,6,FALSE)),"",VLOOKUP($E145,Lists!$T$4:$AA$49,6,FALSE))</f>
        <v/>
      </c>
      <c r="S145" s="101" t="str">
        <f>IF(ISERROR(VLOOKUP($E145,Lists!$T$4:$AA$49,7,FALSE)),"",VLOOKUP($E145,Lists!$T$4:$AA$49,7,FALSE))</f>
        <v/>
      </c>
      <c r="T145" s="102"/>
      <c r="U145" s="102"/>
      <c r="V145" s="102"/>
      <c r="W145" s="102"/>
      <c r="X145" s="102" t="str">
        <f>IF(ISERROR(VLOOKUP($E145,Lists!$T$4:$AF$49,13,FALSE))," ",VLOOKUP($E145,Lists!$T$4:$AF$49,13,FALSE))</f>
        <v xml:space="preserve"> </v>
      </c>
    </row>
    <row r="146" spans="1:24" x14ac:dyDescent="0.25">
      <c r="A146" s="91"/>
      <c r="B146" s="76" t="s">
        <v>781</v>
      </c>
      <c r="C146" s="89" t="s">
        <v>900</v>
      </c>
      <c r="D146" s="139" t="str">
        <f>IF(ISERROR(VLOOKUP($B146,Lists!$R$4:$S$17,2,FALSE)),"",VLOOKUP($B146,Lists!$R$4:$S$17,2,FALSE))</f>
        <v/>
      </c>
      <c r="E146" s="90" t="s">
        <v>799</v>
      </c>
      <c r="F146" s="96"/>
      <c r="G146" s="96" t="s">
        <v>836</v>
      </c>
      <c r="H146" s="91" t="s">
        <v>1016</v>
      </c>
      <c r="I146" s="91" t="s">
        <v>926</v>
      </c>
      <c r="J146" s="97"/>
      <c r="K146" s="78" t="s">
        <v>945</v>
      </c>
      <c r="L146" s="140" t="str">
        <f>IF(ISERROR(VLOOKUP($B146&amp;" "&amp;$M146,Lists!$AC$4:$AD$17,2,FALSE)),"",VLOOKUP($B146&amp;" "&amp;$M146,Lists!$AC$4:$AD$17,2,FALSE))</f>
        <v/>
      </c>
      <c r="M146" s="78" t="str">
        <f>IF(ISERROR(VLOOKUP($K146,Lists!$L$4:$M$7,2,FALSE)),"",VLOOKUP($K146,Lists!$L$4:$M$7,2,FALSE))</f>
        <v/>
      </c>
      <c r="N146" s="98" t="str">
        <f t="shared" si="2"/>
        <v/>
      </c>
      <c r="O146" s="124" t="str">
        <f>IF(C146="no",VLOOKUP(B146,Lists!$R$4:$AB$17,10, FALSE),"Please enter details here")</f>
        <v>Please enter details here</v>
      </c>
      <c r="P146" s="99"/>
      <c r="Q146" s="99" t="str">
        <f>IF(Lists!$BA$4="","No","")</f>
        <v>No</v>
      </c>
      <c r="R146" s="100" t="str">
        <f>IF(ISERROR(VLOOKUP($E146,Lists!$T$4:$AA$49,6,FALSE)),"",VLOOKUP($E146,Lists!$T$4:$AA$49,6,FALSE))</f>
        <v/>
      </c>
      <c r="S146" s="101" t="str">
        <f>IF(ISERROR(VLOOKUP($E146,Lists!$T$4:$AA$49,7,FALSE)),"",VLOOKUP($E146,Lists!$T$4:$AA$49,7,FALSE))</f>
        <v/>
      </c>
      <c r="T146" s="102"/>
      <c r="U146" s="102"/>
      <c r="V146" s="102"/>
      <c r="W146" s="102"/>
      <c r="X146" s="102" t="str">
        <f>IF(ISERROR(VLOOKUP($E146,Lists!$T$4:$AF$49,13,FALSE))," ",VLOOKUP($E146,Lists!$T$4:$AF$49,13,FALSE))</f>
        <v xml:space="preserve"> </v>
      </c>
    </row>
    <row r="147" spans="1:24" x14ac:dyDescent="0.25">
      <c r="A147" s="91"/>
      <c r="B147" s="76" t="s">
        <v>781</v>
      </c>
      <c r="C147" s="89" t="s">
        <v>900</v>
      </c>
      <c r="D147" s="139" t="str">
        <f>IF(ISERROR(VLOOKUP($B147,Lists!$R$4:$S$17,2,FALSE)),"",VLOOKUP($B147,Lists!$R$4:$S$17,2,FALSE))</f>
        <v/>
      </c>
      <c r="E147" s="90" t="s">
        <v>799</v>
      </c>
      <c r="F147" s="96"/>
      <c r="G147" s="96" t="s">
        <v>836</v>
      </c>
      <c r="H147" s="91" t="s">
        <v>1016</v>
      </c>
      <c r="I147" s="91" t="s">
        <v>926</v>
      </c>
      <c r="J147" s="97"/>
      <c r="K147" s="78" t="s">
        <v>945</v>
      </c>
      <c r="L147" s="140" t="str">
        <f>IF(ISERROR(VLOOKUP($B147&amp;" "&amp;$M147,Lists!$AC$4:$AD$17,2,FALSE)),"",VLOOKUP($B147&amp;" "&amp;$M147,Lists!$AC$4:$AD$17,2,FALSE))</f>
        <v/>
      </c>
      <c r="M147" s="78" t="str">
        <f>IF(ISERROR(VLOOKUP($K147,Lists!$L$4:$M$7,2,FALSE)),"",VLOOKUP($K147,Lists!$L$4:$M$7,2,FALSE))</f>
        <v/>
      </c>
      <c r="N147" s="98" t="str">
        <f t="shared" si="2"/>
        <v/>
      </c>
      <c r="O147" s="124" t="str">
        <f>IF(C147="no",VLOOKUP(B147,Lists!$R$4:$AB$17,10, FALSE),"Please enter details here")</f>
        <v>Please enter details here</v>
      </c>
      <c r="P147" s="99"/>
      <c r="Q147" s="99" t="str">
        <f>IF(Lists!$BA$4="","No","")</f>
        <v>No</v>
      </c>
      <c r="R147" s="100" t="str">
        <f>IF(ISERROR(VLOOKUP($E147,Lists!$T$4:$AA$49,6,FALSE)),"",VLOOKUP($E147,Lists!$T$4:$AA$49,6,FALSE))</f>
        <v/>
      </c>
      <c r="S147" s="101" t="str">
        <f>IF(ISERROR(VLOOKUP($E147,Lists!$T$4:$AA$49,7,FALSE)),"",VLOOKUP($E147,Lists!$T$4:$AA$49,7,FALSE))</f>
        <v/>
      </c>
      <c r="T147" s="102"/>
      <c r="U147" s="102"/>
      <c r="V147" s="102"/>
      <c r="W147" s="102"/>
      <c r="X147" s="102" t="str">
        <f>IF(ISERROR(VLOOKUP($E147,Lists!$T$4:$AF$49,13,FALSE))," ",VLOOKUP($E147,Lists!$T$4:$AF$49,13,FALSE))</f>
        <v xml:space="preserve"> </v>
      </c>
    </row>
    <row r="148" spans="1:24" x14ac:dyDescent="0.25">
      <c r="A148" s="91"/>
      <c r="B148" s="76" t="s">
        <v>781</v>
      </c>
      <c r="C148" s="89" t="s">
        <v>900</v>
      </c>
      <c r="D148" s="139" t="str">
        <f>IF(ISERROR(VLOOKUP($B148,Lists!$R$4:$S$17,2,FALSE)),"",VLOOKUP($B148,Lists!$R$4:$S$17,2,FALSE))</f>
        <v/>
      </c>
      <c r="E148" s="90" t="s">
        <v>799</v>
      </c>
      <c r="F148" s="96"/>
      <c r="G148" s="96" t="s">
        <v>836</v>
      </c>
      <c r="H148" s="91" t="s">
        <v>1016</v>
      </c>
      <c r="I148" s="91" t="s">
        <v>926</v>
      </c>
      <c r="J148" s="97"/>
      <c r="K148" s="78" t="s">
        <v>945</v>
      </c>
      <c r="L148" s="140" t="str">
        <f>IF(ISERROR(VLOOKUP($B148&amp;" "&amp;$M148,Lists!$AC$4:$AD$17,2,FALSE)),"",VLOOKUP($B148&amp;" "&amp;$M148,Lists!$AC$4:$AD$17,2,FALSE))</f>
        <v/>
      </c>
      <c r="M148" s="78" t="str">
        <f>IF(ISERROR(VLOOKUP($K148,Lists!$L$4:$M$7,2,FALSE)),"",VLOOKUP($K148,Lists!$L$4:$M$7,2,FALSE))</f>
        <v/>
      </c>
      <c r="N148" s="98" t="str">
        <f t="shared" si="2"/>
        <v/>
      </c>
      <c r="O148" s="124" t="str">
        <f>IF(C148="no",VLOOKUP(B148,Lists!$R$4:$AB$17,10, FALSE),"Please enter details here")</f>
        <v>Please enter details here</v>
      </c>
      <c r="P148" s="99"/>
      <c r="Q148" s="99" t="str">
        <f>IF(Lists!$BA$4="","No","")</f>
        <v>No</v>
      </c>
      <c r="R148" s="100" t="str">
        <f>IF(ISERROR(VLOOKUP($E148,Lists!$T$4:$AA$49,6,FALSE)),"",VLOOKUP($E148,Lists!$T$4:$AA$49,6,FALSE))</f>
        <v/>
      </c>
      <c r="S148" s="101" t="str">
        <f>IF(ISERROR(VLOOKUP($E148,Lists!$T$4:$AA$49,7,FALSE)),"",VLOOKUP($E148,Lists!$T$4:$AA$49,7,FALSE))</f>
        <v/>
      </c>
      <c r="T148" s="102"/>
      <c r="U148" s="102"/>
      <c r="V148" s="102"/>
      <c r="W148" s="102"/>
      <c r="X148" s="102" t="str">
        <f>IF(ISERROR(VLOOKUP($E148,Lists!$T$4:$AF$49,13,FALSE))," ",VLOOKUP($E148,Lists!$T$4:$AF$49,13,FALSE))</f>
        <v xml:space="preserve"> </v>
      </c>
    </row>
    <row r="149" spans="1:24" x14ac:dyDescent="0.25">
      <c r="A149" s="91"/>
      <c r="B149" s="76" t="s">
        <v>781</v>
      </c>
      <c r="C149" s="89" t="s">
        <v>900</v>
      </c>
      <c r="D149" s="139" t="str">
        <f>IF(ISERROR(VLOOKUP($B149,Lists!$R$4:$S$17,2,FALSE)),"",VLOOKUP($B149,Lists!$R$4:$S$17,2,FALSE))</f>
        <v/>
      </c>
      <c r="E149" s="90" t="s">
        <v>799</v>
      </c>
      <c r="F149" s="96"/>
      <c r="G149" s="96" t="s">
        <v>836</v>
      </c>
      <c r="H149" s="91" t="s">
        <v>1016</v>
      </c>
      <c r="I149" s="91" t="s">
        <v>926</v>
      </c>
      <c r="J149" s="97"/>
      <c r="K149" s="78" t="s">
        <v>945</v>
      </c>
      <c r="L149" s="140" t="str">
        <f>IF(ISERROR(VLOOKUP($B149&amp;" "&amp;$M149,Lists!$AC$4:$AD$17,2,FALSE)),"",VLOOKUP($B149&amp;" "&amp;$M149,Lists!$AC$4:$AD$17,2,FALSE))</f>
        <v/>
      </c>
      <c r="M149" s="78" t="str">
        <f>IF(ISERROR(VLOOKUP($K149,Lists!$L$4:$M$7,2,FALSE)),"",VLOOKUP($K149,Lists!$L$4:$M$7,2,FALSE))</f>
        <v/>
      </c>
      <c r="N149" s="98" t="str">
        <f t="shared" si="2"/>
        <v/>
      </c>
      <c r="O149" s="124" t="str">
        <f>IF(C149="no",VLOOKUP(B149,Lists!$R$4:$AB$17,10, FALSE),"Please enter details here")</f>
        <v>Please enter details here</v>
      </c>
      <c r="P149" s="99"/>
      <c r="Q149" s="99" t="str">
        <f>IF(Lists!$BA$4="","No","")</f>
        <v>No</v>
      </c>
      <c r="R149" s="100" t="str">
        <f>IF(ISERROR(VLOOKUP($E149,Lists!$T$4:$AA$49,6,FALSE)),"",VLOOKUP($E149,Lists!$T$4:$AA$49,6,FALSE))</f>
        <v/>
      </c>
      <c r="S149" s="101" t="str">
        <f>IF(ISERROR(VLOOKUP($E149,Lists!$T$4:$AA$49,7,FALSE)),"",VLOOKUP($E149,Lists!$T$4:$AA$49,7,FALSE))</f>
        <v/>
      </c>
      <c r="T149" s="102"/>
      <c r="U149" s="102"/>
      <c r="V149" s="102"/>
      <c r="W149" s="102"/>
      <c r="X149" s="102" t="str">
        <f>IF(ISERROR(VLOOKUP($E149,Lists!$T$4:$AF$49,13,FALSE))," ",VLOOKUP($E149,Lists!$T$4:$AF$49,13,FALSE))</f>
        <v xml:space="preserve"> </v>
      </c>
    </row>
    <row r="150" spans="1:24" x14ac:dyDescent="0.25">
      <c r="A150" s="91"/>
      <c r="B150" s="76" t="s">
        <v>781</v>
      </c>
      <c r="C150" s="89" t="s">
        <v>900</v>
      </c>
      <c r="D150" s="139" t="str">
        <f>IF(ISERROR(VLOOKUP($B150,Lists!$R$4:$S$17,2,FALSE)),"",VLOOKUP($B150,Lists!$R$4:$S$17,2,FALSE))</f>
        <v/>
      </c>
      <c r="E150" s="90" t="s">
        <v>799</v>
      </c>
      <c r="F150" s="96"/>
      <c r="G150" s="96" t="s">
        <v>836</v>
      </c>
      <c r="H150" s="91" t="s">
        <v>1016</v>
      </c>
      <c r="I150" s="91" t="s">
        <v>926</v>
      </c>
      <c r="J150" s="97"/>
      <c r="K150" s="78" t="s">
        <v>945</v>
      </c>
      <c r="L150" s="140" t="str">
        <f>IF(ISERROR(VLOOKUP($B150&amp;" "&amp;$M150,Lists!$AC$4:$AD$17,2,FALSE)),"",VLOOKUP($B150&amp;" "&amp;$M150,Lists!$AC$4:$AD$17,2,FALSE))</f>
        <v/>
      </c>
      <c r="M150" s="78" t="str">
        <f>IF(ISERROR(VLOOKUP($K150,Lists!$L$4:$M$7,2,FALSE)),"",VLOOKUP($K150,Lists!$L$4:$M$7,2,FALSE))</f>
        <v/>
      </c>
      <c r="N150" s="98" t="str">
        <f t="shared" si="2"/>
        <v/>
      </c>
      <c r="O150" s="124" t="str">
        <f>IF(C150="no",VLOOKUP(B150,Lists!$R$4:$AB$17,10, FALSE),"Please enter details here")</f>
        <v>Please enter details here</v>
      </c>
      <c r="P150" s="99"/>
      <c r="Q150" s="99" t="str">
        <f>IF(Lists!$BA$4="","No","")</f>
        <v>No</v>
      </c>
      <c r="R150" s="100" t="str">
        <f>IF(ISERROR(VLOOKUP($E150,Lists!$T$4:$AA$49,6,FALSE)),"",VLOOKUP($E150,Lists!$T$4:$AA$49,6,FALSE))</f>
        <v/>
      </c>
      <c r="S150" s="101" t="str">
        <f>IF(ISERROR(VLOOKUP($E150,Lists!$T$4:$AA$49,7,FALSE)),"",VLOOKUP($E150,Lists!$T$4:$AA$49,7,FALSE))</f>
        <v/>
      </c>
      <c r="T150" s="102"/>
      <c r="U150" s="102"/>
      <c r="V150" s="102"/>
      <c r="W150" s="102"/>
      <c r="X150" s="102" t="str">
        <f>IF(ISERROR(VLOOKUP($E150,Lists!$T$4:$AF$49,13,FALSE))," ",VLOOKUP($E150,Lists!$T$4:$AF$49,13,FALSE))</f>
        <v xml:space="preserve"> </v>
      </c>
    </row>
    <row r="151" spans="1:24" x14ac:dyDescent="0.25">
      <c r="A151" s="91"/>
      <c r="B151" s="76" t="s">
        <v>781</v>
      </c>
      <c r="C151" s="89" t="s">
        <v>900</v>
      </c>
      <c r="D151" s="139" t="str">
        <f>IF(ISERROR(VLOOKUP($B151,Lists!$R$4:$S$17,2,FALSE)),"",VLOOKUP($B151,Lists!$R$4:$S$17,2,FALSE))</f>
        <v/>
      </c>
      <c r="E151" s="90" t="s">
        <v>799</v>
      </c>
      <c r="F151" s="96"/>
      <c r="G151" s="96" t="s">
        <v>836</v>
      </c>
      <c r="H151" s="91" t="s">
        <v>1016</v>
      </c>
      <c r="I151" s="91" t="s">
        <v>926</v>
      </c>
      <c r="J151" s="97"/>
      <c r="K151" s="78" t="s">
        <v>945</v>
      </c>
      <c r="L151" s="140" t="str">
        <f>IF(ISERROR(VLOOKUP($B151&amp;" "&amp;$M151,Lists!$AC$4:$AD$17,2,FALSE)),"",VLOOKUP($B151&amp;" "&amp;$M151,Lists!$AC$4:$AD$17,2,FALSE))</f>
        <v/>
      </c>
      <c r="M151" s="78" t="str">
        <f>IF(ISERROR(VLOOKUP($K151,Lists!$L$4:$M$7,2,FALSE)),"",VLOOKUP($K151,Lists!$L$4:$M$7,2,FALSE))</f>
        <v/>
      </c>
      <c r="N151" s="98" t="str">
        <f t="shared" si="2"/>
        <v/>
      </c>
      <c r="O151" s="124" t="str">
        <f>IF(C151="no",VLOOKUP(B151,Lists!$R$4:$AB$17,10, FALSE),"Please enter details here")</f>
        <v>Please enter details here</v>
      </c>
      <c r="P151" s="99"/>
      <c r="Q151" s="99" t="str">
        <f>IF(Lists!$BA$4="","No","")</f>
        <v>No</v>
      </c>
      <c r="R151" s="100" t="str">
        <f>IF(ISERROR(VLOOKUP($E151,Lists!$T$4:$AA$49,6,FALSE)),"",VLOOKUP($E151,Lists!$T$4:$AA$49,6,FALSE))</f>
        <v/>
      </c>
      <c r="S151" s="101" t="str">
        <f>IF(ISERROR(VLOOKUP($E151,Lists!$T$4:$AA$49,7,FALSE)),"",VLOOKUP($E151,Lists!$T$4:$AA$49,7,FALSE))</f>
        <v/>
      </c>
      <c r="T151" s="102"/>
      <c r="U151" s="102"/>
      <c r="V151" s="102"/>
      <c r="W151" s="102"/>
      <c r="X151" s="102" t="str">
        <f>IF(ISERROR(VLOOKUP($E151,Lists!$T$4:$AF$49,13,FALSE))," ",VLOOKUP($E151,Lists!$T$4:$AF$49,13,FALSE))</f>
        <v xml:space="preserve"> </v>
      </c>
    </row>
    <row r="152" spans="1:24" x14ac:dyDescent="0.25">
      <c r="A152" s="91"/>
      <c r="B152" s="76" t="s">
        <v>781</v>
      </c>
      <c r="C152" s="89" t="s">
        <v>900</v>
      </c>
      <c r="D152" s="139" t="str">
        <f>IF(ISERROR(VLOOKUP($B152,Lists!$R$4:$S$17,2,FALSE)),"",VLOOKUP($B152,Lists!$R$4:$S$17,2,FALSE))</f>
        <v/>
      </c>
      <c r="E152" s="90" t="s">
        <v>799</v>
      </c>
      <c r="F152" s="96"/>
      <c r="G152" s="96" t="s">
        <v>836</v>
      </c>
      <c r="H152" s="91" t="s">
        <v>1016</v>
      </c>
      <c r="I152" s="91" t="s">
        <v>926</v>
      </c>
      <c r="J152" s="97"/>
      <c r="K152" s="78" t="s">
        <v>945</v>
      </c>
      <c r="L152" s="140" t="str">
        <f>IF(ISERROR(VLOOKUP($B152&amp;" "&amp;$M152,Lists!$AC$4:$AD$17,2,FALSE)),"",VLOOKUP($B152&amp;" "&amp;$M152,Lists!$AC$4:$AD$17,2,FALSE))</f>
        <v/>
      </c>
      <c r="M152" s="78" t="str">
        <f>IF(ISERROR(VLOOKUP($K152,Lists!$L$4:$M$7,2,FALSE)),"",VLOOKUP($K152,Lists!$L$4:$M$7,2,FALSE))</f>
        <v/>
      </c>
      <c r="N152" s="98" t="str">
        <f t="shared" si="2"/>
        <v/>
      </c>
      <c r="O152" s="124" t="str">
        <f>IF(C152="no",VLOOKUP(B152,Lists!$R$4:$AB$17,10, FALSE),"Please enter details here")</f>
        <v>Please enter details here</v>
      </c>
      <c r="P152" s="99"/>
      <c r="Q152" s="99" t="str">
        <f>IF(Lists!$BA$4="","No","")</f>
        <v>No</v>
      </c>
      <c r="R152" s="100" t="str">
        <f>IF(ISERROR(VLOOKUP($E152,Lists!$T$4:$AA$49,6,FALSE)),"",VLOOKUP($E152,Lists!$T$4:$AA$49,6,FALSE))</f>
        <v/>
      </c>
      <c r="S152" s="101" t="str">
        <f>IF(ISERROR(VLOOKUP($E152,Lists!$T$4:$AA$49,7,FALSE)),"",VLOOKUP($E152,Lists!$T$4:$AA$49,7,FALSE))</f>
        <v/>
      </c>
      <c r="T152" s="102"/>
      <c r="U152" s="102"/>
      <c r="V152" s="102"/>
      <c r="W152" s="102"/>
      <c r="X152" s="102" t="str">
        <f>IF(ISERROR(VLOOKUP($E152,Lists!$T$4:$AF$49,13,FALSE))," ",VLOOKUP($E152,Lists!$T$4:$AF$49,13,FALSE))</f>
        <v xml:space="preserve"> </v>
      </c>
    </row>
    <row r="153" spans="1:24" x14ac:dyDescent="0.25">
      <c r="A153" s="91"/>
      <c r="B153" s="76" t="s">
        <v>781</v>
      </c>
      <c r="C153" s="89" t="s">
        <v>900</v>
      </c>
      <c r="D153" s="139" t="str">
        <f>IF(ISERROR(VLOOKUP($B153,Lists!$R$4:$S$17,2,FALSE)),"",VLOOKUP($B153,Lists!$R$4:$S$17,2,FALSE))</f>
        <v/>
      </c>
      <c r="E153" s="90" t="s">
        <v>799</v>
      </c>
      <c r="F153" s="96"/>
      <c r="G153" s="96" t="s">
        <v>836</v>
      </c>
      <c r="H153" s="91" t="s">
        <v>1016</v>
      </c>
      <c r="I153" s="91" t="s">
        <v>926</v>
      </c>
      <c r="J153" s="97"/>
      <c r="K153" s="78" t="s">
        <v>945</v>
      </c>
      <c r="L153" s="140" t="str">
        <f>IF(ISERROR(VLOOKUP($B153&amp;" "&amp;$M153,Lists!$AC$4:$AD$17,2,FALSE)),"",VLOOKUP($B153&amp;" "&amp;$M153,Lists!$AC$4:$AD$17,2,FALSE))</f>
        <v/>
      </c>
      <c r="M153" s="78" t="str">
        <f>IF(ISERROR(VLOOKUP($K153,Lists!$L$4:$M$7,2,FALSE)),"",VLOOKUP($K153,Lists!$L$4:$M$7,2,FALSE))</f>
        <v/>
      </c>
      <c r="N153" s="98" t="str">
        <f t="shared" si="2"/>
        <v/>
      </c>
      <c r="O153" s="124" t="str">
        <f>IF(C153="no",VLOOKUP(B153,Lists!$R$4:$AB$17,10, FALSE),"Please enter details here")</f>
        <v>Please enter details here</v>
      </c>
      <c r="P153" s="99"/>
      <c r="Q153" s="99" t="str">
        <f>IF(Lists!$BA$4="","No","")</f>
        <v>No</v>
      </c>
      <c r="R153" s="100" t="str">
        <f>IF(ISERROR(VLOOKUP($E153,Lists!$T$4:$AA$49,6,FALSE)),"",VLOOKUP($E153,Lists!$T$4:$AA$49,6,FALSE))</f>
        <v/>
      </c>
      <c r="S153" s="101" t="str">
        <f>IF(ISERROR(VLOOKUP($E153,Lists!$T$4:$AA$49,7,FALSE)),"",VLOOKUP($E153,Lists!$T$4:$AA$49,7,FALSE))</f>
        <v/>
      </c>
      <c r="T153" s="102"/>
      <c r="U153" s="102"/>
      <c r="V153" s="102"/>
      <c r="W153" s="102"/>
      <c r="X153" s="102" t="str">
        <f>IF(ISERROR(VLOOKUP($E153,Lists!$T$4:$AF$49,13,FALSE))," ",VLOOKUP($E153,Lists!$T$4:$AF$49,13,FALSE))</f>
        <v xml:space="preserve"> </v>
      </c>
    </row>
    <row r="154" spans="1:24" x14ac:dyDescent="0.25">
      <c r="A154" s="91"/>
      <c r="B154" s="76" t="s">
        <v>781</v>
      </c>
      <c r="C154" s="89" t="s">
        <v>900</v>
      </c>
      <c r="D154" s="139" t="str">
        <f>IF(ISERROR(VLOOKUP($B154,Lists!$R$4:$S$17,2,FALSE)),"",VLOOKUP($B154,Lists!$R$4:$S$17,2,FALSE))</f>
        <v/>
      </c>
      <c r="E154" s="90" t="s">
        <v>799</v>
      </c>
      <c r="F154" s="96"/>
      <c r="G154" s="96" t="s">
        <v>836</v>
      </c>
      <c r="H154" s="91" t="s">
        <v>1016</v>
      </c>
      <c r="I154" s="91" t="s">
        <v>926</v>
      </c>
      <c r="J154" s="97"/>
      <c r="K154" s="78" t="s">
        <v>945</v>
      </c>
      <c r="L154" s="140" t="str">
        <f>IF(ISERROR(VLOOKUP($B154&amp;" "&amp;$M154,Lists!$AC$4:$AD$17,2,FALSE)),"",VLOOKUP($B154&amp;" "&amp;$M154,Lists!$AC$4:$AD$17,2,FALSE))</f>
        <v/>
      </c>
      <c r="M154" s="78" t="str">
        <f>IF(ISERROR(VLOOKUP($K154,Lists!$L$4:$M$7,2,FALSE)),"",VLOOKUP($K154,Lists!$L$4:$M$7,2,FALSE))</f>
        <v/>
      </c>
      <c r="N154" s="98" t="str">
        <f t="shared" si="2"/>
        <v/>
      </c>
      <c r="O154" s="124" t="str">
        <f>IF(C154="no",VLOOKUP(B154,Lists!$R$4:$AB$17,10, FALSE),"Please enter details here")</f>
        <v>Please enter details here</v>
      </c>
      <c r="P154" s="99"/>
      <c r="Q154" s="99" t="str">
        <f>IF(Lists!$BA$4="","No","")</f>
        <v>No</v>
      </c>
      <c r="R154" s="100" t="str">
        <f>IF(ISERROR(VLOOKUP($E154,Lists!$T$4:$AA$49,6,FALSE)),"",VLOOKUP($E154,Lists!$T$4:$AA$49,6,FALSE))</f>
        <v/>
      </c>
      <c r="S154" s="101" t="str">
        <f>IF(ISERROR(VLOOKUP($E154,Lists!$T$4:$AA$49,7,FALSE)),"",VLOOKUP($E154,Lists!$T$4:$AA$49,7,FALSE))</f>
        <v/>
      </c>
      <c r="T154" s="102"/>
      <c r="U154" s="102"/>
      <c r="V154" s="102"/>
      <c r="W154" s="102"/>
      <c r="X154" s="102" t="str">
        <f>IF(ISERROR(VLOOKUP($E154,Lists!$T$4:$AF$49,13,FALSE))," ",VLOOKUP($E154,Lists!$T$4:$AF$49,13,FALSE))</f>
        <v xml:space="preserve"> </v>
      </c>
    </row>
    <row r="155" spans="1:24" x14ac:dyDescent="0.25">
      <c r="A155" s="91"/>
      <c r="B155" s="76" t="s">
        <v>781</v>
      </c>
      <c r="C155" s="89" t="s">
        <v>900</v>
      </c>
      <c r="D155" s="139" t="str">
        <f>IF(ISERROR(VLOOKUP($B155,Lists!$R$4:$S$17,2,FALSE)),"",VLOOKUP($B155,Lists!$R$4:$S$17,2,FALSE))</f>
        <v/>
      </c>
      <c r="E155" s="90" t="s">
        <v>799</v>
      </c>
      <c r="F155" s="96"/>
      <c r="G155" s="96" t="s">
        <v>836</v>
      </c>
      <c r="H155" s="91" t="s">
        <v>1016</v>
      </c>
      <c r="I155" s="91" t="s">
        <v>926</v>
      </c>
      <c r="J155" s="97"/>
      <c r="K155" s="78" t="s">
        <v>945</v>
      </c>
      <c r="L155" s="140" t="str">
        <f>IF(ISERROR(VLOOKUP($B155&amp;" "&amp;$M155,Lists!$AC$4:$AD$17,2,FALSE)),"",VLOOKUP($B155&amp;" "&amp;$M155,Lists!$AC$4:$AD$17,2,FALSE))</f>
        <v/>
      </c>
      <c r="M155" s="78" t="str">
        <f>IF(ISERROR(VLOOKUP($K155,Lists!$L$4:$M$7,2,FALSE)),"",VLOOKUP($K155,Lists!$L$4:$M$7,2,FALSE))</f>
        <v/>
      </c>
      <c r="N155" s="98" t="str">
        <f t="shared" si="2"/>
        <v/>
      </c>
      <c r="O155" s="124" t="str">
        <f>IF(C155="no",VLOOKUP(B155,Lists!$R$4:$AB$17,10, FALSE),"Please enter details here")</f>
        <v>Please enter details here</v>
      </c>
      <c r="P155" s="99"/>
      <c r="Q155" s="99" t="str">
        <f>IF(Lists!$BA$4="","No","")</f>
        <v>No</v>
      </c>
      <c r="R155" s="100" t="str">
        <f>IF(ISERROR(VLOOKUP($E155,Lists!$T$4:$AA$49,6,FALSE)),"",VLOOKUP($E155,Lists!$T$4:$AA$49,6,FALSE))</f>
        <v/>
      </c>
      <c r="S155" s="101" t="str">
        <f>IF(ISERROR(VLOOKUP($E155,Lists!$T$4:$AA$49,7,FALSE)),"",VLOOKUP($E155,Lists!$T$4:$AA$49,7,FALSE))</f>
        <v/>
      </c>
      <c r="T155" s="102"/>
      <c r="U155" s="102"/>
      <c r="V155" s="102"/>
      <c r="W155" s="102"/>
      <c r="X155" s="102" t="str">
        <f>IF(ISERROR(VLOOKUP($E155,Lists!$T$4:$AF$49,13,FALSE))," ",VLOOKUP($E155,Lists!$T$4:$AF$49,13,FALSE))</f>
        <v xml:space="preserve"> </v>
      </c>
    </row>
    <row r="156" spans="1:24" x14ac:dyDescent="0.25">
      <c r="A156" s="91"/>
      <c r="B156" s="76" t="s">
        <v>781</v>
      </c>
      <c r="C156" s="89" t="s">
        <v>900</v>
      </c>
      <c r="D156" s="139" t="str">
        <f>IF(ISERROR(VLOOKUP($B156,Lists!$R$4:$S$17,2,FALSE)),"",VLOOKUP($B156,Lists!$R$4:$S$17,2,FALSE))</f>
        <v/>
      </c>
      <c r="E156" s="90" t="s">
        <v>799</v>
      </c>
      <c r="F156" s="96"/>
      <c r="G156" s="96" t="s">
        <v>836</v>
      </c>
      <c r="H156" s="91" t="s">
        <v>1016</v>
      </c>
      <c r="I156" s="91" t="s">
        <v>926</v>
      </c>
      <c r="J156" s="97"/>
      <c r="K156" s="78" t="s">
        <v>945</v>
      </c>
      <c r="L156" s="140" t="str">
        <f>IF(ISERROR(VLOOKUP($B156&amp;" "&amp;$M156,Lists!$AC$4:$AD$17,2,FALSE)),"",VLOOKUP($B156&amp;" "&amp;$M156,Lists!$AC$4:$AD$17,2,FALSE))</f>
        <v/>
      </c>
      <c r="M156" s="78" t="str">
        <f>IF(ISERROR(VLOOKUP($K156,Lists!$L$4:$M$7,2,FALSE)),"",VLOOKUP($K156,Lists!$L$4:$M$7,2,FALSE))</f>
        <v/>
      </c>
      <c r="N156" s="98" t="str">
        <f t="shared" si="2"/>
        <v/>
      </c>
      <c r="O156" s="124" t="str">
        <f>IF(C156="no",VLOOKUP(B156,Lists!$R$4:$AB$17,10, FALSE),"Please enter details here")</f>
        <v>Please enter details here</v>
      </c>
      <c r="P156" s="99"/>
      <c r="Q156" s="99" t="str">
        <f>IF(Lists!$BA$4="","No","")</f>
        <v>No</v>
      </c>
      <c r="R156" s="100" t="str">
        <f>IF(ISERROR(VLOOKUP($E156,Lists!$T$4:$AA$49,6,FALSE)),"",VLOOKUP($E156,Lists!$T$4:$AA$49,6,FALSE))</f>
        <v/>
      </c>
      <c r="S156" s="101" t="str">
        <f>IF(ISERROR(VLOOKUP($E156,Lists!$T$4:$AA$49,7,FALSE)),"",VLOOKUP($E156,Lists!$T$4:$AA$49,7,FALSE))</f>
        <v/>
      </c>
      <c r="T156" s="102"/>
      <c r="U156" s="102"/>
      <c r="V156" s="102"/>
      <c r="W156" s="102"/>
      <c r="X156" s="102" t="str">
        <f>IF(ISERROR(VLOOKUP($E156,Lists!$T$4:$AF$49,13,FALSE))," ",VLOOKUP($E156,Lists!$T$4:$AF$49,13,FALSE))</f>
        <v xml:space="preserve"> </v>
      </c>
    </row>
    <row r="157" spans="1:24" x14ac:dyDescent="0.25">
      <c r="A157" s="91"/>
      <c r="B157" s="76" t="s">
        <v>781</v>
      </c>
      <c r="C157" s="89" t="s">
        <v>900</v>
      </c>
      <c r="D157" s="139" t="str">
        <f>IF(ISERROR(VLOOKUP($B157,Lists!$R$4:$S$17,2,FALSE)),"",VLOOKUP($B157,Lists!$R$4:$S$17,2,FALSE))</f>
        <v/>
      </c>
      <c r="E157" s="90" t="s">
        <v>799</v>
      </c>
      <c r="F157" s="96"/>
      <c r="G157" s="96" t="s">
        <v>836</v>
      </c>
      <c r="H157" s="91" t="s">
        <v>1016</v>
      </c>
      <c r="I157" s="91" t="s">
        <v>926</v>
      </c>
      <c r="J157" s="97"/>
      <c r="K157" s="78" t="s">
        <v>945</v>
      </c>
      <c r="L157" s="140" t="str">
        <f>IF(ISERROR(VLOOKUP($B157&amp;" "&amp;$M157,Lists!$AC$4:$AD$17,2,FALSE)),"",VLOOKUP($B157&amp;" "&amp;$M157,Lists!$AC$4:$AD$17,2,FALSE))</f>
        <v/>
      </c>
      <c r="M157" s="78" t="str">
        <f>IF(ISERROR(VLOOKUP($K157,Lists!$L$4:$M$7,2,FALSE)),"",VLOOKUP($K157,Lists!$L$4:$M$7,2,FALSE))</f>
        <v/>
      </c>
      <c r="N157" s="98" t="str">
        <f t="shared" si="2"/>
        <v/>
      </c>
      <c r="O157" s="124" t="str">
        <f>IF(C157="no",VLOOKUP(B157,Lists!$R$4:$AB$17,10, FALSE),"Please enter details here")</f>
        <v>Please enter details here</v>
      </c>
      <c r="P157" s="99"/>
      <c r="Q157" s="99" t="str">
        <f>IF(Lists!$BA$4="","No","")</f>
        <v>No</v>
      </c>
      <c r="R157" s="100" t="str">
        <f>IF(ISERROR(VLOOKUP($E157,Lists!$T$4:$AA$49,6,FALSE)),"",VLOOKUP($E157,Lists!$T$4:$AA$49,6,FALSE))</f>
        <v/>
      </c>
      <c r="S157" s="101" t="str">
        <f>IF(ISERROR(VLOOKUP($E157,Lists!$T$4:$AA$49,7,FALSE)),"",VLOOKUP($E157,Lists!$T$4:$AA$49,7,FALSE))</f>
        <v/>
      </c>
      <c r="T157" s="102"/>
      <c r="U157" s="102"/>
      <c r="V157" s="102"/>
      <c r="W157" s="102"/>
      <c r="X157" s="102" t="str">
        <f>IF(ISERROR(VLOOKUP($E157,Lists!$T$4:$AF$49,13,FALSE))," ",VLOOKUP($E157,Lists!$T$4:$AF$49,13,FALSE))</f>
        <v xml:space="preserve"> </v>
      </c>
    </row>
    <row r="158" spans="1:24" x14ac:dyDescent="0.25">
      <c r="A158" s="91"/>
      <c r="B158" s="76" t="s">
        <v>781</v>
      </c>
      <c r="C158" s="89" t="s">
        <v>900</v>
      </c>
      <c r="D158" s="139" t="str">
        <f>IF(ISERROR(VLOOKUP($B158,Lists!$R$4:$S$17,2,FALSE)),"",VLOOKUP($B158,Lists!$R$4:$S$17,2,FALSE))</f>
        <v/>
      </c>
      <c r="E158" s="90" t="s">
        <v>799</v>
      </c>
      <c r="F158" s="96"/>
      <c r="G158" s="96" t="s">
        <v>836</v>
      </c>
      <c r="H158" s="91" t="s">
        <v>1016</v>
      </c>
      <c r="I158" s="91" t="s">
        <v>926</v>
      </c>
      <c r="J158" s="97"/>
      <c r="K158" s="78" t="s">
        <v>945</v>
      </c>
      <c r="L158" s="140" t="str">
        <f>IF(ISERROR(VLOOKUP($B158&amp;" "&amp;$M158,Lists!$AC$4:$AD$17,2,FALSE)),"",VLOOKUP($B158&amp;" "&amp;$M158,Lists!$AC$4:$AD$17,2,FALSE))</f>
        <v/>
      </c>
      <c r="M158" s="78" t="str">
        <f>IF(ISERROR(VLOOKUP($K158,Lists!$L$4:$M$7,2,FALSE)),"",VLOOKUP($K158,Lists!$L$4:$M$7,2,FALSE))</f>
        <v/>
      </c>
      <c r="N158" s="98" t="str">
        <f t="shared" si="2"/>
        <v/>
      </c>
      <c r="O158" s="124" t="str">
        <f>IF(C158="no",VLOOKUP(B158,Lists!$R$4:$AB$17,10, FALSE),"Please enter details here")</f>
        <v>Please enter details here</v>
      </c>
      <c r="P158" s="99"/>
      <c r="Q158" s="99" t="str">
        <f>IF(Lists!$BA$4="","No","")</f>
        <v>No</v>
      </c>
      <c r="R158" s="100" t="str">
        <f>IF(ISERROR(VLOOKUP($E158,Lists!$T$4:$AA$49,6,FALSE)),"",VLOOKUP($E158,Lists!$T$4:$AA$49,6,FALSE))</f>
        <v/>
      </c>
      <c r="S158" s="101" t="str">
        <f>IF(ISERROR(VLOOKUP($E158,Lists!$T$4:$AA$49,7,FALSE)),"",VLOOKUP($E158,Lists!$T$4:$AA$49,7,FALSE))</f>
        <v/>
      </c>
      <c r="T158" s="102"/>
      <c r="U158" s="102"/>
      <c r="V158" s="102"/>
      <c r="W158" s="102"/>
      <c r="X158" s="102" t="str">
        <f>IF(ISERROR(VLOOKUP($E158,Lists!$T$4:$AF$49,13,FALSE))," ",VLOOKUP($E158,Lists!$T$4:$AF$49,13,FALSE))</f>
        <v xml:space="preserve"> </v>
      </c>
    </row>
    <row r="159" spans="1:24" x14ac:dyDescent="0.25">
      <c r="A159" s="91"/>
      <c r="B159" s="76" t="s">
        <v>781</v>
      </c>
      <c r="C159" s="89" t="s">
        <v>900</v>
      </c>
      <c r="D159" s="139" t="str">
        <f>IF(ISERROR(VLOOKUP($B159,Lists!$R$4:$S$17,2,FALSE)),"",VLOOKUP($B159,Lists!$R$4:$S$17,2,FALSE))</f>
        <v/>
      </c>
      <c r="E159" s="90" t="s">
        <v>799</v>
      </c>
      <c r="F159" s="96"/>
      <c r="G159" s="96" t="s">
        <v>836</v>
      </c>
      <c r="H159" s="91" t="s">
        <v>1016</v>
      </c>
      <c r="I159" s="91" t="s">
        <v>926</v>
      </c>
      <c r="J159" s="97"/>
      <c r="K159" s="78" t="s">
        <v>945</v>
      </c>
      <c r="L159" s="140" t="str">
        <f>IF(ISERROR(VLOOKUP($B159&amp;" "&amp;$M159,Lists!$AC$4:$AD$17,2,FALSE)),"",VLOOKUP($B159&amp;" "&amp;$M159,Lists!$AC$4:$AD$17,2,FALSE))</f>
        <v/>
      </c>
      <c r="M159" s="78" t="str">
        <f>IF(ISERROR(VLOOKUP($K159,Lists!$L$4:$M$7,2,FALSE)),"",VLOOKUP($K159,Lists!$L$4:$M$7,2,FALSE))</f>
        <v/>
      </c>
      <c r="N159" s="98" t="str">
        <f t="shared" si="2"/>
        <v/>
      </c>
      <c r="O159" s="124" t="str">
        <f>IF(C159="no",VLOOKUP(B159,Lists!$R$4:$AB$17,10, FALSE),"Please enter details here")</f>
        <v>Please enter details here</v>
      </c>
      <c r="P159" s="99"/>
      <c r="Q159" s="99" t="str">
        <f>IF(Lists!$BA$4="","No","")</f>
        <v>No</v>
      </c>
      <c r="R159" s="100" t="str">
        <f>IF(ISERROR(VLOOKUP($E159,Lists!$T$4:$AA$49,6,FALSE)),"",VLOOKUP($E159,Lists!$T$4:$AA$49,6,FALSE))</f>
        <v/>
      </c>
      <c r="S159" s="101" t="str">
        <f>IF(ISERROR(VLOOKUP($E159,Lists!$T$4:$AA$49,7,FALSE)),"",VLOOKUP($E159,Lists!$T$4:$AA$49,7,FALSE))</f>
        <v/>
      </c>
      <c r="T159" s="102"/>
      <c r="U159" s="102"/>
      <c r="V159" s="102"/>
      <c r="W159" s="102"/>
      <c r="X159" s="102" t="str">
        <f>IF(ISERROR(VLOOKUP($E159,Lists!$T$4:$AF$49,13,FALSE))," ",VLOOKUP($E159,Lists!$T$4:$AF$49,13,FALSE))</f>
        <v xml:space="preserve"> </v>
      </c>
    </row>
    <row r="160" spans="1:24" x14ac:dyDescent="0.25">
      <c r="A160" s="91"/>
      <c r="B160" s="76" t="s">
        <v>781</v>
      </c>
      <c r="C160" s="89" t="s">
        <v>900</v>
      </c>
      <c r="D160" s="139" t="str">
        <f>IF(ISERROR(VLOOKUP($B160,Lists!$R$4:$S$17,2,FALSE)),"",VLOOKUP($B160,Lists!$R$4:$S$17,2,FALSE))</f>
        <v/>
      </c>
      <c r="E160" s="90" t="s">
        <v>799</v>
      </c>
      <c r="F160" s="96"/>
      <c r="G160" s="96" t="s">
        <v>836</v>
      </c>
      <c r="H160" s="91" t="s">
        <v>1016</v>
      </c>
      <c r="I160" s="91" t="s">
        <v>926</v>
      </c>
      <c r="J160" s="97"/>
      <c r="K160" s="78" t="s">
        <v>945</v>
      </c>
      <c r="L160" s="140" t="str">
        <f>IF(ISERROR(VLOOKUP($B160&amp;" "&amp;$M160,Lists!$AC$4:$AD$17,2,FALSE)),"",VLOOKUP($B160&amp;" "&amp;$M160,Lists!$AC$4:$AD$17,2,FALSE))</f>
        <v/>
      </c>
      <c r="M160" s="78" t="str">
        <f>IF(ISERROR(VLOOKUP($K160,Lists!$L$4:$M$7,2,FALSE)),"",VLOOKUP($K160,Lists!$L$4:$M$7,2,FALSE))</f>
        <v/>
      </c>
      <c r="N160" s="98" t="str">
        <f t="shared" si="2"/>
        <v/>
      </c>
      <c r="O160" s="124" t="str">
        <f>IF(C160="no",VLOOKUP(B160,Lists!$R$4:$AB$17,10, FALSE),"Please enter details here")</f>
        <v>Please enter details here</v>
      </c>
      <c r="P160" s="99"/>
      <c r="Q160" s="99" t="str">
        <f>IF(Lists!$BA$4="","No","")</f>
        <v>No</v>
      </c>
      <c r="R160" s="100" t="str">
        <f>IF(ISERROR(VLOOKUP($E160,Lists!$T$4:$AA$49,6,FALSE)),"",VLOOKUP($E160,Lists!$T$4:$AA$49,6,FALSE))</f>
        <v/>
      </c>
      <c r="S160" s="101" t="str">
        <f>IF(ISERROR(VLOOKUP($E160,Lists!$T$4:$AA$49,7,FALSE)),"",VLOOKUP($E160,Lists!$T$4:$AA$49,7,FALSE))</f>
        <v/>
      </c>
      <c r="T160" s="102"/>
      <c r="U160" s="102"/>
      <c r="V160" s="102"/>
      <c r="W160" s="102"/>
      <c r="X160" s="102" t="str">
        <f>IF(ISERROR(VLOOKUP($E160,Lists!$T$4:$AF$49,13,FALSE))," ",VLOOKUP($E160,Lists!$T$4:$AF$49,13,FALSE))</f>
        <v xml:space="preserve"> </v>
      </c>
    </row>
    <row r="161" spans="1:24" x14ac:dyDescent="0.25">
      <c r="A161" s="91"/>
      <c r="B161" s="76" t="s">
        <v>781</v>
      </c>
      <c r="C161" s="89" t="s">
        <v>900</v>
      </c>
      <c r="D161" s="139" t="str">
        <f>IF(ISERROR(VLOOKUP($B161,Lists!$R$4:$S$17,2,FALSE)),"",VLOOKUP($B161,Lists!$R$4:$S$17,2,FALSE))</f>
        <v/>
      </c>
      <c r="E161" s="90" t="s">
        <v>799</v>
      </c>
      <c r="F161" s="96"/>
      <c r="G161" s="96" t="s">
        <v>836</v>
      </c>
      <c r="H161" s="91" t="s">
        <v>1016</v>
      </c>
      <c r="I161" s="91" t="s">
        <v>926</v>
      </c>
      <c r="J161" s="97"/>
      <c r="K161" s="78" t="s">
        <v>945</v>
      </c>
      <c r="L161" s="140" t="str">
        <f>IF(ISERROR(VLOOKUP($B161&amp;" "&amp;$M161,Lists!$AC$4:$AD$17,2,FALSE)),"",VLOOKUP($B161&amp;" "&amp;$M161,Lists!$AC$4:$AD$17,2,FALSE))</f>
        <v/>
      </c>
      <c r="M161" s="78" t="str">
        <f>IF(ISERROR(VLOOKUP($K161,Lists!$L$4:$M$7,2,FALSE)),"",VLOOKUP($K161,Lists!$L$4:$M$7,2,FALSE))</f>
        <v/>
      </c>
      <c r="N161" s="98" t="str">
        <f t="shared" si="2"/>
        <v/>
      </c>
      <c r="O161" s="124" t="str">
        <f>IF(C161="no",VLOOKUP(B161,Lists!$R$4:$AB$17,10, FALSE),"Please enter details here")</f>
        <v>Please enter details here</v>
      </c>
      <c r="P161" s="99"/>
      <c r="Q161" s="99" t="str">
        <f>IF(Lists!$BA$4="","No","")</f>
        <v>No</v>
      </c>
      <c r="R161" s="100" t="str">
        <f>IF(ISERROR(VLOOKUP($E161,Lists!$T$4:$AA$49,6,FALSE)),"",VLOOKUP($E161,Lists!$T$4:$AA$49,6,FALSE))</f>
        <v/>
      </c>
      <c r="S161" s="101" t="str">
        <f>IF(ISERROR(VLOOKUP($E161,Lists!$T$4:$AA$49,7,FALSE)),"",VLOOKUP($E161,Lists!$T$4:$AA$49,7,FALSE))</f>
        <v/>
      </c>
      <c r="T161" s="102"/>
      <c r="U161" s="102"/>
      <c r="V161" s="102"/>
      <c r="W161" s="102"/>
      <c r="X161" s="102" t="str">
        <f>IF(ISERROR(VLOOKUP($E161,Lists!$T$4:$AF$49,13,FALSE))," ",VLOOKUP($E161,Lists!$T$4:$AF$49,13,FALSE))</f>
        <v xml:space="preserve"> </v>
      </c>
    </row>
    <row r="162" spans="1:24" x14ac:dyDescent="0.25">
      <c r="A162" s="91"/>
      <c r="B162" s="76" t="s">
        <v>781</v>
      </c>
      <c r="C162" s="89" t="s">
        <v>900</v>
      </c>
      <c r="D162" s="139" t="str">
        <f>IF(ISERROR(VLOOKUP($B162,Lists!$R$4:$S$17,2,FALSE)),"",VLOOKUP($B162,Lists!$R$4:$S$17,2,FALSE))</f>
        <v/>
      </c>
      <c r="E162" s="90" t="s">
        <v>799</v>
      </c>
      <c r="F162" s="96"/>
      <c r="G162" s="96" t="s">
        <v>836</v>
      </c>
      <c r="H162" s="91" t="s">
        <v>1016</v>
      </c>
      <c r="I162" s="91" t="s">
        <v>926</v>
      </c>
      <c r="J162" s="97"/>
      <c r="K162" s="78" t="s">
        <v>945</v>
      </c>
      <c r="L162" s="140" t="str">
        <f>IF(ISERROR(VLOOKUP($B162&amp;" "&amp;$M162,Lists!$AC$4:$AD$17,2,FALSE)),"",VLOOKUP($B162&amp;" "&amp;$M162,Lists!$AC$4:$AD$17,2,FALSE))</f>
        <v/>
      </c>
      <c r="M162" s="78" t="str">
        <f>IF(ISERROR(VLOOKUP($K162,Lists!$L$4:$M$7,2,FALSE)),"",VLOOKUP($K162,Lists!$L$4:$M$7,2,FALSE))</f>
        <v/>
      </c>
      <c r="N162" s="98" t="str">
        <f t="shared" si="2"/>
        <v/>
      </c>
      <c r="O162" s="124" t="str">
        <f>IF(C162="no",VLOOKUP(B162,Lists!$R$4:$AB$17,10, FALSE),"Please enter details here")</f>
        <v>Please enter details here</v>
      </c>
      <c r="P162" s="99"/>
      <c r="Q162" s="99" t="str">
        <f>IF(Lists!$BA$4="","No","")</f>
        <v>No</v>
      </c>
      <c r="R162" s="100" t="str">
        <f>IF(ISERROR(VLOOKUP($E162,Lists!$T$4:$AA$49,6,FALSE)),"",VLOOKUP($E162,Lists!$T$4:$AA$49,6,FALSE))</f>
        <v/>
      </c>
      <c r="S162" s="101" t="str">
        <f>IF(ISERROR(VLOOKUP($E162,Lists!$T$4:$AA$49,7,FALSE)),"",VLOOKUP($E162,Lists!$T$4:$AA$49,7,FALSE))</f>
        <v/>
      </c>
      <c r="T162" s="102"/>
      <c r="U162" s="102"/>
      <c r="V162" s="102"/>
      <c r="W162" s="102"/>
      <c r="X162" s="102" t="str">
        <f>IF(ISERROR(VLOOKUP($E162,Lists!$T$4:$AF$49,13,FALSE))," ",VLOOKUP($E162,Lists!$T$4:$AF$49,13,FALSE))</f>
        <v xml:space="preserve"> </v>
      </c>
    </row>
    <row r="163" spans="1:24" x14ac:dyDescent="0.25">
      <c r="A163" s="91"/>
      <c r="B163" s="76" t="s">
        <v>781</v>
      </c>
      <c r="C163" s="89" t="s">
        <v>900</v>
      </c>
      <c r="D163" s="139" t="str">
        <f>IF(ISERROR(VLOOKUP($B163,Lists!$R$4:$S$17,2,FALSE)),"",VLOOKUP($B163,Lists!$R$4:$S$17,2,FALSE))</f>
        <v/>
      </c>
      <c r="E163" s="90" t="s">
        <v>799</v>
      </c>
      <c r="F163" s="96"/>
      <c r="G163" s="96" t="s">
        <v>836</v>
      </c>
      <c r="H163" s="91" t="s">
        <v>1016</v>
      </c>
      <c r="I163" s="91" t="s">
        <v>926</v>
      </c>
      <c r="J163" s="97"/>
      <c r="K163" s="78" t="s">
        <v>945</v>
      </c>
      <c r="L163" s="140" t="str">
        <f>IF(ISERROR(VLOOKUP($B163&amp;" "&amp;$M163,Lists!$AC$4:$AD$17,2,FALSE)),"",VLOOKUP($B163&amp;" "&amp;$M163,Lists!$AC$4:$AD$17,2,FALSE))</f>
        <v/>
      </c>
      <c r="M163" s="78" t="str">
        <f>IF(ISERROR(VLOOKUP($K163,Lists!$L$4:$M$7,2,FALSE)),"",VLOOKUP($K163,Lists!$L$4:$M$7,2,FALSE))</f>
        <v/>
      </c>
      <c r="N163" s="98" t="str">
        <f t="shared" si="2"/>
        <v/>
      </c>
      <c r="O163" s="124" t="str">
        <f>IF(C163="no",VLOOKUP(B163,Lists!$R$4:$AB$17,10, FALSE),"Please enter details here")</f>
        <v>Please enter details here</v>
      </c>
      <c r="P163" s="99"/>
      <c r="Q163" s="99" t="str">
        <f>IF(Lists!$BA$4="","No","")</f>
        <v>No</v>
      </c>
      <c r="R163" s="100" t="str">
        <f>IF(ISERROR(VLOOKUP($E163,Lists!$T$4:$AA$49,6,FALSE)),"",VLOOKUP($E163,Lists!$T$4:$AA$49,6,FALSE))</f>
        <v/>
      </c>
      <c r="S163" s="101" t="str">
        <f>IF(ISERROR(VLOOKUP($E163,Lists!$T$4:$AA$49,7,FALSE)),"",VLOOKUP($E163,Lists!$T$4:$AA$49,7,FALSE))</f>
        <v/>
      </c>
      <c r="T163" s="102"/>
      <c r="U163" s="102"/>
      <c r="V163" s="102"/>
      <c r="W163" s="102"/>
      <c r="X163" s="102" t="str">
        <f>IF(ISERROR(VLOOKUP($E163,Lists!$T$4:$AF$49,13,FALSE))," ",VLOOKUP($E163,Lists!$T$4:$AF$49,13,FALSE))</f>
        <v xml:space="preserve"> </v>
      </c>
    </row>
    <row r="164" spans="1:24" x14ac:dyDescent="0.25">
      <c r="A164" s="91"/>
      <c r="B164" s="76" t="s">
        <v>781</v>
      </c>
      <c r="C164" s="89" t="s">
        <v>900</v>
      </c>
      <c r="D164" s="139" t="str">
        <f>IF(ISERROR(VLOOKUP($B164,Lists!$R$4:$S$17,2,FALSE)),"",VLOOKUP($B164,Lists!$R$4:$S$17,2,FALSE))</f>
        <v/>
      </c>
      <c r="E164" s="90" t="s">
        <v>799</v>
      </c>
      <c r="F164" s="96"/>
      <c r="G164" s="96" t="s">
        <v>836</v>
      </c>
      <c r="H164" s="91" t="s">
        <v>1016</v>
      </c>
      <c r="I164" s="91" t="s">
        <v>926</v>
      </c>
      <c r="J164" s="97"/>
      <c r="K164" s="78" t="s">
        <v>945</v>
      </c>
      <c r="L164" s="140" t="str">
        <f>IF(ISERROR(VLOOKUP($B164&amp;" "&amp;$M164,Lists!$AC$4:$AD$17,2,FALSE)),"",VLOOKUP($B164&amp;" "&amp;$M164,Lists!$AC$4:$AD$17,2,FALSE))</f>
        <v/>
      </c>
      <c r="M164" s="78" t="str">
        <f>IF(ISERROR(VLOOKUP($K164,Lists!$L$4:$M$7,2,FALSE)),"",VLOOKUP($K164,Lists!$L$4:$M$7,2,FALSE))</f>
        <v/>
      </c>
      <c r="N164" s="98" t="str">
        <f t="shared" si="2"/>
        <v/>
      </c>
      <c r="O164" s="124" t="str">
        <f>IF(C164="no",VLOOKUP(B164,Lists!$R$4:$AB$17,10, FALSE),"Please enter details here")</f>
        <v>Please enter details here</v>
      </c>
      <c r="P164" s="99"/>
      <c r="Q164" s="99" t="str">
        <f>IF(Lists!$BA$4="","No","")</f>
        <v>No</v>
      </c>
      <c r="R164" s="100" t="str">
        <f>IF(ISERROR(VLOOKUP($E164,Lists!$T$4:$AA$49,6,FALSE)),"",VLOOKUP($E164,Lists!$T$4:$AA$49,6,FALSE))</f>
        <v/>
      </c>
      <c r="S164" s="101" t="str">
        <f>IF(ISERROR(VLOOKUP($E164,Lists!$T$4:$AA$49,7,FALSE)),"",VLOOKUP($E164,Lists!$T$4:$AA$49,7,FALSE))</f>
        <v/>
      </c>
      <c r="T164" s="102"/>
      <c r="U164" s="102"/>
      <c r="V164" s="102"/>
      <c r="W164" s="102"/>
      <c r="X164" s="102" t="str">
        <f>IF(ISERROR(VLOOKUP($E164,Lists!$T$4:$AF$49,13,FALSE))," ",VLOOKUP($E164,Lists!$T$4:$AF$49,13,FALSE))</f>
        <v xml:space="preserve"> </v>
      </c>
    </row>
    <row r="165" spans="1:24" x14ac:dyDescent="0.25">
      <c r="A165" s="91"/>
      <c r="B165" s="76" t="s">
        <v>781</v>
      </c>
      <c r="C165" s="89" t="s">
        <v>900</v>
      </c>
      <c r="D165" s="139" t="str">
        <f>IF(ISERROR(VLOOKUP($B165,Lists!$R$4:$S$17,2,FALSE)),"",VLOOKUP($B165,Lists!$R$4:$S$17,2,FALSE))</f>
        <v/>
      </c>
      <c r="E165" s="90" t="s">
        <v>799</v>
      </c>
      <c r="F165" s="96"/>
      <c r="G165" s="96" t="s">
        <v>836</v>
      </c>
      <c r="H165" s="91" t="s">
        <v>1016</v>
      </c>
      <c r="I165" s="91" t="s">
        <v>926</v>
      </c>
      <c r="J165" s="97"/>
      <c r="K165" s="78" t="s">
        <v>945</v>
      </c>
      <c r="L165" s="140" t="str">
        <f>IF(ISERROR(VLOOKUP($B165&amp;" "&amp;$M165,Lists!$AC$4:$AD$17,2,FALSE)),"",VLOOKUP($B165&amp;" "&amp;$M165,Lists!$AC$4:$AD$17,2,FALSE))</f>
        <v/>
      </c>
      <c r="M165" s="78" t="str">
        <f>IF(ISERROR(VLOOKUP($K165,Lists!$L$4:$M$7,2,FALSE)),"",VLOOKUP($K165,Lists!$L$4:$M$7,2,FALSE))</f>
        <v/>
      </c>
      <c r="N165" s="98" t="str">
        <f t="shared" si="2"/>
        <v/>
      </c>
      <c r="O165" s="124" t="str">
        <f>IF(C165="no",VLOOKUP(B165,Lists!$R$4:$AB$17,10, FALSE),"Please enter details here")</f>
        <v>Please enter details here</v>
      </c>
      <c r="P165" s="99"/>
      <c r="Q165" s="99" t="str">
        <f>IF(Lists!$BA$4="","No","")</f>
        <v>No</v>
      </c>
      <c r="R165" s="100" t="str">
        <f>IF(ISERROR(VLOOKUP($E165,Lists!$T$4:$AA$49,6,FALSE)),"",VLOOKUP($E165,Lists!$T$4:$AA$49,6,FALSE))</f>
        <v/>
      </c>
      <c r="S165" s="101" t="str">
        <f>IF(ISERROR(VLOOKUP($E165,Lists!$T$4:$AA$49,7,FALSE)),"",VLOOKUP($E165,Lists!$T$4:$AA$49,7,FALSE))</f>
        <v/>
      </c>
      <c r="T165" s="102"/>
      <c r="U165" s="102"/>
      <c r="V165" s="102"/>
      <c r="W165" s="102"/>
      <c r="X165" s="102" t="str">
        <f>IF(ISERROR(VLOOKUP($E165,Lists!$T$4:$AF$49,13,FALSE))," ",VLOOKUP($E165,Lists!$T$4:$AF$49,13,FALSE))</f>
        <v xml:space="preserve"> </v>
      </c>
    </row>
    <row r="166" spans="1:24" x14ac:dyDescent="0.25">
      <c r="A166" s="91"/>
      <c r="B166" s="76" t="s">
        <v>781</v>
      </c>
      <c r="C166" s="89" t="s">
        <v>900</v>
      </c>
      <c r="D166" s="139" t="str">
        <f>IF(ISERROR(VLOOKUP($B166,Lists!$R$4:$S$17,2,FALSE)),"",VLOOKUP($B166,Lists!$R$4:$S$17,2,FALSE))</f>
        <v/>
      </c>
      <c r="E166" s="90" t="s">
        <v>799</v>
      </c>
      <c r="F166" s="96"/>
      <c r="G166" s="96" t="s">
        <v>836</v>
      </c>
      <c r="H166" s="91" t="s">
        <v>1016</v>
      </c>
      <c r="I166" s="91" t="s">
        <v>926</v>
      </c>
      <c r="J166" s="97"/>
      <c r="K166" s="78" t="s">
        <v>945</v>
      </c>
      <c r="L166" s="140" t="str">
        <f>IF(ISERROR(VLOOKUP($B166&amp;" "&amp;$M166,Lists!$AC$4:$AD$17,2,FALSE)),"",VLOOKUP($B166&amp;" "&amp;$M166,Lists!$AC$4:$AD$17,2,FALSE))</f>
        <v/>
      </c>
      <c r="M166" s="78" t="str">
        <f>IF(ISERROR(VLOOKUP($K166,Lists!$L$4:$M$7,2,FALSE)),"",VLOOKUP($K166,Lists!$L$4:$M$7,2,FALSE))</f>
        <v/>
      </c>
      <c r="N166" s="98" t="str">
        <f t="shared" si="2"/>
        <v/>
      </c>
      <c r="O166" s="124" t="str">
        <f>IF(C166="no",VLOOKUP(B166,Lists!$R$4:$AB$17,10, FALSE),"Please enter details here")</f>
        <v>Please enter details here</v>
      </c>
      <c r="P166" s="99"/>
      <c r="Q166" s="99" t="str">
        <f>IF(Lists!$BA$4="","No","")</f>
        <v>No</v>
      </c>
      <c r="R166" s="100" t="str">
        <f>IF(ISERROR(VLOOKUP($E166,Lists!$T$4:$AA$49,6,FALSE)),"",VLOOKUP($E166,Lists!$T$4:$AA$49,6,FALSE))</f>
        <v/>
      </c>
      <c r="S166" s="101" t="str">
        <f>IF(ISERROR(VLOOKUP($E166,Lists!$T$4:$AA$49,7,FALSE)),"",VLOOKUP($E166,Lists!$T$4:$AA$49,7,FALSE))</f>
        <v/>
      </c>
      <c r="T166" s="102"/>
      <c r="U166" s="102"/>
      <c r="V166" s="102"/>
      <c r="W166" s="102"/>
      <c r="X166" s="102" t="str">
        <f>IF(ISERROR(VLOOKUP($E166,Lists!$T$4:$AF$49,13,FALSE))," ",VLOOKUP($E166,Lists!$T$4:$AF$49,13,FALSE))</f>
        <v xml:space="preserve"> </v>
      </c>
    </row>
    <row r="167" spans="1:24" x14ac:dyDescent="0.25">
      <c r="A167" s="91"/>
      <c r="B167" s="76" t="s">
        <v>781</v>
      </c>
      <c r="C167" s="89" t="s">
        <v>900</v>
      </c>
      <c r="D167" s="139" t="str">
        <f>IF(ISERROR(VLOOKUP($B167,Lists!$R$4:$S$17,2,FALSE)),"",VLOOKUP($B167,Lists!$R$4:$S$17,2,FALSE))</f>
        <v/>
      </c>
      <c r="E167" s="90" t="s">
        <v>799</v>
      </c>
      <c r="F167" s="96"/>
      <c r="G167" s="96" t="s">
        <v>836</v>
      </c>
      <c r="H167" s="91" t="s">
        <v>1016</v>
      </c>
      <c r="I167" s="91" t="s">
        <v>926</v>
      </c>
      <c r="J167" s="97"/>
      <c r="K167" s="78" t="s">
        <v>945</v>
      </c>
      <c r="L167" s="140" t="str">
        <f>IF(ISERROR(VLOOKUP($B167&amp;" "&amp;$M167,Lists!$AC$4:$AD$17,2,FALSE)),"",VLOOKUP($B167&amp;" "&amp;$M167,Lists!$AC$4:$AD$17,2,FALSE))</f>
        <v/>
      </c>
      <c r="M167" s="78" t="str">
        <f>IF(ISERROR(VLOOKUP($K167,Lists!$L$4:$M$7,2,FALSE)),"",VLOOKUP($K167,Lists!$L$4:$M$7,2,FALSE))</f>
        <v/>
      </c>
      <c r="N167" s="98" t="str">
        <f t="shared" si="2"/>
        <v/>
      </c>
      <c r="O167" s="124" t="str">
        <f>IF(C167="no",VLOOKUP(B167,Lists!$R$4:$AB$17,10, FALSE),"Please enter details here")</f>
        <v>Please enter details here</v>
      </c>
      <c r="P167" s="99"/>
      <c r="Q167" s="99" t="str">
        <f>IF(Lists!$BA$4="","No","")</f>
        <v>No</v>
      </c>
      <c r="R167" s="100" t="str">
        <f>IF(ISERROR(VLOOKUP($E167,Lists!$T$4:$AA$49,6,FALSE)),"",VLOOKUP($E167,Lists!$T$4:$AA$49,6,FALSE))</f>
        <v/>
      </c>
      <c r="S167" s="101" t="str">
        <f>IF(ISERROR(VLOOKUP($E167,Lists!$T$4:$AA$49,7,FALSE)),"",VLOOKUP($E167,Lists!$T$4:$AA$49,7,FALSE))</f>
        <v/>
      </c>
      <c r="T167" s="102"/>
      <c r="U167" s="102"/>
      <c r="V167" s="102"/>
      <c r="W167" s="102"/>
      <c r="X167" s="102" t="str">
        <f>IF(ISERROR(VLOOKUP($E167,Lists!$T$4:$AF$49,13,FALSE))," ",VLOOKUP($E167,Lists!$T$4:$AF$49,13,FALSE))</f>
        <v xml:space="preserve"> </v>
      </c>
    </row>
    <row r="168" spans="1:24" x14ac:dyDescent="0.25">
      <c r="A168" s="91"/>
      <c r="B168" s="76" t="s">
        <v>781</v>
      </c>
      <c r="C168" s="89" t="s">
        <v>900</v>
      </c>
      <c r="D168" s="139" t="str">
        <f>IF(ISERROR(VLOOKUP($B168,Lists!$R$4:$S$17,2,FALSE)),"",VLOOKUP($B168,Lists!$R$4:$S$17,2,FALSE))</f>
        <v/>
      </c>
      <c r="E168" s="90" t="s">
        <v>799</v>
      </c>
      <c r="F168" s="96"/>
      <c r="G168" s="96" t="s">
        <v>836</v>
      </c>
      <c r="H168" s="91" t="s">
        <v>1016</v>
      </c>
      <c r="I168" s="91" t="s">
        <v>926</v>
      </c>
      <c r="J168" s="97"/>
      <c r="K168" s="78" t="s">
        <v>945</v>
      </c>
      <c r="L168" s="140" t="str">
        <f>IF(ISERROR(VLOOKUP($B168&amp;" "&amp;$M168,Lists!$AC$4:$AD$17,2,FALSE)),"",VLOOKUP($B168&amp;" "&amp;$M168,Lists!$AC$4:$AD$17,2,FALSE))</f>
        <v/>
      </c>
      <c r="M168" s="78" t="str">
        <f>IF(ISERROR(VLOOKUP($K168,Lists!$L$4:$M$7,2,FALSE)),"",VLOOKUP($K168,Lists!$L$4:$M$7,2,FALSE))</f>
        <v/>
      </c>
      <c r="N168" s="98" t="str">
        <f t="shared" si="2"/>
        <v/>
      </c>
      <c r="O168" s="124" t="str">
        <f>IF(C168="no",VLOOKUP(B168,Lists!$R$4:$AB$17,10, FALSE),"Please enter details here")</f>
        <v>Please enter details here</v>
      </c>
      <c r="P168" s="99"/>
      <c r="Q168" s="99" t="str">
        <f>IF(Lists!$BA$4="","No","")</f>
        <v>No</v>
      </c>
      <c r="R168" s="100" t="str">
        <f>IF(ISERROR(VLOOKUP($E168,Lists!$T$4:$AA$49,6,FALSE)),"",VLOOKUP($E168,Lists!$T$4:$AA$49,6,FALSE))</f>
        <v/>
      </c>
      <c r="S168" s="101" t="str">
        <f>IF(ISERROR(VLOOKUP($E168,Lists!$T$4:$AA$49,7,FALSE)),"",VLOOKUP($E168,Lists!$T$4:$AA$49,7,FALSE))</f>
        <v/>
      </c>
      <c r="T168" s="102"/>
      <c r="U168" s="102"/>
      <c r="V168" s="102"/>
      <c r="W168" s="102"/>
      <c r="X168" s="102" t="str">
        <f>IF(ISERROR(VLOOKUP($E168,Lists!$T$4:$AF$49,13,FALSE))," ",VLOOKUP($E168,Lists!$T$4:$AF$49,13,FALSE))</f>
        <v xml:space="preserve"> </v>
      </c>
    </row>
    <row r="169" spans="1:24" x14ac:dyDescent="0.25">
      <c r="A169" s="91"/>
      <c r="B169" s="76" t="s">
        <v>781</v>
      </c>
      <c r="C169" s="89" t="s">
        <v>900</v>
      </c>
      <c r="D169" s="139" t="str">
        <f>IF(ISERROR(VLOOKUP($B169,Lists!$R$4:$S$17,2,FALSE)),"",VLOOKUP($B169,Lists!$R$4:$S$17,2,FALSE))</f>
        <v/>
      </c>
      <c r="E169" s="90" t="s">
        <v>799</v>
      </c>
      <c r="F169" s="96"/>
      <c r="G169" s="96" t="s">
        <v>836</v>
      </c>
      <c r="H169" s="91" t="s">
        <v>1016</v>
      </c>
      <c r="I169" s="91" t="s">
        <v>926</v>
      </c>
      <c r="J169" s="97"/>
      <c r="K169" s="78" t="s">
        <v>945</v>
      </c>
      <c r="L169" s="140" t="str">
        <f>IF(ISERROR(VLOOKUP($B169&amp;" "&amp;$M169,Lists!$AC$4:$AD$17,2,FALSE)),"",VLOOKUP($B169&amp;" "&amp;$M169,Lists!$AC$4:$AD$17,2,FALSE))</f>
        <v/>
      </c>
      <c r="M169" s="78" t="str">
        <f>IF(ISERROR(VLOOKUP($K169,Lists!$L$4:$M$7,2,FALSE)),"",VLOOKUP($K169,Lists!$L$4:$M$7,2,FALSE))</f>
        <v/>
      </c>
      <c r="N169" s="98" t="str">
        <f t="shared" si="2"/>
        <v/>
      </c>
      <c r="O169" s="124" t="str">
        <f>IF(C169="no",VLOOKUP(B169,Lists!$R$4:$AB$17,10, FALSE),"Please enter details here")</f>
        <v>Please enter details here</v>
      </c>
      <c r="P169" s="99"/>
      <c r="Q169" s="99" t="str">
        <f>IF(Lists!$BA$4="","No","")</f>
        <v>No</v>
      </c>
      <c r="R169" s="100" t="str">
        <f>IF(ISERROR(VLOOKUP($E169,Lists!$T$4:$AA$49,6,FALSE)),"",VLOOKUP($E169,Lists!$T$4:$AA$49,6,FALSE))</f>
        <v/>
      </c>
      <c r="S169" s="101" t="str">
        <f>IF(ISERROR(VLOOKUP($E169,Lists!$T$4:$AA$49,7,FALSE)),"",VLOOKUP($E169,Lists!$T$4:$AA$49,7,FALSE))</f>
        <v/>
      </c>
      <c r="T169" s="102"/>
      <c r="U169" s="102"/>
      <c r="V169" s="102"/>
      <c r="W169" s="102"/>
      <c r="X169" s="102" t="str">
        <f>IF(ISERROR(VLOOKUP($E169,Lists!$T$4:$AF$49,13,FALSE))," ",VLOOKUP($E169,Lists!$T$4:$AF$49,13,FALSE))</f>
        <v xml:space="preserve"> </v>
      </c>
    </row>
    <row r="170" spans="1:24" x14ac:dyDescent="0.25">
      <c r="A170" s="91"/>
      <c r="B170" s="76" t="s">
        <v>781</v>
      </c>
      <c r="C170" s="89" t="s">
        <v>900</v>
      </c>
      <c r="D170" s="139" t="str">
        <f>IF(ISERROR(VLOOKUP($B170,Lists!$R$4:$S$17,2,FALSE)),"",VLOOKUP($B170,Lists!$R$4:$S$17,2,FALSE))</f>
        <v/>
      </c>
      <c r="E170" s="90" t="s">
        <v>799</v>
      </c>
      <c r="F170" s="96"/>
      <c r="G170" s="96" t="s">
        <v>836</v>
      </c>
      <c r="H170" s="91" t="s">
        <v>1016</v>
      </c>
      <c r="I170" s="91" t="s">
        <v>926</v>
      </c>
      <c r="J170" s="97"/>
      <c r="K170" s="78" t="s">
        <v>945</v>
      </c>
      <c r="L170" s="140" t="str">
        <f>IF(ISERROR(VLOOKUP($B170&amp;" "&amp;$M170,Lists!$AC$4:$AD$17,2,FALSE)),"",VLOOKUP($B170&amp;" "&amp;$M170,Lists!$AC$4:$AD$17,2,FALSE))</f>
        <v/>
      </c>
      <c r="M170" s="78" t="str">
        <f>IF(ISERROR(VLOOKUP($K170,Lists!$L$4:$M$7,2,FALSE)),"",VLOOKUP($K170,Lists!$L$4:$M$7,2,FALSE))</f>
        <v/>
      </c>
      <c r="N170" s="98" t="str">
        <f t="shared" si="2"/>
        <v/>
      </c>
      <c r="O170" s="124" t="str">
        <f>IF(C170="no",VLOOKUP(B170,Lists!$R$4:$AB$17,10, FALSE),"Please enter details here")</f>
        <v>Please enter details here</v>
      </c>
      <c r="P170" s="99"/>
      <c r="Q170" s="99" t="str">
        <f>IF(Lists!$BA$4="","No","")</f>
        <v>No</v>
      </c>
      <c r="R170" s="100" t="str">
        <f>IF(ISERROR(VLOOKUP($E170,Lists!$T$4:$AA$49,6,FALSE)),"",VLOOKUP($E170,Lists!$T$4:$AA$49,6,FALSE))</f>
        <v/>
      </c>
      <c r="S170" s="101" t="str">
        <f>IF(ISERROR(VLOOKUP($E170,Lists!$T$4:$AA$49,7,FALSE)),"",VLOOKUP($E170,Lists!$T$4:$AA$49,7,FALSE))</f>
        <v/>
      </c>
      <c r="T170" s="102"/>
      <c r="U170" s="102"/>
      <c r="V170" s="102"/>
      <c r="W170" s="102"/>
      <c r="X170" s="102" t="str">
        <f>IF(ISERROR(VLOOKUP($E170,Lists!$T$4:$AF$49,13,FALSE))," ",VLOOKUP($E170,Lists!$T$4:$AF$49,13,FALSE))</f>
        <v xml:space="preserve"> </v>
      </c>
    </row>
    <row r="171" spans="1:24" x14ac:dyDescent="0.25">
      <c r="A171" s="91"/>
      <c r="B171" s="76" t="s">
        <v>781</v>
      </c>
      <c r="C171" s="89" t="s">
        <v>900</v>
      </c>
      <c r="D171" s="139" t="str">
        <f>IF(ISERROR(VLOOKUP($B171,Lists!$R$4:$S$17,2,FALSE)),"",VLOOKUP($B171,Lists!$R$4:$S$17,2,FALSE))</f>
        <v/>
      </c>
      <c r="E171" s="90" t="s">
        <v>799</v>
      </c>
      <c r="F171" s="96"/>
      <c r="G171" s="96" t="s">
        <v>836</v>
      </c>
      <c r="H171" s="91" t="s">
        <v>1016</v>
      </c>
      <c r="I171" s="91" t="s">
        <v>926</v>
      </c>
      <c r="J171" s="97"/>
      <c r="K171" s="78" t="s">
        <v>945</v>
      </c>
      <c r="L171" s="140" t="str">
        <f>IF(ISERROR(VLOOKUP($B171&amp;" "&amp;$M171,Lists!$AC$4:$AD$17,2,FALSE)),"",VLOOKUP($B171&amp;" "&amp;$M171,Lists!$AC$4:$AD$17,2,FALSE))</f>
        <v/>
      </c>
      <c r="M171" s="78" t="str">
        <f>IF(ISERROR(VLOOKUP($K171,Lists!$L$4:$M$7,2,FALSE)),"",VLOOKUP($K171,Lists!$L$4:$M$7,2,FALSE))</f>
        <v/>
      </c>
      <c r="N171" s="98" t="str">
        <f t="shared" si="2"/>
        <v/>
      </c>
      <c r="O171" s="124" t="str">
        <f>IF(C171="no",VLOOKUP(B171,Lists!$R$4:$AB$17,10, FALSE),"Please enter details here")</f>
        <v>Please enter details here</v>
      </c>
      <c r="P171" s="99"/>
      <c r="Q171" s="99" t="str">
        <f>IF(Lists!$BA$4="","No","")</f>
        <v>No</v>
      </c>
      <c r="R171" s="100" t="str">
        <f>IF(ISERROR(VLOOKUP($E171,Lists!$T$4:$AA$49,6,FALSE)),"",VLOOKUP($E171,Lists!$T$4:$AA$49,6,FALSE))</f>
        <v/>
      </c>
      <c r="S171" s="101" t="str">
        <f>IF(ISERROR(VLOOKUP($E171,Lists!$T$4:$AA$49,7,FALSE)),"",VLOOKUP($E171,Lists!$T$4:$AA$49,7,FALSE))</f>
        <v/>
      </c>
      <c r="T171" s="102"/>
      <c r="U171" s="102"/>
      <c r="V171" s="102"/>
      <c r="W171" s="102"/>
      <c r="X171" s="102" t="str">
        <f>IF(ISERROR(VLOOKUP($E171,Lists!$T$4:$AF$49,13,FALSE))," ",VLOOKUP($E171,Lists!$T$4:$AF$49,13,FALSE))</f>
        <v xml:space="preserve"> </v>
      </c>
    </row>
    <row r="172" spans="1:24" x14ac:dyDescent="0.25">
      <c r="A172" s="91"/>
      <c r="B172" s="76" t="s">
        <v>781</v>
      </c>
      <c r="C172" s="89" t="s">
        <v>900</v>
      </c>
      <c r="D172" s="139" t="str">
        <f>IF(ISERROR(VLOOKUP($B172,Lists!$R$4:$S$17,2,FALSE)),"",VLOOKUP($B172,Lists!$R$4:$S$17,2,FALSE))</f>
        <v/>
      </c>
      <c r="E172" s="90" t="s">
        <v>799</v>
      </c>
      <c r="F172" s="96"/>
      <c r="G172" s="96" t="s">
        <v>836</v>
      </c>
      <c r="H172" s="91" t="s">
        <v>1016</v>
      </c>
      <c r="I172" s="91" t="s">
        <v>926</v>
      </c>
      <c r="J172" s="97"/>
      <c r="K172" s="78" t="s">
        <v>945</v>
      </c>
      <c r="L172" s="140" t="str">
        <f>IF(ISERROR(VLOOKUP($B172&amp;" "&amp;$M172,Lists!$AC$4:$AD$17,2,FALSE)),"",VLOOKUP($B172&amp;" "&amp;$M172,Lists!$AC$4:$AD$17,2,FALSE))</f>
        <v/>
      </c>
      <c r="M172" s="78" t="str">
        <f>IF(ISERROR(VLOOKUP($K172,Lists!$L$4:$M$7,2,FALSE)),"",VLOOKUP($K172,Lists!$L$4:$M$7,2,FALSE))</f>
        <v/>
      </c>
      <c r="N172" s="98" t="str">
        <f t="shared" si="2"/>
        <v/>
      </c>
      <c r="O172" s="124" t="str">
        <f>IF(C172="no",VLOOKUP(B172,Lists!$R$4:$AB$17,10, FALSE),"Please enter details here")</f>
        <v>Please enter details here</v>
      </c>
      <c r="P172" s="99"/>
      <c r="Q172" s="99" t="str">
        <f>IF(Lists!$BA$4="","No","")</f>
        <v>No</v>
      </c>
      <c r="R172" s="100" t="str">
        <f>IF(ISERROR(VLOOKUP($E172,Lists!$T$4:$AA$49,6,FALSE)),"",VLOOKUP($E172,Lists!$T$4:$AA$49,6,FALSE))</f>
        <v/>
      </c>
      <c r="S172" s="101" t="str">
        <f>IF(ISERROR(VLOOKUP($E172,Lists!$T$4:$AA$49,7,FALSE)),"",VLOOKUP($E172,Lists!$T$4:$AA$49,7,FALSE))</f>
        <v/>
      </c>
      <c r="T172" s="102"/>
      <c r="U172" s="102"/>
      <c r="V172" s="102"/>
      <c r="W172" s="102"/>
      <c r="X172" s="102" t="str">
        <f>IF(ISERROR(VLOOKUP($E172,Lists!$T$4:$AF$49,13,FALSE))," ",VLOOKUP($E172,Lists!$T$4:$AF$49,13,FALSE))</f>
        <v xml:space="preserve"> </v>
      </c>
    </row>
    <row r="173" spans="1:24" x14ac:dyDescent="0.25">
      <c r="A173" s="91"/>
      <c r="B173" s="76" t="s">
        <v>781</v>
      </c>
      <c r="C173" s="89" t="s">
        <v>900</v>
      </c>
      <c r="D173" s="139" t="str">
        <f>IF(ISERROR(VLOOKUP($B173,Lists!$R$4:$S$17,2,FALSE)),"",VLOOKUP($B173,Lists!$R$4:$S$17,2,FALSE))</f>
        <v/>
      </c>
      <c r="E173" s="90" t="s">
        <v>799</v>
      </c>
      <c r="F173" s="96"/>
      <c r="G173" s="96" t="s">
        <v>836</v>
      </c>
      <c r="H173" s="91" t="s">
        <v>1016</v>
      </c>
      <c r="I173" s="91" t="s">
        <v>926</v>
      </c>
      <c r="J173" s="97"/>
      <c r="K173" s="78" t="s">
        <v>945</v>
      </c>
      <c r="L173" s="140" t="str">
        <f>IF(ISERROR(VLOOKUP($B173&amp;" "&amp;$M173,Lists!$AC$4:$AD$17,2,FALSE)),"",VLOOKUP($B173&amp;" "&amp;$M173,Lists!$AC$4:$AD$17,2,FALSE))</f>
        <v/>
      </c>
      <c r="M173" s="78" t="str">
        <f>IF(ISERROR(VLOOKUP($K173,Lists!$L$4:$M$7,2,FALSE)),"",VLOOKUP($K173,Lists!$L$4:$M$7,2,FALSE))</f>
        <v/>
      </c>
      <c r="N173" s="98" t="str">
        <f t="shared" si="2"/>
        <v/>
      </c>
      <c r="O173" s="124" t="str">
        <f>IF(C173="no",VLOOKUP(B173,Lists!$R$4:$AB$17,10, FALSE),"Please enter details here")</f>
        <v>Please enter details here</v>
      </c>
      <c r="P173" s="99"/>
      <c r="Q173" s="99" t="str">
        <f>IF(Lists!$BA$4="","No","")</f>
        <v>No</v>
      </c>
      <c r="R173" s="100" t="str">
        <f>IF(ISERROR(VLOOKUP($E173,Lists!$T$4:$AA$49,6,FALSE)),"",VLOOKUP($E173,Lists!$T$4:$AA$49,6,FALSE))</f>
        <v/>
      </c>
      <c r="S173" s="101" t="str">
        <f>IF(ISERROR(VLOOKUP($E173,Lists!$T$4:$AA$49,7,FALSE)),"",VLOOKUP($E173,Lists!$T$4:$AA$49,7,FALSE))</f>
        <v/>
      </c>
      <c r="T173" s="102"/>
      <c r="U173" s="102"/>
      <c r="V173" s="102"/>
      <c r="W173" s="102"/>
      <c r="X173" s="102" t="str">
        <f>IF(ISERROR(VLOOKUP($E173,Lists!$T$4:$AF$49,13,FALSE))," ",VLOOKUP($E173,Lists!$T$4:$AF$49,13,FALSE))</f>
        <v xml:space="preserve"> </v>
      </c>
    </row>
    <row r="174" spans="1:24" x14ac:dyDescent="0.25">
      <c r="A174" s="91"/>
      <c r="B174" s="76" t="s">
        <v>781</v>
      </c>
      <c r="C174" s="89" t="s">
        <v>900</v>
      </c>
      <c r="D174" s="139" t="str">
        <f>IF(ISERROR(VLOOKUP($B174,Lists!$R$4:$S$17,2,FALSE)),"",VLOOKUP($B174,Lists!$R$4:$S$17,2,FALSE))</f>
        <v/>
      </c>
      <c r="E174" s="90" t="s">
        <v>799</v>
      </c>
      <c r="F174" s="96"/>
      <c r="G174" s="96" t="s">
        <v>836</v>
      </c>
      <c r="H174" s="91" t="s">
        <v>1016</v>
      </c>
      <c r="I174" s="91" t="s">
        <v>926</v>
      </c>
      <c r="J174" s="97"/>
      <c r="K174" s="78" t="s">
        <v>945</v>
      </c>
      <c r="L174" s="140" t="str">
        <f>IF(ISERROR(VLOOKUP($B174&amp;" "&amp;$M174,Lists!$AC$4:$AD$17,2,FALSE)),"",VLOOKUP($B174&amp;" "&amp;$M174,Lists!$AC$4:$AD$17,2,FALSE))</f>
        <v/>
      </c>
      <c r="M174" s="78" t="str">
        <f>IF(ISERROR(VLOOKUP($K174,Lists!$L$4:$M$7,2,FALSE)),"",VLOOKUP($K174,Lists!$L$4:$M$7,2,FALSE))</f>
        <v/>
      </c>
      <c r="N174" s="98" t="str">
        <f t="shared" si="2"/>
        <v/>
      </c>
      <c r="O174" s="124" t="str">
        <f>IF(C174="no",VLOOKUP(B174,Lists!$R$4:$AB$17,10, FALSE),"Please enter details here")</f>
        <v>Please enter details here</v>
      </c>
      <c r="P174" s="99"/>
      <c r="Q174" s="99" t="str">
        <f>IF(Lists!$BA$4="","No","")</f>
        <v>No</v>
      </c>
      <c r="R174" s="100" t="str">
        <f>IF(ISERROR(VLOOKUP($E174,Lists!$T$4:$AA$49,6,FALSE)),"",VLOOKUP($E174,Lists!$T$4:$AA$49,6,FALSE))</f>
        <v/>
      </c>
      <c r="S174" s="101" t="str">
        <f>IF(ISERROR(VLOOKUP($E174,Lists!$T$4:$AA$49,7,FALSE)),"",VLOOKUP($E174,Lists!$T$4:$AA$49,7,FALSE))</f>
        <v/>
      </c>
      <c r="T174" s="102"/>
      <c r="U174" s="102"/>
      <c r="V174" s="102"/>
      <c r="W174" s="102"/>
      <c r="X174" s="102" t="str">
        <f>IF(ISERROR(VLOOKUP($E174,Lists!$T$4:$AF$49,13,FALSE))," ",VLOOKUP($E174,Lists!$T$4:$AF$49,13,FALSE))</f>
        <v xml:space="preserve"> </v>
      </c>
    </row>
    <row r="175" spans="1:24" x14ac:dyDescent="0.25">
      <c r="A175" s="91"/>
      <c r="B175" s="76" t="s">
        <v>781</v>
      </c>
      <c r="C175" s="89" t="s">
        <v>900</v>
      </c>
      <c r="D175" s="139" t="str">
        <f>IF(ISERROR(VLOOKUP($B175,Lists!$R$4:$S$17,2,FALSE)),"",VLOOKUP($B175,Lists!$R$4:$S$17,2,FALSE))</f>
        <v/>
      </c>
      <c r="E175" s="90" t="s">
        <v>799</v>
      </c>
      <c r="F175" s="96"/>
      <c r="G175" s="96" t="s">
        <v>836</v>
      </c>
      <c r="H175" s="91" t="s">
        <v>1016</v>
      </c>
      <c r="I175" s="91" t="s">
        <v>926</v>
      </c>
      <c r="J175" s="97"/>
      <c r="K175" s="78" t="s">
        <v>945</v>
      </c>
      <c r="L175" s="140" t="str">
        <f>IF(ISERROR(VLOOKUP($B175&amp;" "&amp;$M175,Lists!$AC$4:$AD$17,2,FALSE)),"",VLOOKUP($B175&amp;" "&amp;$M175,Lists!$AC$4:$AD$17,2,FALSE))</f>
        <v/>
      </c>
      <c r="M175" s="78" t="str">
        <f>IF(ISERROR(VLOOKUP($K175,Lists!$L$4:$M$7,2,FALSE)),"",VLOOKUP($K175,Lists!$L$4:$M$7,2,FALSE))</f>
        <v/>
      </c>
      <c r="N175" s="98" t="str">
        <f t="shared" si="2"/>
        <v/>
      </c>
      <c r="O175" s="124" t="str">
        <f>IF(C175="no",VLOOKUP(B175,Lists!$R$4:$AB$17,10, FALSE),"Please enter details here")</f>
        <v>Please enter details here</v>
      </c>
      <c r="P175" s="99"/>
      <c r="Q175" s="99" t="str">
        <f>IF(Lists!$BA$4="","No","")</f>
        <v>No</v>
      </c>
      <c r="R175" s="100" t="str">
        <f>IF(ISERROR(VLOOKUP($E175,Lists!$T$4:$AA$49,6,FALSE)),"",VLOOKUP($E175,Lists!$T$4:$AA$49,6,FALSE))</f>
        <v/>
      </c>
      <c r="S175" s="101" t="str">
        <f>IF(ISERROR(VLOOKUP($E175,Lists!$T$4:$AA$49,7,FALSE)),"",VLOOKUP($E175,Lists!$T$4:$AA$49,7,FALSE))</f>
        <v/>
      </c>
      <c r="T175" s="102"/>
      <c r="U175" s="102"/>
      <c r="V175" s="102"/>
      <c r="W175" s="102"/>
      <c r="X175" s="102" t="str">
        <f>IF(ISERROR(VLOOKUP($E175,Lists!$T$4:$AF$49,13,FALSE))," ",VLOOKUP($E175,Lists!$T$4:$AF$49,13,FALSE))</f>
        <v xml:space="preserve"> </v>
      </c>
    </row>
    <row r="176" spans="1:24" x14ac:dyDescent="0.25">
      <c r="A176" s="91"/>
      <c r="B176" s="76" t="s">
        <v>781</v>
      </c>
      <c r="C176" s="89" t="s">
        <v>900</v>
      </c>
      <c r="D176" s="139" t="str">
        <f>IF(ISERROR(VLOOKUP($B176,Lists!$R$4:$S$17,2,FALSE)),"",VLOOKUP($B176,Lists!$R$4:$S$17,2,FALSE))</f>
        <v/>
      </c>
      <c r="E176" s="90" t="s">
        <v>799</v>
      </c>
      <c r="F176" s="96"/>
      <c r="G176" s="96" t="s">
        <v>836</v>
      </c>
      <c r="H176" s="91" t="s">
        <v>1016</v>
      </c>
      <c r="I176" s="91" t="s">
        <v>926</v>
      </c>
      <c r="J176" s="97"/>
      <c r="K176" s="78" t="s">
        <v>945</v>
      </c>
      <c r="L176" s="140" t="str">
        <f>IF(ISERROR(VLOOKUP($B176&amp;" "&amp;$M176,Lists!$AC$4:$AD$17,2,FALSE)),"",VLOOKUP($B176&amp;" "&amp;$M176,Lists!$AC$4:$AD$17,2,FALSE))</f>
        <v/>
      </c>
      <c r="M176" s="78" t="str">
        <f>IF(ISERROR(VLOOKUP($K176,Lists!$L$4:$M$7,2,FALSE)),"",VLOOKUP($K176,Lists!$L$4:$M$7,2,FALSE))</f>
        <v/>
      </c>
      <c r="N176" s="98" t="str">
        <f t="shared" si="2"/>
        <v/>
      </c>
      <c r="O176" s="124" t="str">
        <f>IF(C176="no",VLOOKUP(B176,Lists!$R$4:$AB$17,10, FALSE),"Please enter details here")</f>
        <v>Please enter details here</v>
      </c>
      <c r="P176" s="99"/>
      <c r="Q176" s="99" t="str">
        <f>IF(Lists!$BA$4="","No","")</f>
        <v>No</v>
      </c>
      <c r="R176" s="100" t="str">
        <f>IF(ISERROR(VLOOKUP($E176,Lists!$T$4:$AA$49,6,FALSE)),"",VLOOKUP($E176,Lists!$T$4:$AA$49,6,FALSE))</f>
        <v/>
      </c>
      <c r="S176" s="101" t="str">
        <f>IF(ISERROR(VLOOKUP($E176,Lists!$T$4:$AA$49,7,FALSE)),"",VLOOKUP($E176,Lists!$T$4:$AA$49,7,FALSE))</f>
        <v/>
      </c>
      <c r="T176" s="102"/>
      <c r="U176" s="102"/>
      <c r="V176" s="102"/>
      <c r="W176" s="102"/>
      <c r="X176" s="102" t="str">
        <f>IF(ISERROR(VLOOKUP($E176,Lists!$T$4:$AF$49,13,FALSE))," ",VLOOKUP($E176,Lists!$T$4:$AF$49,13,FALSE))</f>
        <v xml:space="preserve"> </v>
      </c>
    </row>
    <row r="177" spans="1:24" x14ac:dyDescent="0.25">
      <c r="A177" s="91"/>
      <c r="B177" s="76" t="s">
        <v>781</v>
      </c>
      <c r="C177" s="89" t="s">
        <v>900</v>
      </c>
      <c r="D177" s="139" t="str">
        <f>IF(ISERROR(VLOOKUP($B177,Lists!$R$4:$S$17,2,FALSE)),"",VLOOKUP($B177,Lists!$R$4:$S$17,2,FALSE))</f>
        <v/>
      </c>
      <c r="E177" s="90" t="s">
        <v>799</v>
      </c>
      <c r="F177" s="96"/>
      <c r="G177" s="96" t="s">
        <v>836</v>
      </c>
      <c r="H177" s="91" t="s">
        <v>1016</v>
      </c>
      <c r="I177" s="91" t="s">
        <v>926</v>
      </c>
      <c r="J177" s="97"/>
      <c r="K177" s="78" t="s">
        <v>945</v>
      </c>
      <c r="L177" s="140" t="str">
        <f>IF(ISERROR(VLOOKUP($B177&amp;" "&amp;$M177,Lists!$AC$4:$AD$17,2,FALSE)),"",VLOOKUP($B177&amp;" "&amp;$M177,Lists!$AC$4:$AD$17,2,FALSE))</f>
        <v/>
      </c>
      <c r="M177" s="78" t="str">
        <f>IF(ISERROR(VLOOKUP($K177,Lists!$L$4:$M$7,2,FALSE)),"",VLOOKUP($K177,Lists!$L$4:$M$7,2,FALSE))</f>
        <v/>
      </c>
      <c r="N177" s="98" t="str">
        <f t="shared" si="2"/>
        <v/>
      </c>
      <c r="O177" s="124" t="str">
        <f>IF(C177="no",VLOOKUP(B177,Lists!$R$4:$AB$17,10, FALSE),"Please enter details here")</f>
        <v>Please enter details here</v>
      </c>
      <c r="P177" s="99"/>
      <c r="Q177" s="99" t="str">
        <f>IF(Lists!$BA$4="","No","")</f>
        <v>No</v>
      </c>
      <c r="R177" s="100" t="str">
        <f>IF(ISERROR(VLOOKUP($E177,Lists!$T$4:$AA$49,6,FALSE)),"",VLOOKUP($E177,Lists!$T$4:$AA$49,6,FALSE))</f>
        <v/>
      </c>
      <c r="S177" s="101" t="str">
        <f>IF(ISERROR(VLOOKUP($E177,Lists!$T$4:$AA$49,7,FALSE)),"",VLOOKUP($E177,Lists!$T$4:$AA$49,7,FALSE))</f>
        <v/>
      </c>
      <c r="T177" s="102"/>
      <c r="U177" s="102"/>
      <c r="V177" s="102"/>
      <c r="W177" s="102"/>
      <c r="X177" s="102" t="str">
        <f>IF(ISERROR(VLOOKUP($E177,Lists!$T$4:$AF$49,13,FALSE))," ",VLOOKUP($E177,Lists!$T$4:$AF$49,13,FALSE))</f>
        <v xml:space="preserve"> </v>
      </c>
    </row>
    <row r="178" spans="1:24" x14ac:dyDescent="0.25">
      <c r="A178" s="91"/>
      <c r="B178" s="76" t="s">
        <v>781</v>
      </c>
      <c r="C178" s="89" t="s">
        <v>900</v>
      </c>
      <c r="D178" s="139" t="str">
        <f>IF(ISERROR(VLOOKUP($B178,Lists!$R$4:$S$17,2,FALSE)),"",VLOOKUP($B178,Lists!$R$4:$S$17,2,FALSE))</f>
        <v/>
      </c>
      <c r="E178" s="90" t="s">
        <v>799</v>
      </c>
      <c r="F178" s="96"/>
      <c r="G178" s="96" t="s">
        <v>836</v>
      </c>
      <c r="H178" s="91" t="s">
        <v>1016</v>
      </c>
      <c r="I178" s="91" t="s">
        <v>926</v>
      </c>
      <c r="J178" s="97"/>
      <c r="K178" s="78" t="s">
        <v>945</v>
      </c>
      <c r="L178" s="140" t="str">
        <f>IF(ISERROR(VLOOKUP($B178&amp;" "&amp;$M178,Lists!$AC$4:$AD$17,2,FALSE)),"",VLOOKUP($B178&amp;" "&amp;$M178,Lists!$AC$4:$AD$17,2,FALSE))</f>
        <v/>
      </c>
      <c r="M178" s="78" t="str">
        <f>IF(ISERROR(VLOOKUP($K178,Lists!$L$4:$M$7,2,FALSE)),"",VLOOKUP($K178,Lists!$L$4:$M$7,2,FALSE))</f>
        <v/>
      </c>
      <c r="N178" s="98" t="str">
        <f t="shared" si="2"/>
        <v/>
      </c>
      <c r="O178" s="124" t="str">
        <f>IF(C178="no",VLOOKUP(B178,Lists!$R$4:$AB$17,10, FALSE),"Please enter details here")</f>
        <v>Please enter details here</v>
      </c>
      <c r="P178" s="99"/>
      <c r="Q178" s="99" t="str">
        <f>IF(Lists!$BA$4="","No","")</f>
        <v>No</v>
      </c>
      <c r="R178" s="100" t="str">
        <f>IF(ISERROR(VLOOKUP($E178,Lists!$T$4:$AA$49,6,FALSE)),"",VLOOKUP($E178,Lists!$T$4:$AA$49,6,FALSE))</f>
        <v/>
      </c>
      <c r="S178" s="101" t="str">
        <f>IF(ISERROR(VLOOKUP($E178,Lists!$T$4:$AA$49,7,FALSE)),"",VLOOKUP($E178,Lists!$T$4:$AA$49,7,FALSE))</f>
        <v/>
      </c>
      <c r="T178" s="102"/>
      <c r="U178" s="102"/>
      <c r="V178" s="102"/>
      <c r="W178" s="102"/>
      <c r="X178" s="102" t="str">
        <f>IF(ISERROR(VLOOKUP($E178,Lists!$T$4:$AF$49,13,FALSE))," ",VLOOKUP($E178,Lists!$T$4:$AF$49,13,FALSE))</f>
        <v xml:space="preserve"> </v>
      </c>
    </row>
    <row r="179" spans="1:24" x14ac:dyDescent="0.25">
      <c r="A179" s="91"/>
      <c r="B179" s="76" t="s">
        <v>781</v>
      </c>
      <c r="C179" s="89" t="s">
        <v>900</v>
      </c>
      <c r="D179" s="139" t="str">
        <f>IF(ISERROR(VLOOKUP($B179,Lists!$R$4:$S$17,2,FALSE)),"",VLOOKUP($B179,Lists!$R$4:$S$17,2,FALSE))</f>
        <v/>
      </c>
      <c r="E179" s="90" t="s">
        <v>799</v>
      </c>
      <c r="F179" s="96"/>
      <c r="G179" s="96" t="s">
        <v>836</v>
      </c>
      <c r="H179" s="91" t="s">
        <v>1016</v>
      </c>
      <c r="I179" s="91" t="s">
        <v>926</v>
      </c>
      <c r="J179" s="97"/>
      <c r="K179" s="78" t="s">
        <v>945</v>
      </c>
      <c r="L179" s="140" t="str">
        <f>IF(ISERROR(VLOOKUP($B179&amp;" "&amp;$M179,Lists!$AC$4:$AD$17,2,FALSE)),"",VLOOKUP($B179&amp;" "&amp;$M179,Lists!$AC$4:$AD$17,2,FALSE))</f>
        <v/>
      </c>
      <c r="M179" s="78" t="str">
        <f>IF(ISERROR(VLOOKUP($K179,Lists!$L$4:$M$7,2,FALSE)),"",VLOOKUP($K179,Lists!$L$4:$M$7,2,FALSE))</f>
        <v/>
      </c>
      <c r="N179" s="98" t="str">
        <f t="shared" si="2"/>
        <v/>
      </c>
      <c r="O179" s="124" t="str">
        <f>IF(C179="no",VLOOKUP(B179,Lists!$R$4:$AB$17,10, FALSE),"Please enter details here")</f>
        <v>Please enter details here</v>
      </c>
      <c r="P179" s="99"/>
      <c r="Q179" s="99" t="str">
        <f>IF(Lists!$BA$4="","No","")</f>
        <v>No</v>
      </c>
      <c r="R179" s="100" t="str">
        <f>IF(ISERROR(VLOOKUP($E179,Lists!$T$4:$AA$49,6,FALSE)),"",VLOOKUP($E179,Lists!$T$4:$AA$49,6,FALSE))</f>
        <v/>
      </c>
      <c r="S179" s="101" t="str">
        <f>IF(ISERROR(VLOOKUP($E179,Lists!$T$4:$AA$49,7,FALSE)),"",VLOOKUP($E179,Lists!$T$4:$AA$49,7,FALSE))</f>
        <v/>
      </c>
      <c r="T179" s="102"/>
      <c r="U179" s="102"/>
      <c r="V179" s="102"/>
      <c r="W179" s="102"/>
      <c r="X179" s="102" t="str">
        <f>IF(ISERROR(VLOOKUP($E179,Lists!$T$4:$AF$49,13,FALSE))," ",VLOOKUP($E179,Lists!$T$4:$AF$49,13,FALSE))</f>
        <v xml:space="preserve"> </v>
      </c>
    </row>
    <row r="180" spans="1:24" x14ac:dyDescent="0.25">
      <c r="A180" s="91"/>
      <c r="B180" s="76" t="s">
        <v>781</v>
      </c>
      <c r="C180" s="89" t="s">
        <v>900</v>
      </c>
      <c r="D180" s="139" t="str">
        <f>IF(ISERROR(VLOOKUP($B180,Lists!$R$4:$S$17,2,FALSE)),"",VLOOKUP($B180,Lists!$R$4:$S$17,2,FALSE))</f>
        <v/>
      </c>
      <c r="E180" s="90" t="s">
        <v>799</v>
      </c>
      <c r="F180" s="96"/>
      <c r="G180" s="96" t="s">
        <v>836</v>
      </c>
      <c r="H180" s="91" t="s">
        <v>1016</v>
      </c>
      <c r="I180" s="91" t="s">
        <v>926</v>
      </c>
      <c r="J180" s="97"/>
      <c r="K180" s="78" t="s">
        <v>945</v>
      </c>
      <c r="L180" s="140" t="str">
        <f>IF(ISERROR(VLOOKUP($B180&amp;" "&amp;$M180,Lists!$AC$4:$AD$17,2,FALSE)),"",VLOOKUP($B180&amp;" "&amp;$M180,Lists!$AC$4:$AD$17,2,FALSE))</f>
        <v/>
      </c>
      <c r="M180" s="78" t="str">
        <f>IF(ISERROR(VLOOKUP($K180,Lists!$L$4:$M$7,2,FALSE)),"",VLOOKUP($K180,Lists!$L$4:$M$7,2,FALSE))</f>
        <v/>
      </c>
      <c r="N180" s="98" t="str">
        <f t="shared" si="2"/>
        <v/>
      </c>
      <c r="O180" s="124" t="str">
        <f>IF(C180="no",VLOOKUP(B180,Lists!$R$4:$AB$17,10, FALSE),"Please enter details here")</f>
        <v>Please enter details here</v>
      </c>
      <c r="P180" s="99"/>
      <c r="Q180" s="99" t="str">
        <f>IF(Lists!$BA$4="","No","")</f>
        <v>No</v>
      </c>
      <c r="R180" s="100" t="str">
        <f>IF(ISERROR(VLOOKUP($E180,Lists!$T$4:$AA$49,6,FALSE)),"",VLOOKUP($E180,Lists!$T$4:$AA$49,6,FALSE))</f>
        <v/>
      </c>
      <c r="S180" s="101" t="str">
        <f>IF(ISERROR(VLOOKUP($E180,Lists!$T$4:$AA$49,7,FALSE)),"",VLOOKUP($E180,Lists!$T$4:$AA$49,7,FALSE))</f>
        <v/>
      </c>
      <c r="T180" s="102"/>
      <c r="U180" s="102"/>
      <c r="V180" s="102"/>
      <c r="W180" s="102"/>
      <c r="X180" s="102" t="str">
        <f>IF(ISERROR(VLOOKUP($E180,Lists!$T$4:$AF$49,13,FALSE))," ",VLOOKUP($E180,Lists!$T$4:$AF$49,13,FALSE))</f>
        <v xml:space="preserve"> </v>
      </c>
    </row>
    <row r="181" spans="1:24" x14ac:dyDescent="0.25">
      <c r="A181" s="91"/>
      <c r="B181" s="76" t="s">
        <v>781</v>
      </c>
      <c r="C181" s="89" t="s">
        <v>900</v>
      </c>
      <c r="D181" s="139" t="str">
        <f>IF(ISERROR(VLOOKUP($B181,Lists!$R$4:$S$17,2,FALSE)),"",VLOOKUP($B181,Lists!$R$4:$S$17,2,FALSE))</f>
        <v/>
      </c>
      <c r="E181" s="90" t="s">
        <v>799</v>
      </c>
      <c r="F181" s="96"/>
      <c r="G181" s="96" t="s">
        <v>836</v>
      </c>
      <c r="H181" s="91" t="s">
        <v>1016</v>
      </c>
      <c r="I181" s="91" t="s">
        <v>926</v>
      </c>
      <c r="J181" s="97"/>
      <c r="K181" s="78" t="s">
        <v>945</v>
      </c>
      <c r="L181" s="140" t="str">
        <f>IF(ISERROR(VLOOKUP($B181&amp;" "&amp;$M181,Lists!$AC$4:$AD$17,2,FALSE)),"",VLOOKUP($B181&amp;" "&amp;$M181,Lists!$AC$4:$AD$17,2,FALSE))</f>
        <v/>
      </c>
      <c r="M181" s="78" t="str">
        <f>IF(ISERROR(VLOOKUP($K181,Lists!$L$4:$M$7,2,FALSE)),"",VLOOKUP($K181,Lists!$L$4:$M$7,2,FALSE))</f>
        <v/>
      </c>
      <c r="N181" s="98" t="str">
        <f t="shared" si="2"/>
        <v/>
      </c>
      <c r="O181" s="124" t="str">
        <f>IF(C181="no",VLOOKUP(B181,Lists!$R$4:$AB$17,10, FALSE),"Please enter details here")</f>
        <v>Please enter details here</v>
      </c>
      <c r="P181" s="99"/>
      <c r="Q181" s="99" t="str">
        <f>IF(Lists!$BA$4="","No","")</f>
        <v>No</v>
      </c>
      <c r="R181" s="100" t="str">
        <f>IF(ISERROR(VLOOKUP($E181,Lists!$T$4:$AA$49,6,FALSE)),"",VLOOKUP($E181,Lists!$T$4:$AA$49,6,FALSE))</f>
        <v/>
      </c>
      <c r="S181" s="101" t="str">
        <f>IF(ISERROR(VLOOKUP($E181,Lists!$T$4:$AA$49,7,FALSE)),"",VLOOKUP($E181,Lists!$T$4:$AA$49,7,FALSE))</f>
        <v/>
      </c>
      <c r="T181" s="102"/>
      <c r="U181" s="102"/>
      <c r="V181" s="102"/>
      <c r="W181" s="102"/>
      <c r="X181" s="102" t="str">
        <f>IF(ISERROR(VLOOKUP($E181,Lists!$T$4:$AF$49,13,FALSE))," ",VLOOKUP($E181,Lists!$T$4:$AF$49,13,FALSE))</f>
        <v xml:space="preserve"> </v>
      </c>
    </row>
    <row r="182" spans="1:24" x14ac:dyDescent="0.25">
      <c r="A182" s="91"/>
      <c r="B182" s="76" t="s">
        <v>781</v>
      </c>
      <c r="C182" s="89" t="s">
        <v>900</v>
      </c>
      <c r="D182" s="139" t="str">
        <f>IF(ISERROR(VLOOKUP($B182,Lists!$R$4:$S$17,2,FALSE)),"",VLOOKUP($B182,Lists!$R$4:$S$17,2,FALSE))</f>
        <v/>
      </c>
      <c r="E182" s="90" t="s">
        <v>799</v>
      </c>
      <c r="F182" s="96"/>
      <c r="G182" s="96" t="s">
        <v>836</v>
      </c>
      <c r="H182" s="91" t="s">
        <v>1016</v>
      </c>
      <c r="I182" s="91" t="s">
        <v>926</v>
      </c>
      <c r="J182" s="97"/>
      <c r="K182" s="78" t="s">
        <v>945</v>
      </c>
      <c r="L182" s="140" t="str">
        <f>IF(ISERROR(VLOOKUP($B182&amp;" "&amp;$M182,Lists!$AC$4:$AD$17,2,FALSE)),"",VLOOKUP($B182&amp;" "&amp;$M182,Lists!$AC$4:$AD$17,2,FALSE))</f>
        <v/>
      </c>
      <c r="M182" s="78" t="str">
        <f>IF(ISERROR(VLOOKUP($K182,Lists!$L$4:$M$7,2,FALSE)),"",VLOOKUP($K182,Lists!$L$4:$M$7,2,FALSE))</f>
        <v/>
      </c>
      <c r="N182" s="98" t="str">
        <f t="shared" si="2"/>
        <v/>
      </c>
      <c r="O182" s="124" t="str">
        <f>IF(C182="no",VLOOKUP(B182,Lists!$R$4:$AB$17,10, FALSE),"Please enter details here")</f>
        <v>Please enter details here</v>
      </c>
      <c r="P182" s="99"/>
      <c r="Q182" s="99" t="str">
        <f>IF(Lists!$BA$4="","No","")</f>
        <v>No</v>
      </c>
      <c r="R182" s="100" t="str">
        <f>IF(ISERROR(VLOOKUP($E182,Lists!$T$4:$AA$49,6,FALSE)),"",VLOOKUP($E182,Lists!$T$4:$AA$49,6,FALSE))</f>
        <v/>
      </c>
      <c r="S182" s="101" t="str">
        <f>IF(ISERROR(VLOOKUP($E182,Lists!$T$4:$AA$49,7,FALSE)),"",VLOOKUP($E182,Lists!$T$4:$AA$49,7,FALSE))</f>
        <v/>
      </c>
      <c r="T182" s="102"/>
      <c r="U182" s="102"/>
      <c r="V182" s="102"/>
      <c r="W182" s="102"/>
      <c r="X182" s="102" t="str">
        <f>IF(ISERROR(VLOOKUP($E182,Lists!$T$4:$AF$49,13,FALSE))," ",VLOOKUP($E182,Lists!$T$4:$AF$49,13,FALSE))</f>
        <v xml:space="preserve"> </v>
      </c>
    </row>
    <row r="183" spans="1:24" x14ac:dyDescent="0.25">
      <c r="A183" s="91"/>
      <c r="B183" s="76" t="s">
        <v>781</v>
      </c>
      <c r="C183" s="89" t="s">
        <v>900</v>
      </c>
      <c r="D183" s="139" t="str">
        <f>IF(ISERROR(VLOOKUP($B183,Lists!$R$4:$S$17,2,FALSE)),"",VLOOKUP($B183,Lists!$R$4:$S$17,2,FALSE))</f>
        <v/>
      </c>
      <c r="E183" s="90" t="s">
        <v>799</v>
      </c>
      <c r="F183" s="96"/>
      <c r="G183" s="96" t="s">
        <v>836</v>
      </c>
      <c r="H183" s="91" t="s">
        <v>1016</v>
      </c>
      <c r="I183" s="91" t="s">
        <v>926</v>
      </c>
      <c r="J183" s="97"/>
      <c r="K183" s="78" t="s">
        <v>945</v>
      </c>
      <c r="L183" s="140" t="str">
        <f>IF(ISERROR(VLOOKUP($B183&amp;" "&amp;$M183,Lists!$AC$4:$AD$17,2,FALSE)),"",VLOOKUP($B183&amp;" "&amp;$M183,Lists!$AC$4:$AD$17,2,FALSE))</f>
        <v/>
      </c>
      <c r="M183" s="78" t="str">
        <f>IF(ISERROR(VLOOKUP($K183,Lists!$L$4:$M$7,2,FALSE)),"",VLOOKUP($K183,Lists!$L$4:$M$7,2,FALSE))</f>
        <v/>
      </c>
      <c r="N183" s="98" t="str">
        <f t="shared" si="2"/>
        <v/>
      </c>
      <c r="O183" s="124" t="str">
        <f>IF(C183="no",VLOOKUP(B183,Lists!$R$4:$AB$17,10, FALSE),"Please enter details here")</f>
        <v>Please enter details here</v>
      </c>
      <c r="P183" s="99"/>
      <c r="Q183" s="99" t="str">
        <f>IF(Lists!$BA$4="","No","")</f>
        <v>No</v>
      </c>
      <c r="R183" s="100" t="str">
        <f>IF(ISERROR(VLOOKUP($E183,Lists!$T$4:$AA$49,6,FALSE)),"",VLOOKUP($E183,Lists!$T$4:$AA$49,6,FALSE))</f>
        <v/>
      </c>
      <c r="S183" s="101" t="str">
        <f>IF(ISERROR(VLOOKUP($E183,Lists!$T$4:$AA$49,7,FALSE)),"",VLOOKUP($E183,Lists!$T$4:$AA$49,7,FALSE))</f>
        <v/>
      </c>
      <c r="T183" s="102"/>
      <c r="U183" s="102"/>
      <c r="V183" s="102"/>
      <c r="W183" s="102"/>
      <c r="X183" s="102" t="str">
        <f>IF(ISERROR(VLOOKUP($E183,Lists!$T$4:$AF$49,13,FALSE))," ",VLOOKUP($E183,Lists!$T$4:$AF$49,13,FALSE))</f>
        <v xml:space="preserve"> </v>
      </c>
    </row>
    <row r="184" spans="1:24" x14ac:dyDescent="0.25">
      <c r="A184" s="91"/>
      <c r="B184" s="76" t="s">
        <v>781</v>
      </c>
      <c r="C184" s="89" t="s">
        <v>900</v>
      </c>
      <c r="D184" s="139" t="str">
        <f>IF(ISERROR(VLOOKUP($B184,Lists!$R$4:$S$17,2,FALSE)),"",VLOOKUP($B184,Lists!$R$4:$S$17,2,FALSE))</f>
        <v/>
      </c>
      <c r="E184" s="90" t="s">
        <v>799</v>
      </c>
      <c r="F184" s="96"/>
      <c r="G184" s="96" t="s">
        <v>836</v>
      </c>
      <c r="H184" s="91" t="s">
        <v>1016</v>
      </c>
      <c r="I184" s="91" t="s">
        <v>926</v>
      </c>
      <c r="J184" s="97"/>
      <c r="K184" s="78" t="s">
        <v>945</v>
      </c>
      <c r="L184" s="140" t="str">
        <f>IF(ISERROR(VLOOKUP($B184&amp;" "&amp;$M184,Lists!$AC$4:$AD$17,2,FALSE)),"",VLOOKUP($B184&amp;" "&amp;$M184,Lists!$AC$4:$AD$17,2,FALSE))</f>
        <v/>
      </c>
      <c r="M184" s="78" t="str">
        <f>IF(ISERROR(VLOOKUP($K184,Lists!$L$4:$M$7,2,FALSE)),"",VLOOKUP($K184,Lists!$L$4:$M$7,2,FALSE))</f>
        <v/>
      </c>
      <c r="N184" s="98" t="str">
        <f t="shared" si="2"/>
        <v/>
      </c>
      <c r="O184" s="124" t="str">
        <f>IF(C184="no",VLOOKUP(B184,Lists!$R$4:$AB$17,10, FALSE),"Please enter details here")</f>
        <v>Please enter details here</v>
      </c>
      <c r="P184" s="99"/>
      <c r="Q184" s="99" t="str">
        <f>IF(Lists!$BA$4="","No","")</f>
        <v>No</v>
      </c>
      <c r="R184" s="100" t="str">
        <f>IF(ISERROR(VLOOKUP($E184,Lists!$T$4:$AA$49,6,FALSE)),"",VLOOKUP($E184,Lists!$T$4:$AA$49,6,FALSE))</f>
        <v/>
      </c>
      <c r="S184" s="101" t="str">
        <f>IF(ISERROR(VLOOKUP($E184,Lists!$T$4:$AA$49,7,FALSE)),"",VLOOKUP($E184,Lists!$T$4:$AA$49,7,FALSE))</f>
        <v/>
      </c>
      <c r="T184" s="102"/>
      <c r="U184" s="102"/>
      <c r="V184" s="102"/>
      <c r="W184" s="102"/>
      <c r="X184" s="102" t="str">
        <f>IF(ISERROR(VLOOKUP($E184,Lists!$T$4:$AF$49,13,FALSE))," ",VLOOKUP($E184,Lists!$T$4:$AF$49,13,FALSE))</f>
        <v xml:space="preserve"> </v>
      </c>
    </row>
    <row r="185" spans="1:24" x14ac:dyDescent="0.25">
      <c r="A185" s="91"/>
      <c r="B185" s="76" t="s">
        <v>781</v>
      </c>
      <c r="C185" s="89" t="s">
        <v>900</v>
      </c>
      <c r="D185" s="139" t="str">
        <f>IF(ISERROR(VLOOKUP($B185,Lists!$R$4:$S$17,2,FALSE)),"",VLOOKUP($B185,Lists!$R$4:$S$17,2,FALSE))</f>
        <v/>
      </c>
      <c r="E185" s="90" t="s">
        <v>799</v>
      </c>
      <c r="F185" s="96"/>
      <c r="G185" s="96" t="s">
        <v>836</v>
      </c>
      <c r="H185" s="91" t="s">
        <v>1016</v>
      </c>
      <c r="I185" s="91" t="s">
        <v>926</v>
      </c>
      <c r="J185" s="97"/>
      <c r="K185" s="78" t="s">
        <v>945</v>
      </c>
      <c r="L185" s="140" t="str">
        <f>IF(ISERROR(VLOOKUP($B185&amp;" "&amp;$M185,Lists!$AC$4:$AD$17,2,FALSE)),"",VLOOKUP($B185&amp;" "&amp;$M185,Lists!$AC$4:$AD$17,2,FALSE))</f>
        <v/>
      </c>
      <c r="M185" s="78" t="str">
        <f>IF(ISERROR(VLOOKUP($K185,Lists!$L$4:$M$7,2,FALSE)),"",VLOOKUP($K185,Lists!$L$4:$M$7,2,FALSE))</f>
        <v/>
      </c>
      <c r="N185" s="98" t="str">
        <f t="shared" si="2"/>
        <v/>
      </c>
      <c r="O185" s="124" t="str">
        <f>IF(C185="no",VLOOKUP(B185,Lists!$R$4:$AB$17,10, FALSE),"Please enter details here")</f>
        <v>Please enter details here</v>
      </c>
      <c r="P185" s="99"/>
      <c r="Q185" s="99" t="str">
        <f>IF(Lists!$BA$4="","No","")</f>
        <v>No</v>
      </c>
      <c r="R185" s="100" t="str">
        <f>IF(ISERROR(VLOOKUP($E185,Lists!$T$4:$AA$49,6,FALSE)),"",VLOOKUP($E185,Lists!$T$4:$AA$49,6,FALSE))</f>
        <v/>
      </c>
      <c r="S185" s="101" t="str">
        <f>IF(ISERROR(VLOOKUP($E185,Lists!$T$4:$AA$49,7,FALSE)),"",VLOOKUP($E185,Lists!$T$4:$AA$49,7,FALSE))</f>
        <v/>
      </c>
      <c r="T185" s="102"/>
      <c r="U185" s="102"/>
      <c r="V185" s="102"/>
      <c r="W185" s="102"/>
      <c r="X185" s="102" t="str">
        <f>IF(ISERROR(VLOOKUP($E185,Lists!$T$4:$AF$49,13,FALSE))," ",VLOOKUP($E185,Lists!$T$4:$AF$49,13,FALSE))</f>
        <v xml:space="preserve"> </v>
      </c>
    </row>
    <row r="186" spans="1:24" x14ac:dyDescent="0.25">
      <c r="A186" s="91"/>
      <c r="B186" s="76" t="s">
        <v>781</v>
      </c>
      <c r="C186" s="89" t="s">
        <v>900</v>
      </c>
      <c r="D186" s="139" t="str">
        <f>IF(ISERROR(VLOOKUP($B186,Lists!$R$4:$S$17,2,FALSE)),"",VLOOKUP($B186,Lists!$R$4:$S$17,2,FALSE))</f>
        <v/>
      </c>
      <c r="E186" s="90" t="s">
        <v>799</v>
      </c>
      <c r="F186" s="96"/>
      <c r="G186" s="96" t="s">
        <v>836</v>
      </c>
      <c r="H186" s="91" t="s">
        <v>1016</v>
      </c>
      <c r="I186" s="91" t="s">
        <v>926</v>
      </c>
      <c r="J186" s="97"/>
      <c r="K186" s="78" t="s">
        <v>945</v>
      </c>
      <c r="L186" s="140" t="str">
        <f>IF(ISERROR(VLOOKUP($B186&amp;" "&amp;$M186,Lists!$AC$4:$AD$17,2,FALSE)),"",VLOOKUP($B186&amp;" "&amp;$M186,Lists!$AC$4:$AD$17,2,FALSE))</f>
        <v/>
      </c>
      <c r="M186" s="78" t="str">
        <f>IF(ISERROR(VLOOKUP($K186,Lists!$L$4:$M$7,2,FALSE)),"",VLOOKUP($K186,Lists!$L$4:$M$7,2,FALSE))</f>
        <v/>
      </c>
      <c r="N186" s="98" t="str">
        <f t="shared" si="2"/>
        <v/>
      </c>
      <c r="O186" s="124" t="str">
        <f>IF(C186="no",VLOOKUP(B186,Lists!$R$4:$AB$17,10, FALSE),"Please enter details here")</f>
        <v>Please enter details here</v>
      </c>
      <c r="P186" s="99"/>
      <c r="Q186" s="99" t="str">
        <f>IF(Lists!$BA$4="","No","")</f>
        <v>No</v>
      </c>
      <c r="R186" s="100" t="str">
        <f>IF(ISERROR(VLOOKUP($E186,Lists!$T$4:$AA$49,6,FALSE)),"",VLOOKUP($E186,Lists!$T$4:$AA$49,6,FALSE))</f>
        <v/>
      </c>
      <c r="S186" s="101" t="str">
        <f>IF(ISERROR(VLOOKUP($E186,Lists!$T$4:$AA$49,7,FALSE)),"",VLOOKUP($E186,Lists!$T$4:$AA$49,7,FALSE))</f>
        <v/>
      </c>
      <c r="T186" s="102"/>
      <c r="U186" s="102"/>
      <c r="V186" s="102"/>
      <c r="W186" s="102"/>
      <c r="X186" s="102" t="str">
        <f>IF(ISERROR(VLOOKUP($E186,Lists!$T$4:$AF$49,13,FALSE))," ",VLOOKUP($E186,Lists!$T$4:$AF$49,13,FALSE))</f>
        <v xml:space="preserve"> </v>
      </c>
    </row>
    <row r="187" spans="1:24" x14ac:dyDescent="0.25">
      <c r="A187" s="91"/>
      <c r="B187" s="76" t="s">
        <v>781</v>
      </c>
      <c r="C187" s="89" t="s">
        <v>900</v>
      </c>
      <c r="D187" s="139" t="str">
        <f>IF(ISERROR(VLOOKUP($B187,Lists!$R$4:$S$17,2,FALSE)),"",VLOOKUP($B187,Lists!$R$4:$S$17,2,FALSE))</f>
        <v/>
      </c>
      <c r="E187" s="90" t="s">
        <v>799</v>
      </c>
      <c r="F187" s="96"/>
      <c r="G187" s="96" t="s">
        <v>836</v>
      </c>
      <c r="H187" s="91" t="s">
        <v>1016</v>
      </c>
      <c r="I187" s="91" t="s">
        <v>926</v>
      </c>
      <c r="J187" s="97"/>
      <c r="K187" s="78" t="s">
        <v>945</v>
      </c>
      <c r="L187" s="140" t="str">
        <f>IF(ISERROR(VLOOKUP($B187&amp;" "&amp;$M187,Lists!$AC$4:$AD$17,2,FALSE)),"",VLOOKUP($B187&amp;" "&amp;$M187,Lists!$AC$4:$AD$17,2,FALSE))</f>
        <v/>
      </c>
      <c r="M187" s="78" t="str">
        <f>IF(ISERROR(VLOOKUP($K187,Lists!$L$4:$M$7,2,FALSE)),"",VLOOKUP($K187,Lists!$L$4:$M$7,2,FALSE))</f>
        <v/>
      </c>
      <c r="N187" s="98" t="str">
        <f t="shared" si="2"/>
        <v/>
      </c>
      <c r="O187" s="124" t="str">
        <f>IF(C187="no",VLOOKUP(B187,Lists!$R$4:$AB$17,10, FALSE),"Please enter details here")</f>
        <v>Please enter details here</v>
      </c>
      <c r="P187" s="99"/>
      <c r="Q187" s="99" t="str">
        <f>IF(Lists!$BA$4="","No","")</f>
        <v>No</v>
      </c>
      <c r="R187" s="100" t="str">
        <f>IF(ISERROR(VLOOKUP($E187,Lists!$T$4:$AA$49,6,FALSE)),"",VLOOKUP($E187,Lists!$T$4:$AA$49,6,FALSE))</f>
        <v/>
      </c>
      <c r="S187" s="101" t="str">
        <f>IF(ISERROR(VLOOKUP($E187,Lists!$T$4:$AA$49,7,FALSE)),"",VLOOKUP($E187,Lists!$T$4:$AA$49,7,FALSE))</f>
        <v/>
      </c>
      <c r="T187" s="102"/>
      <c r="U187" s="102"/>
      <c r="V187" s="102"/>
      <c r="W187" s="102"/>
      <c r="X187" s="102" t="str">
        <f>IF(ISERROR(VLOOKUP($E187,Lists!$T$4:$AF$49,13,FALSE))," ",VLOOKUP($E187,Lists!$T$4:$AF$49,13,FALSE))</f>
        <v xml:space="preserve"> </v>
      </c>
    </row>
    <row r="188" spans="1:24" x14ac:dyDescent="0.25">
      <c r="A188" s="91"/>
      <c r="B188" s="76" t="s">
        <v>781</v>
      </c>
      <c r="C188" s="89" t="s">
        <v>900</v>
      </c>
      <c r="D188" s="139" t="str">
        <f>IF(ISERROR(VLOOKUP($B188,Lists!$R$4:$S$17,2,FALSE)),"",VLOOKUP($B188,Lists!$R$4:$S$17,2,FALSE))</f>
        <v/>
      </c>
      <c r="E188" s="90" t="s">
        <v>799</v>
      </c>
      <c r="F188" s="96"/>
      <c r="G188" s="96" t="s">
        <v>836</v>
      </c>
      <c r="H188" s="91" t="s">
        <v>1016</v>
      </c>
      <c r="I188" s="91" t="s">
        <v>926</v>
      </c>
      <c r="J188" s="97"/>
      <c r="K188" s="78" t="s">
        <v>945</v>
      </c>
      <c r="L188" s="140" t="str">
        <f>IF(ISERROR(VLOOKUP($B188&amp;" "&amp;$M188,Lists!$AC$4:$AD$17,2,FALSE)),"",VLOOKUP($B188&amp;" "&amp;$M188,Lists!$AC$4:$AD$17,2,FALSE))</f>
        <v/>
      </c>
      <c r="M188" s="78" t="str">
        <f>IF(ISERROR(VLOOKUP($K188,Lists!$L$4:$M$7,2,FALSE)),"",VLOOKUP($K188,Lists!$L$4:$M$7,2,FALSE))</f>
        <v/>
      </c>
      <c r="N188" s="98" t="str">
        <f t="shared" si="2"/>
        <v/>
      </c>
      <c r="O188" s="124" t="str">
        <f>IF(C188="no",VLOOKUP(B188,Lists!$R$4:$AB$17,10, FALSE),"Please enter details here")</f>
        <v>Please enter details here</v>
      </c>
      <c r="P188" s="99"/>
      <c r="Q188" s="99" t="str">
        <f>IF(Lists!$BA$4="","No","")</f>
        <v>No</v>
      </c>
      <c r="R188" s="100" t="str">
        <f>IF(ISERROR(VLOOKUP($E188,Lists!$T$4:$AA$49,6,FALSE)),"",VLOOKUP($E188,Lists!$T$4:$AA$49,6,FALSE))</f>
        <v/>
      </c>
      <c r="S188" s="101" t="str">
        <f>IF(ISERROR(VLOOKUP($E188,Lists!$T$4:$AA$49,7,FALSE)),"",VLOOKUP($E188,Lists!$T$4:$AA$49,7,FALSE))</f>
        <v/>
      </c>
      <c r="T188" s="102"/>
      <c r="U188" s="102"/>
      <c r="V188" s="102"/>
      <c r="W188" s="102"/>
      <c r="X188" s="102" t="str">
        <f>IF(ISERROR(VLOOKUP($E188,Lists!$T$4:$AF$49,13,FALSE))," ",VLOOKUP($E188,Lists!$T$4:$AF$49,13,FALSE))</f>
        <v xml:space="preserve"> </v>
      </c>
    </row>
    <row r="189" spans="1:24" x14ac:dyDescent="0.25">
      <c r="A189" s="91"/>
      <c r="B189" s="76" t="s">
        <v>781</v>
      </c>
      <c r="C189" s="89" t="s">
        <v>900</v>
      </c>
      <c r="D189" s="139" t="str">
        <f>IF(ISERROR(VLOOKUP($B189,Lists!$R$4:$S$17,2,FALSE)),"",VLOOKUP($B189,Lists!$R$4:$S$17,2,FALSE))</f>
        <v/>
      </c>
      <c r="E189" s="90" t="s">
        <v>799</v>
      </c>
      <c r="F189" s="96"/>
      <c r="G189" s="96" t="s">
        <v>836</v>
      </c>
      <c r="H189" s="91" t="s">
        <v>1016</v>
      </c>
      <c r="I189" s="91" t="s">
        <v>926</v>
      </c>
      <c r="J189" s="97"/>
      <c r="K189" s="78" t="s">
        <v>945</v>
      </c>
      <c r="L189" s="140" t="str">
        <f>IF(ISERROR(VLOOKUP($B189&amp;" "&amp;$M189,Lists!$AC$4:$AD$17,2,FALSE)),"",VLOOKUP($B189&amp;" "&amp;$M189,Lists!$AC$4:$AD$17,2,FALSE))</f>
        <v/>
      </c>
      <c r="M189" s="78" t="str">
        <f>IF(ISERROR(VLOOKUP($K189,Lists!$L$4:$M$7,2,FALSE)),"",VLOOKUP($K189,Lists!$L$4:$M$7,2,FALSE))</f>
        <v/>
      </c>
      <c r="N189" s="98" t="str">
        <f t="shared" si="2"/>
        <v/>
      </c>
      <c r="O189" s="124" t="str">
        <f>IF(C189="no",VLOOKUP(B189,Lists!$R$4:$AB$17,10, FALSE),"Please enter details here")</f>
        <v>Please enter details here</v>
      </c>
      <c r="P189" s="99"/>
      <c r="Q189" s="99" t="str">
        <f>IF(Lists!$BA$4="","No","")</f>
        <v>No</v>
      </c>
      <c r="R189" s="100" t="str">
        <f>IF(ISERROR(VLOOKUP($E189,Lists!$T$4:$AA$49,6,FALSE)),"",VLOOKUP($E189,Lists!$T$4:$AA$49,6,FALSE))</f>
        <v/>
      </c>
      <c r="S189" s="101" t="str">
        <f>IF(ISERROR(VLOOKUP($E189,Lists!$T$4:$AA$49,7,FALSE)),"",VLOOKUP($E189,Lists!$T$4:$AA$49,7,FALSE))</f>
        <v/>
      </c>
      <c r="T189" s="102"/>
      <c r="U189" s="102"/>
      <c r="V189" s="102"/>
      <c r="W189" s="102"/>
      <c r="X189" s="102" t="str">
        <f>IF(ISERROR(VLOOKUP($E189,Lists!$T$4:$AF$49,13,FALSE))," ",VLOOKUP($E189,Lists!$T$4:$AF$49,13,FALSE))</f>
        <v xml:space="preserve"> </v>
      </c>
    </row>
    <row r="190" spans="1:24" x14ac:dyDescent="0.25">
      <c r="A190" s="91"/>
      <c r="B190" s="76" t="s">
        <v>781</v>
      </c>
      <c r="C190" s="89" t="s">
        <v>900</v>
      </c>
      <c r="D190" s="139" t="str">
        <f>IF(ISERROR(VLOOKUP($B190,Lists!$R$4:$S$17,2,FALSE)),"",VLOOKUP($B190,Lists!$R$4:$S$17,2,FALSE))</f>
        <v/>
      </c>
      <c r="E190" s="90" t="s">
        <v>799</v>
      </c>
      <c r="F190" s="96"/>
      <c r="G190" s="96" t="s">
        <v>836</v>
      </c>
      <c r="H190" s="91" t="s">
        <v>1016</v>
      </c>
      <c r="I190" s="91" t="s">
        <v>926</v>
      </c>
      <c r="J190" s="97"/>
      <c r="K190" s="78" t="s">
        <v>945</v>
      </c>
      <c r="L190" s="140" t="str">
        <f>IF(ISERROR(VLOOKUP($B190&amp;" "&amp;$M190,Lists!$AC$4:$AD$17,2,FALSE)),"",VLOOKUP($B190&amp;" "&amp;$M190,Lists!$AC$4:$AD$17,2,FALSE))</f>
        <v/>
      </c>
      <c r="M190" s="78" t="str">
        <f>IF(ISERROR(VLOOKUP($K190,Lists!$L$4:$M$7,2,FALSE)),"",VLOOKUP($K190,Lists!$L$4:$M$7,2,FALSE))</f>
        <v/>
      </c>
      <c r="N190" s="98" t="str">
        <f t="shared" si="2"/>
        <v/>
      </c>
      <c r="O190" s="124" t="str">
        <f>IF(C190="no",VLOOKUP(B190,Lists!$R$4:$AB$17,10, FALSE),"Please enter details here")</f>
        <v>Please enter details here</v>
      </c>
      <c r="P190" s="99"/>
      <c r="Q190" s="99" t="str">
        <f>IF(Lists!$BA$4="","No","")</f>
        <v>No</v>
      </c>
      <c r="R190" s="100" t="str">
        <f>IF(ISERROR(VLOOKUP($E190,Lists!$T$4:$AA$49,6,FALSE)),"",VLOOKUP($E190,Lists!$T$4:$AA$49,6,FALSE))</f>
        <v/>
      </c>
      <c r="S190" s="101" t="str">
        <f>IF(ISERROR(VLOOKUP($E190,Lists!$T$4:$AA$49,7,FALSE)),"",VLOOKUP($E190,Lists!$T$4:$AA$49,7,FALSE))</f>
        <v/>
      </c>
      <c r="T190" s="102"/>
      <c r="U190" s="102"/>
      <c r="V190" s="102"/>
      <c r="W190" s="102"/>
      <c r="X190" s="102" t="str">
        <f>IF(ISERROR(VLOOKUP($E190,Lists!$T$4:$AF$49,13,FALSE))," ",VLOOKUP($E190,Lists!$T$4:$AF$49,13,FALSE))</f>
        <v xml:space="preserve"> </v>
      </c>
    </row>
    <row r="191" spans="1:24" x14ac:dyDescent="0.25">
      <c r="A191" s="91"/>
      <c r="B191" s="76" t="s">
        <v>781</v>
      </c>
      <c r="C191" s="89" t="s">
        <v>900</v>
      </c>
      <c r="D191" s="139" t="str">
        <f>IF(ISERROR(VLOOKUP($B191,Lists!$R$4:$S$17,2,FALSE)),"",VLOOKUP($B191,Lists!$R$4:$S$17,2,FALSE))</f>
        <v/>
      </c>
      <c r="E191" s="90" t="s">
        <v>799</v>
      </c>
      <c r="F191" s="96"/>
      <c r="G191" s="96" t="s">
        <v>836</v>
      </c>
      <c r="H191" s="91" t="s">
        <v>1016</v>
      </c>
      <c r="I191" s="91" t="s">
        <v>926</v>
      </c>
      <c r="J191" s="97"/>
      <c r="K191" s="78" t="s">
        <v>945</v>
      </c>
      <c r="L191" s="140" t="str">
        <f>IF(ISERROR(VLOOKUP($B191&amp;" "&amp;$M191,Lists!$AC$4:$AD$17,2,FALSE)),"",VLOOKUP($B191&amp;" "&amp;$M191,Lists!$AC$4:$AD$17,2,FALSE))</f>
        <v/>
      </c>
      <c r="M191" s="78" t="str">
        <f>IF(ISERROR(VLOOKUP($K191,Lists!$L$4:$M$7,2,FALSE)),"",VLOOKUP($K191,Lists!$L$4:$M$7,2,FALSE))</f>
        <v/>
      </c>
      <c r="N191" s="98" t="str">
        <f t="shared" si="2"/>
        <v/>
      </c>
      <c r="O191" s="124" t="str">
        <f>IF(C191="no",VLOOKUP(B191,Lists!$R$4:$AB$17,10, FALSE),"Please enter details here")</f>
        <v>Please enter details here</v>
      </c>
      <c r="P191" s="99"/>
      <c r="Q191" s="99" t="str">
        <f>IF(Lists!$BA$4="","No","")</f>
        <v>No</v>
      </c>
      <c r="R191" s="100" t="str">
        <f>IF(ISERROR(VLOOKUP($E191,Lists!$T$4:$AA$49,6,FALSE)),"",VLOOKUP($E191,Lists!$T$4:$AA$49,6,FALSE))</f>
        <v/>
      </c>
      <c r="S191" s="101" t="str">
        <f>IF(ISERROR(VLOOKUP($E191,Lists!$T$4:$AA$49,7,FALSE)),"",VLOOKUP($E191,Lists!$T$4:$AA$49,7,FALSE))</f>
        <v/>
      </c>
      <c r="T191" s="102"/>
      <c r="U191" s="102"/>
      <c r="V191" s="102"/>
      <c r="W191" s="102"/>
      <c r="X191" s="102" t="str">
        <f>IF(ISERROR(VLOOKUP($E191,Lists!$T$4:$AF$49,13,FALSE))," ",VLOOKUP($E191,Lists!$T$4:$AF$49,13,FALSE))</f>
        <v xml:space="preserve"> </v>
      </c>
    </row>
    <row r="192" spans="1:24" x14ac:dyDescent="0.25">
      <c r="A192" s="91"/>
      <c r="B192" s="76" t="s">
        <v>781</v>
      </c>
      <c r="C192" s="89" t="s">
        <v>900</v>
      </c>
      <c r="D192" s="139" t="str">
        <f>IF(ISERROR(VLOOKUP($B192,Lists!$R$4:$S$17,2,FALSE)),"",VLOOKUP($B192,Lists!$R$4:$S$17,2,FALSE))</f>
        <v/>
      </c>
      <c r="E192" s="90" t="s">
        <v>799</v>
      </c>
      <c r="F192" s="96"/>
      <c r="G192" s="96" t="s">
        <v>836</v>
      </c>
      <c r="H192" s="91" t="s">
        <v>1016</v>
      </c>
      <c r="I192" s="91" t="s">
        <v>926</v>
      </c>
      <c r="J192" s="97"/>
      <c r="K192" s="78" t="s">
        <v>945</v>
      </c>
      <c r="L192" s="140" t="str">
        <f>IF(ISERROR(VLOOKUP($B192&amp;" "&amp;$M192,Lists!$AC$4:$AD$17,2,FALSE)),"",VLOOKUP($B192&amp;" "&amp;$M192,Lists!$AC$4:$AD$17,2,FALSE))</f>
        <v/>
      </c>
      <c r="M192" s="78" t="str">
        <f>IF(ISERROR(VLOOKUP($K192,Lists!$L$4:$M$7,2,FALSE)),"",VLOOKUP($K192,Lists!$L$4:$M$7,2,FALSE))</f>
        <v/>
      </c>
      <c r="N192" s="98" t="str">
        <f t="shared" si="2"/>
        <v/>
      </c>
      <c r="O192" s="124" t="str">
        <f>IF(C192="no",VLOOKUP(B192,Lists!$R$4:$AB$17,10, FALSE),"Please enter details here")</f>
        <v>Please enter details here</v>
      </c>
      <c r="P192" s="99"/>
      <c r="Q192" s="99" t="str">
        <f>IF(Lists!$BA$4="","No","")</f>
        <v>No</v>
      </c>
      <c r="R192" s="100" t="str">
        <f>IF(ISERROR(VLOOKUP($E192,Lists!$T$4:$AA$49,6,FALSE)),"",VLOOKUP($E192,Lists!$T$4:$AA$49,6,FALSE))</f>
        <v/>
      </c>
      <c r="S192" s="101" t="str">
        <f>IF(ISERROR(VLOOKUP($E192,Lists!$T$4:$AA$49,7,FALSE)),"",VLOOKUP($E192,Lists!$T$4:$AA$49,7,FALSE))</f>
        <v/>
      </c>
      <c r="T192" s="102"/>
      <c r="U192" s="102"/>
      <c r="V192" s="102"/>
      <c r="W192" s="102"/>
      <c r="X192" s="102" t="str">
        <f>IF(ISERROR(VLOOKUP($E192,Lists!$T$4:$AF$49,13,FALSE))," ",VLOOKUP($E192,Lists!$T$4:$AF$49,13,FALSE))</f>
        <v xml:space="preserve"> </v>
      </c>
    </row>
    <row r="193" spans="1:24" x14ac:dyDescent="0.25">
      <c r="A193" s="91"/>
      <c r="B193" s="76" t="s">
        <v>781</v>
      </c>
      <c r="C193" s="89" t="s">
        <v>900</v>
      </c>
      <c r="D193" s="139" t="str">
        <f>IF(ISERROR(VLOOKUP($B193,Lists!$R$4:$S$17,2,FALSE)),"",VLOOKUP($B193,Lists!$R$4:$S$17,2,FALSE))</f>
        <v/>
      </c>
      <c r="E193" s="90" t="s">
        <v>799</v>
      </c>
      <c r="F193" s="96"/>
      <c r="G193" s="96" t="s">
        <v>836</v>
      </c>
      <c r="H193" s="91" t="s">
        <v>1016</v>
      </c>
      <c r="I193" s="91" t="s">
        <v>926</v>
      </c>
      <c r="J193" s="97"/>
      <c r="K193" s="78" t="s">
        <v>945</v>
      </c>
      <c r="L193" s="140" t="str">
        <f>IF(ISERROR(VLOOKUP($B193&amp;" "&amp;$M193,Lists!$AC$4:$AD$17,2,FALSE)),"",VLOOKUP($B193&amp;" "&amp;$M193,Lists!$AC$4:$AD$17,2,FALSE))</f>
        <v/>
      </c>
      <c r="M193" s="78" t="str">
        <f>IF(ISERROR(VLOOKUP($K193,Lists!$L$4:$M$7,2,FALSE)),"",VLOOKUP($K193,Lists!$L$4:$M$7,2,FALSE))</f>
        <v/>
      </c>
      <c r="N193" s="98" t="str">
        <f t="shared" si="2"/>
        <v/>
      </c>
      <c r="O193" s="124" t="str">
        <f>IF(C193="no",VLOOKUP(B193,Lists!$R$4:$AB$17,10, FALSE),"Please enter details here")</f>
        <v>Please enter details here</v>
      </c>
      <c r="P193" s="99"/>
      <c r="Q193" s="99" t="str">
        <f>IF(Lists!$BA$4="","No","")</f>
        <v>No</v>
      </c>
      <c r="R193" s="100" t="str">
        <f>IF(ISERROR(VLOOKUP($E193,Lists!$T$4:$AA$49,6,FALSE)),"",VLOOKUP($E193,Lists!$T$4:$AA$49,6,FALSE))</f>
        <v/>
      </c>
      <c r="S193" s="101" t="str">
        <f>IF(ISERROR(VLOOKUP($E193,Lists!$T$4:$AA$49,7,FALSE)),"",VLOOKUP($E193,Lists!$T$4:$AA$49,7,FALSE))</f>
        <v/>
      </c>
      <c r="T193" s="102"/>
      <c r="U193" s="102"/>
      <c r="V193" s="102"/>
      <c r="W193" s="102"/>
      <c r="X193" s="102" t="str">
        <f>IF(ISERROR(VLOOKUP($E193,Lists!$T$4:$AF$49,13,FALSE))," ",VLOOKUP($E193,Lists!$T$4:$AF$49,13,FALSE))</f>
        <v xml:space="preserve"> </v>
      </c>
    </row>
    <row r="194" spans="1:24" x14ac:dyDescent="0.25">
      <c r="A194" s="91"/>
      <c r="B194" s="76" t="s">
        <v>781</v>
      </c>
      <c r="C194" s="89" t="s">
        <v>900</v>
      </c>
      <c r="D194" s="139" t="str">
        <f>IF(ISERROR(VLOOKUP($B194,Lists!$R$4:$S$17,2,FALSE)),"",VLOOKUP($B194,Lists!$R$4:$S$17,2,FALSE))</f>
        <v/>
      </c>
      <c r="E194" s="90" t="s">
        <v>799</v>
      </c>
      <c r="F194" s="96"/>
      <c r="G194" s="96" t="s">
        <v>836</v>
      </c>
      <c r="H194" s="91" t="s">
        <v>1016</v>
      </c>
      <c r="I194" s="91" t="s">
        <v>926</v>
      </c>
      <c r="J194" s="97"/>
      <c r="K194" s="78" t="s">
        <v>945</v>
      </c>
      <c r="L194" s="140" t="str">
        <f>IF(ISERROR(VLOOKUP($B194&amp;" "&amp;$M194,Lists!$AC$4:$AD$17,2,FALSE)),"",VLOOKUP($B194&amp;" "&amp;$M194,Lists!$AC$4:$AD$17,2,FALSE))</f>
        <v/>
      </c>
      <c r="M194" s="78" t="str">
        <f>IF(ISERROR(VLOOKUP($K194,Lists!$L$4:$M$7,2,FALSE)),"",VLOOKUP($K194,Lists!$L$4:$M$7,2,FALSE))</f>
        <v/>
      </c>
      <c r="N194" s="98" t="str">
        <f t="shared" si="2"/>
        <v/>
      </c>
      <c r="O194" s="124" t="str">
        <f>IF(C194="no",VLOOKUP(B194,Lists!$R$4:$AB$17,10, FALSE),"Please enter details here")</f>
        <v>Please enter details here</v>
      </c>
      <c r="P194" s="99"/>
      <c r="Q194" s="99" t="str">
        <f>IF(Lists!$BA$4="","No","")</f>
        <v>No</v>
      </c>
      <c r="R194" s="100" t="str">
        <f>IF(ISERROR(VLOOKUP($E194,Lists!$T$4:$AA$49,6,FALSE)),"",VLOOKUP($E194,Lists!$T$4:$AA$49,6,FALSE))</f>
        <v/>
      </c>
      <c r="S194" s="101" t="str">
        <f>IF(ISERROR(VLOOKUP($E194,Lists!$T$4:$AA$49,7,FALSE)),"",VLOOKUP($E194,Lists!$T$4:$AA$49,7,FALSE))</f>
        <v/>
      </c>
      <c r="T194" s="102"/>
      <c r="U194" s="102"/>
      <c r="V194" s="102"/>
      <c r="W194" s="102"/>
      <c r="X194" s="102" t="str">
        <f>IF(ISERROR(VLOOKUP($E194,Lists!$T$4:$AF$49,13,FALSE))," ",VLOOKUP($E194,Lists!$T$4:$AF$49,13,FALSE))</f>
        <v xml:space="preserve"> </v>
      </c>
    </row>
    <row r="195" spans="1:24" x14ac:dyDescent="0.25">
      <c r="A195" s="91"/>
      <c r="B195" s="76" t="s">
        <v>781</v>
      </c>
      <c r="C195" s="89" t="s">
        <v>900</v>
      </c>
      <c r="D195" s="139" t="str">
        <f>IF(ISERROR(VLOOKUP($B195,Lists!$R$4:$S$17,2,FALSE)),"",VLOOKUP($B195,Lists!$R$4:$S$17,2,FALSE))</f>
        <v/>
      </c>
      <c r="E195" s="90" t="s">
        <v>799</v>
      </c>
      <c r="F195" s="96"/>
      <c r="G195" s="96" t="s">
        <v>836</v>
      </c>
      <c r="H195" s="91" t="s">
        <v>1016</v>
      </c>
      <c r="I195" s="91" t="s">
        <v>926</v>
      </c>
      <c r="J195" s="97"/>
      <c r="K195" s="78" t="s">
        <v>945</v>
      </c>
      <c r="L195" s="140" t="str">
        <f>IF(ISERROR(VLOOKUP($B195&amp;" "&amp;$M195,Lists!$AC$4:$AD$17,2,FALSE)),"",VLOOKUP($B195&amp;" "&amp;$M195,Lists!$AC$4:$AD$17,2,FALSE))</f>
        <v/>
      </c>
      <c r="M195" s="78" t="str">
        <f>IF(ISERROR(VLOOKUP($K195,Lists!$L$4:$M$7,2,FALSE)),"",VLOOKUP($K195,Lists!$L$4:$M$7,2,FALSE))</f>
        <v/>
      </c>
      <c r="N195" s="98" t="str">
        <f t="shared" si="2"/>
        <v/>
      </c>
      <c r="O195" s="124" t="str">
        <f>IF(C195="no",VLOOKUP(B195,Lists!$R$4:$AB$17,10, FALSE),"Please enter details here")</f>
        <v>Please enter details here</v>
      </c>
      <c r="P195" s="99"/>
      <c r="Q195" s="99" t="str">
        <f>IF(Lists!$BA$4="","No","")</f>
        <v>No</v>
      </c>
      <c r="R195" s="100" t="str">
        <f>IF(ISERROR(VLOOKUP($E195,Lists!$T$4:$AA$49,6,FALSE)),"",VLOOKUP($E195,Lists!$T$4:$AA$49,6,FALSE))</f>
        <v/>
      </c>
      <c r="S195" s="101" t="str">
        <f>IF(ISERROR(VLOOKUP($E195,Lists!$T$4:$AA$49,7,FALSE)),"",VLOOKUP($E195,Lists!$T$4:$AA$49,7,FALSE))</f>
        <v/>
      </c>
      <c r="T195" s="102"/>
      <c r="U195" s="102"/>
      <c r="V195" s="102"/>
      <c r="W195" s="102"/>
      <c r="X195" s="102" t="str">
        <f>IF(ISERROR(VLOOKUP($E195,Lists!$T$4:$AF$49,13,FALSE))," ",VLOOKUP($E195,Lists!$T$4:$AF$49,13,FALSE))</f>
        <v xml:space="preserve"> </v>
      </c>
    </row>
    <row r="196" spans="1:24" x14ac:dyDescent="0.25">
      <c r="A196" s="91"/>
      <c r="B196" s="76" t="s">
        <v>781</v>
      </c>
      <c r="C196" s="89" t="s">
        <v>900</v>
      </c>
      <c r="D196" s="139" t="str">
        <f>IF(ISERROR(VLOOKUP($B196,Lists!$R$4:$S$17,2,FALSE)),"",VLOOKUP($B196,Lists!$R$4:$S$17,2,FALSE))</f>
        <v/>
      </c>
      <c r="E196" s="90" t="s">
        <v>799</v>
      </c>
      <c r="F196" s="96"/>
      <c r="G196" s="96" t="s">
        <v>836</v>
      </c>
      <c r="H196" s="91" t="s">
        <v>1016</v>
      </c>
      <c r="I196" s="91" t="s">
        <v>926</v>
      </c>
      <c r="J196" s="97"/>
      <c r="K196" s="78" t="s">
        <v>945</v>
      </c>
      <c r="L196" s="140" t="str">
        <f>IF(ISERROR(VLOOKUP($B196&amp;" "&amp;$M196,Lists!$AC$4:$AD$17,2,FALSE)),"",VLOOKUP($B196&amp;" "&amp;$M196,Lists!$AC$4:$AD$17,2,FALSE))</f>
        <v/>
      </c>
      <c r="M196" s="78" t="str">
        <f>IF(ISERROR(VLOOKUP($K196,Lists!$L$4:$M$7,2,FALSE)),"",VLOOKUP($K196,Lists!$L$4:$M$7,2,FALSE))</f>
        <v/>
      </c>
      <c r="N196" s="98" t="str">
        <f t="shared" si="2"/>
        <v/>
      </c>
      <c r="O196" s="124" t="str">
        <f>IF(C196="no",VLOOKUP(B196,Lists!$R$4:$AB$17,10, FALSE),"Please enter details here")</f>
        <v>Please enter details here</v>
      </c>
      <c r="P196" s="99"/>
      <c r="Q196" s="99" t="str">
        <f>IF(Lists!$BA$4="","No","")</f>
        <v>No</v>
      </c>
      <c r="R196" s="100" t="str">
        <f>IF(ISERROR(VLOOKUP($E196,Lists!$T$4:$AA$49,6,FALSE)),"",VLOOKUP($E196,Lists!$T$4:$AA$49,6,FALSE))</f>
        <v/>
      </c>
      <c r="S196" s="101" t="str">
        <f>IF(ISERROR(VLOOKUP($E196,Lists!$T$4:$AA$49,7,FALSE)),"",VLOOKUP($E196,Lists!$T$4:$AA$49,7,FALSE))</f>
        <v/>
      </c>
      <c r="T196" s="102"/>
      <c r="U196" s="102"/>
      <c r="V196" s="102"/>
      <c r="W196" s="102"/>
      <c r="X196" s="102" t="str">
        <f>IF(ISERROR(VLOOKUP($E196,Lists!$T$4:$AF$49,13,FALSE))," ",VLOOKUP($E196,Lists!$T$4:$AF$49,13,FALSE))</f>
        <v xml:space="preserve"> </v>
      </c>
    </row>
    <row r="197" spans="1:24" x14ac:dyDescent="0.25">
      <c r="A197" s="91"/>
      <c r="B197" s="76" t="s">
        <v>781</v>
      </c>
      <c r="C197" s="89" t="s">
        <v>900</v>
      </c>
      <c r="D197" s="139" t="str">
        <f>IF(ISERROR(VLOOKUP($B197,Lists!$R$4:$S$17,2,FALSE)),"",VLOOKUP($B197,Lists!$R$4:$S$17,2,FALSE))</f>
        <v/>
      </c>
      <c r="E197" s="90" t="s">
        <v>799</v>
      </c>
      <c r="F197" s="96"/>
      <c r="G197" s="96" t="s">
        <v>836</v>
      </c>
      <c r="H197" s="91" t="s">
        <v>1016</v>
      </c>
      <c r="I197" s="91" t="s">
        <v>926</v>
      </c>
      <c r="J197" s="97"/>
      <c r="K197" s="78" t="s">
        <v>945</v>
      </c>
      <c r="L197" s="140" t="str">
        <f>IF(ISERROR(VLOOKUP($B197&amp;" "&amp;$M197,Lists!$AC$4:$AD$17,2,FALSE)),"",VLOOKUP($B197&amp;" "&amp;$M197,Lists!$AC$4:$AD$17,2,FALSE))</f>
        <v/>
      </c>
      <c r="M197" s="78" t="str">
        <f>IF(ISERROR(VLOOKUP($K197,Lists!$L$4:$M$7,2,FALSE)),"",VLOOKUP($K197,Lists!$L$4:$M$7,2,FALSE))</f>
        <v/>
      </c>
      <c r="N197" s="98" t="str">
        <f t="shared" si="2"/>
        <v/>
      </c>
      <c r="O197" s="124" t="str">
        <f>IF(C197="no",VLOOKUP(B197,Lists!$R$4:$AB$17,10, FALSE),"Please enter details here")</f>
        <v>Please enter details here</v>
      </c>
      <c r="P197" s="99"/>
      <c r="Q197" s="99" t="str">
        <f>IF(Lists!$BA$4="","No","")</f>
        <v>No</v>
      </c>
      <c r="R197" s="100" t="str">
        <f>IF(ISERROR(VLOOKUP($E197,Lists!$T$4:$AA$49,6,FALSE)),"",VLOOKUP($E197,Lists!$T$4:$AA$49,6,FALSE))</f>
        <v/>
      </c>
      <c r="S197" s="101" t="str">
        <f>IF(ISERROR(VLOOKUP($E197,Lists!$T$4:$AA$49,7,FALSE)),"",VLOOKUP($E197,Lists!$T$4:$AA$49,7,FALSE))</f>
        <v/>
      </c>
      <c r="T197" s="102"/>
      <c r="U197" s="102"/>
      <c r="V197" s="102"/>
      <c r="W197" s="102"/>
      <c r="X197" s="102" t="str">
        <f>IF(ISERROR(VLOOKUP($E197,Lists!$T$4:$AF$49,13,FALSE))," ",VLOOKUP($E197,Lists!$T$4:$AF$49,13,FALSE))</f>
        <v xml:space="preserve"> </v>
      </c>
    </row>
    <row r="198" spans="1:24" x14ac:dyDescent="0.25">
      <c r="A198" s="91"/>
      <c r="B198" s="76" t="s">
        <v>781</v>
      </c>
      <c r="C198" s="89" t="s">
        <v>900</v>
      </c>
      <c r="D198" s="139" t="str">
        <f>IF(ISERROR(VLOOKUP($B198,Lists!$R$4:$S$17,2,FALSE)),"",VLOOKUP($B198,Lists!$R$4:$S$17,2,FALSE))</f>
        <v/>
      </c>
      <c r="E198" s="90" t="s">
        <v>799</v>
      </c>
      <c r="F198" s="96"/>
      <c r="G198" s="96" t="s">
        <v>836</v>
      </c>
      <c r="H198" s="91" t="s">
        <v>1016</v>
      </c>
      <c r="I198" s="91" t="s">
        <v>926</v>
      </c>
      <c r="J198" s="97"/>
      <c r="K198" s="78" t="s">
        <v>945</v>
      </c>
      <c r="L198" s="140" t="str">
        <f>IF(ISERROR(VLOOKUP($B198&amp;" "&amp;$M198,Lists!$AC$4:$AD$17,2,FALSE)),"",VLOOKUP($B198&amp;" "&amp;$M198,Lists!$AC$4:$AD$17,2,FALSE))</f>
        <v/>
      </c>
      <c r="M198" s="78" t="str">
        <f>IF(ISERROR(VLOOKUP($K198,Lists!$L$4:$M$7,2,FALSE)),"",VLOOKUP($K198,Lists!$L$4:$M$7,2,FALSE))</f>
        <v/>
      </c>
      <c r="N198" s="98" t="str">
        <f t="shared" si="2"/>
        <v/>
      </c>
      <c r="O198" s="124" t="str">
        <f>IF(C198="no",VLOOKUP(B198,Lists!$R$4:$AB$17,10, FALSE),"Please enter details here")</f>
        <v>Please enter details here</v>
      </c>
      <c r="P198" s="99"/>
      <c r="Q198" s="99" t="str">
        <f>IF(Lists!$BA$4="","No","")</f>
        <v>No</v>
      </c>
      <c r="R198" s="100" t="str">
        <f>IF(ISERROR(VLOOKUP($E198,Lists!$T$4:$AA$49,6,FALSE)),"",VLOOKUP($E198,Lists!$T$4:$AA$49,6,FALSE))</f>
        <v/>
      </c>
      <c r="S198" s="101" t="str">
        <f>IF(ISERROR(VLOOKUP($E198,Lists!$T$4:$AA$49,7,FALSE)),"",VLOOKUP($E198,Lists!$T$4:$AA$49,7,FALSE))</f>
        <v/>
      </c>
      <c r="T198" s="102"/>
      <c r="U198" s="102"/>
      <c r="V198" s="102"/>
      <c r="W198" s="102"/>
      <c r="X198" s="102" t="str">
        <f>IF(ISERROR(VLOOKUP($E198,Lists!$T$4:$AF$49,13,FALSE))," ",VLOOKUP($E198,Lists!$T$4:$AF$49,13,FALSE))</f>
        <v xml:space="preserve"> </v>
      </c>
    </row>
    <row r="199" spans="1:24" x14ac:dyDescent="0.25">
      <c r="A199" s="91"/>
      <c r="B199" s="76" t="s">
        <v>781</v>
      </c>
      <c r="C199" s="89" t="s">
        <v>900</v>
      </c>
      <c r="D199" s="139" t="str">
        <f>IF(ISERROR(VLOOKUP($B199,Lists!$R$4:$S$17,2,FALSE)),"",VLOOKUP($B199,Lists!$R$4:$S$17,2,FALSE))</f>
        <v/>
      </c>
      <c r="E199" s="90" t="s">
        <v>799</v>
      </c>
      <c r="F199" s="96"/>
      <c r="G199" s="96" t="s">
        <v>836</v>
      </c>
      <c r="H199" s="91" t="s">
        <v>1016</v>
      </c>
      <c r="I199" s="91" t="s">
        <v>926</v>
      </c>
      <c r="J199" s="97"/>
      <c r="K199" s="78" t="s">
        <v>945</v>
      </c>
      <c r="L199" s="140" t="str">
        <f>IF(ISERROR(VLOOKUP($B199&amp;" "&amp;$M199,Lists!$AC$4:$AD$17,2,FALSE)),"",VLOOKUP($B199&amp;" "&amp;$M199,Lists!$AC$4:$AD$17,2,FALSE))</f>
        <v/>
      </c>
      <c r="M199" s="78" t="str">
        <f>IF(ISERROR(VLOOKUP($K199,Lists!$L$4:$M$7,2,FALSE)),"",VLOOKUP($K199,Lists!$L$4:$M$7,2,FALSE))</f>
        <v/>
      </c>
      <c r="N199" s="98" t="str">
        <f t="shared" si="2"/>
        <v/>
      </c>
      <c r="O199" s="124" t="str">
        <f>IF(C199="no",VLOOKUP(B199,Lists!$R$4:$AB$17,10, FALSE),"Please enter details here")</f>
        <v>Please enter details here</v>
      </c>
      <c r="P199" s="99"/>
      <c r="Q199" s="99" t="str">
        <f>IF(Lists!$BA$4="","No","")</f>
        <v>No</v>
      </c>
      <c r="R199" s="100" t="str">
        <f>IF(ISERROR(VLOOKUP($E199,Lists!$T$4:$AA$49,6,FALSE)),"",VLOOKUP($E199,Lists!$T$4:$AA$49,6,FALSE))</f>
        <v/>
      </c>
      <c r="S199" s="101" t="str">
        <f>IF(ISERROR(VLOOKUP($E199,Lists!$T$4:$AA$49,7,FALSE)),"",VLOOKUP($E199,Lists!$T$4:$AA$49,7,FALSE))</f>
        <v/>
      </c>
      <c r="T199" s="102"/>
      <c r="U199" s="102"/>
      <c r="V199" s="102"/>
      <c r="W199" s="102"/>
      <c r="X199" s="102" t="str">
        <f>IF(ISERROR(VLOOKUP($E199,Lists!$T$4:$AF$49,13,FALSE))," ",VLOOKUP($E199,Lists!$T$4:$AF$49,13,FALSE))</f>
        <v xml:space="preserve"> </v>
      </c>
    </row>
    <row r="200" spans="1:24" x14ac:dyDescent="0.25">
      <c r="A200" s="91"/>
      <c r="B200" s="76" t="s">
        <v>781</v>
      </c>
      <c r="C200" s="89" t="s">
        <v>900</v>
      </c>
      <c r="D200" s="139" t="str">
        <f>IF(ISERROR(VLOOKUP($B200,Lists!$R$4:$S$17,2,FALSE)),"",VLOOKUP($B200,Lists!$R$4:$S$17,2,FALSE))</f>
        <v/>
      </c>
      <c r="E200" s="90" t="s">
        <v>799</v>
      </c>
      <c r="F200" s="96"/>
      <c r="G200" s="96" t="s">
        <v>836</v>
      </c>
      <c r="H200" s="91" t="s">
        <v>1016</v>
      </c>
      <c r="I200" s="91" t="s">
        <v>926</v>
      </c>
      <c r="J200" s="97"/>
      <c r="K200" s="78" t="s">
        <v>945</v>
      </c>
      <c r="L200" s="140" t="str">
        <f>IF(ISERROR(VLOOKUP($B200&amp;" "&amp;$M200,Lists!$AC$4:$AD$17,2,FALSE)),"",VLOOKUP($B200&amp;" "&amp;$M200,Lists!$AC$4:$AD$17,2,FALSE))</f>
        <v/>
      </c>
      <c r="M200" s="78" t="str">
        <f>IF(ISERROR(VLOOKUP($K200,Lists!$L$4:$M$7,2,FALSE)),"",VLOOKUP($K200,Lists!$L$4:$M$7,2,FALSE))</f>
        <v/>
      </c>
      <c r="N200" s="98" t="str">
        <f t="shared" ref="N200:N263" si="3">IF(ISERROR(J200*L200),"",J200*L200)</f>
        <v/>
      </c>
      <c r="O200" s="124" t="str">
        <f>IF(C200="no",VLOOKUP(B200,Lists!$R$4:$AB$17,10, FALSE),"Please enter details here")</f>
        <v>Please enter details here</v>
      </c>
      <c r="P200" s="99"/>
      <c r="Q200" s="99" t="str">
        <f>IF(Lists!$BA$4="","No","")</f>
        <v>No</v>
      </c>
      <c r="R200" s="100" t="str">
        <f>IF(ISERROR(VLOOKUP($E200,Lists!$T$4:$AA$49,6,FALSE)),"",VLOOKUP($E200,Lists!$T$4:$AA$49,6,FALSE))</f>
        <v/>
      </c>
      <c r="S200" s="101" t="str">
        <f>IF(ISERROR(VLOOKUP($E200,Lists!$T$4:$AA$49,7,FALSE)),"",VLOOKUP($E200,Lists!$T$4:$AA$49,7,FALSE))</f>
        <v/>
      </c>
      <c r="T200" s="102"/>
      <c r="U200" s="102"/>
      <c r="V200" s="102"/>
      <c r="W200" s="102"/>
      <c r="X200" s="102" t="str">
        <f>IF(ISERROR(VLOOKUP($E200,Lists!$T$4:$AF$49,13,FALSE))," ",VLOOKUP($E200,Lists!$T$4:$AF$49,13,FALSE))</f>
        <v xml:space="preserve"> </v>
      </c>
    </row>
    <row r="201" spans="1:24" x14ac:dyDescent="0.25">
      <c r="A201" s="91"/>
      <c r="B201" s="76" t="s">
        <v>781</v>
      </c>
      <c r="C201" s="89" t="s">
        <v>900</v>
      </c>
      <c r="D201" s="139" t="str">
        <f>IF(ISERROR(VLOOKUP($B201,Lists!$R$4:$S$17,2,FALSE)),"",VLOOKUP($B201,Lists!$R$4:$S$17,2,FALSE))</f>
        <v/>
      </c>
      <c r="E201" s="90" t="s">
        <v>799</v>
      </c>
      <c r="F201" s="96"/>
      <c r="G201" s="96" t="s">
        <v>836</v>
      </c>
      <c r="H201" s="91" t="s">
        <v>1016</v>
      </c>
      <c r="I201" s="91" t="s">
        <v>926</v>
      </c>
      <c r="J201" s="97"/>
      <c r="K201" s="78" t="s">
        <v>945</v>
      </c>
      <c r="L201" s="140" t="str">
        <f>IF(ISERROR(VLOOKUP($B201&amp;" "&amp;$M201,Lists!$AC$4:$AD$17,2,FALSE)),"",VLOOKUP($B201&amp;" "&amp;$M201,Lists!$AC$4:$AD$17,2,FALSE))</f>
        <v/>
      </c>
      <c r="M201" s="78" t="str">
        <f>IF(ISERROR(VLOOKUP($K201,Lists!$L$4:$M$7,2,FALSE)),"",VLOOKUP($K201,Lists!$L$4:$M$7,2,FALSE))</f>
        <v/>
      </c>
      <c r="N201" s="98" t="str">
        <f t="shared" si="3"/>
        <v/>
      </c>
      <c r="O201" s="124" t="str">
        <f>IF(C201="no",VLOOKUP(B201,Lists!$R$4:$AB$17,10, FALSE),"Please enter details here")</f>
        <v>Please enter details here</v>
      </c>
      <c r="P201" s="99"/>
      <c r="Q201" s="99" t="str">
        <f>IF(Lists!$BA$4="","No","")</f>
        <v>No</v>
      </c>
      <c r="R201" s="100" t="str">
        <f>IF(ISERROR(VLOOKUP($E201,Lists!$T$4:$AA$49,6,FALSE)),"",VLOOKUP($E201,Lists!$T$4:$AA$49,6,FALSE))</f>
        <v/>
      </c>
      <c r="S201" s="101" t="str">
        <f>IF(ISERROR(VLOOKUP($E201,Lists!$T$4:$AA$49,7,FALSE)),"",VLOOKUP($E201,Lists!$T$4:$AA$49,7,FALSE))</f>
        <v/>
      </c>
      <c r="T201" s="102"/>
      <c r="U201" s="102"/>
      <c r="V201" s="102"/>
      <c r="W201" s="102"/>
      <c r="X201" s="102" t="str">
        <f>IF(ISERROR(VLOOKUP($E201,Lists!$T$4:$AF$49,13,FALSE))," ",VLOOKUP($E201,Lists!$T$4:$AF$49,13,FALSE))</f>
        <v xml:space="preserve"> </v>
      </c>
    </row>
    <row r="202" spans="1:24" x14ac:dyDescent="0.25">
      <c r="A202" s="91"/>
      <c r="B202" s="76" t="s">
        <v>781</v>
      </c>
      <c r="C202" s="89" t="s">
        <v>900</v>
      </c>
      <c r="D202" s="139" t="str">
        <f>IF(ISERROR(VLOOKUP($B202,Lists!$R$4:$S$17,2,FALSE)),"",VLOOKUP($B202,Lists!$R$4:$S$17,2,FALSE))</f>
        <v/>
      </c>
      <c r="E202" s="90" t="s">
        <v>799</v>
      </c>
      <c r="F202" s="96"/>
      <c r="G202" s="96" t="s">
        <v>836</v>
      </c>
      <c r="H202" s="91" t="s">
        <v>1016</v>
      </c>
      <c r="I202" s="91" t="s">
        <v>926</v>
      </c>
      <c r="J202" s="97"/>
      <c r="K202" s="78" t="s">
        <v>945</v>
      </c>
      <c r="L202" s="140" t="str">
        <f>IF(ISERROR(VLOOKUP($B202&amp;" "&amp;$M202,Lists!$AC$4:$AD$17,2,FALSE)),"",VLOOKUP($B202&amp;" "&amp;$M202,Lists!$AC$4:$AD$17,2,FALSE))</f>
        <v/>
      </c>
      <c r="M202" s="78" t="str">
        <f>IF(ISERROR(VLOOKUP($K202,Lists!$L$4:$M$7,2,FALSE)),"",VLOOKUP($K202,Lists!$L$4:$M$7,2,FALSE))</f>
        <v/>
      </c>
      <c r="N202" s="98" t="str">
        <f t="shared" si="3"/>
        <v/>
      </c>
      <c r="O202" s="124" t="str">
        <f>IF(C202="no",VLOOKUP(B202,Lists!$R$4:$AB$17,10, FALSE),"Please enter details here")</f>
        <v>Please enter details here</v>
      </c>
      <c r="P202" s="99"/>
      <c r="Q202" s="99" t="str">
        <f>IF(Lists!$BA$4="","No","")</f>
        <v>No</v>
      </c>
      <c r="R202" s="100" t="str">
        <f>IF(ISERROR(VLOOKUP($E202,Lists!$T$4:$AA$49,6,FALSE)),"",VLOOKUP($E202,Lists!$T$4:$AA$49,6,FALSE))</f>
        <v/>
      </c>
      <c r="S202" s="101" t="str">
        <f>IF(ISERROR(VLOOKUP($E202,Lists!$T$4:$AA$49,7,FALSE)),"",VLOOKUP($E202,Lists!$T$4:$AA$49,7,FALSE))</f>
        <v/>
      </c>
      <c r="T202" s="102"/>
      <c r="U202" s="102"/>
      <c r="V202" s="102"/>
      <c r="W202" s="102"/>
      <c r="X202" s="102" t="str">
        <f>IF(ISERROR(VLOOKUP($E202,Lists!$T$4:$AF$49,13,FALSE))," ",VLOOKUP($E202,Lists!$T$4:$AF$49,13,FALSE))</f>
        <v xml:space="preserve"> </v>
      </c>
    </row>
    <row r="203" spans="1:24" x14ac:dyDescent="0.25">
      <c r="A203" s="91"/>
      <c r="B203" s="76" t="s">
        <v>781</v>
      </c>
      <c r="C203" s="89" t="s">
        <v>900</v>
      </c>
      <c r="D203" s="139" t="str">
        <f>IF(ISERROR(VLOOKUP($B203,Lists!$R$4:$S$17,2,FALSE)),"",VLOOKUP($B203,Lists!$R$4:$S$17,2,FALSE))</f>
        <v/>
      </c>
      <c r="E203" s="90" t="s">
        <v>799</v>
      </c>
      <c r="F203" s="96"/>
      <c r="G203" s="96" t="s">
        <v>836</v>
      </c>
      <c r="H203" s="91" t="s">
        <v>1016</v>
      </c>
      <c r="I203" s="91" t="s">
        <v>926</v>
      </c>
      <c r="J203" s="97"/>
      <c r="K203" s="78" t="s">
        <v>945</v>
      </c>
      <c r="L203" s="140" t="str">
        <f>IF(ISERROR(VLOOKUP($B203&amp;" "&amp;$M203,Lists!$AC$4:$AD$17,2,FALSE)),"",VLOOKUP($B203&amp;" "&amp;$M203,Lists!$AC$4:$AD$17,2,FALSE))</f>
        <v/>
      </c>
      <c r="M203" s="78" t="str">
        <f>IF(ISERROR(VLOOKUP($K203,Lists!$L$4:$M$7,2,FALSE)),"",VLOOKUP($K203,Lists!$L$4:$M$7,2,FALSE))</f>
        <v/>
      </c>
      <c r="N203" s="98" t="str">
        <f t="shared" si="3"/>
        <v/>
      </c>
      <c r="O203" s="124" t="str">
        <f>IF(C203="no",VLOOKUP(B203,Lists!$R$4:$AB$17,10, FALSE),"Please enter details here")</f>
        <v>Please enter details here</v>
      </c>
      <c r="P203" s="99"/>
      <c r="Q203" s="99" t="str">
        <f>IF(Lists!$BA$4="","No","")</f>
        <v>No</v>
      </c>
      <c r="R203" s="100" t="str">
        <f>IF(ISERROR(VLOOKUP($E203,Lists!$T$4:$AA$49,6,FALSE)),"",VLOOKUP($E203,Lists!$T$4:$AA$49,6,FALSE))</f>
        <v/>
      </c>
      <c r="S203" s="101" t="str">
        <f>IF(ISERROR(VLOOKUP($E203,Lists!$T$4:$AA$49,7,FALSE)),"",VLOOKUP($E203,Lists!$T$4:$AA$49,7,FALSE))</f>
        <v/>
      </c>
      <c r="T203" s="102"/>
      <c r="U203" s="102"/>
      <c r="V203" s="102"/>
      <c r="W203" s="102"/>
      <c r="X203" s="102" t="str">
        <f>IF(ISERROR(VLOOKUP($E203,Lists!$T$4:$AF$49,13,FALSE))," ",VLOOKUP($E203,Lists!$T$4:$AF$49,13,FALSE))</f>
        <v xml:space="preserve"> </v>
      </c>
    </row>
    <row r="204" spans="1:24" x14ac:dyDescent="0.25">
      <c r="A204" s="91"/>
      <c r="B204" s="76" t="s">
        <v>781</v>
      </c>
      <c r="C204" s="89" t="s">
        <v>900</v>
      </c>
      <c r="D204" s="139" t="str">
        <f>IF(ISERROR(VLOOKUP($B204,Lists!$R$4:$S$17,2,FALSE)),"",VLOOKUP($B204,Lists!$R$4:$S$17,2,FALSE))</f>
        <v/>
      </c>
      <c r="E204" s="90" t="s">
        <v>799</v>
      </c>
      <c r="F204" s="96"/>
      <c r="G204" s="96" t="s">
        <v>836</v>
      </c>
      <c r="H204" s="91" t="s">
        <v>1016</v>
      </c>
      <c r="I204" s="91" t="s">
        <v>926</v>
      </c>
      <c r="J204" s="97"/>
      <c r="K204" s="78" t="s">
        <v>945</v>
      </c>
      <c r="L204" s="140" t="str">
        <f>IF(ISERROR(VLOOKUP($B204&amp;" "&amp;$M204,Lists!$AC$4:$AD$17,2,FALSE)),"",VLOOKUP($B204&amp;" "&amp;$M204,Lists!$AC$4:$AD$17,2,FALSE))</f>
        <v/>
      </c>
      <c r="M204" s="78" t="str">
        <f>IF(ISERROR(VLOOKUP($K204,Lists!$L$4:$M$7,2,FALSE)),"",VLOOKUP($K204,Lists!$L$4:$M$7,2,FALSE))</f>
        <v/>
      </c>
      <c r="N204" s="98" t="str">
        <f t="shared" si="3"/>
        <v/>
      </c>
      <c r="O204" s="124" t="str">
        <f>IF(C204="no",VLOOKUP(B204,Lists!$R$4:$AB$17,10, FALSE),"Please enter details here")</f>
        <v>Please enter details here</v>
      </c>
      <c r="P204" s="99"/>
      <c r="Q204" s="99" t="str">
        <f>IF(Lists!$BA$4="","No","")</f>
        <v>No</v>
      </c>
      <c r="R204" s="100" t="str">
        <f>IF(ISERROR(VLOOKUP($E204,Lists!$T$4:$AA$49,6,FALSE)),"",VLOOKUP($E204,Lists!$T$4:$AA$49,6,FALSE))</f>
        <v/>
      </c>
      <c r="S204" s="101" t="str">
        <f>IF(ISERROR(VLOOKUP($E204,Lists!$T$4:$AA$49,7,FALSE)),"",VLOOKUP($E204,Lists!$T$4:$AA$49,7,FALSE))</f>
        <v/>
      </c>
      <c r="T204" s="102"/>
      <c r="U204" s="102"/>
      <c r="V204" s="102"/>
      <c r="W204" s="102"/>
      <c r="X204" s="102" t="str">
        <f>IF(ISERROR(VLOOKUP($E204,Lists!$T$4:$AF$49,13,FALSE))," ",VLOOKUP($E204,Lists!$T$4:$AF$49,13,FALSE))</f>
        <v xml:space="preserve"> </v>
      </c>
    </row>
    <row r="205" spans="1:24" x14ac:dyDescent="0.25">
      <c r="A205" s="91"/>
      <c r="B205" s="76" t="s">
        <v>781</v>
      </c>
      <c r="C205" s="89" t="s">
        <v>900</v>
      </c>
      <c r="D205" s="139" t="str">
        <f>IF(ISERROR(VLOOKUP($B205,Lists!$R$4:$S$17,2,FALSE)),"",VLOOKUP($B205,Lists!$R$4:$S$17,2,FALSE))</f>
        <v/>
      </c>
      <c r="E205" s="90" t="s">
        <v>799</v>
      </c>
      <c r="F205" s="96"/>
      <c r="G205" s="96" t="s">
        <v>836</v>
      </c>
      <c r="H205" s="91" t="s">
        <v>1016</v>
      </c>
      <c r="I205" s="91" t="s">
        <v>926</v>
      </c>
      <c r="J205" s="97"/>
      <c r="K205" s="78" t="s">
        <v>945</v>
      </c>
      <c r="L205" s="140" t="str">
        <f>IF(ISERROR(VLOOKUP($B205&amp;" "&amp;$M205,Lists!$AC$4:$AD$17,2,FALSE)),"",VLOOKUP($B205&amp;" "&amp;$M205,Lists!$AC$4:$AD$17,2,FALSE))</f>
        <v/>
      </c>
      <c r="M205" s="78" t="str">
        <f>IF(ISERROR(VLOOKUP($K205,Lists!$L$4:$M$7,2,FALSE)),"",VLOOKUP($K205,Lists!$L$4:$M$7,2,FALSE))</f>
        <v/>
      </c>
      <c r="N205" s="98" t="str">
        <f t="shared" si="3"/>
        <v/>
      </c>
      <c r="O205" s="124" t="str">
        <f>IF(C205="no",VLOOKUP(B205,Lists!$R$4:$AB$17,10, FALSE),"Please enter details here")</f>
        <v>Please enter details here</v>
      </c>
      <c r="P205" s="99"/>
      <c r="Q205" s="99" t="str">
        <f>IF(Lists!$BA$4="","No","")</f>
        <v>No</v>
      </c>
      <c r="R205" s="100" t="str">
        <f>IF(ISERROR(VLOOKUP($E205,Lists!$T$4:$AA$49,6,FALSE)),"",VLOOKUP($E205,Lists!$T$4:$AA$49,6,FALSE))</f>
        <v/>
      </c>
      <c r="S205" s="101" t="str">
        <f>IF(ISERROR(VLOOKUP($E205,Lists!$T$4:$AA$49,7,FALSE)),"",VLOOKUP($E205,Lists!$T$4:$AA$49,7,FALSE))</f>
        <v/>
      </c>
      <c r="T205" s="102"/>
      <c r="U205" s="102"/>
      <c r="V205" s="102"/>
      <c r="W205" s="102"/>
      <c r="X205" s="102" t="str">
        <f>IF(ISERROR(VLOOKUP($E205,Lists!$T$4:$AF$49,13,FALSE))," ",VLOOKUP($E205,Lists!$T$4:$AF$49,13,FALSE))</f>
        <v xml:space="preserve"> </v>
      </c>
    </row>
    <row r="206" spans="1:24" x14ac:dyDescent="0.25">
      <c r="A206" s="91"/>
      <c r="B206" s="76" t="s">
        <v>781</v>
      </c>
      <c r="C206" s="89" t="s">
        <v>900</v>
      </c>
      <c r="D206" s="139" t="str">
        <f>IF(ISERROR(VLOOKUP($B206,Lists!$R$4:$S$17,2,FALSE)),"",VLOOKUP($B206,Lists!$R$4:$S$17,2,FALSE))</f>
        <v/>
      </c>
      <c r="E206" s="90" t="s">
        <v>799</v>
      </c>
      <c r="F206" s="96"/>
      <c r="G206" s="96" t="s">
        <v>836</v>
      </c>
      <c r="H206" s="91" t="s">
        <v>1016</v>
      </c>
      <c r="I206" s="91" t="s">
        <v>926</v>
      </c>
      <c r="J206" s="97"/>
      <c r="K206" s="78" t="s">
        <v>945</v>
      </c>
      <c r="L206" s="140" t="str">
        <f>IF(ISERROR(VLOOKUP($B206&amp;" "&amp;$M206,Lists!$AC$4:$AD$17,2,FALSE)),"",VLOOKUP($B206&amp;" "&amp;$M206,Lists!$AC$4:$AD$17,2,FALSE))</f>
        <v/>
      </c>
      <c r="M206" s="78" t="str">
        <f>IF(ISERROR(VLOOKUP($K206,Lists!$L$4:$M$7,2,FALSE)),"",VLOOKUP($K206,Lists!$L$4:$M$7,2,FALSE))</f>
        <v/>
      </c>
      <c r="N206" s="98" t="str">
        <f t="shared" si="3"/>
        <v/>
      </c>
      <c r="O206" s="124" t="str">
        <f>IF(C206="no",VLOOKUP(B206,Lists!$R$4:$AB$17,10, FALSE),"Please enter details here")</f>
        <v>Please enter details here</v>
      </c>
      <c r="P206" s="99"/>
      <c r="Q206" s="99" t="str">
        <f>IF(Lists!$BA$4="","No","")</f>
        <v>No</v>
      </c>
      <c r="R206" s="100" t="str">
        <f>IF(ISERROR(VLOOKUP($E206,Lists!$T$4:$AA$49,6,FALSE)),"",VLOOKUP($E206,Lists!$T$4:$AA$49,6,FALSE))</f>
        <v/>
      </c>
      <c r="S206" s="101" t="str">
        <f>IF(ISERROR(VLOOKUP($E206,Lists!$T$4:$AA$49,7,FALSE)),"",VLOOKUP($E206,Lists!$T$4:$AA$49,7,FALSE))</f>
        <v/>
      </c>
      <c r="T206" s="102"/>
      <c r="U206" s="102"/>
      <c r="V206" s="102"/>
      <c r="W206" s="102"/>
      <c r="X206" s="102" t="str">
        <f>IF(ISERROR(VLOOKUP($E206,Lists!$T$4:$AF$49,13,FALSE))," ",VLOOKUP($E206,Lists!$T$4:$AF$49,13,FALSE))</f>
        <v xml:space="preserve"> </v>
      </c>
    </row>
    <row r="207" spans="1:24" x14ac:dyDescent="0.25">
      <c r="A207" s="91"/>
      <c r="B207" s="76" t="s">
        <v>781</v>
      </c>
      <c r="C207" s="89" t="s">
        <v>900</v>
      </c>
      <c r="D207" s="139" t="str">
        <f>IF(ISERROR(VLOOKUP($B207,Lists!$R$4:$S$17,2,FALSE)),"",VLOOKUP($B207,Lists!$R$4:$S$17,2,FALSE))</f>
        <v/>
      </c>
      <c r="E207" s="90" t="s">
        <v>799</v>
      </c>
      <c r="F207" s="96"/>
      <c r="G207" s="96" t="s">
        <v>836</v>
      </c>
      <c r="H207" s="91" t="s">
        <v>1016</v>
      </c>
      <c r="I207" s="91" t="s">
        <v>926</v>
      </c>
      <c r="J207" s="97"/>
      <c r="K207" s="78" t="s">
        <v>945</v>
      </c>
      <c r="L207" s="140" t="str">
        <f>IF(ISERROR(VLOOKUP($B207&amp;" "&amp;$M207,Lists!$AC$4:$AD$17,2,FALSE)),"",VLOOKUP($B207&amp;" "&amp;$M207,Lists!$AC$4:$AD$17,2,FALSE))</f>
        <v/>
      </c>
      <c r="M207" s="78" t="str">
        <f>IF(ISERROR(VLOOKUP($K207,Lists!$L$4:$M$7,2,FALSE)),"",VLOOKUP($K207,Lists!$L$4:$M$7,2,FALSE))</f>
        <v/>
      </c>
      <c r="N207" s="98" t="str">
        <f t="shared" si="3"/>
        <v/>
      </c>
      <c r="O207" s="124" t="str">
        <f>IF(C207="no",VLOOKUP(B207,Lists!$R$4:$AB$17,10, FALSE),"Please enter details here")</f>
        <v>Please enter details here</v>
      </c>
      <c r="P207" s="99"/>
      <c r="Q207" s="99" t="str">
        <f>IF(Lists!$BA$4="","No","")</f>
        <v>No</v>
      </c>
      <c r="R207" s="100" t="str">
        <f>IF(ISERROR(VLOOKUP($E207,Lists!$T$4:$AA$49,6,FALSE)),"",VLOOKUP($E207,Lists!$T$4:$AA$49,6,FALSE))</f>
        <v/>
      </c>
      <c r="S207" s="101" t="str">
        <f>IF(ISERROR(VLOOKUP($E207,Lists!$T$4:$AA$49,7,FALSE)),"",VLOOKUP($E207,Lists!$T$4:$AA$49,7,FALSE))</f>
        <v/>
      </c>
      <c r="T207" s="102"/>
      <c r="U207" s="102"/>
      <c r="V207" s="102"/>
      <c r="W207" s="102"/>
      <c r="X207" s="102" t="str">
        <f>IF(ISERROR(VLOOKUP($E207,Lists!$T$4:$AF$49,13,FALSE))," ",VLOOKUP($E207,Lists!$T$4:$AF$49,13,FALSE))</f>
        <v xml:space="preserve"> </v>
      </c>
    </row>
    <row r="208" spans="1:24" x14ac:dyDescent="0.25">
      <c r="A208" s="91"/>
      <c r="B208" s="76" t="s">
        <v>781</v>
      </c>
      <c r="C208" s="89" t="s">
        <v>900</v>
      </c>
      <c r="D208" s="139" t="str">
        <f>IF(ISERROR(VLOOKUP($B208,Lists!$R$4:$S$17,2,FALSE)),"",VLOOKUP($B208,Lists!$R$4:$S$17,2,FALSE))</f>
        <v/>
      </c>
      <c r="E208" s="90" t="s">
        <v>799</v>
      </c>
      <c r="F208" s="96"/>
      <c r="G208" s="96" t="s">
        <v>836</v>
      </c>
      <c r="H208" s="91" t="s">
        <v>1016</v>
      </c>
      <c r="I208" s="91" t="s">
        <v>926</v>
      </c>
      <c r="J208" s="97"/>
      <c r="K208" s="78" t="s">
        <v>945</v>
      </c>
      <c r="L208" s="140" t="str">
        <f>IF(ISERROR(VLOOKUP($B208&amp;" "&amp;$M208,Lists!$AC$4:$AD$17,2,FALSE)),"",VLOOKUP($B208&amp;" "&amp;$M208,Lists!$AC$4:$AD$17,2,FALSE))</f>
        <v/>
      </c>
      <c r="M208" s="78" t="str">
        <f>IF(ISERROR(VLOOKUP($K208,Lists!$L$4:$M$7,2,FALSE)),"",VLOOKUP($K208,Lists!$L$4:$M$7,2,FALSE))</f>
        <v/>
      </c>
      <c r="N208" s="98" t="str">
        <f t="shared" si="3"/>
        <v/>
      </c>
      <c r="O208" s="124" t="str">
        <f>IF(C208="no",VLOOKUP(B208,Lists!$R$4:$AB$17,10, FALSE),"Please enter details here")</f>
        <v>Please enter details here</v>
      </c>
      <c r="P208" s="99"/>
      <c r="Q208" s="99" t="str">
        <f>IF(Lists!$BA$4="","No","")</f>
        <v>No</v>
      </c>
      <c r="R208" s="100" t="str">
        <f>IF(ISERROR(VLOOKUP($E208,Lists!$T$4:$AA$49,6,FALSE)),"",VLOOKUP($E208,Lists!$T$4:$AA$49,6,FALSE))</f>
        <v/>
      </c>
      <c r="S208" s="101" t="str">
        <f>IF(ISERROR(VLOOKUP($E208,Lists!$T$4:$AA$49,7,FALSE)),"",VLOOKUP($E208,Lists!$T$4:$AA$49,7,FALSE))</f>
        <v/>
      </c>
      <c r="T208" s="102"/>
      <c r="U208" s="102"/>
      <c r="V208" s="102"/>
      <c r="W208" s="102"/>
      <c r="X208" s="102" t="str">
        <f>IF(ISERROR(VLOOKUP($E208,Lists!$T$4:$AF$49,13,FALSE))," ",VLOOKUP($E208,Lists!$T$4:$AF$49,13,FALSE))</f>
        <v xml:space="preserve"> </v>
      </c>
    </row>
    <row r="209" spans="1:24" x14ac:dyDescent="0.25">
      <c r="A209" s="91"/>
      <c r="B209" s="76" t="s">
        <v>781</v>
      </c>
      <c r="C209" s="89" t="s">
        <v>900</v>
      </c>
      <c r="D209" s="139" t="str">
        <f>IF(ISERROR(VLOOKUP($B209,Lists!$R$4:$S$17,2,FALSE)),"",VLOOKUP($B209,Lists!$R$4:$S$17,2,FALSE))</f>
        <v/>
      </c>
      <c r="E209" s="90" t="s">
        <v>799</v>
      </c>
      <c r="F209" s="96"/>
      <c r="G209" s="96" t="s">
        <v>836</v>
      </c>
      <c r="H209" s="91" t="s">
        <v>1016</v>
      </c>
      <c r="I209" s="91" t="s">
        <v>926</v>
      </c>
      <c r="J209" s="97"/>
      <c r="K209" s="78" t="s">
        <v>945</v>
      </c>
      <c r="L209" s="140" t="str">
        <f>IF(ISERROR(VLOOKUP($B209&amp;" "&amp;$M209,Lists!$AC$4:$AD$17,2,FALSE)),"",VLOOKUP($B209&amp;" "&amp;$M209,Lists!$AC$4:$AD$17,2,FALSE))</f>
        <v/>
      </c>
      <c r="M209" s="78" t="str">
        <f>IF(ISERROR(VLOOKUP($K209,Lists!$L$4:$M$7,2,FALSE)),"",VLOOKUP($K209,Lists!$L$4:$M$7,2,FALSE))</f>
        <v/>
      </c>
      <c r="N209" s="98" t="str">
        <f t="shared" si="3"/>
        <v/>
      </c>
      <c r="O209" s="124" t="str">
        <f>IF(C209="no",VLOOKUP(B209,Lists!$R$4:$AB$17,10, FALSE),"Please enter details here")</f>
        <v>Please enter details here</v>
      </c>
      <c r="P209" s="99"/>
      <c r="Q209" s="99" t="str">
        <f>IF(Lists!$BA$4="","No","")</f>
        <v>No</v>
      </c>
      <c r="R209" s="100" t="str">
        <f>IF(ISERROR(VLOOKUP($E209,Lists!$T$4:$AA$49,6,FALSE)),"",VLOOKUP($E209,Lists!$T$4:$AA$49,6,FALSE))</f>
        <v/>
      </c>
      <c r="S209" s="101" t="str">
        <f>IF(ISERROR(VLOOKUP($E209,Lists!$T$4:$AA$49,7,FALSE)),"",VLOOKUP($E209,Lists!$T$4:$AA$49,7,FALSE))</f>
        <v/>
      </c>
      <c r="T209" s="102"/>
      <c r="U209" s="102"/>
      <c r="V209" s="102"/>
      <c r="W209" s="102"/>
      <c r="X209" s="102" t="str">
        <f>IF(ISERROR(VLOOKUP($E209,Lists!$T$4:$AF$49,13,FALSE))," ",VLOOKUP($E209,Lists!$T$4:$AF$49,13,FALSE))</f>
        <v xml:space="preserve"> </v>
      </c>
    </row>
    <row r="210" spans="1:24" x14ac:dyDescent="0.25">
      <c r="A210" s="91"/>
      <c r="B210" s="76" t="s">
        <v>781</v>
      </c>
      <c r="C210" s="89" t="s">
        <v>900</v>
      </c>
      <c r="D210" s="139" t="str">
        <f>IF(ISERROR(VLOOKUP($B210,Lists!$R$4:$S$17,2,FALSE)),"",VLOOKUP($B210,Lists!$R$4:$S$17,2,FALSE))</f>
        <v/>
      </c>
      <c r="E210" s="90" t="s">
        <v>799</v>
      </c>
      <c r="F210" s="96"/>
      <c r="G210" s="96" t="s">
        <v>836</v>
      </c>
      <c r="H210" s="91" t="s">
        <v>1016</v>
      </c>
      <c r="I210" s="91" t="s">
        <v>926</v>
      </c>
      <c r="J210" s="97"/>
      <c r="K210" s="78" t="s">
        <v>945</v>
      </c>
      <c r="L210" s="140" t="str">
        <f>IF(ISERROR(VLOOKUP($B210&amp;" "&amp;$M210,Lists!$AC$4:$AD$17,2,FALSE)),"",VLOOKUP($B210&amp;" "&amp;$M210,Lists!$AC$4:$AD$17,2,FALSE))</f>
        <v/>
      </c>
      <c r="M210" s="78" t="str">
        <f>IF(ISERROR(VLOOKUP($K210,Lists!$L$4:$M$7,2,FALSE)),"",VLOOKUP($K210,Lists!$L$4:$M$7,2,FALSE))</f>
        <v/>
      </c>
      <c r="N210" s="98" t="str">
        <f t="shared" si="3"/>
        <v/>
      </c>
      <c r="O210" s="124" t="str">
        <f>IF(C210="no",VLOOKUP(B210,Lists!$R$4:$AB$17,10, FALSE),"Please enter details here")</f>
        <v>Please enter details here</v>
      </c>
      <c r="P210" s="99"/>
      <c r="Q210" s="99" t="str">
        <f>IF(Lists!$BA$4="","No","")</f>
        <v>No</v>
      </c>
      <c r="R210" s="100" t="str">
        <f>IF(ISERROR(VLOOKUP($E210,Lists!$T$4:$AA$49,6,FALSE)),"",VLOOKUP($E210,Lists!$T$4:$AA$49,6,FALSE))</f>
        <v/>
      </c>
      <c r="S210" s="101" t="str">
        <f>IF(ISERROR(VLOOKUP($E210,Lists!$T$4:$AA$49,7,FALSE)),"",VLOOKUP($E210,Lists!$T$4:$AA$49,7,FALSE))</f>
        <v/>
      </c>
      <c r="T210" s="102"/>
      <c r="U210" s="102"/>
      <c r="V210" s="102"/>
      <c r="W210" s="102"/>
      <c r="X210" s="102" t="str">
        <f>IF(ISERROR(VLOOKUP($E210,Lists!$T$4:$AF$49,13,FALSE))," ",VLOOKUP($E210,Lists!$T$4:$AF$49,13,FALSE))</f>
        <v xml:space="preserve"> </v>
      </c>
    </row>
    <row r="211" spans="1:24" x14ac:dyDescent="0.25">
      <c r="A211" s="91"/>
      <c r="B211" s="76" t="s">
        <v>781</v>
      </c>
      <c r="C211" s="89" t="s">
        <v>900</v>
      </c>
      <c r="D211" s="139" t="str">
        <f>IF(ISERROR(VLOOKUP($B211,Lists!$R$4:$S$17,2,FALSE)),"",VLOOKUP($B211,Lists!$R$4:$S$17,2,FALSE))</f>
        <v/>
      </c>
      <c r="E211" s="90" t="s">
        <v>799</v>
      </c>
      <c r="F211" s="96"/>
      <c r="G211" s="96" t="s">
        <v>836</v>
      </c>
      <c r="H211" s="91" t="s">
        <v>1016</v>
      </c>
      <c r="I211" s="91" t="s">
        <v>926</v>
      </c>
      <c r="J211" s="97"/>
      <c r="K211" s="78" t="s">
        <v>945</v>
      </c>
      <c r="L211" s="140" t="str">
        <f>IF(ISERROR(VLOOKUP($B211&amp;" "&amp;$M211,Lists!$AC$4:$AD$17,2,FALSE)),"",VLOOKUP($B211&amp;" "&amp;$M211,Lists!$AC$4:$AD$17,2,FALSE))</f>
        <v/>
      </c>
      <c r="M211" s="78" t="str">
        <f>IF(ISERROR(VLOOKUP($K211,Lists!$L$4:$M$7,2,FALSE)),"",VLOOKUP($K211,Lists!$L$4:$M$7,2,FALSE))</f>
        <v/>
      </c>
      <c r="N211" s="98" t="str">
        <f t="shared" si="3"/>
        <v/>
      </c>
      <c r="O211" s="124" t="str">
        <f>IF(C211="no",VLOOKUP(B211,Lists!$R$4:$AB$17,10, FALSE),"Please enter details here")</f>
        <v>Please enter details here</v>
      </c>
      <c r="P211" s="99"/>
      <c r="Q211" s="99" t="str">
        <f>IF(Lists!$BA$4="","No","")</f>
        <v>No</v>
      </c>
      <c r="R211" s="100" t="str">
        <f>IF(ISERROR(VLOOKUP($E211,Lists!$T$4:$AA$49,6,FALSE)),"",VLOOKUP($E211,Lists!$T$4:$AA$49,6,FALSE))</f>
        <v/>
      </c>
      <c r="S211" s="101" t="str">
        <f>IF(ISERROR(VLOOKUP($E211,Lists!$T$4:$AA$49,7,FALSE)),"",VLOOKUP($E211,Lists!$T$4:$AA$49,7,FALSE))</f>
        <v/>
      </c>
      <c r="T211" s="102"/>
      <c r="U211" s="102"/>
      <c r="V211" s="102"/>
      <c r="W211" s="102"/>
      <c r="X211" s="102" t="str">
        <f>IF(ISERROR(VLOOKUP($E211,Lists!$T$4:$AF$49,13,FALSE))," ",VLOOKUP($E211,Lists!$T$4:$AF$49,13,FALSE))</f>
        <v xml:space="preserve"> </v>
      </c>
    </row>
    <row r="212" spans="1:24" x14ac:dyDescent="0.25">
      <c r="A212" s="91"/>
      <c r="B212" s="76" t="s">
        <v>781</v>
      </c>
      <c r="C212" s="89" t="s">
        <v>900</v>
      </c>
      <c r="D212" s="139" t="str">
        <f>IF(ISERROR(VLOOKUP($B212,Lists!$R$4:$S$17,2,FALSE)),"",VLOOKUP($B212,Lists!$R$4:$S$17,2,FALSE))</f>
        <v/>
      </c>
      <c r="E212" s="90" t="s">
        <v>799</v>
      </c>
      <c r="F212" s="96"/>
      <c r="G212" s="96" t="s">
        <v>836</v>
      </c>
      <c r="H212" s="91" t="s">
        <v>1016</v>
      </c>
      <c r="I212" s="91" t="s">
        <v>926</v>
      </c>
      <c r="J212" s="97"/>
      <c r="K212" s="78" t="s">
        <v>945</v>
      </c>
      <c r="L212" s="140" t="str">
        <f>IF(ISERROR(VLOOKUP($B212&amp;" "&amp;$M212,Lists!$AC$4:$AD$17,2,FALSE)),"",VLOOKUP($B212&amp;" "&amp;$M212,Lists!$AC$4:$AD$17,2,FALSE))</f>
        <v/>
      </c>
      <c r="M212" s="78" t="str">
        <f>IF(ISERROR(VLOOKUP($K212,Lists!$L$4:$M$7,2,FALSE)),"",VLOOKUP($K212,Lists!$L$4:$M$7,2,FALSE))</f>
        <v/>
      </c>
      <c r="N212" s="98" t="str">
        <f t="shared" si="3"/>
        <v/>
      </c>
      <c r="O212" s="124" t="str">
        <f>IF(C212="no",VLOOKUP(B212,Lists!$R$4:$AB$17,10, FALSE),"Please enter details here")</f>
        <v>Please enter details here</v>
      </c>
      <c r="P212" s="99"/>
      <c r="Q212" s="99" t="str">
        <f>IF(Lists!$BA$4="","No","")</f>
        <v>No</v>
      </c>
      <c r="R212" s="100" t="str">
        <f>IF(ISERROR(VLOOKUP($E212,Lists!$T$4:$AA$49,6,FALSE)),"",VLOOKUP($E212,Lists!$T$4:$AA$49,6,FALSE))</f>
        <v/>
      </c>
      <c r="S212" s="101" t="str">
        <f>IF(ISERROR(VLOOKUP($E212,Lists!$T$4:$AA$49,7,FALSE)),"",VLOOKUP($E212,Lists!$T$4:$AA$49,7,FALSE))</f>
        <v/>
      </c>
      <c r="T212" s="102"/>
      <c r="U212" s="102"/>
      <c r="V212" s="102"/>
      <c r="W212" s="102"/>
      <c r="X212" s="102" t="str">
        <f>IF(ISERROR(VLOOKUP($E212,Lists!$T$4:$AF$49,13,FALSE))," ",VLOOKUP($E212,Lists!$T$4:$AF$49,13,FALSE))</f>
        <v xml:space="preserve"> </v>
      </c>
    </row>
    <row r="213" spans="1:24" x14ac:dyDescent="0.25">
      <c r="A213" s="91"/>
      <c r="B213" s="76" t="s">
        <v>781</v>
      </c>
      <c r="C213" s="89" t="s">
        <v>900</v>
      </c>
      <c r="D213" s="139" t="str">
        <f>IF(ISERROR(VLOOKUP($B213,Lists!$R$4:$S$17,2,FALSE)),"",VLOOKUP($B213,Lists!$R$4:$S$17,2,FALSE))</f>
        <v/>
      </c>
      <c r="E213" s="90" t="s">
        <v>799</v>
      </c>
      <c r="F213" s="96"/>
      <c r="G213" s="96" t="s">
        <v>836</v>
      </c>
      <c r="H213" s="91" t="s">
        <v>1016</v>
      </c>
      <c r="I213" s="91" t="s">
        <v>926</v>
      </c>
      <c r="J213" s="97"/>
      <c r="K213" s="78" t="s">
        <v>945</v>
      </c>
      <c r="L213" s="140" t="str">
        <f>IF(ISERROR(VLOOKUP($B213&amp;" "&amp;$M213,Lists!$AC$4:$AD$17,2,FALSE)),"",VLOOKUP($B213&amp;" "&amp;$M213,Lists!$AC$4:$AD$17,2,FALSE))</f>
        <v/>
      </c>
      <c r="M213" s="78" t="str">
        <f>IF(ISERROR(VLOOKUP($K213,Lists!$L$4:$M$7,2,FALSE)),"",VLOOKUP($K213,Lists!$L$4:$M$7,2,FALSE))</f>
        <v/>
      </c>
      <c r="N213" s="98" t="str">
        <f t="shared" si="3"/>
        <v/>
      </c>
      <c r="O213" s="124" t="str">
        <f>IF(C213="no",VLOOKUP(B213,Lists!$R$4:$AB$17,10, FALSE),"Please enter details here")</f>
        <v>Please enter details here</v>
      </c>
      <c r="P213" s="99"/>
      <c r="Q213" s="99" t="str">
        <f>IF(Lists!$BA$4="","No","")</f>
        <v>No</v>
      </c>
      <c r="R213" s="100" t="str">
        <f>IF(ISERROR(VLOOKUP($E213,Lists!$T$4:$AA$49,6,FALSE)),"",VLOOKUP($E213,Lists!$T$4:$AA$49,6,FALSE))</f>
        <v/>
      </c>
      <c r="S213" s="101" t="str">
        <f>IF(ISERROR(VLOOKUP($E213,Lists!$T$4:$AA$49,7,FALSE)),"",VLOOKUP($E213,Lists!$T$4:$AA$49,7,FALSE))</f>
        <v/>
      </c>
      <c r="T213" s="102"/>
      <c r="U213" s="102"/>
      <c r="V213" s="102"/>
      <c r="W213" s="102"/>
      <c r="X213" s="102" t="str">
        <f>IF(ISERROR(VLOOKUP($E213,Lists!$T$4:$AF$49,13,FALSE))," ",VLOOKUP($E213,Lists!$T$4:$AF$49,13,FALSE))</f>
        <v xml:space="preserve"> </v>
      </c>
    </row>
    <row r="214" spans="1:24" x14ac:dyDescent="0.25">
      <c r="A214" s="91"/>
      <c r="B214" s="76" t="s">
        <v>781</v>
      </c>
      <c r="C214" s="89" t="s">
        <v>900</v>
      </c>
      <c r="D214" s="139" t="str">
        <f>IF(ISERROR(VLOOKUP($B214,Lists!$R$4:$S$17,2,FALSE)),"",VLOOKUP($B214,Lists!$R$4:$S$17,2,FALSE))</f>
        <v/>
      </c>
      <c r="E214" s="90" t="s">
        <v>799</v>
      </c>
      <c r="F214" s="96"/>
      <c r="G214" s="96" t="s">
        <v>836</v>
      </c>
      <c r="H214" s="91" t="s">
        <v>1016</v>
      </c>
      <c r="I214" s="91" t="s">
        <v>926</v>
      </c>
      <c r="J214" s="97"/>
      <c r="K214" s="78" t="s">
        <v>945</v>
      </c>
      <c r="L214" s="140" t="str">
        <f>IF(ISERROR(VLOOKUP($B214&amp;" "&amp;$M214,Lists!$AC$4:$AD$17,2,FALSE)),"",VLOOKUP($B214&amp;" "&amp;$M214,Lists!$AC$4:$AD$17,2,FALSE))</f>
        <v/>
      </c>
      <c r="M214" s="78" t="str">
        <f>IF(ISERROR(VLOOKUP($K214,Lists!$L$4:$M$7,2,FALSE)),"",VLOOKUP($K214,Lists!$L$4:$M$7,2,FALSE))</f>
        <v/>
      </c>
      <c r="N214" s="98" t="str">
        <f t="shared" si="3"/>
        <v/>
      </c>
      <c r="O214" s="124" t="str">
        <f>IF(C214="no",VLOOKUP(B214,Lists!$R$4:$AB$17,10, FALSE),"Please enter details here")</f>
        <v>Please enter details here</v>
      </c>
      <c r="P214" s="99"/>
      <c r="Q214" s="99" t="str">
        <f>IF(Lists!$BA$4="","No","")</f>
        <v>No</v>
      </c>
      <c r="R214" s="100" t="str">
        <f>IF(ISERROR(VLOOKUP($E214,Lists!$T$4:$AA$49,6,FALSE)),"",VLOOKUP($E214,Lists!$T$4:$AA$49,6,FALSE))</f>
        <v/>
      </c>
      <c r="S214" s="101" t="str">
        <f>IF(ISERROR(VLOOKUP($E214,Lists!$T$4:$AA$49,7,FALSE)),"",VLOOKUP($E214,Lists!$T$4:$AA$49,7,FALSE))</f>
        <v/>
      </c>
      <c r="T214" s="102"/>
      <c r="U214" s="102"/>
      <c r="V214" s="102"/>
      <c r="W214" s="102"/>
      <c r="X214" s="102" t="str">
        <f>IF(ISERROR(VLOOKUP($E214,Lists!$T$4:$AF$49,13,FALSE))," ",VLOOKUP($E214,Lists!$T$4:$AF$49,13,FALSE))</f>
        <v xml:space="preserve"> </v>
      </c>
    </row>
    <row r="215" spans="1:24" x14ac:dyDescent="0.25">
      <c r="A215" s="91"/>
      <c r="B215" s="76" t="s">
        <v>781</v>
      </c>
      <c r="C215" s="89" t="s">
        <v>900</v>
      </c>
      <c r="D215" s="139" t="str">
        <f>IF(ISERROR(VLOOKUP($B215,Lists!$R$4:$S$17,2,FALSE)),"",VLOOKUP($B215,Lists!$R$4:$S$17,2,FALSE))</f>
        <v/>
      </c>
      <c r="E215" s="90" t="s">
        <v>799</v>
      </c>
      <c r="F215" s="96"/>
      <c r="G215" s="96" t="s">
        <v>836</v>
      </c>
      <c r="H215" s="91" t="s">
        <v>1016</v>
      </c>
      <c r="I215" s="91" t="s">
        <v>926</v>
      </c>
      <c r="J215" s="97"/>
      <c r="K215" s="78" t="s">
        <v>945</v>
      </c>
      <c r="L215" s="140" t="str">
        <f>IF(ISERROR(VLOOKUP($B215&amp;" "&amp;$M215,Lists!$AC$4:$AD$17,2,FALSE)),"",VLOOKUP($B215&amp;" "&amp;$M215,Lists!$AC$4:$AD$17,2,FALSE))</f>
        <v/>
      </c>
      <c r="M215" s="78" t="str">
        <f>IF(ISERROR(VLOOKUP($K215,Lists!$L$4:$M$7,2,FALSE)),"",VLOOKUP($K215,Lists!$L$4:$M$7,2,FALSE))</f>
        <v/>
      </c>
      <c r="N215" s="98" t="str">
        <f t="shared" si="3"/>
        <v/>
      </c>
      <c r="O215" s="124" t="str">
        <f>IF(C215="no",VLOOKUP(B215,Lists!$R$4:$AB$17,10, FALSE),"Please enter details here")</f>
        <v>Please enter details here</v>
      </c>
      <c r="P215" s="99"/>
      <c r="Q215" s="99" t="str">
        <f>IF(Lists!$BA$4="","No","")</f>
        <v>No</v>
      </c>
      <c r="R215" s="100" t="str">
        <f>IF(ISERROR(VLOOKUP($E215,Lists!$T$4:$AA$49,6,FALSE)),"",VLOOKUP($E215,Lists!$T$4:$AA$49,6,FALSE))</f>
        <v/>
      </c>
      <c r="S215" s="101" t="str">
        <f>IF(ISERROR(VLOOKUP($E215,Lists!$T$4:$AA$49,7,FALSE)),"",VLOOKUP($E215,Lists!$T$4:$AA$49,7,FALSE))</f>
        <v/>
      </c>
      <c r="T215" s="102"/>
      <c r="U215" s="102"/>
      <c r="V215" s="102"/>
      <c r="W215" s="102"/>
      <c r="X215" s="102" t="str">
        <f>IF(ISERROR(VLOOKUP($E215,Lists!$T$4:$AF$49,13,FALSE))," ",VLOOKUP($E215,Lists!$T$4:$AF$49,13,FALSE))</f>
        <v xml:space="preserve"> </v>
      </c>
    </row>
    <row r="216" spans="1:24" x14ac:dyDescent="0.25">
      <c r="A216" s="91"/>
      <c r="B216" s="76" t="s">
        <v>781</v>
      </c>
      <c r="C216" s="89" t="s">
        <v>900</v>
      </c>
      <c r="D216" s="139" t="str">
        <f>IF(ISERROR(VLOOKUP($B216,Lists!$R$4:$S$17,2,FALSE)),"",VLOOKUP($B216,Lists!$R$4:$S$17,2,FALSE))</f>
        <v/>
      </c>
      <c r="E216" s="90" t="s">
        <v>799</v>
      </c>
      <c r="F216" s="96"/>
      <c r="G216" s="96" t="s">
        <v>836</v>
      </c>
      <c r="H216" s="91" t="s">
        <v>1016</v>
      </c>
      <c r="I216" s="91" t="s">
        <v>926</v>
      </c>
      <c r="J216" s="97"/>
      <c r="K216" s="78" t="s">
        <v>945</v>
      </c>
      <c r="L216" s="140" t="str">
        <f>IF(ISERROR(VLOOKUP($B216&amp;" "&amp;$M216,Lists!$AC$4:$AD$17,2,FALSE)),"",VLOOKUP($B216&amp;" "&amp;$M216,Lists!$AC$4:$AD$17,2,FALSE))</f>
        <v/>
      </c>
      <c r="M216" s="78" t="str">
        <f>IF(ISERROR(VLOOKUP($K216,Lists!$L$4:$M$7,2,FALSE)),"",VLOOKUP($K216,Lists!$L$4:$M$7,2,FALSE))</f>
        <v/>
      </c>
      <c r="N216" s="98" t="str">
        <f t="shared" si="3"/>
        <v/>
      </c>
      <c r="O216" s="124" t="str">
        <f>IF(C216="no",VLOOKUP(B216,Lists!$R$4:$AB$17,10, FALSE),"Please enter details here")</f>
        <v>Please enter details here</v>
      </c>
      <c r="P216" s="99"/>
      <c r="Q216" s="99" t="str">
        <f>IF(Lists!$BA$4="","No","")</f>
        <v>No</v>
      </c>
      <c r="R216" s="100" t="str">
        <f>IF(ISERROR(VLOOKUP($E216,Lists!$T$4:$AA$49,6,FALSE)),"",VLOOKUP($E216,Lists!$T$4:$AA$49,6,FALSE))</f>
        <v/>
      </c>
      <c r="S216" s="101" t="str">
        <f>IF(ISERROR(VLOOKUP($E216,Lists!$T$4:$AA$49,7,FALSE)),"",VLOOKUP($E216,Lists!$T$4:$AA$49,7,FALSE))</f>
        <v/>
      </c>
      <c r="T216" s="102"/>
      <c r="U216" s="102"/>
      <c r="V216" s="102"/>
      <c r="W216" s="102"/>
      <c r="X216" s="102" t="str">
        <f>IF(ISERROR(VLOOKUP($E216,Lists!$T$4:$AF$49,13,FALSE))," ",VLOOKUP($E216,Lists!$T$4:$AF$49,13,FALSE))</f>
        <v xml:space="preserve"> </v>
      </c>
    </row>
    <row r="217" spans="1:24" x14ac:dyDescent="0.25">
      <c r="A217" s="91"/>
      <c r="B217" s="76" t="s">
        <v>781</v>
      </c>
      <c r="C217" s="89" t="s">
        <v>900</v>
      </c>
      <c r="D217" s="139" t="str">
        <f>IF(ISERROR(VLOOKUP($B217,Lists!$R$4:$S$17,2,FALSE)),"",VLOOKUP($B217,Lists!$R$4:$S$17,2,FALSE))</f>
        <v/>
      </c>
      <c r="E217" s="90" t="s">
        <v>799</v>
      </c>
      <c r="F217" s="96"/>
      <c r="G217" s="96" t="s">
        <v>836</v>
      </c>
      <c r="H217" s="91" t="s">
        <v>1016</v>
      </c>
      <c r="I217" s="91" t="s">
        <v>926</v>
      </c>
      <c r="J217" s="97"/>
      <c r="K217" s="78" t="s">
        <v>945</v>
      </c>
      <c r="L217" s="140" t="str">
        <f>IF(ISERROR(VLOOKUP($B217&amp;" "&amp;$M217,Lists!$AC$4:$AD$17,2,FALSE)),"",VLOOKUP($B217&amp;" "&amp;$M217,Lists!$AC$4:$AD$17,2,FALSE))</f>
        <v/>
      </c>
      <c r="M217" s="78" t="str">
        <f>IF(ISERROR(VLOOKUP($K217,Lists!$L$4:$M$7,2,FALSE)),"",VLOOKUP($K217,Lists!$L$4:$M$7,2,FALSE))</f>
        <v/>
      </c>
      <c r="N217" s="98" t="str">
        <f t="shared" si="3"/>
        <v/>
      </c>
      <c r="O217" s="124" t="str">
        <f>IF(C217="no",VLOOKUP(B217,Lists!$R$4:$AB$17,10, FALSE),"Please enter details here")</f>
        <v>Please enter details here</v>
      </c>
      <c r="P217" s="99"/>
      <c r="Q217" s="99" t="str">
        <f>IF(Lists!$BA$4="","No","")</f>
        <v>No</v>
      </c>
      <c r="R217" s="100" t="str">
        <f>IF(ISERROR(VLOOKUP($E217,Lists!$T$4:$AA$49,6,FALSE)),"",VLOOKUP($E217,Lists!$T$4:$AA$49,6,FALSE))</f>
        <v/>
      </c>
      <c r="S217" s="101" t="str">
        <f>IF(ISERROR(VLOOKUP($E217,Lists!$T$4:$AA$49,7,FALSE)),"",VLOOKUP($E217,Lists!$T$4:$AA$49,7,FALSE))</f>
        <v/>
      </c>
      <c r="T217" s="102"/>
      <c r="U217" s="102"/>
      <c r="V217" s="102"/>
      <c r="W217" s="102"/>
      <c r="X217" s="102" t="str">
        <f>IF(ISERROR(VLOOKUP($E217,Lists!$T$4:$AF$49,13,FALSE))," ",VLOOKUP($E217,Lists!$T$4:$AF$49,13,FALSE))</f>
        <v xml:space="preserve"> </v>
      </c>
    </row>
    <row r="218" spans="1:24" x14ac:dyDescent="0.25">
      <c r="A218" s="91"/>
      <c r="B218" s="76" t="s">
        <v>781</v>
      </c>
      <c r="C218" s="89" t="s">
        <v>900</v>
      </c>
      <c r="D218" s="139" t="str">
        <f>IF(ISERROR(VLOOKUP($B218,Lists!$R$4:$S$17,2,FALSE)),"",VLOOKUP($B218,Lists!$R$4:$S$17,2,FALSE))</f>
        <v/>
      </c>
      <c r="E218" s="90" t="s">
        <v>799</v>
      </c>
      <c r="F218" s="96"/>
      <c r="G218" s="96" t="s">
        <v>836</v>
      </c>
      <c r="H218" s="91" t="s">
        <v>1016</v>
      </c>
      <c r="I218" s="91" t="s">
        <v>926</v>
      </c>
      <c r="J218" s="97"/>
      <c r="K218" s="78" t="s">
        <v>945</v>
      </c>
      <c r="L218" s="140" t="str">
        <f>IF(ISERROR(VLOOKUP($B218&amp;" "&amp;$M218,Lists!$AC$4:$AD$17,2,FALSE)),"",VLOOKUP($B218&amp;" "&amp;$M218,Lists!$AC$4:$AD$17,2,FALSE))</f>
        <v/>
      </c>
      <c r="M218" s="78" t="str">
        <f>IF(ISERROR(VLOOKUP($K218,Lists!$L$4:$M$7,2,FALSE)),"",VLOOKUP($K218,Lists!$L$4:$M$7,2,FALSE))</f>
        <v/>
      </c>
      <c r="N218" s="98" t="str">
        <f t="shared" si="3"/>
        <v/>
      </c>
      <c r="O218" s="124" t="str">
        <f>IF(C218="no",VLOOKUP(B218,Lists!$R$4:$AB$17,10, FALSE),"Please enter details here")</f>
        <v>Please enter details here</v>
      </c>
      <c r="P218" s="99"/>
      <c r="Q218" s="99" t="str">
        <f>IF(Lists!$BA$4="","No","")</f>
        <v>No</v>
      </c>
      <c r="R218" s="100" t="str">
        <f>IF(ISERROR(VLOOKUP($E218,Lists!$T$4:$AA$49,6,FALSE)),"",VLOOKUP($E218,Lists!$T$4:$AA$49,6,FALSE))</f>
        <v/>
      </c>
      <c r="S218" s="101" t="str">
        <f>IF(ISERROR(VLOOKUP($E218,Lists!$T$4:$AA$49,7,FALSE)),"",VLOOKUP($E218,Lists!$T$4:$AA$49,7,FALSE))</f>
        <v/>
      </c>
      <c r="T218" s="102"/>
      <c r="U218" s="102"/>
      <c r="V218" s="102"/>
      <c r="W218" s="102"/>
      <c r="X218" s="102" t="str">
        <f>IF(ISERROR(VLOOKUP($E218,Lists!$T$4:$AF$49,13,FALSE))," ",VLOOKUP($E218,Lists!$T$4:$AF$49,13,FALSE))</f>
        <v xml:space="preserve"> </v>
      </c>
    </row>
    <row r="219" spans="1:24" x14ac:dyDescent="0.25">
      <c r="A219" s="91"/>
      <c r="B219" s="76" t="s">
        <v>781</v>
      </c>
      <c r="C219" s="89" t="s">
        <v>900</v>
      </c>
      <c r="D219" s="139" t="str">
        <f>IF(ISERROR(VLOOKUP($B219,Lists!$R$4:$S$17,2,FALSE)),"",VLOOKUP($B219,Lists!$R$4:$S$17,2,FALSE))</f>
        <v/>
      </c>
      <c r="E219" s="90" t="s">
        <v>799</v>
      </c>
      <c r="F219" s="96"/>
      <c r="G219" s="96" t="s">
        <v>836</v>
      </c>
      <c r="H219" s="91" t="s">
        <v>1016</v>
      </c>
      <c r="I219" s="91" t="s">
        <v>926</v>
      </c>
      <c r="J219" s="97"/>
      <c r="K219" s="78" t="s">
        <v>945</v>
      </c>
      <c r="L219" s="140" t="str">
        <f>IF(ISERROR(VLOOKUP($B219&amp;" "&amp;$M219,Lists!$AC$4:$AD$17,2,FALSE)),"",VLOOKUP($B219&amp;" "&amp;$M219,Lists!$AC$4:$AD$17,2,FALSE))</f>
        <v/>
      </c>
      <c r="M219" s="78" t="str">
        <f>IF(ISERROR(VLOOKUP($K219,Lists!$L$4:$M$7,2,FALSE)),"",VLOOKUP($K219,Lists!$L$4:$M$7,2,FALSE))</f>
        <v/>
      </c>
      <c r="N219" s="98" t="str">
        <f t="shared" si="3"/>
        <v/>
      </c>
      <c r="O219" s="124" t="str">
        <f>IF(C219="no",VLOOKUP(B219,Lists!$R$4:$AB$17,10, FALSE),"Please enter details here")</f>
        <v>Please enter details here</v>
      </c>
      <c r="P219" s="99"/>
      <c r="Q219" s="99" t="str">
        <f>IF(Lists!$BA$4="","No","")</f>
        <v>No</v>
      </c>
      <c r="R219" s="100" t="str">
        <f>IF(ISERROR(VLOOKUP($E219,Lists!$T$4:$AA$49,6,FALSE)),"",VLOOKUP($E219,Lists!$T$4:$AA$49,6,FALSE))</f>
        <v/>
      </c>
      <c r="S219" s="101" t="str">
        <f>IF(ISERROR(VLOOKUP($E219,Lists!$T$4:$AA$49,7,FALSE)),"",VLOOKUP($E219,Lists!$T$4:$AA$49,7,FALSE))</f>
        <v/>
      </c>
      <c r="T219" s="102"/>
      <c r="U219" s="102"/>
      <c r="V219" s="102"/>
      <c r="W219" s="102"/>
      <c r="X219" s="102" t="str">
        <f>IF(ISERROR(VLOOKUP($E219,Lists!$T$4:$AF$49,13,FALSE))," ",VLOOKUP($E219,Lists!$T$4:$AF$49,13,FALSE))</f>
        <v xml:space="preserve"> </v>
      </c>
    </row>
    <row r="220" spans="1:24" x14ac:dyDescent="0.25">
      <c r="A220" s="91"/>
      <c r="B220" s="76" t="s">
        <v>781</v>
      </c>
      <c r="C220" s="89" t="s">
        <v>900</v>
      </c>
      <c r="D220" s="139" t="str">
        <f>IF(ISERROR(VLOOKUP($B220,Lists!$R$4:$S$17,2,FALSE)),"",VLOOKUP($B220,Lists!$R$4:$S$17,2,FALSE))</f>
        <v/>
      </c>
      <c r="E220" s="90" t="s">
        <v>799</v>
      </c>
      <c r="F220" s="96"/>
      <c r="G220" s="96" t="s">
        <v>836</v>
      </c>
      <c r="H220" s="91" t="s">
        <v>1016</v>
      </c>
      <c r="I220" s="91" t="s">
        <v>926</v>
      </c>
      <c r="J220" s="97"/>
      <c r="K220" s="78" t="s">
        <v>945</v>
      </c>
      <c r="L220" s="140" t="str">
        <f>IF(ISERROR(VLOOKUP($B220&amp;" "&amp;$M220,Lists!$AC$4:$AD$17,2,FALSE)),"",VLOOKUP($B220&amp;" "&amp;$M220,Lists!$AC$4:$AD$17,2,FALSE))</f>
        <v/>
      </c>
      <c r="M220" s="78" t="str">
        <f>IF(ISERROR(VLOOKUP($K220,Lists!$L$4:$M$7,2,FALSE)),"",VLOOKUP($K220,Lists!$L$4:$M$7,2,FALSE))</f>
        <v/>
      </c>
      <c r="N220" s="98" t="str">
        <f t="shared" si="3"/>
        <v/>
      </c>
      <c r="O220" s="124" t="str">
        <f>IF(C220="no",VLOOKUP(B220,Lists!$R$4:$AB$17,10, FALSE),"Please enter details here")</f>
        <v>Please enter details here</v>
      </c>
      <c r="P220" s="99"/>
      <c r="Q220" s="99" t="str">
        <f>IF(Lists!$BA$4="","No","")</f>
        <v>No</v>
      </c>
      <c r="R220" s="100" t="str">
        <f>IF(ISERROR(VLOOKUP($E220,Lists!$T$4:$AA$49,6,FALSE)),"",VLOOKUP($E220,Lists!$T$4:$AA$49,6,FALSE))</f>
        <v/>
      </c>
      <c r="S220" s="101" t="str">
        <f>IF(ISERROR(VLOOKUP($E220,Lists!$T$4:$AA$49,7,FALSE)),"",VLOOKUP($E220,Lists!$T$4:$AA$49,7,FALSE))</f>
        <v/>
      </c>
      <c r="T220" s="102"/>
      <c r="U220" s="102"/>
      <c r="V220" s="102"/>
      <c r="W220" s="102"/>
      <c r="X220" s="102" t="str">
        <f>IF(ISERROR(VLOOKUP($E220,Lists!$T$4:$AF$49,13,FALSE))," ",VLOOKUP($E220,Lists!$T$4:$AF$49,13,FALSE))</f>
        <v xml:space="preserve"> </v>
      </c>
    </row>
    <row r="221" spans="1:24" x14ac:dyDescent="0.25">
      <c r="A221" s="91"/>
      <c r="B221" s="76" t="s">
        <v>781</v>
      </c>
      <c r="C221" s="89" t="s">
        <v>900</v>
      </c>
      <c r="D221" s="139" t="str">
        <f>IF(ISERROR(VLOOKUP($B221,Lists!$R$4:$S$17,2,FALSE)),"",VLOOKUP($B221,Lists!$R$4:$S$17,2,FALSE))</f>
        <v/>
      </c>
      <c r="E221" s="90" t="s">
        <v>799</v>
      </c>
      <c r="F221" s="96"/>
      <c r="G221" s="96" t="s">
        <v>836</v>
      </c>
      <c r="H221" s="91" t="s">
        <v>1016</v>
      </c>
      <c r="I221" s="91" t="s">
        <v>926</v>
      </c>
      <c r="J221" s="97"/>
      <c r="K221" s="78" t="s">
        <v>945</v>
      </c>
      <c r="L221" s="140" t="str">
        <f>IF(ISERROR(VLOOKUP($B221&amp;" "&amp;$M221,Lists!$AC$4:$AD$17,2,FALSE)),"",VLOOKUP($B221&amp;" "&amp;$M221,Lists!$AC$4:$AD$17,2,FALSE))</f>
        <v/>
      </c>
      <c r="M221" s="78" t="str">
        <f>IF(ISERROR(VLOOKUP($K221,Lists!$L$4:$M$7,2,FALSE)),"",VLOOKUP($K221,Lists!$L$4:$M$7,2,FALSE))</f>
        <v/>
      </c>
      <c r="N221" s="98" t="str">
        <f t="shared" si="3"/>
        <v/>
      </c>
      <c r="O221" s="124" t="str">
        <f>IF(C221="no",VLOOKUP(B221,Lists!$R$4:$AB$17,10, FALSE),"Please enter details here")</f>
        <v>Please enter details here</v>
      </c>
      <c r="P221" s="99"/>
      <c r="Q221" s="99" t="str">
        <f>IF(Lists!$BA$4="","No","")</f>
        <v>No</v>
      </c>
      <c r="R221" s="100" t="str">
        <f>IF(ISERROR(VLOOKUP($E221,Lists!$T$4:$AA$49,6,FALSE)),"",VLOOKUP($E221,Lists!$T$4:$AA$49,6,FALSE))</f>
        <v/>
      </c>
      <c r="S221" s="101" t="str">
        <f>IF(ISERROR(VLOOKUP($E221,Lists!$T$4:$AA$49,7,FALSE)),"",VLOOKUP($E221,Lists!$T$4:$AA$49,7,FALSE))</f>
        <v/>
      </c>
      <c r="T221" s="102"/>
      <c r="U221" s="102"/>
      <c r="V221" s="102"/>
      <c r="W221" s="102"/>
      <c r="X221" s="102" t="str">
        <f>IF(ISERROR(VLOOKUP($E221,Lists!$T$4:$AF$49,13,FALSE))," ",VLOOKUP($E221,Lists!$T$4:$AF$49,13,FALSE))</f>
        <v xml:space="preserve"> </v>
      </c>
    </row>
    <row r="222" spans="1:24" x14ac:dyDescent="0.25">
      <c r="A222" s="91"/>
      <c r="B222" s="76" t="s">
        <v>781</v>
      </c>
      <c r="C222" s="89" t="s">
        <v>900</v>
      </c>
      <c r="D222" s="139" t="str">
        <f>IF(ISERROR(VLOOKUP($B222,Lists!$R$4:$S$17,2,FALSE)),"",VLOOKUP($B222,Lists!$R$4:$S$17,2,FALSE))</f>
        <v/>
      </c>
      <c r="E222" s="90" t="s">
        <v>799</v>
      </c>
      <c r="F222" s="96"/>
      <c r="G222" s="96" t="s">
        <v>836</v>
      </c>
      <c r="H222" s="91" t="s">
        <v>1016</v>
      </c>
      <c r="I222" s="91" t="s">
        <v>926</v>
      </c>
      <c r="J222" s="97"/>
      <c r="K222" s="78" t="s">
        <v>945</v>
      </c>
      <c r="L222" s="140" t="str">
        <f>IF(ISERROR(VLOOKUP($B222&amp;" "&amp;$M222,Lists!$AC$4:$AD$17,2,FALSE)),"",VLOOKUP($B222&amp;" "&amp;$M222,Lists!$AC$4:$AD$17,2,FALSE))</f>
        <v/>
      </c>
      <c r="M222" s="78" t="str">
        <f>IF(ISERROR(VLOOKUP($K222,Lists!$L$4:$M$7,2,FALSE)),"",VLOOKUP($K222,Lists!$L$4:$M$7,2,FALSE))</f>
        <v/>
      </c>
      <c r="N222" s="98" t="str">
        <f t="shared" si="3"/>
        <v/>
      </c>
      <c r="O222" s="124" t="str">
        <f>IF(C222="no",VLOOKUP(B222,Lists!$R$4:$AB$17,10, FALSE),"Please enter details here")</f>
        <v>Please enter details here</v>
      </c>
      <c r="P222" s="99"/>
      <c r="Q222" s="99" t="str">
        <f>IF(Lists!$BA$4="","No","")</f>
        <v>No</v>
      </c>
      <c r="R222" s="100" t="str">
        <f>IF(ISERROR(VLOOKUP($E222,Lists!$T$4:$AA$49,6,FALSE)),"",VLOOKUP($E222,Lists!$T$4:$AA$49,6,FALSE))</f>
        <v/>
      </c>
      <c r="S222" s="101" t="str">
        <f>IF(ISERROR(VLOOKUP($E222,Lists!$T$4:$AA$49,7,FALSE)),"",VLOOKUP($E222,Lists!$T$4:$AA$49,7,FALSE))</f>
        <v/>
      </c>
      <c r="T222" s="102"/>
      <c r="U222" s="102"/>
      <c r="V222" s="102"/>
      <c r="W222" s="102"/>
      <c r="X222" s="102" t="str">
        <f>IF(ISERROR(VLOOKUP($E222,Lists!$T$4:$AF$49,13,FALSE))," ",VLOOKUP($E222,Lists!$T$4:$AF$49,13,FALSE))</f>
        <v xml:space="preserve"> </v>
      </c>
    </row>
    <row r="223" spans="1:24" x14ac:dyDescent="0.25">
      <c r="A223" s="91"/>
      <c r="B223" s="76" t="s">
        <v>781</v>
      </c>
      <c r="C223" s="89" t="s">
        <v>900</v>
      </c>
      <c r="D223" s="139" t="str">
        <f>IF(ISERROR(VLOOKUP($B223,Lists!$R$4:$S$17,2,FALSE)),"",VLOOKUP($B223,Lists!$R$4:$S$17,2,FALSE))</f>
        <v/>
      </c>
      <c r="E223" s="90" t="s">
        <v>799</v>
      </c>
      <c r="F223" s="96"/>
      <c r="G223" s="96" t="s">
        <v>836</v>
      </c>
      <c r="H223" s="91" t="s">
        <v>1016</v>
      </c>
      <c r="I223" s="91" t="s">
        <v>926</v>
      </c>
      <c r="J223" s="97"/>
      <c r="K223" s="78" t="s">
        <v>945</v>
      </c>
      <c r="L223" s="140" t="str">
        <f>IF(ISERROR(VLOOKUP($B223&amp;" "&amp;$M223,Lists!$AC$4:$AD$17,2,FALSE)),"",VLOOKUP($B223&amp;" "&amp;$M223,Lists!$AC$4:$AD$17,2,FALSE))</f>
        <v/>
      </c>
      <c r="M223" s="78" t="str">
        <f>IF(ISERROR(VLOOKUP($K223,Lists!$L$4:$M$7,2,FALSE)),"",VLOOKUP($K223,Lists!$L$4:$M$7,2,FALSE))</f>
        <v/>
      </c>
      <c r="N223" s="98" t="str">
        <f t="shared" si="3"/>
        <v/>
      </c>
      <c r="O223" s="124" t="str">
        <f>IF(C223="no",VLOOKUP(B223,Lists!$R$4:$AB$17,10, FALSE),"Please enter details here")</f>
        <v>Please enter details here</v>
      </c>
      <c r="P223" s="99"/>
      <c r="Q223" s="99" t="str">
        <f>IF(Lists!$BA$4="","No","")</f>
        <v>No</v>
      </c>
      <c r="R223" s="100" t="str">
        <f>IF(ISERROR(VLOOKUP($E223,Lists!$T$4:$AA$49,6,FALSE)),"",VLOOKUP($E223,Lists!$T$4:$AA$49,6,FALSE))</f>
        <v/>
      </c>
      <c r="S223" s="101" t="str">
        <f>IF(ISERROR(VLOOKUP($E223,Lists!$T$4:$AA$49,7,FALSE)),"",VLOOKUP($E223,Lists!$T$4:$AA$49,7,FALSE))</f>
        <v/>
      </c>
      <c r="T223" s="102"/>
      <c r="U223" s="102"/>
      <c r="V223" s="102"/>
      <c r="W223" s="102"/>
      <c r="X223" s="102" t="str">
        <f>IF(ISERROR(VLOOKUP($E223,Lists!$T$4:$AF$49,13,FALSE))," ",VLOOKUP($E223,Lists!$T$4:$AF$49,13,FALSE))</f>
        <v xml:space="preserve"> </v>
      </c>
    </row>
    <row r="224" spans="1:24" x14ac:dyDescent="0.25">
      <c r="A224" s="91"/>
      <c r="B224" s="76" t="s">
        <v>781</v>
      </c>
      <c r="C224" s="89" t="s">
        <v>900</v>
      </c>
      <c r="D224" s="139" t="str">
        <f>IF(ISERROR(VLOOKUP($B224,Lists!$R$4:$S$17,2,FALSE)),"",VLOOKUP($B224,Lists!$R$4:$S$17,2,FALSE))</f>
        <v/>
      </c>
      <c r="E224" s="90" t="s">
        <v>799</v>
      </c>
      <c r="F224" s="96"/>
      <c r="G224" s="96" t="s">
        <v>836</v>
      </c>
      <c r="H224" s="91" t="s">
        <v>1016</v>
      </c>
      <c r="I224" s="91" t="s">
        <v>926</v>
      </c>
      <c r="J224" s="97"/>
      <c r="K224" s="78" t="s">
        <v>945</v>
      </c>
      <c r="L224" s="140" t="str">
        <f>IF(ISERROR(VLOOKUP($B224&amp;" "&amp;$M224,Lists!$AC$4:$AD$17,2,FALSE)),"",VLOOKUP($B224&amp;" "&amp;$M224,Lists!$AC$4:$AD$17,2,FALSE))</f>
        <v/>
      </c>
      <c r="M224" s="78" t="str">
        <f>IF(ISERROR(VLOOKUP($K224,Lists!$L$4:$M$7,2,FALSE)),"",VLOOKUP($K224,Lists!$L$4:$M$7,2,FALSE))</f>
        <v/>
      </c>
      <c r="N224" s="98" t="str">
        <f t="shared" si="3"/>
        <v/>
      </c>
      <c r="O224" s="124" t="str">
        <f>IF(C224="no",VLOOKUP(B224,Lists!$R$4:$AB$17,10, FALSE),"Please enter details here")</f>
        <v>Please enter details here</v>
      </c>
      <c r="P224" s="99"/>
      <c r="Q224" s="99" t="str">
        <f>IF(Lists!$BA$4="","No","")</f>
        <v>No</v>
      </c>
      <c r="R224" s="100" t="str">
        <f>IF(ISERROR(VLOOKUP($E224,Lists!$T$4:$AA$49,6,FALSE)),"",VLOOKUP($E224,Lists!$T$4:$AA$49,6,FALSE))</f>
        <v/>
      </c>
      <c r="S224" s="101" t="str">
        <f>IF(ISERROR(VLOOKUP($E224,Lists!$T$4:$AA$49,7,FALSE)),"",VLOOKUP($E224,Lists!$T$4:$AA$49,7,FALSE))</f>
        <v/>
      </c>
      <c r="T224" s="102"/>
      <c r="U224" s="102"/>
      <c r="V224" s="102"/>
      <c r="W224" s="102"/>
      <c r="X224" s="102" t="str">
        <f>IF(ISERROR(VLOOKUP($E224,Lists!$T$4:$AF$49,13,FALSE))," ",VLOOKUP($E224,Lists!$T$4:$AF$49,13,FALSE))</f>
        <v xml:space="preserve"> </v>
      </c>
    </row>
    <row r="225" spans="1:24" x14ac:dyDescent="0.25">
      <c r="A225" s="91"/>
      <c r="B225" s="76" t="s">
        <v>781</v>
      </c>
      <c r="C225" s="89" t="s">
        <v>900</v>
      </c>
      <c r="D225" s="139" t="str">
        <f>IF(ISERROR(VLOOKUP($B225,Lists!$R$4:$S$17,2,FALSE)),"",VLOOKUP($B225,Lists!$R$4:$S$17,2,FALSE))</f>
        <v/>
      </c>
      <c r="E225" s="90" t="s">
        <v>799</v>
      </c>
      <c r="F225" s="96"/>
      <c r="G225" s="96" t="s">
        <v>836</v>
      </c>
      <c r="H225" s="91" t="s">
        <v>1016</v>
      </c>
      <c r="I225" s="91" t="s">
        <v>926</v>
      </c>
      <c r="J225" s="97"/>
      <c r="K225" s="78" t="s">
        <v>945</v>
      </c>
      <c r="L225" s="140" t="str">
        <f>IF(ISERROR(VLOOKUP($B225&amp;" "&amp;$M225,Lists!$AC$4:$AD$17,2,FALSE)),"",VLOOKUP($B225&amp;" "&amp;$M225,Lists!$AC$4:$AD$17,2,FALSE))</f>
        <v/>
      </c>
      <c r="M225" s="78" t="str">
        <f>IF(ISERROR(VLOOKUP($K225,Lists!$L$4:$M$7,2,FALSE)),"",VLOOKUP($K225,Lists!$L$4:$M$7,2,FALSE))</f>
        <v/>
      </c>
      <c r="N225" s="98" t="str">
        <f t="shared" si="3"/>
        <v/>
      </c>
      <c r="O225" s="124" t="str">
        <f>IF(C225="no",VLOOKUP(B225,Lists!$R$4:$AB$17,10, FALSE),"Please enter details here")</f>
        <v>Please enter details here</v>
      </c>
      <c r="P225" s="99"/>
      <c r="Q225" s="99" t="str">
        <f>IF(Lists!$BA$4="","No","")</f>
        <v>No</v>
      </c>
      <c r="R225" s="100" t="str">
        <f>IF(ISERROR(VLOOKUP($E225,Lists!$T$4:$AA$49,6,FALSE)),"",VLOOKUP($E225,Lists!$T$4:$AA$49,6,FALSE))</f>
        <v/>
      </c>
      <c r="S225" s="101" t="str">
        <f>IF(ISERROR(VLOOKUP($E225,Lists!$T$4:$AA$49,7,FALSE)),"",VLOOKUP($E225,Lists!$T$4:$AA$49,7,FALSE))</f>
        <v/>
      </c>
      <c r="T225" s="102"/>
      <c r="U225" s="102"/>
      <c r="V225" s="102"/>
      <c r="W225" s="102"/>
      <c r="X225" s="102" t="str">
        <f>IF(ISERROR(VLOOKUP($E225,Lists!$T$4:$AF$49,13,FALSE))," ",VLOOKUP($E225,Lists!$T$4:$AF$49,13,FALSE))</f>
        <v xml:space="preserve"> </v>
      </c>
    </row>
    <row r="226" spans="1:24" x14ac:dyDescent="0.25">
      <c r="A226" s="91"/>
      <c r="B226" s="76" t="s">
        <v>781</v>
      </c>
      <c r="C226" s="89" t="s">
        <v>900</v>
      </c>
      <c r="D226" s="139" t="str">
        <f>IF(ISERROR(VLOOKUP($B226,Lists!$R$4:$S$17,2,FALSE)),"",VLOOKUP($B226,Lists!$R$4:$S$17,2,FALSE))</f>
        <v/>
      </c>
      <c r="E226" s="90" t="s">
        <v>799</v>
      </c>
      <c r="F226" s="96"/>
      <c r="G226" s="96" t="s">
        <v>836</v>
      </c>
      <c r="H226" s="91" t="s">
        <v>1016</v>
      </c>
      <c r="I226" s="91" t="s">
        <v>926</v>
      </c>
      <c r="J226" s="97"/>
      <c r="K226" s="78" t="s">
        <v>945</v>
      </c>
      <c r="L226" s="140" t="str">
        <f>IF(ISERROR(VLOOKUP($B226&amp;" "&amp;$M226,Lists!$AC$4:$AD$17,2,FALSE)),"",VLOOKUP($B226&amp;" "&amp;$M226,Lists!$AC$4:$AD$17,2,FALSE))</f>
        <v/>
      </c>
      <c r="M226" s="78" t="str">
        <f>IF(ISERROR(VLOOKUP($K226,Lists!$L$4:$M$7,2,FALSE)),"",VLOOKUP($K226,Lists!$L$4:$M$7,2,FALSE))</f>
        <v/>
      </c>
      <c r="N226" s="98" t="str">
        <f t="shared" si="3"/>
        <v/>
      </c>
      <c r="O226" s="124" t="str">
        <f>IF(C226="no",VLOOKUP(B226,Lists!$R$4:$AB$17,10, FALSE),"Please enter details here")</f>
        <v>Please enter details here</v>
      </c>
      <c r="P226" s="99"/>
      <c r="Q226" s="99" t="str">
        <f>IF(Lists!$BA$4="","No","")</f>
        <v>No</v>
      </c>
      <c r="R226" s="100" t="str">
        <f>IF(ISERROR(VLOOKUP($E226,Lists!$T$4:$AA$49,6,FALSE)),"",VLOOKUP($E226,Lists!$T$4:$AA$49,6,FALSE))</f>
        <v/>
      </c>
      <c r="S226" s="101" t="str">
        <f>IF(ISERROR(VLOOKUP($E226,Lists!$T$4:$AA$49,7,FALSE)),"",VLOOKUP($E226,Lists!$T$4:$AA$49,7,FALSE))</f>
        <v/>
      </c>
      <c r="T226" s="102"/>
      <c r="U226" s="102"/>
      <c r="V226" s="102"/>
      <c r="W226" s="102"/>
      <c r="X226" s="102" t="str">
        <f>IF(ISERROR(VLOOKUP($E226,Lists!$T$4:$AF$49,13,FALSE))," ",VLOOKUP($E226,Lists!$T$4:$AF$49,13,FALSE))</f>
        <v xml:space="preserve"> </v>
      </c>
    </row>
    <row r="227" spans="1:24" x14ac:dyDescent="0.25">
      <c r="A227" s="91"/>
      <c r="B227" s="76" t="s">
        <v>781</v>
      </c>
      <c r="C227" s="89" t="s">
        <v>900</v>
      </c>
      <c r="D227" s="139" t="str">
        <f>IF(ISERROR(VLOOKUP($B227,Lists!$R$4:$S$17,2,FALSE)),"",VLOOKUP($B227,Lists!$R$4:$S$17,2,FALSE))</f>
        <v/>
      </c>
      <c r="E227" s="90" t="s">
        <v>799</v>
      </c>
      <c r="F227" s="96"/>
      <c r="G227" s="96" t="s">
        <v>836</v>
      </c>
      <c r="H227" s="91" t="s">
        <v>1016</v>
      </c>
      <c r="I227" s="91" t="s">
        <v>926</v>
      </c>
      <c r="J227" s="97"/>
      <c r="K227" s="78" t="s">
        <v>945</v>
      </c>
      <c r="L227" s="140" t="str">
        <f>IF(ISERROR(VLOOKUP($B227&amp;" "&amp;$M227,Lists!$AC$4:$AD$17,2,FALSE)),"",VLOOKUP($B227&amp;" "&amp;$M227,Lists!$AC$4:$AD$17,2,FALSE))</f>
        <v/>
      </c>
      <c r="M227" s="78" t="str">
        <f>IF(ISERROR(VLOOKUP($K227,Lists!$L$4:$M$7,2,FALSE)),"",VLOOKUP($K227,Lists!$L$4:$M$7,2,FALSE))</f>
        <v/>
      </c>
      <c r="N227" s="98" t="str">
        <f t="shared" si="3"/>
        <v/>
      </c>
      <c r="O227" s="124" t="str">
        <f>IF(C227="no",VLOOKUP(B227,Lists!$R$4:$AB$17,10, FALSE),"Please enter details here")</f>
        <v>Please enter details here</v>
      </c>
      <c r="P227" s="99"/>
      <c r="Q227" s="99" t="str">
        <f>IF(Lists!$BA$4="","No","")</f>
        <v>No</v>
      </c>
      <c r="R227" s="100" t="str">
        <f>IF(ISERROR(VLOOKUP($E227,Lists!$T$4:$AA$49,6,FALSE)),"",VLOOKUP($E227,Lists!$T$4:$AA$49,6,FALSE))</f>
        <v/>
      </c>
      <c r="S227" s="101" t="str">
        <f>IF(ISERROR(VLOOKUP($E227,Lists!$T$4:$AA$49,7,FALSE)),"",VLOOKUP($E227,Lists!$T$4:$AA$49,7,FALSE))</f>
        <v/>
      </c>
      <c r="T227" s="102"/>
      <c r="U227" s="102"/>
      <c r="V227" s="102"/>
      <c r="W227" s="102"/>
      <c r="X227" s="102" t="str">
        <f>IF(ISERROR(VLOOKUP($E227,Lists!$T$4:$AF$49,13,FALSE))," ",VLOOKUP($E227,Lists!$T$4:$AF$49,13,FALSE))</f>
        <v xml:space="preserve"> </v>
      </c>
    </row>
    <row r="228" spans="1:24" x14ac:dyDescent="0.25">
      <c r="A228" s="91"/>
      <c r="B228" s="76" t="s">
        <v>781</v>
      </c>
      <c r="C228" s="89" t="s">
        <v>900</v>
      </c>
      <c r="D228" s="139" t="str">
        <f>IF(ISERROR(VLOOKUP($B228,Lists!$R$4:$S$17,2,FALSE)),"",VLOOKUP($B228,Lists!$R$4:$S$17,2,FALSE))</f>
        <v/>
      </c>
      <c r="E228" s="90" t="s">
        <v>799</v>
      </c>
      <c r="F228" s="96"/>
      <c r="G228" s="96" t="s">
        <v>836</v>
      </c>
      <c r="H228" s="91" t="s">
        <v>1016</v>
      </c>
      <c r="I228" s="91" t="s">
        <v>926</v>
      </c>
      <c r="J228" s="97"/>
      <c r="K228" s="78" t="s">
        <v>945</v>
      </c>
      <c r="L228" s="140" t="str">
        <f>IF(ISERROR(VLOOKUP($B228&amp;" "&amp;$M228,Lists!$AC$4:$AD$17,2,FALSE)),"",VLOOKUP($B228&amp;" "&amp;$M228,Lists!$AC$4:$AD$17,2,FALSE))</f>
        <v/>
      </c>
      <c r="M228" s="78" t="str">
        <f>IF(ISERROR(VLOOKUP($K228,Lists!$L$4:$M$7,2,FALSE)),"",VLOOKUP($K228,Lists!$L$4:$M$7,2,FALSE))</f>
        <v/>
      </c>
      <c r="N228" s="98" t="str">
        <f t="shared" si="3"/>
        <v/>
      </c>
      <c r="O228" s="124" t="str">
        <f>IF(C228="no",VLOOKUP(B228,Lists!$R$4:$AB$17,10, FALSE),"Please enter details here")</f>
        <v>Please enter details here</v>
      </c>
      <c r="P228" s="99"/>
      <c r="Q228" s="99" t="str">
        <f>IF(Lists!$BA$4="","No","")</f>
        <v>No</v>
      </c>
      <c r="R228" s="100" t="str">
        <f>IF(ISERROR(VLOOKUP($E228,Lists!$T$4:$AA$49,6,FALSE)),"",VLOOKUP($E228,Lists!$T$4:$AA$49,6,FALSE))</f>
        <v/>
      </c>
      <c r="S228" s="101" t="str">
        <f>IF(ISERROR(VLOOKUP($E228,Lists!$T$4:$AA$49,7,FALSE)),"",VLOOKUP($E228,Lists!$T$4:$AA$49,7,FALSE))</f>
        <v/>
      </c>
      <c r="T228" s="102"/>
      <c r="U228" s="102"/>
      <c r="V228" s="102"/>
      <c r="W228" s="102"/>
      <c r="X228" s="102" t="str">
        <f>IF(ISERROR(VLOOKUP($E228,Lists!$T$4:$AF$49,13,FALSE))," ",VLOOKUP($E228,Lists!$T$4:$AF$49,13,FALSE))</f>
        <v xml:space="preserve"> </v>
      </c>
    </row>
    <row r="229" spans="1:24" x14ac:dyDescent="0.25">
      <c r="A229" s="91"/>
      <c r="B229" s="76" t="s">
        <v>781</v>
      </c>
      <c r="C229" s="89" t="s">
        <v>900</v>
      </c>
      <c r="D229" s="139" t="str">
        <f>IF(ISERROR(VLOOKUP($B229,Lists!$R$4:$S$17,2,FALSE)),"",VLOOKUP($B229,Lists!$R$4:$S$17,2,FALSE))</f>
        <v/>
      </c>
      <c r="E229" s="90" t="s">
        <v>799</v>
      </c>
      <c r="F229" s="96"/>
      <c r="G229" s="96" t="s">
        <v>836</v>
      </c>
      <c r="H229" s="91" t="s">
        <v>1016</v>
      </c>
      <c r="I229" s="91" t="s">
        <v>926</v>
      </c>
      <c r="J229" s="97"/>
      <c r="K229" s="78" t="s">
        <v>945</v>
      </c>
      <c r="L229" s="140" t="str">
        <f>IF(ISERROR(VLOOKUP($B229&amp;" "&amp;$M229,Lists!$AC$4:$AD$17,2,FALSE)),"",VLOOKUP($B229&amp;" "&amp;$M229,Lists!$AC$4:$AD$17,2,FALSE))</f>
        <v/>
      </c>
      <c r="M229" s="78" t="str">
        <f>IF(ISERROR(VLOOKUP($K229,Lists!$L$4:$M$7,2,FALSE)),"",VLOOKUP($K229,Lists!$L$4:$M$7,2,FALSE))</f>
        <v/>
      </c>
      <c r="N229" s="98" t="str">
        <f t="shared" si="3"/>
        <v/>
      </c>
      <c r="O229" s="124" t="str">
        <f>IF(C229="no",VLOOKUP(B229,Lists!$R$4:$AB$17,10, FALSE),"Please enter details here")</f>
        <v>Please enter details here</v>
      </c>
      <c r="P229" s="99"/>
      <c r="Q229" s="99" t="str">
        <f>IF(Lists!$BA$4="","No","")</f>
        <v>No</v>
      </c>
      <c r="R229" s="100" t="str">
        <f>IF(ISERROR(VLOOKUP($E229,Lists!$T$4:$AA$49,6,FALSE)),"",VLOOKUP($E229,Lists!$T$4:$AA$49,6,FALSE))</f>
        <v/>
      </c>
      <c r="S229" s="101" t="str">
        <f>IF(ISERROR(VLOOKUP($E229,Lists!$T$4:$AA$49,7,FALSE)),"",VLOOKUP($E229,Lists!$T$4:$AA$49,7,FALSE))</f>
        <v/>
      </c>
      <c r="T229" s="102"/>
      <c r="U229" s="102"/>
      <c r="V229" s="102"/>
      <c r="W229" s="102"/>
      <c r="X229" s="102" t="str">
        <f>IF(ISERROR(VLOOKUP($E229,Lists!$T$4:$AF$49,13,FALSE))," ",VLOOKUP($E229,Lists!$T$4:$AF$49,13,FALSE))</f>
        <v xml:space="preserve"> </v>
      </c>
    </row>
    <row r="230" spans="1:24" x14ac:dyDescent="0.25">
      <c r="A230" s="91"/>
      <c r="B230" s="76" t="s">
        <v>781</v>
      </c>
      <c r="C230" s="89" t="s">
        <v>900</v>
      </c>
      <c r="D230" s="139" t="str">
        <f>IF(ISERROR(VLOOKUP($B230,Lists!$R$4:$S$17,2,FALSE)),"",VLOOKUP($B230,Lists!$R$4:$S$17,2,FALSE))</f>
        <v/>
      </c>
      <c r="E230" s="90" t="s">
        <v>799</v>
      </c>
      <c r="F230" s="96"/>
      <c r="G230" s="96" t="s">
        <v>836</v>
      </c>
      <c r="H230" s="91" t="s">
        <v>1016</v>
      </c>
      <c r="I230" s="91" t="s">
        <v>926</v>
      </c>
      <c r="J230" s="97"/>
      <c r="K230" s="78" t="s">
        <v>945</v>
      </c>
      <c r="L230" s="140" t="str">
        <f>IF(ISERROR(VLOOKUP($B230&amp;" "&amp;$M230,Lists!$AC$4:$AD$17,2,FALSE)),"",VLOOKUP($B230&amp;" "&amp;$M230,Lists!$AC$4:$AD$17,2,FALSE))</f>
        <v/>
      </c>
      <c r="M230" s="78" t="str">
        <f>IF(ISERROR(VLOOKUP($K230,Lists!$L$4:$M$7,2,FALSE)),"",VLOOKUP($K230,Lists!$L$4:$M$7,2,FALSE))</f>
        <v/>
      </c>
      <c r="N230" s="98" t="str">
        <f t="shared" si="3"/>
        <v/>
      </c>
      <c r="O230" s="124" t="str">
        <f>IF(C230="no",VLOOKUP(B230,Lists!$R$4:$AB$17,10, FALSE),"Please enter details here")</f>
        <v>Please enter details here</v>
      </c>
      <c r="P230" s="99"/>
      <c r="Q230" s="99" t="str">
        <f>IF(Lists!$BA$4="","No","")</f>
        <v>No</v>
      </c>
      <c r="R230" s="100" t="str">
        <f>IF(ISERROR(VLOOKUP($E230,Lists!$T$4:$AA$49,6,FALSE)),"",VLOOKUP($E230,Lists!$T$4:$AA$49,6,FALSE))</f>
        <v/>
      </c>
      <c r="S230" s="101" t="str">
        <f>IF(ISERROR(VLOOKUP($E230,Lists!$T$4:$AA$49,7,FALSE)),"",VLOOKUP($E230,Lists!$T$4:$AA$49,7,FALSE))</f>
        <v/>
      </c>
      <c r="T230" s="102"/>
      <c r="U230" s="102"/>
      <c r="V230" s="102"/>
      <c r="W230" s="102"/>
      <c r="X230" s="102" t="str">
        <f>IF(ISERROR(VLOOKUP($E230,Lists!$T$4:$AF$49,13,FALSE))," ",VLOOKUP($E230,Lists!$T$4:$AF$49,13,FALSE))</f>
        <v xml:space="preserve"> </v>
      </c>
    </row>
    <row r="231" spans="1:24" x14ac:dyDescent="0.25">
      <c r="A231" s="91"/>
      <c r="B231" s="76" t="s">
        <v>781</v>
      </c>
      <c r="C231" s="89" t="s">
        <v>900</v>
      </c>
      <c r="D231" s="139" t="str">
        <f>IF(ISERROR(VLOOKUP($B231,Lists!$R$4:$S$17,2,FALSE)),"",VLOOKUP($B231,Lists!$R$4:$S$17,2,FALSE))</f>
        <v/>
      </c>
      <c r="E231" s="90" t="s">
        <v>799</v>
      </c>
      <c r="F231" s="96"/>
      <c r="G231" s="96" t="s">
        <v>836</v>
      </c>
      <c r="H231" s="91" t="s">
        <v>1016</v>
      </c>
      <c r="I231" s="91" t="s">
        <v>926</v>
      </c>
      <c r="J231" s="97"/>
      <c r="K231" s="78" t="s">
        <v>945</v>
      </c>
      <c r="L231" s="140" t="str">
        <f>IF(ISERROR(VLOOKUP($B231&amp;" "&amp;$M231,Lists!$AC$4:$AD$17,2,FALSE)),"",VLOOKUP($B231&amp;" "&amp;$M231,Lists!$AC$4:$AD$17,2,FALSE))</f>
        <v/>
      </c>
      <c r="M231" s="78" t="str">
        <f>IF(ISERROR(VLOOKUP($K231,Lists!$L$4:$M$7,2,FALSE)),"",VLOOKUP($K231,Lists!$L$4:$M$7,2,FALSE))</f>
        <v/>
      </c>
      <c r="N231" s="98" t="str">
        <f t="shared" si="3"/>
        <v/>
      </c>
      <c r="O231" s="124" t="str">
        <f>IF(C231="no",VLOOKUP(B231,Lists!$R$4:$AB$17,10, FALSE),"Please enter details here")</f>
        <v>Please enter details here</v>
      </c>
      <c r="P231" s="99"/>
      <c r="Q231" s="99" t="str">
        <f>IF(Lists!$BA$4="","No","")</f>
        <v>No</v>
      </c>
      <c r="R231" s="100" t="str">
        <f>IF(ISERROR(VLOOKUP($E231,Lists!$T$4:$AA$49,6,FALSE)),"",VLOOKUP($E231,Lists!$T$4:$AA$49,6,FALSE))</f>
        <v/>
      </c>
      <c r="S231" s="101" t="str">
        <f>IF(ISERROR(VLOOKUP($E231,Lists!$T$4:$AA$49,7,FALSE)),"",VLOOKUP($E231,Lists!$T$4:$AA$49,7,FALSE))</f>
        <v/>
      </c>
      <c r="T231" s="102"/>
      <c r="U231" s="102"/>
      <c r="V231" s="102"/>
      <c r="W231" s="102"/>
      <c r="X231" s="102" t="str">
        <f>IF(ISERROR(VLOOKUP($E231,Lists!$T$4:$AF$49,13,FALSE))," ",VLOOKUP($E231,Lists!$T$4:$AF$49,13,FALSE))</f>
        <v xml:space="preserve"> </v>
      </c>
    </row>
    <row r="232" spans="1:24" x14ac:dyDescent="0.25">
      <c r="A232" s="91"/>
      <c r="B232" s="76" t="s">
        <v>781</v>
      </c>
      <c r="C232" s="89" t="s">
        <v>900</v>
      </c>
      <c r="D232" s="139" t="str">
        <f>IF(ISERROR(VLOOKUP($B232,Lists!$R$4:$S$17,2,FALSE)),"",VLOOKUP($B232,Lists!$R$4:$S$17,2,FALSE))</f>
        <v/>
      </c>
      <c r="E232" s="90" t="s">
        <v>799</v>
      </c>
      <c r="F232" s="96"/>
      <c r="G232" s="96" t="s">
        <v>836</v>
      </c>
      <c r="H232" s="91" t="s">
        <v>1016</v>
      </c>
      <c r="I232" s="91" t="s">
        <v>926</v>
      </c>
      <c r="J232" s="97"/>
      <c r="K232" s="78" t="s">
        <v>945</v>
      </c>
      <c r="L232" s="140" t="str">
        <f>IF(ISERROR(VLOOKUP($B232&amp;" "&amp;$M232,Lists!$AC$4:$AD$17,2,FALSE)),"",VLOOKUP($B232&amp;" "&amp;$M232,Lists!$AC$4:$AD$17,2,FALSE))</f>
        <v/>
      </c>
      <c r="M232" s="78" t="str">
        <f>IF(ISERROR(VLOOKUP($K232,Lists!$L$4:$M$7,2,FALSE)),"",VLOOKUP($K232,Lists!$L$4:$M$7,2,FALSE))</f>
        <v/>
      </c>
      <c r="N232" s="98" t="str">
        <f t="shared" si="3"/>
        <v/>
      </c>
      <c r="O232" s="124" t="str">
        <f>IF(C232="no",VLOOKUP(B232,Lists!$R$4:$AB$17,10, FALSE),"Please enter details here")</f>
        <v>Please enter details here</v>
      </c>
      <c r="P232" s="99"/>
      <c r="Q232" s="99" t="str">
        <f>IF(Lists!$BA$4="","No","")</f>
        <v>No</v>
      </c>
      <c r="R232" s="100" t="str">
        <f>IF(ISERROR(VLOOKUP($E232,Lists!$T$4:$AA$49,6,FALSE)),"",VLOOKUP($E232,Lists!$T$4:$AA$49,6,FALSE))</f>
        <v/>
      </c>
      <c r="S232" s="101" t="str">
        <f>IF(ISERROR(VLOOKUP($E232,Lists!$T$4:$AA$49,7,FALSE)),"",VLOOKUP($E232,Lists!$T$4:$AA$49,7,FALSE))</f>
        <v/>
      </c>
      <c r="T232" s="102"/>
      <c r="U232" s="102"/>
      <c r="V232" s="102"/>
      <c r="W232" s="102"/>
      <c r="X232" s="102" t="str">
        <f>IF(ISERROR(VLOOKUP($E232,Lists!$T$4:$AF$49,13,FALSE))," ",VLOOKUP($E232,Lists!$T$4:$AF$49,13,FALSE))</f>
        <v xml:space="preserve"> </v>
      </c>
    </row>
    <row r="233" spans="1:24" x14ac:dyDescent="0.25">
      <c r="A233" s="91"/>
      <c r="B233" s="76" t="s">
        <v>781</v>
      </c>
      <c r="C233" s="89" t="s">
        <v>900</v>
      </c>
      <c r="D233" s="139" t="str">
        <f>IF(ISERROR(VLOOKUP($B233,Lists!$R$4:$S$17,2,FALSE)),"",VLOOKUP($B233,Lists!$R$4:$S$17,2,FALSE))</f>
        <v/>
      </c>
      <c r="E233" s="90" t="s">
        <v>799</v>
      </c>
      <c r="F233" s="96"/>
      <c r="G233" s="96" t="s">
        <v>836</v>
      </c>
      <c r="H233" s="91" t="s">
        <v>1016</v>
      </c>
      <c r="I233" s="91" t="s">
        <v>926</v>
      </c>
      <c r="J233" s="97"/>
      <c r="K233" s="78" t="s">
        <v>945</v>
      </c>
      <c r="L233" s="140" t="str">
        <f>IF(ISERROR(VLOOKUP($B233&amp;" "&amp;$M233,Lists!$AC$4:$AD$17,2,FALSE)),"",VLOOKUP($B233&amp;" "&amp;$M233,Lists!$AC$4:$AD$17,2,FALSE))</f>
        <v/>
      </c>
      <c r="M233" s="78" t="str">
        <f>IF(ISERROR(VLOOKUP($K233,Lists!$L$4:$M$7,2,FALSE)),"",VLOOKUP($K233,Lists!$L$4:$M$7,2,FALSE))</f>
        <v/>
      </c>
      <c r="N233" s="98" t="str">
        <f t="shared" si="3"/>
        <v/>
      </c>
      <c r="O233" s="124" t="str">
        <f>IF(C233="no",VLOOKUP(B233,Lists!$R$4:$AB$17,10, FALSE),"Please enter details here")</f>
        <v>Please enter details here</v>
      </c>
      <c r="P233" s="99"/>
      <c r="Q233" s="99" t="str">
        <f>IF(Lists!$BA$4="","No","")</f>
        <v>No</v>
      </c>
      <c r="R233" s="100" t="str">
        <f>IF(ISERROR(VLOOKUP($E233,Lists!$T$4:$AA$49,6,FALSE)),"",VLOOKUP($E233,Lists!$T$4:$AA$49,6,FALSE))</f>
        <v/>
      </c>
      <c r="S233" s="101" t="str">
        <f>IF(ISERROR(VLOOKUP($E233,Lists!$T$4:$AA$49,7,FALSE)),"",VLOOKUP($E233,Lists!$T$4:$AA$49,7,FALSE))</f>
        <v/>
      </c>
      <c r="T233" s="102"/>
      <c r="U233" s="102"/>
      <c r="V233" s="102"/>
      <c r="W233" s="102"/>
      <c r="X233" s="102" t="str">
        <f>IF(ISERROR(VLOOKUP($E233,Lists!$T$4:$AF$49,13,FALSE))," ",VLOOKUP($E233,Lists!$T$4:$AF$49,13,FALSE))</f>
        <v xml:space="preserve"> </v>
      </c>
    </row>
    <row r="234" spans="1:24" x14ac:dyDescent="0.25">
      <c r="A234" s="91"/>
      <c r="B234" s="76" t="s">
        <v>781</v>
      </c>
      <c r="C234" s="89" t="s">
        <v>900</v>
      </c>
      <c r="D234" s="139" t="str">
        <f>IF(ISERROR(VLOOKUP($B234,Lists!$R$4:$S$17,2,FALSE)),"",VLOOKUP($B234,Lists!$R$4:$S$17,2,FALSE))</f>
        <v/>
      </c>
      <c r="E234" s="90" t="s">
        <v>799</v>
      </c>
      <c r="F234" s="96"/>
      <c r="G234" s="96" t="s">
        <v>836</v>
      </c>
      <c r="H234" s="91" t="s">
        <v>1016</v>
      </c>
      <c r="I234" s="91" t="s">
        <v>926</v>
      </c>
      <c r="J234" s="97"/>
      <c r="K234" s="78" t="s">
        <v>945</v>
      </c>
      <c r="L234" s="140" t="str">
        <f>IF(ISERROR(VLOOKUP($B234&amp;" "&amp;$M234,Lists!$AC$4:$AD$17,2,FALSE)),"",VLOOKUP($B234&amp;" "&amp;$M234,Lists!$AC$4:$AD$17,2,FALSE))</f>
        <v/>
      </c>
      <c r="M234" s="78" t="str">
        <f>IF(ISERROR(VLOOKUP($K234,Lists!$L$4:$M$7,2,FALSE)),"",VLOOKUP($K234,Lists!$L$4:$M$7,2,FALSE))</f>
        <v/>
      </c>
      <c r="N234" s="98" t="str">
        <f t="shared" si="3"/>
        <v/>
      </c>
      <c r="O234" s="124" t="str">
        <f>IF(C234="no",VLOOKUP(B234,Lists!$R$4:$AB$17,10, FALSE),"Please enter details here")</f>
        <v>Please enter details here</v>
      </c>
      <c r="P234" s="99"/>
      <c r="Q234" s="99" t="str">
        <f>IF(Lists!$BA$4="","No","")</f>
        <v>No</v>
      </c>
      <c r="R234" s="100" t="str">
        <f>IF(ISERROR(VLOOKUP($E234,Lists!$T$4:$AA$49,6,FALSE)),"",VLOOKUP($E234,Lists!$T$4:$AA$49,6,FALSE))</f>
        <v/>
      </c>
      <c r="S234" s="101" t="str">
        <f>IF(ISERROR(VLOOKUP($E234,Lists!$T$4:$AA$49,7,FALSE)),"",VLOOKUP($E234,Lists!$T$4:$AA$49,7,FALSE))</f>
        <v/>
      </c>
      <c r="T234" s="102"/>
      <c r="U234" s="102"/>
      <c r="V234" s="102"/>
      <c r="W234" s="102"/>
      <c r="X234" s="102" t="str">
        <f>IF(ISERROR(VLOOKUP($E234,Lists!$T$4:$AF$49,13,FALSE))," ",VLOOKUP($E234,Lists!$T$4:$AF$49,13,FALSE))</f>
        <v xml:space="preserve"> </v>
      </c>
    </row>
    <row r="235" spans="1:24" x14ac:dyDescent="0.25">
      <c r="A235" s="91"/>
      <c r="B235" s="76" t="s">
        <v>781</v>
      </c>
      <c r="C235" s="89" t="s">
        <v>900</v>
      </c>
      <c r="D235" s="139" t="str">
        <f>IF(ISERROR(VLOOKUP($B235,Lists!$R$4:$S$17,2,FALSE)),"",VLOOKUP($B235,Lists!$R$4:$S$17,2,FALSE))</f>
        <v/>
      </c>
      <c r="E235" s="90" t="s">
        <v>799</v>
      </c>
      <c r="F235" s="96"/>
      <c r="G235" s="96" t="s">
        <v>836</v>
      </c>
      <c r="H235" s="91" t="s">
        <v>1016</v>
      </c>
      <c r="I235" s="91" t="s">
        <v>926</v>
      </c>
      <c r="J235" s="97"/>
      <c r="K235" s="78" t="s">
        <v>945</v>
      </c>
      <c r="L235" s="140" t="str">
        <f>IF(ISERROR(VLOOKUP($B235&amp;" "&amp;$M235,Lists!$AC$4:$AD$17,2,FALSE)),"",VLOOKUP($B235&amp;" "&amp;$M235,Lists!$AC$4:$AD$17,2,FALSE))</f>
        <v/>
      </c>
      <c r="M235" s="78" t="str">
        <f>IF(ISERROR(VLOOKUP($K235,Lists!$L$4:$M$7,2,FALSE)),"",VLOOKUP($K235,Lists!$L$4:$M$7,2,FALSE))</f>
        <v/>
      </c>
      <c r="N235" s="98" t="str">
        <f t="shared" si="3"/>
        <v/>
      </c>
      <c r="O235" s="124" t="str">
        <f>IF(C235="no",VLOOKUP(B235,Lists!$R$4:$AB$17,10, FALSE),"Please enter details here")</f>
        <v>Please enter details here</v>
      </c>
      <c r="P235" s="99"/>
      <c r="Q235" s="99" t="str">
        <f>IF(Lists!$BA$4="","No","")</f>
        <v>No</v>
      </c>
      <c r="R235" s="100" t="str">
        <f>IF(ISERROR(VLOOKUP($E235,Lists!$T$4:$AA$49,6,FALSE)),"",VLOOKUP($E235,Lists!$T$4:$AA$49,6,FALSE))</f>
        <v/>
      </c>
      <c r="S235" s="101" t="str">
        <f>IF(ISERROR(VLOOKUP($E235,Lists!$T$4:$AA$49,7,FALSE)),"",VLOOKUP($E235,Lists!$T$4:$AA$49,7,FALSE))</f>
        <v/>
      </c>
      <c r="T235" s="102"/>
      <c r="U235" s="102"/>
      <c r="V235" s="102"/>
      <c r="W235" s="102"/>
      <c r="X235" s="102" t="str">
        <f>IF(ISERROR(VLOOKUP($E235,Lists!$T$4:$AF$49,13,FALSE))," ",VLOOKUP($E235,Lists!$T$4:$AF$49,13,FALSE))</f>
        <v xml:space="preserve"> </v>
      </c>
    </row>
    <row r="236" spans="1:24" x14ac:dyDescent="0.25">
      <c r="A236" s="91"/>
      <c r="B236" s="76" t="s">
        <v>781</v>
      </c>
      <c r="C236" s="89" t="s">
        <v>900</v>
      </c>
      <c r="D236" s="139" t="str">
        <f>IF(ISERROR(VLOOKUP($B236,Lists!$R$4:$S$17,2,FALSE)),"",VLOOKUP($B236,Lists!$R$4:$S$17,2,FALSE))</f>
        <v/>
      </c>
      <c r="E236" s="90" t="s">
        <v>799</v>
      </c>
      <c r="F236" s="96"/>
      <c r="G236" s="96" t="s">
        <v>836</v>
      </c>
      <c r="H236" s="91" t="s">
        <v>1016</v>
      </c>
      <c r="I236" s="91" t="s">
        <v>926</v>
      </c>
      <c r="J236" s="97"/>
      <c r="K236" s="78" t="s">
        <v>945</v>
      </c>
      <c r="L236" s="140" t="str">
        <f>IF(ISERROR(VLOOKUP($B236&amp;" "&amp;$M236,Lists!$AC$4:$AD$17,2,FALSE)),"",VLOOKUP($B236&amp;" "&amp;$M236,Lists!$AC$4:$AD$17,2,FALSE))</f>
        <v/>
      </c>
      <c r="M236" s="78" t="str">
        <f>IF(ISERROR(VLOOKUP($K236,Lists!$L$4:$M$7,2,FALSE)),"",VLOOKUP($K236,Lists!$L$4:$M$7,2,FALSE))</f>
        <v/>
      </c>
      <c r="N236" s="98" t="str">
        <f t="shared" si="3"/>
        <v/>
      </c>
      <c r="O236" s="124" t="str">
        <f>IF(C236="no",VLOOKUP(B236,Lists!$R$4:$AB$17,10, FALSE),"Please enter details here")</f>
        <v>Please enter details here</v>
      </c>
      <c r="P236" s="99"/>
      <c r="Q236" s="99" t="str">
        <f>IF(Lists!$BA$4="","No","")</f>
        <v>No</v>
      </c>
      <c r="R236" s="100" t="str">
        <f>IF(ISERROR(VLOOKUP($E236,Lists!$T$4:$AA$49,6,FALSE)),"",VLOOKUP($E236,Lists!$T$4:$AA$49,6,FALSE))</f>
        <v/>
      </c>
      <c r="S236" s="101" t="str">
        <f>IF(ISERROR(VLOOKUP($E236,Lists!$T$4:$AA$49,7,FALSE)),"",VLOOKUP($E236,Lists!$T$4:$AA$49,7,FALSE))</f>
        <v/>
      </c>
      <c r="T236" s="102"/>
      <c r="U236" s="102"/>
      <c r="V236" s="102"/>
      <c r="W236" s="102"/>
      <c r="X236" s="102" t="str">
        <f>IF(ISERROR(VLOOKUP($E236,Lists!$T$4:$AF$49,13,FALSE))," ",VLOOKUP($E236,Lists!$T$4:$AF$49,13,FALSE))</f>
        <v xml:space="preserve"> </v>
      </c>
    </row>
    <row r="237" spans="1:24" x14ac:dyDescent="0.25">
      <c r="A237" s="91"/>
      <c r="B237" s="76" t="s">
        <v>781</v>
      </c>
      <c r="C237" s="89" t="s">
        <v>900</v>
      </c>
      <c r="D237" s="139" t="str">
        <f>IF(ISERROR(VLOOKUP($B237,Lists!$R$4:$S$17,2,FALSE)),"",VLOOKUP($B237,Lists!$R$4:$S$17,2,FALSE))</f>
        <v/>
      </c>
      <c r="E237" s="90" t="s">
        <v>799</v>
      </c>
      <c r="F237" s="96"/>
      <c r="G237" s="96" t="s">
        <v>836</v>
      </c>
      <c r="H237" s="91" t="s">
        <v>1016</v>
      </c>
      <c r="I237" s="91" t="s">
        <v>926</v>
      </c>
      <c r="J237" s="97"/>
      <c r="K237" s="78" t="s">
        <v>945</v>
      </c>
      <c r="L237" s="140" t="str">
        <f>IF(ISERROR(VLOOKUP($B237&amp;" "&amp;$M237,Lists!$AC$4:$AD$17,2,FALSE)),"",VLOOKUP($B237&amp;" "&amp;$M237,Lists!$AC$4:$AD$17,2,FALSE))</f>
        <v/>
      </c>
      <c r="M237" s="78" t="str">
        <f>IF(ISERROR(VLOOKUP($K237,Lists!$L$4:$M$7,2,FALSE)),"",VLOOKUP($K237,Lists!$L$4:$M$7,2,FALSE))</f>
        <v/>
      </c>
      <c r="N237" s="98" t="str">
        <f t="shared" si="3"/>
        <v/>
      </c>
      <c r="O237" s="124" t="str">
        <f>IF(C237="no",VLOOKUP(B237,Lists!$R$4:$AB$17,10, FALSE),"Please enter details here")</f>
        <v>Please enter details here</v>
      </c>
      <c r="P237" s="99"/>
      <c r="Q237" s="99" t="str">
        <f>IF(Lists!$BA$4="","No","")</f>
        <v>No</v>
      </c>
      <c r="R237" s="100" t="str">
        <f>IF(ISERROR(VLOOKUP($E237,Lists!$T$4:$AA$49,6,FALSE)),"",VLOOKUP($E237,Lists!$T$4:$AA$49,6,FALSE))</f>
        <v/>
      </c>
      <c r="S237" s="101" t="str">
        <f>IF(ISERROR(VLOOKUP($E237,Lists!$T$4:$AA$49,7,FALSE)),"",VLOOKUP($E237,Lists!$T$4:$AA$49,7,FALSE))</f>
        <v/>
      </c>
      <c r="T237" s="102"/>
      <c r="U237" s="102"/>
      <c r="V237" s="102"/>
      <c r="W237" s="102"/>
      <c r="X237" s="102" t="str">
        <f>IF(ISERROR(VLOOKUP($E237,Lists!$T$4:$AF$49,13,FALSE))," ",VLOOKUP($E237,Lists!$T$4:$AF$49,13,FALSE))</f>
        <v xml:space="preserve"> </v>
      </c>
    </row>
    <row r="238" spans="1:24" x14ac:dyDescent="0.25">
      <c r="A238" s="91"/>
      <c r="B238" s="76" t="s">
        <v>781</v>
      </c>
      <c r="C238" s="89" t="s">
        <v>900</v>
      </c>
      <c r="D238" s="139" t="str">
        <f>IF(ISERROR(VLOOKUP($B238,Lists!$R$4:$S$17,2,FALSE)),"",VLOOKUP($B238,Lists!$R$4:$S$17,2,FALSE))</f>
        <v/>
      </c>
      <c r="E238" s="90" t="s">
        <v>799</v>
      </c>
      <c r="F238" s="96"/>
      <c r="G238" s="96" t="s">
        <v>836</v>
      </c>
      <c r="H238" s="91" t="s">
        <v>1016</v>
      </c>
      <c r="I238" s="91" t="s">
        <v>926</v>
      </c>
      <c r="J238" s="97"/>
      <c r="K238" s="78" t="s">
        <v>945</v>
      </c>
      <c r="L238" s="140" t="str">
        <f>IF(ISERROR(VLOOKUP($B238&amp;" "&amp;$M238,Lists!$AC$4:$AD$17,2,FALSE)),"",VLOOKUP($B238&amp;" "&amp;$M238,Lists!$AC$4:$AD$17,2,FALSE))</f>
        <v/>
      </c>
      <c r="M238" s="78" t="str">
        <f>IF(ISERROR(VLOOKUP($K238,Lists!$L$4:$M$7,2,FALSE)),"",VLOOKUP($K238,Lists!$L$4:$M$7,2,FALSE))</f>
        <v/>
      </c>
      <c r="N238" s="98" t="str">
        <f t="shared" si="3"/>
        <v/>
      </c>
      <c r="O238" s="124" t="str">
        <f>IF(C238="no",VLOOKUP(B238,Lists!$R$4:$AB$17,10, FALSE),"Please enter details here")</f>
        <v>Please enter details here</v>
      </c>
      <c r="P238" s="99"/>
      <c r="Q238" s="99" t="str">
        <f>IF(Lists!$BA$4="","No","")</f>
        <v>No</v>
      </c>
      <c r="R238" s="100" t="str">
        <f>IF(ISERROR(VLOOKUP($E238,Lists!$T$4:$AA$49,6,FALSE)),"",VLOOKUP($E238,Lists!$T$4:$AA$49,6,FALSE))</f>
        <v/>
      </c>
      <c r="S238" s="101" t="str">
        <f>IF(ISERROR(VLOOKUP($E238,Lists!$T$4:$AA$49,7,FALSE)),"",VLOOKUP($E238,Lists!$T$4:$AA$49,7,FALSE))</f>
        <v/>
      </c>
      <c r="T238" s="102"/>
      <c r="U238" s="102"/>
      <c r="V238" s="102"/>
      <c r="W238" s="102"/>
      <c r="X238" s="102" t="str">
        <f>IF(ISERROR(VLOOKUP($E238,Lists!$T$4:$AF$49,13,FALSE))," ",VLOOKUP($E238,Lists!$T$4:$AF$49,13,FALSE))</f>
        <v xml:space="preserve"> </v>
      </c>
    </row>
    <row r="239" spans="1:24" x14ac:dyDescent="0.25">
      <c r="A239" s="91"/>
      <c r="B239" s="76" t="s">
        <v>781</v>
      </c>
      <c r="C239" s="89" t="s">
        <v>900</v>
      </c>
      <c r="D239" s="139" t="str">
        <f>IF(ISERROR(VLOOKUP($B239,Lists!$R$4:$S$17,2,FALSE)),"",VLOOKUP($B239,Lists!$R$4:$S$17,2,FALSE))</f>
        <v/>
      </c>
      <c r="E239" s="90" t="s">
        <v>799</v>
      </c>
      <c r="F239" s="96"/>
      <c r="G239" s="96" t="s">
        <v>836</v>
      </c>
      <c r="H239" s="91" t="s">
        <v>1016</v>
      </c>
      <c r="I239" s="91" t="s">
        <v>926</v>
      </c>
      <c r="J239" s="97"/>
      <c r="K239" s="78" t="s">
        <v>945</v>
      </c>
      <c r="L239" s="140" t="str">
        <f>IF(ISERROR(VLOOKUP($B239&amp;" "&amp;$M239,Lists!$AC$4:$AD$17,2,FALSE)),"",VLOOKUP($B239&amp;" "&amp;$M239,Lists!$AC$4:$AD$17,2,FALSE))</f>
        <v/>
      </c>
      <c r="M239" s="78" t="str">
        <f>IF(ISERROR(VLOOKUP($K239,Lists!$L$4:$M$7,2,FALSE)),"",VLOOKUP($K239,Lists!$L$4:$M$7,2,FALSE))</f>
        <v/>
      </c>
      <c r="N239" s="98" t="str">
        <f t="shared" si="3"/>
        <v/>
      </c>
      <c r="O239" s="124" t="str">
        <f>IF(C239="no",VLOOKUP(B239,Lists!$R$4:$AB$17,10, FALSE),"Please enter details here")</f>
        <v>Please enter details here</v>
      </c>
      <c r="P239" s="99"/>
      <c r="Q239" s="99" t="str">
        <f>IF(Lists!$BA$4="","No","")</f>
        <v>No</v>
      </c>
      <c r="R239" s="100" t="str">
        <f>IF(ISERROR(VLOOKUP($E239,Lists!$T$4:$AA$49,6,FALSE)),"",VLOOKUP($E239,Lists!$T$4:$AA$49,6,FALSE))</f>
        <v/>
      </c>
      <c r="S239" s="101" t="str">
        <f>IF(ISERROR(VLOOKUP($E239,Lists!$T$4:$AA$49,7,FALSE)),"",VLOOKUP($E239,Lists!$T$4:$AA$49,7,FALSE))</f>
        <v/>
      </c>
      <c r="T239" s="102"/>
      <c r="U239" s="102"/>
      <c r="V239" s="102"/>
      <c r="W239" s="102"/>
      <c r="X239" s="102" t="str">
        <f>IF(ISERROR(VLOOKUP($E239,Lists!$T$4:$AF$49,13,FALSE))," ",VLOOKUP($E239,Lists!$T$4:$AF$49,13,FALSE))</f>
        <v xml:space="preserve"> </v>
      </c>
    </row>
    <row r="240" spans="1:24" x14ac:dyDescent="0.25">
      <c r="A240" s="91"/>
      <c r="B240" s="76" t="s">
        <v>781</v>
      </c>
      <c r="C240" s="89" t="s">
        <v>900</v>
      </c>
      <c r="D240" s="139" t="str">
        <f>IF(ISERROR(VLOOKUP($B240,Lists!$R$4:$S$17,2,FALSE)),"",VLOOKUP($B240,Lists!$R$4:$S$17,2,FALSE))</f>
        <v/>
      </c>
      <c r="E240" s="90" t="s">
        <v>799</v>
      </c>
      <c r="F240" s="96"/>
      <c r="G240" s="96" t="s">
        <v>836</v>
      </c>
      <c r="H240" s="91" t="s">
        <v>1016</v>
      </c>
      <c r="I240" s="91" t="s">
        <v>926</v>
      </c>
      <c r="J240" s="97"/>
      <c r="K240" s="78" t="s">
        <v>945</v>
      </c>
      <c r="L240" s="140" t="str">
        <f>IF(ISERROR(VLOOKUP($B240&amp;" "&amp;$M240,Lists!$AC$4:$AD$17,2,FALSE)),"",VLOOKUP($B240&amp;" "&amp;$M240,Lists!$AC$4:$AD$17,2,FALSE))</f>
        <v/>
      </c>
      <c r="M240" s="78" t="str">
        <f>IF(ISERROR(VLOOKUP($K240,Lists!$L$4:$M$7,2,FALSE)),"",VLOOKUP($K240,Lists!$L$4:$M$7,2,FALSE))</f>
        <v/>
      </c>
      <c r="N240" s="98" t="str">
        <f t="shared" si="3"/>
        <v/>
      </c>
      <c r="O240" s="124" t="str">
        <f>IF(C240="no",VLOOKUP(B240,Lists!$R$4:$AB$17,10, FALSE),"Please enter details here")</f>
        <v>Please enter details here</v>
      </c>
      <c r="P240" s="99"/>
      <c r="Q240" s="99" t="str">
        <f>IF(Lists!$BA$4="","No","")</f>
        <v>No</v>
      </c>
      <c r="R240" s="100" t="str">
        <f>IF(ISERROR(VLOOKUP($E240,Lists!$T$4:$AA$49,6,FALSE)),"",VLOOKUP($E240,Lists!$T$4:$AA$49,6,FALSE))</f>
        <v/>
      </c>
      <c r="S240" s="101" t="str">
        <f>IF(ISERROR(VLOOKUP($E240,Lists!$T$4:$AA$49,7,FALSE)),"",VLOOKUP($E240,Lists!$T$4:$AA$49,7,FALSE))</f>
        <v/>
      </c>
      <c r="T240" s="102"/>
      <c r="U240" s="102"/>
      <c r="V240" s="102"/>
      <c r="W240" s="102"/>
      <c r="X240" s="102" t="str">
        <f>IF(ISERROR(VLOOKUP($E240,Lists!$T$4:$AF$49,13,FALSE))," ",VLOOKUP($E240,Lists!$T$4:$AF$49,13,FALSE))</f>
        <v xml:space="preserve"> </v>
      </c>
    </row>
    <row r="241" spans="1:24" x14ac:dyDescent="0.25">
      <c r="A241" s="91"/>
      <c r="B241" s="76" t="s">
        <v>781</v>
      </c>
      <c r="C241" s="89" t="s">
        <v>900</v>
      </c>
      <c r="D241" s="139" t="str">
        <f>IF(ISERROR(VLOOKUP($B241,Lists!$R$4:$S$17,2,FALSE)),"",VLOOKUP($B241,Lists!$R$4:$S$17,2,FALSE))</f>
        <v/>
      </c>
      <c r="E241" s="90" t="s">
        <v>799</v>
      </c>
      <c r="F241" s="96"/>
      <c r="G241" s="96" t="s">
        <v>836</v>
      </c>
      <c r="H241" s="91" t="s">
        <v>1016</v>
      </c>
      <c r="I241" s="91" t="s">
        <v>926</v>
      </c>
      <c r="J241" s="97"/>
      <c r="K241" s="78" t="s">
        <v>945</v>
      </c>
      <c r="L241" s="140" t="str">
        <f>IF(ISERROR(VLOOKUP($B241&amp;" "&amp;$M241,Lists!$AC$4:$AD$17,2,FALSE)),"",VLOOKUP($B241&amp;" "&amp;$M241,Lists!$AC$4:$AD$17,2,FALSE))</f>
        <v/>
      </c>
      <c r="M241" s="78" t="str">
        <f>IF(ISERROR(VLOOKUP($K241,Lists!$L$4:$M$7,2,FALSE)),"",VLOOKUP($K241,Lists!$L$4:$M$7,2,FALSE))</f>
        <v/>
      </c>
      <c r="N241" s="98" t="str">
        <f t="shared" si="3"/>
        <v/>
      </c>
      <c r="O241" s="124" t="str">
        <f>IF(C241="no",VLOOKUP(B241,Lists!$R$4:$AB$17,10, FALSE),"Please enter details here")</f>
        <v>Please enter details here</v>
      </c>
      <c r="P241" s="99"/>
      <c r="Q241" s="99" t="str">
        <f>IF(Lists!$BA$4="","No","")</f>
        <v>No</v>
      </c>
      <c r="R241" s="100" t="str">
        <f>IF(ISERROR(VLOOKUP($E241,Lists!$T$4:$AA$49,6,FALSE)),"",VLOOKUP($E241,Lists!$T$4:$AA$49,6,FALSE))</f>
        <v/>
      </c>
      <c r="S241" s="101" t="str">
        <f>IF(ISERROR(VLOOKUP($E241,Lists!$T$4:$AA$49,7,FALSE)),"",VLOOKUP($E241,Lists!$T$4:$AA$49,7,FALSE))</f>
        <v/>
      </c>
      <c r="T241" s="102"/>
      <c r="U241" s="102"/>
      <c r="V241" s="102"/>
      <c r="W241" s="102"/>
      <c r="X241" s="102" t="str">
        <f>IF(ISERROR(VLOOKUP($E241,Lists!$T$4:$AF$49,13,FALSE))," ",VLOOKUP($E241,Lists!$T$4:$AF$49,13,FALSE))</f>
        <v xml:space="preserve"> </v>
      </c>
    </row>
    <row r="242" spans="1:24" x14ac:dyDescent="0.25">
      <c r="A242" s="91"/>
      <c r="B242" s="76" t="s">
        <v>781</v>
      </c>
      <c r="C242" s="89" t="s">
        <v>900</v>
      </c>
      <c r="D242" s="139" t="str">
        <f>IF(ISERROR(VLOOKUP($B242,Lists!$R$4:$S$17,2,FALSE)),"",VLOOKUP($B242,Lists!$R$4:$S$17,2,FALSE))</f>
        <v/>
      </c>
      <c r="E242" s="90" t="s">
        <v>799</v>
      </c>
      <c r="F242" s="96"/>
      <c r="G242" s="96" t="s">
        <v>836</v>
      </c>
      <c r="H242" s="91" t="s">
        <v>1016</v>
      </c>
      <c r="I242" s="91" t="s">
        <v>926</v>
      </c>
      <c r="J242" s="97"/>
      <c r="K242" s="78" t="s">
        <v>945</v>
      </c>
      <c r="L242" s="140" t="str">
        <f>IF(ISERROR(VLOOKUP($B242&amp;" "&amp;$M242,Lists!$AC$4:$AD$17,2,FALSE)),"",VLOOKUP($B242&amp;" "&amp;$M242,Lists!$AC$4:$AD$17,2,FALSE))</f>
        <v/>
      </c>
      <c r="M242" s="78" t="str">
        <f>IF(ISERROR(VLOOKUP($K242,Lists!$L$4:$M$7,2,FALSE)),"",VLOOKUP($K242,Lists!$L$4:$M$7,2,FALSE))</f>
        <v/>
      </c>
      <c r="N242" s="98" t="str">
        <f t="shared" si="3"/>
        <v/>
      </c>
      <c r="O242" s="124" t="str">
        <f>IF(C242="no",VLOOKUP(B242,Lists!$R$4:$AB$17,10, FALSE),"Please enter details here")</f>
        <v>Please enter details here</v>
      </c>
      <c r="P242" s="99"/>
      <c r="Q242" s="99" t="str">
        <f>IF(Lists!$BA$4="","No","")</f>
        <v>No</v>
      </c>
      <c r="R242" s="100" t="str">
        <f>IF(ISERROR(VLOOKUP($E242,Lists!$T$4:$AA$49,6,FALSE)),"",VLOOKUP($E242,Lists!$T$4:$AA$49,6,FALSE))</f>
        <v/>
      </c>
      <c r="S242" s="101" t="str">
        <f>IF(ISERROR(VLOOKUP($E242,Lists!$T$4:$AA$49,7,FALSE)),"",VLOOKUP($E242,Lists!$T$4:$AA$49,7,FALSE))</f>
        <v/>
      </c>
      <c r="T242" s="102"/>
      <c r="U242" s="102"/>
      <c r="V242" s="102"/>
      <c r="W242" s="102"/>
      <c r="X242" s="102" t="str">
        <f>IF(ISERROR(VLOOKUP($E242,Lists!$T$4:$AF$49,13,FALSE))," ",VLOOKUP($E242,Lists!$T$4:$AF$49,13,FALSE))</f>
        <v xml:space="preserve"> </v>
      </c>
    </row>
    <row r="243" spans="1:24" x14ac:dyDescent="0.25">
      <c r="A243" s="91"/>
      <c r="B243" s="76" t="s">
        <v>781</v>
      </c>
      <c r="C243" s="89" t="s">
        <v>900</v>
      </c>
      <c r="D243" s="139" t="str">
        <f>IF(ISERROR(VLOOKUP($B243,Lists!$R$4:$S$17,2,FALSE)),"",VLOOKUP($B243,Lists!$R$4:$S$17,2,FALSE))</f>
        <v/>
      </c>
      <c r="E243" s="90" t="s">
        <v>799</v>
      </c>
      <c r="F243" s="96"/>
      <c r="G243" s="96" t="s">
        <v>836</v>
      </c>
      <c r="H243" s="91" t="s">
        <v>1016</v>
      </c>
      <c r="I243" s="91" t="s">
        <v>926</v>
      </c>
      <c r="J243" s="97"/>
      <c r="K243" s="78" t="s">
        <v>945</v>
      </c>
      <c r="L243" s="140" t="str">
        <f>IF(ISERROR(VLOOKUP($B243&amp;" "&amp;$M243,Lists!$AC$4:$AD$17,2,FALSE)),"",VLOOKUP($B243&amp;" "&amp;$M243,Lists!$AC$4:$AD$17,2,FALSE))</f>
        <v/>
      </c>
      <c r="M243" s="78" t="str">
        <f>IF(ISERROR(VLOOKUP($K243,Lists!$L$4:$M$7,2,FALSE)),"",VLOOKUP($K243,Lists!$L$4:$M$7,2,FALSE))</f>
        <v/>
      </c>
      <c r="N243" s="98" t="str">
        <f t="shared" si="3"/>
        <v/>
      </c>
      <c r="O243" s="124" t="str">
        <f>IF(C243="no",VLOOKUP(B243,Lists!$R$4:$AB$17,10, FALSE),"Please enter details here")</f>
        <v>Please enter details here</v>
      </c>
      <c r="P243" s="99"/>
      <c r="Q243" s="99" t="str">
        <f>IF(Lists!$BA$4="","No","")</f>
        <v>No</v>
      </c>
      <c r="R243" s="100" t="str">
        <f>IF(ISERROR(VLOOKUP($E243,Lists!$T$4:$AA$49,6,FALSE)),"",VLOOKUP($E243,Lists!$T$4:$AA$49,6,FALSE))</f>
        <v/>
      </c>
      <c r="S243" s="101" t="str">
        <f>IF(ISERROR(VLOOKUP($E243,Lists!$T$4:$AA$49,7,FALSE)),"",VLOOKUP($E243,Lists!$T$4:$AA$49,7,FALSE))</f>
        <v/>
      </c>
      <c r="T243" s="102"/>
      <c r="U243" s="102"/>
      <c r="V243" s="102"/>
      <c r="W243" s="102"/>
      <c r="X243" s="102" t="str">
        <f>IF(ISERROR(VLOOKUP($E243,Lists!$T$4:$AF$49,13,FALSE))," ",VLOOKUP($E243,Lists!$T$4:$AF$49,13,FALSE))</f>
        <v xml:space="preserve"> </v>
      </c>
    </row>
    <row r="244" spans="1:24" x14ac:dyDescent="0.25">
      <c r="A244" s="91"/>
      <c r="B244" s="76" t="s">
        <v>781</v>
      </c>
      <c r="C244" s="89" t="s">
        <v>900</v>
      </c>
      <c r="D244" s="139" t="str">
        <f>IF(ISERROR(VLOOKUP($B244,Lists!$R$4:$S$17,2,FALSE)),"",VLOOKUP($B244,Lists!$R$4:$S$17,2,FALSE))</f>
        <v/>
      </c>
      <c r="E244" s="90" t="s">
        <v>799</v>
      </c>
      <c r="F244" s="96"/>
      <c r="G244" s="96" t="s">
        <v>836</v>
      </c>
      <c r="H244" s="91" t="s">
        <v>1016</v>
      </c>
      <c r="I244" s="91" t="s">
        <v>926</v>
      </c>
      <c r="J244" s="97"/>
      <c r="K244" s="78" t="s">
        <v>945</v>
      </c>
      <c r="L244" s="140" t="str">
        <f>IF(ISERROR(VLOOKUP($B244&amp;" "&amp;$M244,Lists!$AC$4:$AD$17,2,FALSE)),"",VLOOKUP($B244&amp;" "&amp;$M244,Lists!$AC$4:$AD$17,2,FALSE))</f>
        <v/>
      </c>
      <c r="M244" s="78" t="str">
        <f>IF(ISERROR(VLOOKUP($K244,Lists!$L$4:$M$7,2,FALSE)),"",VLOOKUP($K244,Lists!$L$4:$M$7,2,FALSE))</f>
        <v/>
      </c>
      <c r="N244" s="98" t="str">
        <f t="shared" si="3"/>
        <v/>
      </c>
      <c r="O244" s="124" t="str">
        <f>IF(C244="no",VLOOKUP(B244,Lists!$R$4:$AB$17,10, FALSE),"Please enter details here")</f>
        <v>Please enter details here</v>
      </c>
      <c r="P244" s="99"/>
      <c r="Q244" s="99" t="str">
        <f>IF(Lists!$BA$4="","No","")</f>
        <v>No</v>
      </c>
      <c r="R244" s="100" t="str">
        <f>IF(ISERROR(VLOOKUP($E244,Lists!$T$4:$AA$49,6,FALSE)),"",VLOOKUP($E244,Lists!$T$4:$AA$49,6,FALSE))</f>
        <v/>
      </c>
      <c r="S244" s="101" t="str">
        <f>IF(ISERROR(VLOOKUP($E244,Lists!$T$4:$AA$49,7,FALSE)),"",VLOOKUP($E244,Lists!$T$4:$AA$49,7,FALSE))</f>
        <v/>
      </c>
      <c r="T244" s="102"/>
      <c r="U244" s="102"/>
      <c r="V244" s="102"/>
      <c r="W244" s="102"/>
      <c r="X244" s="102" t="str">
        <f>IF(ISERROR(VLOOKUP($E244,Lists!$T$4:$AF$49,13,FALSE))," ",VLOOKUP($E244,Lists!$T$4:$AF$49,13,FALSE))</f>
        <v xml:space="preserve"> </v>
      </c>
    </row>
    <row r="245" spans="1:24" x14ac:dyDescent="0.25">
      <c r="A245" s="91"/>
      <c r="B245" s="76" t="s">
        <v>781</v>
      </c>
      <c r="C245" s="89" t="s">
        <v>900</v>
      </c>
      <c r="D245" s="139" t="str">
        <f>IF(ISERROR(VLOOKUP($B245,Lists!$R$4:$S$17,2,FALSE)),"",VLOOKUP($B245,Lists!$R$4:$S$17,2,FALSE))</f>
        <v/>
      </c>
      <c r="E245" s="90" t="s">
        <v>799</v>
      </c>
      <c r="F245" s="96"/>
      <c r="G245" s="96" t="s">
        <v>836</v>
      </c>
      <c r="H245" s="91" t="s">
        <v>1016</v>
      </c>
      <c r="I245" s="91" t="s">
        <v>926</v>
      </c>
      <c r="J245" s="97"/>
      <c r="K245" s="78" t="s">
        <v>945</v>
      </c>
      <c r="L245" s="140" t="str">
        <f>IF(ISERROR(VLOOKUP($B245&amp;" "&amp;$M245,Lists!$AC$4:$AD$17,2,FALSE)),"",VLOOKUP($B245&amp;" "&amp;$M245,Lists!$AC$4:$AD$17,2,FALSE))</f>
        <v/>
      </c>
      <c r="M245" s="78" t="str">
        <f>IF(ISERROR(VLOOKUP($K245,Lists!$L$4:$M$7,2,FALSE)),"",VLOOKUP($K245,Lists!$L$4:$M$7,2,FALSE))</f>
        <v/>
      </c>
      <c r="N245" s="98" t="str">
        <f t="shared" si="3"/>
        <v/>
      </c>
      <c r="O245" s="124" t="str">
        <f>IF(C245="no",VLOOKUP(B245,Lists!$R$4:$AB$17,10, FALSE),"Please enter details here")</f>
        <v>Please enter details here</v>
      </c>
      <c r="P245" s="99"/>
      <c r="Q245" s="99" t="str">
        <f>IF(Lists!$BA$4="","No","")</f>
        <v>No</v>
      </c>
      <c r="R245" s="100" t="str">
        <f>IF(ISERROR(VLOOKUP($E245,Lists!$T$4:$AA$49,6,FALSE)),"",VLOOKUP($E245,Lists!$T$4:$AA$49,6,FALSE))</f>
        <v/>
      </c>
      <c r="S245" s="101" t="str">
        <f>IF(ISERROR(VLOOKUP($E245,Lists!$T$4:$AA$49,7,FALSE)),"",VLOOKUP($E245,Lists!$T$4:$AA$49,7,FALSE))</f>
        <v/>
      </c>
      <c r="T245" s="102"/>
      <c r="U245" s="102"/>
      <c r="V245" s="102"/>
      <c r="W245" s="102"/>
      <c r="X245" s="102" t="str">
        <f>IF(ISERROR(VLOOKUP($E245,Lists!$T$4:$AF$49,13,FALSE))," ",VLOOKUP($E245,Lists!$T$4:$AF$49,13,FALSE))</f>
        <v xml:space="preserve"> </v>
      </c>
    </row>
    <row r="246" spans="1:24" x14ac:dyDescent="0.25">
      <c r="A246" s="91"/>
      <c r="B246" s="76" t="s">
        <v>781</v>
      </c>
      <c r="C246" s="89" t="s">
        <v>900</v>
      </c>
      <c r="D246" s="139" t="str">
        <f>IF(ISERROR(VLOOKUP($B246,Lists!$R$4:$S$17,2,FALSE)),"",VLOOKUP($B246,Lists!$R$4:$S$17,2,FALSE))</f>
        <v/>
      </c>
      <c r="E246" s="90" t="s">
        <v>799</v>
      </c>
      <c r="F246" s="96"/>
      <c r="G246" s="96" t="s">
        <v>836</v>
      </c>
      <c r="H246" s="91" t="s">
        <v>1016</v>
      </c>
      <c r="I246" s="91" t="s">
        <v>926</v>
      </c>
      <c r="J246" s="97"/>
      <c r="K246" s="78" t="s">
        <v>945</v>
      </c>
      <c r="L246" s="140" t="str">
        <f>IF(ISERROR(VLOOKUP($B246&amp;" "&amp;$M246,Lists!$AC$4:$AD$17,2,FALSE)),"",VLOOKUP($B246&amp;" "&amp;$M246,Lists!$AC$4:$AD$17,2,FALSE))</f>
        <v/>
      </c>
      <c r="M246" s="78" t="str">
        <f>IF(ISERROR(VLOOKUP($K246,Lists!$L$4:$M$7,2,FALSE)),"",VLOOKUP($K246,Lists!$L$4:$M$7,2,FALSE))</f>
        <v/>
      </c>
      <c r="N246" s="98" t="str">
        <f t="shared" si="3"/>
        <v/>
      </c>
      <c r="O246" s="124" t="str">
        <f>IF(C246="no",VLOOKUP(B246,Lists!$R$4:$AB$17,10, FALSE),"Please enter details here")</f>
        <v>Please enter details here</v>
      </c>
      <c r="P246" s="99"/>
      <c r="Q246" s="99" t="str">
        <f>IF(Lists!$BA$4="","No","")</f>
        <v>No</v>
      </c>
      <c r="R246" s="100" t="str">
        <f>IF(ISERROR(VLOOKUP($E246,Lists!$T$4:$AA$49,6,FALSE)),"",VLOOKUP($E246,Lists!$T$4:$AA$49,6,FALSE))</f>
        <v/>
      </c>
      <c r="S246" s="101" t="str">
        <f>IF(ISERROR(VLOOKUP($E246,Lists!$T$4:$AA$49,7,FALSE)),"",VLOOKUP($E246,Lists!$T$4:$AA$49,7,FALSE))</f>
        <v/>
      </c>
      <c r="T246" s="102"/>
      <c r="U246" s="102"/>
      <c r="V246" s="102"/>
      <c r="W246" s="102"/>
      <c r="X246" s="102" t="str">
        <f>IF(ISERROR(VLOOKUP($E246,Lists!$T$4:$AF$49,13,FALSE))," ",VLOOKUP($E246,Lists!$T$4:$AF$49,13,FALSE))</f>
        <v xml:space="preserve"> </v>
      </c>
    </row>
    <row r="247" spans="1:24" x14ac:dyDescent="0.25">
      <c r="A247" s="91"/>
      <c r="B247" s="76" t="s">
        <v>781</v>
      </c>
      <c r="C247" s="89" t="s">
        <v>900</v>
      </c>
      <c r="D247" s="139" t="str">
        <f>IF(ISERROR(VLOOKUP($B247,Lists!$R$4:$S$17,2,FALSE)),"",VLOOKUP($B247,Lists!$R$4:$S$17,2,FALSE))</f>
        <v/>
      </c>
      <c r="E247" s="90" t="s">
        <v>799</v>
      </c>
      <c r="F247" s="96"/>
      <c r="G247" s="96" t="s">
        <v>836</v>
      </c>
      <c r="H247" s="91" t="s">
        <v>1016</v>
      </c>
      <c r="I247" s="91" t="s">
        <v>926</v>
      </c>
      <c r="J247" s="97"/>
      <c r="K247" s="78" t="s">
        <v>945</v>
      </c>
      <c r="L247" s="140" t="str">
        <f>IF(ISERROR(VLOOKUP($B247&amp;" "&amp;$M247,Lists!$AC$4:$AD$17,2,FALSE)),"",VLOOKUP($B247&amp;" "&amp;$M247,Lists!$AC$4:$AD$17,2,FALSE))</f>
        <v/>
      </c>
      <c r="M247" s="78" t="str">
        <f>IF(ISERROR(VLOOKUP($K247,Lists!$L$4:$M$7,2,FALSE)),"",VLOOKUP($K247,Lists!$L$4:$M$7,2,FALSE))</f>
        <v/>
      </c>
      <c r="N247" s="98" t="str">
        <f t="shared" si="3"/>
        <v/>
      </c>
      <c r="O247" s="124" t="str">
        <f>IF(C247="no",VLOOKUP(B247,Lists!$R$4:$AB$17,10, FALSE),"Please enter details here")</f>
        <v>Please enter details here</v>
      </c>
      <c r="P247" s="99"/>
      <c r="Q247" s="99" t="str">
        <f>IF(Lists!$BA$4="","No","")</f>
        <v>No</v>
      </c>
      <c r="R247" s="100" t="str">
        <f>IF(ISERROR(VLOOKUP($E247,Lists!$T$4:$AA$49,6,FALSE)),"",VLOOKUP($E247,Lists!$T$4:$AA$49,6,FALSE))</f>
        <v/>
      </c>
      <c r="S247" s="101" t="str">
        <f>IF(ISERROR(VLOOKUP($E247,Lists!$T$4:$AA$49,7,FALSE)),"",VLOOKUP($E247,Lists!$T$4:$AA$49,7,FALSE))</f>
        <v/>
      </c>
      <c r="T247" s="102"/>
      <c r="U247" s="102"/>
      <c r="V247" s="102"/>
      <c r="W247" s="102"/>
      <c r="X247" s="102" t="str">
        <f>IF(ISERROR(VLOOKUP($E247,Lists!$T$4:$AF$49,13,FALSE))," ",VLOOKUP($E247,Lists!$T$4:$AF$49,13,FALSE))</f>
        <v xml:space="preserve"> </v>
      </c>
    </row>
    <row r="248" spans="1:24" x14ac:dyDescent="0.25">
      <c r="A248" s="91"/>
      <c r="B248" s="76" t="s">
        <v>781</v>
      </c>
      <c r="C248" s="89" t="s">
        <v>900</v>
      </c>
      <c r="D248" s="139" t="str">
        <f>IF(ISERROR(VLOOKUP($B248,Lists!$R$4:$S$17,2,FALSE)),"",VLOOKUP($B248,Lists!$R$4:$S$17,2,FALSE))</f>
        <v/>
      </c>
      <c r="E248" s="90" t="s">
        <v>799</v>
      </c>
      <c r="F248" s="96"/>
      <c r="G248" s="96" t="s">
        <v>836</v>
      </c>
      <c r="H248" s="91" t="s">
        <v>1016</v>
      </c>
      <c r="I248" s="91" t="s">
        <v>926</v>
      </c>
      <c r="J248" s="97"/>
      <c r="K248" s="78" t="s">
        <v>945</v>
      </c>
      <c r="L248" s="140" t="str">
        <f>IF(ISERROR(VLOOKUP($B248&amp;" "&amp;$M248,Lists!$AC$4:$AD$17,2,FALSE)),"",VLOOKUP($B248&amp;" "&amp;$M248,Lists!$AC$4:$AD$17,2,FALSE))</f>
        <v/>
      </c>
      <c r="M248" s="78" t="str">
        <f>IF(ISERROR(VLOOKUP($K248,Lists!$L$4:$M$7,2,FALSE)),"",VLOOKUP($K248,Lists!$L$4:$M$7,2,FALSE))</f>
        <v/>
      </c>
      <c r="N248" s="98" t="str">
        <f t="shared" si="3"/>
        <v/>
      </c>
      <c r="O248" s="124" t="str">
        <f>IF(C248="no",VLOOKUP(B248,Lists!$R$4:$AB$17,10, FALSE),"Please enter details here")</f>
        <v>Please enter details here</v>
      </c>
      <c r="P248" s="99"/>
      <c r="Q248" s="99" t="str">
        <f>IF(Lists!$BA$4="","No","")</f>
        <v>No</v>
      </c>
      <c r="R248" s="100" t="str">
        <f>IF(ISERROR(VLOOKUP($E248,Lists!$T$4:$AA$49,6,FALSE)),"",VLOOKUP($E248,Lists!$T$4:$AA$49,6,FALSE))</f>
        <v/>
      </c>
      <c r="S248" s="101" t="str">
        <f>IF(ISERROR(VLOOKUP($E248,Lists!$T$4:$AA$49,7,FALSE)),"",VLOOKUP($E248,Lists!$T$4:$AA$49,7,FALSE))</f>
        <v/>
      </c>
      <c r="T248" s="102"/>
      <c r="U248" s="102"/>
      <c r="V248" s="102"/>
      <c r="W248" s="102"/>
      <c r="X248" s="102" t="str">
        <f>IF(ISERROR(VLOOKUP($E248,Lists!$T$4:$AF$49,13,FALSE))," ",VLOOKUP($E248,Lists!$T$4:$AF$49,13,FALSE))</f>
        <v xml:space="preserve"> </v>
      </c>
    </row>
    <row r="249" spans="1:24" x14ac:dyDescent="0.25">
      <c r="A249" s="91"/>
      <c r="B249" s="76" t="s">
        <v>781</v>
      </c>
      <c r="C249" s="89" t="s">
        <v>900</v>
      </c>
      <c r="D249" s="139" t="str">
        <f>IF(ISERROR(VLOOKUP($B249,Lists!$R$4:$S$17,2,FALSE)),"",VLOOKUP($B249,Lists!$R$4:$S$17,2,FALSE))</f>
        <v/>
      </c>
      <c r="E249" s="90" t="s">
        <v>799</v>
      </c>
      <c r="F249" s="96"/>
      <c r="G249" s="96" t="s">
        <v>836</v>
      </c>
      <c r="H249" s="91" t="s">
        <v>1016</v>
      </c>
      <c r="I249" s="91" t="s">
        <v>926</v>
      </c>
      <c r="J249" s="97"/>
      <c r="K249" s="78" t="s">
        <v>945</v>
      </c>
      <c r="L249" s="140" t="str">
        <f>IF(ISERROR(VLOOKUP($B249&amp;" "&amp;$M249,Lists!$AC$4:$AD$17,2,FALSE)),"",VLOOKUP($B249&amp;" "&amp;$M249,Lists!$AC$4:$AD$17,2,FALSE))</f>
        <v/>
      </c>
      <c r="M249" s="78" t="str">
        <f>IF(ISERROR(VLOOKUP($K249,Lists!$L$4:$M$7,2,FALSE)),"",VLOOKUP($K249,Lists!$L$4:$M$7,2,FALSE))</f>
        <v/>
      </c>
      <c r="N249" s="98" t="str">
        <f t="shared" si="3"/>
        <v/>
      </c>
      <c r="O249" s="124" t="str">
        <f>IF(C249="no",VLOOKUP(B249,Lists!$R$4:$AB$17,10, FALSE),"Please enter details here")</f>
        <v>Please enter details here</v>
      </c>
      <c r="P249" s="99"/>
      <c r="Q249" s="99" t="str">
        <f>IF(Lists!$BA$4="","No","")</f>
        <v>No</v>
      </c>
      <c r="R249" s="100" t="str">
        <f>IF(ISERROR(VLOOKUP($E249,Lists!$T$4:$AA$49,6,FALSE)),"",VLOOKUP($E249,Lists!$T$4:$AA$49,6,FALSE))</f>
        <v/>
      </c>
      <c r="S249" s="101" t="str">
        <f>IF(ISERROR(VLOOKUP($E249,Lists!$T$4:$AA$49,7,FALSE)),"",VLOOKUP($E249,Lists!$T$4:$AA$49,7,FALSE))</f>
        <v/>
      </c>
      <c r="T249" s="102"/>
      <c r="U249" s="102"/>
      <c r="V249" s="102"/>
      <c r="W249" s="102"/>
      <c r="X249" s="102" t="str">
        <f>IF(ISERROR(VLOOKUP($E249,Lists!$T$4:$AF$49,13,FALSE))," ",VLOOKUP($E249,Lists!$T$4:$AF$49,13,FALSE))</f>
        <v xml:space="preserve"> </v>
      </c>
    </row>
    <row r="250" spans="1:24" x14ac:dyDescent="0.25">
      <c r="A250" s="91"/>
      <c r="B250" s="76" t="s">
        <v>781</v>
      </c>
      <c r="C250" s="89" t="s">
        <v>900</v>
      </c>
      <c r="D250" s="139" t="str">
        <f>IF(ISERROR(VLOOKUP($B250,Lists!$R$4:$S$17,2,FALSE)),"",VLOOKUP($B250,Lists!$R$4:$S$17,2,FALSE))</f>
        <v/>
      </c>
      <c r="E250" s="90" t="s">
        <v>799</v>
      </c>
      <c r="F250" s="96"/>
      <c r="G250" s="96" t="s">
        <v>836</v>
      </c>
      <c r="H250" s="91" t="s">
        <v>1016</v>
      </c>
      <c r="I250" s="91" t="s">
        <v>926</v>
      </c>
      <c r="J250" s="97"/>
      <c r="K250" s="78" t="s">
        <v>945</v>
      </c>
      <c r="L250" s="140" t="str">
        <f>IF(ISERROR(VLOOKUP($B250&amp;" "&amp;$M250,Lists!$AC$4:$AD$17,2,FALSE)),"",VLOOKUP($B250&amp;" "&amp;$M250,Lists!$AC$4:$AD$17,2,FALSE))</f>
        <v/>
      </c>
      <c r="M250" s="78" t="str">
        <f>IF(ISERROR(VLOOKUP($K250,Lists!$L$4:$M$7,2,FALSE)),"",VLOOKUP($K250,Lists!$L$4:$M$7,2,FALSE))</f>
        <v/>
      </c>
      <c r="N250" s="98" t="str">
        <f t="shared" si="3"/>
        <v/>
      </c>
      <c r="O250" s="124" t="str">
        <f>IF(C250="no",VLOOKUP(B250,Lists!$R$4:$AB$17,10, FALSE),"Please enter details here")</f>
        <v>Please enter details here</v>
      </c>
      <c r="P250" s="99"/>
      <c r="Q250" s="99" t="str">
        <f>IF(Lists!$BA$4="","No","")</f>
        <v>No</v>
      </c>
      <c r="R250" s="100" t="str">
        <f>IF(ISERROR(VLOOKUP($E250,Lists!$T$4:$AA$49,6,FALSE)),"",VLOOKUP($E250,Lists!$T$4:$AA$49,6,FALSE))</f>
        <v/>
      </c>
      <c r="S250" s="101" t="str">
        <f>IF(ISERROR(VLOOKUP($E250,Lists!$T$4:$AA$49,7,FALSE)),"",VLOOKUP($E250,Lists!$T$4:$AA$49,7,FALSE))</f>
        <v/>
      </c>
      <c r="T250" s="102"/>
      <c r="U250" s="102"/>
      <c r="V250" s="102"/>
      <c r="W250" s="102"/>
      <c r="X250" s="102" t="str">
        <f>IF(ISERROR(VLOOKUP($E250,Lists!$T$4:$AF$49,13,FALSE))," ",VLOOKUP($E250,Lists!$T$4:$AF$49,13,FALSE))</f>
        <v xml:space="preserve"> </v>
      </c>
    </row>
    <row r="251" spans="1:24" x14ac:dyDescent="0.25">
      <c r="A251" s="91"/>
      <c r="B251" s="76" t="s">
        <v>781</v>
      </c>
      <c r="C251" s="89" t="s">
        <v>900</v>
      </c>
      <c r="D251" s="139" t="str">
        <f>IF(ISERROR(VLOOKUP($B251,Lists!$R$4:$S$17,2,FALSE)),"",VLOOKUP($B251,Lists!$R$4:$S$17,2,FALSE))</f>
        <v/>
      </c>
      <c r="E251" s="90" t="s">
        <v>799</v>
      </c>
      <c r="F251" s="96"/>
      <c r="G251" s="96" t="s">
        <v>836</v>
      </c>
      <c r="H251" s="91" t="s">
        <v>1016</v>
      </c>
      <c r="I251" s="91" t="s">
        <v>926</v>
      </c>
      <c r="J251" s="97"/>
      <c r="K251" s="78" t="s">
        <v>945</v>
      </c>
      <c r="L251" s="140" t="str">
        <f>IF(ISERROR(VLOOKUP($B251&amp;" "&amp;$M251,Lists!$AC$4:$AD$17,2,FALSE)),"",VLOOKUP($B251&amp;" "&amp;$M251,Lists!$AC$4:$AD$17,2,FALSE))</f>
        <v/>
      </c>
      <c r="M251" s="78" t="str">
        <f>IF(ISERROR(VLOOKUP($K251,Lists!$L$4:$M$7,2,FALSE)),"",VLOOKUP($K251,Lists!$L$4:$M$7,2,FALSE))</f>
        <v/>
      </c>
      <c r="N251" s="98" t="str">
        <f t="shared" si="3"/>
        <v/>
      </c>
      <c r="O251" s="124" t="str">
        <f>IF(C251="no",VLOOKUP(B251,Lists!$R$4:$AB$17,10, FALSE),"Please enter details here")</f>
        <v>Please enter details here</v>
      </c>
      <c r="P251" s="99"/>
      <c r="Q251" s="99" t="str">
        <f>IF(Lists!$BA$4="","No","")</f>
        <v>No</v>
      </c>
      <c r="R251" s="100" t="str">
        <f>IF(ISERROR(VLOOKUP($E251,Lists!$T$4:$AA$49,6,FALSE)),"",VLOOKUP($E251,Lists!$T$4:$AA$49,6,FALSE))</f>
        <v/>
      </c>
      <c r="S251" s="101" t="str">
        <f>IF(ISERROR(VLOOKUP($E251,Lists!$T$4:$AA$49,7,FALSE)),"",VLOOKUP($E251,Lists!$T$4:$AA$49,7,FALSE))</f>
        <v/>
      </c>
      <c r="T251" s="102"/>
      <c r="U251" s="102"/>
      <c r="V251" s="102"/>
      <c r="W251" s="102"/>
      <c r="X251" s="102" t="str">
        <f>IF(ISERROR(VLOOKUP($E251,Lists!$T$4:$AF$49,13,FALSE))," ",VLOOKUP($E251,Lists!$T$4:$AF$49,13,FALSE))</f>
        <v xml:space="preserve"> </v>
      </c>
    </row>
    <row r="252" spans="1:24" x14ac:dyDescent="0.25">
      <c r="A252" s="91"/>
      <c r="B252" s="76" t="s">
        <v>781</v>
      </c>
      <c r="C252" s="89" t="s">
        <v>900</v>
      </c>
      <c r="D252" s="139" t="str">
        <f>IF(ISERROR(VLOOKUP($B252,Lists!$R$4:$S$17,2,FALSE)),"",VLOOKUP($B252,Lists!$R$4:$S$17,2,FALSE))</f>
        <v/>
      </c>
      <c r="E252" s="90" t="s">
        <v>799</v>
      </c>
      <c r="F252" s="96"/>
      <c r="G252" s="96" t="s">
        <v>836</v>
      </c>
      <c r="H252" s="91" t="s">
        <v>1016</v>
      </c>
      <c r="I252" s="91" t="s">
        <v>926</v>
      </c>
      <c r="J252" s="97"/>
      <c r="K252" s="78" t="s">
        <v>945</v>
      </c>
      <c r="L252" s="140" t="str">
        <f>IF(ISERROR(VLOOKUP($B252&amp;" "&amp;$M252,Lists!$AC$4:$AD$17,2,FALSE)),"",VLOOKUP($B252&amp;" "&amp;$M252,Lists!$AC$4:$AD$17,2,FALSE))</f>
        <v/>
      </c>
      <c r="M252" s="78" t="str">
        <f>IF(ISERROR(VLOOKUP($K252,Lists!$L$4:$M$7,2,FALSE)),"",VLOOKUP($K252,Lists!$L$4:$M$7,2,FALSE))</f>
        <v/>
      </c>
      <c r="N252" s="98" t="str">
        <f t="shared" si="3"/>
        <v/>
      </c>
      <c r="O252" s="124" t="str">
        <f>IF(C252="no",VLOOKUP(B252,Lists!$R$4:$AB$17,10, FALSE),"Please enter details here")</f>
        <v>Please enter details here</v>
      </c>
      <c r="P252" s="99"/>
      <c r="Q252" s="99" t="str">
        <f>IF(Lists!$BA$4="","No","")</f>
        <v>No</v>
      </c>
      <c r="R252" s="100" t="str">
        <f>IF(ISERROR(VLOOKUP($E252,Lists!$T$4:$AA$49,6,FALSE)),"",VLOOKUP($E252,Lists!$T$4:$AA$49,6,FALSE))</f>
        <v/>
      </c>
      <c r="S252" s="101" t="str">
        <f>IF(ISERROR(VLOOKUP($E252,Lists!$T$4:$AA$49,7,FALSE)),"",VLOOKUP($E252,Lists!$T$4:$AA$49,7,FALSE))</f>
        <v/>
      </c>
      <c r="T252" s="102"/>
      <c r="U252" s="102"/>
      <c r="V252" s="102"/>
      <c r="W252" s="102"/>
      <c r="X252" s="102" t="str">
        <f>IF(ISERROR(VLOOKUP($E252,Lists!$T$4:$AF$49,13,FALSE))," ",VLOOKUP($E252,Lists!$T$4:$AF$49,13,FALSE))</f>
        <v xml:space="preserve"> </v>
      </c>
    </row>
    <row r="253" spans="1:24" x14ac:dyDescent="0.25">
      <c r="A253" s="91"/>
      <c r="B253" s="76" t="s">
        <v>781</v>
      </c>
      <c r="C253" s="89" t="s">
        <v>900</v>
      </c>
      <c r="D253" s="139" t="str">
        <f>IF(ISERROR(VLOOKUP($B253,Lists!$R$4:$S$17,2,FALSE)),"",VLOOKUP($B253,Lists!$R$4:$S$17,2,FALSE))</f>
        <v/>
      </c>
      <c r="E253" s="90" t="s">
        <v>799</v>
      </c>
      <c r="F253" s="96"/>
      <c r="G253" s="96" t="s">
        <v>836</v>
      </c>
      <c r="H253" s="91" t="s">
        <v>1016</v>
      </c>
      <c r="I253" s="91" t="s">
        <v>926</v>
      </c>
      <c r="J253" s="97"/>
      <c r="K253" s="78" t="s">
        <v>945</v>
      </c>
      <c r="L253" s="140" t="str">
        <f>IF(ISERROR(VLOOKUP($B253&amp;" "&amp;$M253,Lists!$AC$4:$AD$17,2,FALSE)),"",VLOOKUP($B253&amp;" "&amp;$M253,Lists!$AC$4:$AD$17,2,FALSE))</f>
        <v/>
      </c>
      <c r="M253" s="78" t="str">
        <f>IF(ISERROR(VLOOKUP($K253,Lists!$L$4:$M$7,2,FALSE)),"",VLOOKUP($K253,Lists!$L$4:$M$7,2,FALSE))</f>
        <v/>
      </c>
      <c r="N253" s="98" t="str">
        <f t="shared" si="3"/>
        <v/>
      </c>
      <c r="O253" s="124" t="str">
        <f>IF(C253="no",VLOOKUP(B253,Lists!$R$4:$AB$17,10, FALSE),"Please enter details here")</f>
        <v>Please enter details here</v>
      </c>
      <c r="P253" s="99"/>
      <c r="Q253" s="99" t="str">
        <f>IF(Lists!$BA$4="","No","")</f>
        <v>No</v>
      </c>
      <c r="R253" s="100" t="str">
        <f>IF(ISERROR(VLOOKUP($E253,Lists!$T$4:$AA$49,6,FALSE)),"",VLOOKUP($E253,Lists!$T$4:$AA$49,6,FALSE))</f>
        <v/>
      </c>
      <c r="S253" s="101" t="str">
        <f>IF(ISERROR(VLOOKUP($E253,Lists!$T$4:$AA$49,7,FALSE)),"",VLOOKUP($E253,Lists!$T$4:$AA$49,7,FALSE))</f>
        <v/>
      </c>
      <c r="T253" s="102"/>
      <c r="U253" s="102"/>
      <c r="V253" s="102"/>
      <c r="W253" s="102"/>
      <c r="X253" s="102" t="str">
        <f>IF(ISERROR(VLOOKUP($E253,Lists!$T$4:$AF$49,13,FALSE))," ",VLOOKUP($E253,Lists!$T$4:$AF$49,13,FALSE))</f>
        <v xml:space="preserve"> </v>
      </c>
    </row>
    <row r="254" spans="1:24" x14ac:dyDescent="0.25">
      <c r="A254" s="91"/>
      <c r="B254" s="76" t="s">
        <v>781</v>
      </c>
      <c r="C254" s="89" t="s">
        <v>900</v>
      </c>
      <c r="D254" s="139" t="str">
        <f>IF(ISERROR(VLOOKUP($B254,Lists!$R$4:$S$17,2,FALSE)),"",VLOOKUP($B254,Lists!$R$4:$S$17,2,FALSE))</f>
        <v/>
      </c>
      <c r="E254" s="90" t="s">
        <v>799</v>
      </c>
      <c r="F254" s="96"/>
      <c r="G254" s="96" t="s">
        <v>836</v>
      </c>
      <c r="H254" s="91" t="s">
        <v>1016</v>
      </c>
      <c r="I254" s="91" t="s">
        <v>926</v>
      </c>
      <c r="J254" s="97"/>
      <c r="K254" s="78" t="s">
        <v>945</v>
      </c>
      <c r="L254" s="140" t="str">
        <f>IF(ISERROR(VLOOKUP($B254&amp;" "&amp;$M254,Lists!$AC$4:$AD$17,2,FALSE)),"",VLOOKUP($B254&amp;" "&amp;$M254,Lists!$AC$4:$AD$17,2,FALSE))</f>
        <v/>
      </c>
      <c r="M254" s="78" t="str">
        <f>IF(ISERROR(VLOOKUP($K254,Lists!$L$4:$M$7,2,FALSE)),"",VLOOKUP($K254,Lists!$L$4:$M$7,2,FALSE))</f>
        <v/>
      </c>
      <c r="N254" s="98" t="str">
        <f t="shared" si="3"/>
        <v/>
      </c>
      <c r="O254" s="124" t="str">
        <f>IF(C254="no",VLOOKUP(B254,Lists!$R$4:$AB$17,10, FALSE),"Please enter details here")</f>
        <v>Please enter details here</v>
      </c>
      <c r="P254" s="99"/>
      <c r="Q254" s="99" t="str">
        <f>IF(Lists!$BA$4="","No","")</f>
        <v>No</v>
      </c>
      <c r="R254" s="100" t="str">
        <f>IF(ISERROR(VLOOKUP($E254,Lists!$T$4:$AA$49,6,FALSE)),"",VLOOKUP($E254,Lists!$T$4:$AA$49,6,FALSE))</f>
        <v/>
      </c>
      <c r="S254" s="101" t="str">
        <f>IF(ISERROR(VLOOKUP($E254,Lists!$T$4:$AA$49,7,FALSE)),"",VLOOKUP($E254,Lists!$T$4:$AA$49,7,FALSE))</f>
        <v/>
      </c>
      <c r="T254" s="102"/>
      <c r="U254" s="102"/>
      <c r="V254" s="102"/>
      <c r="W254" s="102"/>
      <c r="X254" s="102" t="str">
        <f>IF(ISERROR(VLOOKUP($E254,Lists!$T$4:$AF$49,13,FALSE))," ",VLOOKUP($E254,Lists!$T$4:$AF$49,13,FALSE))</f>
        <v xml:space="preserve"> </v>
      </c>
    </row>
    <row r="255" spans="1:24" x14ac:dyDescent="0.25">
      <c r="A255" s="91"/>
      <c r="B255" s="76" t="s">
        <v>781</v>
      </c>
      <c r="C255" s="89" t="s">
        <v>900</v>
      </c>
      <c r="D255" s="139" t="str">
        <f>IF(ISERROR(VLOOKUP($B255,Lists!$R$4:$S$17,2,FALSE)),"",VLOOKUP($B255,Lists!$R$4:$S$17,2,FALSE))</f>
        <v/>
      </c>
      <c r="E255" s="90" t="s">
        <v>799</v>
      </c>
      <c r="F255" s="96"/>
      <c r="G255" s="96" t="s">
        <v>836</v>
      </c>
      <c r="H255" s="91" t="s">
        <v>1016</v>
      </c>
      <c r="I255" s="91" t="s">
        <v>926</v>
      </c>
      <c r="J255" s="97"/>
      <c r="K255" s="78" t="s">
        <v>945</v>
      </c>
      <c r="L255" s="140" t="str">
        <f>IF(ISERROR(VLOOKUP($B255&amp;" "&amp;$M255,Lists!$AC$4:$AD$17,2,FALSE)),"",VLOOKUP($B255&amp;" "&amp;$M255,Lists!$AC$4:$AD$17,2,FALSE))</f>
        <v/>
      </c>
      <c r="M255" s="78" t="str">
        <f>IF(ISERROR(VLOOKUP($K255,Lists!$L$4:$M$7,2,FALSE)),"",VLOOKUP($K255,Lists!$L$4:$M$7,2,FALSE))</f>
        <v/>
      </c>
      <c r="N255" s="98" t="str">
        <f t="shared" si="3"/>
        <v/>
      </c>
      <c r="O255" s="124" t="str">
        <f>IF(C255="no",VLOOKUP(B255,Lists!$R$4:$AB$17,10, FALSE),"Please enter details here")</f>
        <v>Please enter details here</v>
      </c>
      <c r="P255" s="99"/>
      <c r="Q255" s="99" t="str">
        <f>IF(Lists!$BA$4="","No","")</f>
        <v>No</v>
      </c>
      <c r="R255" s="100" t="str">
        <f>IF(ISERROR(VLOOKUP($E255,Lists!$T$4:$AA$49,6,FALSE)),"",VLOOKUP($E255,Lists!$T$4:$AA$49,6,FALSE))</f>
        <v/>
      </c>
      <c r="S255" s="101" t="str">
        <f>IF(ISERROR(VLOOKUP($E255,Lists!$T$4:$AA$49,7,FALSE)),"",VLOOKUP($E255,Lists!$T$4:$AA$49,7,FALSE))</f>
        <v/>
      </c>
      <c r="T255" s="102"/>
      <c r="U255" s="102"/>
      <c r="V255" s="102"/>
      <c r="W255" s="102"/>
      <c r="X255" s="102" t="str">
        <f>IF(ISERROR(VLOOKUP($E255,Lists!$T$4:$AF$49,13,FALSE))," ",VLOOKUP($E255,Lists!$T$4:$AF$49,13,FALSE))</f>
        <v xml:space="preserve"> </v>
      </c>
    </row>
    <row r="256" spans="1:24" x14ac:dyDescent="0.25">
      <c r="A256" s="91"/>
      <c r="B256" s="76" t="s">
        <v>781</v>
      </c>
      <c r="C256" s="89" t="s">
        <v>900</v>
      </c>
      <c r="D256" s="139" t="str">
        <f>IF(ISERROR(VLOOKUP($B256,Lists!$R$4:$S$17,2,FALSE)),"",VLOOKUP($B256,Lists!$R$4:$S$17,2,FALSE))</f>
        <v/>
      </c>
      <c r="E256" s="90" t="s">
        <v>799</v>
      </c>
      <c r="F256" s="96"/>
      <c r="G256" s="96" t="s">
        <v>836</v>
      </c>
      <c r="H256" s="91" t="s">
        <v>1016</v>
      </c>
      <c r="I256" s="91" t="s">
        <v>926</v>
      </c>
      <c r="J256" s="97"/>
      <c r="K256" s="78" t="s">
        <v>945</v>
      </c>
      <c r="L256" s="140" t="str">
        <f>IF(ISERROR(VLOOKUP($B256&amp;" "&amp;$M256,Lists!$AC$4:$AD$17,2,FALSE)),"",VLOOKUP($B256&amp;" "&amp;$M256,Lists!$AC$4:$AD$17,2,FALSE))</f>
        <v/>
      </c>
      <c r="M256" s="78" t="str">
        <f>IF(ISERROR(VLOOKUP($K256,Lists!$L$4:$M$7,2,FALSE)),"",VLOOKUP($K256,Lists!$L$4:$M$7,2,FALSE))</f>
        <v/>
      </c>
      <c r="N256" s="98" t="str">
        <f t="shared" si="3"/>
        <v/>
      </c>
      <c r="O256" s="124" t="str">
        <f>IF(C256="no",VLOOKUP(B256,Lists!$R$4:$AB$17,10, FALSE),"Please enter details here")</f>
        <v>Please enter details here</v>
      </c>
      <c r="P256" s="99"/>
      <c r="Q256" s="99" t="str">
        <f>IF(Lists!$BA$4="","No","")</f>
        <v>No</v>
      </c>
      <c r="R256" s="100" t="str">
        <f>IF(ISERROR(VLOOKUP($E256,Lists!$T$4:$AA$49,6,FALSE)),"",VLOOKUP($E256,Lists!$T$4:$AA$49,6,FALSE))</f>
        <v/>
      </c>
      <c r="S256" s="101" t="str">
        <f>IF(ISERROR(VLOOKUP($E256,Lists!$T$4:$AA$49,7,FALSE)),"",VLOOKUP($E256,Lists!$T$4:$AA$49,7,FALSE))</f>
        <v/>
      </c>
      <c r="T256" s="102"/>
      <c r="U256" s="102"/>
      <c r="V256" s="102"/>
      <c r="W256" s="102"/>
      <c r="X256" s="102" t="str">
        <f>IF(ISERROR(VLOOKUP($E256,Lists!$T$4:$AF$49,13,FALSE))," ",VLOOKUP($E256,Lists!$T$4:$AF$49,13,FALSE))</f>
        <v xml:space="preserve"> </v>
      </c>
    </row>
    <row r="257" spans="1:24" x14ac:dyDescent="0.25">
      <c r="A257" s="91"/>
      <c r="B257" s="76" t="s">
        <v>781</v>
      </c>
      <c r="C257" s="89" t="s">
        <v>900</v>
      </c>
      <c r="D257" s="139" t="str">
        <f>IF(ISERROR(VLOOKUP($B257,Lists!$R$4:$S$17,2,FALSE)),"",VLOOKUP($B257,Lists!$R$4:$S$17,2,FALSE))</f>
        <v/>
      </c>
      <c r="E257" s="90" t="s">
        <v>799</v>
      </c>
      <c r="F257" s="96"/>
      <c r="G257" s="96" t="s">
        <v>836</v>
      </c>
      <c r="H257" s="91" t="s">
        <v>1016</v>
      </c>
      <c r="I257" s="91" t="s">
        <v>926</v>
      </c>
      <c r="J257" s="97"/>
      <c r="K257" s="78" t="s">
        <v>945</v>
      </c>
      <c r="L257" s="140" t="str">
        <f>IF(ISERROR(VLOOKUP($B257&amp;" "&amp;$M257,Lists!$AC$4:$AD$17,2,FALSE)),"",VLOOKUP($B257&amp;" "&amp;$M257,Lists!$AC$4:$AD$17,2,FALSE))</f>
        <v/>
      </c>
      <c r="M257" s="78" t="str">
        <f>IF(ISERROR(VLOOKUP($K257,Lists!$L$4:$M$7,2,FALSE)),"",VLOOKUP($K257,Lists!$L$4:$M$7,2,FALSE))</f>
        <v/>
      </c>
      <c r="N257" s="98" t="str">
        <f t="shared" si="3"/>
        <v/>
      </c>
      <c r="O257" s="124" t="str">
        <f>IF(C257="no",VLOOKUP(B257,Lists!$R$4:$AB$17,10, FALSE),"Please enter details here")</f>
        <v>Please enter details here</v>
      </c>
      <c r="P257" s="99"/>
      <c r="Q257" s="99" t="str">
        <f>IF(Lists!$BA$4="","No","")</f>
        <v>No</v>
      </c>
      <c r="R257" s="100" t="str">
        <f>IF(ISERROR(VLOOKUP($E257,Lists!$T$4:$AA$49,6,FALSE)),"",VLOOKUP($E257,Lists!$T$4:$AA$49,6,FALSE))</f>
        <v/>
      </c>
      <c r="S257" s="101" t="str">
        <f>IF(ISERROR(VLOOKUP($E257,Lists!$T$4:$AA$49,7,FALSE)),"",VLOOKUP($E257,Lists!$T$4:$AA$49,7,FALSE))</f>
        <v/>
      </c>
      <c r="T257" s="102"/>
      <c r="U257" s="102"/>
      <c r="V257" s="102"/>
      <c r="W257" s="102"/>
      <c r="X257" s="102" t="str">
        <f>IF(ISERROR(VLOOKUP($E257,Lists!$T$4:$AF$49,13,FALSE))," ",VLOOKUP($E257,Lists!$T$4:$AF$49,13,FALSE))</f>
        <v xml:space="preserve"> </v>
      </c>
    </row>
    <row r="258" spans="1:24" x14ac:dyDescent="0.25">
      <c r="A258" s="91"/>
      <c r="B258" s="76" t="s">
        <v>781</v>
      </c>
      <c r="C258" s="89" t="s">
        <v>900</v>
      </c>
      <c r="D258" s="139" t="str">
        <f>IF(ISERROR(VLOOKUP($B258,Lists!$R$4:$S$17,2,FALSE)),"",VLOOKUP($B258,Lists!$R$4:$S$17,2,FALSE))</f>
        <v/>
      </c>
      <c r="E258" s="90" t="s">
        <v>799</v>
      </c>
      <c r="F258" s="96"/>
      <c r="G258" s="96" t="s">
        <v>836</v>
      </c>
      <c r="H258" s="91" t="s">
        <v>1016</v>
      </c>
      <c r="I258" s="91" t="s">
        <v>926</v>
      </c>
      <c r="J258" s="97"/>
      <c r="K258" s="78" t="s">
        <v>945</v>
      </c>
      <c r="L258" s="140" t="str">
        <f>IF(ISERROR(VLOOKUP($B258&amp;" "&amp;$M258,Lists!$AC$4:$AD$17,2,FALSE)),"",VLOOKUP($B258&amp;" "&amp;$M258,Lists!$AC$4:$AD$17,2,FALSE))</f>
        <v/>
      </c>
      <c r="M258" s="78" t="str">
        <f>IF(ISERROR(VLOOKUP($K258,Lists!$L$4:$M$7,2,FALSE)),"",VLOOKUP($K258,Lists!$L$4:$M$7,2,FALSE))</f>
        <v/>
      </c>
      <c r="N258" s="98" t="str">
        <f t="shared" si="3"/>
        <v/>
      </c>
      <c r="O258" s="124" t="str">
        <f>IF(C258="no",VLOOKUP(B258,Lists!$R$4:$AB$17,10, FALSE),"Please enter details here")</f>
        <v>Please enter details here</v>
      </c>
      <c r="P258" s="99"/>
      <c r="Q258" s="99" t="str">
        <f>IF(Lists!$BA$4="","No","")</f>
        <v>No</v>
      </c>
      <c r="R258" s="100" t="str">
        <f>IF(ISERROR(VLOOKUP($E258,Lists!$T$4:$AA$49,6,FALSE)),"",VLOOKUP($E258,Lists!$T$4:$AA$49,6,FALSE))</f>
        <v/>
      </c>
      <c r="S258" s="101" t="str">
        <f>IF(ISERROR(VLOOKUP($E258,Lists!$T$4:$AA$49,7,FALSE)),"",VLOOKUP($E258,Lists!$T$4:$AA$49,7,FALSE))</f>
        <v/>
      </c>
      <c r="T258" s="102"/>
      <c r="U258" s="102"/>
      <c r="V258" s="102"/>
      <c r="W258" s="102"/>
      <c r="X258" s="102" t="str">
        <f>IF(ISERROR(VLOOKUP($E258,Lists!$T$4:$AF$49,13,FALSE))," ",VLOOKUP($E258,Lists!$T$4:$AF$49,13,FALSE))</f>
        <v xml:space="preserve"> </v>
      </c>
    </row>
    <row r="259" spans="1:24" x14ac:dyDescent="0.25">
      <c r="A259" s="91"/>
      <c r="B259" s="76" t="s">
        <v>781</v>
      </c>
      <c r="C259" s="89" t="s">
        <v>900</v>
      </c>
      <c r="D259" s="139" t="str">
        <f>IF(ISERROR(VLOOKUP($B259,Lists!$R$4:$S$17,2,FALSE)),"",VLOOKUP($B259,Lists!$R$4:$S$17,2,FALSE))</f>
        <v/>
      </c>
      <c r="E259" s="90" t="s">
        <v>799</v>
      </c>
      <c r="F259" s="96"/>
      <c r="G259" s="96" t="s">
        <v>836</v>
      </c>
      <c r="H259" s="91" t="s">
        <v>1016</v>
      </c>
      <c r="I259" s="91" t="s">
        <v>926</v>
      </c>
      <c r="J259" s="97"/>
      <c r="K259" s="78" t="s">
        <v>945</v>
      </c>
      <c r="L259" s="140" t="str">
        <f>IF(ISERROR(VLOOKUP($B259&amp;" "&amp;$M259,Lists!$AC$4:$AD$17,2,FALSE)),"",VLOOKUP($B259&amp;" "&amp;$M259,Lists!$AC$4:$AD$17,2,FALSE))</f>
        <v/>
      </c>
      <c r="M259" s="78" t="str">
        <f>IF(ISERROR(VLOOKUP($K259,Lists!$L$4:$M$7,2,FALSE)),"",VLOOKUP($K259,Lists!$L$4:$M$7,2,FALSE))</f>
        <v/>
      </c>
      <c r="N259" s="98" t="str">
        <f t="shared" si="3"/>
        <v/>
      </c>
      <c r="O259" s="124" t="str">
        <f>IF(C259="no",VLOOKUP(B259,Lists!$R$4:$AB$17,10, FALSE),"Please enter details here")</f>
        <v>Please enter details here</v>
      </c>
      <c r="P259" s="99"/>
      <c r="Q259" s="99" t="str">
        <f>IF(Lists!$BA$4="","No","")</f>
        <v>No</v>
      </c>
      <c r="R259" s="100" t="str">
        <f>IF(ISERROR(VLOOKUP($E259,Lists!$T$4:$AA$49,6,FALSE)),"",VLOOKUP($E259,Lists!$T$4:$AA$49,6,FALSE))</f>
        <v/>
      </c>
      <c r="S259" s="101" t="str">
        <f>IF(ISERROR(VLOOKUP($E259,Lists!$T$4:$AA$49,7,FALSE)),"",VLOOKUP($E259,Lists!$T$4:$AA$49,7,FALSE))</f>
        <v/>
      </c>
      <c r="T259" s="102"/>
      <c r="U259" s="102"/>
      <c r="V259" s="102"/>
      <c r="W259" s="102"/>
      <c r="X259" s="102" t="str">
        <f>IF(ISERROR(VLOOKUP($E259,Lists!$T$4:$AF$49,13,FALSE))," ",VLOOKUP($E259,Lists!$T$4:$AF$49,13,FALSE))</f>
        <v xml:space="preserve"> </v>
      </c>
    </row>
    <row r="260" spans="1:24" x14ac:dyDescent="0.25">
      <c r="A260" s="91"/>
      <c r="B260" s="76" t="s">
        <v>781</v>
      </c>
      <c r="C260" s="89" t="s">
        <v>900</v>
      </c>
      <c r="D260" s="139" t="str">
        <f>IF(ISERROR(VLOOKUP($B260,Lists!$R$4:$S$17,2,FALSE)),"",VLOOKUP($B260,Lists!$R$4:$S$17,2,FALSE))</f>
        <v/>
      </c>
      <c r="E260" s="90" t="s">
        <v>799</v>
      </c>
      <c r="F260" s="96"/>
      <c r="G260" s="96" t="s">
        <v>836</v>
      </c>
      <c r="H260" s="91" t="s">
        <v>1016</v>
      </c>
      <c r="I260" s="91" t="s">
        <v>926</v>
      </c>
      <c r="J260" s="97"/>
      <c r="K260" s="78" t="s">
        <v>945</v>
      </c>
      <c r="L260" s="140" t="str">
        <f>IF(ISERROR(VLOOKUP($B260&amp;" "&amp;$M260,Lists!$AC$4:$AD$17,2,FALSE)),"",VLOOKUP($B260&amp;" "&amp;$M260,Lists!$AC$4:$AD$17,2,FALSE))</f>
        <v/>
      </c>
      <c r="M260" s="78" t="str">
        <f>IF(ISERROR(VLOOKUP($K260,Lists!$L$4:$M$7,2,FALSE)),"",VLOOKUP($K260,Lists!$L$4:$M$7,2,FALSE))</f>
        <v/>
      </c>
      <c r="N260" s="98" t="str">
        <f t="shared" si="3"/>
        <v/>
      </c>
      <c r="O260" s="124" t="str">
        <f>IF(C260="no",VLOOKUP(B260,Lists!$R$4:$AB$17,10, FALSE),"Please enter details here")</f>
        <v>Please enter details here</v>
      </c>
      <c r="P260" s="99"/>
      <c r="Q260" s="99" t="str">
        <f>IF(Lists!$BA$4="","No","")</f>
        <v>No</v>
      </c>
      <c r="R260" s="100" t="str">
        <f>IF(ISERROR(VLOOKUP($E260,Lists!$T$4:$AA$49,6,FALSE)),"",VLOOKUP($E260,Lists!$T$4:$AA$49,6,FALSE))</f>
        <v/>
      </c>
      <c r="S260" s="101" t="str">
        <f>IF(ISERROR(VLOOKUP($E260,Lists!$T$4:$AA$49,7,FALSE)),"",VLOOKUP($E260,Lists!$T$4:$AA$49,7,FALSE))</f>
        <v/>
      </c>
      <c r="T260" s="102"/>
      <c r="U260" s="102"/>
      <c r="V260" s="102"/>
      <c r="W260" s="102"/>
      <c r="X260" s="102" t="str">
        <f>IF(ISERROR(VLOOKUP($E260,Lists!$T$4:$AF$49,13,FALSE))," ",VLOOKUP($E260,Lists!$T$4:$AF$49,13,FALSE))</f>
        <v xml:space="preserve"> </v>
      </c>
    </row>
    <row r="261" spans="1:24" x14ac:dyDescent="0.25">
      <c r="A261" s="91"/>
      <c r="B261" s="76" t="s">
        <v>781</v>
      </c>
      <c r="C261" s="89" t="s">
        <v>900</v>
      </c>
      <c r="D261" s="139" t="str">
        <f>IF(ISERROR(VLOOKUP($B261,Lists!$R$4:$S$17,2,FALSE)),"",VLOOKUP($B261,Lists!$R$4:$S$17,2,FALSE))</f>
        <v/>
      </c>
      <c r="E261" s="90" t="s">
        <v>799</v>
      </c>
      <c r="F261" s="96"/>
      <c r="G261" s="96" t="s">
        <v>836</v>
      </c>
      <c r="H261" s="91" t="s">
        <v>1016</v>
      </c>
      <c r="I261" s="91" t="s">
        <v>926</v>
      </c>
      <c r="J261" s="97"/>
      <c r="K261" s="78" t="s">
        <v>945</v>
      </c>
      <c r="L261" s="140" t="str">
        <f>IF(ISERROR(VLOOKUP($B261&amp;" "&amp;$M261,Lists!$AC$4:$AD$17,2,FALSE)),"",VLOOKUP($B261&amp;" "&amp;$M261,Lists!$AC$4:$AD$17,2,FALSE))</f>
        <v/>
      </c>
      <c r="M261" s="78" t="str">
        <f>IF(ISERROR(VLOOKUP($K261,Lists!$L$4:$M$7,2,FALSE)),"",VLOOKUP($K261,Lists!$L$4:$M$7,2,FALSE))</f>
        <v/>
      </c>
      <c r="N261" s="98" t="str">
        <f t="shared" si="3"/>
        <v/>
      </c>
      <c r="O261" s="124" t="str">
        <f>IF(C261="no",VLOOKUP(B261,Lists!$R$4:$AB$17,10, FALSE),"Please enter details here")</f>
        <v>Please enter details here</v>
      </c>
      <c r="P261" s="99"/>
      <c r="Q261" s="99" t="str">
        <f>IF(Lists!$BA$4="","No","")</f>
        <v>No</v>
      </c>
      <c r="R261" s="100" t="str">
        <f>IF(ISERROR(VLOOKUP($E261,Lists!$T$4:$AA$49,6,FALSE)),"",VLOOKUP($E261,Lists!$T$4:$AA$49,6,FALSE))</f>
        <v/>
      </c>
      <c r="S261" s="101" t="str">
        <f>IF(ISERROR(VLOOKUP($E261,Lists!$T$4:$AA$49,7,FALSE)),"",VLOOKUP($E261,Lists!$T$4:$AA$49,7,FALSE))</f>
        <v/>
      </c>
      <c r="T261" s="102"/>
      <c r="U261" s="102"/>
      <c r="V261" s="102"/>
      <c r="W261" s="102"/>
      <c r="X261" s="102" t="str">
        <f>IF(ISERROR(VLOOKUP($E261,Lists!$T$4:$AF$49,13,FALSE))," ",VLOOKUP($E261,Lists!$T$4:$AF$49,13,FALSE))</f>
        <v xml:space="preserve"> </v>
      </c>
    </row>
    <row r="262" spans="1:24" x14ac:dyDescent="0.25">
      <c r="A262" s="91"/>
      <c r="B262" s="76" t="s">
        <v>781</v>
      </c>
      <c r="C262" s="89" t="s">
        <v>900</v>
      </c>
      <c r="D262" s="139" t="str">
        <f>IF(ISERROR(VLOOKUP($B262,Lists!$R$4:$S$17,2,FALSE)),"",VLOOKUP($B262,Lists!$R$4:$S$17,2,FALSE))</f>
        <v/>
      </c>
      <c r="E262" s="90" t="s">
        <v>799</v>
      </c>
      <c r="F262" s="96"/>
      <c r="G262" s="96" t="s">
        <v>836</v>
      </c>
      <c r="H262" s="91" t="s">
        <v>1016</v>
      </c>
      <c r="I262" s="91" t="s">
        <v>926</v>
      </c>
      <c r="J262" s="97"/>
      <c r="K262" s="78" t="s">
        <v>945</v>
      </c>
      <c r="L262" s="140" t="str">
        <f>IF(ISERROR(VLOOKUP($B262&amp;" "&amp;$M262,Lists!$AC$4:$AD$17,2,FALSE)),"",VLOOKUP($B262&amp;" "&amp;$M262,Lists!$AC$4:$AD$17,2,FALSE))</f>
        <v/>
      </c>
      <c r="M262" s="78" t="str">
        <f>IF(ISERROR(VLOOKUP($K262,Lists!$L$4:$M$7,2,FALSE)),"",VLOOKUP($K262,Lists!$L$4:$M$7,2,FALSE))</f>
        <v/>
      </c>
      <c r="N262" s="98" t="str">
        <f t="shared" si="3"/>
        <v/>
      </c>
      <c r="O262" s="124" t="str">
        <f>IF(C262="no",VLOOKUP(B262,Lists!$R$4:$AB$17,10, FALSE),"Please enter details here")</f>
        <v>Please enter details here</v>
      </c>
      <c r="P262" s="99"/>
      <c r="Q262" s="99" t="str">
        <f>IF(Lists!$BA$4="","No","")</f>
        <v>No</v>
      </c>
      <c r="R262" s="100" t="str">
        <f>IF(ISERROR(VLOOKUP($E262,Lists!$T$4:$AA$49,6,FALSE)),"",VLOOKUP($E262,Lists!$T$4:$AA$49,6,FALSE))</f>
        <v/>
      </c>
      <c r="S262" s="101" t="str">
        <f>IF(ISERROR(VLOOKUP($E262,Lists!$T$4:$AA$49,7,FALSE)),"",VLOOKUP($E262,Lists!$T$4:$AA$49,7,FALSE))</f>
        <v/>
      </c>
      <c r="T262" s="102"/>
      <c r="U262" s="102"/>
      <c r="V262" s="102"/>
      <c r="W262" s="102"/>
      <c r="X262" s="102" t="str">
        <f>IF(ISERROR(VLOOKUP($E262,Lists!$T$4:$AF$49,13,FALSE))," ",VLOOKUP($E262,Lists!$T$4:$AF$49,13,FALSE))</f>
        <v xml:space="preserve"> </v>
      </c>
    </row>
    <row r="263" spans="1:24" x14ac:dyDescent="0.25">
      <c r="A263" s="91"/>
      <c r="B263" s="76" t="s">
        <v>781</v>
      </c>
      <c r="C263" s="89" t="s">
        <v>900</v>
      </c>
      <c r="D263" s="139" t="str">
        <f>IF(ISERROR(VLOOKUP($B263,Lists!$R$4:$S$17,2,FALSE)),"",VLOOKUP($B263,Lists!$R$4:$S$17,2,FALSE))</f>
        <v/>
      </c>
      <c r="E263" s="90" t="s">
        <v>799</v>
      </c>
      <c r="F263" s="96"/>
      <c r="G263" s="96" t="s">
        <v>836</v>
      </c>
      <c r="H263" s="91" t="s">
        <v>1016</v>
      </c>
      <c r="I263" s="91" t="s">
        <v>926</v>
      </c>
      <c r="J263" s="97"/>
      <c r="K263" s="78" t="s">
        <v>945</v>
      </c>
      <c r="L263" s="140" t="str">
        <f>IF(ISERROR(VLOOKUP($B263&amp;" "&amp;$M263,Lists!$AC$4:$AD$17,2,FALSE)),"",VLOOKUP($B263&amp;" "&amp;$M263,Lists!$AC$4:$AD$17,2,FALSE))</f>
        <v/>
      </c>
      <c r="M263" s="78" t="str">
        <f>IF(ISERROR(VLOOKUP($K263,Lists!$L$4:$M$7,2,FALSE)),"",VLOOKUP($K263,Lists!$L$4:$M$7,2,FALSE))</f>
        <v/>
      </c>
      <c r="N263" s="98" t="str">
        <f t="shared" si="3"/>
        <v/>
      </c>
      <c r="O263" s="124" t="str">
        <f>IF(C263="no",VLOOKUP(B263,Lists!$R$4:$AB$17,10, FALSE),"Please enter details here")</f>
        <v>Please enter details here</v>
      </c>
      <c r="P263" s="99"/>
      <c r="Q263" s="99" t="str">
        <f>IF(Lists!$BA$4="","No","")</f>
        <v>No</v>
      </c>
      <c r="R263" s="100" t="str">
        <f>IF(ISERROR(VLOOKUP($E263,Lists!$T$4:$AA$49,6,FALSE)),"",VLOOKUP($E263,Lists!$T$4:$AA$49,6,FALSE))</f>
        <v/>
      </c>
      <c r="S263" s="101" t="str">
        <f>IF(ISERROR(VLOOKUP($E263,Lists!$T$4:$AA$49,7,FALSE)),"",VLOOKUP($E263,Lists!$T$4:$AA$49,7,FALSE))</f>
        <v/>
      </c>
      <c r="T263" s="102"/>
      <c r="U263" s="102"/>
      <c r="V263" s="102"/>
      <c r="W263" s="102"/>
      <c r="X263" s="102" t="str">
        <f>IF(ISERROR(VLOOKUP($E263,Lists!$T$4:$AF$49,13,FALSE))," ",VLOOKUP($E263,Lists!$T$4:$AF$49,13,FALSE))</f>
        <v xml:space="preserve"> </v>
      </c>
    </row>
    <row r="264" spans="1:24" x14ac:dyDescent="0.25">
      <c r="A264" s="91"/>
      <c r="B264" s="76" t="s">
        <v>781</v>
      </c>
      <c r="C264" s="89" t="s">
        <v>900</v>
      </c>
      <c r="D264" s="139" t="str">
        <f>IF(ISERROR(VLOOKUP($B264,Lists!$R$4:$S$17,2,FALSE)),"",VLOOKUP($B264,Lists!$R$4:$S$17,2,FALSE))</f>
        <v/>
      </c>
      <c r="E264" s="90" t="s">
        <v>799</v>
      </c>
      <c r="F264" s="96"/>
      <c r="G264" s="96" t="s">
        <v>836</v>
      </c>
      <c r="H264" s="91" t="s">
        <v>1016</v>
      </c>
      <c r="I264" s="91" t="s">
        <v>926</v>
      </c>
      <c r="J264" s="97"/>
      <c r="K264" s="78" t="s">
        <v>945</v>
      </c>
      <c r="L264" s="140" t="str">
        <f>IF(ISERROR(VLOOKUP($B264&amp;" "&amp;$M264,Lists!$AC$4:$AD$17,2,FALSE)),"",VLOOKUP($B264&amp;" "&amp;$M264,Lists!$AC$4:$AD$17,2,FALSE))</f>
        <v/>
      </c>
      <c r="M264" s="78" t="str">
        <f>IF(ISERROR(VLOOKUP($K264,Lists!$L$4:$M$7,2,FALSE)),"",VLOOKUP($K264,Lists!$L$4:$M$7,2,FALSE))</f>
        <v/>
      </c>
      <c r="N264" s="98" t="str">
        <f t="shared" ref="N264:N327" si="4">IF(ISERROR(J264*L264),"",J264*L264)</f>
        <v/>
      </c>
      <c r="O264" s="124" t="str">
        <f>IF(C264="no",VLOOKUP(B264,Lists!$R$4:$AB$17,10, FALSE),"Please enter details here")</f>
        <v>Please enter details here</v>
      </c>
      <c r="P264" s="99"/>
      <c r="Q264" s="99" t="str">
        <f>IF(Lists!$BA$4="","No","")</f>
        <v>No</v>
      </c>
      <c r="R264" s="100" t="str">
        <f>IF(ISERROR(VLOOKUP($E264,Lists!$T$4:$AA$49,6,FALSE)),"",VLOOKUP($E264,Lists!$T$4:$AA$49,6,FALSE))</f>
        <v/>
      </c>
      <c r="S264" s="101" t="str">
        <f>IF(ISERROR(VLOOKUP($E264,Lists!$T$4:$AA$49,7,FALSE)),"",VLOOKUP($E264,Lists!$T$4:$AA$49,7,FALSE))</f>
        <v/>
      </c>
      <c r="T264" s="102"/>
      <c r="U264" s="102"/>
      <c r="V264" s="102"/>
      <c r="W264" s="102"/>
      <c r="X264" s="102" t="str">
        <f>IF(ISERROR(VLOOKUP($E264,Lists!$T$4:$AF$49,13,FALSE))," ",VLOOKUP($E264,Lists!$T$4:$AF$49,13,FALSE))</f>
        <v xml:space="preserve"> </v>
      </c>
    </row>
    <row r="265" spans="1:24" x14ac:dyDescent="0.25">
      <c r="A265" s="91"/>
      <c r="B265" s="76" t="s">
        <v>781</v>
      </c>
      <c r="C265" s="89" t="s">
        <v>900</v>
      </c>
      <c r="D265" s="139" t="str">
        <f>IF(ISERROR(VLOOKUP($B265,Lists!$R$4:$S$17,2,FALSE)),"",VLOOKUP($B265,Lists!$R$4:$S$17,2,FALSE))</f>
        <v/>
      </c>
      <c r="E265" s="90" t="s">
        <v>799</v>
      </c>
      <c r="F265" s="96"/>
      <c r="G265" s="96" t="s">
        <v>836</v>
      </c>
      <c r="H265" s="91" t="s">
        <v>1016</v>
      </c>
      <c r="I265" s="91" t="s">
        <v>926</v>
      </c>
      <c r="J265" s="97"/>
      <c r="K265" s="78" t="s">
        <v>945</v>
      </c>
      <c r="L265" s="140" t="str">
        <f>IF(ISERROR(VLOOKUP($B265&amp;" "&amp;$M265,Lists!$AC$4:$AD$17,2,FALSE)),"",VLOOKUP($B265&amp;" "&amp;$M265,Lists!$AC$4:$AD$17,2,FALSE))</f>
        <v/>
      </c>
      <c r="M265" s="78" t="str">
        <f>IF(ISERROR(VLOOKUP($K265,Lists!$L$4:$M$7,2,FALSE)),"",VLOOKUP($K265,Lists!$L$4:$M$7,2,FALSE))</f>
        <v/>
      </c>
      <c r="N265" s="98" t="str">
        <f t="shared" si="4"/>
        <v/>
      </c>
      <c r="O265" s="124" t="str">
        <f>IF(C265="no",VLOOKUP(B265,Lists!$R$4:$AB$17,10, FALSE),"Please enter details here")</f>
        <v>Please enter details here</v>
      </c>
      <c r="P265" s="99"/>
      <c r="Q265" s="99" t="str">
        <f>IF(Lists!$BA$4="","No","")</f>
        <v>No</v>
      </c>
      <c r="R265" s="100" t="str">
        <f>IF(ISERROR(VLOOKUP($E265,Lists!$T$4:$AA$49,6,FALSE)),"",VLOOKUP($E265,Lists!$T$4:$AA$49,6,FALSE))</f>
        <v/>
      </c>
      <c r="S265" s="101" t="str">
        <f>IF(ISERROR(VLOOKUP($E265,Lists!$T$4:$AA$49,7,FALSE)),"",VLOOKUP($E265,Lists!$T$4:$AA$49,7,FALSE))</f>
        <v/>
      </c>
      <c r="T265" s="102"/>
      <c r="U265" s="102"/>
      <c r="V265" s="102"/>
      <c r="W265" s="102"/>
      <c r="X265" s="102" t="str">
        <f>IF(ISERROR(VLOOKUP($E265,Lists!$T$4:$AF$49,13,FALSE))," ",VLOOKUP($E265,Lists!$T$4:$AF$49,13,FALSE))</f>
        <v xml:space="preserve"> </v>
      </c>
    </row>
    <row r="266" spans="1:24" x14ac:dyDescent="0.25">
      <c r="A266" s="91"/>
      <c r="B266" s="76" t="s">
        <v>781</v>
      </c>
      <c r="C266" s="89" t="s">
        <v>900</v>
      </c>
      <c r="D266" s="139" t="str">
        <f>IF(ISERROR(VLOOKUP($B266,Lists!$R$4:$S$17,2,FALSE)),"",VLOOKUP($B266,Lists!$R$4:$S$17,2,FALSE))</f>
        <v/>
      </c>
      <c r="E266" s="90" t="s">
        <v>799</v>
      </c>
      <c r="F266" s="96"/>
      <c r="G266" s="96" t="s">
        <v>836</v>
      </c>
      <c r="H266" s="91" t="s">
        <v>1016</v>
      </c>
      <c r="I266" s="91" t="s">
        <v>926</v>
      </c>
      <c r="J266" s="97"/>
      <c r="K266" s="78" t="s">
        <v>945</v>
      </c>
      <c r="L266" s="140" t="str">
        <f>IF(ISERROR(VLOOKUP($B266&amp;" "&amp;$M266,Lists!$AC$4:$AD$17,2,FALSE)),"",VLOOKUP($B266&amp;" "&amp;$M266,Lists!$AC$4:$AD$17,2,FALSE))</f>
        <v/>
      </c>
      <c r="M266" s="78" t="str">
        <f>IF(ISERROR(VLOOKUP($K266,Lists!$L$4:$M$7,2,FALSE)),"",VLOOKUP($K266,Lists!$L$4:$M$7,2,FALSE))</f>
        <v/>
      </c>
      <c r="N266" s="98" t="str">
        <f t="shared" si="4"/>
        <v/>
      </c>
      <c r="O266" s="124" t="str">
        <f>IF(C266="no",VLOOKUP(B266,Lists!$R$4:$AB$17,10, FALSE),"Please enter details here")</f>
        <v>Please enter details here</v>
      </c>
      <c r="P266" s="99"/>
      <c r="Q266" s="99" t="str">
        <f>IF(Lists!$BA$4="","No","")</f>
        <v>No</v>
      </c>
      <c r="R266" s="100" t="str">
        <f>IF(ISERROR(VLOOKUP($E266,Lists!$T$4:$AA$49,6,FALSE)),"",VLOOKUP($E266,Lists!$T$4:$AA$49,6,FALSE))</f>
        <v/>
      </c>
      <c r="S266" s="101" t="str">
        <f>IF(ISERROR(VLOOKUP($E266,Lists!$T$4:$AA$49,7,FALSE)),"",VLOOKUP($E266,Lists!$T$4:$AA$49,7,FALSE))</f>
        <v/>
      </c>
      <c r="T266" s="102"/>
      <c r="U266" s="102"/>
      <c r="V266" s="102"/>
      <c r="W266" s="102"/>
      <c r="X266" s="102" t="str">
        <f>IF(ISERROR(VLOOKUP($E266,Lists!$T$4:$AF$49,13,FALSE))," ",VLOOKUP($E266,Lists!$T$4:$AF$49,13,FALSE))</f>
        <v xml:space="preserve"> </v>
      </c>
    </row>
    <row r="267" spans="1:24" x14ac:dyDescent="0.25">
      <c r="A267" s="91"/>
      <c r="B267" s="76" t="s">
        <v>781</v>
      </c>
      <c r="C267" s="89" t="s">
        <v>900</v>
      </c>
      <c r="D267" s="139" t="str">
        <f>IF(ISERROR(VLOOKUP($B267,Lists!$R$4:$S$17,2,FALSE)),"",VLOOKUP($B267,Lists!$R$4:$S$17,2,FALSE))</f>
        <v/>
      </c>
      <c r="E267" s="90" t="s">
        <v>799</v>
      </c>
      <c r="F267" s="96"/>
      <c r="G267" s="96" t="s">
        <v>836</v>
      </c>
      <c r="H267" s="91" t="s">
        <v>1016</v>
      </c>
      <c r="I267" s="91" t="s">
        <v>926</v>
      </c>
      <c r="J267" s="97"/>
      <c r="K267" s="78" t="s">
        <v>945</v>
      </c>
      <c r="L267" s="140" t="str">
        <f>IF(ISERROR(VLOOKUP($B267&amp;" "&amp;$M267,Lists!$AC$4:$AD$17,2,FALSE)),"",VLOOKUP($B267&amp;" "&amp;$M267,Lists!$AC$4:$AD$17,2,FALSE))</f>
        <v/>
      </c>
      <c r="M267" s="78" t="str">
        <f>IF(ISERROR(VLOOKUP($K267,Lists!$L$4:$M$7,2,FALSE)),"",VLOOKUP($K267,Lists!$L$4:$M$7,2,FALSE))</f>
        <v/>
      </c>
      <c r="N267" s="98" t="str">
        <f t="shared" si="4"/>
        <v/>
      </c>
      <c r="O267" s="124" t="str">
        <f>IF(C267="no",VLOOKUP(B267,Lists!$R$4:$AB$17,10, FALSE),"Please enter details here")</f>
        <v>Please enter details here</v>
      </c>
      <c r="P267" s="99"/>
      <c r="Q267" s="99" t="str">
        <f>IF(Lists!$BA$4="","No","")</f>
        <v>No</v>
      </c>
      <c r="R267" s="100" t="str">
        <f>IF(ISERROR(VLOOKUP($E267,Lists!$T$4:$AA$49,6,FALSE)),"",VLOOKUP($E267,Lists!$T$4:$AA$49,6,FALSE))</f>
        <v/>
      </c>
      <c r="S267" s="101" t="str">
        <f>IF(ISERROR(VLOOKUP($E267,Lists!$T$4:$AA$49,7,FALSE)),"",VLOOKUP($E267,Lists!$T$4:$AA$49,7,FALSE))</f>
        <v/>
      </c>
      <c r="T267" s="102"/>
      <c r="U267" s="102"/>
      <c r="V267" s="102"/>
      <c r="W267" s="102"/>
      <c r="X267" s="102" t="str">
        <f>IF(ISERROR(VLOOKUP($E267,Lists!$T$4:$AF$49,13,FALSE))," ",VLOOKUP($E267,Lists!$T$4:$AF$49,13,FALSE))</f>
        <v xml:space="preserve"> </v>
      </c>
    </row>
    <row r="268" spans="1:24" x14ac:dyDescent="0.25">
      <c r="A268" s="91"/>
      <c r="B268" s="76" t="s">
        <v>781</v>
      </c>
      <c r="C268" s="89" t="s">
        <v>900</v>
      </c>
      <c r="D268" s="139" t="str">
        <f>IF(ISERROR(VLOOKUP($B268,Lists!$R$4:$S$17,2,FALSE)),"",VLOOKUP($B268,Lists!$R$4:$S$17,2,FALSE))</f>
        <v/>
      </c>
      <c r="E268" s="90" t="s">
        <v>799</v>
      </c>
      <c r="F268" s="96"/>
      <c r="G268" s="96" t="s">
        <v>836</v>
      </c>
      <c r="H268" s="91" t="s">
        <v>1016</v>
      </c>
      <c r="I268" s="91" t="s">
        <v>926</v>
      </c>
      <c r="J268" s="97"/>
      <c r="K268" s="78" t="s">
        <v>945</v>
      </c>
      <c r="L268" s="140" t="str">
        <f>IF(ISERROR(VLOOKUP($B268&amp;" "&amp;$M268,Lists!$AC$4:$AD$17,2,FALSE)),"",VLOOKUP($B268&amp;" "&amp;$M268,Lists!$AC$4:$AD$17,2,FALSE))</f>
        <v/>
      </c>
      <c r="M268" s="78" t="str">
        <f>IF(ISERROR(VLOOKUP($K268,Lists!$L$4:$M$7,2,FALSE)),"",VLOOKUP($K268,Lists!$L$4:$M$7,2,FALSE))</f>
        <v/>
      </c>
      <c r="N268" s="98" t="str">
        <f t="shared" si="4"/>
        <v/>
      </c>
      <c r="O268" s="124" t="str">
        <f>IF(C268="no",VLOOKUP(B268,Lists!$R$4:$AB$17,10, FALSE),"Please enter details here")</f>
        <v>Please enter details here</v>
      </c>
      <c r="P268" s="99"/>
      <c r="Q268" s="99" t="str">
        <f>IF(Lists!$BA$4="","No","")</f>
        <v>No</v>
      </c>
      <c r="R268" s="100" t="str">
        <f>IF(ISERROR(VLOOKUP($E268,Lists!$T$4:$AA$49,6,FALSE)),"",VLOOKUP($E268,Lists!$T$4:$AA$49,6,FALSE))</f>
        <v/>
      </c>
      <c r="S268" s="101" t="str">
        <f>IF(ISERROR(VLOOKUP($E268,Lists!$T$4:$AA$49,7,FALSE)),"",VLOOKUP($E268,Lists!$T$4:$AA$49,7,FALSE))</f>
        <v/>
      </c>
      <c r="T268" s="102"/>
      <c r="U268" s="102"/>
      <c r="V268" s="102"/>
      <c r="W268" s="102"/>
      <c r="X268" s="102" t="str">
        <f>IF(ISERROR(VLOOKUP($E268,Lists!$T$4:$AF$49,13,FALSE))," ",VLOOKUP($E268,Lists!$T$4:$AF$49,13,FALSE))</f>
        <v xml:space="preserve"> </v>
      </c>
    </row>
    <row r="269" spans="1:24" x14ac:dyDescent="0.25">
      <c r="A269" s="91"/>
      <c r="B269" s="76" t="s">
        <v>781</v>
      </c>
      <c r="C269" s="89" t="s">
        <v>900</v>
      </c>
      <c r="D269" s="139" t="str">
        <f>IF(ISERROR(VLOOKUP($B269,Lists!$R$4:$S$17,2,FALSE)),"",VLOOKUP($B269,Lists!$R$4:$S$17,2,FALSE))</f>
        <v/>
      </c>
      <c r="E269" s="90" t="s">
        <v>799</v>
      </c>
      <c r="F269" s="96"/>
      <c r="G269" s="96" t="s">
        <v>836</v>
      </c>
      <c r="H269" s="91" t="s">
        <v>1016</v>
      </c>
      <c r="I269" s="91" t="s">
        <v>926</v>
      </c>
      <c r="J269" s="97"/>
      <c r="K269" s="78" t="s">
        <v>945</v>
      </c>
      <c r="L269" s="140" t="str">
        <f>IF(ISERROR(VLOOKUP($B269&amp;" "&amp;$M269,Lists!$AC$4:$AD$17,2,FALSE)),"",VLOOKUP($B269&amp;" "&amp;$M269,Lists!$AC$4:$AD$17,2,FALSE))</f>
        <v/>
      </c>
      <c r="M269" s="78" t="str">
        <f>IF(ISERROR(VLOOKUP($K269,Lists!$L$4:$M$7,2,FALSE)),"",VLOOKUP($K269,Lists!$L$4:$M$7,2,FALSE))</f>
        <v/>
      </c>
      <c r="N269" s="98" t="str">
        <f t="shared" si="4"/>
        <v/>
      </c>
      <c r="O269" s="124" t="str">
        <f>IF(C269="no",VLOOKUP(B269,Lists!$R$4:$AB$17,10, FALSE),"Please enter details here")</f>
        <v>Please enter details here</v>
      </c>
      <c r="P269" s="99"/>
      <c r="Q269" s="99" t="str">
        <f>IF(Lists!$BA$4="","No","")</f>
        <v>No</v>
      </c>
      <c r="R269" s="100" t="str">
        <f>IF(ISERROR(VLOOKUP($E269,Lists!$T$4:$AA$49,6,FALSE)),"",VLOOKUP($E269,Lists!$T$4:$AA$49,6,FALSE))</f>
        <v/>
      </c>
      <c r="S269" s="101" t="str">
        <f>IF(ISERROR(VLOOKUP($E269,Lists!$T$4:$AA$49,7,FALSE)),"",VLOOKUP($E269,Lists!$T$4:$AA$49,7,FALSE))</f>
        <v/>
      </c>
      <c r="T269" s="102"/>
      <c r="U269" s="102"/>
      <c r="V269" s="102"/>
      <c r="W269" s="102"/>
      <c r="X269" s="102" t="str">
        <f>IF(ISERROR(VLOOKUP($E269,Lists!$T$4:$AF$49,13,FALSE))," ",VLOOKUP($E269,Lists!$T$4:$AF$49,13,FALSE))</f>
        <v xml:space="preserve"> </v>
      </c>
    </row>
    <row r="270" spans="1:24" x14ac:dyDescent="0.25">
      <c r="A270" s="91"/>
      <c r="B270" s="76" t="s">
        <v>781</v>
      </c>
      <c r="C270" s="89" t="s">
        <v>900</v>
      </c>
      <c r="D270" s="139" t="str">
        <f>IF(ISERROR(VLOOKUP($B270,Lists!$R$4:$S$17,2,FALSE)),"",VLOOKUP($B270,Lists!$R$4:$S$17,2,FALSE))</f>
        <v/>
      </c>
      <c r="E270" s="90" t="s">
        <v>799</v>
      </c>
      <c r="F270" s="96"/>
      <c r="G270" s="96" t="s">
        <v>836</v>
      </c>
      <c r="H270" s="91" t="s">
        <v>1016</v>
      </c>
      <c r="I270" s="91" t="s">
        <v>926</v>
      </c>
      <c r="J270" s="97"/>
      <c r="K270" s="78" t="s">
        <v>945</v>
      </c>
      <c r="L270" s="140" t="str">
        <f>IF(ISERROR(VLOOKUP($B270&amp;" "&amp;$M270,Lists!$AC$4:$AD$17,2,FALSE)),"",VLOOKUP($B270&amp;" "&amp;$M270,Lists!$AC$4:$AD$17,2,FALSE))</f>
        <v/>
      </c>
      <c r="M270" s="78" t="str">
        <f>IF(ISERROR(VLOOKUP($K270,Lists!$L$4:$M$7,2,FALSE)),"",VLOOKUP($K270,Lists!$L$4:$M$7,2,FALSE))</f>
        <v/>
      </c>
      <c r="N270" s="98" t="str">
        <f t="shared" si="4"/>
        <v/>
      </c>
      <c r="O270" s="124" t="str">
        <f>IF(C270="no",VLOOKUP(B270,Lists!$R$4:$AB$17,10, FALSE),"Please enter details here")</f>
        <v>Please enter details here</v>
      </c>
      <c r="P270" s="99"/>
      <c r="Q270" s="99" t="str">
        <f>IF(Lists!$BA$4="","No","")</f>
        <v>No</v>
      </c>
      <c r="R270" s="100" t="str">
        <f>IF(ISERROR(VLOOKUP($E270,Lists!$T$4:$AA$49,6,FALSE)),"",VLOOKUP($E270,Lists!$T$4:$AA$49,6,FALSE))</f>
        <v/>
      </c>
      <c r="S270" s="101" t="str">
        <f>IF(ISERROR(VLOOKUP($E270,Lists!$T$4:$AA$49,7,FALSE)),"",VLOOKUP($E270,Lists!$T$4:$AA$49,7,FALSE))</f>
        <v/>
      </c>
      <c r="T270" s="102"/>
      <c r="U270" s="102"/>
      <c r="V270" s="102"/>
      <c r="W270" s="102"/>
      <c r="X270" s="102" t="str">
        <f>IF(ISERROR(VLOOKUP($E270,Lists!$T$4:$AF$49,13,FALSE))," ",VLOOKUP($E270,Lists!$T$4:$AF$49,13,FALSE))</f>
        <v xml:space="preserve"> </v>
      </c>
    </row>
    <row r="271" spans="1:24" x14ac:dyDescent="0.25">
      <c r="A271" s="91"/>
      <c r="B271" s="76" t="s">
        <v>781</v>
      </c>
      <c r="C271" s="89" t="s">
        <v>900</v>
      </c>
      <c r="D271" s="139" t="str">
        <f>IF(ISERROR(VLOOKUP($B271,Lists!$R$4:$S$17,2,FALSE)),"",VLOOKUP($B271,Lists!$R$4:$S$17,2,FALSE))</f>
        <v/>
      </c>
      <c r="E271" s="90" t="s">
        <v>799</v>
      </c>
      <c r="F271" s="96"/>
      <c r="G271" s="96" t="s">
        <v>836</v>
      </c>
      <c r="H271" s="91" t="s">
        <v>1016</v>
      </c>
      <c r="I271" s="91" t="s">
        <v>926</v>
      </c>
      <c r="J271" s="97"/>
      <c r="K271" s="78" t="s">
        <v>945</v>
      </c>
      <c r="L271" s="140" t="str">
        <f>IF(ISERROR(VLOOKUP($B271&amp;" "&amp;$M271,Lists!$AC$4:$AD$17,2,FALSE)),"",VLOOKUP($B271&amp;" "&amp;$M271,Lists!$AC$4:$AD$17,2,FALSE))</f>
        <v/>
      </c>
      <c r="M271" s="78" t="str">
        <f>IF(ISERROR(VLOOKUP($K271,Lists!$L$4:$M$7,2,FALSE)),"",VLOOKUP($K271,Lists!$L$4:$M$7,2,FALSE))</f>
        <v/>
      </c>
      <c r="N271" s="98" t="str">
        <f t="shared" si="4"/>
        <v/>
      </c>
      <c r="O271" s="124" t="str">
        <f>IF(C271="no",VLOOKUP(B271,Lists!$R$4:$AB$17,10, FALSE),"Please enter details here")</f>
        <v>Please enter details here</v>
      </c>
      <c r="P271" s="99"/>
      <c r="Q271" s="99" t="str">
        <f>IF(Lists!$BA$4="","No","")</f>
        <v>No</v>
      </c>
      <c r="R271" s="100" t="str">
        <f>IF(ISERROR(VLOOKUP($E271,Lists!$T$4:$AA$49,6,FALSE)),"",VLOOKUP($E271,Lists!$T$4:$AA$49,6,FALSE))</f>
        <v/>
      </c>
      <c r="S271" s="101" t="str">
        <f>IF(ISERROR(VLOOKUP($E271,Lists!$T$4:$AA$49,7,FALSE)),"",VLOOKUP($E271,Lists!$T$4:$AA$49,7,FALSE))</f>
        <v/>
      </c>
      <c r="T271" s="102"/>
      <c r="U271" s="102"/>
      <c r="V271" s="102"/>
      <c r="W271" s="102"/>
      <c r="X271" s="102" t="str">
        <f>IF(ISERROR(VLOOKUP($E271,Lists!$T$4:$AF$49,13,FALSE))," ",VLOOKUP($E271,Lists!$T$4:$AF$49,13,FALSE))</f>
        <v xml:space="preserve"> </v>
      </c>
    </row>
    <row r="272" spans="1:24" x14ac:dyDescent="0.25">
      <c r="A272" s="91"/>
      <c r="B272" s="76" t="s">
        <v>781</v>
      </c>
      <c r="C272" s="89" t="s">
        <v>900</v>
      </c>
      <c r="D272" s="139" t="str">
        <f>IF(ISERROR(VLOOKUP($B272,Lists!$R$4:$S$17,2,FALSE)),"",VLOOKUP($B272,Lists!$R$4:$S$17,2,FALSE))</f>
        <v/>
      </c>
      <c r="E272" s="90" t="s">
        <v>799</v>
      </c>
      <c r="F272" s="96"/>
      <c r="G272" s="96" t="s">
        <v>836</v>
      </c>
      <c r="H272" s="91" t="s">
        <v>1016</v>
      </c>
      <c r="I272" s="91" t="s">
        <v>926</v>
      </c>
      <c r="J272" s="97"/>
      <c r="K272" s="78" t="s">
        <v>945</v>
      </c>
      <c r="L272" s="140" t="str">
        <f>IF(ISERROR(VLOOKUP($B272&amp;" "&amp;$M272,Lists!$AC$4:$AD$17,2,FALSE)),"",VLOOKUP($B272&amp;" "&amp;$M272,Lists!$AC$4:$AD$17,2,FALSE))</f>
        <v/>
      </c>
      <c r="M272" s="78" t="str">
        <f>IF(ISERROR(VLOOKUP($K272,Lists!$L$4:$M$7,2,FALSE)),"",VLOOKUP($K272,Lists!$L$4:$M$7,2,FALSE))</f>
        <v/>
      </c>
      <c r="N272" s="98" t="str">
        <f t="shared" si="4"/>
        <v/>
      </c>
      <c r="O272" s="124" t="str">
        <f>IF(C272="no",VLOOKUP(B272,Lists!$R$4:$AB$17,10, FALSE),"Please enter details here")</f>
        <v>Please enter details here</v>
      </c>
      <c r="P272" s="99"/>
      <c r="Q272" s="99" t="str">
        <f>IF(Lists!$BA$4="","No","")</f>
        <v>No</v>
      </c>
      <c r="R272" s="100" t="str">
        <f>IF(ISERROR(VLOOKUP($E272,Lists!$T$4:$AA$49,6,FALSE)),"",VLOOKUP($E272,Lists!$T$4:$AA$49,6,FALSE))</f>
        <v/>
      </c>
      <c r="S272" s="101" t="str">
        <f>IF(ISERROR(VLOOKUP($E272,Lists!$T$4:$AA$49,7,FALSE)),"",VLOOKUP($E272,Lists!$T$4:$AA$49,7,FALSE))</f>
        <v/>
      </c>
      <c r="T272" s="102"/>
      <c r="U272" s="102"/>
      <c r="V272" s="102"/>
      <c r="W272" s="102"/>
      <c r="X272" s="102" t="str">
        <f>IF(ISERROR(VLOOKUP($E272,Lists!$T$4:$AF$49,13,FALSE))," ",VLOOKUP($E272,Lists!$T$4:$AF$49,13,FALSE))</f>
        <v xml:space="preserve"> </v>
      </c>
    </row>
    <row r="273" spans="1:24" x14ac:dyDescent="0.25">
      <c r="A273" s="91"/>
      <c r="B273" s="76" t="s">
        <v>781</v>
      </c>
      <c r="C273" s="89" t="s">
        <v>900</v>
      </c>
      <c r="D273" s="139" t="str">
        <f>IF(ISERROR(VLOOKUP($B273,Lists!$R$4:$S$17,2,FALSE)),"",VLOOKUP($B273,Lists!$R$4:$S$17,2,FALSE))</f>
        <v/>
      </c>
      <c r="E273" s="90" t="s">
        <v>799</v>
      </c>
      <c r="F273" s="96"/>
      <c r="G273" s="96" t="s">
        <v>836</v>
      </c>
      <c r="H273" s="91" t="s">
        <v>1016</v>
      </c>
      <c r="I273" s="91" t="s">
        <v>926</v>
      </c>
      <c r="J273" s="97"/>
      <c r="K273" s="78" t="s">
        <v>945</v>
      </c>
      <c r="L273" s="140" t="str">
        <f>IF(ISERROR(VLOOKUP($B273&amp;" "&amp;$M273,Lists!$AC$4:$AD$17,2,FALSE)),"",VLOOKUP($B273&amp;" "&amp;$M273,Lists!$AC$4:$AD$17,2,FALSE))</f>
        <v/>
      </c>
      <c r="M273" s="78" t="str">
        <f>IF(ISERROR(VLOOKUP($K273,Lists!$L$4:$M$7,2,FALSE)),"",VLOOKUP($K273,Lists!$L$4:$M$7,2,FALSE))</f>
        <v/>
      </c>
      <c r="N273" s="98" t="str">
        <f t="shared" si="4"/>
        <v/>
      </c>
      <c r="O273" s="124" t="str">
        <f>IF(C273="no",VLOOKUP(B273,Lists!$R$4:$AB$17,10, FALSE),"Please enter details here")</f>
        <v>Please enter details here</v>
      </c>
      <c r="P273" s="99"/>
      <c r="Q273" s="99" t="str">
        <f>IF(Lists!$BA$4="","No","")</f>
        <v>No</v>
      </c>
      <c r="R273" s="100" t="str">
        <f>IF(ISERROR(VLOOKUP($E273,Lists!$T$4:$AA$49,6,FALSE)),"",VLOOKUP($E273,Lists!$T$4:$AA$49,6,FALSE))</f>
        <v/>
      </c>
      <c r="S273" s="101" t="str">
        <f>IF(ISERROR(VLOOKUP($E273,Lists!$T$4:$AA$49,7,FALSE)),"",VLOOKUP($E273,Lists!$T$4:$AA$49,7,FALSE))</f>
        <v/>
      </c>
      <c r="T273" s="102"/>
      <c r="U273" s="102"/>
      <c r="V273" s="102"/>
      <c r="W273" s="102"/>
      <c r="X273" s="102" t="str">
        <f>IF(ISERROR(VLOOKUP($E273,Lists!$T$4:$AF$49,13,FALSE))," ",VLOOKUP($E273,Lists!$T$4:$AF$49,13,FALSE))</f>
        <v xml:space="preserve"> </v>
      </c>
    </row>
    <row r="274" spans="1:24" x14ac:dyDescent="0.25">
      <c r="A274" s="91"/>
      <c r="B274" s="76" t="s">
        <v>781</v>
      </c>
      <c r="C274" s="89" t="s">
        <v>900</v>
      </c>
      <c r="D274" s="139" t="str">
        <f>IF(ISERROR(VLOOKUP($B274,Lists!$R$4:$S$17,2,FALSE)),"",VLOOKUP($B274,Lists!$R$4:$S$17,2,FALSE))</f>
        <v/>
      </c>
      <c r="E274" s="90" t="s">
        <v>799</v>
      </c>
      <c r="F274" s="96"/>
      <c r="G274" s="96" t="s">
        <v>836</v>
      </c>
      <c r="H274" s="91" t="s">
        <v>1016</v>
      </c>
      <c r="I274" s="91" t="s">
        <v>926</v>
      </c>
      <c r="J274" s="97"/>
      <c r="K274" s="78" t="s">
        <v>945</v>
      </c>
      <c r="L274" s="140" t="str">
        <f>IF(ISERROR(VLOOKUP($B274&amp;" "&amp;$M274,Lists!$AC$4:$AD$17,2,FALSE)),"",VLOOKUP($B274&amp;" "&amp;$M274,Lists!$AC$4:$AD$17,2,FALSE))</f>
        <v/>
      </c>
      <c r="M274" s="78" t="str">
        <f>IF(ISERROR(VLOOKUP($K274,Lists!$L$4:$M$7,2,FALSE)),"",VLOOKUP($K274,Lists!$L$4:$M$7,2,FALSE))</f>
        <v/>
      </c>
      <c r="N274" s="98" t="str">
        <f t="shared" si="4"/>
        <v/>
      </c>
      <c r="O274" s="124" t="str">
        <f>IF(C274="no",VLOOKUP(B274,Lists!$R$4:$AB$17,10, FALSE),"Please enter details here")</f>
        <v>Please enter details here</v>
      </c>
      <c r="P274" s="99"/>
      <c r="Q274" s="99" t="str">
        <f>IF(Lists!$BA$4="","No","")</f>
        <v>No</v>
      </c>
      <c r="R274" s="100" t="str">
        <f>IF(ISERROR(VLOOKUP($E274,Lists!$T$4:$AA$49,6,FALSE)),"",VLOOKUP($E274,Lists!$T$4:$AA$49,6,FALSE))</f>
        <v/>
      </c>
      <c r="S274" s="101" t="str">
        <f>IF(ISERROR(VLOOKUP($E274,Lists!$T$4:$AA$49,7,FALSE)),"",VLOOKUP($E274,Lists!$T$4:$AA$49,7,FALSE))</f>
        <v/>
      </c>
      <c r="T274" s="102"/>
      <c r="U274" s="102"/>
      <c r="V274" s="102"/>
      <c r="W274" s="102"/>
      <c r="X274" s="102" t="str">
        <f>IF(ISERROR(VLOOKUP($E274,Lists!$T$4:$AF$49,13,FALSE))," ",VLOOKUP($E274,Lists!$T$4:$AF$49,13,FALSE))</f>
        <v xml:space="preserve"> </v>
      </c>
    </row>
    <row r="275" spans="1:24" x14ac:dyDescent="0.25">
      <c r="A275" s="91"/>
      <c r="B275" s="76" t="s">
        <v>781</v>
      </c>
      <c r="C275" s="89" t="s">
        <v>900</v>
      </c>
      <c r="D275" s="139" t="str">
        <f>IF(ISERROR(VLOOKUP($B275,Lists!$R$4:$S$17,2,FALSE)),"",VLOOKUP($B275,Lists!$R$4:$S$17,2,FALSE))</f>
        <v/>
      </c>
      <c r="E275" s="90" t="s">
        <v>799</v>
      </c>
      <c r="F275" s="96"/>
      <c r="G275" s="96" t="s">
        <v>836</v>
      </c>
      <c r="H275" s="91" t="s">
        <v>1016</v>
      </c>
      <c r="I275" s="91" t="s">
        <v>926</v>
      </c>
      <c r="J275" s="97"/>
      <c r="K275" s="78" t="s">
        <v>945</v>
      </c>
      <c r="L275" s="140" t="str">
        <f>IF(ISERROR(VLOOKUP($B275&amp;" "&amp;$M275,Lists!$AC$4:$AD$17,2,FALSE)),"",VLOOKUP($B275&amp;" "&amp;$M275,Lists!$AC$4:$AD$17,2,FALSE))</f>
        <v/>
      </c>
      <c r="M275" s="78" t="str">
        <f>IF(ISERROR(VLOOKUP($K275,Lists!$L$4:$M$7,2,FALSE)),"",VLOOKUP($K275,Lists!$L$4:$M$7,2,FALSE))</f>
        <v/>
      </c>
      <c r="N275" s="98" t="str">
        <f t="shared" si="4"/>
        <v/>
      </c>
      <c r="O275" s="124" t="str">
        <f>IF(C275="no",VLOOKUP(B275,Lists!$R$4:$AB$17,10, FALSE),"Please enter details here")</f>
        <v>Please enter details here</v>
      </c>
      <c r="P275" s="99"/>
      <c r="Q275" s="99" t="str">
        <f>IF(Lists!$BA$4="","No","")</f>
        <v>No</v>
      </c>
      <c r="R275" s="100" t="str">
        <f>IF(ISERROR(VLOOKUP($E275,Lists!$T$4:$AA$49,6,FALSE)),"",VLOOKUP($E275,Lists!$T$4:$AA$49,6,FALSE))</f>
        <v/>
      </c>
      <c r="S275" s="101" t="str">
        <f>IF(ISERROR(VLOOKUP($E275,Lists!$T$4:$AA$49,7,FALSE)),"",VLOOKUP($E275,Lists!$T$4:$AA$49,7,FALSE))</f>
        <v/>
      </c>
      <c r="T275" s="102"/>
      <c r="U275" s="102"/>
      <c r="V275" s="102"/>
      <c r="W275" s="102"/>
      <c r="X275" s="102" t="str">
        <f>IF(ISERROR(VLOOKUP($E275,Lists!$T$4:$AF$49,13,FALSE))," ",VLOOKUP($E275,Lists!$T$4:$AF$49,13,FALSE))</f>
        <v xml:space="preserve"> </v>
      </c>
    </row>
    <row r="276" spans="1:24" x14ac:dyDescent="0.25">
      <c r="A276" s="91"/>
      <c r="B276" s="76" t="s">
        <v>781</v>
      </c>
      <c r="C276" s="89" t="s">
        <v>900</v>
      </c>
      <c r="D276" s="139" t="str">
        <f>IF(ISERROR(VLOOKUP($B276,Lists!$R$4:$S$17,2,FALSE)),"",VLOOKUP($B276,Lists!$R$4:$S$17,2,FALSE))</f>
        <v/>
      </c>
      <c r="E276" s="90" t="s">
        <v>799</v>
      </c>
      <c r="F276" s="96"/>
      <c r="G276" s="96" t="s">
        <v>836</v>
      </c>
      <c r="H276" s="91" t="s">
        <v>1016</v>
      </c>
      <c r="I276" s="91" t="s">
        <v>926</v>
      </c>
      <c r="J276" s="97"/>
      <c r="K276" s="78" t="s">
        <v>945</v>
      </c>
      <c r="L276" s="140" t="str">
        <f>IF(ISERROR(VLOOKUP($B276&amp;" "&amp;$M276,Lists!$AC$4:$AD$17,2,FALSE)),"",VLOOKUP($B276&amp;" "&amp;$M276,Lists!$AC$4:$AD$17,2,FALSE))</f>
        <v/>
      </c>
      <c r="M276" s="78" t="str">
        <f>IF(ISERROR(VLOOKUP($K276,Lists!$L$4:$M$7,2,FALSE)),"",VLOOKUP($K276,Lists!$L$4:$M$7,2,FALSE))</f>
        <v/>
      </c>
      <c r="N276" s="98" t="str">
        <f t="shared" si="4"/>
        <v/>
      </c>
      <c r="O276" s="124" t="str">
        <f>IF(C276="no",VLOOKUP(B276,Lists!$R$4:$AB$17,10, FALSE),"Please enter details here")</f>
        <v>Please enter details here</v>
      </c>
      <c r="P276" s="99"/>
      <c r="Q276" s="99" t="str">
        <f>IF(Lists!$BA$4="","No","")</f>
        <v>No</v>
      </c>
      <c r="R276" s="100" t="str">
        <f>IF(ISERROR(VLOOKUP($E276,Lists!$T$4:$AA$49,6,FALSE)),"",VLOOKUP($E276,Lists!$T$4:$AA$49,6,FALSE))</f>
        <v/>
      </c>
      <c r="S276" s="101" t="str">
        <f>IF(ISERROR(VLOOKUP($E276,Lists!$T$4:$AA$49,7,FALSE)),"",VLOOKUP($E276,Lists!$T$4:$AA$49,7,FALSE))</f>
        <v/>
      </c>
      <c r="T276" s="102"/>
      <c r="U276" s="102"/>
      <c r="V276" s="102"/>
      <c r="W276" s="102"/>
      <c r="X276" s="102" t="str">
        <f>IF(ISERROR(VLOOKUP($E276,Lists!$T$4:$AF$49,13,FALSE))," ",VLOOKUP($E276,Lists!$T$4:$AF$49,13,FALSE))</f>
        <v xml:space="preserve"> </v>
      </c>
    </row>
    <row r="277" spans="1:24" x14ac:dyDescent="0.25">
      <c r="A277" s="91"/>
      <c r="B277" s="76" t="s">
        <v>781</v>
      </c>
      <c r="C277" s="89" t="s">
        <v>900</v>
      </c>
      <c r="D277" s="139" t="str">
        <f>IF(ISERROR(VLOOKUP($B277,Lists!$R$4:$S$17,2,FALSE)),"",VLOOKUP($B277,Lists!$R$4:$S$17,2,FALSE))</f>
        <v/>
      </c>
      <c r="E277" s="90" t="s">
        <v>799</v>
      </c>
      <c r="F277" s="96"/>
      <c r="G277" s="96" t="s">
        <v>836</v>
      </c>
      <c r="H277" s="91" t="s">
        <v>1016</v>
      </c>
      <c r="I277" s="91" t="s">
        <v>926</v>
      </c>
      <c r="J277" s="97"/>
      <c r="K277" s="78" t="s">
        <v>945</v>
      </c>
      <c r="L277" s="140" t="str">
        <f>IF(ISERROR(VLOOKUP($B277&amp;" "&amp;$M277,Lists!$AC$4:$AD$17,2,FALSE)),"",VLOOKUP($B277&amp;" "&amp;$M277,Lists!$AC$4:$AD$17,2,FALSE))</f>
        <v/>
      </c>
      <c r="M277" s="78" t="str">
        <f>IF(ISERROR(VLOOKUP($K277,Lists!$L$4:$M$7,2,FALSE)),"",VLOOKUP($K277,Lists!$L$4:$M$7,2,FALSE))</f>
        <v/>
      </c>
      <c r="N277" s="98" t="str">
        <f t="shared" si="4"/>
        <v/>
      </c>
      <c r="O277" s="124" t="str">
        <f>IF(C277="no",VLOOKUP(B277,Lists!$R$4:$AB$17,10, FALSE),"Please enter details here")</f>
        <v>Please enter details here</v>
      </c>
      <c r="P277" s="99"/>
      <c r="Q277" s="99" t="str">
        <f>IF(Lists!$BA$4="","No","")</f>
        <v>No</v>
      </c>
      <c r="R277" s="100" t="str">
        <f>IF(ISERROR(VLOOKUP($E277,Lists!$T$4:$AA$49,6,FALSE)),"",VLOOKUP($E277,Lists!$T$4:$AA$49,6,FALSE))</f>
        <v/>
      </c>
      <c r="S277" s="101" t="str">
        <f>IF(ISERROR(VLOOKUP($E277,Lists!$T$4:$AA$49,7,FALSE)),"",VLOOKUP($E277,Lists!$T$4:$AA$49,7,FALSE))</f>
        <v/>
      </c>
      <c r="T277" s="102"/>
      <c r="U277" s="102"/>
      <c r="V277" s="102"/>
      <c r="W277" s="102"/>
      <c r="X277" s="102" t="str">
        <f>IF(ISERROR(VLOOKUP($E277,Lists!$T$4:$AF$49,13,FALSE))," ",VLOOKUP($E277,Lists!$T$4:$AF$49,13,FALSE))</f>
        <v xml:space="preserve"> </v>
      </c>
    </row>
    <row r="278" spans="1:24" x14ac:dyDescent="0.25">
      <c r="A278" s="91"/>
      <c r="B278" s="76" t="s">
        <v>781</v>
      </c>
      <c r="C278" s="89" t="s">
        <v>900</v>
      </c>
      <c r="D278" s="139" t="str">
        <f>IF(ISERROR(VLOOKUP($B278,Lists!$R$4:$S$17,2,FALSE)),"",VLOOKUP($B278,Lists!$R$4:$S$17,2,FALSE))</f>
        <v/>
      </c>
      <c r="E278" s="90" t="s">
        <v>799</v>
      </c>
      <c r="F278" s="96"/>
      <c r="G278" s="96" t="s">
        <v>836</v>
      </c>
      <c r="H278" s="91" t="s">
        <v>1016</v>
      </c>
      <c r="I278" s="91" t="s">
        <v>926</v>
      </c>
      <c r="J278" s="97"/>
      <c r="K278" s="78" t="s">
        <v>945</v>
      </c>
      <c r="L278" s="140" t="str">
        <f>IF(ISERROR(VLOOKUP($B278&amp;" "&amp;$M278,Lists!$AC$4:$AD$17,2,FALSE)),"",VLOOKUP($B278&amp;" "&amp;$M278,Lists!$AC$4:$AD$17,2,FALSE))</f>
        <v/>
      </c>
      <c r="M278" s="78" t="str">
        <f>IF(ISERROR(VLOOKUP($K278,Lists!$L$4:$M$7,2,FALSE)),"",VLOOKUP($K278,Lists!$L$4:$M$7,2,FALSE))</f>
        <v/>
      </c>
      <c r="N278" s="98" t="str">
        <f t="shared" si="4"/>
        <v/>
      </c>
      <c r="O278" s="124" t="str">
        <f>IF(C278="no",VLOOKUP(B278,Lists!$R$4:$AB$17,10, FALSE),"Please enter details here")</f>
        <v>Please enter details here</v>
      </c>
      <c r="P278" s="99"/>
      <c r="Q278" s="99" t="str">
        <f>IF(Lists!$BA$4="","No","")</f>
        <v>No</v>
      </c>
      <c r="R278" s="100" t="str">
        <f>IF(ISERROR(VLOOKUP($E278,Lists!$T$4:$AA$49,6,FALSE)),"",VLOOKUP($E278,Lists!$T$4:$AA$49,6,FALSE))</f>
        <v/>
      </c>
      <c r="S278" s="101" t="str">
        <f>IF(ISERROR(VLOOKUP($E278,Lists!$T$4:$AA$49,7,FALSE)),"",VLOOKUP($E278,Lists!$T$4:$AA$49,7,FALSE))</f>
        <v/>
      </c>
      <c r="T278" s="102"/>
      <c r="U278" s="102"/>
      <c r="V278" s="102"/>
      <c r="W278" s="102"/>
      <c r="X278" s="102" t="str">
        <f>IF(ISERROR(VLOOKUP($E278,Lists!$T$4:$AF$49,13,FALSE))," ",VLOOKUP($E278,Lists!$T$4:$AF$49,13,FALSE))</f>
        <v xml:space="preserve"> </v>
      </c>
    </row>
    <row r="279" spans="1:24" x14ac:dyDescent="0.25">
      <c r="A279" s="91"/>
      <c r="B279" s="76" t="s">
        <v>781</v>
      </c>
      <c r="C279" s="89" t="s">
        <v>900</v>
      </c>
      <c r="D279" s="139" t="str">
        <f>IF(ISERROR(VLOOKUP($B279,Lists!$R$4:$S$17,2,FALSE)),"",VLOOKUP($B279,Lists!$R$4:$S$17,2,FALSE))</f>
        <v/>
      </c>
      <c r="E279" s="90" t="s">
        <v>799</v>
      </c>
      <c r="F279" s="96"/>
      <c r="G279" s="96" t="s">
        <v>836</v>
      </c>
      <c r="H279" s="91" t="s">
        <v>1016</v>
      </c>
      <c r="I279" s="91" t="s">
        <v>926</v>
      </c>
      <c r="J279" s="97"/>
      <c r="K279" s="78" t="s">
        <v>945</v>
      </c>
      <c r="L279" s="140" t="str">
        <f>IF(ISERROR(VLOOKUP($B279&amp;" "&amp;$M279,Lists!$AC$4:$AD$17,2,FALSE)),"",VLOOKUP($B279&amp;" "&amp;$M279,Lists!$AC$4:$AD$17,2,FALSE))</f>
        <v/>
      </c>
      <c r="M279" s="78" t="str">
        <f>IF(ISERROR(VLOOKUP($K279,Lists!$L$4:$M$7,2,FALSE)),"",VLOOKUP($K279,Lists!$L$4:$M$7,2,FALSE))</f>
        <v/>
      </c>
      <c r="N279" s="98" t="str">
        <f t="shared" si="4"/>
        <v/>
      </c>
      <c r="O279" s="124" t="str">
        <f>IF(C279="no",VLOOKUP(B279,Lists!$R$4:$AB$17,10, FALSE),"Please enter details here")</f>
        <v>Please enter details here</v>
      </c>
      <c r="P279" s="99"/>
      <c r="Q279" s="99" t="str">
        <f>IF(Lists!$BA$4="","No","")</f>
        <v>No</v>
      </c>
      <c r="R279" s="100" t="str">
        <f>IF(ISERROR(VLOOKUP($E279,Lists!$T$4:$AA$49,6,FALSE)),"",VLOOKUP($E279,Lists!$T$4:$AA$49,6,FALSE))</f>
        <v/>
      </c>
      <c r="S279" s="101" t="str">
        <f>IF(ISERROR(VLOOKUP($E279,Lists!$T$4:$AA$49,7,FALSE)),"",VLOOKUP($E279,Lists!$T$4:$AA$49,7,FALSE))</f>
        <v/>
      </c>
      <c r="T279" s="102"/>
      <c r="U279" s="102"/>
      <c r="V279" s="102"/>
      <c r="W279" s="102"/>
      <c r="X279" s="102" t="str">
        <f>IF(ISERROR(VLOOKUP($E279,Lists!$T$4:$AF$49,13,FALSE))," ",VLOOKUP($E279,Lists!$T$4:$AF$49,13,FALSE))</f>
        <v xml:space="preserve"> </v>
      </c>
    </row>
    <row r="280" spans="1:24" x14ac:dyDescent="0.25">
      <c r="A280" s="91"/>
      <c r="B280" s="76" t="s">
        <v>781</v>
      </c>
      <c r="C280" s="89" t="s">
        <v>900</v>
      </c>
      <c r="D280" s="139" t="str">
        <f>IF(ISERROR(VLOOKUP($B280,Lists!$R$4:$S$17,2,FALSE)),"",VLOOKUP($B280,Lists!$R$4:$S$17,2,FALSE))</f>
        <v/>
      </c>
      <c r="E280" s="90" t="s">
        <v>799</v>
      </c>
      <c r="F280" s="96"/>
      <c r="G280" s="96" t="s">
        <v>836</v>
      </c>
      <c r="H280" s="91" t="s">
        <v>1016</v>
      </c>
      <c r="I280" s="91" t="s">
        <v>926</v>
      </c>
      <c r="J280" s="97"/>
      <c r="K280" s="78" t="s">
        <v>945</v>
      </c>
      <c r="L280" s="140" t="str">
        <f>IF(ISERROR(VLOOKUP($B280&amp;" "&amp;$M280,Lists!$AC$4:$AD$17,2,FALSE)),"",VLOOKUP($B280&amp;" "&amp;$M280,Lists!$AC$4:$AD$17,2,FALSE))</f>
        <v/>
      </c>
      <c r="M280" s="78" t="str">
        <f>IF(ISERROR(VLOOKUP($K280,Lists!$L$4:$M$7,2,FALSE)),"",VLOOKUP($K280,Lists!$L$4:$M$7,2,FALSE))</f>
        <v/>
      </c>
      <c r="N280" s="98" t="str">
        <f t="shared" si="4"/>
        <v/>
      </c>
      <c r="O280" s="124" t="str">
        <f>IF(C280="no",VLOOKUP(B280,Lists!$R$4:$AB$17,10, FALSE),"Please enter details here")</f>
        <v>Please enter details here</v>
      </c>
      <c r="P280" s="99"/>
      <c r="Q280" s="99" t="str">
        <f>IF(Lists!$BA$4="","No","")</f>
        <v>No</v>
      </c>
      <c r="R280" s="100" t="str">
        <f>IF(ISERROR(VLOOKUP($E280,Lists!$T$4:$AA$49,6,FALSE)),"",VLOOKUP($E280,Lists!$T$4:$AA$49,6,FALSE))</f>
        <v/>
      </c>
      <c r="S280" s="101" t="str">
        <f>IF(ISERROR(VLOOKUP($E280,Lists!$T$4:$AA$49,7,FALSE)),"",VLOOKUP($E280,Lists!$T$4:$AA$49,7,FALSE))</f>
        <v/>
      </c>
      <c r="T280" s="102"/>
      <c r="U280" s="102"/>
      <c r="V280" s="102"/>
      <c r="W280" s="102"/>
      <c r="X280" s="102" t="str">
        <f>IF(ISERROR(VLOOKUP($E280,Lists!$T$4:$AF$49,13,FALSE))," ",VLOOKUP($E280,Lists!$T$4:$AF$49,13,FALSE))</f>
        <v xml:space="preserve"> </v>
      </c>
    </row>
    <row r="281" spans="1:24" x14ac:dyDescent="0.25">
      <c r="A281" s="91"/>
      <c r="B281" s="76" t="s">
        <v>781</v>
      </c>
      <c r="C281" s="89" t="s">
        <v>900</v>
      </c>
      <c r="D281" s="139" t="str">
        <f>IF(ISERROR(VLOOKUP($B281,Lists!$R$4:$S$17,2,FALSE)),"",VLOOKUP($B281,Lists!$R$4:$S$17,2,FALSE))</f>
        <v/>
      </c>
      <c r="E281" s="90" t="s">
        <v>799</v>
      </c>
      <c r="F281" s="96"/>
      <c r="G281" s="96" t="s">
        <v>836</v>
      </c>
      <c r="H281" s="91" t="s">
        <v>1016</v>
      </c>
      <c r="I281" s="91" t="s">
        <v>926</v>
      </c>
      <c r="J281" s="97"/>
      <c r="K281" s="78" t="s">
        <v>945</v>
      </c>
      <c r="L281" s="140" t="str">
        <f>IF(ISERROR(VLOOKUP($B281&amp;" "&amp;$M281,Lists!$AC$4:$AD$17,2,FALSE)),"",VLOOKUP($B281&amp;" "&amp;$M281,Lists!$AC$4:$AD$17,2,FALSE))</f>
        <v/>
      </c>
      <c r="M281" s="78" t="str">
        <f>IF(ISERROR(VLOOKUP($K281,Lists!$L$4:$M$7,2,FALSE)),"",VLOOKUP($K281,Lists!$L$4:$M$7,2,FALSE))</f>
        <v/>
      </c>
      <c r="N281" s="98" t="str">
        <f t="shared" si="4"/>
        <v/>
      </c>
      <c r="O281" s="124" t="str">
        <f>IF(C281="no",VLOOKUP(B281,Lists!$R$4:$AB$17,10, FALSE),"Please enter details here")</f>
        <v>Please enter details here</v>
      </c>
      <c r="P281" s="99"/>
      <c r="Q281" s="99" t="str">
        <f>IF(Lists!$BA$4="","No","")</f>
        <v>No</v>
      </c>
      <c r="R281" s="100" t="str">
        <f>IF(ISERROR(VLOOKUP($E281,Lists!$T$4:$AA$49,6,FALSE)),"",VLOOKUP($E281,Lists!$T$4:$AA$49,6,FALSE))</f>
        <v/>
      </c>
      <c r="S281" s="101" t="str">
        <f>IF(ISERROR(VLOOKUP($E281,Lists!$T$4:$AA$49,7,FALSE)),"",VLOOKUP($E281,Lists!$T$4:$AA$49,7,FALSE))</f>
        <v/>
      </c>
      <c r="T281" s="102"/>
      <c r="U281" s="102"/>
      <c r="V281" s="102"/>
      <c r="W281" s="102"/>
      <c r="X281" s="102" t="str">
        <f>IF(ISERROR(VLOOKUP($E281,Lists!$T$4:$AF$49,13,FALSE))," ",VLOOKUP($E281,Lists!$T$4:$AF$49,13,FALSE))</f>
        <v xml:space="preserve"> </v>
      </c>
    </row>
    <row r="282" spans="1:24" x14ac:dyDescent="0.25">
      <c r="A282" s="91"/>
      <c r="B282" s="76" t="s">
        <v>781</v>
      </c>
      <c r="C282" s="89" t="s">
        <v>900</v>
      </c>
      <c r="D282" s="139" t="str">
        <f>IF(ISERROR(VLOOKUP($B282,Lists!$R$4:$S$17,2,FALSE)),"",VLOOKUP($B282,Lists!$R$4:$S$17,2,FALSE))</f>
        <v/>
      </c>
      <c r="E282" s="90" t="s">
        <v>799</v>
      </c>
      <c r="F282" s="96"/>
      <c r="G282" s="96" t="s">
        <v>836</v>
      </c>
      <c r="H282" s="91" t="s">
        <v>1016</v>
      </c>
      <c r="I282" s="91" t="s">
        <v>926</v>
      </c>
      <c r="J282" s="97"/>
      <c r="K282" s="78" t="s">
        <v>945</v>
      </c>
      <c r="L282" s="140" t="str">
        <f>IF(ISERROR(VLOOKUP($B282&amp;" "&amp;$M282,Lists!$AC$4:$AD$17,2,FALSE)),"",VLOOKUP($B282&amp;" "&amp;$M282,Lists!$AC$4:$AD$17,2,FALSE))</f>
        <v/>
      </c>
      <c r="M282" s="78" t="str">
        <f>IF(ISERROR(VLOOKUP($K282,Lists!$L$4:$M$7,2,FALSE)),"",VLOOKUP($K282,Lists!$L$4:$M$7,2,FALSE))</f>
        <v/>
      </c>
      <c r="N282" s="98" t="str">
        <f t="shared" si="4"/>
        <v/>
      </c>
      <c r="O282" s="124" t="str">
        <f>IF(C282="no",VLOOKUP(B282,Lists!$R$4:$AB$17,10, FALSE),"Please enter details here")</f>
        <v>Please enter details here</v>
      </c>
      <c r="P282" s="99"/>
      <c r="Q282" s="99" t="str">
        <f>IF(Lists!$BA$4="","No","")</f>
        <v>No</v>
      </c>
      <c r="R282" s="100" t="str">
        <f>IF(ISERROR(VLOOKUP($E282,Lists!$T$4:$AA$49,6,FALSE)),"",VLOOKUP($E282,Lists!$T$4:$AA$49,6,FALSE))</f>
        <v/>
      </c>
      <c r="S282" s="101" t="str">
        <f>IF(ISERROR(VLOOKUP($E282,Lists!$T$4:$AA$49,7,FALSE)),"",VLOOKUP($E282,Lists!$T$4:$AA$49,7,FALSE))</f>
        <v/>
      </c>
      <c r="T282" s="102"/>
      <c r="U282" s="102"/>
      <c r="V282" s="102"/>
      <c r="W282" s="102"/>
      <c r="X282" s="102" t="str">
        <f>IF(ISERROR(VLOOKUP($E282,Lists!$T$4:$AF$49,13,FALSE))," ",VLOOKUP($E282,Lists!$T$4:$AF$49,13,FALSE))</f>
        <v xml:space="preserve"> </v>
      </c>
    </row>
    <row r="283" spans="1:24" x14ac:dyDescent="0.25">
      <c r="A283" s="91"/>
      <c r="B283" s="76" t="s">
        <v>781</v>
      </c>
      <c r="C283" s="89" t="s">
        <v>900</v>
      </c>
      <c r="D283" s="139" t="str">
        <f>IF(ISERROR(VLOOKUP($B283,Lists!$R$4:$S$17,2,FALSE)),"",VLOOKUP($B283,Lists!$R$4:$S$17,2,FALSE))</f>
        <v/>
      </c>
      <c r="E283" s="90" t="s">
        <v>799</v>
      </c>
      <c r="F283" s="96"/>
      <c r="G283" s="96" t="s">
        <v>836</v>
      </c>
      <c r="H283" s="91" t="s">
        <v>1016</v>
      </c>
      <c r="I283" s="91" t="s">
        <v>926</v>
      </c>
      <c r="J283" s="97"/>
      <c r="K283" s="78" t="s">
        <v>945</v>
      </c>
      <c r="L283" s="140" t="str">
        <f>IF(ISERROR(VLOOKUP($B283&amp;" "&amp;$M283,Lists!$AC$4:$AD$17,2,FALSE)),"",VLOOKUP($B283&amp;" "&amp;$M283,Lists!$AC$4:$AD$17,2,FALSE))</f>
        <v/>
      </c>
      <c r="M283" s="78" t="str">
        <f>IF(ISERROR(VLOOKUP($K283,Lists!$L$4:$M$7,2,FALSE)),"",VLOOKUP($K283,Lists!$L$4:$M$7,2,FALSE))</f>
        <v/>
      </c>
      <c r="N283" s="98" t="str">
        <f t="shared" si="4"/>
        <v/>
      </c>
      <c r="O283" s="124" t="str">
        <f>IF(C283="no",VLOOKUP(B283,Lists!$R$4:$AB$17,10, FALSE),"Please enter details here")</f>
        <v>Please enter details here</v>
      </c>
      <c r="P283" s="99"/>
      <c r="Q283" s="99" t="str">
        <f>IF(Lists!$BA$4="","No","")</f>
        <v>No</v>
      </c>
      <c r="R283" s="100" t="str">
        <f>IF(ISERROR(VLOOKUP($E283,Lists!$T$4:$AA$49,6,FALSE)),"",VLOOKUP($E283,Lists!$T$4:$AA$49,6,FALSE))</f>
        <v/>
      </c>
      <c r="S283" s="101" t="str">
        <f>IF(ISERROR(VLOOKUP($E283,Lists!$T$4:$AA$49,7,FALSE)),"",VLOOKUP($E283,Lists!$T$4:$AA$49,7,FALSE))</f>
        <v/>
      </c>
      <c r="T283" s="102"/>
      <c r="U283" s="102"/>
      <c r="V283" s="102"/>
      <c r="W283" s="102"/>
      <c r="X283" s="102" t="str">
        <f>IF(ISERROR(VLOOKUP($E283,Lists!$T$4:$AF$49,13,FALSE))," ",VLOOKUP($E283,Lists!$T$4:$AF$49,13,FALSE))</f>
        <v xml:space="preserve"> </v>
      </c>
    </row>
    <row r="284" spans="1:24" x14ac:dyDescent="0.25">
      <c r="A284" s="91"/>
      <c r="B284" s="76" t="s">
        <v>781</v>
      </c>
      <c r="C284" s="89" t="s">
        <v>900</v>
      </c>
      <c r="D284" s="139" t="str">
        <f>IF(ISERROR(VLOOKUP($B284,Lists!$R$4:$S$17,2,FALSE)),"",VLOOKUP($B284,Lists!$R$4:$S$17,2,FALSE))</f>
        <v/>
      </c>
      <c r="E284" s="90" t="s">
        <v>799</v>
      </c>
      <c r="F284" s="96"/>
      <c r="G284" s="96" t="s">
        <v>836</v>
      </c>
      <c r="H284" s="91" t="s">
        <v>1016</v>
      </c>
      <c r="I284" s="91" t="s">
        <v>926</v>
      </c>
      <c r="J284" s="97"/>
      <c r="K284" s="78" t="s">
        <v>945</v>
      </c>
      <c r="L284" s="140" t="str">
        <f>IF(ISERROR(VLOOKUP($B284&amp;" "&amp;$M284,Lists!$AC$4:$AD$17,2,FALSE)),"",VLOOKUP($B284&amp;" "&amp;$M284,Lists!$AC$4:$AD$17,2,FALSE))</f>
        <v/>
      </c>
      <c r="M284" s="78" t="str">
        <f>IF(ISERROR(VLOOKUP($K284,Lists!$L$4:$M$7,2,FALSE)),"",VLOOKUP($K284,Lists!$L$4:$M$7,2,FALSE))</f>
        <v/>
      </c>
      <c r="N284" s="98" t="str">
        <f t="shared" si="4"/>
        <v/>
      </c>
      <c r="O284" s="124" t="str">
        <f>IF(C284="no",VLOOKUP(B284,Lists!$R$4:$AB$17,10, FALSE),"Please enter details here")</f>
        <v>Please enter details here</v>
      </c>
      <c r="P284" s="99"/>
      <c r="Q284" s="99" t="str">
        <f>IF(Lists!$BA$4="","No","")</f>
        <v>No</v>
      </c>
      <c r="R284" s="100" t="str">
        <f>IF(ISERROR(VLOOKUP($E284,Lists!$T$4:$AA$49,6,FALSE)),"",VLOOKUP($E284,Lists!$T$4:$AA$49,6,FALSE))</f>
        <v/>
      </c>
      <c r="S284" s="101" t="str">
        <f>IF(ISERROR(VLOOKUP($E284,Lists!$T$4:$AA$49,7,FALSE)),"",VLOOKUP($E284,Lists!$T$4:$AA$49,7,FALSE))</f>
        <v/>
      </c>
      <c r="T284" s="102"/>
      <c r="U284" s="102"/>
      <c r="V284" s="102"/>
      <c r="W284" s="102"/>
      <c r="X284" s="102" t="str">
        <f>IF(ISERROR(VLOOKUP($E284,Lists!$T$4:$AF$49,13,FALSE))," ",VLOOKUP($E284,Lists!$T$4:$AF$49,13,FALSE))</f>
        <v xml:space="preserve"> </v>
      </c>
    </row>
    <row r="285" spans="1:24" x14ac:dyDescent="0.25">
      <c r="A285" s="91"/>
      <c r="B285" s="76" t="s">
        <v>781</v>
      </c>
      <c r="C285" s="89" t="s">
        <v>900</v>
      </c>
      <c r="D285" s="139" t="str">
        <f>IF(ISERROR(VLOOKUP($B285,Lists!$R$4:$S$17,2,FALSE)),"",VLOOKUP($B285,Lists!$R$4:$S$17,2,FALSE))</f>
        <v/>
      </c>
      <c r="E285" s="90" t="s">
        <v>799</v>
      </c>
      <c r="F285" s="96"/>
      <c r="G285" s="96" t="s">
        <v>836</v>
      </c>
      <c r="H285" s="91" t="s">
        <v>1016</v>
      </c>
      <c r="I285" s="91" t="s">
        <v>926</v>
      </c>
      <c r="J285" s="97"/>
      <c r="K285" s="78" t="s">
        <v>945</v>
      </c>
      <c r="L285" s="140" t="str">
        <f>IF(ISERROR(VLOOKUP($B285&amp;" "&amp;$M285,Lists!$AC$4:$AD$17,2,FALSE)),"",VLOOKUP($B285&amp;" "&amp;$M285,Lists!$AC$4:$AD$17,2,FALSE))</f>
        <v/>
      </c>
      <c r="M285" s="78" t="str">
        <f>IF(ISERROR(VLOOKUP($K285,Lists!$L$4:$M$7,2,FALSE)),"",VLOOKUP($K285,Lists!$L$4:$M$7,2,FALSE))</f>
        <v/>
      </c>
      <c r="N285" s="98" t="str">
        <f t="shared" si="4"/>
        <v/>
      </c>
      <c r="O285" s="124" t="str">
        <f>IF(C285="no",VLOOKUP(B285,Lists!$R$4:$AB$17,10, FALSE),"Please enter details here")</f>
        <v>Please enter details here</v>
      </c>
      <c r="P285" s="99"/>
      <c r="Q285" s="99" t="str">
        <f>IF(Lists!$BA$4="","No","")</f>
        <v>No</v>
      </c>
      <c r="R285" s="100" t="str">
        <f>IF(ISERROR(VLOOKUP($E285,Lists!$T$4:$AA$49,6,FALSE)),"",VLOOKUP($E285,Lists!$T$4:$AA$49,6,FALSE))</f>
        <v/>
      </c>
      <c r="S285" s="101" t="str">
        <f>IF(ISERROR(VLOOKUP($E285,Lists!$T$4:$AA$49,7,FALSE)),"",VLOOKUP($E285,Lists!$T$4:$AA$49,7,FALSE))</f>
        <v/>
      </c>
      <c r="T285" s="102"/>
      <c r="U285" s="102"/>
      <c r="V285" s="102"/>
      <c r="W285" s="102"/>
      <c r="X285" s="102" t="str">
        <f>IF(ISERROR(VLOOKUP($E285,Lists!$T$4:$AF$49,13,FALSE))," ",VLOOKUP($E285,Lists!$T$4:$AF$49,13,FALSE))</f>
        <v xml:space="preserve"> </v>
      </c>
    </row>
    <row r="286" spans="1:24" x14ac:dyDescent="0.25">
      <c r="A286" s="91"/>
      <c r="B286" s="76" t="s">
        <v>781</v>
      </c>
      <c r="C286" s="89" t="s">
        <v>900</v>
      </c>
      <c r="D286" s="139" t="str">
        <f>IF(ISERROR(VLOOKUP($B286,Lists!$R$4:$S$17,2,FALSE)),"",VLOOKUP($B286,Lists!$R$4:$S$17,2,FALSE))</f>
        <v/>
      </c>
      <c r="E286" s="90" t="s">
        <v>799</v>
      </c>
      <c r="F286" s="96"/>
      <c r="G286" s="96" t="s">
        <v>836</v>
      </c>
      <c r="H286" s="91" t="s">
        <v>1016</v>
      </c>
      <c r="I286" s="91" t="s">
        <v>926</v>
      </c>
      <c r="J286" s="97"/>
      <c r="K286" s="78" t="s">
        <v>945</v>
      </c>
      <c r="L286" s="140" t="str">
        <f>IF(ISERROR(VLOOKUP($B286&amp;" "&amp;$M286,Lists!$AC$4:$AD$17,2,FALSE)),"",VLOOKUP($B286&amp;" "&amp;$M286,Lists!$AC$4:$AD$17,2,FALSE))</f>
        <v/>
      </c>
      <c r="M286" s="78" t="str">
        <f>IF(ISERROR(VLOOKUP($K286,Lists!$L$4:$M$7,2,FALSE)),"",VLOOKUP($K286,Lists!$L$4:$M$7,2,FALSE))</f>
        <v/>
      </c>
      <c r="N286" s="98" t="str">
        <f t="shared" si="4"/>
        <v/>
      </c>
      <c r="O286" s="124" t="str">
        <f>IF(C286="no",VLOOKUP(B286,Lists!$R$4:$AB$17,10, FALSE),"Please enter details here")</f>
        <v>Please enter details here</v>
      </c>
      <c r="P286" s="99"/>
      <c r="Q286" s="99" t="str">
        <f>IF(Lists!$BA$4="","No","")</f>
        <v>No</v>
      </c>
      <c r="R286" s="100" t="str">
        <f>IF(ISERROR(VLOOKUP($E286,Lists!$T$4:$AA$49,6,FALSE)),"",VLOOKUP($E286,Lists!$T$4:$AA$49,6,FALSE))</f>
        <v/>
      </c>
      <c r="S286" s="101" t="str">
        <f>IF(ISERROR(VLOOKUP($E286,Lists!$T$4:$AA$49,7,FALSE)),"",VLOOKUP($E286,Lists!$T$4:$AA$49,7,FALSE))</f>
        <v/>
      </c>
      <c r="T286" s="102"/>
      <c r="U286" s="102"/>
      <c r="V286" s="102"/>
      <c r="W286" s="102"/>
      <c r="X286" s="102" t="str">
        <f>IF(ISERROR(VLOOKUP($E286,Lists!$T$4:$AF$49,13,FALSE))," ",VLOOKUP($E286,Lists!$T$4:$AF$49,13,FALSE))</f>
        <v xml:space="preserve"> </v>
      </c>
    </row>
    <row r="287" spans="1:24" x14ac:dyDescent="0.25">
      <c r="A287" s="91"/>
      <c r="B287" s="76" t="s">
        <v>781</v>
      </c>
      <c r="C287" s="89" t="s">
        <v>900</v>
      </c>
      <c r="D287" s="139" t="str">
        <f>IF(ISERROR(VLOOKUP($B287,Lists!$R$4:$S$17,2,FALSE)),"",VLOOKUP($B287,Lists!$R$4:$S$17,2,FALSE))</f>
        <v/>
      </c>
      <c r="E287" s="90" t="s">
        <v>799</v>
      </c>
      <c r="F287" s="96"/>
      <c r="G287" s="96" t="s">
        <v>836</v>
      </c>
      <c r="H287" s="91" t="s">
        <v>1016</v>
      </c>
      <c r="I287" s="91" t="s">
        <v>926</v>
      </c>
      <c r="J287" s="97"/>
      <c r="K287" s="78" t="s">
        <v>945</v>
      </c>
      <c r="L287" s="140" t="str">
        <f>IF(ISERROR(VLOOKUP($B287&amp;" "&amp;$M287,Lists!$AC$4:$AD$17,2,FALSE)),"",VLOOKUP($B287&amp;" "&amp;$M287,Lists!$AC$4:$AD$17,2,FALSE))</f>
        <v/>
      </c>
      <c r="M287" s="78" t="str">
        <f>IF(ISERROR(VLOOKUP($K287,Lists!$L$4:$M$7,2,FALSE)),"",VLOOKUP($K287,Lists!$L$4:$M$7,2,FALSE))</f>
        <v/>
      </c>
      <c r="N287" s="98" t="str">
        <f t="shared" si="4"/>
        <v/>
      </c>
      <c r="O287" s="124" t="str">
        <f>IF(C287="no",VLOOKUP(B287,Lists!$R$4:$AB$17,10, FALSE),"Please enter details here")</f>
        <v>Please enter details here</v>
      </c>
      <c r="P287" s="99"/>
      <c r="Q287" s="99" t="str">
        <f>IF(Lists!$BA$4="","No","")</f>
        <v>No</v>
      </c>
      <c r="R287" s="100" t="str">
        <f>IF(ISERROR(VLOOKUP($E287,Lists!$T$4:$AA$49,6,FALSE)),"",VLOOKUP($E287,Lists!$T$4:$AA$49,6,FALSE))</f>
        <v/>
      </c>
      <c r="S287" s="101" t="str">
        <f>IF(ISERROR(VLOOKUP($E287,Lists!$T$4:$AA$49,7,FALSE)),"",VLOOKUP($E287,Lists!$T$4:$AA$49,7,FALSE))</f>
        <v/>
      </c>
      <c r="T287" s="102"/>
      <c r="U287" s="102"/>
      <c r="V287" s="102"/>
      <c r="W287" s="102"/>
      <c r="X287" s="102" t="str">
        <f>IF(ISERROR(VLOOKUP($E287,Lists!$T$4:$AF$49,13,FALSE))," ",VLOOKUP($E287,Lists!$T$4:$AF$49,13,FALSE))</f>
        <v xml:space="preserve"> </v>
      </c>
    </row>
    <row r="288" spans="1:24" x14ac:dyDescent="0.25">
      <c r="A288" s="91"/>
      <c r="B288" s="76" t="s">
        <v>781</v>
      </c>
      <c r="C288" s="89" t="s">
        <v>900</v>
      </c>
      <c r="D288" s="139" t="str">
        <f>IF(ISERROR(VLOOKUP($B288,Lists!$R$4:$S$17,2,FALSE)),"",VLOOKUP($B288,Lists!$R$4:$S$17,2,FALSE))</f>
        <v/>
      </c>
      <c r="E288" s="90" t="s">
        <v>799</v>
      </c>
      <c r="F288" s="96"/>
      <c r="G288" s="96" t="s">
        <v>836</v>
      </c>
      <c r="H288" s="91" t="s">
        <v>1016</v>
      </c>
      <c r="I288" s="91" t="s">
        <v>926</v>
      </c>
      <c r="J288" s="97"/>
      <c r="K288" s="78" t="s">
        <v>945</v>
      </c>
      <c r="L288" s="140" t="str">
        <f>IF(ISERROR(VLOOKUP($B288&amp;" "&amp;$M288,Lists!$AC$4:$AD$17,2,FALSE)),"",VLOOKUP($B288&amp;" "&amp;$M288,Lists!$AC$4:$AD$17,2,FALSE))</f>
        <v/>
      </c>
      <c r="M288" s="78" t="str">
        <f>IF(ISERROR(VLOOKUP($K288,Lists!$L$4:$M$7,2,FALSE)),"",VLOOKUP($K288,Lists!$L$4:$M$7,2,FALSE))</f>
        <v/>
      </c>
      <c r="N288" s="98" t="str">
        <f t="shared" si="4"/>
        <v/>
      </c>
      <c r="O288" s="124" t="str">
        <f>IF(C288="no",VLOOKUP(B288,Lists!$R$4:$AB$17,10, FALSE),"Please enter details here")</f>
        <v>Please enter details here</v>
      </c>
      <c r="P288" s="99"/>
      <c r="Q288" s="99" t="str">
        <f>IF(Lists!$BA$4="","No","")</f>
        <v>No</v>
      </c>
      <c r="R288" s="100" t="str">
        <f>IF(ISERROR(VLOOKUP($E288,Lists!$T$4:$AA$49,6,FALSE)),"",VLOOKUP($E288,Lists!$T$4:$AA$49,6,FALSE))</f>
        <v/>
      </c>
      <c r="S288" s="101" t="str">
        <f>IF(ISERROR(VLOOKUP($E288,Lists!$T$4:$AA$49,7,FALSE)),"",VLOOKUP($E288,Lists!$T$4:$AA$49,7,FALSE))</f>
        <v/>
      </c>
      <c r="T288" s="102"/>
      <c r="U288" s="102"/>
      <c r="V288" s="102"/>
      <c r="W288" s="102"/>
      <c r="X288" s="102" t="str">
        <f>IF(ISERROR(VLOOKUP($E288,Lists!$T$4:$AF$49,13,FALSE))," ",VLOOKUP($E288,Lists!$T$4:$AF$49,13,FALSE))</f>
        <v xml:space="preserve"> </v>
      </c>
    </row>
    <row r="289" spans="1:24" x14ac:dyDescent="0.25">
      <c r="A289" s="91"/>
      <c r="B289" s="76" t="s">
        <v>781</v>
      </c>
      <c r="C289" s="89" t="s">
        <v>900</v>
      </c>
      <c r="D289" s="139" t="str">
        <f>IF(ISERROR(VLOOKUP($B289,Lists!$R$4:$S$17,2,FALSE)),"",VLOOKUP($B289,Lists!$R$4:$S$17,2,FALSE))</f>
        <v/>
      </c>
      <c r="E289" s="90" t="s">
        <v>799</v>
      </c>
      <c r="F289" s="96"/>
      <c r="G289" s="96" t="s">
        <v>836</v>
      </c>
      <c r="H289" s="91" t="s">
        <v>1016</v>
      </c>
      <c r="I289" s="91" t="s">
        <v>926</v>
      </c>
      <c r="J289" s="97"/>
      <c r="K289" s="78" t="s">
        <v>945</v>
      </c>
      <c r="L289" s="140" t="str">
        <f>IF(ISERROR(VLOOKUP($B289&amp;" "&amp;$M289,Lists!$AC$4:$AD$17,2,FALSE)),"",VLOOKUP($B289&amp;" "&amp;$M289,Lists!$AC$4:$AD$17,2,FALSE))</f>
        <v/>
      </c>
      <c r="M289" s="78" t="str">
        <f>IF(ISERROR(VLOOKUP($K289,Lists!$L$4:$M$7,2,FALSE)),"",VLOOKUP($K289,Lists!$L$4:$M$7,2,FALSE))</f>
        <v/>
      </c>
      <c r="N289" s="98" t="str">
        <f t="shared" si="4"/>
        <v/>
      </c>
      <c r="O289" s="124" t="str">
        <f>IF(C289="no",VLOOKUP(B289,Lists!$R$4:$AB$17,10, FALSE),"Please enter details here")</f>
        <v>Please enter details here</v>
      </c>
      <c r="P289" s="99"/>
      <c r="Q289" s="99" t="str">
        <f>IF(Lists!$BA$4="","No","")</f>
        <v>No</v>
      </c>
      <c r="R289" s="100" t="str">
        <f>IF(ISERROR(VLOOKUP($E289,Lists!$T$4:$AA$49,6,FALSE)),"",VLOOKUP($E289,Lists!$T$4:$AA$49,6,FALSE))</f>
        <v/>
      </c>
      <c r="S289" s="101" t="str">
        <f>IF(ISERROR(VLOOKUP($E289,Lists!$T$4:$AA$49,7,FALSE)),"",VLOOKUP($E289,Lists!$T$4:$AA$49,7,FALSE))</f>
        <v/>
      </c>
      <c r="T289" s="102"/>
      <c r="U289" s="102"/>
      <c r="V289" s="102"/>
      <c r="W289" s="102"/>
      <c r="X289" s="102" t="str">
        <f>IF(ISERROR(VLOOKUP($E289,Lists!$T$4:$AF$49,13,FALSE))," ",VLOOKUP($E289,Lists!$T$4:$AF$49,13,FALSE))</f>
        <v xml:space="preserve"> </v>
      </c>
    </row>
    <row r="290" spans="1:24" x14ac:dyDescent="0.25">
      <c r="A290" s="91"/>
      <c r="B290" s="76" t="s">
        <v>781</v>
      </c>
      <c r="C290" s="89" t="s">
        <v>900</v>
      </c>
      <c r="D290" s="139" t="str">
        <f>IF(ISERROR(VLOOKUP($B290,Lists!$R$4:$S$17,2,FALSE)),"",VLOOKUP($B290,Lists!$R$4:$S$17,2,FALSE))</f>
        <v/>
      </c>
      <c r="E290" s="90" t="s">
        <v>799</v>
      </c>
      <c r="F290" s="96"/>
      <c r="G290" s="96" t="s">
        <v>836</v>
      </c>
      <c r="H290" s="91" t="s">
        <v>1016</v>
      </c>
      <c r="I290" s="91" t="s">
        <v>926</v>
      </c>
      <c r="J290" s="97"/>
      <c r="K290" s="78" t="s">
        <v>945</v>
      </c>
      <c r="L290" s="140" t="str">
        <f>IF(ISERROR(VLOOKUP($B290&amp;" "&amp;$M290,Lists!$AC$4:$AD$17,2,FALSE)),"",VLOOKUP($B290&amp;" "&amp;$M290,Lists!$AC$4:$AD$17,2,FALSE))</f>
        <v/>
      </c>
      <c r="M290" s="78" t="str">
        <f>IF(ISERROR(VLOOKUP($K290,Lists!$L$4:$M$7,2,FALSE)),"",VLOOKUP($K290,Lists!$L$4:$M$7,2,FALSE))</f>
        <v/>
      </c>
      <c r="N290" s="98" t="str">
        <f t="shared" si="4"/>
        <v/>
      </c>
      <c r="O290" s="124" t="str">
        <f>IF(C290="no",VLOOKUP(B290,Lists!$R$4:$AB$17,10, FALSE),"Please enter details here")</f>
        <v>Please enter details here</v>
      </c>
      <c r="P290" s="99"/>
      <c r="Q290" s="99" t="str">
        <f>IF(Lists!$BA$4="","No","")</f>
        <v>No</v>
      </c>
      <c r="R290" s="100" t="str">
        <f>IF(ISERROR(VLOOKUP($E290,Lists!$T$4:$AA$49,6,FALSE)),"",VLOOKUP($E290,Lists!$T$4:$AA$49,6,FALSE))</f>
        <v/>
      </c>
      <c r="S290" s="101" t="str">
        <f>IF(ISERROR(VLOOKUP($E290,Lists!$T$4:$AA$49,7,FALSE)),"",VLOOKUP($E290,Lists!$T$4:$AA$49,7,FALSE))</f>
        <v/>
      </c>
      <c r="T290" s="102"/>
      <c r="U290" s="102"/>
      <c r="V290" s="102"/>
      <c r="W290" s="102"/>
      <c r="X290" s="102" t="str">
        <f>IF(ISERROR(VLOOKUP($E290,Lists!$T$4:$AF$49,13,FALSE))," ",VLOOKUP($E290,Lists!$T$4:$AF$49,13,FALSE))</f>
        <v xml:space="preserve"> </v>
      </c>
    </row>
    <row r="291" spans="1:24" x14ac:dyDescent="0.25">
      <c r="A291" s="91"/>
      <c r="B291" s="76" t="s">
        <v>781</v>
      </c>
      <c r="C291" s="89" t="s">
        <v>900</v>
      </c>
      <c r="D291" s="139" t="str">
        <f>IF(ISERROR(VLOOKUP($B291,Lists!$R$4:$S$17,2,FALSE)),"",VLOOKUP($B291,Lists!$R$4:$S$17,2,FALSE))</f>
        <v/>
      </c>
      <c r="E291" s="90" t="s">
        <v>799</v>
      </c>
      <c r="F291" s="96"/>
      <c r="G291" s="96" t="s">
        <v>836</v>
      </c>
      <c r="H291" s="91" t="s">
        <v>1016</v>
      </c>
      <c r="I291" s="91" t="s">
        <v>926</v>
      </c>
      <c r="J291" s="97"/>
      <c r="K291" s="78" t="s">
        <v>945</v>
      </c>
      <c r="L291" s="140" t="str">
        <f>IF(ISERROR(VLOOKUP($B291&amp;" "&amp;$M291,Lists!$AC$4:$AD$17,2,FALSE)),"",VLOOKUP($B291&amp;" "&amp;$M291,Lists!$AC$4:$AD$17,2,FALSE))</f>
        <v/>
      </c>
      <c r="M291" s="78" t="str">
        <f>IF(ISERROR(VLOOKUP($K291,Lists!$L$4:$M$7,2,FALSE)),"",VLOOKUP($K291,Lists!$L$4:$M$7,2,FALSE))</f>
        <v/>
      </c>
      <c r="N291" s="98" t="str">
        <f t="shared" si="4"/>
        <v/>
      </c>
      <c r="O291" s="124" t="str">
        <f>IF(C291="no",VLOOKUP(B291,Lists!$R$4:$AB$17,10, FALSE),"Please enter details here")</f>
        <v>Please enter details here</v>
      </c>
      <c r="P291" s="99"/>
      <c r="Q291" s="99" t="str">
        <f>IF(Lists!$BA$4="","No","")</f>
        <v>No</v>
      </c>
      <c r="R291" s="100" t="str">
        <f>IF(ISERROR(VLOOKUP($E291,Lists!$T$4:$AA$49,6,FALSE)),"",VLOOKUP($E291,Lists!$T$4:$AA$49,6,FALSE))</f>
        <v/>
      </c>
      <c r="S291" s="101" t="str">
        <f>IF(ISERROR(VLOOKUP($E291,Lists!$T$4:$AA$49,7,FALSE)),"",VLOOKUP($E291,Lists!$T$4:$AA$49,7,FALSE))</f>
        <v/>
      </c>
      <c r="T291" s="102"/>
      <c r="U291" s="102"/>
      <c r="V291" s="102"/>
      <c r="W291" s="102"/>
      <c r="X291" s="102" t="str">
        <f>IF(ISERROR(VLOOKUP($E291,Lists!$T$4:$AF$49,13,FALSE))," ",VLOOKUP($E291,Lists!$T$4:$AF$49,13,FALSE))</f>
        <v xml:space="preserve"> </v>
      </c>
    </row>
    <row r="292" spans="1:24" x14ac:dyDescent="0.25">
      <c r="A292" s="91"/>
      <c r="B292" s="76" t="s">
        <v>781</v>
      </c>
      <c r="C292" s="89" t="s">
        <v>900</v>
      </c>
      <c r="D292" s="139" t="str">
        <f>IF(ISERROR(VLOOKUP($B292,Lists!$R$4:$S$17,2,FALSE)),"",VLOOKUP($B292,Lists!$R$4:$S$17,2,FALSE))</f>
        <v/>
      </c>
      <c r="E292" s="90" t="s">
        <v>799</v>
      </c>
      <c r="F292" s="96"/>
      <c r="G292" s="96" t="s">
        <v>836</v>
      </c>
      <c r="H292" s="91" t="s">
        <v>1016</v>
      </c>
      <c r="I292" s="91" t="s">
        <v>926</v>
      </c>
      <c r="J292" s="97"/>
      <c r="K292" s="78" t="s">
        <v>945</v>
      </c>
      <c r="L292" s="140" t="str">
        <f>IF(ISERROR(VLOOKUP($B292&amp;" "&amp;$M292,Lists!$AC$4:$AD$17,2,FALSE)),"",VLOOKUP($B292&amp;" "&amp;$M292,Lists!$AC$4:$AD$17,2,FALSE))</f>
        <v/>
      </c>
      <c r="M292" s="78" t="str">
        <f>IF(ISERROR(VLOOKUP($K292,Lists!$L$4:$M$7,2,FALSE)),"",VLOOKUP($K292,Lists!$L$4:$M$7,2,FALSE))</f>
        <v/>
      </c>
      <c r="N292" s="98" t="str">
        <f t="shared" si="4"/>
        <v/>
      </c>
      <c r="O292" s="124" t="str">
        <f>IF(C292="no",VLOOKUP(B292,Lists!$R$4:$AB$17,10, FALSE),"Please enter details here")</f>
        <v>Please enter details here</v>
      </c>
      <c r="P292" s="99"/>
      <c r="Q292" s="99" t="str">
        <f>IF(Lists!$BA$4="","No","")</f>
        <v>No</v>
      </c>
      <c r="R292" s="100" t="str">
        <f>IF(ISERROR(VLOOKUP($E292,Lists!$T$4:$AA$49,6,FALSE)),"",VLOOKUP($E292,Lists!$T$4:$AA$49,6,FALSE))</f>
        <v/>
      </c>
      <c r="S292" s="101" t="str">
        <f>IF(ISERROR(VLOOKUP($E292,Lists!$T$4:$AA$49,7,FALSE)),"",VLOOKUP($E292,Lists!$T$4:$AA$49,7,FALSE))</f>
        <v/>
      </c>
      <c r="T292" s="102"/>
      <c r="U292" s="102"/>
      <c r="V292" s="102"/>
      <c r="W292" s="102"/>
      <c r="X292" s="102" t="str">
        <f>IF(ISERROR(VLOOKUP($E292,Lists!$T$4:$AF$49,13,FALSE))," ",VLOOKUP($E292,Lists!$T$4:$AF$49,13,FALSE))</f>
        <v xml:space="preserve"> </v>
      </c>
    </row>
    <row r="293" spans="1:24" x14ac:dyDescent="0.25">
      <c r="A293" s="91"/>
      <c r="B293" s="76" t="s">
        <v>781</v>
      </c>
      <c r="C293" s="89" t="s">
        <v>900</v>
      </c>
      <c r="D293" s="139" t="str">
        <f>IF(ISERROR(VLOOKUP($B293,Lists!$R$4:$S$17,2,FALSE)),"",VLOOKUP($B293,Lists!$R$4:$S$17,2,FALSE))</f>
        <v/>
      </c>
      <c r="E293" s="90" t="s">
        <v>799</v>
      </c>
      <c r="F293" s="96"/>
      <c r="G293" s="96" t="s">
        <v>836</v>
      </c>
      <c r="H293" s="91" t="s">
        <v>1016</v>
      </c>
      <c r="I293" s="91" t="s">
        <v>926</v>
      </c>
      <c r="J293" s="97"/>
      <c r="K293" s="78" t="s">
        <v>945</v>
      </c>
      <c r="L293" s="140" t="str">
        <f>IF(ISERROR(VLOOKUP($B293&amp;" "&amp;$M293,Lists!$AC$4:$AD$17,2,FALSE)),"",VLOOKUP($B293&amp;" "&amp;$M293,Lists!$AC$4:$AD$17,2,FALSE))</f>
        <v/>
      </c>
      <c r="M293" s="78" t="str">
        <f>IF(ISERROR(VLOOKUP($K293,Lists!$L$4:$M$7,2,FALSE)),"",VLOOKUP($K293,Lists!$L$4:$M$7,2,FALSE))</f>
        <v/>
      </c>
      <c r="N293" s="98" t="str">
        <f t="shared" si="4"/>
        <v/>
      </c>
      <c r="O293" s="124" t="str">
        <f>IF(C293="no",VLOOKUP(B293,Lists!$R$4:$AB$17,10, FALSE),"Please enter details here")</f>
        <v>Please enter details here</v>
      </c>
      <c r="P293" s="99"/>
      <c r="Q293" s="99" t="str">
        <f>IF(Lists!$BA$4="","No","")</f>
        <v>No</v>
      </c>
      <c r="R293" s="100" t="str">
        <f>IF(ISERROR(VLOOKUP($E293,Lists!$T$4:$AA$49,6,FALSE)),"",VLOOKUP($E293,Lists!$T$4:$AA$49,6,FALSE))</f>
        <v/>
      </c>
      <c r="S293" s="101" t="str">
        <f>IF(ISERROR(VLOOKUP($E293,Lists!$T$4:$AA$49,7,FALSE)),"",VLOOKUP($E293,Lists!$T$4:$AA$49,7,FALSE))</f>
        <v/>
      </c>
      <c r="T293" s="102"/>
      <c r="U293" s="102"/>
      <c r="V293" s="102"/>
      <c r="W293" s="102"/>
      <c r="X293" s="102" t="str">
        <f>IF(ISERROR(VLOOKUP($E293,Lists!$T$4:$AF$49,13,FALSE))," ",VLOOKUP($E293,Lists!$T$4:$AF$49,13,FALSE))</f>
        <v xml:space="preserve"> </v>
      </c>
    </row>
    <row r="294" spans="1:24" x14ac:dyDescent="0.25">
      <c r="A294" s="91"/>
      <c r="B294" s="76" t="s">
        <v>781</v>
      </c>
      <c r="C294" s="89" t="s">
        <v>900</v>
      </c>
      <c r="D294" s="139" t="str">
        <f>IF(ISERROR(VLOOKUP($B294,Lists!$R$4:$S$17,2,FALSE)),"",VLOOKUP($B294,Lists!$R$4:$S$17,2,FALSE))</f>
        <v/>
      </c>
      <c r="E294" s="90" t="s">
        <v>799</v>
      </c>
      <c r="F294" s="96"/>
      <c r="G294" s="96" t="s">
        <v>836</v>
      </c>
      <c r="H294" s="91" t="s">
        <v>1016</v>
      </c>
      <c r="I294" s="91" t="s">
        <v>926</v>
      </c>
      <c r="J294" s="97"/>
      <c r="K294" s="78" t="s">
        <v>945</v>
      </c>
      <c r="L294" s="140" t="str">
        <f>IF(ISERROR(VLOOKUP($B294&amp;" "&amp;$M294,Lists!$AC$4:$AD$17,2,FALSE)),"",VLOOKUP($B294&amp;" "&amp;$M294,Lists!$AC$4:$AD$17,2,FALSE))</f>
        <v/>
      </c>
      <c r="M294" s="78" t="str">
        <f>IF(ISERROR(VLOOKUP($K294,Lists!$L$4:$M$7,2,FALSE)),"",VLOOKUP($K294,Lists!$L$4:$M$7,2,FALSE))</f>
        <v/>
      </c>
      <c r="N294" s="98" t="str">
        <f t="shared" si="4"/>
        <v/>
      </c>
      <c r="O294" s="124" t="str">
        <f>IF(C294="no",VLOOKUP(B294,Lists!$R$4:$AB$17,10, FALSE),"Please enter details here")</f>
        <v>Please enter details here</v>
      </c>
      <c r="P294" s="99"/>
      <c r="Q294" s="99" t="str">
        <f>IF(Lists!$BA$4="","No","")</f>
        <v>No</v>
      </c>
      <c r="R294" s="100" t="str">
        <f>IF(ISERROR(VLOOKUP($E294,Lists!$T$4:$AA$49,6,FALSE)),"",VLOOKUP($E294,Lists!$T$4:$AA$49,6,FALSE))</f>
        <v/>
      </c>
      <c r="S294" s="101" t="str">
        <f>IF(ISERROR(VLOOKUP($E294,Lists!$T$4:$AA$49,7,FALSE)),"",VLOOKUP($E294,Lists!$T$4:$AA$49,7,FALSE))</f>
        <v/>
      </c>
      <c r="T294" s="102"/>
      <c r="U294" s="102"/>
      <c r="V294" s="102"/>
      <c r="W294" s="102"/>
      <c r="X294" s="102" t="str">
        <f>IF(ISERROR(VLOOKUP($E294,Lists!$T$4:$AF$49,13,FALSE))," ",VLOOKUP($E294,Lists!$T$4:$AF$49,13,FALSE))</f>
        <v xml:space="preserve"> </v>
      </c>
    </row>
    <row r="295" spans="1:24" x14ac:dyDescent="0.25">
      <c r="A295" s="91"/>
      <c r="B295" s="76" t="s">
        <v>781</v>
      </c>
      <c r="C295" s="89" t="s">
        <v>900</v>
      </c>
      <c r="D295" s="139" t="str">
        <f>IF(ISERROR(VLOOKUP($B295,Lists!$R$4:$S$17,2,FALSE)),"",VLOOKUP($B295,Lists!$R$4:$S$17,2,FALSE))</f>
        <v/>
      </c>
      <c r="E295" s="90" t="s">
        <v>799</v>
      </c>
      <c r="F295" s="96"/>
      <c r="G295" s="96" t="s">
        <v>836</v>
      </c>
      <c r="H295" s="91" t="s">
        <v>1016</v>
      </c>
      <c r="I295" s="91" t="s">
        <v>926</v>
      </c>
      <c r="J295" s="97"/>
      <c r="K295" s="78" t="s">
        <v>945</v>
      </c>
      <c r="L295" s="140" t="str">
        <f>IF(ISERROR(VLOOKUP($B295&amp;" "&amp;$M295,Lists!$AC$4:$AD$17,2,FALSE)),"",VLOOKUP($B295&amp;" "&amp;$M295,Lists!$AC$4:$AD$17,2,FALSE))</f>
        <v/>
      </c>
      <c r="M295" s="78" t="str">
        <f>IF(ISERROR(VLOOKUP($K295,Lists!$L$4:$M$7,2,FALSE)),"",VLOOKUP($K295,Lists!$L$4:$M$7,2,FALSE))</f>
        <v/>
      </c>
      <c r="N295" s="98" t="str">
        <f t="shared" si="4"/>
        <v/>
      </c>
      <c r="O295" s="124" t="str">
        <f>IF(C295="no",VLOOKUP(B295,Lists!$R$4:$AB$17,10, FALSE),"Please enter details here")</f>
        <v>Please enter details here</v>
      </c>
      <c r="P295" s="99"/>
      <c r="Q295" s="99" t="str">
        <f>IF(Lists!$BA$4="","No","")</f>
        <v>No</v>
      </c>
      <c r="R295" s="100" t="str">
        <f>IF(ISERROR(VLOOKUP($E295,Lists!$T$4:$AA$49,6,FALSE)),"",VLOOKUP($E295,Lists!$T$4:$AA$49,6,FALSE))</f>
        <v/>
      </c>
      <c r="S295" s="101" t="str">
        <f>IF(ISERROR(VLOOKUP($E295,Lists!$T$4:$AA$49,7,FALSE)),"",VLOOKUP($E295,Lists!$T$4:$AA$49,7,FALSE))</f>
        <v/>
      </c>
      <c r="T295" s="102"/>
      <c r="U295" s="102"/>
      <c r="V295" s="102"/>
      <c r="W295" s="102"/>
      <c r="X295" s="102" t="str">
        <f>IF(ISERROR(VLOOKUP($E295,Lists!$T$4:$AF$49,13,FALSE))," ",VLOOKUP($E295,Lists!$T$4:$AF$49,13,FALSE))</f>
        <v xml:space="preserve"> </v>
      </c>
    </row>
    <row r="296" spans="1:24" x14ac:dyDescent="0.25">
      <c r="A296" s="91"/>
      <c r="B296" s="76" t="s">
        <v>781</v>
      </c>
      <c r="C296" s="89" t="s">
        <v>900</v>
      </c>
      <c r="D296" s="139" t="str">
        <f>IF(ISERROR(VLOOKUP($B296,Lists!$R$4:$S$17,2,FALSE)),"",VLOOKUP($B296,Lists!$R$4:$S$17,2,FALSE))</f>
        <v/>
      </c>
      <c r="E296" s="90" t="s">
        <v>799</v>
      </c>
      <c r="F296" s="96"/>
      <c r="G296" s="96" t="s">
        <v>836</v>
      </c>
      <c r="H296" s="91" t="s">
        <v>1016</v>
      </c>
      <c r="I296" s="91" t="s">
        <v>926</v>
      </c>
      <c r="J296" s="97"/>
      <c r="K296" s="78" t="s">
        <v>945</v>
      </c>
      <c r="L296" s="140" t="str">
        <f>IF(ISERROR(VLOOKUP($B296&amp;" "&amp;$M296,Lists!$AC$4:$AD$17,2,FALSE)),"",VLOOKUP($B296&amp;" "&amp;$M296,Lists!$AC$4:$AD$17,2,FALSE))</f>
        <v/>
      </c>
      <c r="M296" s="78" t="str">
        <f>IF(ISERROR(VLOOKUP($K296,Lists!$L$4:$M$7,2,FALSE)),"",VLOOKUP($K296,Lists!$L$4:$M$7,2,FALSE))</f>
        <v/>
      </c>
      <c r="N296" s="98" t="str">
        <f t="shared" si="4"/>
        <v/>
      </c>
      <c r="O296" s="124" t="str">
        <f>IF(C296="no",VLOOKUP(B296,Lists!$R$4:$AB$17,10, FALSE),"Please enter details here")</f>
        <v>Please enter details here</v>
      </c>
      <c r="P296" s="99"/>
      <c r="Q296" s="99" t="str">
        <f>IF(Lists!$BA$4="","No","")</f>
        <v>No</v>
      </c>
      <c r="R296" s="100" t="str">
        <f>IF(ISERROR(VLOOKUP($E296,Lists!$T$4:$AA$49,6,FALSE)),"",VLOOKUP($E296,Lists!$T$4:$AA$49,6,FALSE))</f>
        <v/>
      </c>
      <c r="S296" s="101" t="str">
        <f>IF(ISERROR(VLOOKUP($E296,Lists!$T$4:$AA$49,7,FALSE)),"",VLOOKUP($E296,Lists!$T$4:$AA$49,7,FALSE))</f>
        <v/>
      </c>
      <c r="T296" s="102"/>
      <c r="U296" s="102"/>
      <c r="V296" s="102"/>
      <c r="W296" s="102"/>
      <c r="X296" s="102" t="str">
        <f>IF(ISERROR(VLOOKUP($E296,Lists!$T$4:$AF$49,13,FALSE))," ",VLOOKUP($E296,Lists!$T$4:$AF$49,13,FALSE))</f>
        <v xml:space="preserve"> </v>
      </c>
    </row>
    <row r="297" spans="1:24" x14ac:dyDescent="0.25">
      <c r="A297" s="91"/>
      <c r="B297" s="76" t="s">
        <v>781</v>
      </c>
      <c r="C297" s="89" t="s">
        <v>900</v>
      </c>
      <c r="D297" s="139" t="str">
        <f>IF(ISERROR(VLOOKUP($B297,Lists!$R$4:$S$17,2,FALSE)),"",VLOOKUP($B297,Lists!$R$4:$S$17,2,FALSE))</f>
        <v/>
      </c>
      <c r="E297" s="90" t="s">
        <v>799</v>
      </c>
      <c r="F297" s="96"/>
      <c r="G297" s="96" t="s">
        <v>836</v>
      </c>
      <c r="H297" s="91" t="s">
        <v>1016</v>
      </c>
      <c r="I297" s="91" t="s">
        <v>926</v>
      </c>
      <c r="J297" s="97"/>
      <c r="K297" s="78" t="s">
        <v>945</v>
      </c>
      <c r="L297" s="140" t="str">
        <f>IF(ISERROR(VLOOKUP($B297&amp;" "&amp;$M297,Lists!$AC$4:$AD$17,2,FALSE)),"",VLOOKUP($B297&amp;" "&amp;$M297,Lists!$AC$4:$AD$17,2,FALSE))</f>
        <v/>
      </c>
      <c r="M297" s="78" t="str">
        <f>IF(ISERROR(VLOOKUP($K297,Lists!$L$4:$M$7,2,FALSE)),"",VLOOKUP($K297,Lists!$L$4:$M$7,2,FALSE))</f>
        <v/>
      </c>
      <c r="N297" s="98" t="str">
        <f t="shared" si="4"/>
        <v/>
      </c>
      <c r="O297" s="124" t="str">
        <f>IF(C297="no",VLOOKUP(B297,Lists!$R$4:$AB$17,10, FALSE),"Please enter details here")</f>
        <v>Please enter details here</v>
      </c>
      <c r="P297" s="99"/>
      <c r="Q297" s="99" t="str">
        <f>IF(Lists!$BA$4="","No","")</f>
        <v>No</v>
      </c>
      <c r="R297" s="100" t="str">
        <f>IF(ISERROR(VLOOKUP($E297,Lists!$T$4:$AA$49,6,FALSE)),"",VLOOKUP($E297,Lists!$T$4:$AA$49,6,FALSE))</f>
        <v/>
      </c>
      <c r="S297" s="101" t="str">
        <f>IF(ISERROR(VLOOKUP($E297,Lists!$T$4:$AA$49,7,FALSE)),"",VLOOKUP($E297,Lists!$T$4:$AA$49,7,FALSE))</f>
        <v/>
      </c>
      <c r="T297" s="102"/>
      <c r="U297" s="102"/>
      <c r="V297" s="102"/>
      <c r="W297" s="102"/>
      <c r="X297" s="102" t="str">
        <f>IF(ISERROR(VLOOKUP($E297,Lists!$T$4:$AF$49,13,FALSE))," ",VLOOKUP($E297,Lists!$T$4:$AF$49,13,FALSE))</f>
        <v xml:space="preserve"> </v>
      </c>
    </row>
    <row r="298" spans="1:24" x14ac:dyDescent="0.25">
      <c r="A298" s="91"/>
      <c r="B298" s="76" t="s">
        <v>781</v>
      </c>
      <c r="C298" s="89" t="s">
        <v>900</v>
      </c>
      <c r="D298" s="139" t="str">
        <f>IF(ISERROR(VLOOKUP($B298,Lists!$R$4:$S$17,2,FALSE)),"",VLOOKUP($B298,Lists!$R$4:$S$17,2,FALSE))</f>
        <v/>
      </c>
      <c r="E298" s="90" t="s">
        <v>799</v>
      </c>
      <c r="F298" s="96"/>
      <c r="G298" s="96" t="s">
        <v>836</v>
      </c>
      <c r="H298" s="91" t="s">
        <v>1016</v>
      </c>
      <c r="I298" s="91" t="s">
        <v>926</v>
      </c>
      <c r="J298" s="97"/>
      <c r="K298" s="78" t="s">
        <v>945</v>
      </c>
      <c r="L298" s="140" t="str">
        <f>IF(ISERROR(VLOOKUP($B298&amp;" "&amp;$M298,Lists!$AC$4:$AD$17,2,FALSE)),"",VLOOKUP($B298&amp;" "&amp;$M298,Lists!$AC$4:$AD$17,2,FALSE))</f>
        <v/>
      </c>
      <c r="M298" s="78" t="str">
        <f>IF(ISERROR(VLOOKUP($K298,Lists!$L$4:$M$7,2,FALSE)),"",VLOOKUP($K298,Lists!$L$4:$M$7,2,FALSE))</f>
        <v/>
      </c>
      <c r="N298" s="98" t="str">
        <f t="shared" si="4"/>
        <v/>
      </c>
      <c r="O298" s="124" t="str">
        <f>IF(C298="no",VLOOKUP(B298,Lists!$R$4:$AB$17,10, FALSE),"Please enter details here")</f>
        <v>Please enter details here</v>
      </c>
      <c r="P298" s="99"/>
      <c r="Q298" s="99" t="str">
        <f>IF(Lists!$BA$4="","No","")</f>
        <v>No</v>
      </c>
      <c r="R298" s="100" t="str">
        <f>IF(ISERROR(VLOOKUP($E298,Lists!$T$4:$AA$49,6,FALSE)),"",VLOOKUP($E298,Lists!$T$4:$AA$49,6,FALSE))</f>
        <v/>
      </c>
      <c r="S298" s="101" t="str">
        <f>IF(ISERROR(VLOOKUP($E298,Lists!$T$4:$AA$49,7,FALSE)),"",VLOOKUP($E298,Lists!$T$4:$AA$49,7,FALSE))</f>
        <v/>
      </c>
      <c r="T298" s="102"/>
      <c r="U298" s="102"/>
      <c r="V298" s="102"/>
      <c r="W298" s="102"/>
      <c r="X298" s="102" t="str">
        <f>IF(ISERROR(VLOOKUP($E298,Lists!$T$4:$AF$49,13,FALSE))," ",VLOOKUP($E298,Lists!$T$4:$AF$49,13,FALSE))</f>
        <v xml:space="preserve"> </v>
      </c>
    </row>
    <row r="299" spans="1:24" x14ac:dyDescent="0.25">
      <c r="A299" s="91"/>
      <c r="B299" s="76" t="s">
        <v>781</v>
      </c>
      <c r="C299" s="89" t="s">
        <v>900</v>
      </c>
      <c r="D299" s="139" t="str">
        <f>IF(ISERROR(VLOOKUP($B299,Lists!$R$4:$S$17,2,FALSE)),"",VLOOKUP($B299,Lists!$R$4:$S$17,2,FALSE))</f>
        <v/>
      </c>
      <c r="E299" s="90" t="s">
        <v>799</v>
      </c>
      <c r="F299" s="96"/>
      <c r="G299" s="96" t="s">
        <v>836</v>
      </c>
      <c r="H299" s="91" t="s">
        <v>1016</v>
      </c>
      <c r="I299" s="91" t="s">
        <v>926</v>
      </c>
      <c r="J299" s="97"/>
      <c r="K299" s="78" t="s">
        <v>945</v>
      </c>
      <c r="L299" s="140" t="str">
        <f>IF(ISERROR(VLOOKUP($B299&amp;" "&amp;$M299,Lists!$AC$4:$AD$17,2,FALSE)),"",VLOOKUP($B299&amp;" "&amp;$M299,Lists!$AC$4:$AD$17,2,FALSE))</f>
        <v/>
      </c>
      <c r="M299" s="78" t="str">
        <f>IF(ISERROR(VLOOKUP($K299,Lists!$L$4:$M$7,2,FALSE)),"",VLOOKUP($K299,Lists!$L$4:$M$7,2,FALSE))</f>
        <v/>
      </c>
      <c r="N299" s="98" t="str">
        <f t="shared" si="4"/>
        <v/>
      </c>
      <c r="O299" s="124" t="str">
        <f>IF(C299="no",VLOOKUP(B299,Lists!$R$4:$AB$17,10, FALSE),"Please enter details here")</f>
        <v>Please enter details here</v>
      </c>
      <c r="P299" s="99"/>
      <c r="Q299" s="99" t="str">
        <f>IF(Lists!$BA$4="","No","")</f>
        <v>No</v>
      </c>
      <c r="R299" s="100" t="str">
        <f>IF(ISERROR(VLOOKUP($E299,Lists!$T$4:$AA$49,6,FALSE)),"",VLOOKUP($E299,Lists!$T$4:$AA$49,6,FALSE))</f>
        <v/>
      </c>
      <c r="S299" s="101" t="str">
        <f>IF(ISERROR(VLOOKUP($E299,Lists!$T$4:$AA$49,7,FALSE)),"",VLOOKUP($E299,Lists!$T$4:$AA$49,7,FALSE))</f>
        <v/>
      </c>
      <c r="T299" s="102"/>
      <c r="U299" s="102"/>
      <c r="V299" s="102"/>
      <c r="W299" s="102"/>
      <c r="X299" s="102" t="str">
        <f>IF(ISERROR(VLOOKUP($E299,Lists!$T$4:$AF$49,13,FALSE))," ",VLOOKUP($E299,Lists!$T$4:$AF$49,13,FALSE))</f>
        <v xml:space="preserve"> </v>
      </c>
    </row>
    <row r="300" spans="1:24" x14ac:dyDescent="0.25">
      <c r="A300" s="91"/>
      <c r="B300" s="76" t="s">
        <v>781</v>
      </c>
      <c r="C300" s="89" t="s">
        <v>900</v>
      </c>
      <c r="D300" s="139" t="str">
        <f>IF(ISERROR(VLOOKUP($B300,Lists!$R$4:$S$17,2,FALSE)),"",VLOOKUP($B300,Lists!$R$4:$S$17,2,FALSE))</f>
        <v/>
      </c>
      <c r="E300" s="90" t="s">
        <v>799</v>
      </c>
      <c r="F300" s="96"/>
      <c r="G300" s="96" t="s">
        <v>836</v>
      </c>
      <c r="H300" s="91" t="s">
        <v>1016</v>
      </c>
      <c r="I300" s="91" t="s">
        <v>926</v>
      </c>
      <c r="J300" s="97"/>
      <c r="K300" s="78" t="s">
        <v>945</v>
      </c>
      <c r="L300" s="140" t="str">
        <f>IF(ISERROR(VLOOKUP($B300&amp;" "&amp;$M300,Lists!$AC$4:$AD$17,2,FALSE)),"",VLOOKUP($B300&amp;" "&amp;$M300,Lists!$AC$4:$AD$17,2,FALSE))</f>
        <v/>
      </c>
      <c r="M300" s="78" t="str">
        <f>IF(ISERROR(VLOOKUP($K300,Lists!$L$4:$M$7,2,FALSE)),"",VLOOKUP($K300,Lists!$L$4:$M$7,2,FALSE))</f>
        <v/>
      </c>
      <c r="N300" s="98" t="str">
        <f t="shared" si="4"/>
        <v/>
      </c>
      <c r="O300" s="124" t="str">
        <f>IF(C300="no",VLOOKUP(B300,Lists!$R$4:$AB$17,10, FALSE),"Please enter details here")</f>
        <v>Please enter details here</v>
      </c>
      <c r="P300" s="99"/>
      <c r="Q300" s="99" t="str">
        <f>IF(Lists!$BA$4="","No","")</f>
        <v>No</v>
      </c>
      <c r="R300" s="100" t="str">
        <f>IF(ISERROR(VLOOKUP($E300,Lists!$T$4:$AA$49,6,FALSE)),"",VLOOKUP($E300,Lists!$T$4:$AA$49,6,FALSE))</f>
        <v/>
      </c>
      <c r="S300" s="101" t="str">
        <f>IF(ISERROR(VLOOKUP($E300,Lists!$T$4:$AA$49,7,FALSE)),"",VLOOKUP($E300,Lists!$T$4:$AA$49,7,FALSE))</f>
        <v/>
      </c>
      <c r="T300" s="102"/>
      <c r="U300" s="102"/>
      <c r="V300" s="102"/>
      <c r="W300" s="102"/>
      <c r="X300" s="102" t="str">
        <f>IF(ISERROR(VLOOKUP($E300,Lists!$T$4:$AF$49,13,FALSE))," ",VLOOKUP($E300,Lists!$T$4:$AF$49,13,FALSE))</f>
        <v xml:space="preserve"> </v>
      </c>
    </row>
    <row r="301" spans="1:24" x14ac:dyDescent="0.25">
      <c r="A301" s="91"/>
      <c r="B301" s="76" t="s">
        <v>781</v>
      </c>
      <c r="C301" s="89" t="s">
        <v>900</v>
      </c>
      <c r="D301" s="139" t="str">
        <f>IF(ISERROR(VLOOKUP($B301,Lists!$R$4:$S$17,2,FALSE)),"",VLOOKUP($B301,Lists!$R$4:$S$17,2,FALSE))</f>
        <v/>
      </c>
      <c r="E301" s="90" t="s">
        <v>799</v>
      </c>
      <c r="F301" s="96"/>
      <c r="G301" s="96" t="s">
        <v>836</v>
      </c>
      <c r="H301" s="91" t="s">
        <v>1016</v>
      </c>
      <c r="I301" s="91" t="s">
        <v>926</v>
      </c>
      <c r="J301" s="97"/>
      <c r="K301" s="78" t="s">
        <v>945</v>
      </c>
      <c r="L301" s="140" t="str">
        <f>IF(ISERROR(VLOOKUP($B301&amp;" "&amp;$M301,Lists!$AC$4:$AD$17,2,FALSE)),"",VLOOKUP($B301&amp;" "&amp;$M301,Lists!$AC$4:$AD$17,2,FALSE))</f>
        <v/>
      </c>
      <c r="M301" s="78" t="str">
        <f>IF(ISERROR(VLOOKUP($K301,Lists!$L$4:$M$7,2,FALSE)),"",VLOOKUP($K301,Lists!$L$4:$M$7,2,FALSE))</f>
        <v/>
      </c>
      <c r="N301" s="98" t="str">
        <f t="shared" si="4"/>
        <v/>
      </c>
      <c r="O301" s="124" t="str">
        <f>IF(C301="no",VLOOKUP(B301,Lists!$R$4:$AB$17,10, FALSE),"Please enter details here")</f>
        <v>Please enter details here</v>
      </c>
      <c r="P301" s="99"/>
      <c r="Q301" s="99" t="str">
        <f>IF(Lists!$BA$4="","No","")</f>
        <v>No</v>
      </c>
      <c r="R301" s="100" t="str">
        <f>IF(ISERROR(VLOOKUP($E301,Lists!$T$4:$AA$49,6,FALSE)),"",VLOOKUP($E301,Lists!$T$4:$AA$49,6,FALSE))</f>
        <v/>
      </c>
      <c r="S301" s="101" t="str">
        <f>IF(ISERROR(VLOOKUP($E301,Lists!$T$4:$AA$49,7,FALSE)),"",VLOOKUP($E301,Lists!$T$4:$AA$49,7,FALSE))</f>
        <v/>
      </c>
      <c r="T301" s="102"/>
      <c r="U301" s="102"/>
      <c r="V301" s="102"/>
      <c r="W301" s="102"/>
      <c r="X301" s="102" t="str">
        <f>IF(ISERROR(VLOOKUP($E301,Lists!$T$4:$AF$49,13,FALSE))," ",VLOOKUP($E301,Lists!$T$4:$AF$49,13,FALSE))</f>
        <v xml:space="preserve"> </v>
      </c>
    </row>
    <row r="302" spans="1:24" x14ac:dyDescent="0.25">
      <c r="A302" s="91"/>
      <c r="B302" s="76" t="s">
        <v>781</v>
      </c>
      <c r="C302" s="89" t="s">
        <v>900</v>
      </c>
      <c r="D302" s="139" t="str">
        <f>IF(ISERROR(VLOOKUP($B302,Lists!$R$4:$S$17,2,FALSE)),"",VLOOKUP($B302,Lists!$R$4:$S$17,2,FALSE))</f>
        <v/>
      </c>
      <c r="E302" s="90" t="s">
        <v>799</v>
      </c>
      <c r="F302" s="96"/>
      <c r="G302" s="96" t="s">
        <v>836</v>
      </c>
      <c r="H302" s="91" t="s">
        <v>1016</v>
      </c>
      <c r="I302" s="91" t="s">
        <v>926</v>
      </c>
      <c r="J302" s="97"/>
      <c r="K302" s="78" t="s">
        <v>945</v>
      </c>
      <c r="L302" s="140" t="str">
        <f>IF(ISERROR(VLOOKUP($B302&amp;" "&amp;$M302,Lists!$AC$4:$AD$17,2,FALSE)),"",VLOOKUP($B302&amp;" "&amp;$M302,Lists!$AC$4:$AD$17,2,FALSE))</f>
        <v/>
      </c>
      <c r="M302" s="78" t="str">
        <f>IF(ISERROR(VLOOKUP($K302,Lists!$L$4:$M$7,2,FALSE)),"",VLOOKUP($K302,Lists!$L$4:$M$7,2,FALSE))</f>
        <v/>
      </c>
      <c r="N302" s="98" t="str">
        <f t="shared" si="4"/>
        <v/>
      </c>
      <c r="O302" s="124" t="str">
        <f>IF(C302="no",VLOOKUP(B302,Lists!$R$4:$AB$17,10, FALSE),"Please enter details here")</f>
        <v>Please enter details here</v>
      </c>
      <c r="P302" s="99"/>
      <c r="Q302" s="99" t="str">
        <f>IF(Lists!$BA$4="","No","")</f>
        <v>No</v>
      </c>
      <c r="R302" s="100" t="str">
        <f>IF(ISERROR(VLOOKUP($E302,Lists!$T$4:$AA$49,6,FALSE)),"",VLOOKUP($E302,Lists!$T$4:$AA$49,6,FALSE))</f>
        <v/>
      </c>
      <c r="S302" s="101" t="str">
        <f>IF(ISERROR(VLOOKUP($E302,Lists!$T$4:$AA$49,7,FALSE)),"",VLOOKUP($E302,Lists!$T$4:$AA$49,7,FALSE))</f>
        <v/>
      </c>
      <c r="T302" s="102"/>
      <c r="U302" s="102"/>
      <c r="V302" s="102"/>
      <c r="W302" s="102"/>
      <c r="X302" s="102" t="str">
        <f>IF(ISERROR(VLOOKUP($E302,Lists!$T$4:$AF$49,13,FALSE))," ",VLOOKUP($E302,Lists!$T$4:$AF$49,13,FALSE))</f>
        <v xml:space="preserve"> </v>
      </c>
    </row>
    <row r="303" spans="1:24" x14ac:dyDescent="0.25">
      <c r="A303" s="91"/>
      <c r="B303" s="76" t="s">
        <v>781</v>
      </c>
      <c r="C303" s="89" t="s">
        <v>900</v>
      </c>
      <c r="D303" s="139" t="str">
        <f>IF(ISERROR(VLOOKUP($B303,Lists!$R$4:$S$17,2,FALSE)),"",VLOOKUP($B303,Lists!$R$4:$S$17,2,FALSE))</f>
        <v/>
      </c>
      <c r="E303" s="90" t="s">
        <v>799</v>
      </c>
      <c r="F303" s="96"/>
      <c r="G303" s="96" t="s">
        <v>836</v>
      </c>
      <c r="H303" s="91" t="s">
        <v>1016</v>
      </c>
      <c r="I303" s="91" t="s">
        <v>926</v>
      </c>
      <c r="J303" s="97"/>
      <c r="K303" s="78" t="s">
        <v>945</v>
      </c>
      <c r="L303" s="140" t="str">
        <f>IF(ISERROR(VLOOKUP($B303&amp;" "&amp;$M303,Lists!$AC$4:$AD$17,2,FALSE)),"",VLOOKUP($B303&amp;" "&amp;$M303,Lists!$AC$4:$AD$17,2,FALSE))</f>
        <v/>
      </c>
      <c r="M303" s="78" t="str">
        <f>IF(ISERROR(VLOOKUP($K303,Lists!$L$4:$M$7,2,FALSE)),"",VLOOKUP($K303,Lists!$L$4:$M$7,2,FALSE))</f>
        <v/>
      </c>
      <c r="N303" s="98" t="str">
        <f t="shared" si="4"/>
        <v/>
      </c>
      <c r="O303" s="124" t="str">
        <f>IF(C303="no",VLOOKUP(B303,Lists!$R$4:$AB$17,10, FALSE),"Please enter details here")</f>
        <v>Please enter details here</v>
      </c>
      <c r="P303" s="99"/>
      <c r="Q303" s="99" t="str">
        <f>IF(Lists!$BA$4="","No","")</f>
        <v>No</v>
      </c>
      <c r="R303" s="100" t="str">
        <f>IF(ISERROR(VLOOKUP($E303,Lists!$T$4:$AA$49,6,FALSE)),"",VLOOKUP($E303,Lists!$T$4:$AA$49,6,FALSE))</f>
        <v/>
      </c>
      <c r="S303" s="101" t="str">
        <f>IF(ISERROR(VLOOKUP($E303,Lists!$T$4:$AA$49,7,FALSE)),"",VLOOKUP($E303,Lists!$T$4:$AA$49,7,FALSE))</f>
        <v/>
      </c>
      <c r="T303" s="102"/>
      <c r="U303" s="102"/>
      <c r="V303" s="102"/>
      <c r="W303" s="102"/>
      <c r="X303" s="102" t="str">
        <f>IF(ISERROR(VLOOKUP($E303,Lists!$T$4:$AF$49,13,FALSE))," ",VLOOKUP($E303,Lists!$T$4:$AF$49,13,FALSE))</f>
        <v xml:space="preserve"> </v>
      </c>
    </row>
    <row r="304" spans="1:24" x14ac:dyDescent="0.25">
      <c r="A304" s="91"/>
      <c r="B304" s="76" t="s">
        <v>781</v>
      </c>
      <c r="C304" s="89" t="s">
        <v>900</v>
      </c>
      <c r="D304" s="139" t="str">
        <f>IF(ISERROR(VLOOKUP($B304,Lists!$R$4:$S$17,2,FALSE)),"",VLOOKUP($B304,Lists!$R$4:$S$17,2,FALSE))</f>
        <v/>
      </c>
      <c r="E304" s="90" t="s">
        <v>799</v>
      </c>
      <c r="F304" s="96"/>
      <c r="G304" s="96" t="s">
        <v>836</v>
      </c>
      <c r="H304" s="91" t="s">
        <v>1016</v>
      </c>
      <c r="I304" s="91" t="s">
        <v>926</v>
      </c>
      <c r="J304" s="97"/>
      <c r="K304" s="78" t="s">
        <v>945</v>
      </c>
      <c r="L304" s="140" t="str">
        <f>IF(ISERROR(VLOOKUP($B304&amp;" "&amp;$M304,Lists!$AC$4:$AD$17,2,FALSE)),"",VLOOKUP($B304&amp;" "&amp;$M304,Lists!$AC$4:$AD$17,2,FALSE))</f>
        <v/>
      </c>
      <c r="M304" s="78" t="str">
        <f>IF(ISERROR(VLOOKUP($K304,Lists!$L$4:$M$7,2,FALSE)),"",VLOOKUP($K304,Lists!$L$4:$M$7,2,FALSE))</f>
        <v/>
      </c>
      <c r="N304" s="98" t="str">
        <f t="shared" si="4"/>
        <v/>
      </c>
      <c r="O304" s="124" t="str">
        <f>IF(C304="no",VLOOKUP(B304,Lists!$R$4:$AB$17,10, FALSE),"Please enter details here")</f>
        <v>Please enter details here</v>
      </c>
      <c r="P304" s="99"/>
      <c r="Q304" s="99" t="str">
        <f>IF(Lists!$BA$4="","No","")</f>
        <v>No</v>
      </c>
      <c r="R304" s="100" t="str">
        <f>IF(ISERROR(VLOOKUP($E304,Lists!$T$4:$AA$49,6,FALSE)),"",VLOOKUP($E304,Lists!$T$4:$AA$49,6,FALSE))</f>
        <v/>
      </c>
      <c r="S304" s="101" t="str">
        <f>IF(ISERROR(VLOOKUP($E304,Lists!$T$4:$AA$49,7,FALSE)),"",VLOOKUP($E304,Lists!$T$4:$AA$49,7,FALSE))</f>
        <v/>
      </c>
      <c r="T304" s="102"/>
      <c r="U304" s="102"/>
      <c r="V304" s="102"/>
      <c r="W304" s="102"/>
      <c r="X304" s="102" t="str">
        <f>IF(ISERROR(VLOOKUP($E304,Lists!$T$4:$AF$49,13,FALSE))," ",VLOOKUP($E304,Lists!$T$4:$AF$49,13,FALSE))</f>
        <v xml:space="preserve"> </v>
      </c>
    </row>
    <row r="305" spans="1:24" x14ac:dyDescent="0.25">
      <c r="A305" s="91"/>
      <c r="B305" s="76" t="s">
        <v>781</v>
      </c>
      <c r="C305" s="89" t="s">
        <v>900</v>
      </c>
      <c r="D305" s="139" t="str">
        <f>IF(ISERROR(VLOOKUP($B305,Lists!$R$4:$S$17,2,FALSE)),"",VLOOKUP($B305,Lists!$R$4:$S$17,2,FALSE))</f>
        <v/>
      </c>
      <c r="E305" s="90" t="s">
        <v>799</v>
      </c>
      <c r="F305" s="96"/>
      <c r="G305" s="96" t="s">
        <v>836</v>
      </c>
      <c r="H305" s="91" t="s">
        <v>1016</v>
      </c>
      <c r="I305" s="91" t="s">
        <v>926</v>
      </c>
      <c r="J305" s="97"/>
      <c r="K305" s="78" t="s">
        <v>945</v>
      </c>
      <c r="L305" s="140" t="str">
        <f>IF(ISERROR(VLOOKUP($B305&amp;" "&amp;$M305,Lists!$AC$4:$AD$17,2,FALSE)),"",VLOOKUP($B305&amp;" "&amp;$M305,Lists!$AC$4:$AD$17,2,FALSE))</f>
        <v/>
      </c>
      <c r="M305" s="78" t="str">
        <f>IF(ISERROR(VLOOKUP($K305,Lists!$L$4:$M$7,2,FALSE)),"",VLOOKUP($K305,Lists!$L$4:$M$7,2,FALSE))</f>
        <v/>
      </c>
      <c r="N305" s="98" t="str">
        <f t="shared" si="4"/>
        <v/>
      </c>
      <c r="O305" s="124" t="str">
        <f>IF(C305="no",VLOOKUP(B305,Lists!$R$4:$AB$17,10, FALSE),"Please enter details here")</f>
        <v>Please enter details here</v>
      </c>
      <c r="P305" s="99"/>
      <c r="Q305" s="99" t="str">
        <f>IF(Lists!$BA$4="","No","")</f>
        <v>No</v>
      </c>
      <c r="R305" s="100" t="str">
        <f>IF(ISERROR(VLOOKUP($E305,Lists!$T$4:$AA$49,6,FALSE)),"",VLOOKUP($E305,Lists!$T$4:$AA$49,6,FALSE))</f>
        <v/>
      </c>
      <c r="S305" s="101" t="str">
        <f>IF(ISERROR(VLOOKUP($E305,Lists!$T$4:$AA$49,7,FALSE)),"",VLOOKUP($E305,Lists!$T$4:$AA$49,7,FALSE))</f>
        <v/>
      </c>
      <c r="T305" s="102"/>
      <c r="U305" s="102"/>
      <c r="V305" s="102"/>
      <c r="W305" s="102"/>
      <c r="X305" s="102" t="str">
        <f>IF(ISERROR(VLOOKUP($E305,Lists!$T$4:$AF$49,13,FALSE))," ",VLOOKUP($E305,Lists!$T$4:$AF$49,13,FALSE))</f>
        <v xml:space="preserve"> </v>
      </c>
    </row>
    <row r="306" spans="1:24" x14ac:dyDescent="0.25">
      <c r="A306" s="91"/>
      <c r="B306" s="76" t="s">
        <v>781</v>
      </c>
      <c r="C306" s="89" t="s">
        <v>900</v>
      </c>
      <c r="D306" s="139" t="str">
        <f>IF(ISERROR(VLOOKUP($B306,Lists!$R$4:$S$17,2,FALSE)),"",VLOOKUP($B306,Lists!$R$4:$S$17,2,FALSE))</f>
        <v/>
      </c>
      <c r="E306" s="90" t="s">
        <v>799</v>
      </c>
      <c r="F306" s="96"/>
      <c r="G306" s="96" t="s">
        <v>836</v>
      </c>
      <c r="H306" s="91" t="s">
        <v>1016</v>
      </c>
      <c r="I306" s="91" t="s">
        <v>926</v>
      </c>
      <c r="J306" s="97"/>
      <c r="K306" s="78" t="s">
        <v>945</v>
      </c>
      <c r="L306" s="140" t="str">
        <f>IF(ISERROR(VLOOKUP($B306&amp;" "&amp;$M306,Lists!$AC$4:$AD$17,2,FALSE)),"",VLOOKUP($B306&amp;" "&amp;$M306,Lists!$AC$4:$AD$17,2,FALSE))</f>
        <v/>
      </c>
      <c r="M306" s="78" t="str">
        <f>IF(ISERROR(VLOOKUP($K306,Lists!$L$4:$M$7,2,FALSE)),"",VLOOKUP($K306,Lists!$L$4:$M$7,2,FALSE))</f>
        <v/>
      </c>
      <c r="N306" s="98" t="str">
        <f t="shared" si="4"/>
        <v/>
      </c>
      <c r="O306" s="124" t="str">
        <f>IF(C306="no",VLOOKUP(B306,Lists!$R$4:$AB$17,10, FALSE),"Please enter details here")</f>
        <v>Please enter details here</v>
      </c>
      <c r="P306" s="99"/>
      <c r="Q306" s="99" t="str">
        <f>IF(Lists!$BA$4="","No","")</f>
        <v>No</v>
      </c>
      <c r="R306" s="100" t="str">
        <f>IF(ISERROR(VLOOKUP($E306,Lists!$T$4:$AA$49,6,FALSE)),"",VLOOKUP($E306,Lists!$T$4:$AA$49,6,FALSE))</f>
        <v/>
      </c>
      <c r="S306" s="101" t="str">
        <f>IF(ISERROR(VLOOKUP($E306,Lists!$T$4:$AA$49,7,FALSE)),"",VLOOKUP($E306,Lists!$T$4:$AA$49,7,FALSE))</f>
        <v/>
      </c>
      <c r="T306" s="102"/>
      <c r="U306" s="102"/>
      <c r="V306" s="102"/>
      <c r="W306" s="102"/>
      <c r="X306" s="102" t="str">
        <f>IF(ISERROR(VLOOKUP($E306,Lists!$T$4:$AF$49,13,FALSE))," ",VLOOKUP($E306,Lists!$T$4:$AF$49,13,FALSE))</f>
        <v xml:space="preserve"> </v>
      </c>
    </row>
    <row r="307" spans="1:24" x14ac:dyDescent="0.25">
      <c r="A307" s="91"/>
      <c r="B307" s="76" t="s">
        <v>781</v>
      </c>
      <c r="C307" s="89" t="s">
        <v>900</v>
      </c>
      <c r="D307" s="139" t="str">
        <f>IF(ISERROR(VLOOKUP($B307,Lists!$R$4:$S$17,2,FALSE)),"",VLOOKUP($B307,Lists!$R$4:$S$17,2,FALSE))</f>
        <v/>
      </c>
      <c r="E307" s="90" t="s">
        <v>799</v>
      </c>
      <c r="F307" s="96"/>
      <c r="G307" s="96" t="s">
        <v>836</v>
      </c>
      <c r="H307" s="91" t="s">
        <v>1016</v>
      </c>
      <c r="I307" s="91" t="s">
        <v>926</v>
      </c>
      <c r="J307" s="97"/>
      <c r="K307" s="78" t="s">
        <v>945</v>
      </c>
      <c r="L307" s="140" t="str">
        <f>IF(ISERROR(VLOOKUP($B307&amp;" "&amp;$M307,Lists!$AC$4:$AD$17,2,FALSE)),"",VLOOKUP($B307&amp;" "&amp;$M307,Lists!$AC$4:$AD$17,2,FALSE))</f>
        <v/>
      </c>
      <c r="M307" s="78" t="str">
        <f>IF(ISERROR(VLOOKUP($K307,Lists!$L$4:$M$7,2,FALSE)),"",VLOOKUP($K307,Lists!$L$4:$M$7,2,FALSE))</f>
        <v/>
      </c>
      <c r="N307" s="98" t="str">
        <f t="shared" si="4"/>
        <v/>
      </c>
      <c r="O307" s="124" t="str">
        <f>IF(C307="no",VLOOKUP(B307,Lists!$R$4:$AB$17,10, FALSE),"Please enter details here")</f>
        <v>Please enter details here</v>
      </c>
      <c r="P307" s="99"/>
      <c r="Q307" s="99" t="str">
        <f>IF(Lists!$BA$4="","No","")</f>
        <v>No</v>
      </c>
      <c r="R307" s="100" t="str">
        <f>IF(ISERROR(VLOOKUP($E307,Lists!$T$4:$AA$49,6,FALSE)),"",VLOOKUP($E307,Lists!$T$4:$AA$49,6,FALSE))</f>
        <v/>
      </c>
      <c r="S307" s="101" t="str">
        <f>IF(ISERROR(VLOOKUP($E307,Lists!$T$4:$AA$49,7,FALSE)),"",VLOOKUP($E307,Lists!$T$4:$AA$49,7,FALSE))</f>
        <v/>
      </c>
      <c r="T307" s="102"/>
      <c r="U307" s="102"/>
      <c r="V307" s="102"/>
      <c r="W307" s="102"/>
      <c r="X307" s="102" t="str">
        <f>IF(ISERROR(VLOOKUP($E307,Lists!$T$4:$AF$49,13,FALSE))," ",VLOOKUP($E307,Lists!$T$4:$AF$49,13,FALSE))</f>
        <v xml:space="preserve"> </v>
      </c>
    </row>
    <row r="308" spans="1:24" x14ac:dyDescent="0.25">
      <c r="A308" s="91"/>
      <c r="B308" s="76" t="s">
        <v>781</v>
      </c>
      <c r="C308" s="89" t="s">
        <v>900</v>
      </c>
      <c r="D308" s="139" t="str">
        <f>IF(ISERROR(VLOOKUP($B308,Lists!$R$4:$S$17,2,FALSE)),"",VLOOKUP($B308,Lists!$R$4:$S$17,2,FALSE))</f>
        <v/>
      </c>
      <c r="E308" s="90" t="s">
        <v>799</v>
      </c>
      <c r="F308" s="96"/>
      <c r="G308" s="96" t="s">
        <v>836</v>
      </c>
      <c r="H308" s="91" t="s">
        <v>1016</v>
      </c>
      <c r="I308" s="91" t="s">
        <v>926</v>
      </c>
      <c r="J308" s="97"/>
      <c r="K308" s="78" t="s">
        <v>945</v>
      </c>
      <c r="L308" s="140" t="str">
        <f>IF(ISERROR(VLOOKUP($B308&amp;" "&amp;$M308,Lists!$AC$4:$AD$17,2,FALSE)),"",VLOOKUP($B308&amp;" "&amp;$M308,Lists!$AC$4:$AD$17,2,FALSE))</f>
        <v/>
      </c>
      <c r="M308" s="78" t="str">
        <f>IF(ISERROR(VLOOKUP($K308,Lists!$L$4:$M$7,2,FALSE)),"",VLOOKUP($K308,Lists!$L$4:$M$7,2,FALSE))</f>
        <v/>
      </c>
      <c r="N308" s="98" t="str">
        <f t="shared" si="4"/>
        <v/>
      </c>
      <c r="O308" s="124" t="str">
        <f>IF(C308="no",VLOOKUP(B308,Lists!$R$4:$AB$17,10, FALSE),"Please enter details here")</f>
        <v>Please enter details here</v>
      </c>
      <c r="P308" s="99"/>
      <c r="Q308" s="99" t="str">
        <f>IF(Lists!$BA$4="","No","")</f>
        <v>No</v>
      </c>
      <c r="R308" s="100" t="str">
        <f>IF(ISERROR(VLOOKUP($E308,Lists!$T$4:$AA$49,6,FALSE)),"",VLOOKUP($E308,Lists!$T$4:$AA$49,6,FALSE))</f>
        <v/>
      </c>
      <c r="S308" s="101" t="str">
        <f>IF(ISERROR(VLOOKUP($E308,Lists!$T$4:$AA$49,7,FALSE)),"",VLOOKUP($E308,Lists!$T$4:$AA$49,7,FALSE))</f>
        <v/>
      </c>
      <c r="T308" s="102"/>
      <c r="U308" s="102"/>
      <c r="V308" s="102"/>
      <c r="W308" s="102"/>
      <c r="X308" s="102" t="str">
        <f>IF(ISERROR(VLOOKUP($E308,Lists!$T$4:$AF$49,13,FALSE))," ",VLOOKUP($E308,Lists!$T$4:$AF$49,13,FALSE))</f>
        <v xml:space="preserve"> </v>
      </c>
    </row>
    <row r="309" spans="1:24" x14ac:dyDescent="0.25">
      <c r="A309" s="91"/>
      <c r="B309" s="76" t="s">
        <v>781</v>
      </c>
      <c r="C309" s="89" t="s">
        <v>900</v>
      </c>
      <c r="D309" s="139" t="str">
        <f>IF(ISERROR(VLOOKUP($B309,Lists!$R$4:$S$17,2,FALSE)),"",VLOOKUP($B309,Lists!$R$4:$S$17,2,FALSE))</f>
        <v/>
      </c>
      <c r="E309" s="90" t="s">
        <v>799</v>
      </c>
      <c r="F309" s="96"/>
      <c r="G309" s="96" t="s">
        <v>836</v>
      </c>
      <c r="H309" s="91" t="s">
        <v>1016</v>
      </c>
      <c r="I309" s="91" t="s">
        <v>926</v>
      </c>
      <c r="J309" s="97"/>
      <c r="K309" s="78" t="s">
        <v>945</v>
      </c>
      <c r="L309" s="140" t="str">
        <f>IF(ISERROR(VLOOKUP($B309&amp;" "&amp;$M309,Lists!$AC$4:$AD$17,2,FALSE)),"",VLOOKUP($B309&amp;" "&amp;$M309,Lists!$AC$4:$AD$17,2,FALSE))</f>
        <v/>
      </c>
      <c r="M309" s="78" t="str">
        <f>IF(ISERROR(VLOOKUP($K309,Lists!$L$4:$M$7,2,FALSE)),"",VLOOKUP($K309,Lists!$L$4:$M$7,2,FALSE))</f>
        <v/>
      </c>
      <c r="N309" s="98" t="str">
        <f t="shared" si="4"/>
        <v/>
      </c>
      <c r="O309" s="124" t="str">
        <f>IF(C309="no",VLOOKUP(B309,Lists!$R$4:$AB$17,10, FALSE),"Please enter details here")</f>
        <v>Please enter details here</v>
      </c>
      <c r="P309" s="99"/>
      <c r="Q309" s="99" t="str">
        <f>IF(Lists!$BA$4="","No","")</f>
        <v>No</v>
      </c>
      <c r="R309" s="100" t="str">
        <f>IF(ISERROR(VLOOKUP($E309,Lists!$T$4:$AA$49,6,FALSE)),"",VLOOKUP($E309,Lists!$T$4:$AA$49,6,FALSE))</f>
        <v/>
      </c>
      <c r="S309" s="101" t="str">
        <f>IF(ISERROR(VLOOKUP($E309,Lists!$T$4:$AA$49,7,FALSE)),"",VLOOKUP($E309,Lists!$T$4:$AA$49,7,FALSE))</f>
        <v/>
      </c>
      <c r="T309" s="102"/>
      <c r="U309" s="102"/>
      <c r="V309" s="102"/>
      <c r="W309" s="102"/>
      <c r="X309" s="102" t="str">
        <f>IF(ISERROR(VLOOKUP($E309,Lists!$T$4:$AF$49,13,FALSE))," ",VLOOKUP($E309,Lists!$T$4:$AF$49,13,FALSE))</f>
        <v xml:space="preserve"> </v>
      </c>
    </row>
    <row r="310" spans="1:24" x14ac:dyDescent="0.25">
      <c r="A310" s="91"/>
      <c r="B310" s="76" t="s">
        <v>781</v>
      </c>
      <c r="C310" s="89" t="s">
        <v>900</v>
      </c>
      <c r="D310" s="139" t="str">
        <f>IF(ISERROR(VLOOKUP($B310,Lists!$R$4:$S$17,2,FALSE)),"",VLOOKUP($B310,Lists!$R$4:$S$17,2,FALSE))</f>
        <v/>
      </c>
      <c r="E310" s="90" t="s">
        <v>799</v>
      </c>
      <c r="F310" s="96"/>
      <c r="G310" s="96" t="s">
        <v>836</v>
      </c>
      <c r="H310" s="91" t="s">
        <v>1016</v>
      </c>
      <c r="I310" s="91" t="s">
        <v>926</v>
      </c>
      <c r="J310" s="97"/>
      <c r="K310" s="78" t="s">
        <v>945</v>
      </c>
      <c r="L310" s="140" t="str">
        <f>IF(ISERROR(VLOOKUP($B310&amp;" "&amp;$M310,Lists!$AC$4:$AD$17,2,FALSE)),"",VLOOKUP($B310&amp;" "&amp;$M310,Lists!$AC$4:$AD$17,2,FALSE))</f>
        <v/>
      </c>
      <c r="M310" s="78" t="str">
        <f>IF(ISERROR(VLOOKUP($K310,Lists!$L$4:$M$7,2,FALSE)),"",VLOOKUP($K310,Lists!$L$4:$M$7,2,FALSE))</f>
        <v/>
      </c>
      <c r="N310" s="98" t="str">
        <f t="shared" si="4"/>
        <v/>
      </c>
      <c r="O310" s="124" t="str">
        <f>IF(C310="no",VLOOKUP(B310,Lists!$R$4:$AB$17,10, FALSE),"Please enter details here")</f>
        <v>Please enter details here</v>
      </c>
      <c r="P310" s="99"/>
      <c r="Q310" s="99" t="str">
        <f>IF(Lists!$BA$4="","No","")</f>
        <v>No</v>
      </c>
      <c r="R310" s="100" t="str">
        <f>IF(ISERROR(VLOOKUP($E310,Lists!$T$4:$AA$49,6,FALSE)),"",VLOOKUP($E310,Lists!$T$4:$AA$49,6,FALSE))</f>
        <v/>
      </c>
      <c r="S310" s="101" t="str">
        <f>IF(ISERROR(VLOOKUP($E310,Lists!$T$4:$AA$49,7,FALSE)),"",VLOOKUP($E310,Lists!$T$4:$AA$49,7,FALSE))</f>
        <v/>
      </c>
      <c r="T310" s="102"/>
      <c r="U310" s="102"/>
      <c r="V310" s="102"/>
      <c r="W310" s="102"/>
      <c r="X310" s="102" t="str">
        <f>IF(ISERROR(VLOOKUP($E310,Lists!$T$4:$AF$49,13,FALSE))," ",VLOOKUP($E310,Lists!$T$4:$AF$49,13,FALSE))</f>
        <v xml:space="preserve"> </v>
      </c>
    </row>
    <row r="311" spans="1:24" x14ac:dyDescent="0.25">
      <c r="A311" s="91"/>
      <c r="B311" s="76" t="s">
        <v>781</v>
      </c>
      <c r="C311" s="89" t="s">
        <v>900</v>
      </c>
      <c r="D311" s="139" t="str">
        <f>IF(ISERROR(VLOOKUP($B311,Lists!$R$4:$S$17,2,FALSE)),"",VLOOKUP($B311,Lists!$R$4:$S$17,2,FALSE))</f>
        <v/>
      </c>
      <c r="E311" s="90" t="s">
        <v>799</v>
      </c>
      <c r="F311" s="96"/>
      <c r="G311" s="96" t="s">
        <v>836</v>
      </c>
      <c r="H311" s="91" t="s">
        <v>1016</v>
      </c>
      <c r="I311" s="91" t="s">
        <v>926</v>
      </c>
      <c r="J311" s="97"/>
      <c r="K311" s="78" t="s">
        <v>945</v>
      </c>
      <c r="L311" s="140" t="str">
        <f>IF(ISERROR(VLOOKUP($B311&amp;" "&amp;$M311,Lists!$AC$4:$AD$17,2,FALSE)),"",VLOOKUP($B311&amp;" "&amp;$M311,Lists!$AC$4:$AD$17,2,FALSE))</f>
        <v/>
      </c>
      <c r="M311" s="78" t="str">
        <f>IF(ISERROR(VLOOKUP($K311,Lists!$L$4:$M$7,2,FALSE)),"",VLOOKUP($K311,Lists!$L$4:$M$7,2,FALSE))</f>
        <v/>
      </c>
      <c r="N311" s="98" t="str">
        <f t="shared" si="4"/>
        <v/>
      </c>
      <c r="O311" s="124" t="str">
        <f>IF(C311="no",VLOOKUP(B311,Lists!$R$4:$AB$17,10, FALSE),"Please enter details here")</f>
        <v>Please enter details here</v>
      </c>
      <c r="P311" s="99"/>
      <c r="Q311" s="99" t="str">
        <f>IF(Lists!$BA$4="","No","")</f>
        <v>No</v>
      </c>
      <c r="R311" s="100" t="str">
        <f>IF(ISERROR(VLOOKUP($E311,Lists!$T$4:$AA$49,6,FALSE)),"",VLOOKUP($E311,Lists!$T$4:$AA$49,6,FALSE))</f>
        <v/>
      </c>
      <c r="S311" s="101" t="str">
        <f>IF(ISERROR(VLOOKUP($E311,Lists!$T$4:$AA$49,7,FALSE)),"",VLOOKUP($E311,Lists!$T$4:$AA$49,7,FALSE))</f>
        <v/>
      </c>
      <c r="T311" s="102"/>
      <c r="U311" s="102"/>
      <c r="V311" s="102"/>
      <c r="W311" s="102"/>
      <c r="X311" s="102" t="str">
        <f>IF(ISERROR(VLOOKUP($E311,Lists!$T$4:$AF$49,13,FALSE))," ",VLOOKUP($E311,Lists!$T$4:$AF$49,13,FALSE))</f>
        <v xml:space="preserve"> </v>
      </c>
    </row>
    <row r="312" spans="1:24" x14ac:dyDescent="0.25">
      <c r="A312" s="91"/>
      <c r="B312" s="76" t="s">
        <v>781</v>
      </c>
      <c r="C312" s="89" t="s">
        <v>900</v>
      </c>
      <c r="D312" s="139" t="str">
        <f>IF(ISERROR(VLOOKUP($B312,Lists!$R$4:$S$17,2,FALSE)),"",VLOOKUP($B312,Lists!$R$4:$S$17,2,FALSE))</f>
        <v/>
      </c>
      <c r="E312" s="90" t="s">
        <v>799</v>
      </c>
      <c r="F312" s="96"/>
      <c r="G312" s="96" t="s">
        <v>836</v>
      </c>
      <c r="H312" s="91" t="s">
        <v>1016</v>
      </c>
      <c r="I312" s="91" t="s">
        <v>926</v>
      </c>
      <c r="J312" s="97"/>
      <c r="K312" s="78" t="s">
        <v>945</v>
      </c>
      <c r="L312" s="140" t="str">
        <f>IF(ISERROR(VLOOKUP($B312&amp;" "&amp;$M312,Lists!$AC$4:$AD$17,2,FALSE)),"",VLOOKUP($B312&amp;" "&amp;$M312,Lists!$AC$4:$AD$17,2,FALSE))</f>
        <v/>
      </c>
      <c r="M312" s="78" t="str">
        <f>IF(ISERROR(VLOOKUP($K312,Lists!$L$4:$M$7,2,FALSE)),"",VLOOKUP($K312,Lists!$L$4:$M$7,2,FALSE))</f>
        <v/>
      </c>
      <c r="N312" s="98" t="str">
        <f t="shared" si="4"/>
        <v/>
      </c>
      <c r="O312" s="124" t="str">
        <f>IF(C312="no",VLOOKUP(B312,Lists!$R$4:$AB$17,10, FALSE),"Please enter details here")</f>
        <v>Please enter details here</v>
      </c>
      <c r="P312" s="99"/>
      <c r="Q312" s="99" t="str">
        <f>IF(Lists!$BA$4="","No","")</f>
        <v>No</v>
      </c>
      <c r="R312" s="100" t="str">
        <f>IF(ISERROR(VLOOKUP($E312,Lists!$T$4:$AA$49,6,FALSE)),"",VLOOKUP($E312,Lists!$T$4:$AA$49,6,FALSE))</f>
        <v/>
      </c>
      <c r="S312" s="101" t="str">
        <f>IF(ISERROR(VLOOKUP($E312,Lists!$T$4:$AA$49,7,FALSE)),"",VLOOKUP($E312,Lists!$T$4:$AA$49,7,FALSE))</f>
        <v/>
      </c>
      <c r="T312" s="102"/>
      <c r="U312" s="102"/>
      <c r="V312" s="102"/>
      <c r="W312" s="102"/>
      <c r="X312" s="102" t="str">
        <f>IF(ISERROR(VLOOKUP($E312,Lists!$T$4:$AF$49,13,FALSE))," ",VLOOKUP($E312,Lists!$T$4:$AF$49,13,FALSE))</f>
        <v xml:space="preserve"> </v>
      </c>
    </row>
    <row r="313" spans="1:24" x14ac:dyDescent="0.25">
      <c r="A313" s="91"/>
      <c r="B313" s="76" t="s">
        <v>781</v>
      </c>
      <c r="C313" s="89" t="s">
        <v>900</v>
      </c>
      <c r="D313" s="139" t="str">
        <f>IF(ISERROR(VLOOKUP($B313,Lists!$R$4:$S$17,2,FALSE)),"",VLOOKUP($B313,Lists!$R$4:$S$17,2,FALSE))</f>
        <v/>
      </c>
      <c r="E313" s="90" t="s">
        <v>799</v>
      </c>
      <c r="F313" s="96"/>
      <c r="G313" s="96" t="s">
        <v>836</v>
      </c>
      <c r="H313" s="91" t="s">
        <v>1016</v>
      </c>
      <c r="I313" s="91" t="s">
        <v>926</v>
      </c>
      <c r="J313" s="97"/>
      <c r="K313" s="78" t="s">
        <v>945</v>
      </c>
      <c r="L313" s="140" t="str">
        <f>IF(ISERROR(VLOOKUP($B313&amp;" "&amp;$M313,Lists!$AC$4:$AD$17,2,FALSE)),"",VLOOKUP($B313&amp;" "&amp;$M313,Lists!$AC$4:$AD$17,2,FALSE))</f>
        <v/>
      </c>
      <c r="M313" s="78" t="str">
        <f>IF(ISERROR(VLOOKUP($K313,Lists!$L$4:$M$7,2,FALSE)),"",VLOOKUP($K313,Lists!$L$4:$M$7,2,FALSE))</f>
        <v/>
      </c>
      <c r="N313" s="98" t="str">
        <f t="shared" si="4"/>
        <v/>
      </c>
      <c r="O313" s="124" t="str">
        <f>IF(C313="no",VLOOKUP(B313,Lists!$R$4:$AB$17,10, FALSE),"Please enter details here")</f>
        <v>Please enter details here</v>
      </c>
      <c r="P313" s="99"/>
      <c r="Q313" s="99" t="str">
        <f>IF(Lists!$BA$4="","No","")</f>
        <v>No</v>
      </c>
      <c r="R313" s="100" t="str">
        <f>IF(ISERROR(VLOOKUP($E313,Lists!$T$4:$AA$49,6,FALSE)),"",VLOOKUP($E313,Lists!$T$4:$AA$49,6,FALSE))</f>
        <v/>
      </c>
      <c r="S313" s="101" t="str">
        <f>IF(ISERROR(VLOOKUP($E313,Lists!$T$4:$AA$49,7,FALSE)),"",VLOOKUP($E313,Lists!$T$4:$AA$49,7,FALSE))</f>
        <v/>
      </c>
      <c r="T313" s="102"/>
      <c r="U313" s="102"/>
      <c r="V313" s="102"/>
      <c r="W313" s="102"/>
      <c r="X313" s="102" t="str">
        <f>IF(ISERROR(VLOOKUP($E313,Lists!$T$4:$AF$49,13,FALSE))," ",VLOOKUP($E313,Lists!$T$4:$AF$49,13,FALSE))</f>
        <v xml:space="preserve"> </v>
      </c>
    </row>
    <row r="314" spans="1:24" x14ac:dyDescent="0.25">
      <c r="A314" s="91"/>
      <c r="B314" s="76" t="s">
        <v>781</v>
      </c>
      <c r="C314" s="89" t="s">
        <v>900</v>
      </c>
      <c r="D314" s="139" t="str">
        <f>IF(ISERROR(VLOOKUP($B314,Lists!$R$4:$S$17,2,FALSE)),"",VLOOKUP($B314,Lists!$R$4:$S$17,2,FALSE))</f>
        <v/>
      </c>
      <c r="E314" s="90" t="s">
        <v>799</v>
      </c>
      <c r="F314" s="96"/>
      <c r="G314" s="96" t="s">
        <v>836</v>
      </c>
      <c r="H314" s="91" t="s">
        <v>1016</v>
      </c>
      <c r="I314" s="91" t="s">
        <v>926</v>
      </c>
      <c r="J314" s="97"/>
      <c r="K314" s="78" t="s">
        <v>945</v>
      </c>
      <c r="L314" s="140" t="str">
        <f>IF(ISERROR(VLOOKUP($B314&amp;" "&amp;$M314,Lists!$AC$4:$AD$17,2,FALSE)),"",VLOOKUP($B314&amp;" "&amp;$M314,Lists!$AC$4:$AD$17,2,FALSE))</f>
        <v/>
      </c>
      <c r="M314" s="78" t="str">
        <f>IF(ISERROR(VLOOKUP($K314,Lists!$L$4:$M$7,2,FALSE)),"",VLOOKUP($K314,Lists!$L$4:$M$7,2,FALSE))</f>
        <v/>
      </c>
      <c r="N314" s="98" t="str">
        <f t="shared" si="4"/>
        <v/>
      </c>
      <c r="O314" s="124" t="str">
        <f>IF(C314="no",VLOOKUP(B314,Lists!$R$4:$AB$17,10, FALSE),"Please enter details here")</f>
        <v>Please enter details here</v>
      </c>
      <c r="P314" s="99"/>
      <c r="Q314" s="99" t="str">
        <f>IF(Lists!$BA$4="","No","")</f>
        <v>No</v>
      </c>
      <c r="R314" s="100" t="str">
        <f>IF(ISERROR(VLOOKUP($E314,Lists!$T$4:$AA$49,6,FALSE)),"",VLOOKUP($E314,Lists!$T$4:$AA$49,6,FALSE))</f>
        <v/>
      </c>
      <c r="S314" s="101" t="str">
        <f>IF(ISERROR(VLOOKUP($E314,Lists!$T$4:$AA$49,7,FALSE)),"",VLOOKUP($E314,Lists!$T$4:$AA$49,7,FALSE))</f>
        <v/>
      </c>
      <c r="T314" s="102"/>
      <c r="U314" s="102"/>
      <c r="V314" s="102"/>
      <c r="W314" s="102"/>
      <c r="X314" s="102" t="str">
        <f>IF(ISERROR(VLOOKUP($E314,Lists!$T$4:$AF$49,13,FALSE))," ",VLOOKUP($E314,Lists!$T$4:$AF$49,13,FALSE))</f>
        <v xml:space="preserve"> </v>
      </c>
    </row>
    <row r="315" spans="1:24" x14ac:dyDescent="0.25">
      <c r="A315" s="91"/>
      <c r="B315" s="76" t="s">
        <v>781</v>
      </c>
      <c r="C315" s="89" t="s">
        <v>900</v>
      </c>
      <c r="D315" s="139" t="str">
        <f>IF(ISERROR(VLOOKUP($B315,Lists!$R$4:$S$17,2,FALSE)),"",VLOOKUP($B315,Lists!$R$4:$S$17,2,FALSE))</f>
        <v/>
      </c>
      <c r="E315" s="90" t="s">
        <v>799</v>
      </c>
      <c r="F315" s="96"/>
      <c r="G315" s="96" t="s">
        <v>836</v>
      </c>
      <c r="H315" s="91" t="s">
        <v>1016</v>
      </c>
      <c r="I315" s="91" t="s">
        <v>926</v>
      </c>
      <c r="J315" s="97"/>
      <c r="K315" s="78" t="s">
        <v>945</v>
      </c>
      <c r="L315" s="140" t="str">
        <f>IF(ISERROR(VLOOKUP($B315&amp;" "&amp;$M315,Lists!$AC$4:$AD$17,2,FALSE)),"",VLOOKUP($B315&amp;" "&amp;$M315,Lists!$AC$4:$AD$17,2,FALSE))</f>
        <v/>
      </c>
      <c r="M315" s="78" t="str">
        <f>IF(ISERROR(VLOOKUP($K315,Lists!$L$4:$M$7,2,FALSE)),"",VLOOKUP($K315,Lists!$L$4:$M$7,2,FALSE))</f>
        <v/>
      </c>
      <c r="N315" s="98" t="str">
        <f t="shared" si="4"/>
        <v/>
      </c>
      <c r="O315" s="124" t="str">
        <f>IF(C315="no",VLOOKUP(B315,Lists!$R$4:$AB$17,10, FALSE),"Please enter details here")</f>
        <v>Please enter details here</v>
      </c>
      <c r="P315" s="99"/>
      <c r="Q315" s="99" t="str">
        <f>IF(Lists!$BA$4="","No","")</f>
        <v>No</v>
      </c>
      <c r="R315" s="100" t="str">
        <f>IF(ISERROR(VLOOKUP($E315,Lists!$T$4:$AA$49,6,FALSE)),"",VLOOKUP($E315,Lists!$T$4:$AA$49,6,FALSE))</f>
        <v/>
      </c>
      <c r="S315" s="101" t="str">
        <f>IF(ISERROR(VLOOKUP($E315,Lists!$T$4:$AA$49,7,FALSE)),"",VLOOKUP($E315,Lists!$T$4:$AA$49,7,FALSE))</f>
        <v/>
      </c>
      <c r="T315" s="102"/>
      <c r="U315" s="102"/>
      <c r="V315" s="102"/>
      <c r="W315" s="102"/>
      <c r="X315" s="102" t="str">
        <f>IF(ISERROR(VLOOKUP($E315,Lists!$T$4:$AF$49,13,FALSE))," ",VLOOKUP($E315,Lists!$T$4:$AF$49,13,FALSE))</f>
        <v xml:space="preserve"> </v>
      </c>
    </row>
    <row r="316" spans="1:24" x14ac:dyDescent="0.25">
      <c r="A316" s="91"/>
      <c r="B316" s="76" t="s">
        <v>781</v>
      </c>
      <c r="C316" s="89" t="s">
        <v>900</v>
      </c>
      <c r="D316" s="139" t="str">
        <f>IF(ISERROR(VLOOKUP($B316,Lists!$R$4:$S$17,2,FALSE)),"",VLOOKUP($B316,Lists!$R$4:$S$17,2,FALSE))</f>
        <v/>
      </c>
      <c r="E316" s="90" t="s">
        <v>799</v>
      </c>
      <c r="F316" s="96"/>
      <c r="G316" s="96" t="s">
        <v>836</v>
      </c>
      <c r="H316" s="91" t="s">
        <v>1016</v>
      </c>
      <c r="I316" s="91" t="s">
        <v>926</v>
      </c>
      <c r="J316" s="97"/>
      <c r="K316" s="78" t="s">
        <v>945</v>
      </c>
      <c r="L316" s="140" t="str">
        <f>IF(ISERROR(VLOOKUP($B316&amp;" "&amp;$M316,Lists!$AC$4:$AD$17,2,FALSE)),"",VLOOKUP($B316&amp;" "&amp;$M316,Lists!$AC$4:$AD$17,2,FALSE))</f>
        <v/>
      </c>
      <c r="M316" s="78" t="str">
        <f>IF(ISERROR(VLOOKUP($K316,Lists!$L$4:$M$7,2,FALSE)),"",VLOOKUP($K316,Lists!$L$4:$M$7,2,FALSE))</f>
        <v/>
      </c>
      <c r="N316" s="98" t="str">
        <f t="shared" si="4"/>
        <v/>
      </c>
      <c r="O316" s="124" t="str">
        <f>IF(C316="no",VLOOKUP(B316,Lists!$R$4:$AB$17,10, FALSE),"Please enter details here")</f>
        <v>Please enter details here</v>
      </c>
      <c r="P316" s="99"/>
      <c r="Q316" s="99" t="str">
        <f>IF(Lists!$BA$4="","No","")</f>
        <v>No</v>
      </c>
      <c r="R316" s="100" t="str">
        <f>IF(ISERROR(VLOOKUP($E316,Lists!$T$4:$AA$49,6,FALSE)),"",VLOOKUP($E316,Lists!$T$4:$AA$49,6,FALSE))</f>
        <v/>
      </c>
      <c r="S316" s="101" t="str">
        <f>IF(ISERROR(VLOOKUP($E316,Lists!$T$4:$AA$49,7,FALSE)),"",VLOOKUP($E316,Lists!$T$4:$AA$49,7,FALSE))</f>
        <v/>
      </c>
      <c r="T316" s="102"/>
      <c r="U316" s="102"/>
      <c r="V316" s="102"/>
      <c r="W316" s="102"/>
      <c r="X316" s="102" t="str">
        <f>IF(ISERROR(VLOOKUP($E316,Lists!$T$4:$AF$49,13,FALSE))," ",VLOOKUP($E316,Lists!$T$4:$AF$49,13,FALSE))</f>
        <v xml:space="preserve"> </v>
      </c>
    </row>
    <row r="317" spans="1:24" x14ac:dyDescent="0.25">
      <c r="A317" s="91"/>
      <c r="B317" s="76" t="s">
        <v>781</v>
      </c>
      <c r="C317" s="89" t="s">
        <v>900</v>
      </c>
      <c r="D317" s="139" t="str">
        <f>IF(ISERROR(VLOOKUP($B317,Lists!$R$4:$S$17,2,FALSE)),"",VLOOKUP($B317,Lists!$R$4:$S$17,2,FALSE))</f>
        <v/>
      </c>
      <c r="E317" s="90" t="s">
        <v>799</v>
      </c>
      <c r="F317" s="96"/>
      <c r="G317" s="96" t="s">
        <v>836</v>
      </c>
      <c r="H317" s="91" t="s">
        <v>1016</v>
      </c>
      <c r="I317" s="91" t="s">
        <v>926</v>
      </c>
      <c r="J317" s="97"/>
      <c r="K317" s="78" t="s">
        <v>945</v>
      </c>
      <c r="L317" s="140" t="str">
        <f>IF(ISERROR(VLOOKUP($B317&amp;" "&amp;$M317,Lists!$AC$4:$AD$17,2,FALSE)),"",VLOOKUP($B317&amp;" "&amp;$M317,Lists!$AC$4:$AD$17,2,FALSE))</f>
        <v/>
      </c>
      <c r="M317" s="78" t="str">
        <f>IF(ISERROR(VLOOKUP($K317,Lists!$L$4:$M$7,2,FALSE)),"",VLOOKUP($K317,Lists!$L$4:$M$7,2,FALSE))</f>
        <v/>
      </c>
      <c r="N317" s="98" t="str">
        <f t="shared" si="4"/>
        <v/>
      </c>
      <c r="O317" s="124" t="str">
        <f>IF(C317="no",VLOOKUP(B317,Lists!$R$4:$AB$17,10, FALSE),"Please enter details here")</f>
        <v>Please enter details here</v>
      </c>
      <c r="P317" s="99"/>
      <c r="Q317" s="99" t="str">
        <f>IF(Lists!$BA$4="","No","")</f>
        <v>No</v>
      </c>
      <c r="R317" s="100" t="str">
        <f>IF(ISERROR(VLOOKUP($E317,Lists!$T$4:$AA$49,6,FALSE)),"",VLOOKUP($E317,Lists!$T$4:$AA$49,6,FALSE))</f>
        <v/>
      </c>
      <c r="S317" s="101" t="str">
        <f>IF(ISERROR(VLOOKUP($E317,Lists!$T$4:$AA$49,7,FALSE)),"",VLOOKUP($E317,Lists!$T$4:$AA$49,7,FALSE))</f>
        <v/>
      </c>
      <c r="T317" s="102"/>
      <c r="U317" s="102"/>
      <c r="V317" s="102"/>
      <c r="W317" s="102"/>
      <c r="X317" s="102" t="str">
        <f>IF(ISERROR(VLOOKUP($E317,Lists!$T$4:$AF$49,13,FALSE))," ",VLOOKUP($E317,Lists!$T$4:$AF$49,13,FALSE))</f>
        <v xml:space="preserve"> </v>
      </c>
    </row>
    <row r="318" spans="1:24" x14ac:dyDescent="0.25">
      <c r="A318" s="91"/>
      <c r="B318" s="76" t="s">
        <v>781</v>
      </c>
      <c r="C318" s="89" t="s">
        <v>900</v>
      </c>
      <c r="D318" s="139" t="str">
        <f>IF(ISERROR(VLOOKUP($B318,Lists!$R$4:$S$17,2,FALSE)),"",VLOOKUP($B318,Lists!$R$4:$S$17,2,FALSE))</f>
        <v/>
      </c>
      <c r="E318" s="90" t="s">
        <v>799</v>
      </c>
      <c r="F318" s="96"/>
      <c r="G318" s="96" t="s">
        <v>836</v>
      </c>
      <c r="H318" s="91" t="s">
        <v>1016</v>
      </c>
      <c r="I318" s="91" t="s">
        <v>926</v>
      </c>
      <c r="J318" s="97"/>
      <c r="K318" s="78" t="s">
        <v>945</v>
      </c>
      <c r="L318" s="140" t="str">
        <f>IF(ISERROR(VLOOKUP($B318&amp;" "&amp;$M318,Lists!$AC$4:$AD$17,2,FALSE)),"",VLOOKUP($B318&amp;" "&amp;$M318,Lists!$AC$4:$AD$17,2,FALSE))</f>
        <v/>
      </c>
      <c r="M318" s="78" t="str">
        <f>IF(ISERROR(VLOOKUP($K318,Lists!$L$4:$M$7,2,FALSE)),"",VLOOKUP($K318,Lists!$L$4:$M$7,2,FALSE))</f>
        <v/>
      </c>
      <c r="N318" s="98" t="str">
        <f t="shared" si="4"/>
        <v/>
      </c>
      <c r="O318" s="124" t="str">
        <f>IF(C318="no",VLOOKUP(B318,Lists!$R$4:$AB$17,10, FALSE),"Please enter details here")</f>
        <v>Please enter details here</v>
      </c>
      <c r="P318" s="99"/>
      <c r="Q318" s="99" t="str">
        <f>IF(Lists!$BA$4="","No","")</f>
        <v>No</v>
      </c>
      <c r="R318" s="100" t="str">
        <f>IF(ISERROR(VLOOKUP($E318,Lists!$T$4:$AA$49,6,FALSE)),"",VLOOKUP($E318,Lists!$T$4:$AA$49,6,FALSE))</f>
        <v/>
      </c>
      <c r="S318" s="101" t="str">
        <f>IF(ISERROR(VLOOKUP($E318,Lists!$T$4:$AA$49,7,FALSE)),"",VLOOKUP($E318,Lists!$T$4:$AA$49,7,FALSE))</f>
        <v/>
      </c>
      <c r="T318" s="102"/>
      <c r="U318" s="102"/>
      <c r="V318" s="102"/>
      <c r="W318" s="102"/>
      <c r="X318" s="102" t="str">
        <f>IF(ISERROR(VLOOKUP($E318,Lists!$T$4:$AF$49,13,FALSE))," ",VLOOKUP($E318,Lists!$T$4:$AF$49,13,FALSE))</f>
        <v xml:space="preserve"> </v>
      </c>
    </row>
    <row r="319" spans="1:24" x14ac:dyDescent="0.25">
      <c r="A319" s="91"/>
      <c r="B319" s="76" t="s">
        <v>781</v>
      </c>
      <c r="C319" s="89" t="s">
        <v>900</v>
      </c>
      <c r="D319" s="139" t="str">
        <f>IF(ISERROR(VLOOKUP($B319,Lists!$R$4:$S$17,2,FALSE)),"",VLOOKUP($B319,Lists!$R$4:$S$17,2,FALSE))</f>
        <v/>
      </c>
      <c r="E319" s="90" t="s">
        <v>799</v>
      </c>
      <c r="F319" s="96"/>
      <c r="G319" s="96" t="s">
        <v>836</v>
      </c>
      <c r="H319" s="91" t="s">
        <v>1016</v>
      </c>
      <c r="I319" s="91" t="s">
        <v>926</v>
      </c>
      <c r="J319" s="97"/>
      <c r="K319" s="78" t="s">
        <v>945</v>
      </c>
      <c r="L319" s="140" t="str">
        <f>IF(ISERROR(VLOOKUP($B319&amp;" "&amp;$M319,Lists!$AC$4:$AD$17,2,FALSE)),"",VLOOKUP($B319&amp;" "&amp;$M319,Lists!$AC$4:$AD$17,2,FALSE))</f>
        <v/>
      </c>
      <c r="M319" s="78" t="str">
        <f>IF(ISERROR(VLOOKUP($K319,Lists!$L$4:$M$7,2,FALSE)),"",VLOOKUP($K319,Lists!$L$4:$M$7,2,FALSE))</f>
        <v/>
      </c>
      <c r="N319" s="98" t="str">
        <f t="shared" si="4"/>
        <v/>
      </c>
      <c r="O319" s="124" t="str">
        <f>IF(C319="no",VLOOKUP(B319,Lists!$R$4:$AB$17,10, FALSE),"Please enter details here")</f>
        <v>Please enter details here</v>
      </c>
      <c r="P319" s="99"/>
      <c r="Q319" s="99" t="str">
        <f>IF(Lists!$BA$4="","No","")</f>
        <v>No</v>
      </c>
      <c r="R319" s="100" t="str">
        <f>IF(ISERROR(VLOOKUP($E319,Lists!$T$4:$AA$49,6,FALSE)),"",VLOOKUP($E319,Lists!$T$4:$AA$49,6,FALSE))</f>
        <v/>
      </c>
      <c r="S319" s="101" t="str">
        <f>IF(ISERROR(VLOOKUP($E319,Lists!$T$4:$AA$49,7,FALSE)),"",VLOOKUP($E319,Lists!$T$4:$AA$49,7,FALSE))</f>
        <v/>
      </c>
      <c r="T319" s="102"/>
      <c r="U319" s="102"/>
      <c r="V319" s="102"/>
      <c r="W319" s="102"/>
      <c r="X319" s="102" t="str">
        <f>IF(ISERROR(VLOOKUP($E319,Lists!$T$4:$AF$49,13,FALSE))," ",VLOOKUP($E319,Lists!$T$4:$AF$49,13,FALSE))</f>
        <v xml:space="preserve"> </v>
      </c>
    </row>
    <row r="320" spans="1:24" x14ac:dyDescent="0.25">
      <c r="A320" s="91"/>
      <c r="B320" s="76" t="s">
        <v>781</v>
      </c>
      <c r="C320" s="89" t="s">
        <v>900</v>
      </c>
      <c r="D320" s="139" t="str">
        <f>IF(ISERROR(VLOOKUP($B320,Lists!$R$4:$S$17,2,FALSE)),"",VLOOKUP($B320,Lists!$R$4:$S$17,2,FALSE))</f>
        <v/>
      </c>
      <c r="E320" s="90" t="s">
        <v>799</v>
      </c>
      <c r="F320" s="96"/>
      <c r="G320" s="96" t="s">
        <v>836</v>
      </c>
      <c r="H320" s="91" t="s">
        <v>1016</v>
      </c>
      <c r="I320" s="91" t="s">
        <v>926</v>
      </c>
      <c r="J320" s="97"/>
      <c r="K320" s="78" t="s">
        <v>945</v>
      </c>
      <c r="L320" s="140" t="str">
        <f>IF(ISERROR(VLOOKUP($B320&amp;" "&amp;$M320,Lists!$AC$4:$AD$17,2,FALSE)),"",VLOOKUP($B320&amp;" "&amp;$M320,Lists!$AC$4:$AD$17,2,FALSE))</f>
        <v/>
      </c>
      <c r="M320" s="78" t="str">
        <f>IF(ISERROR(VLOOKUP($K320,Lists!$L$4:$M$7,2,FALSE)),"",VLOOKUP($K320,Lists!$L$4:$M$7,2,FALSE))</f>
        <v/>
      </c>
      <c r="N320" s="98" t="str">
        <f t="shared" si="4"/>
        <v/>
      </c>
      <c r="O320" s="124" t="str">
        <f>IF(C320="no",VLOOKUP(B320,Lists!$R$4:$AB$17,10, FALSE),"Please enter details here")</f>
        <v>Please enter details here</v>
      </c>
      <c r="P320" s="99"/>
      <c r="Q320" s="99" t="str">
        <f>IF(Lists!$BA$4="","No","")</f>
        <v>No</v>
      </c>
      <c r="R320" s="100" t="str">
        <f>IF(ISERROR(VLOOKUP($E320,Lists!$T$4:$AA$49,6,FALSE)),"",VLOOKUP($E320,Lists!$T$4:$AA$49,6,FALSE))</f>
        <v/>
      </c>
      <c r="S320" s="101" t="str">
        <f>IF(ISERROR(VLOOKUP($E320,Lists!$T$4:$AA$49,7,FALSE)),"",VLOOKUP($E320,Lists!$T$4:$AA$49,7,FALSE))</f>
        <v/>
      </c>
      <c r="T320" s="102"/>
      <c r="U320" s="102"/>
      <c r="V320" s="102"/>
      <c r="W320" s="102"/>
      <c r="X320" s="102" t="str">
        <f>IF(ISERROR(VLOOKUP($E320,Lists!$T$4:$AF$49,13,FALSE))," ",VLOOKUP($E320,Lists!$T$4:$AF$49,13,FALSE))</f>
        <v xml:space="preserve"> </v>
      </c>
    </row>
    <row r="321" spans="1:24" x14ac:dyDescent="0.25">
      <c r="A321" s="91"/>
      <c r="B321" s="76" t="s">
        <v>781</v>
      </c>
      <c r="C321" s="89" t="s">
        <v>900</v>
      </c>
      <c r="D321" s="139" t="str">
        <f>IF(ISERROR(VLOOKUP($B321,Lists!$R$4:$S$17,2,FALSE)),"",VLOOKUP($B321,Lists!$R$4:$S$17,2,FALSE))</f>
        <v/>
      </c>
      <c r="E321" s="90" t="s">
        <v>799</v>
      </c>
      <c r="F321" s="96"/>
      <c r="G321" s="96" t="s">
        <v>836</v>
      </c>
      <c r="H321" s="91" t="s">
        <v>1016</v>
      </c>
      <c r="I321" s="91" t="s">
        <v>926</v>
      </c>
      <c r="J321" s="97"/>
      <c r="K321" s="78" t="s">
        <v>945</v>
      </c>
      <c r="L321" s="140" t="str">
        <f>IF(ISERROR(VLOOKUP($B321&amp;" "&amp;$M321,Lists!$AC$4:$AD$17,2,FALSE)),"",VLOOKUP($B321&amp;" "&amp;$M321,Lists!$AC$4:$AD$17,2,FALSE))</f>
        <v/>
      </c>
      <c r="M321" s="78" t="str">
        <f>IF(ISERROR(VLOOKUP($K321,Lists!$L$4:$M$7,2,FALSE)),"",VLOOKUP($K321,Lists!$L$4:$M$7,2,FALSE))</f>
        <v/>
      </c>
      <c r="N321" s="98" t="str">
        <f t="shared" si="4"/>
        <v/>
      </c>
      <c r="O321" s="124" t="str">
        <f>IF(C321="no",VLOOKUP(B321,Lists!$R$4:$AB$17,10, FALSE),"Please enter details here")</f>
        <v>Please enter details here</v>
      </c>
      <c r="P321" s="99"/>
      <c r="Q321" s="99" t="str">
        <f>IF(Lists!$BA$4="","No","")</f>
        <v>No</v>
      </c>
      <c r="R321" s="100" t="str">
        <f>IF(ISERROR(VLOOKUP($E321,Lists!$T$4:$AA$49,6,FALSE)),"",VLOOKUP($E321,Lists!$T$4:$AA$49,6,FALSE))</f>
        <v/>
      </c>
      <c r="S321" s="101" t="str">
        <f>IF(ISERROR(VLOOKUP($E321,Lists!$T$4:$AA$49,7,FALSE)),"",VLOOKUP($E321,Lists!$T$4:$AA$49,7,FALSE))</f>
        <v/>
      </c>
      <c r="T321" s="102"/>
      <c r="U321" s="102"/>
      <c r="V321" s="102"/>
      <c r="W321" s="102"/>
      <c r="X321" s="102" t="str">
        <f>IF(ISERROR(VLOOKUP($E321,Lists!$T$4:$AF$49,13,FALSE))," ",VLOOKUP($E321,Lists!$T$4:$AF$49,13,FALSE))</f>
        <v xml:space="preserve"> </v>
      </c>
    </row>
    <row r="322" spans="1:24" x14ac:dyDescent="0.25">
      <c r="A322" s="91"/>
      <c r="B322" s="76" t="s">
        <v>781</v>
      </c>
      <c r="C322" s="89" t="s">
        <v>900</v>
      </c>
      <c r="D322" s="139" t="str">
        <f>IF(ISERROR(VLOOKUP($B322,Lists!$R$4:$S$17,2,FALSE)),"",VLOOKUP($B322,Lists!$R$4:$S$17,2,FALSE))</f>
        <v/>
      </c>
      <c r="E322" s="90" t="s">
        <v>799</v>
      </c>
      <c r="F322" s="96"/>
      <c r="G322" s="96" t="s">
        <v>836</v>
      </c>
      <c r="H322" s="91" t="s">
        <v>1016</v>
      </c>
      <c r="I322" s="91" t="s">
        <v>926</v>
      </c>
      <c r="J322" s="97"/>
      <c r="K322" s="78" t="s">
        <v>945</v>
      </c>
      <c r="L322" s="140" t="str">
        <f>IF(ISERROR(VLOOKUP($B322&amp;" "&amp;$M322,Lists!$AC$4:$AD$17,2,FALSE)),"",VLOOKUP($B322&amp;" "&amp;$M322,Lists!$AC$4:$AD$17,2,FALSE))</f>
        <v/>
      </c>
      <c r="M322" s="78" t="str">
        <f>IF(ISERROR(VLOOKUP($K322,Lists!$L$4:$M$7,2,FALSE)),"",VLOOKUP($K322,Lists!$L$4:$M$7,2,FALSE))</f>
        <v/>
      </c>
      <c r="N322" s="98" t="str">
        <f t="shared" si="4"/>
        <v/>
      </c>
      <c r="O322" s="124" t="str">
        <f>IF(C322="no",VLOOKUP(B322,Lists!$R$4:$AB$17,10, FALSE),"Please enter details here")</f>
        <v>Please enter details here</v>
      </c>
      <c r="P322" s="99"/>
      <c r="Q322" s="99" t="str">
        <f>IF(Lists!$BA$4="","No","")</f>
        <v>No</v>
      </c>
      <c r="R322" s="100" t="str">
        <f>IF(ISERROR(VLOOKUP($E322,Lists!$T$4:$AA$49,6,FALSE)),"",VLOOKUP($E322,Lists!$T$4:$AA$49,6,FALSE))</f>
        <v/>
      </c>
      <c r="S322" s="101" t="str">
        <f>IF(ISERROR(VLOOKUP($E322,Lists!$T$4:$AA$49,7,FALSE)),"",VLOOKUP($E322,Lists!$T$4:$AA$49,7,FALSE))</f>
        <v/>
      </c>
      <c r="T322" s="102"/>
      <c r="U322" s="102"/>
      <c r="V322" s="102"/>
      <c r="W322" s="102"/>
      <c r="X322" s="102" t="str">
        <f>IF(ISERROR(VLOOKUP($E322,Lists!$T$4:$AF$49,13,FALSE))," ",VLOOKUP($E322,Lists!$T$4:$AF$49,13,FALSE))</f>
        <v xml:space="preserve"> </v>
      </c>
    </row>
    <row r="323" spans="1:24" x14ac:dyDescent="0.25">
      <c r="A323" s="91"/>
      <c r="B323" s="76" t="s">
        <v>781</v>
      </c>
      <c r="C323" s="89" t="s">
        <v>900</v>
      </c>
      <c r="D323" s="139" t="str">
        <f>IF(ISERROR(VLOOKUP($B323,Lists!$R$4:$S$17,2,FALSE)),"",VLOOKUP($B323,Lists!$R$4:$S$17,2,FALSE))</f>
        <v/>
      </c>
      <c r="E323" s="90" t="s">
        <v>799</v>
      </c>
      <c r="F323" s="96"/>
      <c r="G323" s="96" t="s">
        <v>836</v>
      </c>
      <c r="H323" s="91" t="s">
        <v>1016</v>
      </c>
      <c r="I323" s="91" t="s">
        <v>926</v>
      </c>
      <c r="J323" s="97"/>
      <c r="K323" s="78" t="s">
        <v>945</v>
      </c>
      <c r="L323" s="140" t="str">
        <f>IF(ISERROR(VLOOKUP($B323&amp;" "&amp;$M323,Lists!$AC$4:$AD$17,2,FALSE)),"",VLOOKUP($B323&amp;" "&amp;$M323,Lists!$AC$4:$AD$17,2,FALSE))</f>
        <v/>
      </c>
      <c r="M323" s="78" t="str">
        <f>IF(ISERROR(VLOOKUP($K323,Lists!$L$4:$M$7,2,FALSE)),"",VLOOKUP($K323,Lists!$L$4:$M$7,2,FALSE))</f>
        <v/>
      </c>
      <c r="N323" s="98" t="str">
        <f t="shared" si="4"/>
        <v/>
      </c>
      <c r="O323" s="124" t="str">
        <f>IF(C323="no",VLOOKUP(B323,Lists!$R$4:$AB$17,10, FALSE),"Please enter details here")</f>
        <v>Please enter details here</v>
      </c>
      <c r="P323" s="99"/>
      <c r="Q323" s="99" t="str">
        <f>IF(Lists!$BA$4="","No","")</f>
        <v>No</v>
      </c>
      <c r="R323" s="100" t="str">
        <f>IF(ISERROR(VLOOKUP($E323,Lists!$T$4:$AA$49,6,FALSE)),"",VLOOKUP($E323,Lists!$T$4:$AA$49,6,FALSE))</f>
        <v/>
      </c>
      <c r="S323" s="101" t="str">
        <f>IF(ISERROR(VLOOKUP($E323,Lists!$T$4:$AA$49,7,FALSE)),"",VLOOKUP($E323,Lists!$T$4:$AA$49,7,FALSE))</f>
        <v/>
      </c>
      <c r="T323" s="102"/>
      <c r="U323" s="102"/>
      <c r="V323" s="102"/>
      <c r="W323" s="102"/>
      <c r="X323" s="102" t="str">
        <f>IF(ISERROR(VLOOKUP($E323,Lists!$T$4:$AF$49,13,FALSE))," ",VLOOKUP($E323,Lists!$T$4:$AF$49,13,FALSE))</f>
        <v xml:space="preserve"> </v>
      </c>
    </row>
    <row r="324" spans="1:24" x14ac:dyDescent="0.25">
      <c r="A324" s="91"/>
      <c r="B324" s="76" t="s">
        <v>781</v>
      </c>
      <c r="C324" s="89" t="s">
        <v>900</v>
      </c>
      <c r="D324" s="139" t="str">
        <f>IF(ISERROR(VLOOKUP($B324,Lists!$R$4:$S$17,2,FALSE)),"",VLOOKUP($B324,Lists!$R$4:$S$17,2,FALSE))</f>
        <v/>
      </c>
      <c r="E324" s="90" t="s">
        <v>799</v>
      </c>
      <c r="F324" s="96"/>
      <c r="G324" s="96" t="s">
        <v>836</v>
      </c>
      <c r="H324" s="91" t="s">
        <v>1016</v>
      </c>
      <c r="I324" s="91" t="s">
        <v>926</v>
      </c>
      <c r="J324" s="97"/>
      <c r="K324" s="78" t="s">
        <v>945</v>
      </c>
      <c r="L324" s="140" t="str">
        <f>IF(ISERROR(VLOOKUP($B324&amp;" "&amp;$M324,Lists!$AC$4:$AD$17,2,FALSE)),"",VLOOKUP($B324&amp;" "&amp;$M324,Lists!$AC$4:$AD$17,2,FALSE))</f>
        <v/>
      </c>
      <c r="M324" s="78" t="str">
        <f>IF(ISERROR(VLOOKUP($K324,Lists!$L$4:$M$7,2,FALSE)),"",VLOOKUP($K324,Lists!$L$4:$M$7,2,FALSE))</f>
        <v/>
      </c>
      <c r="N324" s="98" t="str">
        <f t="shared" si="4"/>
        <v/>
      </c>
      <c r="O324" s="124" t="str">
        <f>IF(C324="no",VLOOKUP(B324,Lists!$R$4:$AB$17,10, FALSE),"Please enter details here")</f>
        <v>Please enter details here</v>
      </c>
      <c r="P324" s="99"/>
      <c r="Q324" s="99" t="str">
        <f>IF(Lists!$BA$4="","No","")</f>
        <v>No</v>
      </c>
      <c r="R324" s="100" t="str">
        <f>IF(ISERROR(VLOOKUP($E324,Lists!$T$4:$AA$49,6,FALSE)),"",VLOOKUP($E324,Lists!$T$4:$AA$49,6,FALSE))</f>
        <v/>
      </c>
      <c r="S324" s="101" t="str">
        <f>IF(ISERROR(VLOOKUP($E324,Lists!$T$4:$AA$49,7,FALSE)),"",VLOOKUP($E324,Lists!$T$4:$AA$49,7,FALSE))</f>
        <v/>
      </c>
      <c r="T324" s="102"/>
      <c r="U324" s="102"/>
      <c r="V324" s="102"/>
      <c r="W324" s="102"/>
      <c r="X324" s="102" t="str">
        <f>IF(ISERROR(VLOOKUP($E324,Lists!$T$4:$AF$49,13,FALSE))," ",VLOOKUP($E324,Lists!$T$4:$AF$49,13,FALSE))</f>
        <v xml:space="preserve"> </v>
      </c>
    </row>
    <row r="325" spans="1:24" x14ac:dyDescent="0.25">
      <c r="A325" s="91"/>
      <c r="B325" s="76" t="s">
        <v>781</v>
      </c>
      <c r="C325" s="89" t="s">
        <v>900</v>
      </c>
      <c r="D325" s="139" t="str">
        <f>IF(ISERROR(VLOOKUP($B325,Lists!$R$4:$S$17,2,FALSE)),"",VLOOKUP($B325,Lists!$R$4:$S$17,2,FALSE))</f>
        <v/>
      </c>
      <c r="E325" s="90" t="s">
        <v>799</v>
      </c>
      <c r="F325" s="96"/>
      <c r="G325" s="96" t="s">
        <v>836</v>
      </c>
      <c r="H325" s="91" t="s">
        <v>1016</v>
      </c>
      <c r="I325" s="91" t="s">
        <v>926</v>
      </c>
      <c r="J325" s="97"/>
      <c r="K325" s="78" t="s">
        <v>945</v>
      </c>
      <c r="L325" s="140" t="str">
        <f>IF(ISERROR(VLOOKUP($B325&amp;" "&amp;$M325,Lists!$AC$4:$AD$17,2,FALSE)),"",VLOOKUP($B325&amp;" "&amp;$M325,Lists!$AC$4:$AD$17,2,FALSE))</f>
        <v/>
      </c>
      <c r="M325" s="78" t="str">
        <f>IF(ISERROR(VLOOKUP($K325,Lists!$L$4:$M$7,2,FALSE)),"",VLOOKUP($K325,Lists!$L$4:$M$7,2,FALSE))</f>
        <v/>
      </c>
      <c r="N325" s="98" t="str">
        <f t="shared" si="4"/>
        <v/>
      </c>
      <c r="O325" s="124" t="str">
        <f>IF(C325="no",VLOOKUP(B325,Lists!$R$4:$AB$17,10, FALSE),"Please enter details here")</f>
        <v>Please enter details here</v>
      </c>
      <c r="P325" s="99"/>
      <c r="Q325" s="99" t="str">
        <f>IF(Lists!$BA$4="","No","")</f>
        <v>No</v>
      </c>
      <c r="R325" s="100" t="str">
        <f>IF(ISERROR(VLOOKUP($E325,Lists!$T$4:$AA$49,6,FALSE)),"",VLOOKUP($E325,Lists!$T$4:$AA$49,6,FALSE))</f>
        <v/>
      </c>
      <c r="S325" s="101" t="str">
        <f>IF(ISERROR(VLOOKUP($E325,Lists!$T$4:$AA$49,7,FALSE)),"",VLOOKUP($E325,Lists!$T$4:$AA$49,7,FALSE))</f>
        <v/>
      </c>
      <c r="T325" s="102"/>
      <c r="U325" s="102"/>
      <c r="V325" s="102"/>
      <c r="W325" s="102"/>
      <c r="X325" s="102" t="str">
        <f>IF(ISERROR(VLOOKUP($E325,Lists!$T$4:$AF$49,13,FALSE))," ",VLOOKUP($E325,Lists!$T$4:$AF$49,13,FALSE))</f>
        <v xml:space="preserve"> </v>
      </c>
    </row>
    <row r="326" spans="1:24" x14ac:dyDescent="0.25">
      <c r="A326" s="91"/>
      <c r="B326" s="76" t="s">
        <v>781</v>
      </c>
      <c r="C326" s="89" t="s">
        <v>900</v>
      </c>
      <c r="D326" s="139" t="str">
        <f>IF(ISERROR(VLOOKUP($B326,Lists!$R$4:$S$17,2,FALSE)),"",VLOOKUP($B326,Lists!$R$4:$S$17,2,FALSE))</f>
        <v/>
      </c>
      <c r="E326" s="90" t="s">
        <v>799</v>
      </c>
      <c r="F326" s="96"/>
      <c r="G326" s="96" t="s">
        <v>836</v>
      </c>
      <c r="H326" s="91" t="s">
        <v>1016</v>
      </c>
      <c r="I326" s="91" t="s">
        <v>926</v>
      </c>
      <c r="J326" s="97"/>
      <c r="K326" s="78" t="s">
        <v>945</v>
      </c>
      <c r="L326" s="140" t="str">
        <f>IF(ISERROR(VLOOKUP($B326&amp;" "&amp;$M326,Lists!$AC$4:$AD$17,2,FALSE)),"",VLOOKUP($B326&amp;" "&amp;$M326,Lists!$AC$4:$AD$17,2,FALSE))</f>
        <v/>
      </c>
      <c r="M326" s="78" t="str">
        <f>IF(ISERROR(VLOOKUP($K326,Lists!$L$4:$M$7,2,FALSE)),"",VLOOKUP($K326,Lists!$L$4:$M$7,2,FALSE))</f>
        <v/>
      </c>
      <c r="N326" s="98" t="str">
        <f t="shared" si="4"/>
        <v/>
      </c>
      <c r="O326" s="124" t="str">
        <f>IF(C326="no",VLOOKUP(B326,Lists!$R$4:$AB$17,10, FALSE),"Please enter details here")</f>
        <v>Please enter details here</v>
      </c>
      <c r="P326" s="99"/>
      <c r="Q326" s="99" t="str">
        <f>IF(Lists!$BA$4="","No","")</f>
        <v>No</v>
      </c>
      <c r="R326" s="100" t="str">
        <f>IF(ISERROR(VLOOKUP($E326,Lists!$T$4:$AA$49,6,FALSE)),"",VLOOKUP($E326,Lists!$T$4:$AA$49,6,FALSE))</f>
        <v/>
      </c>
      <c r="S326" s="101" t="str">
        <f>IF(ISERROR(VLOOKUP($E326,Lists!$T$4:$AA$49,7,FALSE)),"",VLOOKUP($E326,Lists!$T$4:$AA$49,7,FALSE))</f>
        <v/>
      </c>
      <c r="T326" s="102"/>
      <c r="U326" s="102"/>
      <c r="V326" s="102"/>
      <c r="W326" s="102"/>
      <c r="X326" s="102" t="str">
        <f>IF(ISERROR(VLOOKUP($E326,Lists!$T$4:$AF$49,13,FALSE))," ",VLOOKUP($E326,Lists!$T$4:$AF$49,13,FALSE))</f>
        <v xml:space="preserve"> </v>
      </c>
    </row>
    <row r="327" spans="1:24" x14ac:dyDescent="0.25">
      <c r="A327" s="91"/>
      <c r="B327" s="76" t="s">
        <v>781</v>
      </c>
      <c r="C327" s="89" t="s">
        <v>900</v>
      </c>
      <c r="D327" s="139" t="str">
        <f>IF(ISERROR(VLOOKUP($B327,Lists!$R$4:$S$17,2,FALSE)),"",VLOOKUP($B327,Lists!$R$4:$S$17,2,FALSE))</f>
        <v/>
      </c>
      <c r="E327" s="90" t="s">
        <v>799</v>
      </c>
      <c r="F327" s="96"/>
      <c r="G327" s="96" t="s">
        <v>836</v>
      </c>
      <c r="H327" s="91" t="s">
        <v>1016</v>
      </c>
      <c r="I327" s="91" t="s">
        <v>926</v>
      </c>
      <c r="J327" s="97"/>
      <c r="K327" s="78" t="s">
        <v>945</v>
      </c>
      <c r="L327" s="140" t="str">
        <f>IF(ISERROR(VLOOKUP($B327&amp;" "&amp;$M327,Lists!$AC$4:$AD$17,2,FALSE)),"",VLOOKUP($B327&amp;" "&amp;$M327,Lists!$AC$4:$AD$17,2,FALSE))</f>
        <v/>
      </c>
      <c r="M327" s="78" t="str">
        <f>IF(ISERROR(VLOOKUP($K327,Lists!$L$4:$M$7,2,FALSE)),"",VLOOKUP($K327,Lists!$L$4:$M$7,2,FALSE))</f>
        <v/>
      </c>
      <c r="N327" s="98" t="str">
        <f t="shared" si="4"/>
        <v/>
      </c>
      <c r="O327" s="124" t="str">
        <f>IF(C327="no",VLOOKUP(B327,Lists!$R$4:$AB$17,10, FALSE),"Please enter details here")</f>
        <v>Please enter details here</v>
      </c>
      <c r="P327" s="99"/>
      <c r="Q327" s="99" t="str">
        <f>IF(Lists!$BA$4="","No","")</f>
        <v>No</v>
      </c>
      <c r="R327" s="100" t="str">
        <f>IF(ISERROR(VLOOKUP($E327,Lists!$T$4:$AA$49,6,FALSE)),"",VLOOKUP($E327,Lists!$T$4:$AA$49,6,FALSE))</f>
        <v/>
      </c>
      <c r="S327" s="101" t="str">
        <f>IF(ISERROR(VLOOKUP($E327,Lists!$T$4:$AA$49,7,FALSE)),"",VLOOKUP($E327,Lists!$T$4:$AA$49,7,FALSE))</f>
        <v/>
      </c>
      <c r="T327" s="102"/>
      <c r="U327" s="102"/>
      <c r="V327" s="102"/>
      <c r="W327" s="102"/>
      <c r="X327" s="102" t="str">
        <f>IF(ISERROR(VLOOKUP($E327,Lists!$T$4:$AF$49,13,FALSE))," ",VLOOKUP($E327,Lists!$T$4:$AF$49,13,FALSE))</f>
        <v xml:space="preserve"> </v>
      </c>
    </row>
    <row r="328" spans="1:24" x14ac:dyDescent="0.25">
      <c r="A328" s="91"/>
      <c r="B328" s="76" t="s">
        <v>781</v>
      </c>
      <c r="C328" s="89" t="s">
        <v>900</v>
      </c>
      <c r="D328" s="139" t="str">
        <f>IF(ISERROR(VLOOKUP($B328,Lists!$R$4:$S$17,2,FALSE)),"",VLOOKUP($B328,Lists!$R$4:$S$17,2,FALSE))</f>
        <v/>
      </c>
      <c r="E328" s="90" t="s">
        <v>799</v>
      </c>
      <c r="F328" s="96"/>
      <c r="G328" s="96" t="s">
        <v>836</v>
      </c>
      <c r="H328" s="91" t="s">
        <v>1016</v>
      </c>
      <c r="I328" s="91" t="s">
        <v>926</v>
      </c>
      <c r="J328" s="97"/>
      <c r="K328" s="78" t="s">
        <v>945</v>
      </c>
      <c r="L328" s="140" t="str">
        <f>IF(ISERROR(VLOOKUP($B328&amp;" "&amp;$M328,Lists!$AC$4:$AD$17,2,FALSE)),"",VLOOKUP($B328&amp;" "&amp;$M328,Lists!$AC$4:$AD$17,2,FALSE))</f>
        <v/>
      </c>
      <c r="M328" s="78" t="str">
        <f>IF(ISERROR(VLOOKUP($K328,Lists!$L$4:$M$7,2,FALSE)),"",VLOOKUP($K328,Lists!$L$4:$M$7,2,FALSE))</f>
        <v/>
      </c>
      <c r="N328" s="98" t="str">
        <f t="shared" ref="N328:N391" si="5">IF(ISERROR(J328*L328),"",J328*L328)</f>
        <v/>
      </c>
      <c r="O328" s="124" t="str">
        <f>IF(C328="no",VLOOKUP(B328,Lists!$R$4:$AB$17,10, FALSE),"Please enter details here")</f>
        <v>Please enter details here</v>
      </c>
      <c r="P328" s="99"/>
      <c r="Q328" s="99" t="str">
        <f>IF(Lists!$BA$4="","No","")</f>
        <v>No</v>
      </c>
      <c r="R328" s="100" t="str">
        <f>IF(ISERROR(VLOOKUP($E328,Lists!$T$4:$AA$49,6,FALSE)),"",VLOOKUP($E328,Lists!$T$4:$AA$49,6,FALSE))</f>
        <v/>
      </c>
      <c r="S328" s="101" t="str">
        <f>IF(ISERROR(VLOOKUP($E328,Lists!$T$4:$AA$49,7,FALSE)),"",VLOOKUP($E328,Lists!$T$4:$AA$49,7,FALSE))</f>
        <v/>
      </c>
      <c r="T328" s="102"/>
      <c r="U328" s="102"/>
      <c r="V328" s="102"/>
      <c r="W328" s="102"/>
      <c r="X328" s="102" t="str">
        <f>IF(ISERROR(VLOOKUP($E328,Lists!$T$4:$AF$49,13,FALSE))," ",VLOOKUP($E328,Lists!$T$4:$AF$49,13,FALSE))</f>
        <v xml:space="preserve"> </v>
      </c>
    </row>
    <row r="329" spans="1:24" x14ac:dyDescent="0.25">
      <c r="A329" s="91"/>
      <c r="B329" s="76" t="s">
        <v>781</v>
      </c>
      <c r="C329" s="89" t="s">
        <v>900</v>
      </c>
      <c r="D329" s="139" t="str">
        <f>IF(ISERROR(VLOOKUP($B329,Lists!$R$4:$S$17,2,FALSE)),"",VLOOKUP($B329,Lists!$R$4:$S$17,2,FALSE))</f>
        <v/>
      </c>
      <c r="E329" s="90" t="s">
        <v>799</v>
      </c>
      <c r="F329" s="96"/>
      <c r="G329" s="96" t="s">
        <v>836</v>
      </c>
      <c r="H329" s="91" t="s">
        <v>1016</v>
      </c>
      <c r="I329" s="91" t="s">
        <v>926</v>
      </c>
      <c r="J329" s="97"/>
      <c r="K329" s="78" t="s">
        <v>945</v>
      </c>
      <c r="L329" s="140" t="str">
        <f>IF(ISERROR(VLOOKUP($B329&amp;" "&amp;$M329,Lists!$AC$4:$AD$17,2,FALSE)),"",VLOOKUP($B329&amp;" "&amp;$M329,Lists!$AC$4:$AD$17,2,FALSE))</f>
        <v/>
      </c>
      <c r="M329" s="78" t="str">
        <f>IF(ISERROR(VLOOKUP($K329,Lists!$L$4:$M$7,2,FALSE)),"",VLOOKUP($K329,Lists!$L$4:$M$7,2,FALSE))</f>
        <v/>
      </c>
      <c r="N329" s="98" t="str">
        <f t="shared" si="5"/>
        <v/>
      </c>
      <c r="O329" s="124" t="str">
        <f>IF(C329="no",VLOOKUP(B329,Lists!$R$4:$AB$17,10, FALSE),"Please enter details here")</f>
        <v>Please enter details here</v>
      </c>
      <c r="P329" s="99"/>
      <c r="Q329" s="99" t="str">
        <f>IF(Lists!$BA$4="","No","")</f>
        <v>No</v>
      </c>
      <c r="R329" s="100" t="str">
        <f>IF(ISERROR(VLOOKUP($E329,Lists!$T$4:$AA$49,6,FALSE)),"",VLOOKUP($E329,Lists!$T$4:$AA$49,6,FALSE))</f>
        <v/>
      </c>
      <c r="S329" s="101" t="str">
        <f>IF(ISERROR(VLOOKUP($E329,Lists!$T$4:$AA$49,7,FALSE)),"",VLOOKUP($E329,Lists!$T$4:$AA$49,7,FALSE))</f>
        <v/>
      </c>
      <c r="T329" s="102"/>
      <c r="U329" s="102"/>
      <c r="V329" s="102"/>
      <c r="W329" s="102"/>
      <c r="X329" s="102" t="str">
        <f>IF(ISERROR(VLOOKUP($E329,Lists!$T$4:$AF$49,13,FALSE))," ",VLOOKUP($E329,Lists!$T$4:$AF$49,13,FALSE))</f>
        <v xml:space="preserve"> </v>
      </c>
    </row>
    <row r="330" spans="1:24" x14ac:dyDescent="0.25">
      <c r="A330" s="91"/>
      <c r="B330" s="76" t="s">
        <v>781</v>
      </c>
      <c r="C330" s="89" t="s">
        <v>900</v>
      </c>
      <c r="D330" s="139" t="str">
        <f>IF(ISERROR(VLOOKUP($B330,Lists!$R$4:$S$17,2,FALSE)),"",VLOOKUP($B330,Lists!$R$4:$S$17,2,FALSE))</f>
        <v/>
      </c>
      <c r="E330" s="90" t="s">
        <v>799</v>
      </c>
      <c r="F330" s="96"/>
      <c r="G330" s="96" t="s">
        <v>836</v>
      </c>
      <c r="H330" s="91" t="s">
        <v>1016</v>
      </c>
      <c r="I330" s="91" t="s">
        <v>926</v>
      </c>
      <c r="J330" s="97"/>
      <c r="K330" s="78" t="s">
        <v>945</v>
      </c>
      <c r="L330" s="140" t="str">
        <f>IF(ISERROR(VLOOKUP($B330&amp;" "&amp;$M330,Lists!$AC$4:$AD$17,2,FALSE)),"",VLOOKUP($B330&amp;" "&amp;$M330,Lists!$AC$4:$AD$17,2,FALSE))</f>
        <v/>
      </c>
      <c r="M330" s="78" t="str">
        <f>IF(ISERROR(VLOOKUP($K330,Lists!$L$4:$M$7,2,FALSE)),"",VLOOKUP($K330,Lists!$L$4:$M$7,2,FALSE))</f>
        <v/>
      </c>
      <c r="N330" s="98" t="str">
        <f t="shared" si="5"/>
        <v/>
      </c>
      <c r="O330" s="124" t="str">
        <f>IF(C330="no",VLOOKUP(B330,Lists!$R$4:$AB$17,10, FALSE),"Please enter details here")</f>
        <v>Please enter details here</v>
      </c>
      <c r="P330" s="99"/>
      <c r="Q330" s="99" t="str">
        <f>IF(Lists!$BA$4="","No","")</f>
        <v>No</v>
      </c>
      <c r="R330" s="100" t="str">
        <f>IF(ISERROR(VLOOKUP($E330,Lists!$T$4:$AA$49,6,FALSE)),"",VLOOKUP($E330,Lists!$T$4:$AA$49,6,FALSE))</f>
        <v/>
      </c>
      <c r="S330" s="101" t="str">
        <f>IF(ISERROR(VLOOKUP($E330,Lists!$T$4:$AA$49,7,FALSE)),"",VLOOKUP($E330,Lists!$T$4:$AA$49,7,FALSE))</f>
        <v/>
      </c>
      <c r="T330" s="102"/>
      <c r="U330" s="102"/>
      <c r="V330" s="102"/>
      <c r="W330" s="102"/>
      <c r="X330" s="102" t="str">
        <f>IF(ISERROR(VLOOKUP($E330,Lists!$T$4:$AF$49,13,FALSE))," ",VLOOKUP($E330,Lists!$T$4:$AF$49,13,FALSE))</f>
        <v xml:space="preserve"> </v>
      </c>
    </row>
    <row r="331" spans="1:24" x14ac:dyDescent="0.25">
      <c r="A331" s="91"/>
      <c r="B331" s="76" t="s">
        <v>781</v>
      </c>
      <c r="C331" s="89" t="s">
        <v>900</v>
      </c>
      <c r="D331" s="139" t="str">
        <f>IF(ISERROR(VLOOKUP($B331,Lists!$R$4:$S$17,2,FALSE)),"",VLOOKUP($B331,Lists!$R$4:$S$17,2,FALSE))</f>
        <v/>
      </c>
      <c r="E331" s="90" t="s">
        <v>799</v>
      </c>
      <c r="F331" s="96"/>
      <c r="G331" s="96" t="s">
        <v>836</v>
      </c>
      <c r="H331" s="91" t="s">
        <v>1016</v>
      </c>
      <c r="I331" s="91" t="s">
        <v>926</v>
      </c>
      <c r="J331" s="97"/>
      <c r="K331" s="78" t="s">
        <v>945</v>
      </c>
      <c r="L331" s="140" t="str">
        <f>IF(ISERROR(VLOOKUP($B331&amp;" "&amp;$M331,Lists!$AC$4:$AD$17,2,FALSE)),"",VLOOKUP($B331&amp;" "&amp;$M331,Lists!$AC$4:$AD$17,2,FALSE))</f>
        <v/>
      </c>
      <c r="M331" s="78" t="str">
        <f>IF(ISERROR(VLOOKUP($K331,Lists!$L$4:$M$7,2,FALSE)),"",VLOOKUP($K331,Lists!$L$4:$M$7,2,FALSE))</f>
        <v/>
      </c>
      <c r="N331" s="98" t="str">
        <f t="shared" si="5"/>
        <v/>
      </c>
      <c r="O331" s="124" t="str">
        <f>IF(C331="no",VLOOKUP(B331,Lists!$R$4:$AB$17,10, FALSE),"Please enter details here")</f>
        <v>Please enter details here</v>
      </c>
      <c r="P331" s="99"/>
      <c r="Q331" s="99" t="str">
        <f>IF(Lists!$BA$4="","No","")</f>
        <v>No</v>
      </c>
      <c r="R331" s="100" t="str">
        <f>IF(ISERROR(VLOOKUP($E331,Lists!$T$4:$AA$49,6,FALSE)),"",VLOOKUP($E331,Lists!$T$4:$AA$49,6,FALSE))</f>
        <v/>
      </c>
      <c r="S331" s="101" t="str">
        <f>IF(ISERROR(VLOOKUP($E331,Lists!$T$4:$AA$49,7,FALSE)),"",VLOOKUP($E331,Lists!$T$4:$AA$49,7,FALSE))</f>
        <v/>
      </c>
      <c r="T331" s="102"/>
      <c r="U331" s="102"/>
      <c r="V331" s="102"/>
      <c r="W331" s="102"/>
      <c r="X331" s="102" t="str">
        <f>IF(ISERROR(VLOOKUP($E331,Lists!$T$4:$AF$49,13,FALSE))," ",VLOOKUP($E331,Lists!$T$4:$AF$49,13,FALSE))</f>
        <v xml:space="preserve"> </v>
      </c>
    </row>
    <row r="332" spans="1:24" x14ac:dyDescent="0.25">
      <c r="A332" s="91"/>
      <c r="B332" s="76" t="s">
        <v>781</v>
      </c>
      <c r="C332" s="89" t="s">
        <v>900</v>
      </c>
      <c r="D332" s="139" t="str">
        <f>IF(ISERROR(VLOOKUP($B332,Lists!$R$4:$S$17,2,FALSE)),"",VLOOKUP($B332,Lists!$R$4:$S$17,2,FALSE))</f>
        <v/>
      </c>
      <c r="E332" s="90" t="s">
        <v>799</v>
      </c>
      <c r="F332" s="96"/>
      <c r="G332" s="96" t="s">
        <v>836</v>
      </c>
      <c r="H332" s="91" t="s">
        <v>1016</v>
      </c>
      <c r="I332" s="91" t="s">
        <v>926</v>
      </c>
      <c r="J332" s="97"/>
      <c r="K332" s="78" t="s">
        <v>945</v>
      </c>
      <c r="L332" s="140" t="str">
        <f>IF(ISERROR(VLOOKUP($B332&amp;" "&amp;$M332,Lists!$AC$4:$AD$17,2,FALSE)),"",VLOOKUP($B332&amp;" "&amp;$M332,Lists!$AC$4:$AD$17,2,FALSE))</f>
        <v/>
      </c>
      <c r="M332" s="78" t="str">
        <f>IF(ISERROR(VLOOKUP($K332,Lists!$L$4:$M$7,2,FALSE)),"",VLOOKUP($K332,Lists!$L$4:$M$7,2,FALSE))</f>
        <v/>
      </c>
      <c r="N332" s="98" t="str">
        <f t="shared" si="5"/>
        <v/>
      </c>
      <c r="O332" s="124" t="str">
        <f>IF(C332="no",VLOOKUP(B332,Lists!$R$4:$AB$17,10, FALSE),"Please enter details here")</f>
        <v>Please enter details here</v>
      </c>
      <c r="P332" s="99"/>
      <c r="Q332" s="99" t="str">
        <f>IF(Lists!$BA$4="","No","")</f>
        <v>No</v>
      </c>
      <c r="R332" s="100" t="str">
        <f>IF(ISERROR(VLOOKUP($E332,Lists!$T$4:$AA$49,6,FALSE)),"",VLOOKUP($E332,Lists!$T$4:$AA$49,6,FALSE))</f>
        <v/>
      </c>
      <c r="S332" s="101" t="str">
        <f>IF(ISERROR(VLOOKUP($E332,Lists!$T$4:$AA$49,7,FALSE)),"",VLOOKUP($E332,Lists!$T$4:$AA$49,7,FALSE))</f>
        <v/>
      </c>
      <c r="T332" s="102"/>
      <c r="U332" s="102"/>
      <c r="V332" s="102"/>
      <c r="W332" s="102"/>
      <c r="X332" s="102" t="str">
        <f>IF(ISERROR(VLOOKUP($E332,Lists!$T$4:$AF$49,13,FALSE))," ",VLOOKUP($E332,Lists!$T$4:$AF$49,13,FALSE))</f>
        <v xml:space="preserve"> </v>
      </c>
    </row>
    <row r="333" spans="1:24" x14ac:dyDescent="0.25">
      <c r="A333" s="91"/>
      <c r="B333" s="76" t="s">
        <v>781</v>
      </c>
      <c r="C333" s="89" t="s">
        <v>900</v>
      </c>
      <c r="D333" s="139" t="str">
        <f>IF(ISERROR(VLOOKUP($B333,Lists!$R$4:$S$17,2,FALSE)),"",VLOOKUP($B333,Lists!$R$4:$S$17,2,FALSE))</f>
        <v/>
      </c>
      <c r="E333" s="90" t="s">
        <v>799</v>
      </c>
      <c r="F333" s="96"/>
      <c r="G333" s="96" t="s">
        <v>836</v>
      </c>
      <c r="H333" s="91" t="s">
        <v>1016</v>
      </c>
      <c r="I333" s="91" t="s">
        <v>926</v>
      </c>
      <c r="J333" s="97"/>
      <c r="K333" s="78" t="s">
        <v>945</v>
      </c>
      <c r="L333" s="140" t="str">
        <f>IF(ISERROR(VLOOKUP($B333&amp;" "&amp;$M333,Lists!$AC$4:$AD$17,2,FALSE)),"",VLOOKUP($B333&amp;" "&amp;$M333,Lists!$AC$4:$AD$17,2,FALSE))</f>
        <v/>
      </c>
      <c r="M333" s="78" t="str">
        <f>IF(ISERROR(VLOOKUP($K333,Lists!$L$4:$M$7,2,FALSE)),"",VLOOKUP($K333,Lists!$L$4:$M$7,2,FALSE))</f>
        <v/>
      </c>
      <c r="N333" s="98" t="str">
        <f t="shared" si="5"/>
        <v/>
      </c>
      <c r="O333" s="124" t="str">
        <f>IF(C333="no",VLOOKUP(B333,Lists!$R$4:$AB$17,10, FALSE),"Please enter details here")</f>
        <v>Please enter details here</v>
      </c>
      <c r="P333" s="99"/>
      <c r="Q333" s="99" t="str">
        <f>IF(Lists!$BA$4="","No","")</f>
        <v>No</v>
      </c>
      <c r="R333" s="100" t="str">
        <f>IF(ISERROR(VLOOKUP($E333,Lists!$T$4:$AA$49,6,FALSE)),"",VLOOKUP($E333,Lists!$T$4:$AA$49,6,FALSE))</f>
        <v/>
      </c>
      <c r="S333" s="101" t="str">
        <f>IF(ISERROR(VLOOKUP($E333,Lists!$T$4:$AA$49,7,FALSE)),"",VLOOKUP($E333,Lists!$T$4:$AA$49,7,FALSE))</f>
        <v/>
      </c>
      <c r="T333" s="102"/>
      <c r="U333" s="102"/>
      <c r="V333" s="102"/>
      <c r="W333" s="102"/>
      <c r="X333" s="102" t="str">
        <f>IF(ISERROR(VLOOKUP($E333,Lists!$T$4:$AF$49,13,FALSE))," ",VLOOKUP($E333,Lists!$T$4:$AF$49,13,FALSE))</f>
        <v xml:space="preserve"> </v>
      </c>
    </row>
    <row r="334" spans="1:24" x14ac:dyDescent="0.25">
      <c r="A334" s="91"/>
      <c r="B334" s="76" t="s">
        <v>781</v>
      </c>
      <c r="C334" s="89" t="s">
        <v>900</v>
      </c>
      <c r="D334" s="139" t="str">
        <f>IF(ISERROR(VLOOKUP($B334,Lists!$R$4:$S$17,2,FALSE)),"",VLOOKUP($B334,Lists!$R$4:$S$17,2,FALSE))</f>
        <v/>
      </c>
      <c r="E334" s="90" t="s">
        <v>799</v>
      </c>
      <c r="F334" s="96"/>
      <c r="G334" s="96" t="s">
        <v>836</v>
      </c>
      <c r="H334" s="91" t="s">
        <v>1016</v>
      </c>
      <c r="I334" s="91" t="s">
        <v>926</v>
      </c>
      <c r="J334" s="97"/>
      <c r="K334" s="78" t="s">
        <v>945</v>
      </c>
      <c r="L334" s="140" t="str">
        <f>IF(ISERROR(VLOOKUP($B334&amp;" "&amp;$M334,Lists!$AC$4:$AD$17,2,FALSE)),"",VLOOKUP($B334&amp;" "&amp;$M334,Lists!$AC$4:$AD$17,2,FALSE))</f>
        <v/>
      </c>
      <c r="M334" s="78" t="str">
        <f>IF(ISERROR(VLOOKUP($K334,Lists!$L$4:$M$7,2,FALSE)),"",VLOOKUP($K334,Lists!$L$4:$M$7,2,FALSE))</f>
        <v/>
      </c>
      <c r="N334" s="98" t="str">
        <f t="shared" si="5"/>
        <v/>
      </c>
      <c r="O334" s="124" t="str">
        <f>IF(C334="no",VLOOKUP(B334,Lists!$R$4:$AB$17,10, FALSE),"Please enter details here")</f>
        <v>Please enter details here</v>
      </c>
      <c r="P334" s="99"/>
      <c r="Q334" s="99" t="str">
        <f>IF(Lists!$BA$4="","No","")</f>
        <v>No</v>
      </c>
      <c r="R334" s="100" t="str">
        <f>IF(ISERROR(VLOOKUP($E334,Lists!$T$4:$AA$49,6,FALSE)),"",VLOOKUP($E334,Lists!$T$4:$AA$49,6,FALSE))</f>
        <v/>
      </c>
      <c r="S334" s="101" t="str">
        <f>IF(ISERROR(VLOOKUP($E334,Lists!$T$4:$AA$49,7,FALSE)),"",VLOOKUP($E334,Lists!$T$4:$AA$49,7,FALSE))</f>
        <v/>
      </c>
      <c r="T334" s="102"/>
      <c r="U334" s="102"/>
      <c r="V334" s="102"/>
      <c r="W334" s="102"/>
      <c r="X334" s="102" t="str">
        <f>IF(ISERROR(VLOOKUP($E334,Lists!$T$4:$AF$49,13,FALSE))," ",VLOOKUP($E334,Lists!$T$4:$AF$49,13,FALSE))</f>
        <v xml:space="preserve"> </v>
      </c>
    </row>
    <row r="335" spans="1:24" x14ac:dyDescent="0.25">
      <c r="A335" s="91"/>
      <c r="B335" s="76" t="s">
        <v>781</v>
      </c>
      <c r="C335" s="89" t="s">
        <v>900</v>
      </c>
      <c r="D335" s="139" t="str">
        <f>IF(ISERROR(VLOOKUP($B335,Lists!$R$4:$S$17,2,FALSE)),"",VLOOKUP($B335,Lists!$R$4:$S$17,2,FALSE))</f>
        <v/>
      </c>
      <c r="E335" s="90" t="s">
        <v>799</v>
      </c>
      <c r="F335" s="96"/>
      <c r="G335" s="96" t="s">
        <v>836</v>
      </c>
      <c r="H335" s="91" t="s">
        <v>1016</v>
      </c>
      <c r="I335" s="91" t="s">
        <v>926</v>
      </c>
      <c r="J335" s="97"/>
      <c r="K335" s="78" t="s">
        <v>945</v>
      </c>
      <c r="L335" s="140" t="str">
        <f>IF(ISERROR(VLOOKUP($B335&amp;" "&amp;$M335,Lists!$AC$4:$AD$17,2,FALSE)),"",VLOOKUP($B335&amp;" "&amp;$M335,Lists!$AC$4:$AD$17,2,FALSE))</f>
        <v/>
      </c>
      <c r="M335" s="78" t="str">
        <f>IF(ISERROR(VLOOKUP($K335,Lists!$L$4:$M$7,2,FALSE)),"",VLOOKUP($K335,Lists!$L$4:$M$7,2,FALSE))</f>
        <v/>
      </c>
      <c r="N335" s="98" t="str">
        <f t="shared" si="5"/>
        <v/>
      </c>
      <c r="O335" s="124" t="str">
        <f>IF(C335="no",VLOOKUP(B335,Lists!$R$4:$AB$17,10, FALSE),"Please enter details here")</f>
        <v>Please enter details here</v>
      </c>
      <c r="P335" s="99"/>
      <c r="Q335" s="99" t="str">
        <f>IF(Lists!$BA$4="","No","")</f>
        <v>No</v>
      </c>
      <c r="R335" s="100" t="str">
        <f>IF(ISERROR(VLOOKUP($E335,Lists!$T$4:$AA$49,6,FALSE)),"",VLOOKUP($E335,Lists!$T$4:$AA$49,6,FALSE))</f>
        <v/>
      </c>
      <c r="S335" s="101" t="str">
        <f>IF(ISERROR(VLOOKUP($E335,Lists!$T$4:$AA$49,7,FALSE)),"",VLOOKUP($E335,Lists!$T$4:$AA$49,7,FALSE))</f>
        <v/>
      </c>
      <c r="T335" s="102"/>
      <c r="U335" s="102"/>
      <c r="V335" s="102"/>
      <c r="W335" s="102"/>
      <c r="X335" s="102" t="str">
        <f>IF(ISERROR(VLOOKUP($E335,Lists!$T$4:$AF$49,13,FALSE))," ",VLOOKUP($E335,Lists!$T$4:$AF$49,13,FALSE))</f>
        <v xml:space="preserve"> </v>
      </c>
    </row>
    <row r="336" spans="1:24" x14ac:dyDescent="0.25">
      <c r="A336" s="91"/>
      <c r="B336" s="76" t="s">
        <v>781</v>
      </c>
      <c r="C336" s="89" t="s">
        <v>900</v>
      </c>
      <c r="D336" s="139" t="str">
        <f>IF(ISERROR(VLOOKUP($B336,Lists!$R$4:$S$17,2,FALSE)),"",VLOOKUP($B336,Lists!$R$4:$S$17,2,FALSE))</f>
        <v/>
      </c>
      <c r="E336" s="90" t="s">
        <v>799</v>
      </c>
      <c r="F336" s="96"/>
      <c r="G336" s="96" t="s">
        <v>836</v>
      </c>
      <c r="H336" s="91" t="s">
        <v>1016</v>
      </c>
      <c r="I336" s="91" t="s">
        <v>926</v>
      </c>
      <c r="J336" s="97"/>
      <c r="K336" s="78" t="s">
        <v>945</v>
      </c>
      <c r="L336" s="140" t="str">
        <f>IF(ISERROR(VLOOKUP($B336&amp;" "&amp;$M336,Lists!$AC$4:$AD$17,2,FALSE)),"",VLOOKUP($B336&amp;" "&amp;$M336,Lists!$AC$4:$AD$17,2,FALSE))</f>
        <v/>
      </c>
      <c r="M336" s="78" t="str">
        <f>IF(ISERROR(VLOOKUP($K336,Lists!$L$4:$M$7,2,FALSE)),"",VLOOKUP($K336,Lists!$L$4:$M$7,2,FALSE))</f>
        <v/>
      </c>
      <c r="N336" s="98" t="str">
        <f t="shared" si="5"/>
        <v/>
      </c>
      <c r="O336" s="124" t="str">
        <f>IF(C336="no",VLOOKUP(B336,Lists!$R$4:$AB$17,10, FALSE),"Please enter details here")</f>
        <v>Please enter details here</v>
      </c>
      <c r="P336" s="99"/>
      <c r="Q336" s="99" t="str">
        <f>IF(Lists!$BA$4="","No","")</f>
        <v>No</v>
      </c>
      <c r="R336" s="100" t="str">
        <f>IF(ISERROR(VLOOKUP($E336,Lists!$T$4:$AA$49,6,FALSE)),"",VLOOKUP($E336,Lists!$T$4:$AA$49,6,FALSE))</f>
        <v/>
      </c>
      <c r="S336" s="101" t="str">
        <f>IF(ISERROR(VLOOKUP($E336,Lists!$T$4:$AA$49,7,FALSE)),"",VLOOKUP($E336,Lists!$T$4:$AA$49,7,FALSE))</f>
        <v/>
      </c>
      <c r="T336" s="102"/>
      <c r="U336" s="102"/>
      <c r="V336" s="102"/>
      <c r="W336" s="102"/>
      <c r="X336" s="102" t="str">
        <f>IF(ISERROR(VLOOKUP($E336,Lists!$T$4:$AF$49,13,FALSE))," ",VLOOKUP($E336,Lists!$T$4:$AF$49,13,FALSE))</f>
        <v xml:space="preserve"> </v>
      </c>
    </row>
    <row r="337" spans="1:24" x14ac:dyDescent="0.25">
      <c r="A337" s="91"/>
      <c r="B337" s="76" t="s">
        <v>781</v>
      </c>
      <c r="C337" s="89" t="s">
        <v>900</v>
      </c>
      <c r="D337" s="139" t="str">
        <f>IF(ISERROR(VLOOKUP($B337,Lists!$R$4:$S$17,2,FALSE)),"",VLOOKUP($B337,Lists!$R$4:$S$17,2,FALSE))</f>
        <v/>
      </c>
      <c r="E337" s="90" t="s">
        <v>799</v>
      </c>
      <c r="F337" s="96"/>
      <c r="G337" s="96" t="s">
        <v>836</v>
      </c>
      <c r="H337" s="91" t="s">
        <v>1016</v>
      </c>
      <c r="I337" s="91" t="s">
        <v>926</v>
      </c>
      <c r="J337" s="97"/>
      <c r="K337" s="78" t="s">
        <v>945</v>
      </c>
      <c r="L337" s="140" t="str">
        <f>IF(ISERROR(VLOOKUP($B337&amp;" "&amp;$M337,Lists!$AC$4:$AD$17,2,FALSE)),"",VLOOKUP($B337&amp;" "&amp;$M337,Lists!$AC$4:$AD$17,2,FALSE))</f>
        <v/>
      </c>
      <c r="M337" s="78" t="str">
        <f>IF(ISERROR(VLOOKUP($K337,Lists!$L$4:$M$7,2,FALSE)),"",VLOOKUP($K337,Lists!$L$4:$M$7,2,FALSE))</f>
        <v/>
      </c>
      <c r="N337" s="98" t="str">
        <f t="shared" si="5"/>
        <v/>
      </c>
      <c r="O337" s="124" t="str">
        <f>IF(C337="no",VLOOKUP(B337,Lists!$R$4:$AB$17,10, FALSE),"Please enter details here")</f>
        <v>Please enter details here</v>
      </c>
      <c r="P337" s="99"/>
      <c r="Q337" s="99" t="str">
        <f>IF(Lists!$BA$4="","No","")</f>
        <v>No</v>
      </c>
      <c r="R337" s="100" t="str">
        <f>IF(ISERROR(VLOOKUP($E337,Lists!$T$4:$AA$49,6,FALSE)),"",VLOOKUP($E337,Lists!$T$4:$AA$49,6,FALSE))</f>
        <v/>
      </c>
      <c r="S337" s="101" t="str">
        <f>IF(ISERROR(VLOOKUP($E337,Lists!$T$4:$AA$49,7,FALSE)),"",VLOOKUP($E337,Lists!$T$4:$AA$49,7,FALSE))</f>
        <v/>
      </c>
      <c r="T337" s="102"/>
      <c r="U337" s="102"/>
      <c r="V337" s="102"/>
      <c r="W337" s="102"/>
      <c r="X337" s="102" t="str">
        <f>IF(ISERROR(VLOOKUP($E337,Lists!$T$4:$AF$49,13,FALSE))," ",VLOOKUP($E337,Lists!$T$4:$AF$49,13,FALSE))</f>
        <v xml:space="preserve"> </v>
      </c>
    </row>
    <row r="338" spans="1:24" x14ac:dyDescent="0.25">
      <c r="A338" s="91"/>
      <c r="B338" s="76" t="s">
        <v>781</v>
      </c>
      <c r="C338" s="89" t="s">
        <v>900</v>
      </c>
      <c r="D338" s="139" t="str">
        <f>IF(ISERROR(VLOOKUP($B338,Lists!$R$4:$S$17,2,FALSE)),"",VLOOKUP($B338,Lists!$R$4:$S$17,2,FALSE))</f>
        <v/>
      </c>
      <c r="E338" s="90" t="s">
        <v>799</v>
      </c>
      <c r="F338" s="96"/>
      <c r="G338" s="96" t="s">
        <v>836</v>
      </c>
      <c r="H338" s="91" t="s">
        <v>1016</v>
      </c>
      <c r="I338" s="91" t="s">
        <v>926</v>
      </c>
      <c r="J338" s="97"/>
      <c r="K338" s="78" t="s">
        <v>945</v>
      </c>
      <c r="L338" s="140" t="str">
        <f>IF(ISERROR(VLOOKUP($B338&amp;" "&amp;$M338,Lists!$AC$4:$AD$17,2,FALSE)),"",VLOOKUP($B338&amp;" "&amp;$M338,Lists!$AC$4:$AD$17,2,FALSE))</f>
        <v/>
      </c>
      <c r="M338" s="78" t="str">
        <f>IF(ISERROR(VLOOKUP($K338,Lists!$L$4:$M$7,2,FALSE)),"",VLOOKUP($K338,Lists!$L$4:$M$7,2,FALSE))</f>
        <v/>
      </c>
      <c r="N338" s="98" t="str">
        <f t="shared" si="5"/>
        <v/>
      </c>
      <c r="O338" s="124" t="str">
        <f>IF(C338="no",VLOOKUP(B338,Lists!$R$4:$AB$17,10, FALSE),"Please enter details here")</f>
        <v>Please enter details here</v>
      </c>
      <c r="P338" s="99"/>
      <c r="Q338" s="99" t="str">
        <f>IF(Lists!$BA$4="","No","")</f>
        <v>No</v>
      </c>
      <c r="R338" s="100" t="str">
        <f>IF(ISERROR(VLOOKUP($E338,Lists!$T$4:$AA$49,6,FALSE)),"",VLOOKUP($E338,Lists!$T$4:$AA$49,6,FALSE))</f>
        <v/>
      </c>
      <c r="S338" s="101" t="str">
        <f>IF(ISERROR(VLOOKUP($E338,Lists!$T$4:$AA$49,7,FALSE)),"",VLOOKUP($E338,Lists!$T$4:$AA$49,7,FALSE))</f>
        <v/>
      </c>
      <c r="T338" s="102"/>
      <c r="U338" s="102"/>
      <c r="V338" s="102"/>
      <c r="W338" s="102"/>
      <c r="X338" s="102" t="str">
        <f>IF(ISERROR(VLOOKUP($E338,Lists!$T$4:$AF$49,13,FALSE))," ",VLOOKUP($E338,Lists!$T$4:$AF$49,13,FALSE))</f>
        <v xml:space="preserve"> </v>
      </c>
    </row>
    <row r="339" spans="1:24" x14ac:dyDescent="0.25">
      <c r="A339" s="91"/>
      <c r="B339" s="76" t="s">
        <v>781</v>
      </c>
      <c r="C339" s="89" t="s">
        <v>900</v>
      </c>
      <c r="D339" s="139" t="str">
        <f>IF(ISERROR(VLOOKUP($B339,Lists!$R$4:$S$17,2,FALSE)),"",VLOOKUP($B339,Lists!$R$4:$S$17,2,FALSE))</f>
        <v/>
      </c>
      <c r="E339" s="90" t="s">
        <v>799</v>
      </c>
      <c r="F339" s="96"/>
      <c r="G339" s="96" t="s">
        <v>836</v>
      </c>
      <c r="H339" s="91" t="s">
        <v>1016</v>
      </c>
      <c r="I339" s="91" t="s">
        <v>926</v>
      </c>
      <c r="J339" s="97"/>
      <c r="K339" s="78" t="s">
        <v>945</v>
      </c>
      <c r="L339" s="140" t="str">
        <f>IF(ISERROR(VLOOKUP($B339&amp;" "&amp;$M339,Lists!$AC$4:$AD$17,2,FALSE)),"",VLOOKUP($B339&amp;" "&amp;$M339,Lists!$AC$4:$AD$17,2,FALSE))</f>
        <v/>
      </c>
      <c r="M339" s="78" t="str">
        <f>IF(ISERROR(VLOOKUP($K339,Lists!$L$4:$M$7,2,FALSE)),"",VLOOKUP($K339,Lists!$L$4:$M$7,2,FALSE))</f>
        <v/>
      </c>
      <c r="N339" s="98" t="str">
        <f t="shared" si="5"/>
        <v/>
      </c>
      <c r="O339" s="124" t="str">
        <f>IF(C339="no",VLOOKUP(B339,Lists!$R$4:$AB$17,10, FALSE),"Please enter details here")</f>
        <v>Please enter details here</v>
      </c>
      <c r="P339" s="99"/>
      <c r="Q339" s="99" t="str">
        <f>IF(Lists!$BA$4="","No","")</f>
        <v>No</v>
      </c>
      <c r="R339" s="100" t="str">
        <f>IF(ISERROR(VLOOKUP($E339,Lists!$T$4:$AA$49,6,FALSE)),"",VLOOKUP($E339,Lists!$T$4:$AA$49,6,FALSE))</f>
        <v/>
      </c>
      <c r="S339" s="101" t="str">
        <f>IF(ISERROR(VLOOKUP($E339,Lists!$T$4:$AA$49,7,FALSE)),"",VLOOKUP($E339,Lists!$T$4:$AA$49,7,FALSE))</f>
        <v/>
      </c>
      <c r="T339" s="102"/>
      <c r="U339" s="102"/>
      <c r="V339" s="102"/>
      <c r="W339" s="102"/>
      <c r="X339" s="102" t="str">
        <f>IF(ISERROR(VLOOKUP($E339,Lists!$T$4:$AF$49,13,FALSE))," ",VLOOKUP($E339,Lists!$T$4:$AF$49,13,FALSE))</f>
        <v xml:space="preserve"> </v>
      </c>
    </row>
    <row r="340" spans="1:24" x14ac:dyDescent="0.25">
      <c r="A340" s="91"/>
      <c r="B340" s="76" t="s">
        <v>781</v>
      </c>
      <c r="C340" s="89" t="s">
        <v>900</v>
      </c>
      <c r="D340" s="139" t="str">
        <f>IF(ISERROR(VLOOKUP($B340,Lists!$R$4:$S$17,2,FALSE)),"",VLOOKUP($B340,Lists!$R$4:$S$17,2,FALSE))</f>
        <v/>
      </c>
      <c r="E340" s="90" t="s">
        <v>799</v>
      </c>
      <c r="F340" s="96"/>
      <c r="G340" s="96" t="s">
        <v>836</v>
      </c>
      <c r="H340" s="91" t="s">
        <v>1016</v>
      </c>
      <c r="I340" s="91" t="s">
        <v>926</v>
      </c>
      <c r="J340" s="97"/>
      <c r="K340" s="78" t="s">
        <v>945</v>
      </c>
      <c r="L340" s="140" t="str">
        <f>IF(ISERROR(VLOOKUP($B340&amp;" "&amp;$M340,Lists!$AC$4:$AD$17,2,FALSE)),"",VLOOKUP($B340&amp;" "&amp;$M340,Lists!$AC$4:$AD$17,2,FALSE))</f>
        <v/>
      </c>
      <c r="M340" s="78" t="str">
        <f>IF(ISERROR(VLOOKUP($K340,Lists!$L$4:$M$7,2,FALSE)),"",VLOOKUP($K340,Lists!$L$4:$M$7,2,FALSE))</f>
        <v/>
      </c>
      <c r="N340" s="98" t="str">
        <f t="shared" si="5"/>
        <v/>
      </c>
      <c r="O340" s="124" t="str">
        <f>IF(C340="no",VLOOKUP(B340,Lists!$R$4:$AB$17,10, FALSE),"Please enter details here")</f>
        <v>Please enter details here</v>
      </c>
      <c r="P340" s="99"/>
      <c r="Q340" s="99" t="str">
        <f>IF(Lists!$BA$4="","No","")</f>
        <v>No</v>
      </c>
      <c r="R340" s="100" t="str">
        <f>IF(ISERROR(VLOOKUP($E340,Lists!$T$4:$AA$49,6,FALSE)),"",VLOOKUP($E340,Lists!$T$4:$AA$49,6,FALSE))</f>
        <v/>
      </c>
      <c r="S340" s="101" t="str">
        <f>IF(ISERROR(VLOOKUP($E340,Lists!$T$4:$AA$49,7,FALSE)),"",VLOOKUP($E340,Lists!$T$4:$AA$49,7,FALSE))</f>
        <v/>
      </c>
      <c r="T340" s="102"/>
      <c r="U340" s="102"/>
      <c r="V340" s="102"/>
      <c r="W340" s="102"/>
      <c r="X340" s="102" t="str">
        <f>IF(ISERROR(VLOOKUP($E340,Lists!$T$4:$AF$49,13,FALSE))," ",VLOOKUP($E340,Lists!$T$4:$AF$49,13,FALSE))</f>
        <v xml:space="preserve"> </v>
      </c>
    </row>
    <row r="341" spans="1:24" x14ac:dyDescent="0.25">
      <c r="A341" s="91"/>
      <c r="B341" s="76" t="s">
        <v>781</v>
      </c>
      <c r="C341" s="89" t="s">
        <v>900</v>
      </c>
      <c r="D341" s="139" t="str">
        <f>IF(ISERROR(VLOOKUP($B341,Lists!$R$4:$S$17,2,FALSE)),"",VLOOKUP($B341,Lists!$R$4:$S$17,2,FALSE))</f>
        <v/>
      </c>
      <c r="E341" s="90" t="s">
        <v>799</v>
      </c>
      <c r="F341" s="96"/>
      <c r="G341" s="96" t="s">
        <v>836</v>
      </c>
      <c r="H341" s="91" t="s">
        <v>1016</v>
      </c>
      <c r="I341" s="91" t="s">
        <v>926</v>
      </c>
      <c r="J341" s="97"/>
      <c r="K341" s="78" t="s">
        <v>945</v>
      </c>
      <c r="L341" s="140" t="str">
        <f>IF(ISERROR(VLOOKUP($B341&amp;" "&amp;$M341,Lists!$AC$4:$AD$17,2,FALSE)),"",VLOOKUP($B341&amp;" "&amp;$M341,Lists!$AC$4:$AD$17,2,FALSE))</f>
        <v/>
      </c>
      <c r="M341" s="78" t="str">
        <f>IF(ISERROR(VLOOKUP($K341,Lists!$L$4:$M$7,2,FALSE)),"",VLOOKUP($K341,Lists!$L$4:$M$7,2,FALSE))</f>
        <v/>
      </c>
      <c r="N341" s="98" t="str">
        <f t="shared" si="5"/>
        <v/>
      </c>
      <c r="O341" s="124" t="str">
        <f>IF(C341="no",VLOOKUP(B341,Lists!$R$4:$AB$17,10, FALSE),"Please enter details here")</f>
        <v>Please enter details here</v>
      </c>
      <c r="P341" s="99"/>
      <c r="Q341" s="99" t="str">
        <f>IF(Lists!$BA$4="","No","")</f>
        <v>No</v>
      </c>
      <c r="R341" s="100" t="str">
        <f>IF(ISERROR(VLOOKUP($E341,Lists!$T$4:$AA$49,6,FALSE)),"",VLOOKUP($E341,Lists!$T$4:$AA$49,6,FALSE))</f>
        <v/>
      </c>
      <c r="S341" s="101" t="str">
        <f>IF(ISERROR(VLOOKUP($E341,Lists!$T$4:$AA$49,7,FALSE)),"",VLOOKUP($E341,Lists!$T$4:$AA$49,7,FALSE))</f>
        <v/>
      </c>
      <c r="T341" s="102"/>
      <c r="U341" s="102"/>
      <c r="V341" s="102"/>
      <c r="W341" s="102"/>
      <c r="X341" s="102" t="str">
        <f>IF(ISERROR(VLOOKUP($E341,Lists!$T$4:$AF$49,13,FALSE))," ",VLOOKUP($E341,Lists!$T$4:$AF$49,13,FALSE))</f>
        <v xml:space="preserve"> </v>
      </c>
    </row>
    <row r="342" spans="1:24" x14ac:dyDescent="0.25">
      <c r="A342" s="91"/>
      <c r="B342" s="76" t="s">
        <v>781</v>
      </c>
      <c r="C342" s="89" t="s">
        <v>900</v>
      </c>
      <c r="D342" s="139" t="str">
        <f>IF(ISERROR(VLOOKUP($B342,Lists!$R$4:$S$17,2,FALSE)),"",VLOOKUP($B342,Lists!$R$4:$S$17,2,FALSE))</f>
        <v/>
      </c>
      <c r="E342" s="90" t="s">
        <v>799</v>
      </c>
      <c r="F342" s="96"/>
      <c r="G342" s="96" t="s">
        <v>836</v>
      </c>
      <c r="H342" s="91" t="s">
        <v>1016</v>
      </c>
      <c r="I342" s="91" t="s">
        <v>926</v>
      </c>
      <c r="J342" s="97"/>
      <c r="K342" s="78" t="s">
        <v>945</v>
      </c>
      <c r="L342" s="140" t="str">
        <f>IF(ISERROR(VLOOKUP($B342&amp;" "&amp;$M342,Lists!$AC$4:$AD$17,2,FALSE)),"",VLOOKUP($B342&amp;" "&amp;$M342,Lists!$AC$4:$AD$17,2,FALSE))</f>
        <v/>
      </c>
      <c r="M342" s="78" t="str">
        <f>IF(ISERROR(VLOOKUP($K342,Lists!$L$4:$M$7,2,FALSE)),"",VLOOKUP($K342,Lists!$L$4:$M$7,2,FALSE))</f>
        <v/>
      </c>
      <c r="N342" s="98" t="str">
        <f t="shared" si="5"/>
        <v/>
      </c>
      <c r="O342" s="124" t="str">
        <f>IF(C342="no",VLOOKUP(B342,Lists!$R$4:$AB$17,10, FALSE),"Please enter details here")</f>
        <v>Please enter details here</v>
      </c>
      <c r="P342" s="99"/>
      <c r="Q342" s="99" t="str">
        <f>IF(Lists!$BA$4="","No","")</f>
        <v>No</v>
      </c>
      <c r="R342" s="100" t="str">
        <f>IF(ISERROR(VLOOKUP($E342,Lists!$T$4:$AA$49,6,FALSE)),"",VLOOKUP($E342,Lists!$T$4:$AA$49,6,FALSE))</f>
        <v/>
      </c>
      <c r="S342" s="101" t="str">
        <f>IF(ISERROR(VLOOKUP($E342,Lists!$T$4:$AA$49,7,FALSE)),"",VLOOKUP($E342,Lists!$T$4:$AA$49,7,FALSE))</f>
        <v/>
      </c>
      <c r="T342" s="102"/>
      <c r="U342" s="102"/>
      <c r="V342" s="102"/>
      <c r="W342" s="102"/>
      <c r="X342" s="102" t="str">
        <f>IF(ISERROR(VLOOKUP($E342,Lists!$T$4:$AF$49,13,FALSE))," ",VLOOKUP($E342,Lists!$T$4:$AF$49,13,FALSE))</f>
        <v xml:space="preserve"> </v>
      </c>
    </row>
    <row r="343" spans="1:24" x14ac:dyDescent="0.25">
      <c r="A343" s="91"/>
      <c r="B343" s="76" t="s">
        <v>781</v>
      </c>
      <c r="C343" s="89" t="s">
        <v>900</v>
      </c>
      <c r="D343" s="139" t="str">
        <f>IF(ISERROR(VLOOKUP($B343,Lists!$R$4:$S$17,2,FALSE)),"",VLOOKUP($B343,Lists!$R$4:$S$17,2,FALSE))</f>
        <v/>
      </c>
      <c r="E343" s="90" t="s">
        <v>799</v>
      </c>
      <c r="F343" s="96"/>
      <c r="G343" s="96" t="s">
        <v>836</v>
      </c>
      <c r="H343" s="91" t="s">
        <v>1016</v>
      </c>
      <c r="I343" s="91" t="s">
        <v>926</v>
      </c>
      <c r="J343" s="97"/>
      <c r="K343" s="78" t="s">
        <v>945</v>
      </c>
      <c r="L343" s="140" t="str">
        <f>IF(ISERROR(VLOOKUP($B343&amp;" "&amp;$M343,Lists!$AC$4:$AD$17,2,FALSE)),"",VLOOKUP($B343&amp;" "&amp;$M343,Lists!$AC$4:$AD$17,2,FALSE))</f>
        <v/>
      </c>
      <c r="M343" s="78" t="str">
        <f>IF(ISERROR(VLOOKUP($K343,Lists!$L$4:$M$7,2,FALSE)),"",VLOOKUP($K343,Lists!$L$4:$M$7,2,FALSE))</f>
        <v/>
      </c>
      <c r="N343" s="98" t="str">
        <f t="shared" si="5"/>
        <v/>
      </c>
      <c r="O343" s="124" t="str">
        <f>IF(C343="no",VLOOKUP(B343,Lists!$R$4:$AB$17,10, FALSE),"Please enter details here")</f>
        <v>Please enter details here</v>
      </c>
      <c r="P343" s="99"/>
      <c r="Q343" s="99" t="str">
        <f>IF(Lists!$BA$4="","No","")</f>
        <v>No</v>
      </c>
      <c r="R343" s="100" t="str">
        <f>IF(ISERROR(VLOOKUP($E343,Lists!$T$4:$AA$49,6,FALSE)),"",VLOOKUP($E343,Lists!$T$4:$AA$49,6,FALSE))</f>
        <v/>
      </c>
      <c r="S343" s="101" t="str">
        <f>IF(ISERROR(VLOOKUP($E343,Lists!$T$4:$AA$49,7,FALSE)),"",VLOOKUP($E343,Lists!$T$4:$AA$49,7,FALSE))</f>
        <v/>
      </c>
      <c r="T343" s="102"/>
      <c r="U343" s="102"/>
      <c r="V343" s="102"/>
      <c r="W343" s="102"/>
      <c r="X343" s="102" t="str">
        <f>IF(ISERROR(VLOOKUP($E343,Lists!$T$4:$AF$49,13,FALSE))," ",VLOOKUP($E343,Lists!$T$4:$AF$49,13,FALSE))</f>
        <v xml:space="preserve"> </v>
      </c>
    </row>
    <row r="344" spans="1:24" x14ac:dyDescent="0.25">
      <c r="A344" s="91"/>
      <c r="B344" s="76" t="s">
        <v>781</v>
      </c>
      <c r="C344" s="89" t="s">
        <v>900</v>
      </c>
      <c r="D344" s="139" t="str">
        <f>IF(ISERROR(VLOOKUP($B344,Lists!$R$4:$S$17,2,FALSE)),"",VLOOKUP($B344,Lists!$R$4:$S$17,2,FALSE))</f>
        <v/>
      </c>
      <c r="E344" s="90" t="s">
        <v>799</v>
      </c>
      <c r="F344" s="96"/>
      <c r="G344" s="96" t="s">
        <v>836</v>
      </c>
      <c r="H344" s="91" t="s">
        <v>1016</v>
      </c>
      <c r="I344" s="91" t="s">
        <v>926</v>
      </c>
      <c r="J344" s="97"/>
      <c r="K344" s="78" t="s">
        <v>945</v>
      </c>
      <c r="L344" s="140" t="str">
        <f>IF(ISERROR(VLOOKUP($B344&amp;" "&amp;$M344,Lists!$AC$4:$AD$17,2,FALSE)),"",VLOOKUP($B344&amp;" "&amp;$M344,Lists!$AC$4:$AD$17,2,FALSE))</f>
        <v/>
      </c>
      <c r="M344" s="78" t="str">
        <f>IF(ISERROR(VLOOKUP($K344,Lists!$L$4:$M$7,2,FALSE)),"",VLOOKUP($K344,Lists!$L$4:$M$7,2,FALSE))</f>
        <v/>
      </c>
      <c r="N344" s="98" t="str">
        <f t="shared" si="5"/>
        <v/>
      </c>
      <c r="O344" s="124" t="str">
        <f>IF(C344="no",VLOOKUP(B344,Lists!$R$4:$AB$17,10, FALSE),"Please enter details here")</f>
        <v>Please enter details here</v>
      </c>
      <c r="P344" s="99"/>
      <c r="Q344" s="99" t="str">
        <f>IF(Lists!$BA$4="","No","")</f>
        <v>No</v>
      </c>
      <c r="R344" s="100" t="str">
        <f>IF(ISERROR(VLOOKUP($E344,Lists!$T$4:$AA$49,6,FALSE)),"",VLOOKUP($E344,Lists!$T$4:$AA$49,6,FALSE))</f>
        <v/>
      </c>
      <c r="S344" s="101" t="str">
        <f>IF(ISERROR(VLOOKUP($E344,Lists!$T$4:$AA$49,7,FALSE)),"",VLOOKUP($E344,Lists!$T$4:$AA$49,7,FALSE))</f>
        <v/>
      </c>
      <c r="T344" s="102"/>
      <c r="U344" s="102"/>
      <c r="V344" s="102"/>
      <c r="W344" s="102"/>
      <c r="X344" s="102" t="str">
        <f>IF(ISERROR(VLOOKUP($E344,Lists!$T$4:$AF$49,13,FALSE))," ",VLOOKUP($E344,Lists!$T$4:$AF$49,13,FALSE))</f>
        <v xml:space="preserve"> </v>
      </c>
    </row>
    <row r="345" spans="1:24" x14ac:dyDescent="0.25">
      <c r="A345" s="91"/>
      <c r="B345" s="76" t="s">
        <v>781</v>
      </c>
      <c r="C345" s="89" t="s">
        <v>900</v>
      </c>
      <c r="D345" s="139" t="str">
        <f>IF(ISERROR(VLOOKUP($B345,Lists!$R$4:$S$17,2,FALSE)),"",VLOOKUP($B345,Lists!$R$4:$S$17,2,FALSE))</f>
        <v/>
      </c>
      <c r="E345" s="90" t="s">
        <v>799</v>
      </c>
      <c r="F345" s="96"/>
      <c r="G345" s="96" t="s">
        <v>836</v>
      </c>
      <c r="H345" s="91" t="s">
        <v>1016</v>
      </c>
      <c r="I345" s="91" t="s">
        <v>926</v>
      </c>
      <c r="J345" s="97"/>
      <c r="K345" s="78" t="s">
        <v>945</v>
      </c>
      <c r="L345" s="140" t="str">
        <f>IF(ISERROR(VLOOKUP($B345&amp;" "&amp;$M345,Lists!$AC$4:$AD$17,2,FALSE)),"",VLOOKUP($B345&amp;" "&amp;$M345,Lists!$AC$4:$AD$17,2,FALSE))</f>
        <v/>
      </c>
      <c r="M345" s="78" t="str">
        <f>IF(ISERROR(VLOOKUP($K345,Lists!$L$4:$M$7,2,FALSE)),"",VLOOKUP($K345,Lists!$L$4:$M$7,2,FALSE))</f>
        <v/>
      </c>
      <c r="N345" s="98" t="str">
        <f t="shared" si="5"/>
        <v/>
      </c>
      <c r="O345" s="124" t="str">
        <f>IF(C345="no",VLOOKUP(B345,Lists!$R$4:$AB$17,10, FALSE),"Please enter details here")</f>
        <v>Please enter details here</v>
      </c>
      <c r="P345" s="99"/>
      <c r="Q345" s="99" t="str">
        <f>IF(Lists!$BA$4="","No","")</f>
        <v>No</v>
      </c>
      <c r="R345" s="100" t="str">
        <f>IF(ISERROR(VLOOKUP($E345,Lists!$T$4:$AA$49,6,FALSE)),"",VLOOKUP($E345,Lists!$T$4:$AA$49,6,FALSE))</f>
        <v/>
      </c>
      <c r="S345" s="101" t="str">
        <f>IF(ISERROR(VLOOKUP($E345,Lists!$T$4:$AA$49,7,FALSE)),"",VLOOKUP($E345,Lists!$T$4:$AA$49,7,FALSE))</f>
        <v/>
      </c>
      <c r="T345" s="102"/>
      <c r="U345" s="102"/>
      <c r="V345" s="102"/>
      <c r="W345" s="102"/>
      <c r="X345" s="102" t="str">
        <f>IF(ISERROR(VLOOKUP($E345,Lists!$T$4:$AF$49,13,FALSE))," ",VLOOKUP($E345,Lists!$T$4:$AF$49,13,FALSE))</f>
        <v xml:space="preserve"> </v>
      </c>
    </row>
    <row r="346" spans="1:24" x14ac:dyDescent="0.25">
      <c r="A346" s="91"/>
      <c r="B346" s="76" t="s">
        <v>781</v>
      </c>
      <c r="C346" s="89" t="s">
        <v>900</v>
      </c>
      <c r="D346" s="139" t="str">
        <f>IF(ISERROR(VLOOKUP($B346,Lists!$R$4:$S$17,2,FALSE)),"",VLOOKUP($B346,Lists!$R$4:$S$17,2,FALSE))</f>
        <v/>
      </c>
      <c r="E346" s="90" t="s">
        <v>799</v>
      </c>
      <c r="F346" s="96"/>
      <c r="G346" s="96" t="s">
        <v>836</v>
      </c>
      <c r="H346" s="91" t="s">
        <v>1016</v>
      </c>
      <c r="I346" s="91" t="s">
        <v>926</v>
      </c>
      <c r="J346" s="97"/>
      <c r="K346" s="78" t="s">
        <v>945</v>
      </c>
      <c r="L346" s="140" t="str">
        <f>IF(ISERROR(VLOOKUP($B346&amp;" "&amp;$M346,Lists!$AC$4:$AD$17,2,FALSE)),"",VLOOKUP($B346&amp;" "&amp;$M346,Lists!$AC$4:$AD$17,2,FALSE))</f>
        <v/>
      </c>
      <c r="M346" s="78" t="str">
        <f>IF(ISERROR(VLOOKUP($K346,Lists!$L$4:$M$7,2,FALSE)),"",VLOOKUP($K346,Lists!$L$4:$M$7,2,FALSE))</f>
        <v/>
      </c>
      <c r="N346" s="98" t="str">
        <f t="shared" si="5"/>
        <v/>
      </c>
      <c r="O346" s="124" t="str">
        <f>IF(C346="no",VLOOKUP(B346,Lists!$R$4:$AB$17,10, FALSE),"Please enter details here")</f>
        <v>Please enter details here</v>
      </c>
      <c r="P346" s="99"/>
      <c r="Q346" s="99" t="str">
        <f>IF(Lists!$BA$4="","No","")</f>
        <v>No</v>
      </c>
      <c r="R346" s="100" t="str">
        <f>IF(ISERROR(VLOOKUP($E346,Lists!$T$4:$AA$49,6,FALSE)),"",VLOOKUP($E346,Lists!$T$4:$AA$49,6,FALSE))</f>
        <v/>
      </c>
      <c r="S346" s="101" t="str">
        <f>IF(ISERROR(VLOOKUP($E346,Lists!$T$4:$AA$49,7,FALSE)),"",VLOOKUP($E346,Lists!$T$4:$AA$49,7,FALSE))</f>
        <v/>
      </c>
      <c r="T346" s="102"/>
      <c r="U346" s="102"/>
      <c r="V346" s="102"/>
      <c r="W346" s="102"/>
      <c r="X346" s="102" t="str">
        <f>IF(ISERROR(VLOOKUP($E346,Lists!$T$4:$AF$49,13,FALSE))," ",VLOOKUP($E346,Lists!$T$4:$AF$49,13,FALSE))</f>
        <v xml:space="preserve"> </v>
      </c>
    </row>
    <row r="347" spans="1:24" x14ac:dyDescent="0.25">
      <c r="A347" s="91"/>
      <c r="B347" s="76" t="s">
        <v>781</v>
      </c>
      <c r="C347" s="89" t="s">
        <v>900</v>
      </c>
      <c r="D347" s="139" t="str">
        <f>IF(ISERROR(VLOOKUP($B347,Lists!$R$4:$S$17,2,FALSE)),"",VLOOKUP($B347,Lists!$R$4:$S$17,2,FALSE))</f>
        <v/>
      </c>
      <c r="E347" s="90" t="s">
        <v>799</v>
      </c>
      <c r="F347" s="96"/>
      <c r="G347" s="96" t="s">
        <v>836</v>
      </c>
      <c r="H347" s="91" t="s">
        <v>1016</v>
      </c>
      <c r="I347" s="91" t="s">
        <v>926</v>
      </c>
      <c r="J347" s="97"/>
      <c r="K347" s="78" t="s">
        <v>945</v>
      </c>
      <c r="L347" s="140" t="str">
        <f>IF(ISERROR(VLOOKUP($B347&amp;" "&amp;$M347,Lists!$AC$4:$AD$17,2,FALSE)),"",VLOOKUP($B347&amp;" "&amp;$M347,Lists!$AC$4:$AD$17,2,FALSE))</f>
        <v/>
      </c>
      <c r="M347" s="78" t="str">
        <f>IF(ISERROR(VLOOKUP($K347,Lists!$L$4:$M$7,2,FALSE)),"",VLOOKUP($K347,Lists!$L$4:$M$7,2,FALSE))</f>
        <v/>
      </c>
      <c r="N347" s="98" t="str">
        <f t="shared" si="5"/>
        <v/>
      </c>
      <c r="O347" s="124" t="str">
        <f>IF(C347="no",VLOOKUP(B347,Lists!$R$4:$AB$17,10, FALSE),"Please enter details here")</f>
        <v>Please enter details here</v>
      </c>
      <c r="P347" s="99"/>
      <c r="Q347" s="99" t="str">
        <f>IF(Lists!$BA$4="","No","")</f>
        <v>No</v>
      </c>
      <c r="R347" s="100" t="str">
        <f>IF(ISERROR(VLOOKUP($E347,Lists!$T$4:$AA$49,6,FALSE)),"",VLOOKUP($E347,Lists!$T$4:$AA$49,6,FALSE))</f>
        <v/>
      </c>
      <c r="S347" s="101" t="str">
        <f>IF(ISERROR(VLOOKUP($E347,Lists!$T$4:$AA$49,7,FALSE)),"",VLOOKUP($E347,Lists!$T$4:$AA$49,7,FALSE))</f>
        <v/>
      </c>
      <c r="T347" s="102"/>
      <c r="U347" s="102"/>
      <c r="V347" s="102"/>
      <c r="W347" s="102"/>
      <c r="X347" s="102" t="str">
        <f>IF(ISERROR(VLOOKUP($E347,Lists!$T$4:$AF$49,13,FALSE))," ",VLOOKUP($E347,Lists!$T$4:$AF$49,13,FALSE))</f>
        <v xml:space="preserve"> </v>
      </c>
    </row>
    <row r="348" spans="1:24" x14ac:dyDescent="0.25">
      <c r="A348" s="91"/>
      <c r="B348" s="76" t="s">
        <v>781</v>
      </c>
      <c r="C348" s="89" t="s">
        <v>900</v>
      </c>
      <c r="D348" s="139" t="str">
        <f>IF(ISERROR(VLOOKUP($B348,Lists!$R$4:$S$17,2,FALSE)),"",VLOOKUP($B348,Lists!$R$4:$S$17,2,FALSE))</f>
        <v/>
      </c>
      <c r="E348" s="90" t="s">
        <v>799</v>
      </c>
      <c r="F348" s="96"/>
      <c r="G348" s="96" t="s">
        <v>836</v>
      </c>
      <c r="H348" s="91" t="s">
        <v>1016</v>
      </c>
      <c r="I348" s="91" t="s">
        <v>926</v>
      </c>
      <c r="J348" s="97"/>
      <c r="K348" s="78" t="s">
        <v>945</v>
      </c>
      <c r="L348" s="140" t="str">
        <f>IF(ISERROR(VLOOKUP($B348&amp;" "&amp;$M348,Lists!$AC$4:$AD$17,2,FALSE)),"",VLOOKUP($B348&amp;" "&amp;$M348,Lists!$AC$4:$AD$17,2,FALSE))</f>
        <v/>
      </c>
      <c r="M348" s="78" t="str">
        <f>IF(ISERROR(VLOOKUP($K348,Lists!$L$4:$M$7,2,FALSE)),"",VLOOKUP($K348,Lists!$L$4:$M$7,2,FALSE))</f>
        <v/>
      </c>
      <c r="N348" s="98" t="str">
        <f t="shared" si="5"/>
        <v/>
      </c>
      <c r="O348" s="124" t="str">
        <f>IF(C348="no",VLOOKUP(B348,Lists!$R$4:$AB$17,10, FALSE),"Please enter details here")</f>
        <v>Please enter details here</v>
      </c>
      <c r="P348" s="99"/>
      <c r="Q348" s="99" t="str">
        <f>IF(Lists!$BA$4="","No","")</f>
        <v>No</v>
      </c>
      <c r="R348" s="100" t="str">
        <f>IF(ISERROR(VLOOKUP($E348,Lists!$T$4:$AA$49,6,FALSE)),"",VLOOKUP($E348,Lists!$T$4:$AA$49,6,FALSE))</f>
        <v/>
      </c>
      <c r="S348" s="101" t="str">
        <f>IF(ISERROR(VLOOKUP($E348,Lists!$T$4:$AA$49,7,FALSE)),"",VLOOKUP($E348,Lists!$T$4:$AA$49,7,FALSE))</f>
        <v/>
      </c>
      <c r="T348" s="102"/>
      <c r="U348" s="102"/>
      <c r="V348" s="102"/>
      <c r="W348" s="102"/>
      <c r="X348" s="102" t="str">
        <f>IF(ISERROR(VLOOKUP($E348,Lists!$T$4:$AF$49,13,FALSE))," ",VLOOKUP($E348,Lists!$T$4:$AF$49,13,FALSE))</f>
        <v xml:space="preserve"> </v>
      </c>
    </row>
    <row r="349" spans="1:24" x14ac:dyDescent="0.25">
      <c r="A349" s="91"/>
      <c r="B349" s="76" t="s">
        <v>781</v>
      </c>
      <c r="C349" s="89" t="s">
        <v>900</v>
      </c>
      <c r="D349" s="139" t="str">
        <f>IF(ISERROR(VLOOKUP($B349,Lists!$R$4:$S$17,2,FALSE)),"",VLOOKUP($B349,Lists!$R$4:$S$17,2,FALSE))</f>
        <v/>
      </c>
      <c r="E349" s="90" t="s">
        <v>799</v>
      </c>
      <c r="F349" s="96"/>
      <c r="G349" s="96" t="s">
        <v>836</v>
      </c>
      <c r="H349" s="91" t="s">
        <v>1016</v>
      </c>
      <c r="I349" s="91" t="s">
        <v>926</v>
      </c>
      <c r="J349" s="97"/>
      <c r="K349" s="78" t="s">
        <v>945</v>
      </c>
      <c r="L349" s="140" t="str">
        <f>IF(ISERROR(VLOOKUP($B349&amp;" "&amp;$M349,Lists!$AC$4:$AD$17,2,FALSE)),"",VLOOKUP($B349&amp;" "&amp;$M349,Lists!$AC$4:$AD$17,2,FALSE))</f>
        <v/>
      </c>
      <c r="M349" s="78" t="str">
        <f>IF(ISERROR(VLOOKUP($K349,Lists!$L$4:$M$7,2,FALSE)),"",VLOOKUP($K349,Lists!$L$4:$M$7,2,FALSE))</f>
        <v/>
      </c>
      <c r="N349" s="98" t="str">
        <f t="shared" si="5"/>
        <v/>
      </c>
      <c r="O349" s="124" t="str">
        <f>IF(C349="no",VLOOKUP(B349,Lists!$R$4:$AB$17,10, FALSE),"Please enter details here")</f>
        <v>Please enter details here</v>
      </c>
      <c r="P349" s="99"/>
      <c r="Q349" s="99" t="str">
        <f>IF(Lists!$BA$4="","No","")</f>
        <v>No</v>
      </c>
      <c r="R349" s="100" t="str">
        <f>IF(ISERROR(VLOOKUP($E349,Lists!$T$4:$AA$49,6,FALSE)),"",VLOOKUP($E349,Lists!$T$4:$AA$49,6,FALSE))</f>
        <v/>
      </c>
      <c r="S349" s="101" t="str">
        <f>IF(ISERROR(VLOOKUP($E349,Lists!$T$4:$AA$49,7,FALSE)),"",VLOOKUP($E349,Lists!$T$4:$AA$49,7,FALSE))</f>
        <v/>
      </c>
      <c r="T349" s="102"/>
      <c r="U349" s="102"/>
      <c r="V349" s="102"/>
      <c r="W349" s="102"/>
      <c r="X349" s="102" t="str">
        <f>IF(ISERROR(VLOOKUP($E349,Lists!$T$4:$AF$49,13,FALSE))," ",VLOOKUP($E349,Lists!$T$4:$AF$49,13,FALSE))</f>
        <v xml:space="preserve"> </v>
      </c>
    </row>
    <row r="350" spans="1:24" x14ac:dyDescent="0.25">
      <c r="A350" s="91"/>
      <c r="B350" s="76" t="s">
        <v>781</v>
      </c>
      <c r="C350" s="89" t="s">
        <v>900</v>
      </c>
      <c r="D350" s="139" t="str">
        <f>IF(ISERROR(VLOOKUP($B350,Lists!$R$4:$S$17,2,FALSE)),"",VLOOKUP($B350,Lists!$R$4:$S$17,2,FALSE))</f>
        <v/>
      </c>
      <c r="E350" s="90" t="s">
        <v>799</v>
      </c>
      <c r="F350" s="96"/>
      <c r="G350" s="96" t="s">
        <v>836</v>
      </c>
      <c r="H350" s="91" t="s">
        <v>1016</v>
      </c>
      <c r="I350" s="91" t="s">
        <v>926</v>
      </c>
      <c r="J350" s="97"/>
      <c r="K350" s="78" t="s">
        <v>945</v>
      </c>
      <c r="L350" s="140" t="str">
        <f>IF(ISERROR(VLOOKUP($B350&amp;" "&amp;$M350,Lists!$AC$4:$AD$17,2,FALSE)),"",VLOOKUP($B350&amp;" "&amp;$M350,Lists!$AC$4:$AD$17,2,FALSE))</f>
        <v/>
      </c>
      <c r="M350" s="78" t="str">
        <f>IF(ISERROR(VLOOKUP($K350,Lists!$L$4:$M$7,2,FALSE)),"",VLOOKUP($K350,Lists!$L$4:$M$7,2,FALSE))</f>
        <v/>
      </c>
      <c r="N350" s="98" t="str">
        <f t="shared" si="5"/>
        <v/>
      </c>
      <c r="O350" s="124" t="str">
        <f>IF(C350="no",VLOOKUP(B350,Lists!$R$4:$AB$17,10, FALSE),"Please enter details here")</f>
        <v>Please enter details here</v>
      </c>
      <c r="P350" s="99"/>
      <c r="Q350" s="99" t="str">
        <f>IF(Lists!$BA$4="","No","")</f>
        <v>No</v>
      </c>
      <c r="R350" s="100" t="str">
        <f>IF(ISERROR(VLOOKUP($E350,Lists!$T$4:$AA$49,6,FALSE)),"",VLOOKUP($E350,Lists!$T$4:$AA$49,6,FALSE))</f>
        <v/>
      </c>
      <c r="S350" s="101" t="str">
        <f>IF(ISERROR(VLOOKUP($E350,Lists!$T$4:$AA$49,7,FALSE)),"",VLOOKUP($E350,Lists!$T$4:$AA$49,7,FALSE))</f>
        <v/>
      </c>
      <c r="T350" s="102"/>
      <c r="U350" s="102"/>
      <c r="V350" s="102"/>
      <c r="W350" s="102"/>
      <c r="X350" s="102" t="str">
        <f>IF(ISERROR(VLOOKUP($E350,Lists!$T$4:$AF$49,13,FALSE))," ",VLOOKUP($E350,Lists!$T$4:$AF$49,13,FALSE))</f>
        <v xml:space="preserve"> </v>
      </c>
    </row>
    <row r="351" spans="1:24" x14ac:dyDescent="0.25">
      <c r="A351" s="91"/>
      <c r="B351" s="76" t="s">
        <v>781</v>
      </c>
      <c r="C351" s="89" t="s">
        <v>900</v>
      </c>
      <c r="D351" s="139" t="str">
        <f>IF(ISERROR(VLOOKUP($B351,Lists!$R$4:$S$17,2,FALSE)),"",VLOOKUP($B351,Lists!$R$4:$S$17,2,FALSE))</f>
        <v/>
      </c>
      <c r="E351" s="90" t="s">
        <v>799</v>
      </c>
      <c r="F351" s="96"/>
      <c r="G351" s="96" t="s">
        <v>836</v>
      </c>
      <c r="H351" s="91" t="s">
        <v>1016</v>
      </c>
      <c r="I351" s="91" t="s">
        <v>926</v>
      </c>
      <c r="J351" s="97"/>
      <c r="K351" s="78" t="s">
        <v>945</v>
      </c>
      <c r="L351" s="140" t="str">
        <f>IF(ISERROR(VLOOKUP($B351&amp;" "&amp;$M351,Lists!$AC$4:$AD$17,2,FALSE)),"",VLOOKUP($B351&amp;" "&amp;$M351,Lists!$AC$4:$AD$17,2,FALSE))</f>
        <v/>
      </c>
      <c r="M351" s="78" t="str">
        <f>IF(ISERROR(VLOOKUP($K351,Lists!$L$4:$M$7,2,FALSE)),"",VLOOKUP($K351,Lists!$L$4:$M$7,2,FALSE))</f>
        <v/>
      </c>
      <c r="N351" s="98" t="str">
        <f t="shared" si="5"/>
        <v/>
      </c>
      <c r="O351" s="124" t="str">
        <f>IF(C351="no",VLOOKUP(B351,Lists!$R$4:$AB$17,10, FALSE),"Please enter details here")</f>
        <v>Please enter details here</v>
      </c>
      <c r="P351" s="99"/>
      <c r="Q351" s="99" t="str">
        <f>IF(Lists!$BA$4="","No","")</f>
        <v>No</v>
      </c>
      <c r="R351" s="100" t="str">
        <f>IF(ISERROR(VLOOKUP($E351,Lists!$T$4:$AA$49,6,FALSE)),"",VLOOKUP($E351,Lists!$T$4:$AA$49,6,FALSE))</f>
        <v/>
      </c>
      <c r="S351" s="101" t="str">
        <f>IF(ISERROR(VLOOKUP($E351,Lists!$T$4:$AA$49,7,FALSE)),"",VLOOKUP($E351,Lists!$T$4:$AA$49,7,FALSE))</f>
        <v/>
      </c>
      <c r="T351" s="102"/>
      <c r="U351" s="102"/>
      <c r="V351" s="102"/>
      <c r="W351" s="102"/>
      <c r="X351" s="102" t="str">
        <f>IF(ISERROR(VLOOKUP($E351,Lists!$T$4:$AF$49,13,FALSE))," ",VLOOKUP($E351,Lists!$T$4:$AF$49,13,FALSE))</f>
        <v xml:space="preserve"> </v>
      </c>
    </row>
    <row r="352" spans="1:24" x14ac:dyDescent="0.25">
      <c r="A352" s="91"/>
      <c r="B352" s="76" t="s">
        <v>781</v>
      </c>
      <c r="C352" s="89" t="s">
        <v>900</v>
      </c>
      <c r="D352" s="139" t="str">
        <f>IF(ISERROR(VLOOKUP($B352,Lists!$R$4:$S$17,2,FALSE)),"",VLOOKUP($B352,Lists!$R$4:$S$17,2,FALSE))</f>
        <v/>
      </c>
      <c r="E352" s="90" t="s">
        <v>799</v>
      </c>
      <c r="F352" s="96"/>
      <c r="G352" s="96" t="s">
        <v>836</v>
      </c>
      <c r="H352" s="91" t="s">
        <v>1016</v>
      </c>
      <c r="I352" s="91" t="s">
        <v>926</v>
      </c>
      <c r="J352" s="97"/>
      <c r="K352" s="78" t="s">
        <v>945</v>
      </c>
      <c r="L352" s="140" t="str">
        <f>IF(ISERROR(VLOOKUP($B352&amp;" "&amp;$M352,Lists!$AC$4:$AD$17,2,FALSE)),"",VLOOKUP($B352&amp;" "&amp;$M352,Lists!$AC$4:$AD$17,2,FALSE))</f>
        <v/>
      </c>
      <c r="M352" s="78" t="str">
        <f>IF(ISERROR(VLOOKUP($K352,Lists!$L$4:$M$7,2,FALSE)),"",VLOOKUP($K352,Lists!$L$4:$M$7,2,FALSE))</f>
        <v/>
      </c>
      <c r="N352" s="98" t="str">
        <f t="shared" si="5"/>
        <v/>
      </c>
      <c r="O352" s="124" t="str">
        <f>IF(C352="no",VLOOKUP(B352,Lists!$R$4:$AB$17,10, FALSE),"Please enter details here")</f>
        <v>Please enter details here</v>
      </c>
      <c r="P352" s="99"/>
      <c r="Q352" s="99" t="str">
        <f>IF(Lists!$BA$4="","No","")</f>
        <v>No</v>
      </c>
      <c r="R352" s="100" t="str">
        <f>IF(ISERROR(VLOOKUP($E352,Lists!$T$4:$AA$49,6,FALSE)),"",VLOOKUP($E352,Lists!$T$4:$AA$49,6,FALSE))</f>
        <v/>
      </c>
      <c r="S352" s="101" t="str">
        <f>IF(ISERROR(VLOOKUP($E352,Lists!$T$4:$AA$49,7,FALSE)),"",VLOOKUP($E352,Lists!$T$4:$AA$49,7,FALSE))</f>
        <v/>
      </c>
      <c r="T352" s="102"/>
      <c r="U352" s="102"/>
      <c r="V352" s="102"/>
      <c r="W352" s="102"/>
      <c r="X352" s="102" t="str">
        <f>IF(ISERROR(VLOOKUP($E352,Lists!$T$4:$AF$49,13,FALSE))," ",VLOOKUP($E352,Lists!$T$4:$AF$49,13,FALSE))</f>
        <v xml:space="preserve"> </v>
      </c>
    </row>
    <row r="353" spans="1:24" x14ac:dyDescent="0.25">
      <c r="A353" s="91"/>
      <c r="B353" s="76" t="s">
        <v>781</v>
      </c>
      <c r="C353" s="89" t="s">
        <v>900</v>
      </c>
      <c r="D353" s="139" t="str">
        <f>IF(ISERROR(VLOOKUP($B353,Lists!$R$4:$S$17,2,FALSE)),"",VLOOKUP($B353,Lists!$R$4:$S$17,2,FALSE))</f>
        <v/>
      </c>
      <c r="E353" s="90" t="s">
        <v>799</v>
      </c>
      <c r="F353" s="96"/>
      <c r="G353" s="96" t="s">
        <v>836</v>
      </c>
      <c r="H353" s="91" t="s">
        <v>1016</v>
      </c>
      <c r="I353" s="91" t="s">
        <v>926</v>
      </c>
      <c r="J353" s="97"/>
      <c r="K353" s="78" t="s">
        <v>945</v>
      </c>
      <c r="L353" s="140" t="str">
        <f>IF(ISERROR(VLOOKUP($B353&amp;" "&amp;$M353,Lists!$AC$4:$AD$17,2,FALSE)),"",VLOOKUP($B353&amp;" "&amp;$M353,Lists!$AC$4:$AD$17,2,FALSE))</f>
        <v/>
      </c>
      <c r="M353" s="78" t="str">
        <f>IF(ISERROR(VLOOKUP($K353,Lists!$L$4:$M$7,2,FALSE)),"",VLOOKUP($K353,Lists!$L$4:$M$7,2,FALSE))</f>
        <v/>
      </c>
      <c r="N353" s="98" t="str">
        <f t="shared" si="5"/>
        <v/>
      </c>
      <c r="O353" s="124" t="str">
        <f>IF(C353="no",VLOOKUP(B353,Lists!$R$4:$AB$17,10, FALSE),"Please enter details here")</f>
        <v>Please enter details here</v>
      </c>
      <c r="P353" s="99"/>
      <c r="Q353" s="99" t="str">
        <f>IF(Lists!$BA$4="","No","")</f>
        <v>No</v>
      </c>
      <c r="R353" s="100" t="str">
        <f>IF(ISERROR(VLOOKUP($E353,Lists!$T$4:$AA$49,6,FALSE)),"",VLOOKUP($E353,Lists!$T$4:$AA$49,6,FALSE))</f>
        <v/>
      </c>
      <c r="S353" s="101" t="str">
        <f>IF(ISERROR(VLOOKUP($E353,Lists!$T$4:$AA$49,7,FALSE)),"",VLOOKUP($E353,Lists!$T$4:$AA$49,7,FALSE))</f>
        <v/>
      </c>
      <c r="T353" s="102"/>
      <c r="U353" s="102"/>
      <c r="V353" s="102"/>
      <c r="W353" s="102"/>
      <c r="X353" s="102" t="str">
        <f>IF(ISERROR(VLOOKUP($E353,Lists!$T$4:$AF$49,13,FALSE))," ",VLOOKUP($E353,Lists!$T$4:$AF$49,13,FALSE))</f>
        <v xml:space="preserve"> </v>
      </c>
    </row>
    <row r="354" spans="1:24" x14ac:dyDescent="0.25">
      <c r="A354" s="91"/>
      <c r="B354" s="76" t="s">
        <v>781</v>
      </c>
      <c r="C354" s="89" t="s">
        <v>900</v>
      </c>
      <c r="D354" s="139" t="str">
        <f>IF(ISERROR(VLOOKUP($B354,Lists!$R$4:$S$17,2,FALSE)),"",VLOOKUP($B354,Lists!$R$4:$S$17,2,FALSE))</f>
        <v/>
      </c>
      <c r="E354" s="90" t="s">
        <v>799</v>
      </c>
      <c r="F354" s="96"/>
      <c r="G354" s="96" t="s">
        <v>836</v>
      </c>
      <c r="H354" s="91" t="s">
        <v>1016</v>
      </c>
      <c r="I354" s="91" t="s">
        <v>926</v>
      </c>
      <c r="J354" s="97"/>
      <c r="K354" s="78" t="s">
        <v>945</v>
      </c>
      <c r="L354" s="140" t="str">
        <f>IF(ISERROR(VLOOKUP($B354&amp;" "&amp;$M354,Lists!$AC$4:$AD$17,2,FALSE)),"",VLOOKUP($B354&amp;" "&amp;$M354,Lists!$AC$4:$AD$17,2,FALSE))</f>
        <v/>
      </c>
      <c r="M354" s="78" t="str">
        <f>IF(ISERROR(VLOOKUP($K354,Lists!$L$4:$M$7,2,FALSE)),"",VLOOKUP($K354,Lists!$L$4:$M$7,2,FALSE))</f>
        <v/>
      </c>
      <c r="N354" s="98" t="str">
        <f t="shared" si="5"/>
        <v/>
      </c>
      <c r="O354" s="124" t="str">
        <f>IF(C354="no",VLOOKUP(B354,Lists!$R$4:$AB$17,10, FALSE),"Please enter details here")</f>
        <v>Please enter details here</v>
      </c>
      <c r="P354" s="99"/>
      <c r="Q354" s="99" t="str">
        <f>IF(Lists!$BA$4="","No","")</f>
        <v>No</v>
      </c>
      <c r="R354" s="100" t="str">
        <f>IF(ISERROR(VLOOKUP($E354,Lists!$T$4:$AA$49,6,FALSE)),"",VLOOKUP($E354,Lists!$T$4:$AA$49,6,FALSE))</f>
        <v/>
      </c>
      <c r="S354" s="101" t="str">
        <f>IF(ISERROR(VLOOKUP($E354,Lists!$T$4:$AA$49,7,FALSE)),"",VLOOKUP($E354,Lists!$T$4:$AA$49,7,FALSE))</f>
        <v/>
      </c>
      <c r="T354" s="102"/>
      <c r="U354" s="102"/>
      <c r="V354" s="102"/>
      <c r="W354" s="102"/>
      <c r="X354" s="102" t="str">
        <f>IF(ISERROR(VLOOKUP($E354,Lists!$T$4:$AF$49,13,FALSE))," ",VLOOKUP($E354,Lists!$T$4:$AF$49,13,FALSE))</f>
        <v xml:space="preserve"> </v>
      </c>
    </row>
    <row r="355" spans="1:24" x14ac:dyDescent="0.25">
      <c r="A355" s="91"/>
      <c r="B355" s="76" t="s">
        <v>781</v>
      </c>
      <c r="C355" s="89" t="s">
        <v>900</v>
      </c>
      <c r="D355" s="139" t="str">
        <f>IF(ISERROR(VLOOKUP($B355,Lists!$R$4:$S$17,2,FALSE)),"",VLOOKUP($B355,Lists!$R$4:$S$17,2,FALSE))</f>
        <v/>
      </c>
      <c r="E355" s="90" t="s">
        <v>799</v>
      </c>
      <c r="F355" s="96"/>
      <c r="G355" s="96" t="s">
        <v>836</v>
      </c>
      <c r="H355" s="91" t="s">
        <v>1016</v>
      </c>
      <c r="I355" s="91" t="s">
        <v>926</v>
      </c>
      <c r="J355" s="97"/>
      <c r="K355" s="78" t="s">
        <v>945</v>
      </c>
      <c r="L355" s="140" t="str">
        <f>IF(ISERROR(VLOOKUP($B355&amp;" "&amp;$M355,Lists!$AC$4:$AD$17,2,FALSE)),"",VLOOKUP($B355&amp;" "&amp;$M355,Lists!$AC$4:$AD$17,2,FALSE))</f>
        <v/>
      </c>
      <c r="M355" s="78" t="str">
        <f>IF(ISERROR(VLOOKUP($K355,Lists!$L$4:$M$7,2,FALSE)),"",VLOOKUP($K355,Lists!$L$4:$M$7,2,FALSE))</f>
        <v/>
      </c>
      <c r="N355" s="98" t="str">
        <f t="shared" si="5"/>
        <v/>
      </c>
      <c r="O355" s="124" t="str">
        <f>IF(C355="no",VLOOKUP(B355,Lists!$R$4:$AB$17,10, FALSE),"Please enter details here")</f>
        <v>Please enter details here</v>
      </c>
      <c r="P355" s="99"/>
      <c r="Q355" s="99" t="str">
        <f>IF(Lists!$BA$4="","No","")</f>
        <v>No</v>
      </c>
      <c r="R355" s="100" t="str">
        <f>IF(ISERROR(VLOOKUP($E355,Lists!$T$4:$AA$49,6,FALSE)),"",VLOOKUP($E355,Lists!$T$4:$AA$49,6,FALSE))</f>
        <v/>
      </c>
      <c r="S355" s="101" t="str">
        <f>IF(ISERROR(VLOOKUP($E355,Lists!$T$4:$AA$49,7,FALSE)),"",VLOOKUP($E355,Lists!$T$4:$AA$49,7,FALSE))</f>
        <v/>
      </c>
      <c r="T355" s="102"/>
      <c r="U355" s="102"/>
      <c r="V355" s="102"/>
      <c r="W355" s="102"/>
      <c r="X355" s="102" t="str">
        <f>IF(ISERROR(VLOOKUP($E355,Lists!$T$4:$AF$49,13,FALSE))," ",VLOOKUP($E355,Lists!$T$4:$AF$49,13,FALSE))</f>
        <v xml:space="preserve"> </v>
      </c>
    </row>
    <row r="356" spans="1:24" x14ac:dyDescent="0.25">
      <c r="A356" s="91"/>
      <c r="B356" s="76" t="s">
        <v>781</v>
      </c>
      <c r="C356" s="89" t="s">
        <v>900</v>
      </c>
      <c r="D356" s="139" t="str">
        <f>IF(ISERROR(VLOOKUP($B356,Lists!$R$4:$S$17,2,FALSE)),"",VLOOKUP($B356,Lists!$R$4:$S$17,2,FALSE))</f>
        <v/>
      </c>
      <c r="E356" s="90" t="s">
        <v>799</v>
      </c>
      <c r="F356" s="96"/>
      <c r="G356" s="96" t="s">
        <v>836</v>
      </c>
      <c r="H356" s="91" t="s">
        <v>1016</v>
      </c>
      <c r="I356" s="91" t="s">
        <v>926</v>
      </c>
      <c r="J356" s="97"/>
      <c r="K356" s="78" t="s">
        <v>945</v>
      </c>
      <c r="L356" s="140" t="str">
        <f>IF(ISERROR(VLOOKUP($B356&amp;" "&amp;$M356,Lists!$AC$4:$AD$17,2,FALSE)),"",VLOOKUP($B356&amp;" "&amp;$M356,Lists!$AC$4:$AD$17,2,FALSE))</f>
        <v/>
      </c>
      <c r="M356" s="78" t="str">
        <f>IF(ISERROR(VLOOKUP($K356,Lists!$L$4:$M$7,2,FALSE)),"",VLOOKUP($K356,Lists!$L$4:$M$7,2,FALSE))</f>
        <v/>
      </c>
      <c r="N356" s="98" t="str">
        <f t="shared" si="5"/>
        <v/>
      </c>
      <c r="O356" s="124" t="str">
        <f>IF(C356="no",VLOOKUP(B356,Lists!$R$4:$AB$17,10, FALSE),"Please enter details here")</f>
        <v>Please enter details here</v>
      </c>
      <c r="P356" s="99"/>
      <c r="Q356" s="99" t="str">
        <f>IF(Lists!$BA$4="","No","")</f>
        <v>No</v>
      </c>
      <c r="R356" s="100" t="str">
        <f>IF(ISERROR(VLOOKUP($E356,Lists!$T$4:$AA$49,6,FALSE)),"",VLOOKUP($E356,Lists!$T$4:$AA$49,6,FALSE))</f>
        <v/>
      </c>
      <c r="S356" s="101" t="str">
        <f>IF(ISERROR(VLOOKUP($E356,Lists!$T$4:$AA$49,7,FALSE)),"",VLOOKUP($E356,Lists!$T$4:$AA$49,7,FALSE))</f>
        <v/>
      </c>
      <c r="T356" s="102"/>
      <c r="U356" s="102"/>
      <c r="V356" s="102"/>
      <c r="W356" s="102"/>
      <c r="X356" s="102" t="str">
        <f>IF(ISERROR(VLOOKUP($E356,Lists!$T$4:$AF$49,13,FALSE))," ",VLOOKUP($E356,Lists!$T$4:$AF$49,13,FALSE))</f>
        <v xml:space="preserve"> </v>
      </c>
    </row>
    <row r="357" spans="1:24" x14ac:dyDescent="0.25">
      <c r="A357" s="91"/>
      <c r="B357" s="76" t="s">
        <v>781</v>
      </c>
      <c r="C357" s="89" t="s">
        <v>900</v>
      </c>
      <c r="D357" s="139" t="str">
        <f>IF(ISERROR(VLOOKUP($B357,Lists!$R$4:$S$17,2,FALSE)),"",VLOOKUP($B357,Lists!$R$4:$S$17,2,FALSE))</f>
        <v/>
      </c>
      <c r="E357" s="90" t="s">
        <v>799</v>
      </c>
      <c r="F357" s="96"/>
      <c r="G357" s="96" t="s">
        <v>836</v>
      </c>
      <c r="H357" s="91" t="s">
        <v>1016</v>
      </c>
      <c r="I357" s="91" t="s">
        <v>926</v>
      </c>
      <c r="J357" s="97"/>
      <c r="K357" s="78" t="s">
        <v>945</v>
      </c>
      <c r="L357" s="140" t="str">
        <f>IF(ISERROR(VLOOKUP($B357&amp;" "&amp;$M357,Lists!$AC$4:$AD$17,2,FALSE)),"",VLOOKUP($B357&amp;" "&amp;$M357,Lists!$AC$4:$AD$17,2,FALSE))</f>
        <v/>
      </c>
      <c r="M357" s="78" t="str">
        <f>IF(ISERROR(VLOOKUP($K357,Lists!$L$4:$M$7,2,FALSE)),"",VLOOKUP($K357,Lists!$L$4:$M$7,2,FALSE))</f>
        <v/>
      </c>
      <c r="N357" s="98" t="str">
        <f t="shared" si="5"/>
        <v/>
      </c>
      <c r="O357" s="124" t="str">
        <f>IF(C357="no",VLOOKUP(B357,Lists!$R$4:$AB$17,10, FALSE),"Please enter details here")</f>
        <v>Please enter details here</v>
      </c>
      <c r="P357" s="99"/>
      <c r="Q357" s="99" t="str">
        <f>IF(Lists!$BA$4="","No","")</f>
        <v>No</v>
      </c>
      <c r="R357" s="100" t="str">
        <f>IF(ISERROR(VLOOKUP($E357,Lists!$T$4:$AA$49,6,FALSE)),"",VLOOKUP($E357,Lists!$T$4:$AA$49,6,FALSE))</f>
        <v/>
      </c>
      <c r="S357" s="101" t="str">
        <f>IF(ISERROR(VLOOKUP($E357,Lists!$T$4:$AA$49,7,FALSE)),"",VLOOKUP($E357,Lists!$T$4:$AA$49,7,FALSE))</f>
        <v/>
      </c>
      <c r="T357" s="102"/>
      <c r="U357" s="102"/>
      <c r="V357" s="102"/>
      <c r="W357" s="102"/>
      <c r="X357" s="102" t="str">
        <f>IF(ISERROR(VLOOKUP($E357,Lists!$T$4:$AF$49,13,FALSE))," ",VLOOKUP($E357,Lists!$T$4:$AF$49,13,FALSE))</f>
        <v xml:space="preserve"> </v>
      </c>
    </row>
    <row r="358" spans="1:24" x14ac:dyDescent="0.25">
      <c r="A358" s="91"/>
      <c r="B358" s="76" t="s">
        <v>781</v>
      </c>
      <c r="C358" s="89" t="s">
        <v>900</v>
      </c>
      <c r="D358" s="139" t="str">
        <f>IF(ISERROR(VLOOKUP($B358,Lists!$R$4:$S$17,2,FALSE)),"",VLOOKUP($B358,Lists!$R$4:$S$17,2,FALSE))</f>
        <v/>
      </c>
      <c r="E358" s="90" t="s">
        <v>799</v>
      </c>
      <c r="F358" s="96"/>
      <c r="G358" s="96" t="s">
        <v>836</v>
      </c>
      <c r="H358" s="91" t="s">
        <v>1016</v>
      </c>
      <c r="I358" s="91" t="s">
        <v>926</v>
      </c>
      <c r="J358" s="97"/>
      <c r="K358" s="78" t="s">
        <v>945</v>
      </c>
      <c r="L358" s="140" t="str">
        <f>IF(ISERROR(VLOOKUP($B358&amp;" "&amp;$M358,Lists!$AC$4:$AD$17,2,FALSE)),"",VLOOKUP($B358&amp;" "&amp;$M358,Lists!$AC$4:$AD$17,2,FALSE))</f>
        <v/>
      </c>
      <c r="M358" s="78" t="str">
        <f>IF(ISERROR(VLOOKUP($K358,Lists!$L$4:$M$7,2,FALSE)),"",VLOOKUP($K358,Lists!$L$4:$M$7,2,FALSE))</f>
        <v/>
      </c>
      <c r="N358" s="98" t="str">
        <f t="shared" si="5"/>
        <v/>
      </c>
      <c r="O358" s="124" t="str">
        <f>IF(C358="no",VLOOKUP(B358,Lists!$R$4:$AB$17,10, FALSE),"Please enter details here")</f>
        <v>Please enter details here</v>
      </c>
      <c r="P358" s="99"/>
      <c r="Q358" s="99" t="str">
        <f>IF(Lists!$BA$4="","No","")</f>
        <v>No</v>
      </c>
      <c r="R358" s="100" t="str">
        <f>IF(ISERROR(VLOOKUP($E358,Lists!$T$4:$AA$49,6,FALSE)),"",VLOOKUP($E358,Lists!$T$4:$AA$49,6,FALSE))</f>
        <v/>
      </c>
      <c r="S358" s="101" t="str">
        <f>IF(ISERROR(VLOOKUP($E358,Lists!$T$4:$AA$49,7,FALSE)),"",VLOOKUP($E358,Lists!$T$4:$AA$49,7,FALSE))</f>
        <v/>
      </c>
      <c r="T358" s="102"/>
      <c r="U358" s="102"/>
      <c r="V358" s="102"/>
      <c r="W358" s="102"/>
      <c r="X358" s="102" t="str">
        <f>IF(ISERROR(VLOOKUP($E358,Lists!$T$4:$AF$49,13,FALSE))," ",VLOOKUP($E358,Lists!$T$4:$AF$49,13,FALSE))</f>
        <v xml:space="preserve"> </v>
      </c>
    </row>
    <row r="359" spans="1:24" x14ac:dyDescent="0.25">
      <c r="A359" s="91"/>
      <c r="B359" s="76" t="s">
        <v>781</v>
      </c>
      <c r="C359" s="89" t="s">
        <v>900</v>
      </c>
      <c r="D359" s="139" t="str">
        <f>IF(ISERROR(VLOOKUP($B359,Lists!$R$4:$S$17,2,FALSE)),"",VLOOKUP($B359,Lists!$R$4:$S$17,2,FALSE))</f>
        <v/>
      </c>
      <c r="E359" s="90" t="s">
        <v>799</v>
      </c>
      <c r="F359" s="96"/>
      <c r="G359" s="96" t="s">
        <v>836</v>
      </c>
      <c r="H359" s="91" t="s">
        <v>1016</v>
      </c>
      <c r="I359" s="91" t="s">
        <v>926</v>
      </c>
      <c r="J359" s="97"/>
      <c r="K359" s="78" t="s">
        <v>945</v>
      </c>
      <c r="L359" s="140" t="str">
        <f>IF(ISERROR(VLOOKUP($B359&amp;" "&amp;$M359,Lists!$AC$4:$AD$17,2,FALSE)),"",VLOOKUP($B359&amp;" "&amp;$M359,Lists!$AC$4:$AD$17,2,FALSE))</f>
        <v/>
      </c>
      <c r="M359" s="78" t="str">
        <f>IF(ISERROR(VLOOKUP($K359,Lists!$L$4:$M$7,2,FALSE)),"",VLOOKUP($K359,Lists!$L$4:$M$7,2,FALSE))</f>
        <v/>
      </c>
      <c r="N359" s="98" t="str">
        <f t="shared" si="5"/>
        <v/>
      </c>
      <c r="O359" s="124" t="str">
        <f>IF(C359="no",VLOOKUP(B359,Lists!$R$4:$AB$17,10, FALSE),"Please enter details here")</f>
        <v>Please enter details here</v>
      </c>
      <c r="P359" s="99"/>
      <c r="Q359" s="99" t="str">
        <f>IF(Lists!$BA$4="","No","")</f>
        <v>No</v>
      </c>
      <c r="R359" s="100" t="str">
        <f>IF(ISERROR(VLOOKUP($E359,Lists!$T$4:$AA$49,6,FALSE)),"",VLOOKUP($E359,Lists!$T$4:$AA$49,6,FALSE))</f>
        <v/>
      </c>
      <c r="S359" s="101" t="str">
        <f>IF(ISERROR(VLOOKUP($E359,Lists!$T$4:$AA$49,7,FALSE)),"",VLOOKUP($E359,Lists!$T$4:$AA$49,7,FALSE))</f>
        <v/>
      </c>
      <c r="T359" s="102"/>
      <c r="U359" s="102"/>
      <c r="V359" s="102"/>
      <c r="W359" s="102"/>
      <c r="X359" s="102" t="str">
        <f>IF(ISERROR(VLOOKUP($E359,Lists!$T$4:$AF$49,13,FALSE))," ",VLOOKUP($E359,Lists!$T$4:$AF$49,13,FALSE))</f>
        <v xml:space="preserve"> </v>
      </c>
    </row>
    <row r="360" spans="1:24" x14ac:dyDescent="0.25">
      <c r="A360" s="91"/>
      <c r="B360" s="76" t="s">
        <v>781</v>
      </c>
      <c r="C360" s="89" t="s">
        <v>900</v>
      </c>
      <c r="D360" s="139" t="str">
        <f>IF(ISERROR(VLOOKUP($B360,Lists!$R$4:$S$17,2,FALSE)),"",VLOOKUP($B360,Lists!$R$4:$S$17,2,FALSE))</f>
        <v/>
      </c>
      <c r="E360" s="90" t="s">
        <v>799</v>
      </c>
      <c r="F360" s="96"/>
      <c r="G360" s="96" t="s">
        <v>836</v>
      </c>
      <c r="H360" s="91" t="s">
        <v>1016</v>
      </c>
      <c r="I360" s="91" t="s">
        <v>926</v>
      </c>
      <c r="J360" s="97"/>
      <c r="K360" s="78" t="s">
        <v>945</v>
      </c>
      <c r="L360" s="140" t="str">
        <f>IF(ISERROR(VLOOKUP($B360&amp;" "&amp;$M360,Lists!$AC$4:$AD$17,2,FALSE)),"",VLOOKUP($B360&amp;" "&amp;$M360,Lists!$AC$4:$AD$17,2,FALSE))</f>
        <v/>
      </c>
      <c r="M360" s="78" t="str">
        <f>IF(ISERROR(VLOOKUP($K360,Lists!$L$4:$M$7,2,FALSE)),"",VLOOKUP($K360,Lists!$L$4:$M$7,2,FALSE))</f>
        <v/>
      </c>
      <c r="N360" s="98" t="str">
        <f t="shared" si="5"/>
        <v/>
      </c>
      <c r="O360" s="124" t="str">
        <f>IF(C360="no",VLOOKUP(B360,Lists!$R$4:$AB$17,10, FALSE),"Please enter details here")</f>
        <v>Please enter details here</v>
      </c>
      <c r="P360" s="99"/>
      <c r="Q360" s="99" t="str">
        <f>IF(Lists!$BA$4="","No","")</f>
        <v>No</v>
      </c>
      <c r="R360" s="100" t="str">
        <f>IF(ISERROR(VLOOKUP($E360,Lists!$T$4:$AA$49,6,FALSE)),"",VLOOKUP($E360,Lists!$T$4:$AA$49,6,FALSE))</f>
        <v/>
      </c>
      <c r="S360" s="101" t="str">
        <f>IF(ISERROR(VLOOKUP($E360,Lists!$T$4:$AA$49,7,FALSE)),"",VLOOKUP($E360,Lists!$T$4:$AA$49,7,FALSE))</f>
        <v/>
      </c>
      <c r="T360" s="102"/>
      <c r="U360" s="102"/>
      <c r="V360" s="102"/>
      <c r="W360" s="102"/>
      <c r="X360" s="102" t="str">
        <f>IF(ISERROR(VLOOKUP($E360,Lists!$T$4:$AF$49,13,FALSE))," ",VLOOKUP($E360,Lists!$T$4:$AF$49,13,FALSE))</f>
        <v xml:space="preserve"> </v>
      </c>
    </row>
    <row r="361" spans="1:24" x14ac:dyDescent="0.25">
      <c r="A361" s="91"/>
      <c r="B361" s="76" t="s">
        <v>781</v>
      </c>
      <c r="C361" s="89" t="s">
        <v>900</v>
      </c>
      <c r="D361" s="139" t="str">
        <f>IF(ISERROR(VLOOKUP($B361,Lists!$R$4:$S$17,2,FALSE)),"",VLOOKUP($B361,Lists!$R$4:$S$17,2,FALSE))</f>
        <v/>
      </c>
      <c r="E361" s="90" t="s">
        <v>799</v>
      </c>
      <c r="F361" s="96"/>
      <c r="G361" s="96" t="s">
        <v>836</v>
      </c>
      <c r="H361" s="91" t="s">
        <v>1016</v>
      </c>
      <c r="I361" s="91" t="s">
        <v>926</v>
      </c>
      <c r="J361" s="97"/>
      <c r="K361" s="78" t="s">
        <v>945</v>
      </c>
      <c r="L361" s="140" t="str">
        <f>IF(ISERROR(VLOOKUP($B361&amp;" "&amp;$M361,Lists!$AC$4:$AD$17,2,FALSE)),"",VLOOKUP($B361&amp;" "&amp;$M361,Lists!$AC$4:$AD$17,2,FALSE))</f>
        <v/>
      </c>
      <c r="M361" s="78" t="str">
        <f>IF(ISERROR(VLOOKUP($K361,Lists!$L$4:$M$7,2,FALSE)),"",VLOOKUP($K361,Lists!$L$4:$M$7,2,FALSE))</f>
        <v/>
      </c>
      <c r="N361" s="98" t="str">
        <f t="shared" si="5"/>
        <v/>
      </c>
      <c r="O361" s="124" t="str">
        <f>IF(C361="no",VLOOKUP(B361,Lists!$R$4:$AB$17,10, FALSE),"Please enter details here")</f>
        <v>Please enter details here</v>
      </c>
      <c r="P361" s="99"/>
      <c r="Q361" s="99" t="str">
        <f>IF(Lists!$BA$4="","No","")</f>
        <v>No</v>
      </c>
      <c r="R361" s="100" t="str">
        <f>IF(ISERROR(VLOOKUP($E361,Lists!$T$4:$AA$49,6,FALSE)),"",VLOOKUP($E361,Lists!$T$4:$AA$49,6,FALSE))</f>
        <v/>
      </c>
      <c r="S361" s="101" t="str">
        <f>IF(ISERROR(VLOOKUP($E361,Lists!$T$4:$AA$49,7,FALSE)),"",VLOOKUP($E361,Lists!$T$4:$AA$49,7,FALSE))</f>
        <v/>
      </c>
      <c r="T361" s="102"/>
      <c r="U361" s="102"/>
      <c r="V361" s="102"/>
      <c r="W361" s="102"/>
      <c r="X361" s="102" t="str">
        <f>IF(ISERROR(VLOOKUP($E361,Lists!$T$4:$AF$49,13,FALSE))," ",VLOOKUP($E361,Lists!$T$4:$AF$49,13,FALSE))</f>
        <v xml:space="preserve"> </v>
      </c>
    </row>
    <row r="362" spans="1:24" x14ac:dyDescent="0.25">
      <c r="A362" s="91"/>
      <c r="B362" s="76" t="s">
        <v>781</v>
      </c>
      <c r="C362" s="89" t="s">
        <v>900</v>
      </c>
      <c r="D362" s="139" t="str">
        <f>IF(ISERROR(VLOOKUP($B362,Lists!$R$4:$S$17,2,FALSE)),"",VLOOKUP($B362,Lists!$R$4:$S$17,2,FALSE))</f>
        <v/>
      </c>
      <c r="E362" s="90" t="s">
        <v>799</v>
      </c>
      <c r="F362" s="96"/>
      <c r="G362" s="96" t="s">
        <v>836</v>
      </c>
      <c r="H362" s="91" t="s">
        <v>1016</v>
      </c>
      <c r="I362" s="91" t="s">
        <v>926</v>
      </c>
      <c r="J362" s="97"/>
      <c r="K362" s="78" t="s">
        <v>945</v>
      </c>
      <c r="L362" s="140" t="str">
        <f>IF(ISERROR(VLOOKUP($B362&amp;" "&amp;$M362,Lists!$AC$4:$AD$17,2,FALSE)),"",VLOOKUP($B362&amp;" "&amp;$M362,Lists!$AC$4:$AD$17,2,FALSE))</f>
        <v/>
      </c>
      <c r="M362" s="78" t="str">
        <f>IF(ISERROR(VLOOKUP($K362,Lists!$L$4:$M$7,2,FALSE)),"",VLOOKUP($K362,Lists!$L$4:$M$7,2,FALSE))</f>
        <v/>
      </c>
      <c r="N362" s="98" t="str">
        <f t="shared" si="5"/>
        <v/>
      </c>
      <c r="O362" s="124" t="str">
        <f>IF(C362="no",VLOOKUP(B362,Lists!$R$4:$AB$17,10, FALSE),"Please enter details here")</f>
        <v>Please enter details here</v>
      </c>
      <c r="P362" s="99"/>
      <c r="Q362" s="99" t="str">
        <f>IF(Lists!$BA$4="","No","")</f>
        <v>No</v>
      </c>
      <c r="R362" s="100" t="str">
        <f>IF(ISERROR(VLOOKUP($E362,Lists!$T$4:$AA$49,6,FALSE)),"",VLOOKUP($E362,Lists!$T$4:$AA$49,6,FALSE))</f>
        <v/>
      </c>
      <c r="S362" s="101" t="str">
        <f>IF(ISERROR(VLOOKUP($E362,Lists!$T$4:$AA$49,7,FALSE)),"",VLOOKUP($E362,Lists!$T$4:$AA$49,7,FALSE))</f>
        <v/>
      </c>
      <c r="T362" s="102"/>
      <c r="U362" s="102"/>
      <c r="V362" s="102"/>
      <c r="W362" s="102"/>
      <c r="X362" s="102" t="str">
        <f>IF(ISERROR(VLOOKUP($E362,Lists!$T$4:$AF$49,13,FALSE))," ",VLOOKUP($E362,Lists!$T$4:$AF$49,13,FALSE))</f>
        <v xml:space="preserve"> </v>
      </c>
    </row>
    <row r="363" spans="1:24" x14ac:dyDescent="0.25">
      <c r="A363" s="91"/>
      <c r="B363" s="76" t="s">
        <v>781</v>
      </c>
      <c r="C363" s="89" t="s">
        <v>900</v>
      </c>
      <c r="D363" s="139" t="str">
        <f>IF(ISERROR(VLOOKUP($B363,Lists!$R$4:$S$17,2,FALSE)),"",VLOOKUP($B363,Lists!$R$4:$S$17,2,FALSE))</f>
        <v/>
      </c>
      <c r="E363" s="90" t="s">
        <v>799</v>
      </c>
      <c r="F363" s="96"/>
      <c r="G363" s="96" t="s">
        <v>836</v>
      </c>
      <c r="H363" s="91" t="s">
        <v>1016</v>
      </c>
      <c r="I363" s="91" t="s">
        <v>926</v>
      </c>
      <c r="J363" s="97"/>
      <c r="K363" s="78" t="s">
        <v>945</v>
      </c>
      <c r="L363" s="140" t="str">
        <f>IF(ISERROR(VLOOKUP($B363&amp;" "&amp;$M363,Lists!$AC$4:$AD$17,2,FALSE)),"",VLOOKUP($B363&amp;" "&amp;$M363,Lists!$AC$4:$AD$17,2,FALSE))</f>
        <v/>
      </c>
      <c r="M363" s="78" t="str">
        <f>IF(ISERROR(VLOOKUP($K363,Lists!$L$4:$M$7,2,FALSE)),"",VLOOKUP($K363,Lists!$L$4:$M$7,2,FALSE))</f>
        <v/>
      </c>
      <c r="N363" s="98" t="str">
        <f t="shared" si="5"/>
        <v/>
      </c>
      <c r="O363" s="124" t="str">
        <f>IF(C363="no",VLOOKUP(B363,Lists!$R$4:$AB$17,10, FALSE),"Please enter details here")</f>
        <v>Please enter details here</v>
      </c>
      <c r="P363" s="99"/>
      <c r="Q363" s="99" t="str">
        <f>IF(Lists!$BA$4="","No","")</f>
        <v>No</v>
      </c>
      <c r="R363" s="100" t="str">
        <f>IF(ISERROR(VLOOKUP($E363,Lists!$T$4:$AA$49,6,FALSE)),"",VLOOKUP($E363,Lists!$T$4:$AA$49,6,FALSE))</f>
        <v/>
      </c>
      <c r="S363" s="101" t="str">
        <f>IF(ISERROR(VLOOKUP($E363,Lists!$T$4:$AA$49,7,FALSE)),"",VLOOKUP($E363,Lists!$T$4:$AA$49,7,FALSE))</f>
        <v/>
      </c>
      <c r="T363" s="102"/>
      <c r="U363" s="102"/>
      <c r="V363" s="102"/>
      <c r="W363" s="102"/>
      <c r="X363" s="102" t="str">
        <f>IF(ISERROR(VLOOKUP($E363,Lists!$T$4:$AF$49,13,FALSE))," ",VLOOKUP($E363,Lists!$T$4:$AF$49,13,FALSE))</f>
        <v xml:space="preserve"> </v>
      </c>
    </row>
    <row r="364" spans="1:24" x14ac:dyDescent="0.25">
      <c r="A364" s="91"/>
      <c r="B364" s="76" t="s">
        <v>781</v>
      </c>
      <c r="C364" s="89" t="s">
        <v>900</v>
      </c>
      <c r="D364" s="139" t="str">
        <f>IF(ISERROR(VLOOKUP($B364,Lists!$R$4:$S$17,2,FALSE)),"",VLOOKUP($B364,Lists!$R$4:$S$17,2,FALSE))</f>
        <v/>
      </c>
      <c r="E364" s="90" t="s">
        <v>799</v>
      </c>
      <c r="F364" s="96"/>
      <c r="G364" s="96" t="s">
        <v>836</v>
      </c>
      <c r="H364" s="91" t="s">
        <v>1016</v>
      </c>
      <c r="I364" s="91" t="s">
        <v>926</v>
      </c>
      <c r="J364" s="97"/>
      <c r="K364" s="78" t="s">
        <v>945</v>
      </c>
      <c r="L364" s="140" t="str">
        <f>IF(ISERROR(VLOOKUP($B364&amp;" "&amp;$M364,Lists!$AC$4:$AD$17,2,FALSE)),"",VLOOKUP($B364&amp;" "&amp;$M364,Lists!$AC$4:$AD$17,2,FALSE))</f>
        <v/>
      </c>
      <c r="M364" s="78" t="str">
        <f>IF(ISERROR(VLOOKUP($K364,Lists!$L$4:$M$7,2,FALSE)),"",VLOOKUP($K364,Lists!$L$4:$M$7,2,FALSE))</f>
        <v/>
      </c>
      <c r="N364" s="98" t="str">
        <f t="shared" si="5"/>
        <v/>
      </c>
      <c r="O364" s="124" t="str">
        <f>IF(C364="no",VLOOKUP(B364,Lists!$R$4:$AB$17,10, FALSE),"Please enter details here")</f>
        <v>Please enter details here</v>
      </c>
      <c r="P364" s="99"/>
      <c r="Q364" s="99" t="str">
        <f>IF(Lists!$BA$4="","No","")</f>
        <v>No</v>
      </c>
      <c r="R364" s="100" t="str">
        <f>IF(ISERROR(VLOOKUP($E364,Lists!$T$4:$AA$49,6,FALSE)),"",VLOOKUP($E364,Lists!$T$4:$AA$49,6,FALSE))</f>
        <v/>
      </c>
      <c r="S364" s="101" t="str">
        <f>IF(ISERROR(VLOOKUP($E364,Lists!$T$4:$AA$49,7,FALSE)),"",VLOOKUP($E364,Lists!$T$4:$AA$49,7,FALSE))</f>
        <v/>
      </c>
      <c r="T364" s="102"/>
      <c r="U364" s="102"/>
      <c r="V364" s="102"/>
      <c r="W364" s="102"/>
      <c r="X364" s="102" t="str">
        <f>IF(ISERROR(VLOOKUP($E364,Lists!$T$4:$AF$49,13,FALSE))," ",VLOOKUP($E364,Lists!$T$4:$AF$49,13,FALSE))</f>
        <v xml:space="preserve"> </v>
      </c>
    </row>
    <row r="365" spans="1:24" x14ac:dyDescent="0.25">
      <c r="A365" s="91"/>
      <c r="B365" s="76" t="s">
        <v>781</v>
      </c>
      <c r="C365" s="89" t="s">
        <v>900</v>
      </c>
      <c r="D365" s="139" t="str">
        <f>IF(ISERROR(VLOOKUP($B365,Lists!$R$4:$S$17,2,FALSE)),"",VLOOKUP($B365,Lists!$R$4:$S$17,2,FALSE))</f>
        <v/>
      </c>
      <c r="E365" s="90" t="s">
        <v>799</v>
      </c>
      <c r="F365" s="96"/>
      <c r="G365" s="96" t="s">
        <v>836</v>
      </c>
      <c r="H365" s="91" t="s">
        <v>1016</v>
      </c>
      <c r="I365" s="91" t="s">
        <v>926</v>
      </c>
      <c r="J365" s="97"/>
      <c r="K365" s="78" t="s">
        <v>945</v>
      </c>
      <c r="L365" s="140" t="str">
        <f>IF(ISERROR(VLOOKUP($B365&amp;" "&amp;$M365,Lists!$AC$4:$AD$17,2,FALSE)),"",VLOOKUP($B365&amp;" "&amp;$M365,Lists!$AC$4:$AD$17,2,FALSE))</f>
        <v/>
      </c>
      <c r="M365" s="78" t="str">
        <f>IF(ISERROR(VLOOKUP($K365,Lists!$L$4:$M$7,2,FALSE)),"",VLOOKUP($K365,Lists!$L$4:$M$7,2,FALSE))</f>
        <v/>
      </c>
      <c r="N365" s="98" t="str">
        <f t="shared" si="5"/>
        <v/>
      </c>
      <c r="O365" s="124" t="str">
        <f>IF(C365="no",VLOOKUP(B365,Lists!$R$4:$AB$17,10, FALSE),"Please enter details here")</f>
        <v>Please enter details here</v>
      </c>
      <c r="P365" s="99"/>
      <c r="Q365" s="99" t="str">
        <f>IF(Lists!$BA$4="","No","")</f>
        <v>No</v>
      </c>
      <c r="R365" s="100" t="str">
        <f>IF(ISERROR(VLOOKUP($E365,Lists!$T$4:$AA$49,6,FALSE)),"",VLOOKUP($E365,Lists!$T$4:$AA$49,6,FALSE))</f>
        <v/>
      </c>
      <c r="S365" s="101" t="str">
        <f>IF(ISERROR(VLOOKUP($E365,Lists!$T$4:$AA$49,7,FALSE)),"",VLOOKUP($E365,Lists!$T$4:$AA$49,7,FALSE))</f>
        <v/>
      </c>
      <c r="T365" s="102"/>
      <c r="U365" s="102"/>
      <c r="V365" s="102"/>
      <c r="W365" s="102"/>
      <c r="X365" s="102" t="str">
        <f>IF(ISERROR(VLOOKUP($E365,Lists!$T$4:$AF$49,13,FALSE))," ",VLOOKUP($E365,Lists!$T$4:$AF$49,13,FALSE))</f>
        <v xml:space="preserve"> </v>
      </c>
    </row>
    <row r="366" spans="1:24" x14ac:dyDescent="0.25">
      <c r="A366" s="91"/>
      <c r="B366" s="76" t="s">
        <v>781</v>
      </c>
      <c r="C366" s="89" t="s">
        <v>900</v>
      </c>
      <c r="D366" s="139" t="str">
        <f>IF(ISERROR(VLOOKUP($B366,Lists!$R$4:$S$17,2,FALSE)),"",VLOOKUP($B366,Lists!$R$4:$S$17,2,FALSE))</f>
        <v/>
      </c>
      <c r="E366" s="90" t="s">
        <v>799</v>
      </c>
      <c r="F366" s="96"/>
      <c r="G366" s="96" t="s">
        <v>836</v>
      </c>
      <c r="H366" s="91" t="s">
        <v>1016</v>
      </c>
      <c r="I366" s="91" t="s">
        <v>926</v>
      </c>
      <c r="J366" s="97"/>
      <c r="K366" s="78" t="s">
        <v>945</v>
      </c>
      <c r="L366" s="140" t="str">
        <f>IF(ISERROR(VLOOKUP($B366&amp;" "&amp;$M366,Lists!$AC$4:$AD$17,2,FALSE)),"",VLOOKUP($B366&amp;" "&amp;$M366,Lists!$AC$4:$AD$17,2,FALSE))</f>
        <v/>
      </c>
      <c r="M366" s="78" t="str">
        <f>IF(ISERROR(VLOOKUP($K366,Lists!$L$4:$M$7,2,FALSE)),"",VLOOKUP($K366,Lists!$L$4:$M$7,2,FALSE))</f>
        <v/>
      </c>
      <c r="N366" s="98" t="str">
        <f t="shared" si="5"/>
        <v/>
      </c>
      <c r="O366" s="124" t="str">
        <f>IF(C366="no",VLOOKUP(B366,Lists!$R$4:$AB$17,10, FALSE),"Please enter details here")</f>
        <v>Please enter details here</v>
      </c>
      <c r="P366" s="99"/>
      <c r="Q366" s="99" t="str">
        <f>IF(Lists!$BA$4="","No","")</f>
        <v>No</v>
      </c>
      <c r="R366" s="100" t="str">
        <f>IF(ISERROR(VLOOKUP($E366,Lists!$T$4:$AA$49,6,FALSE)),"",VLOOKUP($E366,Lists!$T$4:$AA$49,6,FALSE))</f>
        <v/>
      </c>
      <c r="S366" s="101" t="str">
        <f>IF(ISERROR(VLOOKUP($E366,Lists!$T$4:$AA$49,7,FALSE)),"",VLOOKUP($E366,Lists!$T$4:$AA$49,7,FALSE))</f>
        <v/>
      </c>
      <c r="T366" s="102"/>
      <c r="U366" s="102"/>
      <c r="V366" s="102"/>
      <c r="W366" s="102"/>
      <c r="X366" s="102" t="str">
        <f>IF(ISERROR(VLOOKUP($E366,Lists!$T$4:$AF$49,13,FALSE))," ",VLOOKUP($E366,Lists!$T$4:$AF$49,13,FALSE))</f>
        <v xml:space="preserve"> </v>
      </c>
    </row>
    <row r="367" spans="1:24" x14ac:dyDescent="0.25">
      <c r="A367" s="91"/>
      <c r="B367" s="76" t="s">
        <v>781</v>
      </c>
      <c r="C367" s="89" t="s">
        <v>900</v>
      </c>
      <c r="D367" s="139" t="str">
        <f>IF(ISERROR(VLOOKUP($B367,Lists!$R$4:$S$17,2,FALSE)),"",VLOOKUP($B367,Lists!$R$4:$S$17,2,FALSE))</f>
        <v/>
      </c>
      <c r="E367" s="90" t="s">
        <v>799</v>
      </c>
      <c r="F367" s="96"/>
      <c r="G367" s="96" t="s">
        <v>836</v>
      </c>
      <c r="H367" s="91" t="s">
        <v>1016</v>
      </c>
      <c r="I367" s="91" t="s">
        <v>926</v>
      </c>
      <c r="J367" s="97"/>
      <c r="K367" s="78" t="s">
        <v>945</v>
      </c>
      <c r="L367" s="140" t="str">
        <f>IF(ISERROR(VLOOKUP($B367&amp;" "&amp;$M367,Lists!$AC$4:$AD$17,2,FALSE)),"",VLOOKUP($B367&amp;" "&amp;$M367,Lists!$AC$4:$AD$17,2,FALSE))</f>
        <v/>
      </c>
      <c r="M367" s="78" t="str">
        <f>IF(ISERROR(VLOOKUP($K367,Lists!$L$4:$M$7,2,FALSE)),"",VLOOKUP($K367,Lists!$L$4:$M$7,2,FALSE))</f>
        <v/>
      </c>
      <c r="N367" s="98" t="str">
        <f t="shared" si="5"/>
        <v/>
      </c>
      <c r="O367" s="124" t="str">
        <f>IF(C367="no",VLOOKUP(B367,Lists!$R$4:$AB$17,10, FALSE),"Please enter details here")</f>
        <v>Please enter details here</v>
      </c>
      <c r="P367" s="99"/>
      <c r="Q367" s="99" t="str">
        <f>IF(Lists!$BA$4="","No","")</f>
        <v>No</v>
      </c>
      <c r="R367" s="100" t="str">
        <f>IF(ISERROR(VLOOKUP($E367,Lists!$T$4:$AA$49,6,FALSE)),"",VLOOKUP($E367,Lists!$T$4:$AA$49,6,FALSE))</f>
        <v/>
      </c>
      <c r="S367" s="101" t="str">
        <f>IF(ISERROR(VLOOKUP($E367,Lists!$T$4:$AA$49,7,FALSE)),"",VLOOKUP($E367,Lists!$T$4:$AA$49,7,FALSE))</f>
        <v/>
      </c>
      <c r="T367" s="102"/>
      <c r="U367" s="102"/>
      <c r="V367" s="102"/>
      <c r="W367" s="102"/>
      <c r="X367" s="102" t="str">
        <f>IF(ISERROR(VLOOKUP($E367,Lists!$T$4:$AF$49,13,FALSE))," ",VLOOKUP($E367,Lists!$T$4:$AF$49,13,FALSE))</f>
        <v xml:space="preserve"> </v>
      </c>
    </row>
    <row r="368" spans="1:24" x14ac:dyDescent="0.25">
      <c r="A368" s="91"/>
      <c r="B368" s="76" t="s">
        <v>781</v>
      </c>
      <c r="C368" s="89" t="s">
        <v>900</v>
      </c>
      <c r="D368" s="139" t="str">
        <f>IF(ISERROR(VLOOKUP($B368,Lists!$R$4:$S$17,2,FALSE)),"",VLOOKUP($B368,Lists!$R$4:$S$17,2,FALSE))</f>
        <v/>
      </c>
      <c r="E368" s="90" t="s">
        <v>799</v>
      </c>
      <c r="F368" s="96"/>
      <c r="G368" s="96" t="s">
        <v>836</v>
      </c>
      <c r="H368" s="91" t="s">
        <v>1016</v>
      </c>
      <c r="I368" s="91" t="s">
        <v>926</v>
      </c>
      <c r="J368" s="97"/>
      <c r="K368" s="78" t="s">
        <v>945</v>
      </c>
      <c r="L368" s="140" t="str">
        <f>IF(ISERROR(VLOOKUP($B368&amp;" "&amp;$M368,Lists!$AC$4:$AD$17,2,FALSE)),"",VLOOKUP($B368&amp;" "&amp;$M368,Lists!$AC$4:$AD$17,2,FALSE))</f>
        <v/>
      </c>
      <c r="M368" s="78" t="str">
        <f>IF(ISERROR(VLOOKUP($K368,Lists!$L$4:$M$7,2,FALSE)),"",VLOOKUP($K368,Lists!$L$4:$M$7,2,FALSE))</f>
        <v/>
      </c>
      <c r="N368" s="98" t="str">
        <f t="shared" si="5"/>
        <v/>
      </c>
      <c r="O368" s="124" t="str">
        <f>IF(C368="no",VLOOKUP(B368,Lists!$R$4:$AB$17,10, FALSE),"Please enter details here")</f>
        <v>Please enter details here</v>
      </c>
      <c r="P368" s="99"/>
      <c r="Q368" s="99" t="str">
        <f>IF(Lists!$BA$4="","No","")</f>
        <v>No</v>
      </c>
      <c r="R368" s="100" t="str">
        <f>IF(ISERROR(VLOOKUP($E368,Lists!$T$4:$AA$49,6,FALSE)),"",VLOOKUP($E368,Lists!$T$4:$AA$49,6,FALSE))</f>
        <v/>
      </c>
      <c r="S368" s="101" t="str">
        <f>IF(ISERROR(VLOOKUP($E368,Lists!$T$4:$AA$49,7,FALSE)),"",VLOOKUP($E368,Lists!$T$4:$AA$49,7,FALSE))</f>
        <v/>
      </c>
      <c r="T368" s="102"/>
      <c r="U368" s="102"/>
      <c r="V368" s="102"/>
      <c r="W368" s="102"/>
      <c r="X368" s="102" t="str">
        <f>IF(ISERROR(VLOOKUP($E368,Lists!$T$4:$AF$49,13,FALSE))," ",VLOOKUP($E368,Lists!$T$4:$AF$49,13,FALSE))</f>
        <v xml:space="preserve"> </v>
      </c>
    </row>
    <row r="369" spans="1:24" x14ac:dyDescent="0.25">
      <c r="A369" s="91"/>
      <c r="B369" s="76" t="s">
        <v>781</v>
      </c>
      <c r="C369" s="89" t="s">
        <v>900</v>
      </c>
      <c r="D369" s="139" t="str">
        <f>IF(ISERROR(VLOOKUP($B369,Lists!$R$4:$S$17,2,FALSE)),"",VLOOKUP($B369,Lists!$R$4:$S$17,2,FALSE))</f>
        <v/>
      </c>
      <c r="E369" s="90" t="s">
        <v>799</v>
      </c>
      <c r="F369" s="96"/>
      <c r="G369" s="96" t="s">
        <v>836</v>
      </c>
      <c r="H369" s="91" t="s">
        <v>1016</v>
      </c>
      <c r="I369" s="91" t="s">
        <v>926</v>
      </c>
      <c r="J369" s="97"/>
      <c r="K369" s="78" t="s">
        <v>945</v>
      </c>
      <c r="L369" s="140" t="str">
        <f>IF(ISERROR(VLOOKUP($B369&amp;" "&amp;$M369,Lists!$AC$4:$AD$17,2,FALSE)),"",VLOOKUP($B369&amp;" "&amp;$M369,Lists!$AC$4:$AD$17,2,FALSE))</f>
        <v/>
      </c>
      <c r="M369" s="78" t="str">
        <f>IF(ISERROR(VLOOKUP($K369,Lists!$L$4:$M$7,2,FALSE)),"",VLOOKUP($K369,Lists!$L$4:$M$7,2,FALSE))</f>
        <v/>
      </c>
      <c r="N369" s="98" t="str">
        <f t="shared" si="5"/>
        <v/>
      </c>
      <c r="O369" s="124" t="str">
        <f>IF(C369="no",VLOOKUP(B369,Lists!$R$4:$AB$17,10, FALSE),"Please enter details here")</f>
        <v>Please enter details here</v>
      </c>
      <c r="P369" s="99"/>
      <c r="Q369" s="99" t="str">
        <f>IF(Lists!$BA$4="","No","")</f>
        <v>No</v>
      </c>
      <c r="R369" s="100" t="str">
        <f>IF(ISERROR(VLOOKUP($E369,Lists!$T$4:$AA$49,6,FALSE)),"",VLOOKUP($E369,Lists!$T$4:$AA$49,6,FALSE))</f>
        <v/>
      </c>
      <c r="S369" s="101" t="str">
        <f>IF(ISERROR(VLOOKUP($E369,Lists!$T$4:$AA$49,7,FALSE)),"",VLOOKUP($E369,Lists!$T$4:$AA$49,7,FALSE))</f>
        <v/>
      </c>
      <c r="T369" s="102"/>
      <c r="U369" s="102"/>
      <c r="V369" s="102"/>
      <c r="W369" s="102"/>
      <c r="X369" s="102" t="str">
        <f>IF(ISERROR(VLOOKUP($E369,Lists!$T$4:$AF$49,13,FALSE))," ",VLOOKUP($E369,Lists!$T$4:$AF$49,13,FALSE))</f>
        <v xml:space="preserve"> </v>
      </c>
    </row>
    <row r="370" spans="1:24" x14ac:dyDescent="0.25">
      <c r="A370" s="91"/>
      <c r="B370" s="76" t="s">
        <v>781</v>
      </c>
      <c r="C370" s="89" t="s">
        <v>900</v>
      </c>
      <c r="D370" s="139" t="str">
        <f>IF(ISERROR(VLOOKUP($B370,Lists!$R$4:$S$17,2,FALSE)),"",VLOOKUP($B370,Lists!$R$4:$S$17,2,FALSE))</f>
        <v/>
      </c>
      <c r="E370" s="90" t="s">
        <v>799</v>
      </c>
      <c r="F370" s="96"/>
      <c r="G370" s="96" t="s">
        <v>836</v>
      </c>
      <c r="H370" s="91" t="s">
        <v>1016</v>
      </c>
      <c r="I370" s="91" t="s">
        <v>926</v>
      </c>
      <c r="J370" s="97"/>
      <c r="K370" s="78" t="s">
        <v>945</v>
      </c>
      <c r="L370" s="140" t="str">
        <f>IF(ISERROR(VLOOKUP($B370&amp;" "&amp;$M370,Lists!$AC$4:$AD$17,2,FALSE)),"",VLOOKUP($B370&amp;" "&amp;$M370,Lists!$AC$4:$AD$17,2,FALSE))</f>
        <v/>
      </c>
      <c r="M370" s="78" t="str">
        <f>IF(ISERROR(VLOOKUP($K370,Lists!$L$4:$M$7,2,FALSE)),"",VLOOKUP($K370,Lists!$L$4:$M$7,2,FALSE))</f>
        <v/>
      </c>
      <c r="N370" s="98" t="str">
        <f t="shared" si="5"/>
        <v/>
      </c>
      <c r="O370" s="124" t="str">
        <f>IF(C370="no",VLOOKUP(B370,Lists!$R$4:$AB$17,10, FALSE),"Please enter details here")</f>
        <v>Please enter details here</v>
      </c>
      <c r="P370" s="99"/>
      <c r="Q370" s="99" t="str">
        <f>IF(Lists!$BA$4="","No","")</f>
        <v>No</v>
      </c>
      <c r="R370" s="100" t="str">
        <f>IF(ISERROR(VLOOKUP($E370,Lists!$T$4:$AA$49,6,FALSE)),"",VLOOKUP($E370,Lists!$T$4:$AA$49,6,FALSE))</f>
        <v/>
      </c>
      <c r="S370" s="101" t="str">
        <f>IF(ISERROR(VLOOKUP($E370,Lists!$T$4:$AA$49,7,FALSE)),"",VLOOKUP($E370,Lists!$T$4:$AA$49,7,FALSE))</f>
        <v/>
      </c>
      <c r="T370" s="102"/>
      <c r="U370" s="102"/>
      <c r="V370" s="102"/>
      <c r="W370" s="102"/>
      <c r="X370" s="102" t="str">
        <f>IF(ISERROR(VLOOKUP($E370,Lists!$T$4:$AF$49,13,FALSE))," ",VLOOKUP($E370,Lists!$T$4:$AF$49,13,FALSE))</f>
        <v xml:space="preserve"> </v>
      </c>
    </row>
    <row r="371" spans="1:24" x14ac:dyDescent="0.25">
      <c r="A371" s="91"/>
      <c r="B371" s="76" t="s">
        <v>781</v>
      </c>
      <c r="C371" s="89" t="s">
        <v>900</v>
      </c>
      <c r="D371" s="139" t="str">
        <f>IF(ISERROR(VLOOKUP($B371,Lists!$R$4:$S$17,2,FALSE)),"",VLOOKUP($B371,Lists!$R$4:$S$17,2,FALSE))</f>
        <v/>
      </c>
      <c r="E371" s="90" t="s">
        <v>799</v>
      </c>
      <c r="F371" s="96"/>
      <c r="G371" s="96" t="s">
        <v>836</v>
      </c>
      <c r="H371" s="91" t="s">
        <v>1016</v>
      </c>
      <c r="I371" s="91" t="s">
        <v>926</v>
      </c>
      <c r="J371" s="97"/>
      <c r="K371" s="78" t="s">
        <v>945</v>
      </c>
      <c r="L371" s="140" t="str">
        <f>IF(ISERROR(VLOOKUP($B371&amp;" "&amp;$M371,Lists!$AC$4:$AD$17,2,FALSE)),"",VLOOKUP($B371&amp;" "&amp;$M371,Lists!$AC$4:$AD$17,2,FALSE))</f>
        <v/>
      </c>
      <c r="M371" s="78" t="str">
        <f>IF(ISERROR(VLOOKUP($K371,Lists!$L$4:$M$7,2,FALSE)),"",VLOOKUP($K371,Lists!$L$4:$M$7,2,FALSE))</f>
        <v/>
      </c>
      <c r="N371" s="98" t="str">
        <f t="shared" si="5"/>
        <v/>
      </c>
      <c r="O371" s="124" t="str">
        <f>IF(C371="no",VLOOKUP(B371,Lists!$R$4:$AB$17,10, FALSE),"Please enter details here")</f>
        <v>Please enter details here</v>
      </c>
      <c r="P371" s="99"/>
      <c r="Q371" s="99" t="str">
        <f>IF(Lists!$BA$4="","No","")</f>
        <v>No</v>
      </c>
      <c r="R371" s="100" t="str">
        <f>IF(ISERROR(VLOOKUP($E371,Lists!$T$4:$AA$49,6,FALSE)),"",VLOOKUP($E371,Lists!$T$4:$AA$49,6,FALSE))</f>
        <v/>
      </c>
      <c r="S371" s="101" t="str">
        <f>IF(ISERROR(VLOOKUP($E371,Lists!$T$4:$AA$49,7,FALSE)),"",VLOOKUP($E371,Lists!$T$4:$AA$49,7,FALSE))</f>
        <v/>
      </c>
      <c r="T371" s="102"/>
      <c r="U371" s="102"/>
      <c r="V371" s="102"/>
      <c r="W371" s="102"/>
      <c r="X371" s="102" t="str">
        <f>IF(ISERROR(VLOOKUP($E371,Lists!$T$4:$AF$49,13,FALSE))," ",VLOOKUP($E371,Lists!$T$4:$AF$49,13,FALSE))</f>
        <v xml:space="preserve"> </v>
      </c>
    </row>
    <row r="372" spans="1:24" x14ac:dyDescent="0.25">
      <c r="A372" s="91"/>
      <c r="B372" s="76" t="s">
        <v>781</v>
      </c>
      <c r="C372" s="89" t="s">
        <v>900</v>
      </c>
      <c r="D372" s="139" t="str">
        <f>IF(ISERROR(VLOOKUP($B372,Lists!$R$4:$S$17,2,FALSE)),"",VLOOKUP($B372,Lists!$R$4:$S$17,2,FALSE))</f>
        <v/>
      </c>
      <c r="E372" s="90" t="s">
        <v>799</v>
      </c>
      <c r="F372" s="96"/>
      <c r="G372" s="96" t="s">
        <v>836</v>
      </c>
      <c r="H372" s="91" t="s">
        <v>1016</v>
      </c>
      <c r="I372" s="91" t="s">
        <v>926</v>
      </c>
      <c r="J372" s="97"/>
      <c r="K372" s="78" t="s">
        <v>945</v>
      </c>
      <c r="L372" s="140" t="str">
        <f>IF(ISERROR(VLOOKUP($B372&amp;" "&amp;$M372,Lists!$AC$4:$AD$17,2,FALSE)),"",VLOOKUP($B372&amp;" "&amp;$M372,Lists!$AC$4:$AD$17,2,FALSE))</f>
        <v/>
      </c>
      <c r="M372" s="78" t="str">
        <f>IF(ISERROR(VLOOKUP($K372,Lists!$L$4:$M$7,2,FALSE)),"",VLOOKUP($K372,Lists!$L$4:$M$7,2,FALSE))</f>
        <v/>
      </c>
      <c r="N372" s="98" t="str">
        <f t="shared" si="5"/>
        <v/>
      </c>
      <c r="O372" s="124" t="str">
        <f>IF(C372="no",VLOOKUP(B372,Lists!$R$4:$AB$17,10, FALSE),"Please enter details here")</f>
        <v>Please enter details here</v>
      </c>
      <c r="P372" s="99"/>
      <c r="Q372" s="99" t="str">
        <f>IF(Lists!$BA$4="","No","")</f>
        <v>No</v>
      </c>
      <c r="R372" s="100" t="str">
        <f>IF(ISERROR(VLOOKUP($E372,Lists!$T$4:$AA$49,6,FALSE)),"",VLOOKUP($E372,Lists!$T$4:$AA$49,6,FALSE))</f>
        <v/>
      </c>
      <c r="S372" s="101" t="str">
        <f>IF(ISERROR(VLOOKUP($E372,Lists!$T$4:$AA$49,7,FALSE)),"",VLOOKUP($E372,Lists!$T$4:$AA$49,7,FALSE))</f>
        <v/>
      </c>
      <c r="T372" s="102"/>
      <c r="U372" s="102"/>
      <c r="V372" s="102"/>
      <c r="W372" s="102"/>
      <c r="X372" s="102" t="str">
        <f>IF(ISERROR(VLOOKUP($E372,Lists!$T$4:$AF$49,13,FALSE))," ",VLOOKUP($E372,Lists!$T$4:$AF$49,13,FALSE))</f>
        <v xml:space="preserve"> </v>
      </c>
    </row>
    <row r="373" spans="1:24" x14ac:dyDescent="0.25">
      <c r="A373" s="91"/>
      <c r="B373" s="76" t="s">
        <v>781</v>
      </c>
      <c r="C373" s="89" t="s">
        <v>900</v>
      </c>
      <c r="D373" s="139" t="str">
        <f>IF(ISERROR(VLOOKUP($B373,Lists!$R$4:$S$17,2,FALSE)),"",VLOOKUP($B373,Lists!$R$4:$S$17,2,FALSE))</f>
        <v/>
      </c>
      <c r="E373" s="90" t="s">
        <v>799</v>
      </c>
      <c r="F373" s="96"/>
      <c r="G373" s="96" t="s">
        <v>836</v>
      </c>
      <c r="H373" s="91" t="s">
        <v>1016</v>
      </c>
      <c r="I373" s="91" t="s">
        <v>926</v>
      </c>
      <c r="J373" s="97"/>
      <c r="K373" s="78" t="s">
        <v>945</v>
      </c>
      <c r="L373" s="140" t="str">
        <f>IF(ISERROR(VLOOKUP($B373&amp;" "&amp;$M373,Lists!$AC$4:$AD$17,2,FALSE)),"",VLOOKUP($B373&amp;" "&amp;$M373,Lists!$AC$4:$AD$17,2,FALSE))</f>
        <v/>
      </c>
      <c r="M373" s="78" t="str">
        <f>IF(ISERROR(VLOOKUP($K373,Lists!$L$4:$M$7,2,FALSE)),"",VLOOKUP($K373,Lists!$L$4:$M$7,2,FALSE))</f>
        <v/>
      </c>
      <c r="N373" s="98" t="str">
        <f t="shared" si="5"/>
        <v/>
      </c>
      <c r="O373" s="124" t="str">
        <f>IF(C373="no",VLOOKUP(B373,Lists!$R$4:$AB$17,10, FALSE),"Please enter details here")</f>
        <v>Please enter details here</v>
      </c>
      <c r="P373" s="99"/>
      <c r="Q373" s="99" t="str">
        <f>IF(Lists!$BA$4="","No","")</f>
        <v>No</v>
      </c>
      <c r="R373" s="100" t="str">
        <f>IF(ISERROR(VLOOKUP($E373,Lists!$T$4:$AA$49,6,FALSE)),"",VLOOKUP($E373,Lists!$T$4:$AA$49,6,FALSE))</f>
        <v/>
      </c>
      <c r="S373" s="101" t="str">
        <f>IF(ISERROR(VLOOKUP($E373,Lists!$T$4:$AA$49,7,FALSE)),"",VLOOKUP($E373,Lists!$T$4:$AA$49,7,FALSE))</f>
        <v/>
      </c>
      <c r="T373" s="102"/>
      <c r="U373" s="102"/>
      <c r="V373" s="102"/>
      <c r="W373" s="102"/>
      <c r="X373" s="102" t="str">
        <f>IF(ISERROR(VLOOKUP($E373,Lists!$T$4:$AF$49,13,FALSE))," ",VLOOKUP($E373,Lists!$T$4:$AF$49,13,FALSE))</f>
        <v xml:space="preserve"> </v>
      </c>
    </row>
    <row r="374" spans="1:24" x14ac:dyDescent="0.25">
      <c r="A374" s="91"/>
      <c r="B374" s="76" t="s">
        <v>781</v>
      </c>
      <c r="C374" s="89" t="s">
        <v>900</v>
      </c>
      <c r="D374" s="139" t="str">
        <f>IF(ISERROR(VLOOKUP($B374,Lists!$R$4:$S$17,2,FALSE)),"",VLOOKUP($B374,Lists!$R$4:$S$17,2,FALSE))</f>
        <v/>
      </c>
      <c r="E374" s="90" t="s">
        <v>799</v>
      </c>
      <c r="F374" s="96"/>
      <c r="G374" s="96" t="s">
        <v>836</v>
      </c>
      <c r="H374" s="91" t="s">
        <v>1016</v>
      </c>
      <c r="I374" s="91" t="s">
        <v>926</v>
      </c>
      <c r="J374" s="97"/>
      <c r="K374" s="78" t="s">
        <v>945</v>
      </c>
      <c r="L374" s="140" t="str">
        <f>IF(ISERROR(VLOOKUP($B374&amp;" "&amp;$M374,Lists!$AC$4:$AD$17,2,FALSE)),"",VLOOKUP($B374&amp;" "&amp;$M374,Lists!$AC$4:$AD$17,2,FALSE))</f>
        <v/>
      </c>
      <c r="M374" s="78" t="str">
        <f>IF(ISERROR(VLOOKUP($K374,Lists!$L$4:$M$7,2,FALSE)),"",VLOOKUP($K374,Lists!$L$4:$M$7,2,FALSE))</f>
        <v/>
      </c>
      <c r="N374" s="98" t="str">
        <f t="shared" si="5"/>
        <v/>
      </c>
      <c r="O374" s="124" t="str">
        <f>IF(C374="no",VLOOKUP(B374,Lists!$R$4:$AB$17,10, FALSE),"Please enter details here")</f>
        <v>Please enter details here</v>
      </c>
      <c r="P374" s="99"/>
      <c r="Q374" s="99" t="str">
        <f>IF(Lists!$BA$4="","No","")</f>
        <v>No</v>
      </c>
      <c r="R374" s="100" t="str">
        <f>IF(ISERROR(VLOOKUP($E374,Lists!$T$4:$AA$49,6,FALSE)),"",VLOOKUP($E374,Lists!$T$4:$AA$49,6,FALSE))</f>
        <v/>
      </c>
      <c r="S374" s="101" t="str">
        <f>IF(ISERROR(VLOOKUP($E374,Lists!$T$4:$AA$49,7,FALSE)),"",VLOOKUP($E374,Lists!$T$4:$AA$49,7,FALSE))</f>
        <v/>
      </c>
      <c r="T374" s="102"/>
      <c r="U374" s="102"/>
      <c r="V374" s="102"/>
      <c r="W374" s="102"/>
      <c r="X374" s="102" t="str">
        <f>IF(ISERROR(VLOOKUP($E374,Lists!$T$4:$AF$49,13,FALSE))," ",VLOOKUP($E374,Lists!$T$4:$AF$49,13,FALSE))</f>
        <v xml:space="preserve"> </v>
      </c>
    </row>
    <row r="375" spans="1:24" x14ac:dyDescent="0.25">
      <c r="A375" s="91"/>
      <c r="B375" s="76" t="s">
        <v>781</v>
      </c>
      <c r="C375" s="89" t="s">
        <v>900</v>
      </c>
      <c r="D375" s="139" t="str">
        <f>IF(ISERROR(VLOOKUP($B375,Lists!$R$4:$S$17,2,FALSE)),"",VLOOKUP($B375,Lists!$R$4:$S$17,2,FALSE))</f>
        <v/>
      </c>
      <c r="E375" s="90" t="s">
        <v>799</v>
      </c>
      <c r="F375" s="96"/>
      <c r="G375" s="96" t="s">
        <v>836</v>
      </c>
      <c r="H375" s="91" t="s">
        <v>1016</v>
      </c>
      <c r="I375" s="91" t="s">
        <v>926</v>
      </c>
      <c r="J375" s="97"/>
      <c r="K375" s="78" t="s">
        <v>945</v>
      </c>
      <c r="L375" s="140" t="str">
        <f>IF(ISERROR(VLOOKUP($B375&amp;" "&amp;$M375,Lists!$AC$4:$AD$17,2,FALSE)),"",VLOOKUP($B375&amp;" "&amp;$M375,Lists!$AC$4:$AD$17,2,FALSE))</f>
        <v/>
      </c>
      <c r="M375" s="78" t="str">
        <f>IF(ISERROR(VLOOKUP($K375,Lists!$L$4:$M$7,2,FALSE)),"",VLOOKUP($K375,Lists!$L$4:$M$7,2,FALSE))</f>
        <v/>
      </c>
      <c r="N375" s="98" t="str">
        <f t="shared" si="5"/>
        <v/>
      </c>
      <c r="O375" s="124" t="str">
        <f>IF(C375="no",VLOOKUP(B375,Lists!$R$4:$AB$17,10, FALSE),"Please enter details here")</f>
        <v>Please enter details here</v>
      </c>
      <c r="P375" s="99"/>
      <c r="Q375" s="99" t="str">
        <f>IF(Lists!$BA$4="","No","")</f>
        <v>No</v>
      </c>
      <c r="R375" s="100" t="str">
        <f>IF(ISERROR(VLOOKUP($E375,Lists!$T$4:$AA$49,6,FALSE)),"",VLOOKUP($E375,Lists!$T$4:$AA$49,6,FALSE))</f>
        <v/>
      </c>
      <c r="S375" s="101" t="str">
        <f>IF(ISERROR(VLOOKUP($E375,Lists!$T$4:$AA$49,7,FALSE)),"",VLOOKUP($E375,Lists!$T$4:$AA$49,7,FALSE))</f>
        <v/>
      </c>
      <c r="T375" s="102"/>
      <c r="U375" s="102"/>
      <c r="V375" s="102"/>
      <c r="W375" s="102"/>
      <c r="X375" s="102" t="str">
        <f>IF(ISERROR(VLOOKUP($E375,Lists!$T$4:$AF$49,13,FALSE))," ",VLOOKUP($E375,Lists!$T$4:$AF$49,13,FALSE))</f>
        <v xml:space="preserve"> </v>
      </c>
    </row>
    <row r="376" spans="1:24" x14ac:dyDescent="0.25">
      <c r="A376" s="91"/>
      <c r="B376" s="76" t="s">
        <v>781</v>
      </c>
      <c r="C376" s="89" t="s">
        <v>900</v>
      </c>
      <c r="D376" s="139" t="str">
        <f>IF(ISERROR(VLOOKUP($B376,Lists!$R$4:$S$17,2,FALSE)),"",VLOOKUP($B376,Lists!$R$4:$S$17,2,FALSE))</f>
        <v/>
      </c>
      <c r="E376" s="90" t="s">
        <v>799</v>
      </c>
      <c r="F376" s="96"/>
      <c r="G376" s="96" t="s">
        <v>836</v>
      </c>
      <c r="H376" s="91" t="s">
        <v>1016</v>
      </c>
      <c r="I376" s="91" t="s">
        <v>926</v>
      </c>
      <c r="J376" s="97"/>
      <c r="K376" s="78" t="s">
        <v>945</v>
      </c>
      <c r="L376" s="140" t="str">
        <f>IF(ISERROR(VLOOKUP($B376&amp;" "&amp;$M376,Lists!$AC$4:$AD$17,2,FALSE)),"",VLOOKUP($B376&amp;" "&amp;$M376,Lists!$AC$4:$AD$17,2,FALSE))</f>
        <v/>
      </c>
      <c r="M376" s="78" t="str">
        <f>IF(ISERROR(VLOOKUP($K376,Lists!$L$4:$M$7,2,FALSE)),"",VLOOKUP($K376,Lists!$L$4:$M$7,2,FALSE))</f>
        <v/>
      </c>
      <c r="N376" s="98" t="str">
        <f t="shared" si="5"/>
        <v/>
      </c>
      <c r="O376" s="124" t="str">
        <f>IF(C376="no",VLOOKUP(B376,Lists!$R$4:$AB$17,10, FALSE),"Please enter details here")</f>
        <v>Please enter details here</v>
      </c>
      <c r="P376" s="99"/>
      <c r="Q376" s="99" t="str">
        <f>IF(Lists!$BA$4="","No","")</f>
        <v>No</v>
      </c>
      <c r="R376" s="100" t="str">
        <f>IF(ISERROR(VLOOKUP($E376,Lists!$T$4:$AA$49,6,FALSE)),"",VLOOKUP($E376,Lists!$T$4:$AA$49,6,FALSE))</f>
        <v/>
      </c>
      <c r="S376" s="101" t="str">
        <f>IF(ISERROR(VLOOKUP($E376,Lists!$T$4:$AA$49,7,FALSE)),"",VLOOKUP($E376,Lists!$T$4:$AA$49,7,FALSE))</f>
        <v/>
      </c>
      <c r="T376" s="102"/>
      <c r="U376" s="102"/>
      <c r="V376" s="102"/>
      <c r="W376" s="102"/>
      <c r="X376" s="102" t="str">
        <f>IF(ISERROR(VLOOKUP($E376,Lists!$T$4:$AF$49,13,FALSE))," ",VLOOKUP($E376,Lists!$T$4:$AF$49,13,FALSE))</f>
        <v xml:space="preserve"> </v>
      </c>
    </row>
    <row r="377" spans="1:24" x14ac:dyDescent="0.25">
      <c r="A377" s="91"/>
      <c r="B377" s="76" t="s">
        <v>781</v>
      </c>
      <c r="C377" s="89" t="s">
        <v>900</v>
      </c>
      <c r="D377" s="139" t="str">
        <f>IF(ISERROR(VLOOKUP($B377,Lists!$R$4:$S$17,2,FALSE)),"",VLOOKUP($B377,Lists!$R$4:$S$17,2,FALSE))</f>
        <v/>
      </c>
      <c r="E377" s="90" t="s">
        <v>799</v>
      </c>
      <c r="F377" s="96"/>
      <c r="G377" s="96" t="s">
        <v>836</v>
      </c>
      <c r="H377" s="91" t="s">
        <v>1016</v>
      </c>
      <c r="I377" s="91" t="s">
        <v>926</v>
      </c>
      <c r="J377" s="97"/>
      <c r="K377" s="78" t="s">
        <v>945</v>
      </c>
      <c r="L377" s="140" t="str">
        <f>IF(ISERROR(VLOOKUP($B377&amp;" "&amp;$M377,Lists!$AC$4:$AD$17,2,FALSE)),"",VLOOKUP($B377&amp;" "&amp;$M377,Lists!$AC$4:$AD$17,2,FALSE))</f>
        <v/>
      </c>
      <c r="M377" s="78" t="str">
        <f>IF(ISERROR(VLOOKUP($K377,Lists!$L$4:$M$7,2,FALSE)),"",VLOOKUP($K377,Lists!$L$4:$M$7,2,FALSE))</f>
        <v/>
      </c>
      <c r="N377" s="98" t="str">
        <f t="shared" si="5"/>
        <v/>
      </c>
      <c r="O377" s="124" t="str">
        <f>IF(C377="no",VLOOKUP(B377,Lists!$R$4:$AB$17,10, FALSE),"Please enter details here")</f>
        <v>Please enter details here</v>
      </c>
      <c r="P377" s="99"/>
      <c r="Q377" s="99" t="str">
        <f>IF(Lists!$BA$4="","No","")</f>
        <v>No</v>
      </c>
      <c r="R377" s="100" t="str">
        <f>IF(ISERROR(VLOOKUP($E377,Lists!$T$4:$AA$49,6,FALSE)),"",VLOOKUP($E377,Lists!$T$4:$AA$49,6,FALSE))</f>
        <v/>
      </c>
      <c r="S377" s="101" t="str">
        <f>IF(ISERROR(VLOOKUP($E377,Lists!$T$4:$AA$49,7,FALSE)),"",VLOOKUP($E377,Lists!$T$4:$AA$49,7,FALSE))</f>
        <v/>
      </c>
      <c r="T377" s="102"/>
      <c r="U377" s="102"/>
      <c r="V377" s="102"/>
      <c r="W377" s="102"/>
      <c r="X377" s="102" t="str">
        <f>IF(ISERROR(VLOOKUP($E377,Lists!$T$4:$AF$49,13,FALSE))," ",VLOOKUP($E377,Lists!$T$4:$AF$49,13,FALSE))</f>
        <v xml:space="preserve"> </v>
      </c>
    </row>
    <row r="378" spans="1:24" x14ac:dyDescent="0.25">
      <c r="A378" s="91"/>
      <c r="B378" s="76" t="s">
        <v>781</v>
      </c>
      <c r="C378" s="89" t="s">
        <v>900</v>
      </c>
      <c r="D378" s="139" t="str">
        <f>IF(ISERROR(VLOOKUP($B378,Lists!$R$4:$S$17,2,FALSE)),"",VLOOKUP($B378,Lists!$R$4:$S$17,2,FALSE))</f>
        <v/>
      </c>
      <c r="E378" s="90" t="s">
        <v>799</v>
      </c>
      <c r="F378" s="96"/>
      <c r="G378" s="96" t="s">
        <v>836</v>
      </c>
      <c r="H378" s="91" t="s">
        <v>1016</v>
      </c>
      <c r="I378" s="91" t="s">
        <v>926</v>
      </c>
      <c r="J378" s="97"/>
      <c r="K378" s="78" t="s">
        <v>945</v>
      </c>
      <c r="L378" s="140" t="str">
        <f>IF(ISERROR(VLOOKUP($B378&amp;" "&amp;$M378,Lists!$AC$4:$AD$17,2,FALSE)),"",VLOOKUP($B378&amp;" "&amp;$M378,Lists!$AC$4:$AD$17,2,FALSE))</f>
        <v/>
      </c>
      <c r="M378" s="78" t="str">
        <f>IF(ISERROR(VLOOKUP($K378,Lists!$L$4:$M$7,2,FALSE)),"",VLOOKUP($K378,Lists!$L$4:$M$7,2,FALSE))</f>
        <v/>
      </c>
      <c r="N378" s="98" t="str">
        <f t="shared" si="5"/>
        <v/>
      </c>
      <c r="O378" s="124" t="str">
        <f>IF(C378="no",VLOOKUP(B378,Lists!$R$4:$AB$17,10, FALSE),"Please enter details here")</f>
        <v>Please enter details here</v>
      </c>
      <c r="P378" s="99"/>
      <c r="Q378" s="99" t="str">
        <f>IF(Lists!$BA$4="","No","")</f>
        <v>No</v>
      </c>
      <c r="R378" s="100" t="str">
        <f>IF(ISERROR(VLOOKUP($E378,Lists!$T$4:$AA$49,6,FALSE)),"",VLOOKUP($E378,Lists!$T$4:$AA$49,6,FALSE))</f>
        <v/>
      </c>
      <c r="S378" s="101" t="str">
        <f>IF(ISERROR(VLOOKUP($E378,Lists!$T$4:$AA$49,7,FALSE)),"",VLOOKUP($E378,Lists!$T$4:$AA$49,7,FALSE))</f>
        <v/>
      </c>
      <c r="T378" s="102"/>
      <c r="U378" s="102"/>
      <c r="V378" s="102"/>
      <c r="W378" s="102"/>
      <c r="X378" s="102" t="str">
        <f>IF(ISERROR(VLOOKUP($E378,Lists!$T$4:$AF$49,13,FALSE))," ",VLOOKUP($E378,Lists!$T$4:$AF$49,13,FALSE))</f>
        <v xml:space="preserve"> </v>
      </c>
    </row>
    <row r="379" spans="1:24" x14ac:dyDescent="0.25">
      <c r="A379" s="91"/>
      <c r="B379" s="76" t="s">
        <v>781</v>
      </c>
      <c r="C379" s="89" t="s">
        <v>900</v>
      </c>
      <c r="D379" s="139" t="str">
        <f>IF(ISERROR(VLOOKUP($B379,Lists!$R$4:$S$17,2,FALSE)),"",VLOOKUP($B379,Lists!$R$4:$S$17,2,FALSE))</f>
        <v/>
      </c>
      <c r="E379" s="90" t="s">
        <v>799</v>
      </c>
      <c r="F379" s="96"/>
      <c r="G379" s="96" t="s">
        <v>836</v>
      </c>
      <c r="H379" s="91" t="s">
        <v>1016</v>
      </c>
      <c r="I379" s="91" t="s">
        <v>926</v>
      </c>
      <c r="J379" s="97"/>
      <c r="K379" s="78" t="s">
        <v>945</v>
      </c>
      <c r="L379" s="140" t="str">
        <f>IF(ISERROR(VLOOKUP($B379&amp;" "&amp;$M379,Lists!$AC$4:$AD$17,2,FALSE)),"",VLOOKUP($B379&amp;" "&amp;$M379,Lists!$AC$4:$AD$17,2,FALSE))</f>
        <v/>
      </c>
      <c r="M379" s="78" t="str">
        <f>IF(ISERROR(VLOOKUP($K379,Lists!$L$4:$M$7,2,FALSE)),"",VLOOKUP($K379,Lists!$L$4:$M$7,2,FALSE))</f>
        <v/>
      </c>
      <c r="N379" s="98" t="str">
        <f t="shared" si="5"/>
        <v/>
      </c>
      <c r="O379" s="124" t="str">
        <f>IF(C379="no",VLOOKUP(B379,Lists!$R$4:$AB$17,10, FALSE),"Please enter details here")</f>
        <v>Please enter details here</v>
      </c>
      <c r="P379" s="99"/>
      <c r="Q379" s="99" t="str">
        <f>IF(Lists!$BA$4="","No","")</f>
        <v>No</v>
      </c>
      <c r="R379" s="100" t="str">
        <f>IF(ISERROR(VLOOKUP($E379,Lists!$T$4:$AA$49,6,FALSE)),"",VLOOKUP($E379,Lists!$T$4:$AA$49,6,FALSE))</f>
        <v/>
      </c>
      <c r="S379" s="101" t="str">
        <f>IF(ISERROR(VLOOKUP($E379,Lists!$T$4:$AA$49,7,FALSE)),"",VLOOKUP($E379,Lists!$T$4:$AA$49,7,FALSE))</f>
        <v/>
      </c>
      <c r="T379" s="102"/>
      <c r="U379" s="102"/>
      <c r="V379" s="102"/>
      <c r="W379" s="102"/>
      <c r="X379" s="102" t="str">
        <f>IF(ISERROR(VLOOKUP($E379,Lists!$T$4:$AF$49,13,FALSE))," ",VLOOKUP($E379,Lists!$T$4:$AF$49,13,FALSE))</f>
        <v xml:space="preserve"> </v>
      </c>
    </row>
    <row r="380" spans="1:24" x14ac:dyDescent="0.25">
      <c r="A380" s="91"/>
      <c r="B380" s="76" t="s">
        <v>781</v>
      </c>
      <c r="C380" s="89" t="s">
        <v>900</v>
      </c>
      <c r="D380" s="139" t="str">
        <f>IF(ISERROR(VLOOKUP($B380,Lists!$R$4:$S$17,2,FALSE)),"",VLOOKUP($B380,Lists!$R$4:$S$17,2,FALSE))</f>
        <v/>
      </c>
      <c r="E380" s="90" t="s">
        <v>799</v>
      </c>
      <c r="F380" s="96"/>
      <c r="G380" s="96" t="s">
        <v>836</v>
      </c>
      <c r="H380" s="91" t="s">
        <v>1016</v>
      </c>
      <c r="I380" s="91" t="s">
        <v>926</v>
      </c>
      <c r="J380" s="97"/>
      <c r="K380" s="78" t="s">
        <v>945</v>
      </c>
      <c r="L380" s="140" t="str">
        <f>IF(ISERROR(VLOOKUP($B380&amp;" "&amp;$M380,Lists!$AC$4:$AD$17,2,FALSE)),"",VLOOKUP($B380&amp;" "&amp;$M380,Lists!$AC$4:$AD$17,2,FALSE))</f>
        <v/>
      </c>
      <c r="M380" s="78" t="str">
        <f>IF(ISERROR(VLOOKUP($K380,Lists!$L$4:$M$7,2,FALSE)),"",VLOOKUP($K380,Lists!$L$4:$M$7,2,FALSE))</f>
        <v/>
      </c>
      <c r="N380" s="98" t="str">
        <f t="shared" si="5"/>
        <v/>
      </c>
      <c r="O380" s="124" t="str">
        <f>IF(C380="no",VLOOKUP(B380,Lists!$R$4:$AB$17,10, FALSE),"Please enter details here")</f>
        <v>Please enter details here</v>
      </c>
      <c r="P380" s="99"/>
      <c r="Q380" s="99" t="str">
        <f>IF(Lists!$BA$4="","No","")</f>
        <v>No</v>
      </c>
      <c r="R380" s="100" t="str">
        <f>IF(ISERROR(VLOOKUP($E380,Lists!$T$4:$AA$49,6,FALSE)),"",VLOOKUP($E380,Lists!$T$4:$AA$49,6,FALSE))</f>
        <v/>
      </c>
      <c r="S380" s="101" t="str">
        <f>IF(ISERROR(VLOOKUP($E380,Lists!$T$4:$AA$49,7,FALSE)),"",VLOOKUP($E380,Lists!$T$4:$AA$49,7,FALSE))</f>
        <v/>
      </c>
      <c r="T380" s="102"/>
      <c r="U380" s="102"/>
      <c r="V380" s="102"/>
      <c r="W380" s="102"/>
      <c r="X380" s="102" t="str">
        <f>IF(ISERROR(VLOOKUP($E380,Lists!$T$4:$AF$49,13,FALSE))," ",VLOOKUP($E380,Lists!$T$4:$AF$49,13,FALSE))</f>
        <v xml:space="preserve"> </v>
      </c>
    </row>
    <row r="381" spans="1:24" x14ac:dyDescent="0.25">
      <c r="A381" s="91"/>
      <c r="B381" s="76" t="s">
        <v>781</v>
      </c>
      <c r="C381" s="89" t="s">
        <v>900</v>
      </c>
      <c r="D381" s="139" t="str">
        <f>IF(ISERROR(VLOOKUP($B381,Lists!$R$4:$S$17,2,FALSE)),"",VLOOKUP($B381,Lists!$R$4:$S$17,2,FALSE))</f>
        <v/>
      </c>
      <c r="E381" s="90" t="s">
        <v>799</v>
      </c>
      <c r="F381" s="96"/>
      <c r="G381" s="96" t="s">
        <v>836</v>
      </c>
      <c r="H381" s="91" t="s">
        <v>1016</v>
      </c>
      <c r="I381" s="91" t="s">
        <v>926</v>
      </c>
      <c r="J381" s="97"/>
      <c r="K381" s="78" t="s">
        <v>945</v>
      </c>
      <c r="L381" s="140" t="str">
        <f>IF(ISERROR(VLOOKUP($B381&amp;" "&amp;$M381,Lists!$AC$4:$AD$17,2,FALSE)),"",VLOOKUP($B381&amp;" "&amp;$M381,Lists!$AC$4:$AD$17,2,FALSE))</f>
        <v/>
      </c>
      <c r="M381" s="78" t="str">
        <f>IF(ISERROR(VLOOKUP($K381,Lists!$L$4:$M$7,2,FALSE)),"",VLOOKUP($K381,Lists!$L$4:$M$7,2,FALSE))</f>
        <v/>
      </c>
      <c r="N381" s="98" t="str">
        <f t="shared" si="5"/>
        <v/>
      </c>
      <c r="O381" s="124" t="str">
        <f>IF(C381="no",VLOOKUP(B381,Lists!$R$4:$AB$17,10, FALSE),"Please enter details here")</f>
        <v>Please enter details here</v>
      </c>
      <c r="P381" s="99"/>
      <c r="Q381" s="99" t="str">
        <f>IF(Lists!$BA$4="","No","")</f>
        <v>No</v>
      </c>
      <c r="R381" s="100" t="str">
        <f>IF(ISERROR(VLOOKUP($E381,Lists!$T$4:$AA$49,6,FALSE)),"",VLOOKUP($E381,Lists!$T$4:$AA$49,6,FALSE))</f>
        <v/>
      </c>
      <c r="S381" s="101" t="str">
        <f>IF(ISERROR(VLOOKUP($E381,Lists!$T$4:$AA$49,7,FALSE)),"",VLOOKUP($E381,Lists!$T$4:$AA$49,7,FALSE))</f>
        <v/>
      </c>
      <c r="T381" s="102"/>
      <c r="U381" s="102"/>
      <c r="V381" s="102"/>
      <c r="W381" s="102"/>
      <c r="X381" s="102" t="str">
        <f>IF(ISERROR(VLOOKUP($E381,Lists!$T$4:$AF$49,13,FALSE))," ",VLOOKUP($E381,Lists!$T$4:$AF$49,13,FALSE))</f>
        <v xml:space="preserve"> </v>
      </c>
    </row>
    <row r="382" spans="1:24" x14ac:dyDescent="0.25">
      <c r="A382" s="91"/>
      <c r="B382" s="76" t="s">
        <v>781</v>
      </c>
      <c r="C382" s="89" t="s">
        <v>900</v>
      </c>
      <c r="D382" s="139" t="str">
        <f>IF(ISERROR(VLOOKUP($B382,Lists!$R$4:$S$17,2,FALSE)),"",VLOOKUP($B382,Lists!$R$4:$S$17,2,FALSE))</f>
        <v/>
      </c>
      <c r="E382" s="90" t="s">
        <v>799</v>
      </c>
      <c r="F382" s="96"/>
      <c r="G382" s="96" t="s">
        <v>836</v>
      </c>
      <c r="H382" s="91" t="s">
        <v>1016</v>
      </c>
      <c r="I382" s="91" t="s">
        <v>926</v>
      </c>
      <c r="J382" s="97"/>
      <c r="K382" s="78" t="s">
        <v>945</v>
      </c>
      <c r="L382" s="140" t="str">
        <f>IF(ISERROR(VLOOKUP($B382&amp;" "&amp;$M382,Lists!$AC$4:$AD$17,2,FALSE)),"",VLOOKUP($B382&amp;" "&amp;$M382,Lists!$AC$4:$AD$17,2,FALSE))</f>
        <v/>
      </c>
      <c r="M382" s="78" t="str">
        <f>IF(ISERROR(VLOOKUP($K382,Lists!$L$4:$M$7,2,FALSE)),"",VLOOKUP($K382,Lists!$L$4:$M$7,2,FALSE))</f>
        <v/>
      </c>
      <c r="N382" s="98" t="str">
        <f t="shared" si="5"/>
        <v/>
      </c>
      <c r="O382" s="124" t="str">
        <f>IF(C382="no",VLOOKUP(B382,Lists!$R$4:$AB$17,10, FALSE),"Please enter details here")</f>
        <v>Please enter details here</v>
      </c>
      <c r="P382" s="99"/>
      <c r="Q382" s="99" t="str">
        <f>IF(Lists!$BA$4="","No","")</f>
        <v>No</v>
      </c>
      <c r="R382" s="100" t="str">
        <f>IF(ISERROR(VLOOKUP($E382,Lists!$T$4:$AA$49,6,FALSE)),"",VLOOKUP($E382,Lists!$T$4:$AA$49,6,FALSE))</f>
        <v/>
      </c>
      <c r="S382" s="101" t="str">
        <f>IF(ISERROR(VLOOKUP($E382,Lists!$T$4:$AA$49,7,FALSE)),"",VLOOKUP($E382,Lists!$T$4:$AA$49,7,FALSE))</f>
        <v/>
      </c>
      <c r="T382" s="102"/>
      <c r="U382" s="102"/>
      <c r="V382" s="102"/>
      <c r="W382" s="102"/>
      <c r="X382" s="102" t="str">
        <f>IF(ISERROR(VLOOKUP($E382,Lists!$T$4:$AF$49,13,FALSE))," ",VLOOKUP($E382,Lists!$T$4:$AF$49,13,FALSE))</f>
        <v xml:space="preserve"> </v>
      </c>
    </row>
    <row r="383" spans="1:24" x14ac:dyDescent="0.25">
      <c r="A383" s="91"/>
      <c r="B383" s="76" t="s">
        <v>781</v>
      </c>
      <c r="C383" s="89" t="s">
        <v>900</v>
      </c>
      <c r="D383" s="139" t="str">
        <f>IF(ISERROR(VLOOKUP($B383,Lists!$R$4:$S$17,2,FALSE)),"",VLOOKUP($B383,Lists!$R$4:$S$17,2,FALSE))</f>
        <v/>
      </c>
      <c r="E383" s="90" t="s">
        <v>799</v>
      </c>
      <c r="F383" s="96"/>
      <c r="G383" s="96" t="s">
        <v>836</v>
      </c>
      <c r="H383" s="91" t="s">
        <v>1016</v>
      </c>
      <c r="I383" s="91" t="s">
        <v>926</v>
      </c>
      <c r="J383" s="97"/>
      <c r="K383" s="78" t="s">
        <v>945</v>
      </c>
      <c r="L383" s="140" t="str">
        <f>IF(ISERROR(VLOOKUP($B383&amp;" "&amp;$M383,Lists!$AC$4:$AD$17,2,FALSE)),"",VLOOKUP($B383&amp;" "&amp;$M383,Lists!$AC$4:$AD$17,2,FALSE))</f>
        <v/>
      </c>
      <c r="M383" s="78" t="str">
        <f>IF(ISERROR(VLOOKUP($K383,Lists!$L$4:$M$7,2,FALSE)),"",VLOOKUP($K383,Lists!$L$4:$M$7,2,FALSE))</f>
        <v/>
      </c>
      <c r="N383" s="98" t="str">
        <f t="shared" si="5"/>
        <v/>
      </c>
      <c r="O383" s="124" t="str">
        <f>IF(C383="no",VLOOKUP(B383,Lists!$R$4:$AB$17,10, FALSE),"Please enter details here")</f>
        <v>Please enter details here</v>
      </c>
      <c r="P383" s="99"/>
      <c r="Q383" s="99" t="str">
        <f>IF(Lists!$BA$4="","No","")</f>
        <v>No</v>
      </c>
      <c r="R383" s="100" t="str">
        <f>IF(ISERROR(VLOOKUP($E383,Lists!$T$4:$AA$49,6,FALSE)),"",VLOOKUP($E383,Lists!$T$4:$AA$49,6,FALSE))</f>
        <v/>
      </c>
      <c r="S383" s="101" t="str">
        <f>IF(ISERROR(VLOOKUP($E383,Lists!$T$4:$AA$49,7,FALSE)),"",VLOOKUP($E383,Lists!$T$4:$AA$49,7,FALSE))</f>
        <v/>
      </c>
      <c r="T383" s="102"/>
      <c r="U383" s="102"/>
      <c r="V383" s="102"/>
      <c r="W383" s="102"/>
      <c r="X383" s="102" t="str">
        <f>IF(ISERROR(VLOOKUP($E383,Lists!$T$4:$AF$49,13,FALSE))," ",VLOOKUP($E383,Lists!$T$4:$AF$49,13,FALSE))</f>
        <v xml:space="preserve"> </v>
      </c>
    </row>
    <row r="384" spans="1:24" x14ac:dyDescent="0.25">
      <c r="A384" s="91"/>
      <c r="B384" s="76" t="s">
        <v>781</v>
      </c>
      <c r="C384" s="89" t="s">
        <v>900</v>
      </c>
      <c r="D384" s="139" t="str">
        <f>IF(ISERROR(VLOOKUP($B384,Lists!$R$4:$S$17,2,FALSE)),"",VLOOKUP($B384,Lists!$R$4:$S$17,2,FALSE))</f>
        <v/>
      </c>
      <c r="E384" s="90" t="s">
        <v>799</v>
      </c>
      <c r="F384" s="96"/>
      <c r="G384" s="96" t="s">
        <v>836</v>
      </c>
      <c r="H384" s="91" t="s">
        <v>1016</v>
      </c>
      <c r="I384" s="91" t="s">
        <v>926</v>
      </c>
      <c r="J384" s="97"/>
      <c r="K384" s="78" t="s">
        <v>945</v>
      </c>
      <c r="L384" s="140" t="str">
        <f>IF(ISERROR(VLOOKUP($B384&amp;" "&amp;$M384,Lists!$AC$4:$AD$17,2,FALSE)),"",VLOOKUP($B384&amp;" "&amp;$M384,Lists!$AC$4:$AD$17,2,FALSE))</f>
        <v/>
      </c>
      <c r="M384" s="78" t="str">
        <f>IF(ISERROR(VLOOKUP($K384,Lists!$L$4:$M$7,2,FALSE)),"",VLOOKUP($K384,Lists!$L$4:$M$7,2,FALSE))</f>
        <v/>
      </c>
      <c r="N384" s="98" t="str">
        <f t="shared" si="5"/>
        <v/>
      </c>
      <c r="O384" s="124" t="str">
        <f>IF(C384="no",VLOOKUP(B384,Lists!$R$4:$AB$17,10, FALSE),"Please enter details here")</f>
        <v>Please enter details here</v>
      </c>
      <c r="P384" s="99"/>
      <c r="Q384" s="99" t="str">
        <f>IF(Lists!$BA$4="","No","")</f>
        <v>No</v>
      </c>
      <c r="R384" s="100" t="str">
        <f>IF(ISERROR(VLOOKUP($E384,Lists!$T$4:$AA$49,6,FALSE)),"",VLOOKUP($E384,Lists!$T$4:$AA$49,6,FALSE))</f>
        <v/>
      </c>
      <c r="S384" s="101" t="str">
        <f>IF(ISERROR(VLOOKUP($E384,Lists!$T$4:$AA$49,7,FALSE)),"",VLOOKUP($E384,Lists!$T$4:$AA$49,7,FALSE))</f>
        <v/>
      </c>
      <c r="T384" s="102"/>
      <c r="U384" s="102"/>
      <c r="V384" s="102"/>
      <c r="W384" s="102"/>
      <c r="X384" s="102" t="str">
        <f>IF(ISERROR(VLOOKUP($E384,Lists!$T$4:$AF$49,13,FALSE))," ",VLOOKUP($E384,Lists!$T$4:$AF$49,13,FALSE))</f>
        <v xml:space="preserve"> </v>
      </c>
    </row>
    <row r="385" spans="1:24" x14ac:dyDescent="0.25">
      <c r="A385" s="91"/>
      <c r="B385" s="76" t="s">
        <v>781</v>
      </c>
      <c r="C385" s="89" t="s">
        <v>900</v>
      </c>
      <c r="D385" s="139" t="str">
        <f>IF(ISERROR(VLOOKUP($B385,Lists!$R$4:$S$17,2,FALSE)),"",VLOOKUP($B385,Lists!$R$4:$S$17,2,FALSE))</f>
        <v/>
      </c>
      <c r="E385" s="90" t="s">
        <v>799</v>
      </c>
      <c r="F385" s="96"/>
      <c r="G385" s="96" t="s">
        <v>836</v>
      </c>
      <c r="H385" s="91" t="s">
        <v>1016</v>
      </c>
      <c r="I385" s="91" t="s">
        <v>926</v>
      </c>
      <c r="J385" s="97"/>
      <c r="K385" s="78" t="s">
        <v>945</v>
      </c>
      <c r="L385" s="140" t="str">
        <f>IF(ISERROR(VLOOKUP($B385&amp;" "&amp;$M385,Lists!$AC$4:$AD$17,2,FALSE)),"",VLOOKUP($B385&amp;" "&amp;$M385,Lists!$AC$4:$AD$17,2,FALSE))</f>
        <v/>
      </c>
      <c r="M385" s="78" t="str">
        <f>IF(ISERROR(VLOOKUP($K385,Lists!$L$4:$M$7,2,FALSE)),"",VLOOKUP($K385,Lists!$L$4:$M$7,2,FALSE))</f>
        <v/>
      </c>
      <c r="N385" s="98" t="str">
        <f t="shared" si="5"/>
        <v/>
      </c>
      <c r="O385" s="124" t="str">
        <f>IF(C385="no",VLOOKUP(B385,Lists!$R$4:$AB$17,10, FALSE),"Please enter details here")</f>
        <v>Please enter details here</v>
      </c>
      <c r="P385" s="99"/>
      <c r="Q385" s="99" t="str">
        <f>IF(Lists!$BA$4="","No","")</f>
        <v>No</v>
      </c>
      <c r="R385" s="100" t="str">
        <f>IF(ISERROR(VLOOKUP($E385,Lists!$T$4:$AA$49,6,FALSE)),"",VLOOKUP($E385,Lists!$T$4:$AA$49,6,FALSE))</f>
        <v/>
      </c>
      <c r="S385" s="101" t="str">
        <f>IF(ISERROR(VLOOKUP($E385,Lists!$T$4:$AA$49,7,FALSE)),"",VLOOKUP($E385,Lists!$T$4:$AA$49,7,FALSE))</f>
        <v/>
      </c>
      <c r="T385" s="102"/>
      <c r="U385" s="102"/>
      <c r="V385" s="102"/>
      <c r="W385" s="102"/>
      <c r="X385" s="102" t="str">
        <f>IF(ISERROR(VLOOKUP($E385,Lists!$T$4:$AF$49,13,FALSE))," ",VLOOKUP($E385,Lists!$T$4:$AF$49,13,FALSE))</f>
        <v xml:space="preserve"> </v>
      </c>
    </row>
    <row r="386" spans="1:24" x14ac:dyDescent="0.25">
      <c r="A386" s="91"/>
      <c r="B386" s="76" t="s">
        <v>781</v>
      </c>
      <c r="C386" s="89" t="s">
        <v>900</v>
      </c>
      <c r="D386" s="139" t="str">
        <f>IF(ISERROR(VLOOKUP($B386,Lists!$R$4:$S$17,2,FALSE)),"",VLOOKUP($B386,Lists!$R$4:$S$17,2,FALSE))</f>
        <v/>
      </c>
      <c r="E386" s="90" t="s">
        <v>799</v>
      </c>
      <c r="F386" s="96"/>
      <c r="G386" s="96" t="s">
        <v>836</v>
      </c>
      <c r="H386" s="91" t="s">
        <v>1016</v>
      </c>
      <c r="I386" s="91" t="s">
        <v>926</v>
      </c>
      <c r="J386" s="97"/>
      <c r="K386" s="78" t="s">
        <v>945</v>
      </c>
      <c r="L386" s="140" t="str">
        <f>IF(ISERROR(VLOOKUP($B386&amp;" "&amp;$M386,Lists!$AC$4:$AD$17,2,FALSE)),"",VLOOKUP($B386&amp;" "&amp;$M386,Lists!$AC$4:$AD$17,2,FALSE))</f>
        <v/>
      </c>
      <c r="M386" s="78" t="str">
        <f>IF(ISERROR(VLOOKUP($K386,Lists!$L$4:$M$7,2,FALSE)),"",VLOOKUP($K386,Lists!$L$4:$M$7,2,FALSE))</f>
        <v/>
      </c>
      <c r="N386" s="98" t="str">
        <f t="shared" si="5"/>
        <v/>
      </c>
      <c r="O386" s="124" t="str">
        <f>IF(C386="no",VLOOKUP(B386,Lists!$R$4:$AB$17,10, FALSE),"Please enter details here")</f>
        <v>Please enter details here</v>
      </c>
      <c r="P386" s="99"/>
      <c r="Q386" s="99" t="str">
        <f>IF(Lists!$BA$4="","No","")</f>
        <v>No</v>
      </c>
      <c r="R386" s="100" t="str">
        <f>IF(ISERROR(VLOOKUP($E386,Lists!$T$4:$AA$49,6,FALSE)),"",VLOOKUP($E386,Lists!$T$4:$AA$49,6,FALSE))</f>
        <v/>
      </c>
      <c r="S386" s="101" t="str">
        <f>IF(ISERROR(VLOOKUP($E386,Lists!$T$4:$AA$49,7,FALSE)),"",VLOOKUP($E386,Lists!$T$4:$AA$49,7,FALSE))</f>
        <v/>
      </c>
      <c r="T386" s="102"/>
      <c r="U386" s="102"/>
      <c r="V386" s="102"/>
      <c r="W386" s="102"/>
      <c r="X386" s="102" t="str">
        <f>IF(ISERROR(VLOOKUP($E386,Lists!$T$4:$AF$49,13,FALSE))," ",VLOOKUP($E386,Lists!$T$4:$AF$49,13,FALSE))</f>
        <v xml:space="preserve"> </v>
      </c>
    </row>
    <row r="387" spans="1:24" x14ac:dyDescent="0.25">
      <c r="A387" s="91"/>
      <c r="B387" s="76" t="s">
        <v>781</v>
      </c>
      <c r="C387" s="89" t="s">
        <v>900</v>
      </c>
      <c r="D387" s="139" t="str">
        <f>IF(ISERROR(VLOOKUP($B387,Lists!$R$4:$S$17,2,FALSE)),"",VLOOKUP($B387,Lists!$R$4:$S$17,2,FALSE))</f>
        <v/>
      </c>
      <c r="E387" s="90" t="s">
        <v>799</v>
      </c>
      <c r="F387" s="96"/>
      <c r="G387" s="96" t="s">
        <v>836</v>
      </c>
      <c r="H387" s="91" t="s">
        <v>1016</v>
      </c>
      <c r="I387" s="91" t="s">
        <v>926</v>
      </c>
      <c r="J387" s="97"/>
      <c r="K387" s="78" t="s">
        <v>945</v>
      </c>
      <c r="L387" s="140" t="str">
        <f>IF(ISERROR(VLOOKUP($B387&amp;" "&amp;$M387,Lists!$AC$4:$AD$17,2,FALSE)),"",VLOOKUP($B387&amp;" "&amp;$M387,Lists!$AC$4:$AD$17,2,FALSE))</f>
        <v/>
      </c>
      <c r="M387" s="78" t="str">
        <f>IF(ISERROR(VLOOKUP($K387,Lists!$L$4:$M$7,2,FALSE)),"",VLOOKUP($K387,Lists!$L$4:$M$7,2,FALSE))</f>
        <v/>
      </c>
      <c r="N387" s="98" t="str">
        <f t="shared" si="5"/>
        <v/>
      </c>
      <c r="O387" s="124" t="str">
        <f>IF(C387="no",VLOOKUP(B387,Lists!$R$4:$AB$17,10, FALSE),"Please enter details here")</f>
        <v>Please enter details here</v>
      </c>
      <c r="P387" s="99"/>
      <c r="Q387" s="99" t="str">
        <f>IF(Lists!$BA$4="","No","")</f>
        <v>No</v>
      </c>
      <c r="R387" s="100" t="str">
        <f>IF(ISERROR(VLOOKUP($E387,Lists!$T$4:$AA$49,6,FALSE)),"",VLOOKUP($E387,Lists!$T$4:$AA$49,6,FALSE))</f>
        <v/>
      </c>
      <c r="S387" s="101" t="str">
        <f>IF(ISERROR(VLOOKUP($E387,Lists!$T$4:$AA$49,7,FALSE)),"",VLOOKUP($E387,Lists!$T$4:$AA$49,7,FALSE))</f>
        <v/>
      </c>
      <c r="T387" s="102"/>
      <c r="U387" s="102"/>
      <c r="V387" s="102"/>
      <c r="W387" s="102"/>
      <c r="X387" s="102" t="str">
        <f>IF(ISERROR(VLOOKUP($E387,Lists!$T$4:$AF$49,13,FALSE))," ",VLOOKUP($E387,Lists!$T$4:$AF$49,13,FALSE))</f>
        <v xml:space="preserve"> </v>
      </c>
    </row>
    <row r="388" spans="1:24" x14ac:dyDescent="0.25">
      <c r="A388" s="91"/>
      <c r="B388" s="76" t="s">
        <v>781</v>
      </c>
      <c r="C388" s="89" t="s">
        <v>900</v>
      </c>
      <c r="D388" s="139" t="str">
        <f>IF(ISERROR(VLOOKUP($B388,Lists!$R$4:$S$17,2,FALSE)),"",VLOOKUP($B388,Lists!$R$4:$S$17,2,FALSE))</f>
        <v/>
      </c>
      <c r="E388" s="90" t="s">
        <v>799</v>
      </c>
      <c r="F388" s="96"/>
      <c r="G388" s="96" t="s">
        <v>836</v>
      </c>
      <c r="H388" s="91" t="s">
        <v>1016</v>
      </c>
      <c r="I388" s="91" t="s">
        <v>926</v>
      </c>
      <c r="J388" s="97"/>
      <c r="K388" s="78" t="s">
        <v>945</v>
      </c>
      <c r="L388" s="140" t="str">
        <f>IF(ISERROR(VLOOKUP($B388&amp;" "&amp;$M388,Lists!$AC$4:$AD$17,2,FALSE)),"",VLOOKUP($B388&amp;" "&amp;$M388,Lists!$AC$4:$AD$17,2,FALSE))</f>
        <v/>
      </c>
      <c r="M388" s="78" t="str">
        <f>IF(ISERROR(VLOOKUP($K388,Lists!$L$4:$M$7,2,FALSE)),"",VLOOKUP($K388,Lists!$L$4:$M$7,2,FALSE))</f>
        <v/>
      </c>
      <c r="N388" s="98" t="str">
        <f t="shared" si="5"/>
        <v/>
      </c>
      <c r="O388" s="124" t="str">
        <f>IF(C388="no",VLOOKUP(B388,Lists!$R$4:$AB$17,10, FALSE),"Please enter details here")</f>
        <v>Please enter details here</v>
      </c>
      <c r="P388" s="99"/>
      <c r="Q388" s="99" t="str">
        <f>IF(Lists!$BA$4="","No","")</f>
        <v>No</v>
      </c>
      <c r="R388" s="100" t="str">
        <f>IF(ISERROR(VLOOKUP($E388,Lists!$T$4:$AA$49,6,FALSE)),"",VLOOKUP($E388,Lists!$T$4:$AA$49,6,FALSE))</f>
        <v/>
      </c>
      <c r="S388" s="101" t="str">
        <f>IF(ISERROR(VLOOKUP($E388,Lists!$T$4:$AA$49,7,FALSE)),"",VLOOKUP($E388,Lists!$T$4:$AA$49,7,FALSE))</f>
        <v/>
      </c>
      <c r="T388" s="102"/>
      <c r="U388" s="102"/>
      <c r="V388" s="102"/>
      <c r="W388" s="102"/>
      <c r="X388" s="102" t="str">
        <f>IF(ISERROR(VLOOKUP($E388,Lists!$T$4:$AF$49,13,FALSE))," ",VLOOKUP($E388,Lists!$T$4:$AF$49,13,FALSE))</f>
        <v xml:space="preserve"> </v>
      </c>
    </row>
    <row r="389" spans="1:24" x14ac:dyDescent="0.25">
      <c r="A389" s="91"/>
      <c r="B389" s="76" t="s">
        <v>781</v>
      </c>
      <c r="C389" s="89" t="s">
        <v>900</v>
      </c>
      <c r="D389" s="139" t="str">
        <f>IF(ISERROR(VLOOKUP($B389,Lists!$R$4:$S$17,2,FALSE)),"",VLOOKUP($B389,Lists!$R$4:$S$17,2,FALSE))</f>
        <v/>
      </c>
      <c r="E389" s="90" t="s">
        <v>799</v>
      </c>
      <c r="F389" s="96"/>
      <c r="G389" s="96" t="s">
        <v>836</v>
      </c>
      <c r="H389" s="91" t="s">
        <v>1016</v>
      </c>
      <c r="I389" s="91" t="s">
        <v>926</v>
      </c>
      <c r="J389" s="97"/>
      <c r="K389" s="78" t="s">
        <v>945</v>
      </c>
      <c r="L389" s="140" t="str">
        <f>IF(ISERROR(VLOOKUP($B389&amp;" "&amp;$M389,Lists!$AC$4:$AD$17,2,FALSE)),"",VLOOKUP($B389&amp;" "&amp;$M389,Lists!$AC$4:$AD$17,2,FALSE))</f>
        <v/>
      </c>
      <c r="M389" s="78" t="str">
        <f>IF(ISERROR(VLOOKUP($K389,Lists!$L$4:$M$7,2,FALSE)),"",VLOOKUP($K389,Lists!$L$4:$M$7,2,FALSE))</f>
        <v/>
      </c>
      <c r="N389" s="98" t="str">
        <f t="shared" si="5"/>
        <v/>
      </c>
      <c r="O389" s="124" t="str">
        <f>IF(C389="no",VLOOKUP(B389,Lists!$R$4:$AB$17,10, FALSE),"Please enter details here")</f>
        <v>Please enter details here</v>
      </c>
      <c r="P389" s="99"/>
      <c r="Q389" s="99" t="str">
        <f>IF(Lists!$BA$4="","No","")</f>
        <v>No</v>
      </c>
      <c r="R389" s="100" t="str">
        <f>IF(ISERROR(VLOOKUP($E389,Lists!$T$4:$AA$49,6,FALSE)),"",VLOOKUP($E389,Lists!$T$4:$AA$49,6,FALSE))</f>
        <v/>
      </c>
      <c r="S389" s="101" t="str">
        <f>IF(ISERROR(VLOOKUP($E389,Lists!$T$4:$AA$49,7,FALSE)),"",VLOOKUP($E389,Lists!$T$4:$AA$49,7,FALSE))</f>
        <v/>
      </c>
      <c r="T389" s="102"/>
      <c r="U389" s="102"/>
      <c r="V389" s="102"/>
      <c r="W389" s="102"/>
      <c r="X389" s="102" t="str">
        <f>IF(ISERROR(VLOOKUP($E389,Lists!$T$4:$AF$49,13,FALSE))," ",VLOOKUP($E389,Lists!$T$4:$AF$49,13,FALSE))</f>
        <v xml:space="preserve"> </v>
      </c>
    </row>
    <row r="390" spans="1:24" x14ac:dyDescent="0.25">
      <c r="A390" s="91"/>
      <c r="B390" s="76" t="s">
        <v>781</v>
      </c>
      <c r="C390" s="89" t="s">
        <v>900</v>
      </c>
      <c r="D390" s="139" t="str">
        <f>IF(ISERROR(VLOOKUP($B390,Lists!$R$4:$S$17,2,FALSE)),"",VLOOKUP($B390,Lists!$R$4:$S$17,2,FALSE))</f>
        <v/>
      </c>
      <c r="E390" s="90" t="s">
        <v>799</v>
      </c>
      <c r="F390" s="96"/>
      <c r="G390" s="96" t="s">
        <v>836</v>
      </c>
      <c r="H390" s="91" t="s">
        <v>1016</v>
      </c>
      <c r="I390" s="91" t="s">
        <v>926</v>
      </c>
      <c r="J390" s="97"/>
      <c r="K390" s="78" t="s">
        <v>945</v>
      </c>
      <c r="L390" s="140" t="str">
        <f>IF(ISERROR(VLOOKUP($B390&amp;" "&amp;$M390,Lists!$AC$4:$AD$17,2,FALSE)),"",VLOOKUP($B390&amp;" "&amp;$M390,Lists!$AC$4:$AD$17,2,FALSE))</f>
        <v/>
      </c>
      <c r="M390" s="78" t="str">
        <f>IF(ISERROR(VLOOKUP($K390,Lists!$L$4:$M$7,2,FALSE)),"",VLOOKUP($K390,Lists!$L$4:$M$7,2,FALSE))</f>
        <v/>
      </c>
      <c r="N390" s="98" t="str">
        <f t="shared" si="5"/>
        <v/>
      </c>
      <c r="O390" s="124" t="str">
        <f>IF(C390="no",VLOOKUP(B390,Lists!$R$4:$AB$17,10, FALSE),"Please enter details here")</f>
        <v>Please enter details here</v>
      </c>
      <c r="P390" s="99"/>
      <c r="Q390" s="99" t="str">
        <f>IF(Lists!$BA$4="","No","")</f>
        <v>No</v>
      </c>
      <c r="R390" s="100" t="str">
        <f>IF(ISERROR(VLOOKUP($E390,Lists!$T$4:$AA$49,6,FALSE)),"",VLOOKUP($E390,Lists!$T$4:$AA$49,6,FALSE))</f>
        <v/>
      </c>
      <c r="S390" s="101" t="str">
        <f>IF(ISERROR(VLOOKUP($E390,Lists!$T$4:$AA$49,7,FALSE)),"",VLOOKUP($E390,Lists!$T$4:$AA$49,7,FALSE))</f>
        <v/>
      </c>
      <c r="T390" s="102"/>
      <c r="U390" s="102"/>
      <c r="V390" s="102"/>
      <c r="W390" s="102"/>
      <c r="X390" s="102" t="str">
        <f>IF(ISERROR(VLOOKUP($E390,Lists!$T$4:$AF$49,13,FALSE))," ",VLOOKUP($E390,Lists!$T$4:$AF$49,13,FALSE))</f>
        <v xml:space="preserve"> </v>
      </c>
    </row>
    <row r="391" spans="1:24" x14ac:dyDescent="0.25">
      <c r="A391" s="91"/>
      <c r="B391" s="76" t="s">
        <v>781</v>
      </c>
      <c r="C391" s="89" t="s">
        <v>900</v>
      </c>
      <c r="D391" s="139" t="str">
        <f>IF(ISERROR(VLOOKUP($B391,Lists!$R$4:$S$17,2,FALSE)),"",VLOOKUP($B391,Lists!$R$4:$S$17,2,FALSE))</f>
        <v/>
      </c>
      <c r="E391" s="90" t="s">
        <v>799</v>
      </c>
      <c r="F391" s="96"/>
      <c r="G391" s="96" t="s">
        <v>836</v>
      </c>
      <c r="H391" s="91" t="s">
        <v>1016</v>
      </c>
      <c r="I391" s="91" t="s">
        <v>926</v>
      </c>
      <c r="J391" s="97"/>
      <c r="K391" s="78" t="s">
        <v>945</v>
      </c>
      <c r="L391" s="140" t="str">
        <f>IF(ISERROR(VLOOKUP($B391&amp;" "&amp;$M391,Lists!$AC$4:$AD$17,2,FALSE)),"",VLOOKUP($B391&amp;" "&amp;$M391,Lists!$AC$4:$AD$17,2,FALSE))</f>
        <v/>
      </c>
      <c r="M391" s="78" t="str">
        <f>IF(ISERROR(VLOOKUP($K391,Lists!$L$4:$M$7,2,FALSE)),"",VLOOKUP($K391,Lists!$L$4:$M$7,2,FALSE))</f>
        <v/>
      </c>
      <c r="N391" s="98" t="str">
        <f t="shared" si="5"/>
        <v/>
      </c>
      <c r="O391" s="124" t="str">
        <f>IF(C391="no",VLOOKUP(B391,Lists!$R$4:$AB$17,10, FALSE),"Please enter details here")</f>
        <v>Please enter details here</v>
      </c>
      <c r="P391" s="99"/>
      <c r="Q391" s="99" t="str">
        <f>IF(Lists!$BA$4="","No","")</f>
        <v>No</v>
      </c>
      <c r="R391" s="100" t="str">
        <f>IF(ISERROR(VLOOKUP($E391,Lists!$T$4:$AA$49,6,FALSE)),"",VLOOKUP($E391,Lists!$T$4:$AA$49,6,FALSE))</f>
        <v/>
      </c>
      <c r="S391" s="101" t="str">
        <f>IF(ISERROR(VLOOKUP($E391,Lists!$T$4:$AA$49,7,FALSE)),"",VLOOKUP($E391,Lists!$T$4:$AA$49,7,FALSE))</f>
        <v/>
      </c>
      <c r="T391" s="102"/>
      <c r="U391" s="102"/>
      <c r="V391" s="102"/>
      <c r="W391" s="102"/>
      <c r="X391" s="102" t="str">
        <f>IF(ISERROR(VLOOKUP($E391,Lists!$T$4:$AF$49,13,FALSE))," ",VLOOKUP($E391,Lists!$T$4:$AF$49,13,FALSE))</f>
        <v xml:space="preserve"> </v>
      </c>
    </row>
    <row r="392" spans="1:24" x14ac:dyDescent="0.25">
      <c r="A392" s="91"/>
      <c r="B392" s="76" t="s">
        <v>781</v>
      </c>
      <c r="C392" s="89" t="s">
        <v>900</v>
      </c>
      <c r="D392" s="139" t="str">
        <f>IF(ISERROR(VLOOKUP($B392,Lists!$R$4:$S$17,2,FALSE)),"",VLOOKUP($B392,Lists!$R$4:$S$17,2,FALSE))</f>
        <v/>
      </c>
      <c r="E392" s="90" t="s">
        <v>799</v>
      </c>
      <c r="F392" s="96"/>
      <c r="G392" s="96" t="s">
        <v>836</v>
      </c>
      <c r="H392" s="91" t="s">
        <v>1016</v>
      </c>
      <c r="I392" s="91" t="s">
        <v>926</v>
      </c>
      <c r="J392" s="97"/>
      <c r="K392" s="78" t="s">
        <v>945</v>
      </c>
      <c r="L392" s="140" t="str">
        <f>IF(ISERROR(VLOOKUP($B392&amp;" "&amp;$M392,Lists!$AC$4:$AD$17,2,FALSE)),"",VLOOKUP($B392&amp;" "&amp;$M392,Lists!$AC$4:$AD$17,2,FALSE))</f>
        <v/>
      </c>
      <c r="M392" s="78" t="str">
        <f>IF(ISERROR(VLOOKUP($K392,Lists!$L$4:$M$7,2,FALSE)),"",VLOOKUP($K392,Lists!$L$4:$M$7,2,FALSE))</f>
        <v/>
      </c>
      <c r="N392" s="98" t="str">
        <f t="shared" ref="N392:N455" si="6">IF(ISERROR(J392*L392),"",J392*L392)</f>
        <v/>
      </c>
      <c r="O392" s="124" t="str">
        <f>IF(C392="no",VLOOKUP(B392,Lists!$R$4:$AB$17,10, FALSE),"Please enter details here")</f>
        <v>Please enter details here</v>
      </c>
      <c r="P392" s="99"/>
      <c r="Q392" s="99" t="str">
        <f>IF(Lists!$BA$4="","No","")</f>
        <v>No</v>
      </c>
      <c r="R392" s="100" t="str">
        <f>IF(ISERROR(VLOOKUP($E392,Lists!$T$4:$AA$49,6,FALSE)),"",VLOOKUP($E392,Lists!$T$4:$AA$49,6,FALSE))</f>
        <v/>
      </c>
      <c r="S392" s="101" t="str">
        <f>IF(ISERROR(VLOOKUP($E392,Lists!$T$4:$AA$49,7,FALSE)),"",VLOOKUP($E392,Lists!$T$4:$AA$49,7,FALSE))</f>
        <v/>
      </c>
      <c r="T392" s="102"/>
      <c r="U392" s="102"/>
      <c r="V392" s="102"/>
      <c r="W392" s="102"/>
      <c r="X392" s="102" t="str">
        <f>IF(ISERROR(VLOOKUP($E392,Lists!$T$4:$AF$49,13,FALSE))," ",VLOOKUP($E392,Lists!$T$4:$AF$49,13,FALSE))</f>
        <v xml:space="preserve"> </v>
      </c>
    </row>
    <row r="393" spans="1:24" x14ac:dyDescent="0.25">
      <c r="A393" s="91"/>
      <c r="B393" s="76" t="s">
        <v>781</v>
      </c>
      <c r="C393" s="89" t="s">
        <v>900</v>
      </c>
      <c r="D393" s="139" t="str">
        <f>IF(ISERROR(VLOOKUP($B393,Lists!$R$4:$S$17,2,FALSE)),"",VLOOKUP($B393,Lists!$R$4:$S$17,2,FALSE))</f>
        <v/>
      </c>
      <c r="E393" s="90" t="s">
        <v>799</v>
      </c>
      <c r="F393" s="96"/>
      <c r="G393" s="96" t="s">
        <v>836</v>
      </c>
      <c r="H393" s="91" t="s">
        <v>1016</v>
      </c>
      <c r="I393" s="91" t="s">
        <v>926</v>
      </c>
      <c r="J393" s="97"/>
      <c r="K393" s="78" t="s">
        <v>945</v>
      </c>
      <c r="L393" s="140" t="str">
        <f>IF(ISERROR(VLOOKUP($B393&amp;" "&amp;$M393,Lists!$AC$4:$AD$17,2,FALSE)),"",VLOOKUP($B393&amp;" "&amp;$M393,Lists!$AC$4:$AD$17,2,FALSE))</f>
        <v/>
      </c>
      <c r="M393" s="78" t="str">
        <f>IF(ISERROR(VLOOKUP($K393,Lists!$L$4:$M$7,2,FALSE)),"",VLOOKUP($K393,Lists!$L$4:$M$7,2,FALSE))</f>
        <v/>
      </c>
      <c r="N393" s="98" t="str">
        <f t="shared" si="6"/>
        <v/>
      </c>
      <c r="O393" s="124" t="str">
        <f>IF(C393="no",VLOOKUP(B393,Lists!$R$4:$AB$17,10, FALSE),"Please enter details here")</f>
        <v>Please enter details here</v>
      </c>
      <c r="P393" s="99"/>
      <c r="Q393" s="99" t="str">
        <f>IF(Lists!$BA$4="","No","")</f>
        <v>No</v>
      </c>
      <c r="R393" s="100" t="str">
        <f>IF(ISERROR(VLOOKUP($E393,Lists!$T$4:$AA$49,6,FALSE)),"",VLOOKUP($E393,Lists!$T$4:$AA$49,6,FALSE))</f>
        <v/>
      </c>
      <c r="S393" s="101" t="str">
        <f>IF(ISERROR(VLOOKUP($E393,Lists!$T$4:$AA$49,7,FALSE)),"",VLOOKUP($E393,Lists!$T$4:$AA$49,7,FALSE))</f>
        <v/>
      </c>
      <c r="T393" s="102"/>
      <c r="U393" s="102"/>
      <c r="V393" s="102"/>
      <c r="W393" s="102"/>
      <c r="X393" s="102" t="str">
        <f>IF(ISERROR(VLOOKUP($E393,Lists!$T$4:$AF$49,13,FALSE))," ",VLOOKUP($E393,Lists!$T$4:$AF$49,13,FALSE))</f>
        <v xml:space="preserve"> </v>
      </c>
    </row>
    <row r="394" spans="1:24" x14ac:dyDescent="0.25">
      <c r="A394" s="91"/>
      <c r="B394" s="76" t="s">
        <v>781</v>
      </c>
      <c r="C394" s="89" t="s">
        <v>900</v>
      </c>
      <c r="D394" s="139" t="str">
        <f>IF(ISERROR(VLOOKUP($B394,Lists!$R$4:$S$17,2,FALSE)),"",VLOOKUP($B394,Lists!$R$4:$S$17,2,FALSE))</f>
        <v/>
      </c>
      <c r="E394" s="90" t="s">
        <v>799</v>
      </c>
      <c r="F394" s="96"/>
      <c r="G394" s="96" t="s">
        <v>836</v>
      </c>
      <c r="H394" s="91" t="s">
        <v>1016</v>
      </c>
      <c r="I394" s="91" t="s">
        <v>926</v>
      </c>
      <c r="J394" s="97"/>
      <c r="K394" s="78" t="s">
        <v>945</v>
      </c>
      <c r="L394" s="140" t="str">
        <f>IF(ISERROR(VLOOKUP($B394&amp;" "&amp;$M394,Lists!$AC$4:$AD$17,2,FALSE)),"",VLOOKUP($B394&amp;" "&amp;$M394,Lists!$AC$4:$AD$17,2,FALSE))</f>
        <v/>
      </c>
      <c r="M394" s="78" t="str">
        <f>IF(ISERROR(VLOOKUP($K394,Lists!$L$4:$M$7,2,FALSE)),"",VLOOKUP($K394,Lists!$L$4:$M$7,2,FALSE))</f>
        <v/>
      </c>
      <c r="N394" s="98" t="str">
        <f t="shared" si="6"/>
        <v/>
      </c>
      <c r="O394" s="124" t="str">
        <f>IF(C394="no",VLOOKUP(B394,Lists!$R$4:$AB$17,10, FALSE),"Please enter details here")</f>
        <v>Please enter details here</v>
      </c>
      <c r="P394" s="99"/>
      <c r="Q394" s="99" t="str">
        <f>IF(Lists!$BA$4="","No","")</f>
        <v>No</v>
      </c>
      <c r="R394" s="100" t="str">
        <f>IF(ISERROR(VLOOKUP($E394,Lists!$T$4:$AA$49,6,FALSE)),"",VLOOKUP($E394,Lists!$T$4:$AA$49,6,FALSE))</f>
        <v/>
      </c>
      <c r="S394" s="101" t="str">
        <f>IF(ISERROR(VLOOKUP($E394,Lists!$T$4:$AA$49,7,FALSE)),"",VLOOKUP($E394,Lists!$T$4:$AA$49,7,FALSE))</f>
        <v/>
      </c>
      <c r="T394" s="102"/>
      <c r="U394" s="102"/>
      <c r="V394" s="102"/>
      <c r="W394" s="102"/>
      <c r="X394" s="102" t="str">
        <f>IF(ISERROR(VLOOKUP($E394,Lists!$T$4:$AF$49,13,FALSE))," ",VLOOKUP($E394,Lists!$T$4:$AF$49,13,FALSE))</f>
        <v xml:space="preserve"> </v>
      </c>
    </row>
    <row r="395" spans="1:24" x14ac:dyDescent="0.25">
      <c r="A395" s="91"/>
      <c r="B395" s="76" t="s">
        <v>781</v>
      </c>
      <c r="C395" s="89" t="s">
        <v>900</v>
      </c>
      <c r="D395" s="139" t="str">
        <f>IF(ISERROR(VLOOKUP($B395,Lists!$R$4:$S$17,2,FALSE)),"",VLOOKUP($B395,Lists!$R$4:$S$17,2,FALSE))</f>
        <v/>
      </c>
      <c r="E395" s="90" t="s">
        <v>799</v>
      </c>
      <c r="F395" s="96"/>
      <c r="G395" s="96" t="s">
        <v>836</v>
      </c>
      <c r="H395" s="91" t="s">
        <v>1016</v>
      </c>
      <c r="I395" s="91" t="s">
        <v>926</v>
      </c>
      <c r="J395" s="97"/>
      <c r="K395" s="78" t="s">
        <v>945</v>
      </c>
      <c r="L395" s="140" t="str">
        <f>IF(ISERROR(VLOOKUP($B395&amp;" "&amp;$M395,Lists!$AC$4:$AD$17,2,FALSE)),"",VLOOKUP($B395&amp;" "&amp;$M395,Lists!$AC$4:$AD$17,2,FALSE))</f>
        <v/>
      </c>
      <c r="M395" s="78" t="str">
        <f>IF(ISERROR(VLOOKUP($K395,Lists!$L$4:$M$7,2,FALSE)),"",VLOOKUP($K395,Lists!$L$4:$M$7,2,FALSE))</f>
        <v/>
      </c>
      <c r="N395" s="98" t="str">
        <f t="shared" si="6"/>
        <v/>
      </c>
      <c r="O395" s="124" t="str">
        <f>IF(C395="no",VLOOKUP(B395,Lists!$R$4:$AB$17,10, FALSE),"Please enter details here")</f>
        <v>Please enter details here</v>
      </c>
      <c r="P395" s="99"/>
      <c r="Q395" s="99" t="str">
        <f>IF(Lists!$BA$4="","No","")</f>
        <v>No</v>
      </c>
      <c r="R395" s="100" t="str">
        <f>IF(ISERROR(VLOOKUP($E395,Lists!$T$4:$AA$49,6,FALSE)),"",VLOOKUP($E395,Lists!$T$4:$AA$49,6,FALSE))</f>
        <v/>
      </c>
      <c r="S395" s="101" t="str">
        <f>IF(ISERROR(VLOOKUP($E395,Lists!$T$4:$AA$49,7,FALSE)),"",VLOOKUP($E395,Lists!$T$4:$AA$49,7,FALSE))</f>
        <v/>
      </c>
      <c r="T395" s="102"/>
      <c r="U395" s="102"/>
      <c r="V395" s="102"/>
      <c r="W395" s="102"/>
      <c r="X395" s="102" t="str">
        <f>IF(ISERROR(VLOOKUP($E395,Lists!$T$4:$AF$49,13,FALSE))," ",VLOOKUP($E395,Lists!$T$4:$AF$49,13,FALSE))</f>
        <v xml:space="preserve"> </v>
      </c>
    </row>
    <row r="396" spans="1:24" x14ac:dyDescent="0.25">
      <c r="A396" s="91"/>
      <c r="B396" s="76" t="s">
        <v>781</v>
      </c>
      <c r="C396" s="89" t="s">
        <v>900</v>
      </c>
      <c r="D396" s="139" t="str">
        <f>IF(ISERROR(VLOOKUP($B396,Lists!$R$4:$S$17,2,FALSE)),"",VLOOKUP($B396,Lists!$R$4:$S$17,2,FALSE))</f>
        <v/>
      </c>
      <c r="E396" s="90" t="s">
        <v>799</v>
      </c>
      <c r="F396" s="96"/>
      <c r="G396" s="96" t="s">
        <v>836</v>
      </c>
      <c r="H396" s="91" t="s">
        <v>1016</v>
      </c>
      <c r="I396" s="91" t="s">
        <v>926</v>
      </c>
      <c r="J396" s="97"/>
      <c r="K396" s="78" t="s">
        <v>945</v>
      </c>
      <c r="L396" s="140" t="str">
        <f>IF(ISERROR(VLOOKUP($B396&amp;" "&amp;$M396,Lists!$AC$4:$AD$17,2,FALSE)),"",VLOOKUP($B396&amp;" "&amp;$M396,Lists!$AC$4:$AD$17,2,FALSE))</f>
        <v/>
      </c>
      <c r="M396" s="78" t="str">
        <f>IF(ISERROR(VLOOKUP($K396,Lists!$L$4:$M$7,2,FALSE)),"",VLOOKUP($K396,Lists!$L$4:$M$7,2,FALSE))</f>
        <v/>
      </c>
      <c r="N396" s="98" t="str">
        <f t="shared" si="6"/>
        <v/>
      </c>
      <c r="O396" s="124" t="str">
        <f>IF(C396="no",VLOOKUP(B396,Lists!$R$4:$AB$17,10, FALSE),"Please enter details here")</f>
        <v>Please enter details here</v>
      </c>
      <c r="P396" s="99"/>
      <c r="Q396" s="99" t="str">
        <f>IF(Lists!$BA$4="","No","")</f>
        <v>No</v>
      </c>
      <c r="R396" s="100" t="str">
        <f>IF(ISERROR(VLOOKUP($E396,Lists!$T$4:$AA$49,6,FALSE)),"",VLOOKUP($E396,Lists!$T$4:$AA$49,6,FALSE))</f>
        <v/>
      </c>
      <c r="S396" s="101" t="str">
        <f>IF(ISERROR(VLOOKUP($E396,Lists!$T$4:$AA$49,7,FALSE)),"",VLOOKUP($E396,Lists!$T$4:$AA$49,7,FALSE))</f>
        <v/>
      </c>
      <c r="T396" s="102"/>
      <c r="U396" s="102"/>
      <c r="V396" s="102"/>
      <c r="W396" s="102"/>
      <c r="X396" s="102" t="str">
        <f>IF(ISERROR(VLOOKUP($E396,Lists!$T$4:$AF$49,13,FALSE))," ",VLOOKUP($E396,Lists!$T$4:$AF$49,13,FALSE))</f>
        <v xml:space="preserve"> </v>
      </c>
    </row>
    <row r="397" spans="1:24" x14ac:dyDescent="0.25">
      <c r="A397" s="91"/>
      <c r="B397" s="76" t="s">
        <v>781</v>
      </c>
      <c r="C397" s="89" t="s">
        <v>900</v>
      </c>
      <c r="D397" s="139" t="str">
        <f>IF(ISERROR(VLOOKUP($B397,Lists!$R$4:$S$17,2,FALSE)),"",VLOOKUP($B397,Lists!$R$4:$S$17,2,FALSE))</f>
        <v/>
      </c>
      <c r="E397" s="90" t="s">
        <v>799</v>
      </c>
      <c r="F397" s="96"/>
      <c r="G397" s="96" t="s">
        <v>836</v>
      </c>
      <c r="H397" s="91" t="s">
        <v>1016</v>
      </c>
      <c r="I397" s="91" t="s">
        <v>926</v>
      </c>
      <c r="J397" s="97"/>
      <c r="K397" s="78" t="s">
        <v>945</v>
      </c>
      <c r="L397" s="140" t="str">
        <f>IF(ISERROR(VLOOKUP($B397&amp;" "&amp;$M397,Lists!$AC$4:$AD$17,2,FALSE)),"",VLOOKUP($B397&amp;" "&amp;$M397,Lists!$AC$4:$AD$17,2,FALSE))</f>
        <v/>
      </c>
      <c r="M397" s="78" t="str">
        <f>IF(ISERROR(VLOOKUP($K397,Lists!$L$4:$M$7,2,FALSE)),"",VLOOKUP($K397,Lists!$L$4:$M$7,2,FALSE))</f>
        <v/>
      </c>
      <c r="N397" s="98" t="str">
        <f t="shared" si="6"/>
        <v/>
      </c>
      <c r="O397" s="124" t="str">
        <f>IF(C397="no",VLOOKUP(B397,Lists!$R$4:$AB$17,10, FALSE),"Please enter details here")</f>
        <v>Please enter details here</v>
      </c>
      <c r="P397" s="99"/>
      <c r="Q397" s="99" t="str">
        <f>IF(Lists!$BA$4="","No","")</f>
        <v>No</v>
      </c>
      <c r="R397" s="100" t="str">
        <f>IF(ISERROR(VLOOKUP($E397,Lists!$T$4:$AA$49,6,FALSE)),"",VLOOKUP($E397,Lists!$T$4:$AA$49,6,FALSE))</f>
        <v/>
      </c>
      <c r="S397" s="101" t="str">
        <f>IF(ISERROR(VLOOKUP($E397,Lists!$T$4:$AA$49,7,FALSE)),"",VLOOKUP($E397,Lists!$T$4:$AA$49,7,FALSE))</f>
        <v/>
      </c>
      <c r="T397" s="102"/>
      <c r="U397" s="102"/>
      <c r="V397" s="102"/>
      <c r="W397" s="102"/>
      <c r="X397" s="102" t="str">
        <f>IF(ISERROR(VLOOKUP($E397,Lists!$T$4:$AF$49,13,FALSE))," ",VLOOKUP($E397,Lists!$T$4:$AF$49,13,FALSE))</f>
        <v xml:space="preserve"> </v>
      </c>
    </row>
    <row r="398" spans="1:24" x14ac:dyDescent="0.25">
      <c r="A398" s="91"/>
      <c r="B398" s="76" t="s">
        <v>781</v>
      </c>
      <c r="C398" s="89" t="s">
        <v>900</v>
      </c>
      <c r="D398" s="139" t="str">
        <f>IF(ISERROR(VLOOKUP($B398,Lists!$R$4:$S$17,2,FALSE)),"",VLOOKUP($B398,Lists!$R$4:$S$17,2,FALSE))</f>
        <v/>
      </c>
      <c r="E398" s="90" t="s">
        <v>799</v>
      </c>
      <c r="F398" s="96"/>
      <c r="G398" s="96" t="s">
        <v>836</v>
      </c>
      <c r="H398" s="91" t="s">
        <v>1016</v>
      </c>
      <c r="I398" s="91" t="s">
        <v>926</v>
      </c>
      <c r="J398" s="97"/>
      <c r="K398" s="78" t="s">
        <v>945</v>
      </c>
      <c r="L398" s="140" t="str">
        <f>IF(ISERROR(VLOOKUP($B398&amp;" "&amp;$M398,Lists!$AC$4:$AD$17,2,FALSE)),"",VLOOKUP($B398&amp;" "&amp;$M398,Lists!$AC$4:$AD$17,2,FALSE))</f>
        <v/>
      </c>
      <c r="M398" s="78" t="str">
        <f>IF(ISERROR(VLOOKUP($K398,Lists!$L$4:$M$7,2,FALSE)),"",VLOOKUP($K398,Lists!$L$4:$M$7,2,FALSE))</f>
        <v/>
      </c>
      <c r="N398" s="98" t="str">
        <f t="shared" si="6"/>
        <v/>
      </c>
      <c r="O398" s="124" t="str">
        <f>IF(C398="no",VLOOKUP(B398,Lists!$R$4:$AB$17,10, FALSE),"Please enter details here")</f>
        <v>Please enter details here</v>
      </c>
      <c r="P398" s="99"/>
      <c r="Q398" s="99" t="str">
        <f>IF(Lists!$BA$4="","No","")</f>
        <v>No</v>
      </c>
      <c r="R398" s="100" t="str">
        <f>IF(ISERROR(VLOOKUP($E398,Lists!$T$4:$AA$49,6,FALSE)),"",VLOOKUP($E398,Lists!$T$4:$AA$49,6,FALSE))</f>
        <v/>
      </c>
      <c r="S398" s="101" t="str">
        <f>IF(ISERROR(VLOOKUP($E398,Lists!$T$4:$AA$49,7,FALSE)),"",VLOOKUP($E398,Lists!$T$4:$AA$49,7,FALSE))</f>
        <v/>
      </c>
      <c r="T398" s="102"/>
      <c r="U398" s="102"/>
      <c r="V398" s="102"/>
      <c r="W398" s="102"/>
      <c r="X398" s="102" t="str">
        <f>IF(ISERROR(VLOOKUP($E398,Lists!$T$4:$AF$49,13,FALSE))," ",VLOOKUP($E398,Lists!$T$4:$AF$49,13,FALSE))</f>
        <v xml:space="preserve"> </v>
      </c>
    </row>
    <row r="399" spans="1:24" x14ac:dyDescent="0.25">
      <c r="A399" s="91"/>
      <c r="B399" s="76" t="s">
        <v>781</v>
      </c>
      <c r="C399" s="89" t="s">
        <v>900</v>
      </c>
      <c r="D399" s="139" t="str">
        <f>IF(ISERROR(VLOOKUP($B399,Lists!$R$4:$S$17,2,FALSE)),"",VLOOKUP($B399,Lists!$R$4:$S$17,2,FALSE))</f>
        <v/>
      </c>
      <c r="E399" s="90" t="s">
        <v>799</v>
      </c>
      <c r="F399" s="96"/>
      <c r="G399" s="96" t="s">
        <v>836</v>
      </c>
      <c r="H399" s="91" t="s">
        <v>1016</v>
      </c>
      <c r="I399" s="91" t="s">
        <v>926</v>
      </c>
      <c r="J399" s="97"/>
      <c r="K399" s="78" t="s">
        <v>945</v>
      </c>
      <c r="L399" s="140" t="str">
        <f>IF(ISERROR(VLOOKUP($B399&amp;" "&amp;$M399,Lists!$AC$4:$AD$17,2,FALSE)),"",VLOOKUP($B399&amp;" "&amp;$M399,Lists!$AC$4:$AD$17,2,FALSE))</f>
        <v/>
      </c>
      <c r="M399" s="78" t="str">
        <f>IF(ISERROR(VLOOKUP($K399,Lists!$L$4:$M$7,2,FALSE)),"",VLOOKUP($K399,Lists!$L$4:$M$7,2,FALSE))</f>
        <v/>
      </c>
      <c r="N399" s="98" t="str">
        <f t="shared" si="6"/>
        <v/>
      </c>
      <c r="O399" s="124" t="str">
        <f>IF(C399="no",VLOOKUP(B399,Lists!$R$4:$AB$17,10, FALSE),"Please enter details here")</f>
        <v>Please enter details here</v>
      </c>
      <c r="P399" s="99"/>
      <c r="Q399" s="99" t="str">
        <f>IF(Lists!$BA$4="","No","")</f>
        <v>No</v>
      </c>
      <c r="R399" s="100" t="str">
        <f>IF(ISERROR(VLOOKUP($E399,Lists!$T$4:$AA$49,6,FALSE)),"",VLOOKUP($E399,Lists!$T$4:$AA$49,6,FALSE))</f>
        <v/>
      </c>
      <c r="S399" s="101" t="str">
        <f>IF(ISERROR(VLOOKUP($E399,Lists!$T$4:$AA$49,7,FALSE)),"",VLOOKUP($E399,Lists!$T$4:$AA$49,7,FALSE))</f>
        <v/>
      </c>
      <c r="T399" s="102"/>
      <c r="U399" s="102"/>
      <c r="V399" s="102"/>
      <c r="W399" s="102"/>
      <c r="X399" s="102" t="str">
        <f>IF(ISERROR(VLOOKUP($E399,Lists!$T$4:$AF$49,13,FALSE))," ",VLOOKUP($E399,Lists!$T$4:$AF$49,13,FALSE))</f>
        <v xml:space="preserve"> </v>
      </c>
    </row>
    <row r="400" spans="1:24" x14ac:dyDescent="0.25">
      <c r="A400" s="91"/>
      <c r="B400" s="76" t="s">
        <v>781</v>
      </c>
      <c r="C400" s="89" t="s">
        <v>900</v>
      </c>
      <c r="D400" s="139" t="str">
        <f>IF(ISERROR(VLOOKUP($B400,Lists!$R$4:$S$17,2,FALSE)),"",VLOOKUP($B400,Lists!$R$4:$S$17,2,FALSE))</f>
        <v/>
      </c>
      <c r="E400" s="90" t="s">
        <v>799</v>
      </c>
      <c r="F400" s="96"/>
      <c r="G400" s="96" t="s">
        <v>836</v>
      </c>
      <c r="H400" s="91" t="s">
        <v>1016</v>
      </c>
      <c r="I400" s="91" t="s">
        <v>926</v>
      </c>
      <c r="J400" s="97"/>
      <c r="K400" s="78" t="s">
        <v>945</v>
      </c>
      <c r="L400" s="140" t="str">
        <f>IF(ISERROR(VLOOKUP($B400&amp;" "&amp;$M400,Lists!$AC$4:$AD$17,2,FALSE)),"",VLOOKUP($B400&amp;" "&amp;$M400,Lists!$AC$4:$AD$17,2,FALSE))</f>
        <v/>
      </c>
      <c r="M400" s="78" t="str">
        <f>IF(ISERROR(VLOOKUP($K400,Lists!$L$4:$M$7,2,FALSE)),"",VLOOKUP($K400,Lists!$L$4:$M$7,2,FALSE))</f>
        <v/>
      </c>
      <c r="N400" s="98" t="str">
        <f t="shared" si="6"/>
        <v/>
      </c>
      <c r="O400" s="124" t="str">
        <f>IF(C400="no",VLOOKUP(B400,Lists!$R$4:$AB$17,10, FALSE),"Please enter details here")</f>
        <v>Please enter details here</v>
      </c>
      <c r="P400" s="99"/>
      <c r="Q400" s="99" t="str">
        <f>IF(Lists!$BA$4="","No","")</f>
        <v>No</v>
      </c>
      <c r="R400" s="100" t="str">
        <f>IF(ISERROR(VLOOKUP($E400,Lists!$T$4:$AA$49,6,FALSE)),"",VLOOKUP($E400,Lists!$T$4:$AA$49,6,FALSE))</f>
        <v/>
      </c>
      <c r="S400" s="101" t="str">
        <f>IF(ISERROR(VLOOKUP($E400,Lists!$T$4:$AA$49,7,FALSE)),"",VLOOKUP($E400,Lists!$T$4:$AA$49,7,FALSE))</f>
        <v/>
      </c>
      <c r="T400" s="102"/>
      <c r="U400" s="102"/>
      <c r="V400" s="102"/>
      <c r="W400" s="102"/>
      <c r="X400" s="102" t="str">
        <f>IF(ISERROR(VLOOKUP($E400,Lists!$T$4:$AF$49,13,FALSE))," ",VLOOKUP($E400,Lists!$T$4:$AF$49,13,FALSE))</f>
        <v xml:space="preserve"> </v>
      </c>
    </row>
    <row r="401" spans="1:24" x14ac:dyDescent="0.25">
      <c r="A401" s="91"/>
      <c r="B401" s="76" t="s">
        <v>781</v>
      </c>
      <c r="C401" s="89" t="s">
        <v>900</v>
      </c>
      <c r="D401" s="139" t="str">
        <f>IF(ISERROR(VLOOKUP($B401,Lists!$R$4:$S$17,2,FALSE)),"",VLOOKUP($B401,Lists!$R$4:$S$17,2,FALSE))</f>
        <v/>
      </c>
      <c r="E401" s="90" t="s">
        <v>799</v>
      </c>
      <c r="F401" s="96"/>
      <c r="G401" s="96" t="s">
        <v>836</v>
      </c>
      <c r="H401" s="91" t="s">
        <v>1016</v>
      </c>
      <c r="I401" s="91" t="s">
        <v>926</v>
      </c>
      <c r="J401" s="97"/>
      <c r="K401" s="78" t="s">
        <v>945</v>
      </c>
      <c r="L401" s="140" t="str">
        <f>IF(ISERROR(VLOOKUP($B401&amp;" "&amp;$M401,Lists!$AC$4:$AD$17,2,FALSE)),"",VLOOKUP($B401&amp;" "&amp;$M401,Lists!$AC$4:$AD$17,2,FALSE))</f>
        <v/>
      </c>
      <c r="M401" s="78" t="str">
        <f>IF(ISERROR(VLOOKUP($K401,Lists!$L$4:$M$7,2,FALSE)),"",VLOOKUP($K401,Lists!$L$4:$M$7,2,FALSE))</f>
        <v/>
      </c>
      <c r="N401" s="98" t="str">
        <f t="shared" si="6"/>
        <v/>
      </c>
      <c r="O401" s="124" t="str">
        <f>IF(C401="no",VLOOKUP(B401,Lists!$R$4:$AB$17,10, FALSE),"Please enter details here")</f>
        <v>Please enter details here</v>
      </c>
      <c r="P401" s="99"/>
      <c r="Q401" s="99" t="str">
        <f>IF(Lists!$BA$4="","No","")</f>
        <v>No</v>
      </c>
      <c r="R401" s="100" t="str">
        <f>IF(ISERROR(VLOOKUP($E401,Lists!$T$4:$AA$49,6,FALSE)),"",VLOOKUP($E401,Lists!$T$4:$AA$49,6,FALSE))</f>
        <v/>
      </c>
      <c r="S401" s="101" t="str">
        <f>IF(ISERROR(VLOOKUP($E401,Lists!$T$4:$AA$49,7,FALSE)),"",VLOOKUP($E401,Lists!$T$4:$AA$49,7,FALSE))</f>
        <v/>
      </c>
      <c r="T401" s="102"/>
      <c r="U401" s="102"/>
      <c r="V401" s="102"/>
      <c r="W401" s="102"/>
      <c r="X401" s="102" t="str">
        <f>IF(ISERROR(VLOOKUP($E401,Lists!$T$4:$AF$49,13,FALSE))," ",VLOOKUP($E401,Lists!$T$4:$AF$49,13,FALSE))</f>
        <v xml:space="preserve"> </v>
      </c>
    </row>
    <row r="402" spans="1:24" x14ac:dyDescent="0.25">
      <c r="A402" s="91"/>
      <c r="B402" s="76" t="s">
        <v>781</v>
      </c>
      <c r="C402" s="89" t="s">
        <v>900</v>
      </c>
      <c r="D402" s="139" t="str">
        <f>IF(ISERROR(VLOOKUP($B402,Lists!$R$4:$S$17,2,FALSE)),"",VLOOKUP($B402,Lists!$R$4:$S$17,2,FALSE))</f>
        <v/>
      </c>
      <c r="E402" s="90" t="s">
        <v>799</v>
      </c>
      <c r="F402" s="96"/>
      <c r="G402" s="96" t="s">
        <v>836</v>
      </c>
      <c r="H402" s="91" t="s">
        <v>1016</v>
      </c>
      <c r="I402" s="91" t="s">
        <v>926</v>
      </c>
      <c r="J402" s="97"/>
      <c r="K402" s="78" t="s">
        <v>945</v>
      </c>
      <c r="L402" s="140" t="str">
        <f>IF(ISERROR(VLOOKUP($B402&amp;" "&amp;$M402,Lists!$AC$4:$AD$17,2,FALSE)),"",VLOOKUP($B402&amp;" "&amp;$M402,Lists!$AC$4:$AD$17,2,FALSE))</f>
        <v/>
      </c>
      <c r="M402" s="78" t="str">
        <f>IF(ISERROR(VLOOKUP($K402,Lists!$L$4:$M$7,2,FALSE)),"",VLOOKUP($K402,Lists!$L$4:$M$7,2,FALSE))</f>
        <v/>
      </c>
      <c r="N402" s="98" t="str">
        <f t="shared" si="6"/>
        <v/>
      </c>
      <c r="O402" s="124" t="str">
        <f>IF(C402="no",VLOOKUP(B402,Lists!$R$4:$AB$17,10, FALSE),"Please enter details here")</f>
        <v>Please enter details here</v>
      </c>
      <c r="P402" s="99"/>
      <c r="Q402" s="99" t="str">
        <f>IF(Lists!$BA$4="","No","")</f>
        <v>No</v>
      </c>
      <c r="R402" s="100" t="str">
        <f>IF(ISERROR(VLOOKUP($E402,Lists!$T$4:$AA$49,6,FALSE)),"",VLOOKUP($E402,Lists!$T$4:$AA$49,6,FALSE))</f>
        <v/>
      </c>
      <c r="S402" s="101" t="str">
        <f>IF(ISERROR(VLOOKUP($E402,Lists!$T$4:$AA$49,7,FALSE)),"",VLOOKUP($E402,Lists!$T$4:$AA$49,7,FALSE))</f>
        <v/>
      </c>
      <c r="T402" s="102"/>
      <c r="U402" s="102"/>
      <c r="V402" s="102"/>
      <c r="W402" s="102"/>
      <c r="X402" s="102" t="str">
        <f>IF(ISERROR(VLOOKUP($E402,Lists!$T$4:$AF$49,13,FALSE))," ",VLOOKUP($E402,Lists!$T$4:$AF$49,13,FALSE))</f>
        <v xml:space="preserve"> </v>
      </c>
    </row>
    <row r="403" spans="1:24" x14ac:dyDescent="0.25">
      <c r="A403" s="91"/>
      <c r="B403" s="76" t="s">
        <v>781</v>
      </c>
      <c r="C403" s="89" t="s">
        <v>900</v>
      </c>
      <c r="D403" s="139" t="str">
        <f>IF(ISERROR(VLOOKUP($B403,Lists!$R$4:$S$17,2,FALSE)),"",VLOOKUP($B403,Lists!$R$4:$S$17,2,FALSE))</f>
        <v/>
      </c>
      <c r="E403" s="90" t="s">
        <v>799</v>
      </c>
      <c r="F403" s="96"/>
      <c r="G403" s="96" t="s">
        <v>836</v>
      </c>
      <c r="H403" s="91" t="s">
        <v>1016</v>
      </c>
      <c r="I403" s="91" t="s">
        <v>926</v>
      </c>
      <c r="J403" s="97"/>
      <c r="K403" s="78" t="s">
        <v>945</v>
      </c>
      <c r="L403" s="140" t="str">
        <f>IF(ISERROR(VLOOKUP($B403&amp;" "&amp;$M403,Lists!$AC$4:$AD$17,2,FALSE)),"",VLOOKUP($B403&amp;" "&amp;$M403,Lists!$AC$4:$AD$17,2,FALSE))</f>
        <v/>
      </c>
      <c r="M403" s="78" t="str">
        <f>IF(ISERROR(VLOOKUP($K403,Lists!$L$4:$M$7,2,FALSE)),"",VLOOKUP($K403,Lists!$L$4:$M$7,2,FALSE))</f>
        <v/>
      </c>
      <c r="N403" s="98" t="str">
        <f t="shared" si="6"/>
        <v/>
      </c>
      <c r="O403" s="124" t="str">
        <f>IF(C403="no",VLOOKUP(B403,Lists!$R$4:$AB$17,10, FALSE),"Please enter details here")</f>
        <v>Please enter details here</v>
      </c>
      <c r="P403" s="99"/>
      <c r="Q403" s="99" t="str">
        <f>IF(Lists!$BA$4="","No","")</f>
        <v>No</v>
      </c>
      <c r="R403" s="100" t="str">
        <f>IF(ISERROR(VLOOKUP($E403,Lists!$T$4:$AA$49,6,FALSE)),"",VLOOKUP($E403,Lists!$T$4:$AA$49,6,FALSE))</f>
        <v/>
      </c>
      <c r="S403" s="101" t="str">
        <f>IF(ISERROR(VLOOKUP($E403,Lists!$T$4:$AA$49,7,FALSE)),"",VLOOKUP($E403,Lists!$T$4:$AA$49,7,FALSE))</f>
        <v/>
      </c>
      <c r="T403" s="102"/>
      <c r="U403" s="102"/>
      <c r="V403" s="102"/>
      <c r="W403" s="102"/>
      <c r="X403" s="102" t="str">
        <f>IF(ISERROR(VLOOKUP($E403,Lists!$T$4:$AF$49,13,FALSE))," ",VLOOKUP($E403,Lists!$T$4:$AF$49,13,FALSE))</f>
        <v xml:space="preserve"> </v>
      </c>
    </row>
    <row r="404" spans="1:24" x14ac:dyDescent="0.25">
      <c r="A404" s="91"/>
      <c r="B404" s="76" t="s">
        <v>781</v>
      </c>
      <c r="C404" s="89" t="s">
        <v>900</v>
      </c>
      <c r="D404" s="139" t="str">
        <f>IF(ISERROR(VLOOKUP($B404,Lists!$R$4:$S$17,2,FALSE)),"",VLOOKUP($B404,Lists!$R$4:$S$17,2,FALSE))</f>
        <v/>
      </c>
      <c r="E404" s="90" t="s">
        <v>799</v>
      </c>
      <c r="F404" s="96"/>
      <c r="G404" s="96" t="s">
        <v>836</v>
      </c>
      <c r="H404" s="91" t="s">
        <v>1016</v>
      </c>
      <c r="I404" s="91" t="s">
        <v>926</v>
      </c>
      <c r="J404" s="97"/>
      <c r="K404" s="78" t="s">
        <v>945</v>
      </c>
      <c r="L404" s="140" t="str">
        <f>IF(ISERROR(VLOOKUP($B404&amp;" "&amp;$M404,Lists!$AC$4:$AD$17,2,FALSE)),"",VLOOKUP($B404&amp;" "&amp;$M404,Lists!$AC$4:$AD$17,2,FALSE))</f>
        <v/>
      </c>
      <c r="M404" s="78" t="str">
        <f>IF(ISERROR(VLOOKUP($K404,Lists!$L$4:$M$7,2,FALSE)),"",VLOOKUP($K404,Lists!$L$4:$M$7,2,FALSE))</f>
        <v/>
      </c>
      <c r="N404" s="98" t="str">
        <f t="shared" si="6"/>
        <v/>
      </c>
      <c r="O404" s="124" t="str">
        <f>IF(C404="no",VLOOKUP(B404,Lists!$R$4:$AB$17,10, FALSE),"Please enter details here")</f>
        <v>Please enter details here</v>
      </c>
      <c r="P404" s="99"/>
      <c r="Q404" s="99" t="str">
        <f>IF(Lists!$BA$4="","No","")</f>
        <v>No</v>
      </c>
      <c r="R404" s="100" t="str">
        <f>IF(ISERROR(VLOOKUP($E404,Lists!$T$4:$AA$49,6,FALSE)),"",VLOOKUP($E404,Lists!$T$4:$AA$49,6,FALSE))</f>
        <v/>
      </c>
      <c r="S404" s="101" t="str">
        <f>IF(ISERROR(VLOOKUP($E404,Lists!$T$4:$AA$49,7,FALSE)),"",VLOOKUP($E404,Lists!$T$4:$AA$49,7,FALSE))</f>
        <v/>
      </c>
      <c r="T404" s="102"/>
      <c r="U404" s="102"/>
      <c r="V404" s="102"/>
      <c r="W404" s="102"/>
      <c r="X404" s="102" t="str">
        <f>IF(ISERROR(VLOOKUP($E404,Lists!$T$4:$AF$49,13,FALSE))," ",VLOOKUP($E404,Lists!$T$4:$AF$49,13,FALSE))</f>
        <v xml:space="preserve"> </v>
      </c>
    </row>
    <row r="405" spans="1:24" x14ac:dyDescent="0.25">
      <c r="A405" s="91"/>
      <c r="B405" s="76" t="s">
        <v>781</v>
      </c>
      <c r="C405" s="89" t="s">
        <v>900</v>
      </c>
      <c r="D405" s="139" t="str">
        <f>IF(ISERROR(VLOOKUP($B405,Lists!$R$4:$S$17,2,FALSE)),"",VLOOKUP($B405,Lists!$R$4:$S$17,2,FALSE))</f>
        <v/>
      </c>
      <c r="E405" s="90" t="s">
        <v>799</v>
      </c>
      <c r="F405" s="96"/>
      <c r="G405" s="96" t="s">
        <v>836</v>
      </c>
      <c r="H405" s="91" t="s">
        <v>1016</v>
      </c>
      <c r="I405" s="91" t="s">
        <v>926</v>
      </c>
      <c r="J405" s="97"/>
      <c r="K405" s="78" t="s">
        <v>945</v>
      </c>
      <c r="L405" s="140" t="str">
        <f>IF(ISERROR(VLOOKUP($B405&amp;" "&amp;$M405,Lists!$AC$4:$AD$17,2,FALSE)),"",VLOOKUP($B405&amp;" "&amp;$M405,Lists!$AC$4:$AD$17,2,FALSE))</f>
        <v/>
      </c>
      <c r="M405" s="78" t="str">
        <f>IF(ISERROR(VLOOKUP($K405,Lists!$L$4:$M$7,2,FALSE)),"",VLOOKUP($K405,Lists!$L$4:$M$7,2,FALSE))</f>
        <v/>
      </c>
      <c r="N405" s="98" t="str">
        <f t="shared" si="6"/>
        <v/>
      </c>
      <c r="O405" s="124" t="str">
        <f>IF(C405="no",VLOOKUP(B405,Lists!$R$4:$AB$17,10, FALSE),"Please enter details here")</f>
        <v>Please enter details here</v>
      </c>
      <c r="P405" s="99"/>
      <c r="Q405" s="99" t="str">
        <f>IF(Lists!$BA$4="","No","")</f>
        <v>No</v>
      </c>
      <c r="R405" s="100" t="str">
        <f>IF(ISERROR(VLOOKUP($E405,Lists!$T$4:$AA$49,6,FALSE)),"",VLOOKUP($E405,Lists!$T$4:$AA$49,6,FALSE))</f>
        <v/>
      </c>
      <c r="S405" s="101" t="str">
        <f>IF(ISERROR(VLOOKUP($E405,Lists!$T$4:$AA$49,7,FALSE)),"",VLOOKUP($E405,Lists!$T$4:$AA$49,7,FALSE))</f>
        <v/>
      </c>
      <c r="T405" s="102"/>
      <c r="U405" s="102"/>
      <c r="V405" s="102"/>
      <c r="W405" s="102"/>
      <c r="X405" s="102" t="str">
        <f>IF(ISERROR(VLOOKUP($E405,Lists!$T$4:$AF$49,13,FALSE))," ",VLOOKUP($E405,Lists!$T$4:$AF$49,13,FALSE))</f>
        <v xml:space="preserve"> </v>
      </c>
    </row>
    <row r="406" spans="1:24" x14ac:dyDescent="0.25">
      <c r="A406" s="91"/>
      <c r="B406" s="76" t="s">
        <v>781</v>
      </c>
      <c r="C406" s="89" t="s">
        <v>900</v>
      </c>
      <c r="D406" s="139" t="str">
        <f>IF(ISERROR(VLOOKUP($B406,Lists!$R$4:$S$17,2,FALSE)),"",VLOOKUP($B406,Lists!$R$4:$S$17,2,FALSE))</f>
        <v/>
      </c>
      <c r="E406" s="90" t="s">
        <v>799</v>
      </c>
      <c r="F406" s="96"/>
      <c r="G406" s="96" t="s">
        <v>836</v>
      </c>
      <c r="H406" s="91" t="s">
        <v>1016</v>
      </c>
      <c r="I406" s="91" t="s">
        <v>926</v>
      </c>
      <c r="J406" s="97"/>
      <c r="K406" s="78" t="s">
        <v>945</v>
      </c>
      <c r="L406" s="140" t="str">
        <f>IF(ISERROR(VLOOKUP($B406&amp;" "&amp;$M406,Lists!$AC$4:$AD$17,2,FALSE)),"",VLOOKUP($B406&amp;" "&amp;$M406,Lists!$AC$4:$AD$17,2,FALSE))</f>
        <v/>
      </c>
      <c r="M406" s="78" t="str">
        <f>IF(ISERROR(VLOOKUP($K406,Lists!$L$4:$M$7,2,FALSE)),"",VLOOKUP($K406,Lists!$L$4:$M$7,2,FALSE))</f>
        <v/>
      </c>
      <c r="N406" s="98" t="str">
        <f t="shared" si="6"/>
        <v/>
      </c>
      <c r="O406" s="124" t="str">
        <f>IF(C406="no",VLOOKUP(B406,Lists!$R$4:$AB$17,10, FALSE),"Please enter details here")</f>
        <v>Please enter details here</v>
      </c>
      <c r="P406" s="99"/>
      <c r="Q406" s="99" t="str">
        <f>IF(Lists!$BA$4="","No","")</f>
        <v>No</v>
      </c>
      <c r="R406" s="100" t="str">
        <f>IF(ISERROR(VLOOKUP($E406,Lists!$T$4:$AA$49,6,FALSE)),"",VLOOKUP($E406,Lists!$T$4:$AA$49,6,FALSE))</f>
        <v/>
      </c>
      <c r="S406" s="101" t="str">
        <f>IF(ISERROR(VLOOKUP($E406,Lists!$T$4:$AA$49,7,FALSE)),"",VLOOKUP($E406,Lists!$T$4:$AA$49,7,FALSE))</f>
        <v/>
      </c>
      <c r="T406" s="102"/>
      <c r="U406" s="102"/>
      <c r="V406" s="102"/>
      <c r="W406" s="102"/>
      <c r="X406" s="102" t="str">
        <f>IF(ISERROR(VLOOKUP($E406,Lists!$T$4:$AF$49,13,FALSE))," ",VLOOKUP($E406,Lists!$T$4:$AF$49,13,FALSE))</f>
        <v xml:space="preserve"> </v>
      </c>
    </row>
    <row r="407" spans="1:24" x14ac:dyDescent="0.25">
      <c r="A407" s="91"/>
      <c r="B407" s="76" t="s">
        <v>781</v>
      </c>
      <c r="C407" s="89" t="s">
        <v>900</v>
      </c>
      <c r="D407" s="139" t="str">
        <f>IF(ISERROR(VLOOKUP($B407,Lists!$R$4:$S$17,2,FALSE)),"",VLOOKUP($B407,Lists!$R$4:$S$17,2,FALSE))</f>
        <v/>
      </c>
      <c r="E407" s="90" t="s">
        <v>799</v>
      </c>
      <c r="F407" s="96"/>
      <c r="G407" s="96" t="s">
        <v>836</v>
      </c>
      <c r="H407" s="91" t="s">
        <v>1016</v>
      </c>
      <c r="I407" s="91" t="s">
        <v>926</v>
      </c>
      <c r="J407" s="97"/>
      <c r="K407" s="78" t="s">
        <v>945</v>
      </c>
      <c r="L407" s="140" t="str">
        <f>IF(ISERROR(VLOOKUP($B407&amp;" "&amp;$M407,Lists!$AC$4:$AD$17,2,FALSE)),"",VLOOKUP($B407&amp;" "&amp;$M407,Lists!$AC$4:$AD$17,2,FALSE))</f>
        <v/>
      </c>
      <c r="M407" s="78" t="str">
        <f>IF(ISERROR(VLOOKUP($K407,Lists!$L$4:$M$7,2,FALSE)),"",VLOOKUP($K407,Lists!$L$4:$M$7,2,FALSE))</f>
        <v/>
      </c>
      <c r="N407" s="98" t="str">
        <f t="shared" si="6"/>
        <v/>
      </c>
      <c r="O407" s="124" t="str">
        <f>IF(C407="no",VLOOKUP(B407,Lists!$R$4:$AB$17,10, FALSE),"Please enter details here")</f>
        <v>Please enter details here</v>
      </c>
      <c r="P407" s="99"/>
      <c r="Q407" s="99" t="str">
        <f>IF(Lists!$BA$4="","No","")</f>
        <v>No</v>
      </c>
      <c r="R407" s="100" t="str">
        <f>IF(ISERROR(VLOOKUP($E407,Lists!$T$4:$AA$49,6,FALSE)),"",VLOOKUP($E407,Lists!$T$4:$AA$49,6,FALSE))</f>
        <v/>
      </c>
      <c r="S407" s="101" t="str">
        <f>IF(ISERROR(VLOOKUP($E407,Lists!$T$4:$AA$49,7,FALSE)),"",VLOOKUP($E407,Lists!$T$4:$AA$49,7,FALSE))</f>
        <v/>
      </c>
      <c r="T407" s="102"/>
      <c r="U407" s="102"/>
      <c r="V407" s="102"/>
      <c r="W407" s="102"/>
      <c r="X407" s="102" t="str">
        <f>IF(ISERROR(VLOOKUP($E407,Lists!$T$4:$AF$49,13,FALSE))," ",VLOOKUP($E407,Lists!$T$4:$AF$49,13,FALSE))</f>
        <v xml:space="preserve"> </v>
      </c>
    </row>
    <row r="408" spans="1:24" x14ac:dyDescent="0.25">
      <c r="A408" s="91"/>
      <c r="B408" s="76" t="s">
        <v>781</v>
      </c>
      <c r="C408" s="89" t="s">
        <v>900</v>
      </c>
      <c r="D408" s="139" t="str">
        <f>IF(ISERROR(VLOOKUP($B408,Lists!$R$4:$S$17,2,FALSE)),"",VLOOKUP($B408,Lists!$R$4:$S$17,2,FALSE))</f>
        <v/>
      </c>
      <c r="E408" s="90" t="s">
        <v>799</v>
      </c>
      <c r="F408" s="96"/>
      <c r="G408" s="96" t="s">
        <v>836</v>
      </c>
      <c r="H408" s="91" t="s">
        <v>1016</v>
      </c>
      <c r="I408" s="91" t="s">
        <v>926</v>
      </c>
      <c r="J408" s="97"/>
      <c r="K408" s="78" t="s">
        <v>945</v>
      </c>
      <c r="L408" s="140" t="str">
        <f>IF(ISERROR(VLOOKUP($B408&amp;" "&amp;$M408,Lists!$AC$4:$AD$17,2,FALSE)),"",VLOOKUP($B408&amp;" "&amp;$M408,Lists!$AC$4:$AD$17,2,FALSE))</f>
        <v/>
      </c>
      <c r="M408" s="78" t="str">
        <f>IF(ISERROR(VLOOKUP($K408,Lists!$L$4:$M$7,2,FALSE)),"",VLOOKUP($K408,Lists!$L$4:$M$7,2,FALSE))</f>
        <v/>
      </c>
      <c r="N408" s="98" t="str">
        <f t="shared" si="6"/>
        <v/>
      </c>
      <c r="O408" s="124" t="str">
        <f>IF(C408="no",VLOOKUP(B408,Lists!$R$4:$AB$17,10, FALSE),"Please enter details here")</f>
        <v>Please enter details here</v>
      </c>
      <c r="P408" s="99"/>
      <c r="Q408" s="99" t="str">
        <f>IF(Lists!$BA$4="","No","")</f>
        <v>No</v>
      </c>
      <c r="R408" s="100" t="str">
        <f>IF(ISERROR(VLOOKUP($E408,Lists!$T$4:$AA$49,6,FALSE)),"",VLOOKUP($E408,Lists!$T$4:$AA$49,6,FALSE))</f>
        <v/>
      </c>
      <c r="S408" s="101" t="str">
        <f>IF(ISERROR(VLOOKUP($E408,Lists!$T$4:$AA$49,7,FALSE)),"",VLOOKUP($E408,Lists!$T$4:$AA$49,7,FALSE))</f>
        <v/>
      </c>
      <c r="T408" s="102"/>
      <c r="U408" s="102"/>
      <c r="V408" s="102"/>
      <c r="W408" s="102"/>
      <c r="X408" s="102" t="str">
        <f>IF(ISERROR(VLOOKUP($E408,Lists!$T$4:$AF$49,13,FALSE))," ",VLOOKUP($E408,Lists!$T$4:$AF$49,13,FALSE))</f>
        <v xml:space="preserve"> </v>
      </c>
    </row>
    <row r="409" spans="1:24" x14ac:dyDescent="0.25">
      <c r="A409" s="91"/>
      <c r="B409" s="76" t="s">
        <v>781</v>
      </c>
      <c r="C409" s="89" t="s">
        <v>900</v>
      </c>
      <c r="D409" s="139" t="str">
        <f>IF(ISERROR(VLOOKUP($B409,Lists!$R$4:$S$17,2,FALSE)),"",VLOOKUP($B409,Lists!$R$4:$S$17,2,FALSE))</f>
        <v/>
      </c>
      <c r="E409" s="90" t="s">
        <v>799</v>
      </c>
      <c r="F409" s="96"/>
      <c r="G409" s="96" t="s">
        <v>836</v>
      </c>
      <c r="H409" s="91" t="s">
        <v>1016</v>
      </c>
      <c r="I409" s="91" t="s">
        <v>926</v>
      </c>
      <c r="J409" s="97"/>
      <c r="K409" s="78" t="s">
        <v>945</v>
      </c>
      <c r="L409" s="140" t="str">
        <f>IF(ISERROR(VLOOKUP($B409&amp;" "&amp;$M409,Lists!$AC$4:$AD$17,2,FALSE)),"",VLOOKUP($B409&amp;" "&amp;$M409,Lists!$AC$4:$AD$17,2,FALSE))</f>
        <v/>
      </c>
      <c r="M409" s="78" t="str">
        <f>IF(ISERROR(VLOOKUP($K409,Lists!$L$4:$M$7,2,FALSE)),"",VLOOKUP($K409,Lists!$L$4:$M$7,2,FALSE))</f>
        <v/>
      </c>
      <c r="N409" s="98" t="str">
        <f t="shared" si="6"/>
        <v/>
      </c>
      <c r="O409" s="124" t="str">
        <f>IF(C409="no",VLOOKUP(B409,Lists!$R$4:$AB$17,10, FALSE),"Please enter details here")</f>
        <v>Please enter details here</v>
      </c>
      <c r="P409" s="99"/>
      <c r="Q409" s="99" t="str">
        <f>IF(Lists!$BA$4="","No","")</f>
        <v>No</v>
      </c>
      <c r="R409" s="100" t="str">
        <f>IF(ISERROR(VLOOKUP($E409,Lists!$T$4:$AA$49,6,FALSE)),"",VLOOKUP($E409,Lists!$T$4:$AA$49,6,FALSE))</f>
        <v/>
      </c>
      <c r="S409" s="101" t="str">
        <f>IF(ISERROR(VLOOKUP($E409,Lists!$T$4:$AA$49,7,FALSE)),"",VLOOKUP($E409,Lists!$T$4:$AA$49,7,FALSE))</f>
        <v/>
      </c>
      <c r="T409" s="102"/>
      <c r="U409" s="102"/>
      <c r="V409" s="102"/>
      <c r="W409" s="102"/>
      <c r="X409" s="102" t="str">
        <f>IF(ISERROR(VLOOKUP($E409,Lists!$T$4:$AF$49,13,FALSE))," ",VLOOKUP($E409,Lists!$T$4:$AF$49,13,FALSE))</f>
        <v xml:space="preserve"> </v>
      </c>
    </row>
    <row r="410" spans="1:24" x14ac:dyDescent="0.25">
      <c r="A410" s="91"/>
      <c r="B410" s="76" t="s">
        <v>781</v>
      </c>
      <c r="C410" s="89" t="s">
        <v>900</v>
      </c>
      <c r="D410" s="139" t="str">
        <f>IF(ISERROR(VLOOKUP($B410,Lists!$R$4:$S$17,2,FALSE)),"",VLOOKUP($B410,Lists!$R$4:$S$17,2,FALSE))</f>
        <v/>
      </c>
      <c r="E410" s="90" t="s">
        <v>799</v>
      </c>
      <c r="F410" s="96"/>
      <c r="G410" s="96" t="s">
        <v>836</v>
      </c>
      <c r="H410" s="91" t="s">
        <v>1016</v>
      </c>
      <c r="I410" s="91" t="s">
        <v>926</v>
      </c>
      <c r="J410" s="97"/>
      <c r="K410" s="78" t="s">
        <v>945</v>
      </c>
      <c r="L410" s="140" t="str">
        <f>IF(ISERROR(VLOOKUP($B410&amp;" "&amp;$M410,Lists!$AC$4:$AD$17,2,FALSE)),"",VLOOKUP($B410&amp;" "&amp;$M410,Lists!$AC$4:$AD$17,2,FALSE))</f>
        <v/>
      </c>
      <c r="M410" s="78" t="str">
        <f>IF(ISERROR(VLOOKUP($K410,Lists!$L$4:$M$7,2,FALSE)),"",VLOOKUP($K410,Lists!$L$4:$M$7,2,FALSE))</f>
        <v/>
      </c>
      <c r="N410" s="98" t="str">
        <f t="shared" si="6"/>
        <v/>
      </c>
      <c r="O410" s="124" t="str">
        <f>IF(C410="no",VLOOKUP(B410,Lists!$R$4:$AB$17,10, FALSE),"Please enter details here")</f>
        <v>Please enter details here</v>
      </c>
      <c r="P410" s="99"/>
      <c r="Q410" s="99" t="str">
        <f>IF(Lists!$BA$4="","No","")</f>
        <v>No</v>
      </c>
      <c r="R410" s="100" t="str">
        <f>IF(ISERROR(VLOOKUP($E410,Lists!$T$4:$AA$49,6,FALSE)),"",VLOOKUP($E410,Lists!$T$4:$AA$49,6,FALSE))</f>
        <v/>
      </c>
      <c r="S410" s="101" t="str">
        <f>IF(ISERROR(VLOOKUP($E410,Lists!$T$4:$AA$49,7,FALSE)),"",VLOOKUP($E410,Lists!$T$4:$AA$49,7,FALSE))</f>
        <v/>
      </c>
      <c r="T410" s="102"/>
      <c r="U410" s="102"/>
      <c r="V410" s="102"/>
      <c r="W410" s="102"/>
      <c r="X410" s="102" t="str">
        <f>IF(ISERROR(VLOOKUP($E410,Lists!$T$4:$AF$49,13,FALSE))," ",VLOOKUP($E410,Lists!$T$4:$AF$49,13,FALSE))</f>
        <v xml:space="preserve"> </v>
      </c>
    </row>
    <row r="411" spans="1:24" x14ac:dyDescent="0.25">
      <c r="A411" s="91"/>
      <c r="B411" s="76" t="s">
        <v>781</v>
      </c>
      <c r="C411" s="89" t="s">
        <v>900</v>
      </c>
      <c r="D411" s="139" t="str">
        <f>IF(ISERROR(VLOOKUP($B411,Lists!$R$4:$S$17,2,FALSE)),"",VLOOKUP($B411,Lists!$R$4:$S$17,2,FALSE))</f>
        <v/>
      </c>
      <c r="E411" s="90" t="s">
        <v>799</v>
      </c>
      <c r="F411" s="96"/>
      <c r="G411" s="96" t="s">
        <v>836</v>
      </c>
      <c r="H411" s="91" t="s">
        <v>1016</v>
      </c>
      <c r="I411" s="91" t="s">
        <v>926</v>
      </c>
      <c r="J411" s="97"/>
      <c r="K411" s="78" t="s">
        <v>945</v>
      </c>
      <c r="L411" s="140" t="str">
        <f>IF(ISERROR(VLOOKUP($B411&amp;" "&amp;$M411,Lists!$AC$4:$AD$17,2,FALSE)),"",VLOOKUP($B411&amp;" "&amp;$M411,Lists!$AC$4:$AD$17,2,FALSE))</f>
        <v/>
      </c>
      <c r="M411" s="78" t="str">
        <f>IF(ISERROR(VLOOKUP($K411,Lists!$L$4:$M$7,2,FALSE)),"",VLOOKUP($K411,Lists!$L$4:$M$7,2,FALSE))</f>
        <v/>
      </c>
      <c r="N411" s="98" t="str">
        <f t="shared" si="6"/>
        <v/>
      </c>
      <c r="O411" s="124" t="str">
        <f>IF(C411="no",VLOOKUP(B411,Lists!$R$4:$AB$17,10, FALSE),"Please enter details here")</f>
        <v>Please enter details here</v>
      </c>
      <c r="P411" s="99"/>
      <c r="Q411" s="99" t="str">
        <f>IF(Lists!$BA$4="","No","")</f>
        <v>No</v>
      </c>
      <c r="R411" s="100" t="str">
        <f>IF(ISERROR(VLOOKUP($E411,Lists!$T$4:$AA$49,6,FALSE)),"",VLOOKUP($E411,Lists!$T$4:$AA$49,6,FALSE))</f>
        <v/>
      </c>
      <c r="S411" s="101" t="str">
        <f>IF(ISERROR(VLOOKUP($E411,Lists!$T$4:$AA$49,7,FALSE)),"",VLOOKUP($E411,Lists!$T$4:$AA$49,7,FALSE))</f>
        <v/>
      </c>
      <c r="T411" s="102"/>
      <c r="U411" s="102"/>
      <c r="V411" s="102"/>
      <c r="W411" s="102"/>
      <c r="X411" s="102" t="str">
        <f>IF(ISERROR(VLOOKUP($E411,Lists!$T$4:$AF$49,13,FALSE))," ",VLOOKUP($E411,Lists!$T$4:$AF$49,13,FALSE))</f>
        <v xml:space="preserve"> </v>
      </c>
    </row>
    <row r="412" spans="1:24" x14ac:dyDescent="0.25">
      <c r="A412" s="91"/>
      <c r="B412" s="76" t="s">
        <v>781</v>
      </c>
      <c r="C412" s="89" t="s">
        <v>900</v>
      </c>
      <c r="D412" s="139" t="str">
        <f>IF(ISERROR(VLOOKUP($B412,Lists!$R$4:$S$17,2,FALSE)),"",VLOOKUP($B412,Lists!$R$4:$S$17,2,FALSE))</f>
        <v/>
      </c>
      <c r="E412" s="90" t="s">
        <v>799</v>
      </c>
      <c r="F412" s="96"/>
      <c r="G412" s="96" t="s">
        <v>836</v>
      </c>
      <c r="H412" s="91" t="s">
        <v>1016</v>
      </c>
      <c r="I412" s="91" t="s">
        <v>926</v>
      </c>
      <c r="J412" s="97"/>
      <c r="K412" s="78" t="s">
        <v>945</v>
      </c>
      <c r="L412" s="140" t="str">
        <f>IF(ISERROR(VLOOKUP($B412&amp;" "&amp;$M412,Lists!$AC$4:$AD$17,2,FALSE)),"",VLOOKUP($B412&amp;" "&amp;$M412,Lists!$AC$4:$AD$17,2,FALSE))</f>
        <v/>
      </c>
      <c r="M412" s="78" t="str">
        <f>IF(ISERROR(VLOOKUP($K412,Lists!$L$4:$M$7,2,FALSE)),"",VLOOKUP($K412,Lists!$L$4:$M$7,2,FALSE))</f>
        <v/>
      </c>
      <c r="N412" s="98" t="str">
        <f t="shared" si="6"/>
        <v/>
      </c>
      <c r="O412" s="124" t="str">
        <f>IF(C412="no",VLOOKUP(B412,Lists!$R$4:$AB$17,10, FALSE),"Please enter details here")</f>
        <v>Please enter details here</v>
      </c>
      <c r="P412" s="99"/>
      <c r="Q412" s="99" t="str">
        <f>IF(Lists!$BA$4="","No","")</f>
        <v>No</v>
      </c>
      <c r="R412" s="100" t="str">
        <f>IF(ISERROR(VLOOKUP($E412,Lists!$T$4:$AA$49,6,FALSE)),"",VLOOKUP($E412,Lists!$T$4:$AA$49,6,FALSE))</f>
        <v/>
      </c>
      <c r="S412" s="101" t="str">
        <f>IF(ISERROR(VLOOKUP($E412,Lists!$T$4:$AA$49,7,FALSE)),"",VLOOKUP($E412,Lists!$T$4:$AA$49,7,FALSE))</f>
        <v/>
      </c>
      <c r="T412" s="102"/>
      <c r="U412" s="102"/>
      <c r="V412" s="102"/>
      <c r="W412" s="102"/>
      <c r="X412" s="102" t="str">
        <f>IF(ISERROR(VLOOKUP($E412,Lists!$T$4:$AF$49,13,FALSE))," ",VLOOKUP($E412,Lists!$T$4:$AF$49,13,FALSE))</f>
        <v xml:space="preserve"> </v>
      </c>
    </row>
    <row r="413" spans="1:24" x14ac:dyDescent="0.25">
      <c r="A413" s="91"/>
      <c r="B413" s="76" t="s">
        <v>781</v>
      </c>
      <c r="C413" s="89" t="s">
        <v>900</v>
      </c>
      <c r="D413" s="139" t="str">
        <f>IF(ISERROR(VLOOKUP($B413,Lists!$R$4:$S$17,2,FALSE)),"",VLOOKUP($B413,Lists!$R$4:$S$17,2,FALSE))</f>
        <v/>
      </c>
      <c r="E413" s="90" t="s">
        <v>799</v>
      </c>
      <c r="F413" s="96"/>
      <c r="G413" s="96" t="s">
        <v>836</v>
      </c>
      <c r="H413" s="91" t="s">
        <v>1016</v>
      </c>
      <c r="I413" s="91" t="s">
        <v>926</v>
      </c>
      <c r="J413" s="97"/>
      <c r="K413" s="78" t="s">
        <v>945</v>
      </c>
      <c r="L413" s="140" t="str">
        <f>IF(ISERROR(VLOOKUP($B413&amp;" "&amp;$M413,Lists!$AC$4:$AD$17,2,FALSE)),"",VLOOKUP($B413&amp;" "&amp;$M413,Lists!$AC$4:$AD$17,2,FALSE))</f>
        <v/>
      </c>
      <c r="M413" s="78" t="str">
        <f>IF(ISERROR(VLOOKUP($K413,Lists!$L$4:$M$7,2,FALSE)),"",VLOOKUP($K413,Lists!$L$4:$M$7,2,FALSE))</f>
        <v/>
      </c>
      <c r="N413" s="98" t="str">
        <f t="shared" si="6"/>
        <v/>
      </c>
      <c r="O413" s="124" t="str">
        <f>IF(C413="no",VLOOKUP(B413,Lists!$R$4:$AB$17,10, FALSE),"Please enter details here")</f>
        <v>Please enter details here</v>
      </c>
      <c r="P413" s="99"/>
      <c r="Q413" s="99" t="str">
        <f>IF(Lists!$BA$4="","No","")</f>
        <v>No</v>
      </c>
      <c r="R413" s="100" t="str">
        <f>IF(ISERROR(VLOOKUP($E413,Lists!$T$4:$AA$49,6,FALSE)),"",VLOOKUP($E413,Lists!$T$4:$AA$49,6,FALSE))</f>
        <v/>
      </c>
      <c r="S413" s="101" t="str">
        <f>IF(ISERROR(VLOOKUP($E413,Lists!$T$4:$AA$49,7,FALSE)),"",VLOOKUP($E413,Lists!$T$4:$AA$49,7,FALSE))</f>
        <v/>
      </c>
      <c r="T413" s="102"/>
      <c r="U413" s="102"/>
      <c r="V413" s="102"/>
      <c r="W413" s="102"/>
      <c r="X413" s="102" t="str">
        <f>IF(ISERROR(VLOOKUP($E413,Lists!$T$4:$AF$49,13,FALSE))," ",VLOOKUP($E413,Lists!$T$4:$AF$49,13,FALSE))</f>
        <v xml:space="preserve"> </v>
      </c>
    </row>
    <row r="414" spans="1:24" x14ac:dyDescent="0.25">
      <c r="A414" s="91"/>
      <c r="B414" s="76" t="s">
        <v>781</v>
      </c>
      <c r="C414" s="89" t="s">
        <v>900</v>
      </c>
      <c r="D414" s="139" t="str">
        <f>IF(ISERROR(VLOOKUP($B414,Lists!$R$4:$S$17,2,FALSE)),"",VLOOKUP($B414,Lists!$R$4:$S$17,2,FALSE))</f>
        <v/>
      </c>
      <c r="E414" s="90" t="s">
        <v>799</v>
      </c>
      <c r="F414" s="96"/>
      <c r="G414" s="96" t="s">
        <v>836</v>
      </c>
      <c r="H414" s="91" t="s">
        <v>1016</v>
      </c>
      <c r="I414" s="91" t="s">
        <v>926</v>
      </c>
      <c r="J414" s="97"/>
      <c r="K414" s="78" t="s">
        <v>945</v>
      </c>
      <c r="L414" s="140" t="str">
        <f>IF(ISERROR(VLOOKUP($B414&amp;" "&amp;$M414,Lists!$AC$4:$AD$17,2,FALSE)),"",VLOOKUP($B414&amp;" "&amp;$M414,Lists!$AC$4:$AD$17,2,FALSE))</f>
        <v/>
      </c>
      <c r="M414" s="78" t="str">
        <f>IF(ISERROR(VLOOKUP($K414,Lists!$L$4:$M$7,2,FALSE)),"",VLOOKUP($K414,Lists!$L$4:$M$7,2,FALSE))</f>
        <v/>
      </c>
      <c r="N414" s="98" t="str">
        <f t="shared" si="6"/>
        <v/>
      </c>
      <c r="O414" s="124" t="str">
        <f>IF(C414="no",VLOOKUP(B414,Lists!$R$4:$AB$17,10, FALSE),"Please enter details here")</f>
        <v>Please enter details here</v>
      </c>
      <c r="P414" s="99"/>
      <c r="Q414" s="99" t="str">
        <f>IF(Lists!$BA$4="","No","")</f>
        <v>No</v>
      </c>
      <c r="R414" s="100" t="str">
        <f>IF(ISERROR(VLOOKUP($E414,Lists!$T$4:$AA$49,6,FALSE)),"",VLOOKUP($E414,Lists!$T$4:$AA$49,6,FALSE))</f>
        <v/>
      </c>
      <c r="S414" s="101" t="str">
        <f>IF(ISERROR(VLOOKUP($E414,Lists!$T$4:$AA$49,7,FALSE)),"",VLOOKUP($E414,Lists!$T$4:$AA$49,7,FALSE))</f>
        <v/>
      </c>
      <c r="T414" s="102"/>
      <c r="U414" s="102"/>
      <c r="V414" s="102"/>
      <c r="W414" s="102"/>
      <c r="X414" s="102" t="str">
        <f>IF(ISERROR(VLOOKUP($E414,Lists!$T$4:$AF$49,13,FALSE))," ",VLOOKUP($E414,Lists!$T$4:$AF$49,13,FALSE))</f>
        <v xml:space="preserve"> </v>
      </c>
    </row>
    <row r="415" spans="1:24" x14ac:dyDescent="0.25">
      <c r="A415" s="91"/>
      <c r="B415" s="76" t="s">
        <v>781</v>
      </c>
      <c r="C415" s="89" t="s">
        <v>900</v>
      </c>
      <c r="D415" s="139" t="str">
        <f>IF(ISERROR(VLOOKUP($B415,Lists!$R$4:$S$17,2,FALSE)),"",VLOOKUP($B415,Lists!$R$4:$S$17,2,FALSE))</f>
        <v/>
      </c>
      <c r="E415" s="90" t="s">
        <v>799</v>
      </c>
      <c r="F415" s="96"/>
      <c r="G415" s="96" t="s">
        <v>836</v>
      </c>
      <c r="H415" s="91" t="s">
        <v>1016</v>
      </c>
      <c r="I415" s="91" t="s">
        <v>926</v>
      </c>
      <c r="J415" s="97"/>
      <c r="K415" s="78" t="s">
        <v>945</v>
      </c>
      <c r="L415" s="140" t="str">
        <f>IF(ISERROR(VLOOKUP($B415&amp;" "&amp;$M415,Lists!$AC$4:$AD$17,2,FALSE)),"",VLOOKUP($B415&amp;" "&amp;$M415,Lists!$AC$4:$AD$17,2,FALSE))</f>
        <v/>
      </c>
      <c r="M415" s="78" t="str">
        <f>IF(ISERROR(VLOOKUP($K415,Lists!$L$4:$M$7,2,FALSE)),"",VLOOKUP($K415,Lists!$L$4:$M$7,2,FALSE))</f>
        <v/>
      </c>
      <c r="N415" s="98" t="str">
        <f t="shared" si="6"/>
        <v/>
      </c>
      <c r="O415" s="124" t="str">
        <f>IF(C415="no",VLOOKUP(B415,Lists!$R$4:$AB$17,10, FALSE),"Please enter details here")</f>
        <v>Please enter details here</v>
      </c>
      <c r="P415" s="99"/>
      <c r="Q415" s="99" t="str">
        <f>IF(Lists!$BA$4="","No","")</f>
        <v>No</v>
      </c>
      <c r="R415" s="100" t="str">
        <f>IF(ISERROR(VLOOKUP($E415,Lists!$T$4:$AA$49,6,FALSE)),"",VLOOKUP($E415,Lists!$T$4:$AA$49,6,FALSE))</f>
        <v/>
      </c>
      <c r="S415" s="101" t="str">
        <f>IF(ISERROR(VLOOKUP($E415,Lists!$T$4:$AA$49,7,FALSE)),"",VLOOKUP($E415,Lists!$T$4:$AA$49,7,FALSE))</f>
        <v/>
      </c>
      <c r="T415" s="102"/>
      <c r="U415" s="102"/>
      <c r="V415" s="102"/>
      <c r="W415" s="102"/>
      <c r="X415" s="102" t="str">
        <f>IF(ISERROR(VLOOKUP($E415,Lists!$T$4:$AF$49,13,FALSE))," ",VLOOKUP($E415,Lists!$T$4:$AF$49,13,FALSE))</f>
        <v xml:space="preserve"> </v>
      </c>
    </row>
    <row r="416" spans="1:24" x14ac:dyDescent="0.25">
      <c r="A416" s="91"/>
      <c r="B416" s="76" t="s">
        <v>781</v>
      </c>
      <c r="C416" s="89" t="s">
        <v>900</v>
      </c>
      <c r="D416" s="139" t="str">
        <f>IF(ISERROR(VLOOKUP($B416,Lists!$R$4:$S$17,2,FALSE)),"",VLOOKUP($B416,Lists!$R$4:$S$17,2,FALSE))</f>
        <v/>
      </c>
      <c r="E416" s="90" t="s">
        <v>799</v>
      </c>
      <c r="F416" s="96"/>
      <c r="G416" s="96" t="s">
        <v>836</v>
      </c>
      <c r="H416" s="91" t="s">
        <v>1016</v>
      </c>
      <c r="I416" s="91" t="s">
        <v>926</v>
      </c>
      <c r="J416" s="97"/>
      <c r="K416" s="78" t="s">
        <v>945</v>
      </c>
      <c r="L416" s="140" t="str">
        <f>IF(ISERROR(VLOOKUP($B416&amp;" "&amp;$M416,Lists!$AC$4:$AD$17,2,FALSE)),"",VLOOKUP($B416&amp;" "&amp;$M416,Lists!$AC$4:$AD$17,2,FALSE))</f>
        <v/>
      </c>
      <c r="M416" s="78" t="str">
        <f>IF(ISERROR(VLOOKUP($K416,Lists!$L$4:$M$7,2,FALSE)),"",VLOOKUP($K416,Lists!$L$4:$M$7,2,FALSE))</f>
        <v/>
      </c>
      <c r="N416" s="98" t="str">
        <f t="shared" si="6"/>
        <v/>
      </c>
      <c r="O416" s="124" t="str">
        <f>IF(C416="no",VLOOKUP(B416,Lists!$R$4:$AB$17,10, FALSE),"Please enter details here")</f>
        <v>Please enter details here</v>
      </c>
      <c r="P416" s="99"/>
      <c r="Q416" s="99" t="str">
        <f>IF(Lists!$BA$4="","No","")</f>
        <v>No</v>
      </c>
      <c r="R416" s="100" t="str">
        <f>IF(ISERROR(VLOOKUP($E416,Lists!$T$4:$AA$49,6,FALSE)),"",VLOOKUP($E416,Lists!$T$4:$AA$49,6,FALSE))</f>
        <v/>
      </c>
      <c r="S416" s="101" t="str">
        <f>IF(ISERROR(VLOOKUP($E416,Lists!$T$4:$AA$49,7,FALSE)),"",VLOOKUP($E416,Lists!$T$4:$AA$49,7,FALSE))</f>
        <v/>
      </c>
      <c r="T416" s="102"/>
      <c r="U416" s="102"/>
      <c r="V416" s="102"/>
      <c r="W416" s="102"/>
      <c r="X416" s="102" t="str">
        <f>IF(ISERROR(VLOOKUP($E416,Lists!$T$4:$AF$49,13,FALSE))," ",VLOOKUP($E416,Lists!$T$4:$AF$49,13,FALSE))</f>
        <v xml:space="preserve"> </v>
      </c>
    </row>
    <row r="417" spans="1:24" x14ac:dyDescent="0.25">
      <c r="A417" s="91"/>
      <c r="B417" s="76" t="s">
        <v>781</v>
      </c>
      <c r="C417" s="89" t="s">
        <v>900</v>
      </c>
      <c r="D417" s="139" t="str">
        <f>IF(ISERROR(VLOOKUP($B417,Lists!$R$4:$S$17,2,FALSE)),"",VLOOKUP($B417,Lists!$R$4:$S$17,2,FALSE))</f>
        <v/>
      </c>
      <c r="E417" s="90" t="s">
        <v>799</v>
      </c>
      <c r="F417" s="96"/>
      <c r="G417" s="96" t="s">
        <v>836</v>
      </c>
      <c r="H417" s="91" t="s">
        <v>1016</v>
      </c>
      <c r="I417" s="91" t="s">
        <v>926</v>
      </c>
      <c r="J417" s="97"/>
      <c r="K417" s="78" t="s">
        <v>945</v>
      </c>
      <c r="L417" s="140" t="str">
        <f>IF(ISERROR(VLOOKUP($B417&amp;" "&amp;$M417,Lists!$AC$4:$AD$17,2,FALSE)),"",VLOOKUP($B417&amp;" "&amp;$M417,Lists!$AC$4:$AD$17,2,FALSE))</f>
        <v/>
      </c>
      <c r="M417" s="78" t="str">
        <f>IF(ISERROR(VLOOKUP($K417,Lists!$L$4:$M$7,2,FALSE)),"",VLOOKUP($K417,Lists!$L$4:$M$7,2,FALSE))</f>
        <v/>
      </c>
      <c r="N417" s="98" t="str">
        <f t="shared" si="6"/>
        <v/>
      </c>
      <c r="O417" s="124" t="str">
        <f>IF(C417="no",VLOOKUP(B417,Lists!$R$4:$AB$17,10, FALSE),"Please enter details here")</f>
        <v>Please enter details here</v>
      </c>
      <c r="P417" s="99"/>
      <c r="Q417" s="99" t="str">
        <f>IF(Lists!$BA$4="","No","")</f>
        <v>No</v>
      </c>
      <c r="R417" s="100" t="str">
        <f>IF(ISERROR(VLOOKUP($E417,Lists!$T$4:$AA$49,6,FALSE)),"",VLOOKUP($E417,Lists!$T$4:$AA$49,6,FALSE))</f>
        <v/>
      </c>
      <c r="S417" s="101" t="str">
        <f>IF(ISERROR(VLOOKUP($E417,Lists!$T$4:$AA$49,7,FALSE)),"",VLOOKUP($E417,Lists!$T$4:$AA$49,7,FALSE))</f>
        <v/>
      </c>
      <c r="T417" s="102"/>
      <c r="U417" s="102"/>
      <c r="V417" s="102"/>
      <c r="W417" s="102"/>
      <c r="X417" s="102" t="str">
        <f>IF(ISERROR(VLOOKUP($E417,Lists!$T$4:$AF$49,13,FALSE))," ",VLOOKUP($E417,Lists!$T$4:$AF$49,13,FALSE))</f>
        <v xml:space="preserve"> </v>
      </c>
    </row>
    <row r="418" spans="1:24" x14ac:dyDescent="0.25">
      <c r="A418" s="91"/>
      <c r="B418" s="76" t="s">
        <v>781</v>
      </c>
      <c r="C418" s="89" t="s">
        <v>900</v>
      </c>
      <c r="D418" s="139" t="str">
        <f>IF(ISERROR(VLOOKUP($B418,Lists!$R$4:$S$17,2,FALSE)),"",VLOOKUP($B418,Lists!$R$4:$S$17,2,FALSE))</f>
        <v/>
      </c>
      <c r="E418" s="90" t="s">
        <v>799</v>
      </c>
      <c r="F418" s="96"/>
      <c r="G418" s="96" t="s">
        <v>836</v>
      </c>
      <c r="H418" s="91" t="s">
        <v>1016</v>
      </c>
      <c r="I418" s="91" t="s">
        <v>926</v>
      </c>
      <c r="J418" s="97"/>
      <c r="K418" s="78" t="s">
        <v>945</v>
      </c>
      <c r="L418" s="140" t="str">
        <f>IF(ISERROR(VLOOKUP($B418&amp;" "&amp;$M418,Lists!$AC$4:$AD$17,2,FALSE)),"",VLOOKUP($B418&amp;" "&amp;$M418,Lists!$AC$4:$AD$17,2,FALSE))</f>
        <v/>
      </c>
      <c r="M418" s="78" t="str">
        <f>IF(ISERROR(VLOOKUP($K418,Lists!$L$4:$M$7,2,FALSE)),"",VLOOKUP($K418,Lists!$L$4:$M$7,2,FALSE))</f>
        <v/>
      </c>
      <c r="N418" s="98" t="str">
        <f t="shared" si="6"/>
        <v/>
      </c>
      <c r="O418" s="124" t="str">
        <f>IF(C418="no",VLOOKUP(B418,Lists!$R$4:$AB$17,10, FALSE),"Please enter details here")</f>
        <v>Please enter details here</v>
      </c>
      <c r="P418" s="99"/>
      <c r="Q418" s="99" t="str">
        <f>IF(Lists!$BA$4="","No","")</f>
        <v>No</v>
      </c>
      <c r="R418" s="100" t="str">
        <f>IF(ISERROR(VLOOKUP($E418,Lists!$T$4:$AA$49,6,FALSE)),"",VLOOKUP($E418,Lists!$T$4:$AA$49,6,FALSE))</f>
        <v/>
      </c>
      <c r="S418" s="101" t="str">
        <f>IF(ISERROR(VLOOKUP($E418,Lists!$T$4:$AA$49,7,FALSE)),"",VLOOKUP($E418,Lists!$T$4:$AA$49,7,FALSE))</f>
        <v/>
      </c>
      <c r="T418" s="102"/>
      <c r="U418" s="102"/>
      <c r="V418" s="102"/>
      <c r="W418" s="102"/>
      <c r="X418" s="102" t="str">
        <f>IF(ISERROR(VLOOKUP($E418,Lists!$T$4:$AF$49,13,FALSE))," ",VLOOKUP($E418,Lists!$T$4:$AF$49,13,FALSE))</f>
        <v xml:space="preserve"> </v>
      </c>
    </row>
    <row r="419" spans="1:24" x14ac:dyDescent="0.25">
      <c r="A419" s="91"/>
      <c r="B419" s="76" t="s">
        <v>781</v>
      </c>
      <c r="C419" s="89" t="s">
        <v>900</v>
      </c>
      <c r="D419" s="139" t="str">
        <f>IF(ISERROR(VLOOKUP($B419,Lists!$R$4:$S$17,2,FALSE)),"",VLOOKUP($B419,Lists!$R$4:$S$17,2,FALSE))</f>
        <v/>
      </c>
      <c r="E419" s="90" t="s">
        <v>799</v>
      </c>
      <c r="F419" s="96"/>
      <c r="G419" s="96" t="s">
        <v>836</v>
      </c>
      <c r="H419" s="91" t="s">
        <v>1016</v>
      </c>
      <c r="I419" s="91" t="s">
        <v>926</v>
      </c>
      <c r="J419" s="97"/>
      <c r="K419" s="78" t="s">
        <v>945</v>
      </c>
      <c r="L419" s="140" t="str">
        <f>IF(ISERROR(VLOOKUP($B419&amp;" "&amp;$M419,Lists!$AC$4:$AD$17,2,FALSE)),"",VLOOKUP($B419&amp;" "&amp;$M419,Lists!$AC$4:$AD$17,2,FALSE))</f>
        <v/>
      </c>
      <c r="M419" s="78" t="str">
        <f>IF(ISERROR(VLOOKUP($K419,Lists!$L$4:$M$7,2,FALSE)),"",VLOOKUP($K419,Lists!$L$4:$M$7,2,FALSE))</f>
        <v/>
      </c>
      <c r="N419" s="98" t="str">
        <f t="shared" si="6"/>
        <v/>
      </c>
      <c r="O419" s="124" t="str">
        <f>IF(C419="no",VLOOKUP(B419,Lists!$R$4:$AB$17,10, FALSE),"Please enter details here")</f>
        <v>Please enter details here</v>
      </c>
      <c r="P419" s="99"/>
      <c r="Q419" s="99" t="str">
        <f>IF(Lists!$BA$4="","No","")</f>
        <v>No</v>
      </c>
      <c r="R419" s="100" t="str">
        <f>IF(ISERROR(VLOOKUP($E419,Lists!$T$4:$AA$49,6,FALSE)),"",VLOOKUP($E419,Lists!$T$4:$AA$49,6,FALSE))</f>
        <v/>
      </c>
      <c r="S419" s="101" t="str">
        <f>IF(ISERROR(VLOOKUP($E419,Lists!$T$4:$AA$49,7,FALSE)),"",VLOOKUP($E419,Lists!$T$4:$AA$49,7,FALSE))</f>
        <v/>
      </c>
      <c r="T419" s="102"/>
      <c r="U419" s="102"/>
      <c r="V419" s="102"/>
      <c r="W419" s="102"/>
      <c r="X419" s="102" t="str">
        <f>IF(ISERROR(VLOOKUP($E419,Lists!$T$4:$AF$49,13,FALSE))," ",VLOOKUP($E419,Lists!$T$4:$AF$49,13,FALSE))</f>
        <v xml:space="preserve"> </v>
      </c>
    </row>
    <row r="420" spans="1:24" x14ac:dyDescent="0.25">
      <c r="A420" s="91"/>
      <c r="B420" s="76" t="s">
        <v>781</v>
      </c>
      <c r="C420" s="89" t="s">
        <v>900</v>
      </c>
      <c r="D420" s="139" t="str">
        <f>IF(ISERROR(VLOOKUP($B420,Lists!$R$4:$S$17,2,FALSE)),"",VLOOKUP($B420,Lists!$R$4:$S$17,2,FALSE))</f>
        <v/>
      </c>
      <c r="E420" s="90" t="s">
        <v>799</v>
      </c>
      <c r="F420" s="96"/>
      <c r="G420" s="96" t="s">
        <v>836</v>
      </c>
      <c r="H420" s="91" t="s">
        <v>1016</v>
      </c>
      <c r="I420" s="91" t="s">
        <v>926</v>
      </c>
      <c r="J420" s="97"/>
      <c r="K420" s="78" t="s">
        <v>945</v>
      </c>
      <c r="L420" s="140" t="str">
        <f>IF(ISERROR(VLOOKUP($B420&amp;" "&amp;$M420,Lists!$AC$4:$AD$17,2,FALSE)),"",VLOOKUP($B420&amp;" "&amp;$M420,Lists!$AC$4:$AD$17,2,FALSE))</f>
        <v/>
      </c>
      <c r="M420" s="78" t="str">
        <f>IF(ISERROR(VLOOKUP($K420,Lists!$L$4:$M$7,2,FALSE)),"",VLOOKUP($K420,Lists!$L$4:$M$7,2,FALSE))</f>
        <v/>
      </c>
      <c r="N420" s="98" t="str">
        <f t="shared" si="6"/>
        <v/>
      </c>
      <c r="O420" s="124" t="str">
        <f>IF(C420="no",VLOOKUP(B420,Lists!$R$4:$AB$17,10, FALSE),"Please enter details here")</f>
        <v>Please enter details here</v>
      </c>
      <c r="P420" s="99"/>
      <c r="Q420" s="99" t="str">
        <f>IF(Lists!$BA$4="","No","")</f>
        <v>No</v>
      </c>
      <c r="R420" s="100" t="str">
        <f>IF(ISERROR(VLOOKUP($E420,Lists!$T$4:$AA$49,6,FALSE)),"",VLOOKUP($E420,Lists!$T$4:$AA$49,6,FALSE))</f>
        <v/>
      </c>
      <c r="S420" s="101" t="str">
        <f>IF(ISERROR(VLOOKUP($E420,Lists!$T$4:$AA$49,7,FALSE)),"",VLOOKUP($E420,Lists!$T$4:$AA$49,7,FALSE))</f>
        <v/>
      </c>
      <c r="T420" s="102"/>
      <c r="U420" s="102"/>
      <c r="V420" s="102"/>
      <c r="W420" s="102"/>
      <c r="X420" s="102" t="str">
        <f>IF(ISERROR(VLOOKUP($E420,Lists!$T$4:$AF$49,13,FALSE))," ",VLOOKUP($E420,Lists!$T$4:$AF$49,13,FALSE))</f>
        <v xml:space="preserve"> </v>
      </c>
    </row>
    <row r="421" spans="1:24" x14ac:dyDescent="0.25">
      <c r="A421" s="91"/>
      <c r="B421" s="76" t="s">
        <v>781</v>
      </c>
      <c r="C421" s="89" t="s">
        <v>900</v>
      </c>
      <c r="D421" s="139" t="str">
        <f>IF(ISERROR(VLOOKUP($B421,Lists!$R$4:$S$17,2,FALSE)),"",VLOOKUP($B421,Lists!$R$4:$S$17,2,FALSE))</f>
        <v/>
      </c>
      <c r="E421" s="90" t="s">
        <v>799</v>
      </c>
      <c r="F421" s="96"/>
      <c r="G421" s="96" t="s">
        <v>836</v>
      </c>
      <c r="H421" s="91" t="s">
        <v>1016</v>
      </c>
      <c r="I421" s="91" t="s">
        <v>926</v>
      </c>
      <c r="J421" s="97"/>
      <c r="K421" s="78" t="s">
        <v>945</v>
      </c>
      <c r="L421" s="140" t="str">
        <f>IF(ISERROR(VLOOKUP($B421&amp;" "&amp;$M421,Lists!$AC$4:$AD$17,2,FALSE)),"",VLOOKUP($B421&amp;" "&amp;$M421,Lists!$AC$4:$AD$17,2,FALSE))</f>
        <v/>
      </c>
      <c r="M421" s="78" t="str">
        <f>IF(ISERROR(VLOOKUP($K421,Lists!$L$4:$M$7,2,FALSE)),"",VLOOKUP($K421,Lists!$L$4:$M$7,2,FALSE))</f>
        <v/>
      </c>
      <c r="N421" s="98" t="str">
        <f t="shared" si="6"/>
        <v/>
      </c>
      <c r="O421" s="124" t="str">
        <f>IF(C421="no",VLOOKUP(B421,Lists!$R$4:$AB$17,10, FALSE),"Please enter details here")</f>
        <v>Please enter details here</v>
      </c>
      <c r="P421" s="99"/>
      <c r="Q421" s="99" t="str">
        <f>IF(Lists!$BA$4="","No","")</f>
        <v>No</v>
      </c>
      <c r="R421" s="100" t="str">
        <f>IF(ISERROR(VLOOKUP($E421,Lists!$T$4:$AA$49,6,FALSE)),"",VLOOKUP($E421,Lists!$T$4:$AA$49,6,FALSE))</f>
        <v/>
      </c>
      <c r="S421" s="101" t="str">
        <f>IF(ISERROR(VLOOKUP($E421,Lists!$T$4:$AA$49,7,FALSE)),"",VLOOKUP($E421,Lists!$T$4:$AA$49,7,FALSE))</f>
        <v/>
      </c>
      <c r="T421" s="102"/>
      <c r="U421" s="102"/>
      <c r="V421" s="102"/>
      <c r="W421" s="102"/>
      <c r="X421" s="102" t="str">
        <f>IF(ISERROR(VLOOKUP($E421,Lists!$T$4:$AF$49,13,FALSE))," ",VLOOKUP($E421,Lists!$T$4:$AF$49,13,FALSE))</f>
        <v xml:space="preserve"> </v>
      </c>
    </row>
    <row r="422" spans="1:24" x14ac:dyDescent="0.25">
      <c r="A422" s="91"/>
      <c r="B422" s="76" t="s">
        <v>781</v>
      </c>
      <c r="C422" s="89" t="s">
        <v>900</v>
      </c>
      <c r="D422" s="139" t="str">
        <f>IF(ISERROR(VLOOKUP($B422,Lists!$R$4:$S$17,2,FALSE)),"",VLOOKUP($B422,Lists!$R$4:$S$17,2,FALSE))</f>
        <v/>
      </c>
      <c r="E422" s="90" t="s">
        <v>799</v>
      </c>
      <c r="F422" s="96"/>
      <c r="G422" s="96" t="s">
        <v>836</v>
      </c>
      <c r="H422" s="91" t="s">
        <v>1016</v>
      </c>
      <c r="I422" s="91" t="s">
        <v>926</v>
      </c>
      <c r="J422" s="97"/>
      <c r="K422" s="78" t="s">
        <v>945</v>
      </c>
      <c r="L422" s="140" t="str">
        <f>IF(ISERROR(VLOOKUP($B422&amp;" "&amp;$M422,Lists!$AC$4:$AD$17,2,FALSE)),"",VLOOKUP($B422&amp;" "&amp;$M422,Lists!$AC$4:$AD$17,2,FALSE))</f>
        <v/>
      </c>
      <c r="M422" s="78" t="str">
        <f>IF(ISERROR(VLOOKUP($K422,Lists!$L$4:$M$7,2,FALSE)),"",VLOOKUP($K422,Lists!$L$4:$M$7,2,FALSE))</f>
        <v/>
      </c>
      <c r="N422" s="98" t="str">
        <f t="shared" si="6"/>
        <v/>
      </c>
      <c r="O422" s="124" t="str">
        <f>IF(C422="no",VLOOKUP(B422,Lists!$R$4:$AB$17,10, FALSE),"Please enter details here")</f>
        <v>Please enter details here</v>
      </c>
      <c r="P422" s="99"/>
      <c r="Q422" s="99" t="str">
        <f>IF(Lists!$BA$4="","No","")</f>
        <v>No</v>
      </c>
      <c r="R422" s="100" t="str">
        <f>IF(ISERROR(VLOOKUP($E422,Lists!$T$4:$AA$49,6,FALSE)),"",VLOOKUP($E422,Lists!$T$4:$AA$49,6,FALSE))</f>
        <v/>
      </c>
      <c r="S422" s="101" t="str">
        <f>IF(ISERROR(VLOOKUP($E422,Lists!$T$4:$AA$49,7,FALSE)),"",VLOOKUP($E422,Lists!$T$4:$AA$49,7,FALSE))</f>
        <v/>
      </c>
      <c r="T422" s="102"/>
      <c r="U422" s="102"/>
      <c r="V422" s="102"/>
      <c r="W422" s="102"/>
      <c r="X422" s="102" t="str">
        <f>IF(ISERROR(VLOOKUP($E422,Lists!$T$4:$AF$49,13,FALSE))," ",VLOOKUP($E422,Lists!$T$4:$AF$49,13,FALSE))</f>
        <v xml:space="preserve"> </v>
      </c>
    </row>
    <row r="423" spans="1:24" x14ac:dyDescent="0.25">
      <c r="A423" s="91"/>
      <c r="B423" s="76" t="s">
        <v>781</v>
      </c>
      <c r="C423" s="89" t="s">
        <v>900</v>
      </c>
      <c r="D423" s="139" t="str">
        <f>IF(ISERROR(VLOOKUP($B423,Lists!$R$4:$S$17,2,FALSE)),"",VLOOKUP($B423,Lists!$R$4:$S$17,2,FALSE))</f>
        <v/>
      </c>
      <c r="E423" s="90" t="s">
        <v>799</v>
      </c>
      <c r="F423" s="96"/>
      <c r="G423" s="96" t="s">
        <v>836</v>
      </c>
      <c r="H423" s="91" t="s">
        <v>1016</v>
      </c>
      <c r="I423" s="91" t="s">
        <v>926</v>
      </c>
      <c r="J423" s="97"/>
      <c r="K423" s="78" t="s">
        <v>945</v>
      </c>
      <c r="L423" s="140" t="str">
        <f>IF(ISERROR(VLOOKUP($B423&amp;" "&amp;$M423,Lists!$AC$4:$AD$17,2,FALSE)),"",VLOOKUP($B423&amp;" "&amp;$M423,Lists!$AC$4:$AD$17,2,FALSE))</f>
        <v/>
      </c>
      <c r="M423" s="78" t="str">
        <f>IF(ISERROR(VLOOKUP($K423,Lists!$L$4:$M$7,2,FALSE)),"",VLOOKUP($K423,Lists!$L$4:$M$7,2,FALSE))</f>
        <v/>
      </c>
      <c r="N423" s="98" t="str">
        <f t="shared" si="6"/>
        <v/>
      </c>
      <c r="O423" s="124" t="str">
        <f>IF(C423="no",VLOOKUP(B423,Lists!$R$4:$AB$17,10, FALSE),"Please enter details here")</f>
        <v>Please enter details here</v>
      </c>
      <c r="P423" s="99"/>
      <c r="Q423" s="99" t="str">
        <f>IF(Lists!$BA$4="","No","")</f>
        <v>No</v>
      </c>
      <c r="R423" s="100" t="str">
        <f>IF(ISERROR(VLOOKUP($E423,Lists!$T$4:$AA$49,6,FALSE)),"",VLOOKUP($E423,Lists!$T$4:$AA$49,6,FALSE))</f>
        <v/>
      </c>
      <c r="S423" s="101" t="str">
        <f>IF(ISERROR(VLOOKUP($E423,Lists!$T$4:$AA$49,7,FALSE)),"",VLOOKUP($E423,Lists!$T$4:$AA$49,7,FALSE))</f>
        <v/>
      </c>
      <c r="T423" s="102"/>
      <c r="U423" s="102"/>
      <c r="V423" s="102"/>
      <c r="W423" s="102"/>
      <c r="X423" s="102" t="str">
        <f>IF(ISERROR(VLOOKUP($E423,Lists!$T$4:$AF$49,13,FALSE))," ",VLOOKUP($E423,Lists!$T$4:$AF$49,13,FALSE))</f>
        <v xml:space="preserve"> </v>
      </c>
    </row>
    <row r="424" spans="1:24" x14ac:dyDescent="0.25">
      <c r="A424" s="91"/>
      <c r="B424" s="76" t="s">
        <v>781</v>
      </c>
      <c r="C424" s="89" t="s">
        <v>900</v>
      </c>
      <c r="D424" s="139" t="str">
        <f>IF(ISERROR(VLOOKUP($B424,Lists!$R$4:$S$17,2,FALSE)),"",VLOOKUP($B424,Lists!$R$4:$S$17,2,FALSE))</f>
        <v/>
      </c>
      <c r="E424" s="90" t="s">
        <v>799</v>
      </c>
      <c r="F424" s="96"/>
      <c r="G424" s="96" t="s">
        <v>836</v>
      </c>
      <c r="H424" s="91" t="s">
        <v>1016</v>
      </c>
      <c r="I424" s="91" t="s">
        <v>926</v>
      </c>
      <c r="J424" s="97"/>
      <c r="K424" s="78" t="s">
        <v>945</v>
      </c>
      <c r="L424" s="140" t="str">
        <f>IF(ISERROR(VLOOKUP($B424&amp;" "&amp;$M424,Lists!$AC$4:$AD$17,2,FALSE)),"",VLOOKUP($B424&amp;" "&amp;$M424,Lists!$AC$4:$AD$17,2,FALSE))</f>
        <v/>
      </c>
      <c r="M424" s="78" t="str">
        <f>IF(ISERROR(VLOOKUP($K424,Lists!$L$4:$M$7,2,FALSE)),"",VLOOKUP($K424,Lists!$L$4:$M$7,2,FALSE))</f>
        <v/>
      </c>
      <c r="N424" s="98" t="str">
        <f t="shared" si="6"/>
        <v/>
      </c>
      <c r="O424" s="124" t="str">
        <f>IF(C424="no",VLOOKUP(B424,Lists!$R$4:$AB$17,10, FALSE),"Please enter details here")</f>
        <v>Please enter details here</v>
      </c>
      <c r="P424" s="99"/>
      <c r="Q424" s="99" t="str">
        <f>IF(Lists!$BA$4="","No","")</f>
        <v>No</v>
      </c>
      <c r="R424" s="100" t="str">
        <f>IF(ISERROR(VLOOKUP($E424,Lists!$T$4:$AA$49,6,FALSE)),"",VLOOKUP($E424,Lists!$T$4:$AA$49,6,FALSE))</f>
        <v/>
      </c>
      <c r="S424" s="101" t="str">
        <f>IF(ISERROR(VLOOKUP($E424,Lists!$T$4:$AA$49,7,FALSE)),"",VLOOKUP($E424,Lists!$T$4:$AA$49,7,FALSE))</f>
        <v/>
      </c>
      <c r="T424" s="102"/>
      <c r="U424" s="102"/>
      <c r="V424" s="102"/>
      <c r="W424" s="102"/>
      <c r="X424" s="102" t="str">
        <f>IF(ISERROR(VLOOKUP($E424,Lists!$T$4:$AF$49,13,FALSE))," ",VLOOKUP($E424,Lists!$T$4:$AF$49,13,FALSE))</f>
        <v xml:space="preserve"> </v>
      </c>
    </row>
    <row r="425" spans="1:24" x14ac:dyDescent="0.25">
      <c r="A425" s="91"/>
      <c r="B425" s="76" t="s">
        <v>781</v>
      </c>
      <c r="C425" s="89" t="s">
        <v>900</v>
      </c>
      <c r="D425" s="139" t="str">
        <f>IF(ISERROR(VLOOKUP($B425,Lists!$R$4:$S$17,2,FALSE)),"",VLOOKUP($B425,Lists!$R$4:$S$17,2,FALSE))</f>
        <v/>
      </c>
      <c r="E425" s="90" t="s">
        <v>799</v>
      </c>
      <c r="F425" s="96"/>
      <c r="G425" s="96" t="s">
        <v>836</v>
      </c>
      <c r="H425" s="91" t="s">
        <v>1016</v>
      </c>
      <c r="I425" s="91" t="s">
        <v>926</v>
      </c>
      <c r="J425" s="97"/>
      <c r="K425" s="78" t="s">
        <v>945</v>
      </c>
      <c r="L425" s="140" t="str">
        <f>IF(ISERROR(VLOOKUP($B425&amp;" "&amp;$M425,Lists!$AC$4:$AD$17,2,FALSE)),"",VLOOKUP($B425&amp;" "&amp;$M425,Lists!$AC$4:$AD$17,2,FALSE))</f>
        <v/>
      </c>
      <c r="M425" s="78" t="str">
        <f>IF(ISERROR(VLOOKUP($K425,Lists!$L$4:$M$7,2,FALSE)),"",VLOOKUP($K425,Lists!$L$4:$M$7,2,FALSE))</f>
        <v/>
      </c>
      <c r="N425" s="98" t="str">
        <f t="shared" si="6"/>
        <v/>
      </c>
      <c r="O425" s="124" t="str">
        <f>IF(C425="no",VLOOKUP(B425,Lists!$R$4:$AB$17,10, FALSE),"Please enter details here")</f>
        <v>Please enter details here</v>
      </c>
      <c r="P425" s="99"/>
      <c r="Q425" s="99" t="str">
        <f>IF(Lists!$BA$4="","No","")</f>
        <v>No</v>
      </c>
      <c r="R425" s="100" t="str">
        <f>IF(ISERROR(VLOOKUP($E425,Lists!$T$4:$AA$49,6,FALSE)),"",VLOOKUP($E425,Lists!$T$4:$AA$49,6,FALSE))</f>
        <v/>
      </c>
      <c r="S425" s="101" t="str">
        <f>IF(ISERROR(VLOOKUP($E425,Lists!$T$4:$AA$49,7,FALSE)),"",VLOOKUP($E425,Lists!$T$4:$AA$49,7,FALSE))</f>
        <v/>
      </c>
      <c r="T425" s="102"/>
      <c r="U425" s="102"/>
      <c r="V425" s="102"/>
      <c r="W425" s="102"/>
      <c r="X425" s="102" t="str">
        <f>IF(ISERROR(VLOOKUP($E425,Lists!$T$4:$AF$49,13,FALSE))," ",VLOOKUP($E425,Lists!$T$4:$AF$49,13,FALSE))</f>
        <v xml:space="preserve"> </v>
      </c>
    </row>
    <row r="426" spans="1:24" x14ac:dyDescent="0.25">
      <c r="A426" s="91"/>
      <c r="B426" s="76" t="s">
        <v>781</v>
      </c>
      <c r="C426" s="89" t="s">
        <v>900</v>
      </c>
      <c r="D426" s="139" t="str">
        <f>IF(ISERROR(VLOOKUP($B426,Lists!$R$4:$S$17,2,FALSE)),"",VLOOKUP($B426,Lists!$R$4:$S$17,2,FALSE))</f>
        <v/>
      </c>
      <c r="E426" s="90" t="s">
        <v>799</v>
      </c>
      <c r="F426" s="96"/>
      <c r="G426" s="96" t="s">
        <v>836</v>
      </c>
      <c r="H426" s="91" t="s">
        <v>1016</v>
      </c>
      <c r="I426" s="91" t="s">
        <v>926</v>
      </c>
      <c r="J426" s="97"/>
      <c r="K426" s="78" t="s">
        <v>945</v>
      </c>
      <c r="L426" s="140" t="str">
        <f>IF(ISERROR(VLOOKUP($B426&amp;" "&amp;$M426,Lists!$AC$4:$AD$17,2,FALSE)),"",VLOOKUP($B426&amp;" "&amp;$M426,Lists!$AC$4:$AD$17,2,FALSE))</f>
        <v/>
      </c>
      <c r="M426" s="78" t="str">
        <f>IF(ISERROR(VLOOKUP($K426,Lists!$L$4:$M$7,2,FALSE)),"",VLOOKUP($K426,Lists!$L$4:$M$7,2,FALSE))</f>
        <v/>
      </c>
      <c r="N426" s="98" t="str">
        <f t="shared" si="6"/>
        <v/>
      </c>
      <c r="O426" s="124" t="str">
        <f>IF(C426="no",VLOOKUP(B426,Lists!$R$4:$AB$17,10, FALSE),"Please enter details here")</f>
        <v>Please enter details here</v>
      </c>
      <c r="P426" s="99"/>
      <c r="Q426" s="99" t="str">
        <f>IF(Lists!$BA$4="","No","")</f>
        <v>No</v>
      </c>
      <c r="R426" s="100" t="str">
        <f>IF(ISERROR(VLOOKUP($E426,Lists!$T$4:$AA$49,6,FALSE)),"",VLOOKUP($E426,Lists!$T$4:$AA$49,6,FALSE))</f>
        <v/>
      </c>
      <c r="S426" s="101" t="str">
        <f>IF(ISERROR(VLOOKUP($E426,Lists!$T$4:$AA$49,7,FALSE)),"",VLOOKUP($E426,Lists!$T$4:$AA$49,7,FALSE))</f>
        <v/>
      </c>
      <c r="T426" s="102"/>
      <c r="U426" s="102"/>
      <c r="V426" s="102"/>
      <c r="W426" s="102"/>
      <c r="X426" s="102" t="str">
        <f>IF(ISERROR(VLOOKUP($E426,Lists!$T$4:$AF$49,13,FALSE))," ",VLOOKUP($E426,Lists!$T$4:$AF$49,13,FALSE))</f>
        <v xml:space="preserve"> </v>
      </c>
    </row>
    <row r="427" spans="1:24" x14ac:dyDescent="0.25">
      <c r="A427" s="91"/>
      <c r="B427" s="76" t="s">
        <v>781</v>
      </c>
      <c r="C427" s="89" t="s">
        <v>900</v>
      </c>
      <c r="D427" s="139" t="str">
        <f>IF(ISERROR(VLOOKUP($B427,Lists!$R$4:$S$17,2,FALSE)),"",VLOOKUP($B427,Lists!$R$4:$S$17,2,FALSE))</f>
        <v/>
      </c>
      <c r="E427" s="90" t="s">
        <v>799</v>
      </c>
      <c r="F427" s="96"/>
      <c r="G427" s="96" t="s">
        <v>836</v>
      </c>
      <c r="H427" s="91" t="s">
        <v>1016</v>
      </c>
      <c r="I427" s="91" t="s">
        <v>926</v>
      </c>
      <c r="J427" s="97"/>
      <c r="K427" s="78" t="s">
        <v>945</v>
      </c>
      <c r="L427" s="140" t="str">
        <f>IF(ISERROR(VLOOKUP($B427&amp;" "&amp;$M427,Lists!$AC$4:$AD$17,2,FALSE)),"",VLOOKUP($B427&amp;" "&amp;$M427,Lists!$AC$4:$AD$17,2,FALSE))</f>
        <v/>
      </c>
      <c r="M427" s="78" t="str">
        <f>IF(ISERROR(VLOOKUP($K427,Lists!$L$4:$M$7,2,FALSE)),"",VLOOKUP($K427,Lists!$L$4:$M$7,2,FALSE))</f>
        <v/>
      </c>
      <c r="N427" s="98" t="str">
        <f t="shared" si="6"/>
        <v/>
      </c>
      <c r="O427" s="124" t="str">
        <f>IF(C427="no",VLOOKUP(B427,Lists!$R$4:$AB$17,10, FALSE),"Please enter details here")</f>
        <v>Please enter details here</v>
      </c>
      <c r="P427" s="99"/>
      <c r="Q427" s="99" t="str">
        <f>IF(Lists!$BA$4="","No","")</f>
        <v>No</v>
      </c>
      <c r="R427" s="100" t="str">
        <f>IF(ISERROR(VLOOKUP($E427,Lists!$T$4:$AA$49,6,FALSE)),"",VLOOKUP($E427,Lists!$T$4:$AA$49,6,FALSE))</f>
        <v/>
      </c>
      <c r="S427" s="101" t="str">
        <f>IF(ISERROR(VLOOKUP($E427,Lists!$T$4:$AA$49,7,FALSE)),"",VLOOKUP($E427,Lists!$T$4:$AA$49,7,FALSE))</f>
        <v/>
      </c>
      <c r="T427" s="102"/>
      <c r="U427" s="102"/>
      <c r="V427" s="102"/>
      <c r="W427" s="102"/>
      <c r="X427" s="102" t="str">
        <f>IF(ISERROR(VLOOKUP($E427,Lists!$T$4:$AF$49,13,FALSE))," ",VLOOKUP($E427,Lists!$T$4:$AF$49,13,FALSE))</f>
        <v xml:space="preserve"> </v>
      </c>
    </row>
    <row r="428" spans="1:24" x14ac:dyDescent="0.25">
      <c r="A428" s="91"/>
      <c r="B428" s="76" t="s">
        <v>781</v>
      </c>
      <c r="C428" s="89" t="s">
        <v>900</v>
      </c>
      <c r="D428" s="139" t="str">
        <f>IF(ISERROR(VLOOKUP($B428,Lists!$R$4:$S$17,2,FALSE)),"",VLOOKUP($B428,Lists!$R$4:$S$17,2,FALSE))</f>
        <v/>
      </c>
      <c r="E428" s="90" t="s">
        <v>799</v>
      </c>
      <c r="F428" s="96"/>
      <c r="G428" s="96" t="s">
        <v>836</v>
      </c>
      <c r="H428" s="91" t="s">
        <v>1016</v>
      </c>
      <c r="I428" s="91" t="s">
        <v>926</v>
      </c>
      <c r="J428" s="97"/>
      <c r="K428" s="78" t="s">
        <v>945</v>
      </c>
      <c r="L428" s="140" t="str">
        <f>IF(ISERROR(VLOOKUP($B428&amp;" "&amp;$M428,Lists!$AC$4:$AD$17,2,FALSE)),"",VLOOKUP($B428&amp;" "&amp;$M428,Lists!$AC$4:$AD$17,2,FALSE))</f>
        <v/>
      </c>
      <c r="M428" s="78" t="str">
        <f>IF(ISERROR(VLOOKUP($K428,Lists!$L$4:$M$7,2,FALSE)),"",VLOOKUP($K428,Lists!$L$4:$M$7,2,FALSE))</f>
        <v/>
      </c>
      <c r="N428" s="98" t="str">
        <f t="shared" si="6"/>
        <v/>
      </c>
      <c r="O428" s="124" t="str">
        <f>IF(C428="no",VLOOKUP(B428,Lists!$R$4:$AB$17,10, FALSE),"Please enter details here")</f>
        <v>Please enter details here</v>
      </c>
      <c r="P428" s="99"/>
      <c r="Q428" s="99" t="str">
        <f>IF(Lists!$BA$4="","No","")</f>
        <v>No</v>
      </c>
      <c r="R428" s="100" t="str">
        <f>IF(ISERROR(VLOOKUP($E428,Lists!$T$4:$AA$49,6,FALSE)),"",VLOOKUP($E428,Lists!$T$4:$AA$49,6,FALSE))</f>
        <v/>
      </c>
      <c r="S428" s="101" t="str">
        <f>IF(ISERROR(VLOOKUP($E428,Lists!$T$4:$AA$49,7,FALSE)),"",VLOOKUP($E428,Lists!$T$4:$AA$49,7,FALSE))</f>
        <v/>
      </c>
      <c r="T428" s="102"/>
      <c r="U428" s="102"/>
      <c r="V428" s="102"/>
      <c r="W428" s="102"/>
      <c r="X428" s="102" t="str">
        <f>IF(ISERROR(VLOOKUP($E428,Lists!$T$4:$AF$49,13,FALSE))," ",VLOOKUP($E428,Lists!$T$4:$AF$49,13,FALSE))</f>
        <v xml:space="preserve"> </v>
      </c>
    </row>
    <row r="429" spans="1:24" x14ac:dyDescent="0.25">
      <c r="A429" s="91"/>
      <c r="B429" s="76" t="s">
        <v>781</v>
      </c>
      <c r="C429" s="89" t="s">
        <v>900</v>
      </c>
      <c r="D429" s="139" t="str">
        <f>IF(ISERROR(VLOOKUP($B429,Lists!$R$4:$S$17,2,FALSE)),"",VLOOKUP($B429,Lists!$R$4:$S$17,2,FALSE))</f>
        <v/>
      </c>
      <c r="E429" s="90" t="s">
        <v>799</v>
      </c>
      <c r="F429" s="96"/>
      <c r="G429" s="96" t="s">
        <v>836</v>
      </c>
      <c r="H429" s="91" t="s">
        <v>1016</v>
      </c>
      <c r="I429" s="91" t="s">
        <v>926</v>
      </c>
      <c r="J429" s="97"/>
      <c r="K429" s="78" t="s">
        <v>945</v>
      </c>
      <c r="L429" s="140" t="str">
        <f>IF(ISERROR(VLOOKUP($B429&amp;" "&amp;$M429,Lists!$AC$4:$AD$17,2,FALSE)),"",VLOOKUP($B429&amp;" "&amp;$M429,Lists!$AC$4:$AD$17,2,FALSE))</f>
        <v/>
      </c>
      <c r="M429" s="78" t="str">
        <f>IF(ISERROR(VLOOKUP($K429,Lists!$L$4:$M$7,2,FALSE)),"",VLOOKUP($K429,Lists!$L$4:$M$7,2,FALSE))</f>
        <v/>
      </c>
      <c r="N429" s="98" t="str">
        <f t="shared" si="6"/>
        <v/>
      </c>
      <c r="O429" s="124" t="str">
        <f>IF(C429="no",VLOOKUP(B429,Lists!$R$4:$AB$17,10, FALSE),"Please enter details here")</f>
        <v>Please enter details here</v>
      </c>
      <c r="P429" s="99"/>
      <c r="Q429" s="99" t="str">
        <f>IF(Lists!$BA$4="","No","")</f>
        <v>No</v>
      </c>
      <c r="R429" s="100" t="str">
        <f>IF(ISERROR(VLOOKUP($E429,Lists!$T$4:$AA$49,6,FALSE)),"",VLOOKUP($E429,Lists!$T$4:$AA$49,6,FALSE))</f>
        <v/>
      </c>
      <c r="S429" s="101" t="str">
        <f>IF(ISERROR(VLOOKUP($E429,Lists!$T$4:$AA$49,7,FALSE)),"",VLOOKUP($E429,Lists!$T$4:$AA$49,7,FALSE))</f>
        <v/>
      </c>
      <c r="T429" s="102"/>
      <c r="U429" s="102"/>
      <c r="V429" s="102"/>
      <c r="W429" s="102"/>
      <c r="X429" s="102" t="str">
        <f>IF(ISERROR(VLOOKUP($E429,Lists!$T$4:$AF$49,13,FALSE))," ",VLOOKUP($E429,Lists!$T$4:$AF$49,13,FALSE))</f>
        <v xml:space="preserve"> </v>
      </c>
    </row>
    <row r="430" spans="1:24" x14ac:dyDescent="0.25">
      <c r="A430" s="91"/>
      <c r="B430" s="76" t="s">
        <v>781</v>
      </c>
      <c r="C430" s="89" t="s">
        <v>900</v>
      </c>
      <c r="D430" s="139" t="str">
        <f>IF(ISERROR(VLOOKUP($B430,Lists!$R$4:$S$17,2,FALSE)),"",VLOOKUP($B430,Lists!$R$4:$S$17,2,FALSE))</f>
        <v/>
      </c>
      <c r="E430" s="90" t="s">
        <v>799</v>
      </c>
      <c r="F430" s="96"/>
      <c r="G430" s="96" t="s">
        <v>836</v>
      </c>
      <c r="H430" s="91" t="s">
        <v>1016</v>
      </c>
      <c r="I430" s="91" t="s">
        <v>926</v>
      </c>
      <c r="J430" s="97"/>
      <c r="K430" s="78" t="s">
        <v>945</v>
      </c>
      <c r="L430" s="140" t="str">
        <f>IF(ISERROR(VLOOKUP($B430&amp;" "&amp;$M430,Lists!$AC$4:$AD$17,2,FALSE)),"",VLOOKUP($B430&amp;" "&amp;$M430,Lists!$AC$4:$AD$17,2,FALSE))</f>
        <v/>
      </c>
      <c r="M430" s="78" t="str">
        <f>IF(ISERROR(VLOOKUP($K430,Lists!$L$4:$M$7,2,FALSE)),"",VLOOKUP($K430,Lists!$L$4:$M$7,2,FALSE))</f>
        <v/>
      </c>
      <c r="N430" s="98" t="str">
        <f t="shared" si="6"/>
        <v/>
      </c>
      <c r="O430" s="124" t="str">
        <f>IF(C430="no",VLOOKUP(B430,Lists!$R$4:$AB$17,10, FALSE),"Please enter details here")</f>
        <v>Please enter details here</v>
      </c>
      <c r="P430" s="99"/>
      <c r="Q430" s="99" t="str">
        <f>IF(Lists!$BA$4="","No","")</f>
        <v>No</v>
      </c>
      <c r="R430" s="100" t="str">
        <f>IF(ISERROR(VLOOKUP($E430,Lists!$T$4:$AA$49,6,FALSE)),"",VLOOKUP($E430,Lists!$T$4:$AA$49,6,FALSE))</f>
        <v/>
      </c>
      <c r="S430" s="101" t="str">
        <f>IF(ISERROR(VLOOKUP($E430,Lists!$T$4:$AA$49,7,FALSE)),"",VLOOKUP($E430,Lists!$T$4:$AA$49,7,FALSE))</f>
        <v/>
      </c>
      <c r="T430" s="102"/>
      <c r="U430" s="102"/>
      <c r="V430" s="102"/>
      <c r="W430" s="102"/>
      <c r="X430" s="102" t="str">
        <f>IF(ISERROR(VLOOKUP($E430,Lists!$T$4:$AF$49,13,FALSE))," ",VLOOKUP($E430,Lists!$T$4:$AF$49,13,FALSE))</f>
        <v xml:space="preserve"> </v>
      </c>
    </row>
    <row r="431" spans="1:24" x14ac:dyDescent="0.25">
      <c r="A431" s="91"/>
      <c r="B431" s="76" t="s">
        <v>781</v>
      </c>
      <c r="C431" s="89" t="s">
        <v>900</v>
      </c>
      <c r="D431" s="139" t="str">
        <f>IF(ISERROR(VLOOKUP($B431,Lists!$R$4:$S$17,2,FALSE)),"",VLOOKUP($B431,Lists!$R$4:$S$17,2,FALSE))</f>
        <v/>
      </c>
      <c r="E431" s="90" t="s">
        <v>799</v>
      </c>
      <c r="F431" s="96"/>
      <c r="G431" s="96" t="s">
        <v>836</v>
      </c>
      <c r="H431" s="91" t="s">
        <v>1016</v>
      </c>
      <c r="I431" s="91" t="s">
        <v>926</v>
      </c>
      <c r="J431" s="97"/>
      <c r="K431" s="78" t="s">
        <v>945</v>
      </c>
      <c r="L431" s="140" t="str">
        <f>IF(ISERROR(VLOOKUP($B431&amp;" "&amp;$M431,Lists!$AC$4:$AD$17,2,FALSE)),"",VLOOKUP($B431&amp;" "&amp;$M431,Lists!$AC$4:$AD$17,2,FALSE))</f>
        <v/>
      </c>
      <c r="M431" s="78" t="str">
        <f>IF(ISERROR(VLOOKUP($K431,Lists!$L$4:$M$7,2,FALSE)),"",VLOOKUP($K431,Lists!$L$4:$M$7,2,FALSE))</f>
        <v/>
      </c>
      <c r="N431" s="98" t="str">
        <f t="shared" si="6"/>
        <v/>
      </c>
      <c r="O431" s="124" t="str">
        <f>IF(C431="no",VLOOKUP(B431,Lists!$R$4:$AB$17,10, FALSE),"Please enter details here")</f>
        <v>Please enter details here</v>
      </c>
      <c r="P431" s="99"/>
      <c r="Q431" s="99" t="str">
        <f>IF(Lists!$BA$4="","No","")</f>
        <v>No</v>
      </c>
      <c r="R431" s="100" t="str">
        <f>IF(ISERROR(VLOOKUP($E431,Lists!$T$4:$AA$49,6,FALSE)),"",VLOOKUP($E431,Lists!$T$4:$AA$49,6,FALSE))</f>
        <v/>
      </c>
      <c r="S431" s="101" t="str">
        <f>IF(ISERROR(VLOOKUP($E431,Lists!$T$4:$AA$49,7,FALSE)),"",VLOOKUP($E431,Lists!$T$4:$AA$49,7,FALSE))</f>
        <v/>
      </c>
      <c r="T431" s="102"/>
      <c r="U431" s="102"/>
      <c r="V431" s="102"/>
      <c r="W431" s="102"/>
      <c r="X431" s="102" t="str">
        <f>IF(ISERROR(VLOOKUP($E431,Lists!$T$4:$AF$49,13,FALSE))," ",VLOOKUP($E431,Lists!$T$4:$AF$49,13,FALSE))</f>
        <v xml:space="preserve"> </v>
      </c>
    </row>
    <row r="432" spans="1:24" x14ac:dyDescent="0.25">
      <c r="A432" s="91"/>
      <c r="B432" s="76" t="s">
        <v>781</v>
      </c>
      <c r="C432" s="89" t="s">
        <v>900</v>
      </c>
      <c r="D432" s="139" t="str">
        <f>IF(ISERROR(VLOOKUP($B432,Lists!$R$4:$S$17,2,FALSE)),"",VLOOKUP($B432,Lists!$R$4:$S$17,2,FALSE))</f>
        <v/>
      </c>
      <c r="E432" s="90" t="s">
        <v>799</v>
      </c>
      <c r="F432" s="96"/>
      <c r="G432" s="96" t="s">
        <v>836</v>
      </c>
      <c r="H432" s="91" t="s">
        <v>1016</v>
      </c>
      <c r="I432" s="91" t="s">
        <v>926</v>
      </c>
      <c r="J432" s="97"/>
      <c r="K432" s="78" t="s">
        <v>945</v>
      </c>
      <c r="L432" s="140" t="str">
        <f>IF(ISERROR(VLOOKUP($B432&amp;" "&amp;$M432,Lists!$AC$4:$AD$17,2,FALSE)),"",VLOOKUP($B432&amp;" "&amp;$M432,Lists!$AC$4:$AD$17,2,FALSE))</f>
        <v/>
      </c>
      <c r="M432" s="78" t="str">
        <f>IF(ISERROR(VLOOKUP($K432,Lists!$L$4:$M$7,2,FALSE)),"",VLOOKUP($K432,Lists!$L$4:$M$7,2,FALSE))</f>
        <v/>
      </c>
      <c r="N432" s="98" t="str">
        <f t="shared" si="6"/>
        <v/>
      </c>
      <c r="O432" s="124" t="str">
        <f>IF(C432="no",VLOOKUP(B432,Lists!$R$4:$AB$17,10, FALSE),"Please enter details here")</f>
        <v>Please enter details here</v>
      </c>
      <c r="P432" s="99"/>
      <c r="Q432" s="99" t="str">
        <f>IF(Lists!$BA$4="","No","")</f>
        <v>No</v>
      </c>
      <c r="R432" s="100" t="str">
        <f>IF(ISERROR(VLOOKUP($E432,Lists!$T$4:$AA$49,6,FALSE)),"",VLOOKUP($E432,Lists!$T$4:$AA$49,6,FALSE))</f>
        <v/>
      </c>
      <c r="S432" s="101" t="str">
        <f>IF(ISERROR(VLOOKUP($E432,Lists!$T$4:$AA$49,7,FALSE)),"",VLOOKUP($E432,Lists!$T$4:$AA$49,7,FALSE))</f>
        <v/>
      </c>
      <c r="T432" s="102"/>
      <c r="U432" s="102"/>
      <c r="V432" s="102"/>
      <c r="W432" s="102"/>
      <c r="X432" s="102" t="str">
        <f>IF(ISERROR(VLOOKUP($E432,Lists!$T$4:$AF$49,13,FALSE))," ",VLOOKUP($E432,Lists!$T$4:$AF$49,13,FALSE))</f>
        <v xml:space="preserve"> </v>
      </c>
    </row>
    <row r="433" spans="1:24" x14ac:dyDescent="0.25">
      <c r="A433" s="91"/>
      <c r="B433" s="76" t="s">
        <v>781</v>
      </c>
      <c r="C433" s="89" t="s">
        <v>900</v>
      </c>
      <c r="D433" s="139" t="str">
        <f>IF(ISERROR(VLOOKUP($B433,Lists!$R$4:$S$17,2,FALSE)),"",VLOOKUP($B433,Lists!$R$4:$S$17,2,FALSE))</f>
        <v/>
      </c>
      <c r="E433" s="90" t="s">
        <v>799</v>
      </c>
      <c r="F433" s="96"/>
      <c r="G433" s="96" t="s">
        <v>836</v>
      </c>
      <c r="H433" s="91" t="s">
        <v>1016</v>
      </c>
      <c r="I433" s="91" t="s">
        <v>926</v>
      </c>
      <c r="J433" s="97"/>
      <c r="K433" s="78" t="s">
        <v>945</v>
      </c>
      <c r="L433" s="140" t="str">
        <f>IF(ISERROR(VLOOKUP($B433&amp;" "&amp;$M433,Lists!$AC$4:$AD$17,2,FALSE)),"",VLOOKUP($B433&amp;" "&amp;$M433,Lists!$AC$4:$AD$17,2,FALSE))</f>
        <v/>
      </c>
      <c r="M433" s="78" t="str">
        <f>IF(ISERROR(VLOOKUP($K433,Lists!$L$4:$M$7,2,FALSE)),"",VLOOKUP($K433,Lists!$L$4:$M$7,2,FALSE))</f>
        <v/>
      </c>
      <c r="N433" s="98" t="str">
        <f t="shared" si="6"/>
        <v/>
      </c>
      <c r="O433" s="124" t="str">
        <f>IF(C433="no",VLOOKUP(B433,Lists!$R$4:$AB$17,10, FALSE),"Please enter details here")</f>
        <v>Please enter details here</v>
      </c>
      <c r="P433" s="99"/>
      <c r="Q433" s="99" t="str">
        <f>IF(Lists!$BA$4="","No","")</f>
        <v>No</v>
      </c>
      <c r="R433" s="100" t="str">
        <f>IF(ISERROR(VLOOKUP($E433,Lists!$T$4:$AA$49,6,FALSE)),"",VLOOKUP($E433,Lists!$T$4:$AA$49,6,FALSE))</f>
        <v/>
      </c>
      <c r="S433" s="101" t="str">
        <f>IF(ISERROR(VLOOKUP($E433,Lists!$T$4:$AA$49,7,FALSE)),"",VLOOKUP($E433,Lists!$T$4:$AA$49,7,FALSE))</f>
        <v/>
      </c>
      <c r="T433" s="102"/>
      <c r="U433" s="102"/>
      <c r="V433" s="102"/>
      <c r="W433" s="102"/>
      <c r="X433" s="102" t="str">
        <f>IF(ISERROR(VLOOKUP($E433,Lists!$T$4:$AF$49,13,FALSE))," ",VLOOKUP($E433,Lists!$T$4:$AF$49,13,FALSE))</f>
        <v xml:space="preserve"> </v>
      </c>
    </row>
    <row r="434" spans="1:24" x14ac:dyDescent="0.25">
      <c r="A434" s="91"/>
      <c r="B434" s="76" t="s">
        <v>781</v>
      </c>
      <c r="C434" s="89" t="s">
        <v>900</v>
      </c>
      <c r="D434" s="139" t="str">
        <f>IF(ISERROR(VLOOKUP($B434,Lists!$R$4:$S$17,2,FALSE)),"",VLOOKUP($B434,Lists!$R$4:$S$17,2,FALSE))</f>
        <v/>
      </c>
      <c r="E434" s="90" t="s">
        <v>799</v>
      </c>
      <c r="F434" s="96"/>
      <c r="G434" s="96" t="s">
        <v>836</v>
      </c>
      <c r="H434" s="91" t="s">
        <v>1016</v>
      </c>
      <c r="I434" s="91" t="s">
        <v>926</v>
      </c>
      <c r="J434" s="97"/>
      <c r="K434" s="78" t="s">
        <v>945</v>
      </c>
      <c r="L434" s="140" t="str">
        <f>IF(ISERROR(VLOOKUP($B434&amp;" "&amp;$M434,Lists!$AC$4:$AD$17,2,FALSE)),"",VLOOKUP($B434&amp;" "&amp;$M434,Lists!$AC$4:$AD$17,2,FALSE))</f>
        <v/>
      </c>
      <c r="M434" s="78" t="str">
        <f>IF(ISERROR(VLOOKUP($K434,Lists!$L$4:$M$7,2,FALSE)),"",VLOOKUP($K434,Lists!$L$4:$M$7,2,FALSE))</f>
        <v/>
      </c>
      <c r="N434" s="98" t="str">
        <f t="shared" si="6"/>
        <v/>
      </c>
      <c r="O434" s="124" t="str">
        <f>IF(C434="no",VLOOKUP(B434,Lists!$R$4:$AB$17,10, FALSE),"Please enter details here")</f>
        <v>Please enter details here</v>
      </c>
      <c r="P434" s="99"/>
      <c r="Q434" s="99" t="str">
        <f>IF(Lists!$BA$4="","No","")</f>
        <v>No</v>
      </c>
      <c r="R434" s="100" t="str">
        <f>IF(ISERROR(VLOOKUP($E434,Lists!$T$4:$AA$49,6,FALSE)),"",VLOOKUP($E434,Lists!$T$4:$AA$49,6,FALSE))</f>
        <v/>
      </c>
      <c r="S434" s="101" t="str">
        <f>IF(ISERROR(VLOOKUP($E434,Lists!$T$4:$AA$49,7,FALSE)),"",VLOOKUP($E434,Lists!$T$4:$AA$49,7,FALSE))</f>
        <v/>
      </c>
      <c r="T434" s="102"/>
      <c r="U434" s="102"/>
      <c r="V434" s="102"/>
      <c r="W434" s="102"/>
      <c r="X434" s="102" t="str">
        <f>IF(ISERROR(VLOOKUP($E434,Lists!$T$4:$AF$49,13,FALSE))," ",VLOOKUP($E434,Lists!$T$4:$AF$49,13,FALSE))</f>
        <v xml:space="preserve"> </v>
      </c>
    </row>
    <row r="435" spans="1:24" x14ac:dyDescent="0.25">
      <c r="A435" s="91"/>
      <c r="B435" s="76" t="s">
        <v>781</v>
      </c>
      <c r="C435" s="89" t="s">
        <v>900</v>
      </c>
      <c r="D435" s="139" t="str">
        <f>IF(ISERROR(VLOOKUP($B435,Lists!$R$4:$S$17,2,FALSE)),"",VLOOKUP($B435,Lists!$R$4:$S$17,2,FALSE))</f>
        <v/>
      </c>
      <c r="E435" s="90" t="s">
        <v>799</v>
      </c>
      <c r="F435" s="96"/>
      <c r="G435" s="96" t="s">
        <v>836</v>
      </c>
      <c r="H435" s="91" t="s">
        <v>1016</v>
      </c>
      <c r="I435" s="91" t="s">
        <v>926</v>
      </c>
      <c r="J435" s="97"/>
      <c r="K435" s="78" t="s">
        <v>945</v>
      </c>
      <c r="L435" s="140" t="str">
        <f>IF(ISERROR(VLOOKUP($B435&amp;" "&amp;$M435,Lists!$AC$4:$AD$17,2,FALSE)),"",VLOOKUP($B435&amp;" "&amp;$M435,Lists!$AC$4:$AD$17,2,FALSE))</f>
        <v/>
      </c>
      <c r="M435" s="78" t="str">
        <f>IF(ISERROR(VLOOKUP($K435,Lists!$L$4:$M$7,2,FALSE)),"",VLOOKUP($K435,Lists!$L$4:$M$7,2,FALSE))</f>
        <v/>
      </c>
      <c r="N435" s="98" t="str">
        <f t="shared" si="6"/>
        <v/>
      </c>
      <c r="O435" s="124" t="str">
        <f>IF(C435="no",VLOOKUP(B435,Lists!$R$4:$AB$17,10, FALSE),"Please enter details here")</f>
        <v>Please enter details here</v>
      </c>
      <c r="P435" s="99"/>
      <c r="Q435" s="99" t="str">
        <f>IF(Lists!$BA$4="","No","")</f>
        <v>No</v>
      </c>
      <c r="R435" s="100" t="str">
        <f>IF(ISERROR(VLOOKUP($E435,Lists!$T$4:$AA$49,6,FALSE)),"",VLOOKUP($E435,Lists!$T$4:$AA$49,6,FALSE))</f>
        <v/>
      </c>
      <c r="S435" s="101" t="str">
        <f>IF(ISERROR(VLOOKUP($E435,Lists!$T$4:$AA$49,7,FALSE)),"",VLOOKUP($E435,Lists!$T$4:$AA$49,7,FALSE))</f>
        <v/>
      </c>
      <c r="T435" s="102"/>
      <c r="U435" s="102"/>
      <c r="V435" s="102"/>
      <c r="W435" s="102"/>
      <c r="X435" s="102" t="str">
        <f>IF(ISERROR(VLOOKUP($E435,Lists!$T$4:$AF$49,13,FALSE))," ",VLOOKUP($E435,Lists!$T$4:$AF$49,13,FALSE))</f>
        <v xml:space="preserve"> </v>
      </c>
    </row>
    <row r="436" spans="1:24" x14ac:dyDescent="0.25">
      <c r="A436" s="91"/>
      <c r="B436" s="76" t="s">
        <v>781</v>
      </c>
      <c r="C436" s="89" t="s">
        <v>900</v>
      </c>
      <c r="D436" s="139" t="str">
        <f>IF(ISERROR(VLOOKUP($B436,Lists!$R$4:$S$17,2,FALSE)),"",VLOOKUP($B436,Lists!$R$4:$S$17,2,FALSE))</f>
        <v/>
      </c>
      <c r="E436" s="90" t="s">
        <v>799</v>
      </c>
      <c r="F436" s="96"/>
      <c r="G436" s="96" t="s">
        <v>836</v>
      </c>
      <c r="H436" s="91" t="s">
        <v>1016</v>
      </c>
      <c r="I436" s="91" t="s">
        <v>926</v>
      </c>
      <c r="J436" s="97"/>
      <c r="K436" s="78" t="s">
        <v>945</v>
      </c>
      <c r="L436" s="140" t="str">
        <f>IF(ISERROR(VLOOKUP($B436&amp;" "&amp;$M436,Lists!$AC$4:$AD$17,2,FALSE)),"",VLOOKUP($B436&amp;" "&amp;$M436,Lists!$AC$4:$AD$17,2,FALSE))</f>
        <v/>
      </c>
      <c r="M436" s="78" t="str">
        <f>IF(ISERROR(VLOOKUP($K436,Lists!$L$4:$M$7,2,FALSE)),"",VLOOKUP($K436,Lists!$L$4:$M$7,2,FALSE))</f>
        <v/>
      </c>
      <c r="N436" s="98" t="str">
        <f t="shared" si="6"/>
        <v/>
      </c>
      <c r="O436" s="124" t="str">
        <f>IF(C436="no",VLOOKUP(B436,Lists!$R$4:$AB$17,10, FALSE),"Please enter details here")</f>
        <v>Please enter details here</v>
      </c>
      <c r="P436" s="99"/>
      <c r="Q436" s="99" t="str">
        <f>IF(Lists!$BA$4="","No","")</f>
        <v>No</v>
      </c>
      <c r="R436" s="100" t="str">
        <f>IF(ISERROR(VLOOKUP($E436,Lists!$T$4:$AA$49,6,FALSE)),"",VLOOKUP($E436,Lists!$T$4:$AA$49,6,FALSE))</f>
        <v/>
      </c>
      <c r="S436" s="101" t="str">
        <f>IF(ISERROR(VLOOKUP($E436,Lists!$T$4:$AA$49,7,FALSE)),"",VLOOKUP($E436,Lists!$T$4:$AA$49,7,FALSE))</f>
        <v/>
      </c>
      <c r="T436" s="102"/>
      <c r="U436" s="102"/>
      <c r="V436" s="102"/>
      <c r="W436" s="102"/>
      <c r="X436" s="102" t="str">
        <f>IF(ISERROR(VLOOKUP($E436,Lists!$T$4:$AF$49,13,FALSE))," ",VLOOKUP($E436,Lists!$T$4:$AF$49,13,FALSE))</f>
        <v xml:space="preserve"> </v>
      </c>
    </row>
    <row r="437" spans="1:24" x14ac:dyDescent="0.25">
      <c r="A437" s="91"/>
      <c r="B437" s="76" t="s">
        <v>781</v>
      </c>
      <c r="C437" s="89" t="s">
        <v>900</v>
      </c>
      <c r="D437" s="139" t="str">
        <f>IF(ISERROR(VLOOKUP($B437,Lists!$R$4:$S$17,2,FALSE)),"",VLOOKUP($B437,Lists!$R$4:$S$17,2,FALSE))</f>
        <v/>
      </c>
      <c r="E437" s="90" t="s">
        <v>799</v>
      </c>
      <c r="F437" s="96"/>
      <c r="G437" s="96" t="s">
        <v>836</v>
      </c>
      <c r="H437" s="91" t="s">
        <v>1016</v>
      </c>
      <c r="I437" s="91" t="s">
        <v>926</v>
      </c>
      <c r="J437" s="97"/>
      <c r="K437" s="78" t="s">
        <v>945</v>
      </c>
      <c r="L437" s="140" t="str">
        <f>IF(ISERROR(VLOOKUP($B437&amp;" "&amp;$M437,Lists!$AC$4:$AD$17,2,FALSE)),"",VLOOKUP($B437&amp;" "&amp;$M437,Lists!$AC$4:$AD$17,2,FALSE))</f>
        <v/>
      </c>
      <c r="M437" s="78" t="str">
        <f>IF(ISERROR(VLOOKUP($K437,Lists!$L$4:$M$7,2,FALSE)),"",VLOOKUP($K437,Lists!$L$4:$M$7,2,FALSE))</f>
        <v/>
      </c>
      <c r="N437" s="98" t="str">
        <f t="shared" si="6"/>
        <v/>
      </c>
      <c r="O437" s="124" t="str">
        <f>IF(C437="no",VLOOKUP(B437,Lists!$R$4:$AB$17,10, FALSE),"Please enter details here")</f>
        <v>Please enter details here</v>
      </c>
      <c r="P437" s="99"/>
      <c r="Q437" s="99" t="str">
        <f>IF(Lists!$BA$4="","No","")</f>
        <v>No</v>
      </c>
      <c r="R437" s="100" t="str">
        <f>IF(ISERROR(VLOOKUP($E437,Lists!$T$4:$AA$49,6,FALSE)),"",VLOOKUP($E437,Lists!$T$4:$AA$49,6,FALSE))</f>
        <v/>
      </c>
      <c r="S437" s="101" t="str">
        <f>IF(ISERROR(VLOOKUP($E437,Lists!$T$4:$AA$49,7,FALSE)),"",VLOOKUP($E437,Lists!$T$4:$AA$49,7,FALSE))</f>
        <v/>
      </c>
      <c r="T437" s="102"/>
      <c r="U437" s="102"/>
      <c r="V437" s="102"/>
      <c r="W437" s="102"/>
      <c r="X437" s="102" t="str">
        <f>IF(ISERROR(VLOOKUP($E437,Lists!$T$4:$AF$49,13,FALSE))," ",VLOOKUP($E437,Lists!$T$4:$AF$49,13,FALSE))</f>
        <v xml:space="preserve"> </v>
      </c>
    </row>
    <row r="438" spans="1:24" x14ac:dyDescent="0.25">
      <c r="A438" s="91"/>
      <c r="B438" s="76" t="s">
        <v>781</v>
      </c>
      <c r="C438" s="89" t="s">
        <v>900</v>
      </c>
      <c r="D438" s="139" t="str">
        <f>IF(ISERROR(VLOOKUP($B438,Lists!$R$4:$S$17,2,FALSE)),"",VLOOKUP($B438,Lists!$R$4:$S$17,2,FALSE))</f>
        <v/>
      </c>
      <c r="E438" s="90" t="s">
        <v>799</v>
      </c>
      <c r="F438" s="96"/>
      <c r="G438" s="96" t="s">
        <v>836</v>
      </c>
      <c r="H438" s="91" t="s">
        <v>1016</v>
      </c>
      <c r="I438" s="91" t="s">
        <v>926</v>
      </c>
      <c r="J438" s="97"/>
      <c r="K438" s="78" t="s">
        <v>945</v>
      </c>
      <c r="L438" s="140" t="str">
        <f>IF(ISERROR(VLOOKUP($B438&amp;" "&amp;$M438,Lists!$AC$4:$AD$17,2,FALSE)),"",VLOOKUP($B438&amp;" "&amp;$M438,Lists!$AC$4:$AD$17,2,FALSE))</f>
        <v/>
      </c>
      <c r="M438" s="78" t="str">
        <f>IF(ISERROR(VLOOKUP($K438,Lists!$L$4:$M$7,2,FALSE)),"",VLOOKUP($K438,Lists!$L$4:$M$7,2,FALSE))</f>
        <v/>
      </c>
      <c r="N438" s="98" t="str">
        <f t="shared" si="6"/>
        <v/>
      </c>
      <c r="O438" s="124" t="str">
        <f>IF(C438="no",VLOOKUP(B438,Lists!$R$4:$AB$17,10, FALSE),"Please enter details here")</f>
        <v>Please enter details here</v>
      </c>
      <c r="P438" s="99"/>
      <c r="Q438" s="99" t="str">
        <f>IF(Lists!$BA$4="","No","")</f>
        <v>No</v>
      </c>
      <c r="R438" s="100" t="str">
        <f>IF(ISERROR(VLOOKUP($E438,Lists!$T$4:$AA$49,6,FALSE)),"",VLOOKUP($E438,Lists!$T$4:$AA$49,6,FALSE))</f>
        <v/>
      </c>
      <c r="S438" s="101" t="str">
        <f>IF(ISERROR(VLOOKUP($E438,Lists!$T$4:$AA$49,7,FALSE)),"",VLOOKUP($E438,Lists!$T$4:$AA$49,7,FALSE))</f>
        <v/>
      </c>
      <c r="T438" s="102"/>
      <c r="U438" s="102"/>
      <c r="V438" s="102"/>
      <c r="W438" s="102"/>
      <c r="X438" s="102" t="str">
        <f>IF(ISERROR(VLOOKUP($E438,Lists!$T$4:$AF$49,13,FALSE))," ",VLOOKUP($E438,Lists!$T$4:$AF$49,13,FALSE))</f>
        <v xml:space="preserve"> </v>
      </c>
    </row>
    <row r="439" spans="1:24" x14ac:dyDescent="0.25">
      <c r="A439" s="91"/>
      <c r="B439" s="76" t="s">
        <v>781</v>
      </c>
      <c r="C439" s="89" t="s">
        <v>900</v>
      </c>
      <c r="D439" s="139" t="str">
        <f>IF(ISERROR(VLOOKUP($B439,Lists!$R$4:$S$17,2,FALSE)),"",VLOOKUP($B439,Lists!$R$4:$S$17,2,FALSE))</f>
        <v/>
      </c>
      <c r="E439" s="90" t="s">
        <v>799</v>
      </c>
      <c r="F439" s="96"/>
      <c r="G439" s="96" t="s">
        <v>836</v>
      </c>
      <c r="H439" s="91" t="s">
        <v>1016</v>
      </c>
      <c r="I439" s="91" t="s">
        <v>926</v>
      </c>
      <c r="J439" s="97"/>
      <c r="K439" s="78" t="s">
        <v>945</v>
      </c>
      <c r="L439" s="140" t="str">
        <f>IF(ISERROR(VLOOKUP($B439&amp;" "&amp;$M439,Lists!$AC$4:$AD$17,2,FALSE)),"",VLOOKUP($B439&amp;" "&amp;$M439,Lists!$AC$4:$AD$17,2,FALSE))</f>
        <v/>
      </c>
      <c r="M439" s="78" t="str">
        <f>IF(ISERROR(VLOOKUP($K439,Lists!$L$4:$M$7,2,FALSE)),"",VLOOKUP($K439,Lists!$L$4:$M$7,2,FALSE))</f>
        <v/>
      </c>
      <c r="N439" s="98" t="str">
        <f t="shared" si="6"/>
        <v/>
      </c>
      <c r="O439" s="124" t="str">
        <f>IF(C439="no",VLOOKUP(B439,Lists!$R$4:$AB$17,10, FALSE),"Please enter details here")</f>
        <v>Please enter details here</v>
      </c>
      <c r="P439" s="99"/>
      <c r="Q439" s="99" t="str">
        <f>IF(Lists!$BA$4="","No","")</f>
        <v>No</v>
      </c>
      <c r="R439" s="100" t="str">
        <f>IF(ISERROR(VLOOKUP($E439,Lists!$T$4:$AA$49,6,FALSE)),"",VLOOKUP($E439,Lists!$T$4:$AA$49,6,FALSE))</f>
        <v/>
      </c>
      <c r="S439" s="101" t="str">
        <f>IF(ISERROR(VLOOKUP($E439,Lists!$T$4:$AA$49,7,FALSE)),"",VLOOKUP($E439,Lists!$T$4:$AA$49,7,FALSE))</f>
        <v/>
      </c>
      <c r="T439" s="102"/>
      <c r="U439" s="102"/>
      <c r="V439" s="102"/>
      <c r="W439" s="102"/>
      <c r="X439" s="102" t="str">
        <f>IF(ISERROR(VLOOKUP($E439,Lists!$T$4:$AF$49,13,FALSE))," ",VLOOKUP($E439,Lists!$T$4:$AF$49,13,FALSE))</f>
        <v xml:space="preserve"> </v>
      </c>
    </row>
    <row r="440" spans="1:24" x14ac:dyDescent="0.25">
      <c r="A440" s="91"/>
      <c r="B440" s="76" t="s">
        <v>781</v>
      </c>
      <c r="C440" s="89" t="s">
        <v>900</v>
      </c>
      <c r="D440" s="139" t="str">
        <f>IF(ISERROR(VLOOKUP($B440,Lists!$R$4:$S$17,2,FALSE)),"",VLOOKUP($B440,Lists!$R$4:$S$17,2,FALSE))</f>
        <v/>
      </c>
      <c r="E440" s="90" t="s">
        <v>799</v>
      </c>
      <c r="F440" s="96"/>
      <c r="G440" s="96" t="s">
        <v>836</v>
      </c>
      <c r="H440" s="91" t="s">
        <v>1016</v>
      </c>
      <c r="I440" s="91" t="s">
        <v>926</v>
      </c>
      <c r="J440" s="97"/>
      <c r="K440" s="78" t="s">
        <v>945</v>
      </c>
      <c r="L440" s="140" t="str">
        <f>IF(ISERROR(VLOOKUP($B440&amp;" "&amp;$M440,Lists!$AC$4:$AD$17,2,FALSE)),"",VLOOKUP($B440&amp;" "&amp;$M440,Lists!$AC$4:$AD$17,2,FALSE))</f>
        <v/>
      </c>
      <c r="M440" s="78" t="str">
        <f>IF(ISERROR(VLOOKUP($K440,Lists!$L$4:$M$7,2,FALSE)),"",VLOOKUP($K440,Lists!$L$4:$M$7,2,FALSE))</f>
        <v/>
      </c>
      <c r="N440" s="98" t="str">
        <f t="shared" si="6"/>
        <v/>
      </c>
      <c r="O440" s="124" t="str">
        <f>IF(C440="no",VLOOKUP(B440,Lists!$R$4:$AB$17,10, FALSE),"Please enter details here")</f>
        <v>Please enter details here</v>
      </c>
      <c r="P440" s="99"/>
      <c r="Q440" s="99" t="str">
        <f>IF(Lists!$BA$4="","No","")</f>
        <v>No</v>
      </c>
      <c r="R440" s="100" t="str">
        <f>IF(ISERROR(VLOOKUP($E440,Lists!$T$4:$AA$49,6,FALSE)),"",VLOOKUP($E440,Lists!$T$4:$AA$49,6,FALSE))</f>
        <v/>
      </c>
      <c r="S440" s="101" t="str">
        <f>IF(ISERROR(VLOOKUP($E440,Lists!$T$4:$AA$49,7,FALSE)),"",VLOOKUP($E440,Lists!$T$4:$AA$49,7,FALSE))</f>
        <v/>
      </c>
      <c r="T440" s="102"/>
      <c r="U440" s="102"/>
      <c r="V440" s="102"/>
      <c r="W440" s="102"/>
      <c r="X440" s="102" t="str">
        <f>IF(ISERROR(VLOOKUP($E440,Lists!$T$4:$AF$49,13,FALSE))," ",VLOOKUP($E440,Lists!$T$4:$AF$49,13,FALSE))</f>
        <v xml:space="preserve"> </v>
      </c>
    </row>
    <row r="441" spans="1:24" x14ac:dyDescent="0.25">
      <c r="A441" s="91"/>
      <c r="B441" s="76" t="s">
        <v>781</v>
      </c>
      <c r="C441" s="89" t="s">
        <v>900</v>
      </c>
      <c r="D441" s="139" t="str">
        <f>IF(ISERROR(VLOOKUP($B441,Lists!$R$4:$S$17,2,FALSE)),"",VLOOKUP($B441,Lists!$R$4:$S$17,2,FALSE))</f>
        <v/>
      </c>
      <c r="E441" s="90" t="s">
        <v>799</v>
      </c>
      <c r="F441" s="96"/>
      <c r="G441" s="96" t="s">
        <v>836</v>
      </c>
      <c r="H441" s="91" t="s">
        <v>1016</v>
      </c>
      <c r="I441" s="91" t="s">
        <v>926</v>
      </c>
      <c r="J441" s="97"/>
      <c r="K441" s="78" t="s">
        <v>945</v>
      </c>
      <c r="L441" s="140" t="str">
        <f>IF(ISERROR(VLOOKUP($B441&amp;" "&amp;$M441,Lists!$AC$4:$AD$17,2,FALSE)),"",VLOOKUP($B441&amp;" "&amp;$M441,Lists!$AC$4:$AD$17,2,FALSE))</f>
        <v/>
      </c>
      <c r="M441" s="78" t="str">
        <f>IF(ISERROR(VLOOKUP($K441,Lists!$L$4:$M$7,2,FALSE)),"",VLOOKUP($K441,Lists!$L$4:$M$7,2,FALSE))</f>
        <v/>
      </c>
      <c r="N441" s="98" t="str">
        <f t="shared" si="6"/>
        <v/>
      </c>
      <c r="O441" s="124" t="str">
        <f>IF(C441="no",VLOOKUP(B441,Lists!$R$4:$AB$17,10, FALSE),"Please enter details here")</f>
        <v>Please enter details here</v>
      </c>
      <c r="P441" s="99"/>
      <c r="Q441" s="99" t="str">
        <f>IF(Lists!$BA$4="","No","")</f>
        <v>No</v>
      </c>
      <c r="R441" s="100" t="str">
        <f>IF(ISERROR(VLOOKUP($E441,Lists!$T$4:$AA$49,6,FALSE)),"",VLOOKUP($E441,Lists!$T$4:$AA$49,6,FALSE))</f>
        <v/>
      </c>
      <c r="S441" s="101" t="str">
        <f>IF(ISERROR(VLOOKUP($E441,Lists!$T$4:$AA$49,7,FALSE)),"",VLOOKUP($E441,Lists!$T$4:$AA$49,7,FALSE))</f>
        <v/>
      </c>
      <c r="T441" s="102"/>
      <c r="U441" s="102"/>
      <c r="V441" s="102"/>
      <c r="W441" s="102"/>
      <c r="X441" s="102" t="str">
        <f>IF(ISERROR(VLOOKUP($E441,Lists!$T$4:$AF$49,13,FALSE))," ",VLOOKUP($E441,Lists!$T$4:$AF$49,13,FALSE))</f>
        <v xml:space="preserve"> </v>
      </c>
    </row>
    <row r="442" spans="1:24" x14ac:dyDescent="0.25">
      <c r="A442" s="91"/>
      <c r="B442" s="76" t="s">
        <v>781</v>
      </c>
      <c r="C442" s="89" t="s">
        <v>900</v>
      </c>
      <c r="D442" s="139" t="str">
        <f>IF(ISERROR(VLOOKUP($B442,Lists!$R$4:$S$17,2,FALSE)),"",VLOOKUP($B442,Lists!$R$4:$S$17,2,FALSE))</f>
        <v/>
      </c>
      <c r="E442" s="90" t="s">
        <v>799</v>
      </c>
      <c r="F442" s="96"/>
      <c r="G442" s="96" t="s">
        <v>836</v>
      </c>
      <c r="H442" s="91" t="s">
        <v>1016</v>
      </c>
      <c r="I442" s="91" t="s">
        <v>926</v>
      </c>
      <c r="J442" s="97"/>
      <c r="K442" s="78" t="s">
        <v>945</v>
      </c>
      <c r="L442" s="140" t="str">
        <f>IF(ISERROR(VLOOKUP($B442&amp;" "&amp;$M442,Lists!$AC$4:$AD$17,2,FALSE)),"",VLOOKUP($B442&amp;" "&amp;$M442,Lists!$AC$4:$AD$17,2,FALSE))</f>
        <v/>
      </c>
      <c r="M442" s="78" t="str">
        <f>IF(ISERROR(VLOOKUP($K442,Lists!$L$4:$M$7,2,FALSE)),"",VLOOKUP($K442,Lists!$L$4:$M$7,2,FALSE))</f>
        <v/>
      </c>
      <c r="N442" s="98" t="str">
        <f t="shared" si="6"/>
        <v/>
      </c>
      <c r="O442" s="124" t="str">
        <f>IF(C442="no",VLOOKUP(B442,Lists!$R$4:$AB$17,10, FALSE),"Please enter details here")</f>
        <v>Please enter details here</v>
      </c>
      <c r="P442" s="99"/>
      <c r="Q442" s="99" t="str">
        <f>IF(Lists!$BA$4="","No","")</f>
        <v>No</v>
      </c>
      <c r="R442" s="100" t="str">
        <f>IF(ISERROR(VLOOKUP($E442,Lists!$T$4:$AA$49,6,FALSE)),"",VLOOKUP($E442,Lists!$T$4:$AA$49,6,FALSE))</f>
        <v/>
      </c>
      <c r="S442" s="101" t="str">
        <f>IF(ISERROR(VLOOKUP($E442,Lists!$T$4:$AA$49,7,FALSE)),"",VLOOKUP($E442,Lists!$T$4:$AA$49,7,FALSE))</f>
        <v/>
      </c>
      <c r="T442" s="102"/>
      <c r="U442" s="102"/>
      <c r="V442" s="102"/>
      <c r="W442" s="102"/>
      <c r="X442" s="102" t="str">
        <f>IF(ISERROR(VLOOKUP($E442,Lists!$T$4:$AF$49,13,FALSE))," ",VLOOKUP($E442,Lists!$T$4:$AF$49,13,FALSE))</f>
        <v xml:space="preserve"> </v>
      </c>
    </row>
    <row r="443" spans="1:24" x14ac:dyDescent="0.25">
      <c r="A443" s="91"/>
      <c r="B443" s="76" t="s">
        <v>781</v>
      </c>
      <c r="C443" s="89" t="s">
        <v>900</v>
      </c>
      <c r="D443" s="139" t="str">
        <f>IF(ISERROR(VLOOKUP($B443,Lists!$R$4:$S$17,2,FALSE)),"",VLOOKUP($B443,Lists!$R$4:$S$17,2,FALSE))</f>
        <v/>
      </c>
      <c r="E443" s="90" t="s">
        <v>799</v>
      </c>
      <c r="F443" s="96"/>
      <c r="G443" s="96" t="s">
        <v>836</v>
      </c>
      <c r="H443" s="91" t="s">
        <v>1016</v>
      </c>
      <c r="I443" s="91" t="s">
        <v>926</v>
      </c>
      <c r="J443" s="97"/>
      <c r="K443" s="78" t="s">
        <v>945</v>
      </c>
      <c r="L443" s="140" t="str">
        <f>IF(ISERROR(VLOOKUP($B443&amp;" "&amp;$M443,Lists!$AC$4:$AD$17,2,FALSE)),"",VLOOKUP($B443&amp;" "&amp;$M443,Lists!$AC$4:$AD$17,2,FALSE))</f>
        <v/>
      </c>
      <c r="M443" s="78" t="str">
        <f>IF(ISERROR(VLOOKUP($K443,Lists!$L$4:$M$7,2,FALSE)),"",VLOOKUP($K443,Lists!$L$4:$M$7,2,FALSE))</f>
        <v/>
      </c>
      <c r="N443" s="98" t="str">
        <f t="shared" si="6"/>
        <v/>
      </c>
      <c r="O443" s="124" t="str">
        <f>IF(C443="no",VLOOKUP(B443,Lists!$R$4:$AB$17,10, FALSE),"Please enter details here")</f>
        <v>Please enter details here</v>
      </c>
      <c r="P443" s="99"/>
      <c r="Q443" s="99" t="str">
        <f>IF(Lists!$BA$4="","No","")</f>
        <v>No</v>
      </c>
      <c r="R443" s="100" t="str">
        <f>IF(ISERROR(VLOOKUP($E443,Lists!$T$4:$AA$49,6,FALSE)),"",VLOOKUP($E443,Lists!$T$4:$AA$49,6,FALSE))</f>
        <v/>
      </c>
      <c r="S443" s="101" t="str">
        <f>IF(ISERROR(VLOOKUP($E443,Lists!$T$4:$AA$49,7,FALSE)),"",VLOOKUP($E443,Lists!$T$4:$AA$49,7,FALSE))</f>
        <v/>
      </c>
      <c r="T443" s="102"/>
      <c r="U443" s="102"/>
      <c r="V443" s="102"/>
      <c r="W443" s="102"/>
      <c r="X443" s="102" t="str">
        <f>IF(ISERROR(VLOOKUP($E443,Lists!$T$4:$AF$49,13,FALSE))," ",VLOOKUP($E443,Lists!$T$4:$AF$49,13,FALSE))</f>
        <v xml:space="preserve"> </v>
      </c>
    </row>
    <row r="444" spans="1:24" x14ac:dyDescent="0.25">
      <c r="A444" s="91"/>
      <c r="B444" s="76" t="s">
        <v>781</v>
      </c>
      <c r="C444" s="89" t="s">
        <v>900</v>
      </c>
      <c r="D444" s="139" t="str">
        <f>IF(ISERROR(VLOOKUP($B444,Lists!$R$4:$S$17,2,FALSE)),"",VLOOKUP($B444,Lists!$R$4:$S$17,2,FALSE))</f>
        <v/>
      </c>
      <c r="E444" s="90" t="s">
        <v>799</v>
      </c>
      <c r="F444" s="96"/>
      <c r="G444" s="96" t="s">
        <v>836</v>
      </c>
      <c r="H444" s="91" t="s">
        <v>1016</v>
      </c>
      <c r="I444" s="91" t="s">
        <v>926</v>
      </c>
      <c r="J444" s="97"/>
      <c r="K444" s="78" t="s">
        <v>945</v>
      </c>
      <c r="L444" s="140" t="str">
        <f>IF(ISERROR(VLOOKUP($B444&amp;" "&amp;$M444,Lists!$AC$4:$AD$17,2,FALSE)),"",VLOOKUP($B444&amp;" "&amp;$M444,Lists!$AC$4:$AD$17,2,FALSE))</f>
        <v/>
      </c>
      <c r="M444" s="78" t="str">
        <f>IF(ISERROR(VLOOKUP($K444,Lists!$L$4:$M$7,2,FALSE)),"",VLOOKUP($K444,Lists!$L$4:$M$7,2,FALSE))</f>
        <v/>
      </c>
      <c r="N444" s="98" t="str">
        <f t="shared" si="6"/>
        <v/>
      </c>
      <c r="O444" s="124" t="str">
        <f>IF(C444="no",VLOOKUP(B444,Lists!$R$4:$AB$17,10, FALSE),"Please enter details here")</f>
        <v>Please enter details here</v>
      </c>
      <c r="P444" s="99"/>
      <c r="Q444" s="99" t="str">
        <f>IF(Lists!$BA$4="","No","")</f>
        <v>No</v>
      </c>
      <c r="R444" s="100" t="str">
        <f>IF(ISERROR(VLOOKUP($E444,Lists!$T$4:$AA$49,6,FALSE)),"",VLOOKUP($E444,Lists!$T$4:$AA$49,6,FALSE))</f>
        <v/>
      </c>
      <c r="S444" s="101" t="str">
        <f>IF(ISERROR(VLOOKUP($E444,Lists!$T$4:$AA$49,7,FALSE)),"",VLOOKUP($E444,Lists!$T$4:$AA$49,7,FALSE))</f>
        <v/>
      </c>
      <c r="T444" s="102"/>
      <c r="U444" s="102"/>
      <c r="V444" s="102"/>
      <c r="W444" s="102"/>
      <c r="X444" s="102" t="str">
        <f>IF(ISERROR(VLOOKUP($E444,Lists!$T$4:$AF$49,13,FALSE))," ",VLOOKUP($E444,Lists!$T$4:$AF$49,13,FALSE))</f>
        <v xml:space="preserve"> </v>
      </c>
    </row>
    <row r="445" spans="1:24" x14ac:dyDescent="0.25">
      <c r="A445" s="91"/>
      <c r="B445" s="76" t="s">
        <v>781</v>
      </c>
      <c r="C445" s="89" t="s">
        <v>900</v>
      </c>
      <c r="D445" s="139" t="str">
        <f>IF(ISERROR(VLOOKUP($B445,Lists!$R$4:$S$17,2,FALSE)),"",VLOOKUP($B445,Lists!$R$4:$S$17,2,FALSE))</f>
        <v/>
      </c>
      <c r="E445" s="90" t="s">
        <v>799</v>
      </c>
      <c r="F445" s="96"/>
      <c r="G445" s="96" t="s">
        <v>836</v>
      </c>
      <c r="H445" s="91" t="s">
        <v>1016</v>
      </c>
      <c r="I445" s="91" t="s">
        <v>926</v>
      </c>
      <c r="J445" s="97"/>
      <c r="K445" s="78" t="s">
        <v>945</v>
      </c>
      <c r="L445" s="140" t="str">
        <f>IF(ISERROR(VLOOKUP($B445&amp;" "&amp;$M445,Lists!$AC$4:$AD$17,2,FALSE)),"",VLOOKUP($B445&amp;" "&amp;$M445,Lists!$AC$4:$AD$17,2,FALSE))</f>
        <v/>
      </c>
      <c r="M445" s="78" t="str">
        <f>IF(ISERROR(VLOOKUP($K445,Lists!$L$4:$M$7,2,FALSE)),"",VLOOKUP($K445,Lists!$L$4:$M$7,2,FALSE))</f>
        <v/>
      </c>
      <c r="N445" s="98" t="str">
        <f t="shared" si="6"/>
        <v/>
      </c>
      <c r="O445" s="124" t="str">
        <f>IF(C445="no",VLOOKUP(B445,Lists!$R$4:$AB$17,10, FALSE),"Please enter details here")</f>
        <v>Please enter details here</v>
      </c>
      <c r="P445" s="99"/>
      <c r="Q445" s="99" t="str">
        <f>IF(Lists!$BA$4="","No","")</f>
        <v>No</v>
      </c>
      <c r="R445" s="100" t="str">
        <f>IF(ISERROR(VLOOKUP($E445,Lists!$T$4:$AA$49,6,FALSE)),"",VLOOKUP($E445,Lists!$T$4:$AA$49,6,FALSE))</f>
        <v/>
      </c>
      <c r="S445" s="101" t="str">
        <f>IF(ISERROR(VLOOKUP($E445,Lists!$T$4:$AA$49,7,FALSE)),"",VLOOKUP($E445,Lists!$T$4:$AA$49,7,FALSE))</f>
        <v/>
      </c>
      <c r="T445" s="102"/>
      <c r="U445" s="102"/>
      <c r="V445" s="102"/>
      <c r="W445" s="102"/>
      <c r="X445" s="102" t="str">
        <f>IF(ISERROR(VLOOKUP($E445,Lists!$T$4:$AF$49,13,FALSE))," ",VLOOKUP($E445,Lists!$T$4:$AF$49,13,FALSE))</f>
        <v xml:space="preserve"> </v>
      </c>
    </row>
    <row r="446" spans="1:24" x14ac:dyDescent="0.25">
      <c r="A446" s="91"/>
      <c r="B446" s="76" t="s">
        <v>781</v>
      </c>
      <c r="C446" s="89" t="s">
        <v>900</v>
      </c>
      <c r="D446" s="139" t="str">
        <f>IF(ISERROR(VLOOKUP($B446,Lists!$R$4:$S$17,2,FALSE)),"",VLOOKUP($B446,Lists!$R$4:$S$17,2,FALSE))</f>
        <v/>
      </c>
      <c r="E446" s="90" t="s">
        <v>799</v>
      </c>
      <c r="F446" s="96"/>
      <c r="G446" s="96" t="s">
        <v>836</v>
      </c>
      <c r="H446" s="91" t="s">
        <v>1016</v>
      </c>
      <c r="I446" s="91" t="s">
        <v>926</v>
      </c>
      <c r="J446" s="97"/>
      <c r="K446" s="78" t="s">
        <v>945</v>
      </c>
      <c r="L446" s="140" t="str">
        <f>IF(ISERROR(VLOOKUP($B446&amp;" "&amp;$M446,Lists!$AC$4:$AD$17,2,FALSE)),"",VLOOKUP($B446&amp;" "&amp;$M446,Lists!$AC$4:$AD$17,2,FALSE))</f>
        <v/>
      </c>
      <c r="M446" s="78" t="str">
        <f>IF(ISERROR(VLOOKUP($K446,Lists!$L$4:$M$7,2,FALSE)),"",VLOOKUP($K446,Lists!$L$4:$M$7,2,FALSE))</f>
        <v/>
      </c>
      <c r="N446" s="98" t="str">
        <f t="shared" si="6"/>
        <v/>
      </c>
      <c r="O446" s="124" t="str">
        <f>IF(C446="no",VLOOKUP(B446,Lists!$R$4:$AB$17,10, FALSE),"Please enter details here")</f>
        <v>Please enter details here</v>
      </c>
      <c r="P446" s="99"/>
      <c r="Q446" s="99" t="str">
        <f>IF(Lists!$BA$4="","No","")</f>
        <v>No</v>
      </c>
      <c r="R446" s="100" t="str">
        <f>IF(ISERROR(VLOOKUP($E446,Lists!$T$4:$AA$49,6,FALSE)),"",VLOOKUP($E446,Lists!$T$4:$AA$49,6,FALSE))</f>
        <v/>
      </c>
      <c r="S446" s="101" t="str">
        <f>IF(ISERROR(VLOOKUP($E446,Lists!$T$4:$AA$49,7,FALSE)),"",VLOOKUP($E446,Lists!$T$4:$AA$49,7,FALSE))</f>
        <v/>
      </c>
      <c r="T446" s="102"/>
      <c r="U446" s="102"/>
      <c r="V446" s="102"/>
      <c r="W446" s="102"/>
      <c r="X446" s="102" t="str">
        <f>IF(ISERROR(VLOOKUP($E446,Lists!$T$4:$AF$49,13,FALSE))," ",VLOOKUP($E446,Lists!$T$4:$AF$49,13,FALSE))</f>
        <v xml:space="preserve"> </v>
      </c>
    </row>
    <row r="447" spans="1:24" x14ac:dyDescent="0.25">
      <c r="A447" s="91"/>
      <c r="B447" s="76" t="s">
        <v>781</v>
      </c>
      <c r="C447" s="89" t="s">
        <v>900</v>
      </c>
      <c r="D447" s="139" t="str">
        <f>IF(ISERROR(VLOOKUP($B447,Lists!$R$4:$S$17,2,FALSE)),"",VLOOKUP($B447,Lists!$R$4:$S$17,2,FALSE))</f>
        <v/>
      </c>
      <c r="E447" s="90" t="s">
        <v>799</v>
      </c>
      <c r="F447" s="96"/>
      <c r="G447" s="96" t="s">
        <v>836</v>
      </c>
      <c r="H447" s="91" t="s">
        <v>1016</v>
      </c>
      <c r="I447" s="91" t="s">
        <v>926</v>
      </c>
      <c r="J447" s="97"/>
      <c r="K447" s="78" t="s">
        <v>945</v>
      </c>
      <c r="L447" s="140" t="str">
        <f>IF(ISERROR(VLOOKUP($B447&amp;" "&amp;$M447,Lists!$AC$4:$AD$17,2,FALSE)),"",VLOOKUP($B447&amp;" "&amp;$M447,Lists!$AC$4:$AD$17,2,FALSE))</f>
        <v/>
      </c>
      <c r="M447" s="78" t="str">
        <f>IF(ISERROR(VLOOKUP($K447,Lists!$L$4:$M$7,2,FALSE)),"",VLOOKUP($K447,Lists!$L$4:$M$7,2,FALSE))</f>
        <v/>
      </c>
      <c r="N447" s="98" t="str">
        <f t="shared" si="6"/>
        <v/>
      </c>
      <c r="O447" s="124" t="str">
        <f>IF(C447="no",VLOOKUP(B447,Lists!$R$4:$AB$17,10, FALSE),"Please enter details here")</f>
        <v>Please enter details here</v>
      </c>
      <c r="P447" s="99"/>
      <c r="Q447" s="99" t="str">
        <f>IF(Lists!$BA$4="","No","")</f>
        <v>No</v>
      </c>
      <c r="R447" s="100" t="str">
        <f>IF(ISERROR(VLOOKUP($E447,Lists!$T$4:$AA$49,6,FALSE)),"",VLOOKUP($E447,Lists!$T$4:$AA$49,6,FALSE))</f>
        <v/>
      </c>
      <c r="S447" s="101" t="str">
        <f>IF(ISERROR(VLOOKUP($E447,Lists!$T$4:$AA$49,7,FALSE)),"",VLOOKUP($E447,Lists!$T$4:$AA$49,7,FALSE))</f>
        <v/>
      </c>
      <c r="T447" s="102"/>
      <c r="U447" s="102"/>
      <c r="V447" s="102"/>
      <c r="W447" s="102"/>
      <c r="X447" s="102" t="str">
        <f>IF(ISERROR(VLOOKUP($E447,Lists!$T$4:$AF$49,13,FALSE))," ",VLOOKUP($E447,Lists!$T$4:$AF$49,13,FALSE))</f>
        <v xml:space="preserve"> </v>
      </c>
    </row>
    <row r="448" spans="1:24" x14ac:dyDescent="0.25">
      <c r="A448" s="91"/>
      <c r="B448" s="76" t="s">
        <v>781</v>
      </c>
      <c r="C448" s="89" t="s">
        <v>900</v>
      </c>
      <c r="D448" s="139" t="str">
        <f>IF(ISERROR(VLOOKUP($B448,Lists!$R$4:$S$17,2,FALSE)),"",VLOOKUP($B448,Lists!$R$4:$S$17,2,FALSE))</f>
        <v/>
      </c>
      <c r="E448" s="90" t="s">
        <v>799</v>
      </c>
      <c r="F448" s="96"/>
      <c r="G448" s="96" t="s">
        <v>836</v>
      </c>
      <c r="H448" s="91" t="s">
        <v>1016</v>
      </c>
      <c r="I448" s="91" t="s">
        <v>926</v>
      </c>
      <c r="J448" s="97"/>
      <c r="K448" s="78" t="s">
        <v>945</v>
      </c>
      <c r="L448" s="140" t="str">
        <f>IF(ISERROR(VLOOKUP($B448&amp;" "&amp;$M448,Lists!$AC$4:$AD$17,2,FALSE)),"",VLOOKUP($B448&amp;" "&amp;$M448,Lists!$AC$4:$AD$17,2,FALSE))</f>
        <v/>
      </c>
      <c r="M448" s="78" t="str">
        <f>IF(ISERROR(VLOOKUP($K448,Lists!$L$4:$M$7,2,FALSE)),"",VLOOKUP($K448,Lists!$L$4:$M$7,2,FALSE))</f>
        <v/>
      </c>
      <c r="N448" s="98" t="str">
        <f t="shared" si="6"/>
        <v/>
      </c>
      <c r="O448" s="124" t="str">
        <f>IF(C448="no",VLOOKUP(B448,Lists!$R$4:$AB$17,10, FALSE),"Please enter details here")</f>
        <v>Please enter details here</v>
      </c>
      <c r="P448" s="99"/>
      <c r="Q448" s="99" t="str">
        <f>IF(Lists!$BA$4="","No","")</f>
        <v>No</v>
      </c>
      <c r="R448" s="100" t="str">
        <f>IF(ISERROR(VLOOKUP($E448,Lists!$T$4:$AA$49,6,FALSE)),"",VLOOKUP($E448,Lists!$T$4:$AA$49,6,FALSE))</f>
        <v/>
      </c>
      <c r="S448" s="101" t="str">
        <f>IF(ISERROR(VLOOKUP($E448,Lists!$T$4:$AA$49,7,FALSE)),"",VLOOKUP($E448,Lists!$T$4:$AA$49,7,FALSE))</f>
        <v/>
      </c>
      <c r="T448" s="102"/>
      <c r="U448" s="102"/>
      <c r="V448" s="102"/>
      <c r="W448" s="102"/>
      <c r="X448" s="102" t="str">
        <f>IF(ISERROR(VLOOKUP($E448,Lists!$T$4:$AF$49,13,FALSE))," ",VLOOKUP($E448,Lists!$T$4:$AF$49,13,FALSE))</f>
        <v xml:space="preserve"> </v>
      </c>
    </row>
    <row r="449" spans="1:24" x14ac:dyDescent="0.25">
      <c r="A449" s="91"/>
      <c r="B449" s="76" t="s">
        <v>781</v>
      </c>
      <c r="C449" s="89" t="s">
        <v>900</v>
      </c>
      <c r="D449" s="139" t="str">
        <f>IF(ISERROR(VLOOKUP($B449,Lists!$R$4:$S$17,2,FALSE)),"",VLOOKUP($B449,Lists!$R$4:$S$17,2,FALSE))</f>
        <v/>
      </c>
      <c r="E449" s="90" t="s">
        <v>799</v>
      </c>
      <c r="F449" s="96"/>
      <c r="G449" s="96" t="s">
        <v>836</v>
      </c>
      <c r="H449" s="91" t="s">
        <v>1016</v>
      </c>
      <c r="I449" s="91" t="s">
        <v>926</v>
      </c>
      <c r="J449" s="97"/>
      <c r="K449" s="78" t="s">
        <v>945</v>
      </c>
      <c r="L449" s="140" t="str">
        <f>IF(ISERROR(VLOOKUP($B449&amp;" "&amp;$M449,Lists!$AC$4:$AD$17,2,FALSE)),"",VLOOKUP($B449&amp;" "&amp;$M449,Lists!$AC$4:$AD$17,2,FALSE))</f>
        <v/>
      </c>
      <c r="M449" s="78" t="str">
        <f>IF(ISERROR(VLOOKUP($K449,Lists!$L$4:$M$7,2,FALSE)),"",VLOOKUP($K449,Lists!$L$4:$M$7,2,FALSE))</f>
        <v/>
      </c>
      <c r="N449" s="98" t="str">
        <f t="shared" si="6"/>
        <v/>
      </c>
      <c r="O449" s="124" t="str">
        <f>IF(C449="no",VLOOKUP(B449,Lists!$R$4:$AB$17,10, FALSE),"Please enter details here")</f>
        <v>Please enter details here</v>
      </c>
      <c r="P449" s="99"/>
      <c r="Q449" s="99" t="str">
        <f>IF(Lists!$BA$4="","No","")</f>
        <v>No</v>
      </c>
      <c r="R449" s="100" t="str">
        <f>IF(ISERROR(VLOOKUP($E449,Lists!$T$4:$AA$49,6,FALSE)),"",VLOOKUP($E449,Lists!$T$4:$AA$49,6,FALSE))</f>
        <v/>
      </c>
      <c r="S449" s="101" t="str">
        <f>IF(ISERROR(VLOOKUP($E449,Lists!$T$4:$AA$49,7,FALSE)),"",VLOOKUP($E449,Lists!$T$4:$AA$49,7,FALSE))</f>
        <v/>
      </c>
      <c r="T449" s="102"/>
      <c r="U449" s="102"/>
      <c r="V449" s="102"/>
      <c r="W449" s="102"/>
      <c r="X449" s="102" t="str">
        <f>IF(ISERROR(VLOOKUP($E449,Lists!$T$4:$AF$49,13,FALSE))," ",VLOOKUP($E449,Lists!$T$4:$AF$49,13,FALSE))</f>
        <v xml:space="preserve"> </v>
      </c>
    </row>
    <row r="450" spans="1:24" x14ac:dyDescent="0.25">
      <c r="A450" s="91"/>
      <c r="B450" s="76" t="s">
        <v>781</v>
      </c>
      <c r="C450" s="89" t="s">
        <v>900</v>
      </c>
      <c r="D450" s="139" t="str">
        <f>IF(ISERROR(VLOOKUP($B450,Lists!$R$4:$S$17,2,FALSE)),"",VLOOKUP($B450,Lists!$R$4:$S$17,2,FALSE))</f>
        <v/>
      </c>
      <c r="E450" s="90" t="s">
        <v>799</v>
      </c>
      <c r="F450" s="96"/>
      <c r="G450" s="96" t="s">
        <v>836</v>
      </c>
      <c r="H450" s="91" t="s">
        <v>1016</v>
      </c>
      <c r="I450" s="91" t="s">
        <v>926</v>
      </c>
      <c r="J450" s="97"/>
      <c r="K450" s="78" t="s">
        <v>945</v>
      </c>
      <c r="L450" s="140" t="str">
        <f>IF(ISERROR(VLOOKUP($B450&amp;" "&amp;$M450,Lists!$AC$4:$AD$17,2,FALSE)),"",VLOOKUP($B450&amp;" "&amp;$M450,Lists!$AC$4:$AD$17,2,FALSE))</f>
        <v/>
      </c>
      <c r="M450" s="78" t="str">
        <f>IF(ISERROR(VLOOKUP($K450,Lists!$L$4:$M$7,2,FALSE)),"",VLOOKUP($K450,Lists!$L$4:$M$7,2,FALSE))</f>
        <v/>
      </c>
      <c r="N450" s="98" t="str">
        <f t="shared" si="6"/>
        <v/>
      </c>
      <c r="O450" s="124" t="str">
        <f>IF(C450="no",VLOOKUP(B450,Lists!$R$4:$AB$17,10, FALSE),"Please enter details here")</f>
        <v>Please enter details here</v>
      </c>
      <c r="P450" s="99"/>
      <c r="Q450" s="99" t="str">
        <f>IF(Lists!$BA$4="","No","")</f>
        <v>No</v>
      </c>
      <c r="R450" s="100" t="str">
        <f>IF(ISERROR(VLOOKUP($E450,Lists!$T$4:$AA$49,6,FALSE)),"",VLOOKUP($E450,Lists!$T$4:$AA$49,6,FALSE))</f>
        <v/>
      </c>
      <c r="S450" s="101" t="str">
        <f>IF(ISERROR(VLOOKUP($E450,Lists!$T$4:$AA$49,7,FALSE)),"",VLOOKUP($E450,Lists!$T$4:$AA$49,7,FALSE))</f>
        <v/>
      </c>
      <c r="T450" s="102"/>
      <c r="U450" s="102"/>
      <c r="V450" s="102"/>
      <c r="W450" s="102"/>
      <c r="X450" s="102" t="str">
        <f>IF(ISERROR(VLOOKUP($E450,Lists!$T$4:$AF$49,13,FALSE))," ",VLOOKUP($E450,Lists!$T$4:$AF$49,13,FALSE))</f>
        <v xml:space="preserve"> </v>
      </c>
    </row>
    <row r="451" spans="1:24" x14ac:dyDescent="0.25">
      <c r="A451" s="91"/>
      <c r="B451" s="76" t="s">
        <v>781</v>
      </c>
      <c r="C451" s="89" t="s">
        <v>900</v>
      </c>
      <c r="D451" s="139" t="str">
        <f>IF(ISERROR(VLOOKUP($B451,Lists!$R$4:$S$17,2,FALSE)),"",VLOOKUP($B451,Lists!$R$4:$S$17,2,FALSE))</f>
        <v/>
      </c>
      <c r="E451" s="90" t="s">
        <v>799</v>
      </c>
      <c r="F451" s="96"/>
      <c r="G451" s="96" t="s">
        <v>836</v>
      </c>
      <c r="H451" s="91" t="s">
        <v>1016</v>
      </c>
      <c r="I451" s="91" t="s">
        <v>926</v>
      </c>
      <c r="J451" s="97"/>
      <c r="K451" s="78" t="s">
        <v>945</v>
      </c>
      <c r="L451" s="140" t="str">
        <f>IF(ISERROR(VLOOKUP($B451&amp;" "&amp;$M451,Lists!$AC$4:$AD$17,2,FALSE)),"",VLOOKUP($B451&amp;" "&amp;$M451,Lists!$AC$4:$AD$17,2,FALSE))</f>
        <v/>
      </c>
      <c r="M451" s="78" t="str">
        <f>IF(ISERROR(VLOOKUP($K451,Lists!$L$4:$M$7,2,FALSE)),"",VLOOKUP($K451,Lists!$L$4:$M$7,2,FALSE))</f>
        <v/>
      </c>
      <c r="N451" s="98" t="str">
        <f t="shared" si="6"/>
        <v/>
      </c>
      <c r="O451" s="124" t="str">
        <f>IF(C451="no",VLOOKUP(B451,Lists!$R$4:$AB$17,10, FALSE),"Please enter details here")</f>
        <v>Please enter details here</v>
      </c>
      <c r="P451" s="99"/>
      <c r="Q451" s="99" t="str">
        <f>IF(Lists!$BA$4="","No","")</f>
        <v>No</v>
      </c>
      <c r="R451" s="100" t="str">
        <f>IF(ISERROR(VLOOKUP($E451,Lists!$T$4:$AA$49,6,FALSE)),"",VLOOKUP($E451,Lists!$T$4:$AA$49,6,FALSE))</f>
        <v/>
      </c>
      <c r="S451" s="101" t="str">
        <f>IF(ISERROR(VLOOKUP($E451,Lists!$T$4:$AA$49,7,FALSE)),"",VLOOKUP($E451,Lists!$T$4:$AA$49,7,FALSE))</f>
        <v/>
      </c>
      <c r="T451" s="102"/>
      <c r="U451" s="102"/>
      <c r="V451" s="102"/>
      <c r="W451" s="102"/>
      <c r="X451" s="102" t="str">
        <f>IF(ISERROR(VLOOKUP($E451,Lists!$T$4:$AF$49,13,FALSE))," ",VLOOKUP($E451,Lists!$T$4:$AF$49,13,FALSE))</f>
        <v xml:space="preserve"> </v>
      </c>
    </row>
    <row r="452" spans="1:24" x14ac:dyDescent="0.25">
      <c r="A452" s="91"/>
      <c r="B452" s="76" t="s">
        <v>781</v>
      </c>
      <c r="C452" s="89" t="s">
        <v>900</v>
      </c>
      <c r="D452" s="139" t="str">
        <f>IF(ISERROR(VLOOKUP($B452,Lists!$R$4:$S$17,2,FALSE)),"",VLOOKUP($B452,Lists!$R$4:$S$17,2,FALSE))</f>
        <v/>
      </c>
      <c r="E452" s="90" t="s">
        <v>799</v>
      </c>
      <c r="F452" s="96"/>
      <c r="G452" s="96" t="s">
        <v>836</v>
      </c>
      <c r="H452" s="91" t="s">
        <v>1016</v>
      </c>
      <c r="I452" s="91" t="s">
        <v>926</v>
      </c>
      <c r="J452" s="97"/>
      <c r="K452" s="78" t="s">
        <v>945</v>
      </c>
      <c r="L452" s="140" t="str">
        <f>IF(ISERROR(VLOOKUP($B452&amp;" "&amp;$M452,Lists!$AC$4:$AD$17,2,FALSE)),"",VLOOKUP($B452&amp;" "&amp;$M452,Lists!$AC$4:$AD$17,2,FALSE))</f>
        <v/>
      </c>
      <c r="M452" s="78" t="str">
        <f>IF(ISERROR(VLOOKUP($K452,Lists!$L$4:$M$7,2,FALSE)),"",VLOOKUP($K452,Lists!$L$4:$M$7,2,FALSE))</f>
        <v/>
      </c>
      <c r="N452" s="98" t="str">
        <f t="shared" si="6"/>
        <v/>
      </c>
      <c r="O452" s="124" t="str">
        <f>IF(C452="no",VLOOKUP(B452,Lists!$R$4:$AB$17,10, FALSE),"Please enter details here")</f>
        <v>Please enter details here</v>
      </c>
      <c r="P452" s="99"/>
      <c r="Q452" s="99" t="str">
        <f>IF(Lists!$BA$4="","No","")</f>
        <v>No</v>
      </c>
      <c r="R452" s="100" t="str">
        <f>IF(ISERROR(VLOOKUP($E452,Lists!$T$4:$AA$49,6,FALSE)),"",VLOOKUP($E452,Lists!$T$4:$AA$49,6,FALSE))</f>
        <v/>
      </c>
      <c r="S452" s="101" t="str">
        <f>IF(ISERROR(VLOOKUP($E452,Lists!$T$4:$AA$49,7,FALSE)),"",VLOOKUP($E452,Lists!$T$4:$AA$49,7,FALSE))</f>
        <v/>
      </c>
      <c r="T452" s="102"/>
      <c r="U452" s="102"/>
      <c r="V452" s="102"/>
      <c r="W452" s="102"/>
      <c r="X452" s="102" t="str">
        <f>IF(ISERROR(VLOOKUP($E452,Lists!$T$4:$AF$49,13,FALSE))," ",VLOOKUP($E452,Lists!$T$4:$AF$49,13,FALSE))</f>
        <v xml:space="preserve"> </v>
      </c>
    </row>
    <row r="453" spans="1:24" x14ac:dyDescent="0.25">
      <c r="A453" s="91"/>
      <c r="B453" s="76" t="s">
        <v>781</v>
      </c>
      <c r="C453" s="89" t="s">
        <v>900</v>
      </c>
      <c r="D453" s="139" t="str">
        <f>IF(ISERROR(VLOOKUP($B453,Lists!$R$4:$S$17,2,FALSE)),"",VLOOKUP($B453,Lists!$R$4:$S$17,2,FALSE))</f>
        <v/>
      </c>
      <c r="E453" s="90" t="s">
        <v>799</v>
      </c>
      <c r="F453" s="96"/>
      <c r="G453" s="96" t="s">
        <v>836</v>
      </c>
      <c r="H453" s="91" t="s">
        <v>1016</v>
      </c>
      <c r="I453" s="91" t="s">
        <v>926</v>
      </c>
      <c r="J453" s="97"/>
      <c r="K453" s="78" t="s">
        <v>945</v>
      </c>
      <c r="L453" s="140" t="str">
        <f>IF(ISERROR(VLOOKUP($B453&amp;" "&amp;$M453,Lists!$AC$4:$AD$17,2,FALSE)),"",VLOOKUP($B453&amp;" "&amp;$M453,Lists!$AC$4:$AD$17,2,FALSE))</f>
        <v/>
      </c>
      <c r="M453" s="78" t="str">
        <f>IF(ISERROR(VLOOKUP($K453,Lists!$L$4:$M$7,2,FALSE)),"",VLOOKUP($K453,Lists!$L$4:$M$7,2,FALSE))</f>
        <v/>
      </c>
      <c r="N453" s="98" t="str">
        <f t="shared" si="6"/>
        <v/>
      </c>
      <c r="O453" s="124" t="str">
        <f>IF(C453="no",VLOOKUP(B453,Lists!$R$4:$AB$17,10, FALSE),"Please enter details here")</f>
        <v>Please enter details here</v>
      </c>
      <c r="P453" s="99"/>
      <c r="Q453" s="99" t="str">
        <f>IF(Lists!$BA$4="","No","")</f>
        <v>No</v>
      </c>
      <c r="R453" s="100" t="str">
        <f>IF(ISERROR(VLOOKUP($E453,Lists!$T$4:$AA$49,6,FALSE)),"",VLOOKUP($E453,Lists!$T$4:$AA$49,6,FALSE))</f>
        <v/>
      </c>
      <c r="S453" s="101" t="str">
        <f>IF(ISERROR(VLOOKUP($E453,Lists!$T$4:$AA$49,7,FALSE)),"",VLOOKUP($E453,Lists!$T$4:$AA$49,7,FALSE))</f>
        <v/>
      </c>
      <c r="T453" s="102"/>
      <c r="U453" s="102"/>
      <c r="V453" s="102"/>
      <c r="W453" s="102"/>
      <c r="X453" s="102" t="str">
        <f>IF(ISERROR(VLOOKUP($E453,Lists!$T$4:$AF$49,13,FALSE))," ",VLOOKUP($E453,Lists!$T$4:$AF$49,13,FALSE))</f>
        <v xml:space="preserve"> </v>
      </c>
    </row>
    <row r="454" spans="1:24" x14ac:dyDescent="0.25">
      <c r="A454" s="91"/>
      <c r="B454" s="76" t="s">
        <v>781</v>
      </c>
      <c r="C454" s="89" t="s">
        <v>900</v>
      </c>
      <c r="D454" s="139" t="str">
        <f>IF(ISERROR(VLOOKUP($B454,Lists!$R$4:$S$17,2,FALSE)),"",VLOOKUP($B454,Lists!$R$4:$S$17,2,FALSE))</f>
        <v/>
      </c>
      <c r="E454" s="90" t="s">
        <v>799</v>
      </c>
      <c r="F454" s="96"/>
      <c r="G454" s="96" t="s">
        <v>836</v>
      </c>
      <c r="H454" s="91" t="s">
        <v>1016</v>
      </c>
      <c r="I454" s="91" t="s">
        <v>926</v>
      </c>
      <c r="J454" s="97"/>
      <c r="K454" s="78" t="s">
        <v>945</v>
      </c>
      <c r="L454" s="140" t="str">
        <f>IF(ISERROR(VLOOKUP($B454&amp;" "&amp;$M454,Lists!$AC$4:$AD$17,2,FALSE)),"",VLOOKUP($B454&amp;" "&amp;$M454,Lists!$AC$4:$AD$17,2,FALSE))</f>
        <v/>
      </c>
      <c r="M454" s="78" t="str">
        <f>IF(ISERROR(VLOOKUP($K454,Lists!$L$4:$M$7,2,FALSE)),"",VLOOKUP($K454,Lists!$L$4:$M$7,2,FALSE))</f>
        <v/>
      </c>
      <c r="N454" s="98" t="str">
        <f t="shared" si="6"/>
        <v/>
      </c>
      <c r="O454" s="124" t="str">
        <f>IF(C454="no",VLOOKUP(B454,Lists!$R$4:$AB$17,10, FALSE),"Please enter details here")</f>
        <v>Please enter details here</v>
      </c>
      <c r="P454" s="99"/>
      <c r="Q454" s="99" t="str">
        <f>IF(Lists!$BA$4="","No","")</f>
        <v>No</v>
      </c>
      <c r="R454" s="100" t="str">
        <f>IF(ISERROR(VLOOKUP($E454,Lists!$T$4:$AA$49,6,FALSE)),"",VLOOKUP($E454,Lists!$T$4:$AA$49,6,FALSE))</f>
        <v/>
      </c>
      <c r="S454" s="101" t="str">
        <f>IF(ISERROR(VLOOKUP($E454,Lists!$T$4:$AA$49,7,FALSE)),"",VLOOKUP($E454,Lists!$T$4:$AA$49,7,FALSE))</f>
        <v/>
      </c>
      <c r="T454" s="102"/>
      <c r="U454" s="102"/>
      <c r="V454" s="102"/>
      <c r="W454" s="102"/>
      <c r="X454" s="102" t="str">
        <f>IF(ISERROR(VLOOKUP($E454,Lists!$T$4:$AF$49,13,FALSE))," ",VLOOKUP($E454,Lists!$T$4:$AF$49,13,FALSE))</f>
        <v xml:space="preserve"> </v>
      </c>
    </row>
    <row r="455" spans="1:24" x14ac:dyDescent="0.25">
      <c r="A455" s="91"/>
      <c r="B455" s="76" t="s">
        <v>781</v>
      </c>
      <c r="C455" s="89" t="s">
        <v>900</v>
      </c>
      <c r="D455" s="139" t="str">
        <f>IF(ISERROR(VLOOKUP($B455,Lists!$R$4:$S$17,2,FALSE)),"",VLOOKUP($B455,Lists!$R$4:$S$17,2,FALSE))</f>
        <v/>
      </c>
      <c r="E455" s="90" t="s">
        <v>799</v>
      </c>
      <c r="F455" s="96"/>
      <c r="G455" s="96" t="s">
        <v>836</v>
      </c>
      <c r="H455" s="91" t="s">
        <v>1016</v>
      </c>
      <c r="I455" s="91" t="s">
        <v>926</v>
      </c>
      <c r="J455" s="97"/>
      <c r="K455" s="78" t="s">
        <v>945</v>
      </c>
      <c r="L455" s="140" t="str">
        <f>IF(ISERROR(VLOOKUP($B455&amp;" "&amp;$M455,Lists!$AC$4:$AD$17,2,FALSE)),"",VLOOKUP($B455&amp;" "&amp;$M455,Lists!$AC$4:$AD$17,2,FALSE))</f>
        <v/>
      </c>
      <c r="M455" s="78" t="str">
        <f>IF(ISERROR(VLOOKUP($K455,Lists!$L$4:$M$7,2,FALSE)),"",VLOOKUP($K455,Lists!$L$4:$M$7,2,FALSE))</f>
        <v/>
      </c>
      <c r="N455" s="98" t="str">
        <f t="shared" si="6"/>
        <v/>
      </c>
      <c r="O455" s="124" t="str">
        <f>IF(C455="no",VLOOKUP(B455,Lists!$R$4:$AB$17,10, FALSE),"Please enter details here")</f>
        <v>Please enter details here</v>
      </c>
      <c r="P455" s="99"/>
      <c r="Q455" s="99" t="str">
        <f>IF(Lists!$BA$4="","No","")</f>
        <v>No</v>
      </c>
      <c r="R455" s="100" t="str">
        <f>IF(ISERROR(VLOOKUP($E455,Lists!$T$4:$AA$49,6,FALSE)),"",VLOOKUP($E455,Lists!$T$4:$AA$49,6,FALSE))</f>
        <v/>
      </c>
      <c r="S455" s="101" t="str">
        <f>IF(ISERROR(VLOOKUP($E455,Lists!$T$4:$AA$49,7,FALSE)),"",VLOOKUP($E455,Lists!$T$4:$AA$49,7,FALSE))</f>
        <v/>
      </c>
      <c r="T455" s="102"/>
      <c r="U455" s="102"/>
      <c r="V455" s="102"/>
      <c r="W455" s="102"/>
      <c r="X455" s="102" t="str">
        <f>IF(ISERROR(VLOOKUP($E455,Lists!$T$4:$AF$49,13,FALSE))," ",VLOOKUP($E455,Lists!$T$4:$AF$49,13,FALSE))</f>
        <v xml:space="preserve"> </v>
      </c>
    </row>
    <row r="456" spans="1:24" x14ac:dyDescent="0.25">
      <c r="A456" s="91"/>
      <c r="B456" s="76" t="s">
        <v>781</v>
      </c>
      <c r="C456" s="89" t="s">
        <v>900</v>
      </c>
      <c r="D456" s="139" t="str">
        <f>IF(ISERROR(VLOOKUP($B456,Lists!$R$4:$S$17,2,FALSE)),"",VLOOKUP($B456,Lists!$R$4:$S$17,2,FALSE))</f>
        <v/>
      </c>
      <c r="E456" s="90" t="s">
        <v>799</v>
      </c>
      <c r="F456" s="96"/>
      <c r="G456" s="96" t="s">
        <v>836</v>
      </c>
      <c r="H456" s="91" t="s">
        <v>1016</v>
      </c>
      <c r="I456" s="91" t="s">
        <v>926</v>
      </c>
      <c r="J456" s="97"/>
      <c r="K456" s="78" t="s">
        <v>945</v>
      </c>
      <c r="L456" s="140" t="str">
        <f>IF(ISERROR(VLOOKUP($B456&amp;" "&amp;$M456,Lists!$AC$4:$AD$17,2,FALSE)),"",VLOOKUP($B456&amp;" "&amp;$M456,Lists!$AC$4:$AD$17,2,FALSE))</f>
        <v/>
      </c>
      <c r="M456" s="78" t="str">
        <f>IF(ISERROR(VLOOKUP($K456,Lists!$L$4:$M$7,2,FALSE)),"",VLOOKUP($K456,Lists!$L$4:$M$7,2,FALSE))</f>
        <v/>
      </c>
      <c r="N456" s="98" t="str">
        <f t="shared" ref="N456:N519" si="7">IF(ISERROR(J456*L456),"",J456*L456)</f>
        <v/>
      </c>
      <c r="O456" s="124" t="str">
        <f>IF(C456="no",VLOOKUP(B456,Lists!$R$4:$AB$17,10, FALSE),"Please enter details here")</f>
        <v>Please enter details here</v>
      </c>
      <c r="P456" s="99"/>
      <c r="Q456" s="99" t="str">
        <f>IF(Lists!$BA$4="","No","")</f>
        <v>No</v>
      </c>
      <c r="R456" s="100" t="str">
        <f>IF(ISERROR(VLOOKUP($E456,Lists!$T$4:$AA$49,6,FALSE)),"",VLOOKUP($E456,Lists!$T$4:$AA$49,6,FALSE))</f>
        <v/>
      </c>
      <c r="S456" s="101" t="str">
        <f>IF(ISERROR(VLOOKUP($E456,Lists!$T$4:$AA$49,7,FALSE)),"",VLOOKUP($E456,Lists!$T$4:$AA$49,7,FALSE))</f>
        <v/>
      </c>
      <c r="T456" s="102"/>
      <c r="U456" s="102"/>
      <c r="V456" s="102"/>
      <c r="W456" s="102"/>
      <c r="X456" s="102" t="str">
        <f>IF(ISERROR(VLOOKUP($E456,Lists!$T$4:$AF$49,13,FALSE))," ",VLOOKUP($E456,Lists!$T$4:$AF$49,13,FALSE))</f>
        <v xml:space="preserve"> </v>
      </c>
    </row>
    <row r="457" spans="1:24" x14ac:dyDescent="0.25">
      <c r="A457" s="91"/>
      <c r="B457" s="76" t="s">
        <v>781</v>
      </c>
      <c r="C457" s="89" t="s">
        <v>900</v>
      </c>
      <c r="D457" s="139" t="str">
        <f>IF(ISERROR(VLOOKUP($B457,Lists!$R$4:$S$17,2,FALSE)),"",VLOOKUP($B457,Lists!$R$4:$S$17,2,FALSE))</f>
        <v/>
      </c>
      <c r="E457" s="90" t="s">
        <v>799</v>
      </c>
      <c r="F457" s="96"/>
      <c r="G457" s="96" t="s">
        <v>836</v>
      </c>
      <c r="H457" s="91" t="s">
        <v>1016</v>
      </c>
      <c r="I457" s="91" t="s">
        <v>926</v>
      </c>
      <c r="J457" s="97"/>
      <c r="K457" s="78" t="s">
        <v>945</v>
      </c>
      <c r="L457" s="140" t="str">
        <f>IF(ISERROR(VLOOKUP($B457&amp;" "&amp;$M457,Lists!$AC$4:$AD$17,2,FALSE)),"",VLOOKUP($B457&amp;" "&amp;$M457,Lists!$AC$4:$AD$17,2,FALSE))</f>
        <v/>
      </c>
      <c r="M457" s="78" t="str">
        <f>IF(ISERROR(VLOOKUP($K457,Lists!$L$4:$M$7,2,FALSE)),"",VLOOKUP($K457,Lists!$L$4:$M$7,2,FALSE))</f>
        <v/>
      </c>
      <c r="N457" s="98" t="str">
        <f t="shared" si="7"/>
        <v/>
      </c>
      <c r="O457" s="124" t="str">
        <f>IF(C457="no",VLOOKUP(B457,Lists!$R$4:$AB$17,10, FALSE),"Please enter details here")</f>
        <v>Please enter details here</v>
      </c>
      <c r="P457" s="99"/>
      <c r="Q457" s="99" t="str">
        <f>IF(Lists!$BA$4="","No","")</f>
        <v>No</v>
      </c>
      <c r="R457" s="100" t="str">
        <f>IF(ISERROR(VLOOKUP($E457,Lists!$T$4:$AA$49,6,FALSE)),"",VLOOKUP($E457,Lists!$T$4:$AA$49,6,FALSE))</f>
        <v/>
      </c>
      <c r="S457" s="101" t="str">
        <f>IF(ISERROR(VLOOKUP($E457,Lists!$T$4:$AA$49,7,FALSE)),"",VLOOKUP($E457,Lists!$T$4:$AA$49,7,FALSE))</f>
        <v/>
      </c>
      <c r="T457" s="102"/>
      <c r="U457" s="102"/>
      <c r="V457" s="102"/>
      <c r="W457" s="102"/>
      <c r="X457" s="102" t="str">
        <f>IF(ISERROR(VLOOKUP($E457,Lists!$T$4:$AF$49,13,FALSE))," ",VLOOKUP($E457,Lists!$T$4:$AF$49,13,FALSE))</f>
        <v xml:space="preserve"> </v>
      </c>
    </row>
    <row r="458" spans="1:24" x14ac:dyDescent="0.25">
      <c r="A458" s="91"/>
      <c r="B458" s="76" t="s">
        <v>781</v>
      </c>
      <c r="C458" s="89" t="s">
        <v>900</v>
      </c>
      <c r="D458" s="139" t="str">
        <f>IF(ISERROR(VLOOKUP($B458,Lists!$R$4:$S$17,2,FALSE)),"",VLOOKUP($B458,Lists!$R$4:$S$17,2,FALSE))</f>
        <v/>
      </c>
      <c r="E458" s="90" t="s">
        <v>799</v>
      </c>
      <c r="F458" s="96"/>
      <c r="G458" s="96" t="s">
        <v>836</v>
      </c>
      <c r="H458" s="91" t="s">
        <v>1016</v>
      </c>
      <c r="I458" s="91" t="s">
        <v>926</v>
      </c>
      <c r="J458" s="97"/>
      <c r="K458" s="78" t="s">
        <v>945</v>
      </c>
      <c r="L458" s="140" t="str">
        <f>IF(ISERROR(VLOOKUP($B458&amp;" "&amp;$M458,Lists!$AC$4:$AD$17,2,FALSE)),"",VLOOKUP($B458&amp;" "&amp;$M458,Lists!$AC$4:$AD$17,2,FALSE))</f>
        <v/>
      </c>
      <c r="M458" s="78" t="str">
        <f>IF(ISERROR(VLOOKUP($K458,Lists!$L$4:$M$7,2,FALSE)),"",VLOOKUP($K458,Lists!$L$4:$M$7,2,FALSE))</f>
        <v/>
      </c>
      <c r="N458" s="98" t="str">
        <f t="shared" si="7"/>
        <v/>
      </c>
      <c r="O458" s="124" t="str">
        <f>IF(C458="no",VLOOKUP(B458,Lists!$R$4:$AB$17,10, FALSE),"Please enter details here")</f>
        <v>Please enter details here</v>
      </c>
      <c r="P458" s="99"/>
      <c r="Q458" s="99" t="str">
        <f>IF(Lists!$BA$4="","No","")</f>
        <v>No</v>
      </c>
      <c r="R458" s="100" t="str">
        <f>IF(ISERROR(VLOOKUP($E458,Lists!$T$4:$AA$49,6,FALSE)),"",VLOOKUP($E458,Lists!$T$4:$AA$49,6,FALSE))</f>
        <v/>
      </c>
      <c r="S458" s="101" t="str">
        <f>IF(ISERROR(VLOOKUP($E458,Lists!$T$4:$AA$49,7,FALSE)),"",VLOOKUP($E458,Lists!$T$4:$AA$49,7,FALSE))</f>
        <v/>
      </c>
      <c r="T458" s="102"/>
      <c r="U458" s="102"/>
      <c r="V458" s="102"/>
      <c r="W458" s="102"/>
      <c r="X458" s="102" t="str">
        <f>IF(ISERROR(VLOOKUP($E458,Lists!$T$4:$AF$49,13,FALSE))," ",VLOOKUP($E458,Lists!$T$4:$AF$49,13,FALSE))</f>
        <v xml:space="preserve"> </v>
      </c>
    </row>
    <row r="459" spans="1:24" x14ac:dyDescent="0.25">
      <c r="A459" s="91"/>
      <c r="B459" s="76" t="s">
        <v>781</v>
      </c>
      <c r="C459" s="89" t="s">
        <v>900</v>
      </c>
      <c r="D459" s="139" t="str">
        <f>IF(ISERROR(VLOOKUP($B459,Lists!$R$4:$S$17,2,FALSE)),"",VLOOKUP($B459,Lists!$R$4:$S$17,2,FALSE))</f>
        <v/>
      </c>
      <c r="E459" s="90" t="s">
        <v>799</v>
      </c>
      <c r="F459" s="96"/>
      <c r="G459" s="96" t="s">
        <v>836</v>
      </c>
      <c r="H459" s="91" t="s">
        <v>1016</v>
      </c>
      <c r="I459" s="91" t="s">
        <v>926</v>
      </c>
      <c r="J459" s="97"/>
      <c r="K459" s="78" t="s">
        <v>945</v>
      </c>
      <c r="L459" s="140" t="str">
        <f>IF(ISERROR(VLOOKUP($B459&amp;" "&amp;$M459,Lists!$AC$4:$AD$17,2,FALSE)),"",VLOOKUP($B459&amp;" "&amp;$M459,Lists!$AC$4:$AD$17,2,FALSE))</f>
        <v/>
      </c>
      <c r="M459" s="78" t="str">
        <f>IF(ISERROR(VLOOKUP($K459,Lists!$L$4:$M$7,2,FALSE)),"",VLOOKUP($K459,Lists!$L$4:$M$7,2,FALSE))</f>
        <v/>
      </c>
      <c r="N459" s="98" t="str">
        <f t="shared" si="7"/>
        <v/>
      </c>
      <c r="O459" s="124" t="str">
        <f>IF(C459="no",VLOOKUP(B459,Lists!$R$4:$AB$17,10, FALSE),"Please enter details here")</f>
        <v>Please enter details here</v>
      </c>
      <c r="P459" s="99"/>
      <c r="Q459" s="99" t="str">
        <f>IF(Lists!$BA$4="","No","")</f>
        <v>No</v>
      </c>
      <c r="R459" s="100" t="str">
        <f>IF(ISERROR(VLOOKUP($E459,Lists!$T$4:$AA$49,6,FALSE)),"",VLOOKUP($E459,Lists!$T$4:$AA$49,6,FALSE))</f>
        <v/>
      </c>
      <c r="S459" s="101" t="str">
        <f>IF(ISERROR(VLOOKUP($E459,Lists!$T$4:$AA$49,7,FALSE)),"",VLOOKUP($E459,Lists!$T$4:$AA$49,7,FALSE))</f>
        <v/>
      </c>
      <c r="T459" s="102"/>
      <c r="U459" s="102"/>
      <c r="V459" s="102"/>
      <c r="W459" s="102"/>
      <c r="X459" s="102" t="str">
        <f>IF(ISERROR(VLOOKUP($E459,Lists!$T$4:$AF$49,13,FALSE))," ",VLOOKUP($E459,Lists!$T$4:$AF$49,13,FALSE))</f>
        <v xml:space="preserve"> </v>
      </c>
    </row>
    <row r="460" spans="1:24" x14ac:dyDescent="0.25">
      <c r="A460" s="91"/>
      <c r="B460" s="76" t="s">
        <v>781</v>
      </c>
      <c r="C460" s="89" t="s">
        <v>900</v>
      </c>
      <c r="D460" s="139" t="str">
        <f>IF(ISERROR(VLOOKUP($B460,Lists!$R$4:$S$17,2,FALSE)),"",VLOOKUP($B460,Lists!$R$4:$S$17,2,FALSE))</f>
        <v/>
      </c>
      <c r="E460" s="90" t="s">
        <v>799</v>
      </c>
      <c r="F460" s="96"/>
      <c r="G460" s="96" t="s">
        <v>836</v>
      </c>
      <c r="H460" s="91" t="s">
        <v>1016</v>
      </c>
      <c r="I460" s="91" t="s">
        <v>926</v>
      </c>
      <c r="J460" s="97"/>
      <c r="K460" s="78" t="s">
        <v>945</v>
      </c>
      <c r="L460" s="140" t="str">
        <f>IF(ISERROR(VLOOKUP($B460&amp;" "&amp;$M460,Lists!$AC$4:$AD$17,2,FALSE)),"",VLOOKUP($B460&amp;" "&amp;$M460,Lists!$AC$4:$AD$17,2,FALSE))</f>
        <v/>
      </c>
      <c r="M460" s="78" t="str">
        <f>IF(ISERROR(VLOOKUP($K460,Lists!$L$4:$M$7,2,FALSE)),"",VLOOKUP($K460,Lists!$L$4:$M$7,2,FALSE))</f>
        <v/>
      </c>
      <c r="N460" s="98" t="str">
        <f t="shared" si="7"/>
        <v/>
      </c>
      <c r="O460" s="124" t="str">
        <f>IF(C460="no",VLOOKUP(B460,Lists!$R$4:$AB$17,10, FALSE),"Please enter details here")</f>
        <v>Please enter details here</v>
      </c>
      <c r="P460" s="99"/>
      <c r="Q460" s="99" t="str">
        <f>IF(Lists!$BA$4="","No","")</f>
        <v>No</v>
      </c>
      <c r="R460" s="100" t="str">
        <f>IF(ISERROR(VLOOKUP($E460,Lists!$T$4:$AA$49,6,FALSE)),"",VLOOKUP($E460,Lists!$T$4:$AA$49,6,FALSE))</f>
        <v/>
      </c>
      <c r="S460" s="101" t="str">
        <f>IF(ISERROR(VLOOKUP($E460,Lists!$T$4:$AA$49,7,FALSE)),"",VLOOKUP($E460,Lists!$T$4:$AA$49,7,FALSE))</f>
        <v/>
      </c>
      <c r="T460" s="102"/>
      <c r="U460" s="102"/>
      <c r="V460" s="102"/>
      <c r="W460" s="102"/>
      <c r="X460" s="102" t="str">
        <f>IF(ISERROR(VLOOKUP($E460,Lists!$T$4:$AF$49,13,FALSE))," ",VLOOKUP($E460,Lists!$T$4:$AF$49,13,FALSE))</f>
        <v xml:space="preserve"> </v>
      </c>
    </row>
    <row r="461" spans="1:24" x14ac:dyDescent="0.25">
      <c r="A461" s="91"/>
      <c r="B461" s="76" t="s">
        <v>781</v>
      </c>
      <c r="C461" s="89" t="s">
        <v>900</v>
      </c>
      <c r="D461" s="139" t="str">
        <f>IF(ISERROR(VLOOKUP($B461,Lists!$R$4:$S$17,2,FALSE)),"",VLOOKUP($B461,Lists!$R$4:$S$17,2,FALSE))</f>
        <v/>
      </c>
      <c r="E461" s="90" t="s">
        <v>799</v>
      </c>
      <c r="F461" s="96"/>
      <c r="G461" s="96" t="s">
        <v>836</v>
      </c>
      <c r="H461" s="91" t="s">
        <v>1016</v>
      </c>
      <c r="I461" s="91" t="s">
        <v>926</v>
      </c>
      <c r="J461" s="97"/>
      <c r="K461" s="78" t="s">
        <v>945</v>
      </c>
      <c r="L461" s="140" t="str">
        <f>IF(ISERROR(VLOOKUP($B461&amp;" "&amp;$M461,Lists!$AC$4:$AD$17,2,FALSE)),"",VLOOKUP($B461&amp;" "&amp;$M461,Lists!$AC$4:$AD$17,2,FALSE))</f>
        <v/>
      </c>
      <c r="M461" s="78" t="str">
        <f>IF(ISERROR(VLOOKUP($K461,Lists!$L$4:$M$7,2,FALSE)),"",VLOOKUP($K461,Lists!$L$4:$M$7,2,FALSE))</f>
        <v/>
      </c>
      <c r="N461" s="98" t="str">
        <f t="shared" si="7"/>
        <v/>
      </c>
      <c r="O461" s="124" t="str">
        <f>IF(C461="no",VLOOKUP(B461,Lists!$R$4:$AB$17,10, FALSE),"Please enter details here")</f>
        <v>Please enter details here</v>
      </c>
      <c r="P461" s="99"/>
      <c r="Q461" s="99" t="str">
        <f>IF(Lists!$BA$4="","No","")</f>
        <v>No</v>
      </c>
      <c r="R461" s="100" t="str">
        <f>IF(ISERROR(VLOOKUP($E461,Lists!$T$4:$AA$49,6,FALSE)),"",VLOOKUP($E461,Lists!$T$4:$AA$49,6,FALSE))</f>
        <v/>
      </c>
      <c r="S461" s="101" t="str">
        <f>IF(ISERROR(VLOOKUP($E461,Lists!$T$4:$AA$49,7,FALSE)),"",VLOOKUP($E461,Lists!$T$4:$AA$49,7,FALSE))</f>
        <v/>
      </c>
      <c r="T461" s="102"/>
      <c r="U461" s="102"/>
      <c r="V461" s="102"/>
      <c r="W461" s="102"/>
      <c r="X461" s="102" t="str">
        <f>IF(ISERROR(VLOOKUP($E461,Lists!$T$4:$AF$49,13,FALSE))," ",VLOOKUP($E461,Lists!$T$4:$AF$49,13,FALSE))</f>
        <v xml:space="preserve"> </v>
      </c>
    </row>
    <row r="462" spans="1:24" x14ac:dyDescent="0.25">
      <c r="A462" s="91"/>
      <c r="B462" s="76" t="s">
        <v>781</v>
      </c>
      <c r="C462" s="89" t="s">
        <v>900</v>
      </c>
      <c r="D462" s="139" t="str">
        <f>IF(ISERROR(VLOOKUP($B462,Lists!$R$4:$S$17,2,FALSE)),"",VLOOKUP($B462,Lists!$R$4:$S$17,2,FALSE))</f>
        <v/>
      </c>
      <c r="E462" s="90" t="s">
        <v>799</v>
      </c>
      <c r="F462" s="96"/>
      <c r="G462" s="96" t="s">
        <v>836</v>
      </c>
      <c r="H462" s="91" t="s">
        <v>1016</v>
      </c>
      <c r="I462" s="91" t="s">
        <v>926</v>
      </c>
      <c r="J462" s="97"/>
      <c r="K462" s="78" t="s">
        <v>945</v>
      </c>
      <c r="L462" s="140" t="str">
        <f>IF(ISERROR(VLOOKUP($B462&amp;" "&amp;$M462,Lists!$AC$4:$AD$17,2,FALSE)),"",VLOOKUP($B462&amp;" "&amp;$M462,Lists!$AC$4:$AD$17,2,FALSE))</f>
        <v/>
      </c>
      <c r="M462" s="78" t="str">
        <f>IF(ISERROR(VLOOKUP($K462,Lists!$L$4:$M$7,2,FALSE)),"",VLOOKUP($K462,Lists!$L$4:$M$7,2,FALSE))</f>
        <v/>
      </c>
      <c r="N462" s="98" t="str">
        <f t="shared" si="7"/>
        <v/>
      </c>
      <c r="O462" s="124" t="str">
        <f>IF(C462="no",VLOOKUP(B462,Lists!$R$4:$AB$17,10, FALSE),"Please enter details here")</f>
        <v>Please enter details here</v>
      </c>
      <c r="P462" s="99"/>
      <c r="Q462" s="99" t="str">
        <f>IF(Lists!$BA$4="","No","")</f>
        <v>No</v>
      </c>
      <c r="R462" s="100" t="str">
        <f>IF(ISERROR(VLOOKUP($E462,Lists!$T$4:$AA$49,6,FALSE)),"",VLOOKUP($E462,Lists!$T$4:$AA$49,6,FALSE))</f>
        <v/>
      </c>
      <c r="S462" s="101" t="str">
        <f>IF(ISERROR(VLOOKUP($E462,Lists!$T$4:$AA$49,7,FALSE)),"",VLOOKUP($E462,Lists!$T$4:$AA$49,7,FALSE))</f>
        <v/>
      </c>
      <c r="T462" s="102"/>
      <c r="U462" s="102"/>
      <c r="V462" s="102"/>
      <c r="W462" s="102"/>
      <c r="X462" s="102" t="str">
        <f>IF(ISERROR(VLOOKUP($E462,Lists!$T$4:$AF$49,13,FALSE))," ",VLOOKUP($E462,Lists!$T$4:$AF$49,13,FALSE))</f>
        <v xml:space="preserve"> </v>
      </c>
    </row>
    <row r="463" spans="1:24" x14ac:dyDescent="0.25">
      <c r="A463" s="91"/>
      <c r="B463" s="76" t="s">
        <v>781</v>
      </c>
      <c r="C463" s="89" t="s">
        <v>900</v>
      </c>
      <c r="D463" s="139" t="str">
        <f>IF(ISERROR(VLOOKUP($B463,Lists!$R$4:$S$17,2,FALSE)),"",VLOOKUP($B463,Lists!$R$4:$S$17,2,FALSE))</f>
        <v/>
      </c>
      <c r="E463" s="90" t="s">
        <v>799</v>
      </c>
      <c r="F463" s="96"/>
      <c r="G463" s="96" t="s">
        <v>836</v>
      </c>
      <c r="H463" s="91" t="s">
        <v>1016</v>
      </c>
      <c r="I463" s="91" t="s">
        <v>926</v>
      </c>
      <c r="J463" s="97"/>
      <c r="K463" s="78" t="s">
        <v>945</v>
      </c>
      <c r="L463" s="140" t="str">
        <f>IF(ISERROR(VLOOKUP($B463&amp;" "&amp;$M463,Lists!$AC$4:$AD$17,2,FALSE)),"",VLOOKUP($B463&amp;" "&amp;$M463,Lists!$AC$4:$AD$17,2,FALSE))</f>
        <v/>
      </c>
      <c r="M463" s="78" t="str">
        <f>IF(ISERROR(VLOOKUP($K463,Lists!$L$4:$M$7,2,FALSE)),"",VLOOKUP($K463,Lists!$L$4:$M$7,2,FALSE))</f>
        <v/>
      </c>
      <c r="N463" s="98" t="str">
        <f t="shared" si="7"/>
        <v/>
      </c>
      <c r="O463" s="124" t="str">
        <f>IF(C463="no",VLOOKUP(B463,Lists!$R$4:$AB$17,10, FALSE),"Please enter details here")</f>
        <v>Please enter details here</v>
      </c>
      <c r="P463" s="99"/>
      <c r="Q463" s="99" t="str">
        <f>IF(Lists!$BA$4="","No","")</f>
        <v>No</v>
      </c>
      <c r="R463" s="100" t="str">
        <f>IF(ISERROR(VLOOKUP($E463,Lists!$T$4:$AA$49,6,FALSE)),"",VLOOKUP($E463,Lists!$T$4:$AA$49,6,FALSE))</f>
        <v/>
      </c>
      <c r="S463" s="101" t="str">
        <f>IF(ISERROR(VLOOKUP($E463,Lists!$T$4:$AA$49,7,FALSE)),"",VLOOKUP($E463,Lists!$T$4:$AA$49,7,FALSE))</f>
        <v/>
      </c>
      <c r="T463" s="102"/>
      <c r="U463" s="102"/>
      <c r="V463" s="102"/>
      <c r="W463" s="102"/>
      <c r="X463" s="102" t="str">
        <f>IF(ISERROR(VLOOKUP($E463,Lists!$T$4:$AF$49,13,FALSE))," ",VLOOKUP($E463,Lists!$T$4:$AF$49,13,FALSE))</f>
        <v xml:space="preserve"> </v>
      </c>
    </row>
    <row r="464" spans="1:24" x14ac:dyDescent="0.25">
      <c r="A464" s="91"/>
      <c r="B464" s="76" t="s">
        <v>781</v>
      </c>
      <c r="C464" s="89" t="s">
        <v>900</v>
      </c>
      <c r="D464" s="139" t="str">
        <f>IF(ISERROR(VLOOKUP($B464,Lists!$R$4:$S$17,2,FALSE)),"",VLOOKUP($B464,Lists!$R$4:$S$17,2,FALSE))</f>
        <v/>
      </c>
      <c r="E464" s="90" t="s">
        <v>799</v>
      </c>
      <c r="F464" s="96"/>
      <c r="G464" s="96" t="s">
        <v>836</v>
      </c>
      <c r="H464" s="91" t="s">
        <v>1016</v>
      </c>
      <c r="I464" s="91" t="s">
        <v>926</v>
      </c>
      <c r="J464" s="97"/>
      <c r="K464" s="78" t="s">
        <v>945</v>
      </c>
      <c r="L464" s="140" t="str">
        <f>IF(ISERROR(VLOOKUP($B464&amp;" "&amp;$M464,Lists!$AC$4:$AD$17,2,FALSE)),"",VLOOKUP($B464&amp;" "&amp;$M464,Lists!$AC$4:$AD$17,2,FALSE))</f>
        <v/>
      </c>
      <c r="M464" s="78" t="str">
        <f>IF(ISERROR(VLOOKUP($K464,Lists!$L$4:$M$7,2,FALSE)),"",VLOOKUP($K464,Lists!$L$4:$M$7,2,FALSE))</f>
        <v/>
      </c>
      <c r="N464" s="98" t="str">
        <f t="shared" si="7"/>
        <v/>
      </c>
      <c r="O464" s="124" t="str">
        <f>IF(C464="no",VLOOKUP(B464,Lists!$R$4:$AB$17,10, FALSE),"Please enter details here")</f>
        <v>Please enter details here</v>
      </c>
      <c r="P464" s="99"/>
      <c r="Q464" s="99" t="str">
        <f>IF(Lists!$BA$4="","No","")</f>
        <v>No</v>
      </c>
      <c r="R464" s="100" t="str">
        <f>IF(ISERROR(VLOOKUP($E464,Lists!$T$4:$AA$49,6,FALSE)),"",VLOOKUP($E464,Lists!$T$4:$AA$49,6,FALSE))</f>
        <v/>
      </c>
      <c r="S464" s="101" t="str">
        <f>IF(ISERROR(VLOOKUP($E464,Lists!$T$4:$AA$49,7,FALSE)),"",VLOOKUP($E464,Lists!$T$4:$AA$49,7,FALSE))</f>
        <v/>
      </c>
      <c r="T464" s="102"/>
      <c r="U464" s="102"/>
      <c r="V464" s="102"/>
      <c r="W464" s="102"/>
      <c r="X464" s="102" t="str">
        <f>IF(ISERROR(VLOOKUP($E464,Lists!$T$4:$AF$49,13,FALSE))," ",VLOOKUP($E464,Lists!$T$4:$AF$49,13,FALSE))</f>
        <v xml:space="preserve"> </v>
      </c>
    </row>
    <row r="465" spans="1:24" x14ac:dyDescent="0.25">
      <c r="A465" s="91"/>
      <c r="B465" s="76" t="s">
        <v>781</v>
      </c>
      <c r="C465" s="89" t="s">
        <v>900</v>
      </c>
      <c r="D465" s="139" t="str">
        <f>IF(ISERROR(VLOOKUP($B465,Lists!$R$4:$S$17,2,FALSE)),"",VLOOKUP($B465,Lists!$R$4:$S$17,2,FALSE))</f>
        <v/>
      </c>
      <c r="E465" s="90" t="s">
        <v>799</v>
      </c>
      <c r="F465" s="96"/>
      <c r="G465" s="96" t="s">
        <v>836</v>
      </c>
      <c r="H465" s="91" t="s">
        <v>1016</v>
      </c>
      <c r="I465" s="91" t="s">
        <v>926</v>
      </c>
      <c r="J465" s="97"/>
      <c r="K465" s="78" t="s">
        <v>945</v>
      </c>
      <c r="L465" s="140" t="str">
        <f>IF(ISERROR(VLOOKUP($B465&amp;" "&amp;$M465,Lists!$AC$4:$AD$17,2,FALSE)),"",VLOOKUP($B465&amp;" "&amp;$M465,Lists!$AC$4:$AD$17,2,FALSE))</f>
        <v/>
      </c>
      <c r="M465" s="78" t="str">
        <f>IF(ISERROR(VLOOKUP($K465,Lists!$L$4:$M$7,2,FALSE)),"",VLOOKUP($K465,Lists!$L$4:$M$7,2,FALSE))</f>
        <v/>
      </c>
      <c r="N465" s="98" t="str">
        <f t="shared" si="7"/>
        <v/>
      </c>
      <c r="O465" s="124" t="str">
        <f>IF(C465="no",VLOOKUP(B465,Lists!$R$4:$AB$17,10, FALSE),"Please enter details here")</f>
        <v>Please enter details here</v>
      </c>
      <c r="P465" s="99"/>
      <c r="Q465" s="99" t="str">
        <f>IF(Lists!$BA$4="","No","")</f>
        <v>No</v>
      </c>
      <c r="R465" s="100" t="str">
        <f>IF(ISERROR(VLOOKUP($E465,Lists!$T$4:$AA$49,6,FALSE)),"",VLOOKUP($E465,Lists!$T$4:$AA$49,6,FALSE))</f>
        <v/>
      </c>
      <c r="S465" s="101" t="str">
        <f>IF(ISERROR(VLOOKUP($E465,Lists!$T$4:$AA$49,7,FALSE)),"",VLOOKUP($E465,Lists!$T$4:$AA$49,7,FALSE))</f>
        <v/>
      </c>
      <c r="T465" s="102"/>
      <c r="U465" s="102"/>
      <c r="V465" s="102"/>
      <c r="W465" s="102"/>
      <c r="X465" s="102" t="str">
        <f>IF(ISERROR(VLOOKUP($E465,Lists!$T$4:$AF$49,13,FALSE))," ",VLOOKUP($E465,Lists!$T$4:$AF$49,13,FALSE))</f>
        <v xml:space="preserve"> </v>
      </c>
    </row>
    <row r="466" spans="1:24" x14ac:dyDescent="0.25">
      <c r="A466" s="91"/>
      <c r="B466" s="76" t="s">
        <v>781</v>
      </c>
      <c r="C466" s="89" t="s">
        <v>900</v>
      </c>
      <c r="D466" s="139" t="str">
        <f>IF(ISERROR(VLOOKUP($B466,Lists!$R$4:$S$17,2,FALSE)),"",VLOOKUP($B466,Lists!$R$4:$S$17,2,FALSE))</f>
        <v/>
      </c>
      <c r="E466" s="90" t="s">
        <v>799</v>
      </c>
      <c r="F466" s="96"/>
      <c r="G466" s="96" t="s">
        <v>836</v>
      </c>
      <c r="H466" s="91" t="s">
        <v>1016</v>
      </c>
      <c r="I466" s="91" t="s">
        <v>926</v>
      </c>
      <c r="J466" s="97"/>
      <c r="K466" s="78" t="s">
        <v>945</v>
      </c>
      <c r="L466" s="140" t="str">
        <f>IF(ISERROR(VLOOKUP($B466&amp;" "&amp;$M466,Lists!$AC$4:$AD$17,2,FALSE)),"",VLOOKUP($B466&amp;" "&amp;$M466,Lists!$AC$4:$AD$17,2,FALSE))</f>
        <v/>
      </c>
      <c r="M466" s="78" t="str">
        <f>IF(ISERROR(VLOOKUP($K466,Lists!$L$4:$M$7,2,FALSE)),"",VLOOKUP($K466,Lists!$L$4:$M$7,2,FALSE))</f>
        <v/>
      </c>
      <c r="N466" s="98" t="str">
        <f t="shared" si="7"/>
        <v/>
      </c>
      <c r="O466" s="124" t="str">
        <f>IF(C466="no",VLOOKUP(B466,Lists!$R$4:$AB$17,10, FALSE),"Please enter details here")</f>
        <v>Please enter details here</v>
      </c>
      <c r="P466" s="99"/>
      <c r="Q466" s="99" t="str">
        <f>IF(Lists!$BA$4="","No","")</f>
        <v>No</v>
      </c>
      <c r="R466" s="100" t="str">
        <f>IF(ISERROR(VLOOKUP($E466,Lists!$T$4:$AA$49,6,FALSE)),"",VLOOKUP($E466,Lists!$T$4:$AA$49,6,FALSE))</f>
        <v/>
      </c>
      <c r="S466" s="101" t="str">
        <f>IF(ISERROR(VLOOKUP($E466,Lists!$T$4:$AA$49,7,FALSE)),"",VLOOKUP($E466,Lists!$T$4:$AA$49,7,FALSE))</f>
        <v/>
      </c>
      <c r="T466" s="102"/>
      <c r="U466" s="102"/>
      <c r="V466" s="102"/>
      <c r="W466" s="102"/>
      <c r="X466" s="102" t="str">
        <f>IF(ISERROR(VLOOKUP($E466,Lists!$T$4:$AF$49,13,FALSE))," ",VLOOKUP($E466,Lists!$T$4:$AF$49,13,FALSE))</f>
        <v xml:space="preserve"> </v>
      </c>
    </row>
    <row r="467" spans="1:24" x14ac:dyDescent="0.25">
      <c r="A467" s="91"/>
      <c r="B467" s="76" t="s">
        <v>781</v>
      </c>
      <c r="C467" s="89" t="s">
        <v>900</v>
      </c>
      <c r="D467" s="139" t="str">
        <f>IF(ISERROR(VLOOKUP($B467,Lists!$R$4:$S$17,2,FALSE)),"",VLOOKUP($B467,Lists!$R$4:$S$17,2,FALSE))</f>
        <v/>
      </c>
      <c r="E467" s="90" t="s">
        <v>799</v>
      </c>
      <c r="F467" s="96"/>
      <c r="G467" s="96" t="s">
        <v>836</v>
      </c>
      <c r="H467" s="91" t="s">
        <v>1016</v>
      </c>
      <c r="I467" s="91" t="s">
        <v>926</v>
      </c>
      <c r="J467" s="97"/>
      <c r="K467" s="78" t="s">
        <v>945</v>
      </c>
      <c r="L467" s="140" t="str">
        <f>IF(ISERROR(VLOOKUP($B467&amp;" "&amp;$M467,Lists!$AC$4:$AD$17,2,FALSE)),"",VLOOKUP($B467&amp;" "&amp;$M467,Lists!$AC$4:$AD$17,2,FALSE))</f>
        <v/>
      </c>
      <c r="M467" s="78" t="str">
        <f>IF(ISERROR(VLOOKUP($K467,Lists!$L$4:$M$7,2,FALSE)),"",VLOOKUP($K467,Lists!$L$4:$M$7,2,FALSE))</f>
        <v/>
      </c>
      <c r="N467" s="98" t="str">
        <f t="shared" si="7"/>
        <v/>
      </c>
      <c r="O467" s="124" t="str">
        <f>IF(C467="no",VLOOKUP(B467,Lists!$R$4:$AB$17,10, FALSE),"Please enter details here")</f>
        <v>Please enter details here</v>
      </c>
      <c r="P467" s="99"/>
      <c r="Q467" s="99" t="str">
        <f>IF(Lists!$BA$4="","No","")</f>
        <v>No</v>
      </c>
      <c r="R467" s="100" t="str">
        <f>IF(ISERROR(VLOOKUP($E467,Lists!$T$4:$AA$49,6,FALSE)),"",VLOOKUP($E467,Lists!$T$4:$AA$49,6,FALSE))</f>
        <v/>
      </c>
      <c r="S467" s="101" t="str">
        <f>IF(ISERROR(VLOOKUP($E467,Lists!$T$4:$AA$49,7,FALSE)),"",VLOOKUP($E467,Lists!$T$4:$AA$49,7,FALSE))</f>
        <v/>
      </c>
      <c r="T467" s="102"/>
      <c r="U467" s="102"/>
      <c r="V467" s="102"/>
      <c r="W467" s="102"/>
      <c r="X467" s="102" t="str">
        <f>IF(ISERROR(VLOOKUP($E467,Lists!$T$4:$AF$49,13,FALSE))," ",VLOOKUP($E467,Lists!$T$4:$AF$49,13,FALSE))</f>
        <v xml:space="preserve"> </v>
      </c>
    </row>
    <row r="468" spans="1:24" x14ac:dyDescent="0.25">
      <c r="A468" s="91"/>
      <c r="B468" s="76" t="s">
        <v>781</v>
      </c>
      <c r="C468" s="89" t="s">
        <v>900</v>
      </c>
      <c r="D468" s="139" t="str">
        <f>IF(ISERROR(VLOOKUP($B468,Lists!$R$4:$S$17,2,FALSE)),"",VLOOKUP($B468,Lists!$R$4:$S$17,2,FALSE))</f>
        <v/>
      </c>
      <c r="E468" s="90" t="s">
        <v>799</v>
      </c>
      <c r="F468" s="96"/>
      <c r="G468" s="96" t="s">
        <v>836</v>
      </c>
      <c r="H468" s="91" t="s">
        <v>1016</v>
      </c>
      <c r="I468" s="91" t="s">
        <v>926</v>
      </c>
      <c r="J468" s="97"/>
      <c r="K468" s="78" t="s">
        <v>945</v>
      </c>
      <c r="L468" s="140" t="str">
        <f>IF(ISERROR(VLOOKUP($B468&amp;" "&amp;$M468,Lists!$AC$4:$AD$17,2,FALSE)),"",VLOOKUP($B468&amp;" "&amp;$M468,Lists!$AC$4:$AD$17,2,FALSE))</f>
        <v/>
      </c>
      <c r="M468" s="78" t="str">
        <f>IF(ISERROR(VLOOKUP($K468,Lists!$L$4:$M$7,2,FALSE)),"",VLOOKUP($K468,Lists!$L$4:$M$7,2,FALSE))</f>
        <v/>
      </c>
      <c r="N468" s="98" t="str">
        <f t="shared" si="7"/>
        <v/>
      </c>
      <c r="O468" s="124" t="str">
        <f>IF(C468="no",VLOOKUP(B468,Lists!$R$4:$AB$17,10, FALSE),"Please enter details here")</f>
        <v>Please enter details here</v>
      </c>
      <c r="P468" s="99"/>
      <c r="Q468" s="99" t="str">
        <f>IF(Lists!$BA$4="","No","")</f>
        <v>No</v>
      </c>
      <c r="R468" s="100" t="str">
        <f>IF(ISERROR(VLOOKUP($E468,Lists!$T$4:$AA$49,6,FALSE)),"",VLOOKUP($E468,Lists!$T$4:$AA$49,6,FALSE))</f>
        <v/>
      </c>
      <c r="S468" s="101" t="str">
        <f>IF(ISERROR(VLOOKUP($E468,Lists!$T$4:$AA$49,7,FALSE)),"",VLOOKUP($E468,Lists!$T$4:$AA$49,7,FALSE))</f>
        <v/>
      </c>
      <c r="T468" s="102"/>
      <c r="U468" s="102"/>
      <c r="V468" s="102"/>
      <c r="W468" s="102"/>
      <c r="X468" s="102" t="str">
        <f>IF(ISERROR(VLOOKUP($E468,Lists!$T$4:$AF$49,13,FALSE))," ",VLOOKUP($E468,Lists!$T$4:$AF$49,13,FALSE))</f>
        <v xml:space="preserve"> </v>
      </c>
    </row>
    <row r="469" spans="1:24" x14ac:dyDescent="0.25">
      <c r="A469" s="91"/>
      <c r="B469" s="76" t="s">
        <v>781</v>
      </c>
      <c r="C469" s="89" t="s">
        <v>900</v>
      </c>
      <c r="D469" s="139" t="str">
        <f>IF(ISERROR(VLOOKUP($B469,Lists!$R$4:$S$17,2,FALSE)),"",VLOOKUP($B469,Lists!$R$4:$S$17,2,FALSE))</f>
        <v/>
      </c>
      <c r="E469" s="90" t="s">
        <v>799</v>
      </c>
      <c r="F469" s="96"/>
      <c r="G469" s="96" t="s">
        <v>836</v>
      </c>
      <c r="H469" s="91" t="s">
        <v>1016</v>
      </c>
      <c r="I469" s="91" t="s">
        <v>926</v>
      </c>
      <c r="J469" s="97"/>
      <c r="K469" s="78" t="s">
        <v>945</v>
      </c>
      <c r="L469" s="140" t="str">
        <f>IF(ISERROR(VLOOKUP($B469&amp;" "&amp;$M469,Lists!$AC$4:$AD$17,2,FALSE)),"",VLOOKUP($B469&amp;" "&amp;$M469,Lists!$AC$4:$AD$17,2,FALSE))</f>
        <v/>
      </c>
      <c r="M469" s="78" t="str">
        <f>IF(ISERROR(VLOOKUP($K469,Lists!$L$4:$M$7,2,FALSE)),"",VLOOKUP($K469,Lists!$L$4:$M$7,2,FALSE))</f>
        <v/>
      </c>
      <c r="N469" s="98" t="str">
        <f t="shared" si="7"/>
        <v/>
      </c>
      <c r="O469" s="124" t="str">
        <f>IF(C469="no",VLOOKUP(B469,Lists!$R$4:$AB$17,10, FALSE),"Please enter details here")</f>
        <v>Please enter details here</v>
      </c>
      <c r="P469" s="99"/>
      <c r="Q469" s="99" t="str">
        <f>IF(Lists!$BA$4="","No","")</f>
        <v>No</v>
      </c>
      <c r="R469" s="100" t="str">
        <f>IF(ISERROR(VLOOKUP($E469,Lists!$T$4:$AA$49,6,FALSE)),"",VLOOKUP($E469,Lists!$T$4:$AA$49,6,FALSE))</f>
        <v/>
      </c>
      <c r="S469" s="101" t="str">
        <f>IF(ISERROR(VLOOKUP($E469,Lists!$T$4:$AA$49,7,FALSE)),"",VLOOKUP($E469,Lists!$T$4:$AA$49,7,FALSE))</f>
        <v/>
      </c>
      <c r="T469" s="102"/>
      <c r="U469" s="102"/>
      <c r="V469" s="102"/>
      <c r="W469" s="102"/>
      <c r="X469" s="102" t="str">
        <f>IF(ISERROR(VLOOKUP($E469,Lists!$T$4:$AF$49,13,FALSE))," ",VLOOKUP($E469,Lists!$T$4:$AF$49,13,FALSE))</f>
        <v xml:space="preserve"> </v>
      </c>
    </row>
    <row r="470" spans="1:24" x14ac:dyDescent="0.25">
      <c r="A470" s="91"/>
      <c r="B470" s="76" t="s">
        <v>781</v>
      </c>
      <c r="C470" s="89" t="s">
        <v>900</v>
      </c>
      <c r="D470" s="139" t="str">
        <f>IF(ISERROR(VLOOKUP($B470,Lists!$R$4:$S$17,2,FALSE)),"",VLOOKUP($B470,Lists!$R$4:$S$17,2,FALSE))</f>
        <v/>
      </c>
      <c r="E470" s="90" t="s">
        <v>799</v>
      </c>
      <c r="F470" s="96"/>
      <c r="G470" s="96" t="s">
        <v>836</v>
      </c>
      <c r="H470" s="91" t="s">
        <v>1016</v>
      </c>
      <c r="I470" s="91" t="s">
        <v>926</v>
      </c>
      <c r="J470" s="97"/>
      <c r="K470" s="78" t="s">
        <v>945</v>
      </c>
      <c r="L470" s="140" t="str">
        <f>IF(ISERROR(VLOOKUP($B470&amp;" "&amp;$M470,Lists!$AC$4:$AD$17,2,FALSE)),"",VLOOKUP($B470&amp;" "&amp;$M470,Lists!$AC$4:$AD$17,2,FALSE))</f>
        <v/>
      </c>
      <c r="M470" s="78" t="str">
        <f>IF(ISERROR(VLOOKUP($K470,Lists!$L$4:$M$7,2,FALSE)),"",VLOOKUP($K470,Lists!$L$4:$M$7,2,FALSE))</f>
        <v/>
      </c>
      <c r="N470" s="98" t="str">
        <f t="shared" si="7"/>
        <v/>
      </c>
      <c r="O470" s="124" t="str">
        <f>IF(C470="no",VLOOKUP(B470,Lists!$R$4:$AB$17,10, FALSE),"Please enter details here")</f>
        <v>Please enter details here</v>
      </c>
      <c r="P470" s="99"/>
      <c r="Q470" s="99" t="str">
        <f>IF(Lists!$BA$4="","No","")</f>
        <v>No</v>
      </c>
      <c r="R470" s="100" t="str">
        <f>IF(ISERROR(VLOOKUP($E470,Lists!$T$4:$AA$49,6,FALSE)),"",VLOOKUP($E470,Lists!$T$4:$AA$49,6,FALSE))</f>
        <v/>
      </c>
      <c r="S470" s="101" t="str">
        <f>IF(ISERROR(VLOOKUP($E470,Lists!$T$4:$AA$49,7,FALSE)),"",VLOOKUP($E470,Lists!$T$4:$AA$49,7,FALSE))</f>
        <v/>
      </c>
      <c r="T470" s="102"/>
      <c r="U470" s="102"/>
      <c r="V470" s="102"/>
      <c r="W470" s="102"/>
      <c r="X470" s="102" t="str">
        <f>IF(ISERROR(VLOOKUP($E470,Lists!$T$4:$AF$49,13,FALSE))," ",VLOOKUP($E470,Lists!$T$4:$AF$49,13,FALSE))</f>
        <v xml:space="preserve"> </v>
      </c>
    </row>
    <row r="471" spans="1:24" x14ac:dyDescent="0.25">
      <c r="A471" s="91"/>
      <c r="B471" s="76" t="s">
        <v>781</v>
      </c>
      <c r="C471" s="89" t="s">
        <v>900</v>
      </c>
      <c r="D471" s="139" t="str">
        <f>IF(ISERROR(VLOOKUP($B471,Lists!$R$4:$S$17,2,FALSE)),"",VLOOKUP($B471,Lists!$R$4:$S$17,2,FALSE))</f>
        <v/>
      </c>
      <c r="E471" s="90" t="s">
        <v>799</v>
      </c>
      <c r="F471" s="96"/>
      <c r="G471" s="96" t="s">
        <v>836</v>
      </c>
      <c r="H471" s="91" t="s">
        <v>1016</v>
      </c>
      <c r="I471" s="91" t="s">
        <v>926</v>
      </c>
      <c r="J471" s="97"/>
      <c r="K471" s="78" t="s">
        <v>945</v>
      </c>
      <c r="L471" s="140" t="str">
        <f>IF(ISERROR(VLOOKUP($B471&amp;" "&amp;$M471,Lists!$AC$4:$AD$17,2,FALSE)),"",VLOOKUP($B471&amp;" "&amp;$M471,Lists!$AC$4:$AD$17,2,FALSE))</f>
        <v/>
      </c>
      <c r="M471" s="78" t="str">
        <f>IF(ISERROR(VLOOKUP($K471,Lists!$L$4:$M$7,2,FALSE)),"",VLOOKUP($K471,Lists!$L$4:$M$7,2,FALSE))</f>
        <v/>
      </c>
      <c r="N471" s="98" t="str">
        <f t="shared" si="7"/>
        <v/>
      </c>
      <c r="O471" s="124" t="str">
        <f>IF(C471="no",VLOOKUP(B471,Lists!$R$4:$AB$17,10, FALSE),"Please enter details here")</f>
        <v>Please enter details here</v>
      </c>
      <c r="P471" s="99"/>
      <c r="Q471" s="99" t="str">
        <f>IF(Lists!$BA$4="","No","")</f>
        <v>No</v>
      </c>
      <c r="R471" s="100" t="str">
        <f>IF(ISERROR(VLOOKUP($E471,Lists!$T$4:$AA$49,6,FALSE)),"",VLOOKUP($E471,Lists!$T$4:$AA$49,6,FALSE))</f>
        <v/>
      </c>
      <c r="S471" s="101" t="str">
        <f>IF(ISERROR(VLOOKUP($E471,Lists!$T$4:$AA$49,7,FALSE)),"",VLOOKUP($E471,Lists!$T$4:$AA$49,7,FALSE))</f>
        <v/>
      </c>
      <c r="T471" s="102"/>
      <c r="U471" s="102"/>
      <c r="V471" s="102"/>
      <c r="W471" s="102"/>
      <c r="X471" s="102" t="str">
        <f>IF(ISERROR(VLOOKUP($E471,Lists!$T$4:$AF$49,13,FALSE))," ",VLOOKUP($E471,Lists!$T$4:$AF$49,13,FALSE))</f>
        <v xml:space="preserve"> </v>
      </c>
    </row>
    <row r="472" spans="1:24" x14ac:dyDescent="0.25">
      <c r="A472" s="91"/>
      <c r="B472" s="76" t="s">
        <v>781</v>
      </c>
      <c r="C472" s="89" t="s">
        <v>900</v>
      </c>
      <c r="D472" s="139" t="str">
        <f>IF(ISERROR(VLOOKUP($B472,Lists!$R$4:$S$17,2,FALSE)),"",VLOOKUP($B472,Lists!$R$4:$S$17,2,FALSE))</f>
        <v/>
      </c>
      <c r="E472" s="90" t="s">
        <v>799</v>
      </c>
      <c r="F472" s="96"/>
      <c r="G472" s="96" t="s">
        <v>836</v>
      </c>
      <c r="H472" s="91" t="s">
        <v>1016</v>
      </c>
      <c r="I472" s="91" t="s">
        <v>926</v>
      </c>
      <c r="J472" s="97"/>
      <c r="K472" s="78" t="s">
        <v>945</v>
      </c>
      <c r="L472" s="140" t="str">
        <f>IF(ISERROR(VLOOKUP($B472&amp;" "&amp;$M472,Lists!$AC$4:$AD$17,2,FALSE)),"",VLOOKUP($B472&amp;" "&amp;$M472,Lists!$AC$4:$AD$17,2,FALSE))</f>
        <v/>
      </c>
      <c r="M472" s="78" t="str">
        <f>IF(ISERROR(VLOOKUP($K472,Lists!$L$4:$M$7,2,FALSE)),"",VLOOKUP($K472,Lists!$L$4:$M$7,2,FALSE))</f>
        <v/>
      </c>
      <c r="N472" s="98" t="str">
        <f t="shared" si="7"/>
        <v/>
      </c>
      <c r="O472" s="124" t="str">
        <f>IF(C472="no",VLOOKUP(B472,Lists!$R$4:$AB$17,10, FALSE),"Please enter details here")</f>
        <v>Please enter details here</v>
      </c>
      <c r="P472" s="99"/>
      <c r="Q472" s="99" t="str">
        <f>IF(Lists!$BA$4="","No","")</f>
        <v>No</v>
      </c>
      <c r="R472" s="100" t="str">
        <f>IF(ISERROR(VLOOKUP($E472,Lists!$T$4:$AA$49,6,FALSE)),"",VLOOKUP($E472,Lists!$T$4:$AA$49,6,FALSE))</f>
        <v/>
      </c>
      <c r="S472" s="101" t="str">
        <f>IF(ISERROR(VLOOKUP($E472,Lists!$T$4:$AA$49,7,FALSE)),"",VLOOKUP($E472,Lists!$T$4:$AA$49,7,FALSE))</f>
        <v/>
      </c>
      <c r="T472" s="102"/>
      <c r="U472" s="102"/>
      <c r="V472" s="102"/>
      <c r="W472" s="102"/>
      <c r="X472" s="102" t="str">
        <f>IF(ISERROR(VLOOKUP($E472,Lists!$T$4:$AF$49,13,FALSE))," ",VLOOKUP($E472,Lists!$T$4:$AF$49,13,FALSE))</f>
        <v xml:space="preserve"> </v>
      </c>
    </row>
    <row r="473" spans="1:24" x14ac:dyDescent="0.25">
      <c r="A473" s="91"/>
      <c r="B473" s="76" t="s">
        <v>781</v>
      </c>
      <c r="C473" s="89" t="s">
        <v>900</v>
      </c>
      <c r="D473" s="139" t="str">
        <f>IF(ISERROR(VLOOKUP($B473,Lists!$R$4:$S$17,2,FALSE)),"",VLOOKUP($B473,Lists!$R$4:$S$17,2,FALSE))</f>
        <v/>
      </c>
      <c r="E473" s="90" t="s">
        <v>799</v>
      </c>
      <c r="F473" s="96"/>
      <c r="G473" s="96" t="s">
        <v>836</v>
      </c>
      <c r="H473" s="91" t="s">
        <v>1016</v>
      </c>
      <c r="I473" s="91" t="s">
        <v>926</v>
      </c>
      <c r="J473" s="97"/>
      <c r="K473" s="78" t="s">
        <v>945</v>
      </c>
      <c r="L473" s="140" t="str">
        <f>IF(ISERROR(VLOOKUP($B473&amp;" "&amp;$M473,Lists!$AC$4:$AD$17,2,FALSE)),"",VLOOKUP($B473&amp;" "&amp;$M473,Lists!$AC$4:$AD$17,2,FALSE))</f>
        <v/>
      </c>
      <c r="M473" s="78" t="str">
        <f>IF(ISERROR(VLOOKUP($K473,Lists!$L$4:$M$7,2,FALSE)),"",VLOOKUP($K473,Lists!$L$4:$M$7,2,FALSE))</f>
        <v/>
      </c>
      <c r="N473" s="98" t="str">
        <f t="shared" si="7"/>
        <v/>
      </c>
      <c r="O473" s="124" t="str">
        <f>IF(C473="no",VLOOKUP(B473,Lists!$R$4:$AB$17,10, FALSE),"Please enter details here")</f>
        <v>Please enter details here</v>
      </c>
      <c r="P473" s="99"/>
      <c r="Q473" s="99" t="str">
        <f>IF(Lists!$BA$4="","No","")</f>
        <v>No</v>
      </c>
      <c r="R473" s="100" t="str">
        <f>IF(ISERROR(VLOOKUP($E473,Lists!$T$4:$AA$49,6,FALSE)),"",VLOOKUP($E473,Lists!$T$4:$AA$49,6,FALSE))</f>
        <v/>
      </c>
      <c r="S473" s="101" t="str">
        <f>IF(ISERROR(VLOOKUP($E473,Lists!$T$4:$AA$49,7,FALSE)),"",VLOOKUP($E473,Lists!$T$4:$AA$49,7,FALSE))</f>
        <v/>
      </c>
      <c r="T473" s="102"/>
      <c r="U473" s="102"/>
      <c r="V473" s="102"/>
      <c r="W473" s="102"/>
      <c r="X473" s="102" t="str">
        <f>IF(ISERROR(VLOOKUP($E473,Lists!$T$4:$AF$49,13,FALSE))," ",VLOOKUP($E473,Lists!$T$4:$AF$49,13,FALSE))</f>
        <v xml:space="preserve"> </v>
      </c>
    </row>
    <row r="474" spans="1:24" x14ac:dyDescent="0.25">
      <c r="A474" s="91"/>
      <c r="B474" s="76" t="s">
        <v>781</v>
      </c>
      <c r="C474" s="89" t="s">
        <v>900</v>
      </c>
      <c r="D474" s="139" t="str">
        <f>IF(ISERROR(VLOOKUP($B474,Lists!$R$4:$S$17,2,FALSE)),"",VLOOKUP($B474,Lists!$R$4:$S$17,2,FALSE))</f>
        <v/>
      </c>
      <c r="E474" s="90" t="s">
        <v>799</v>
      </c>
      <c r="F474" s="96"/>
      <c r="G474" s="96" t="s">
        <v>836</v>
      </c>
      <c r="H474" s="91" t="s">
        <v>1016</v>
      </c>
      <c r="I474" s="91" t="s">
        <v>926</v>
      </c>
      <c r="J474" s="97"/>
      <c r="K474" s="78" t="s">
        <v>945</v>
      </c>
      <c r="L474" s="140" t="str">
        <f>IF(ISERROR(VLOOKUP($B474&amp;" "&amp;$M474,Lists!$AC$4:$AD$17,2,FALSE)),"",VLOOKUP($B474&amp;" "&amp;$M474,Lists!$AC$4:$AD$17,2,FALSE))</f>
        <v/>
      </c>
      <c r="M474" s="78" t="str">
        <f>IF(ISERROR(VLOOKUP($K474,Lists!$L$4:$M$7,2,FALSE)),"",VLOOKUP($K474,Lists!$L$4:$M$7,2,FALSE))</f>
        <v/>
      </c>
      <c r="N474" s="98" t="str">
        <f t="shared" si="7"/>
        <v/>
      </c>
      <c r="O474" s="124" t="str">
        <f>IF(C474="no",VLOOKUP(B474,Lists!$R$4:$AB$17,10, FALSE),"Please enter details here")</f>
        <v>Please enter details here</v>
      </c>
      <c r="P474" s="99"/>
      <c r="Q474" s="99" t="str">
        <f>IF(Lists!$BA$4="","No","")</f>
        <v>No</v>
      </c>
      <c r="R474" s="100" t="str">
        <f>IF(ISERROR(VLOOKUP($E474,Lists!$T$4:$AA$49,6,FALSE)),"",VLOOKUP($E474,Lists!$T$4:$AA$49,6,FALSE))</f>
        <v/>
      </c>
      <c r="S474" s="101" t="str">
        <f>IF(ISERROR(VLOOKUP($E474,Lists!$T$4:$AA$49,7,FALSE)),"",VLOOKUP($E474,Lists!$T$4:$AA$49,7,FALSE))</f>
        <v/>
      </c>
      <c r="T474" s="102"/>
      <c r="U474" s="102"/>
      <c r="V474" s="102"/>
      <c r="W474" s="102"/>
      <c r="X474" s="102" t="str">
        <f>IF(ISERROR(VLOOKUP($E474,Lists!$T$4:$AF$49,13,FALSE))," ",VLOOKUP($E474,Lists!$T$4:$AF$49,13,FALSE))</f>
        <v xml:space="preserve"> </v>
      </c>
    </row>
    <row r="475" spans="1:24" x14ac:dyDescent="0.25">
      <c r="A475" s="91"/>
      <c r="B475" s="76" t="s">
        <v>781</v>
      </c>
      <c r="C475" s="89" t="s">
        <v>900</v>
      </c>
      <c r="D475" s="139" t="str">
        <f>IF(ISERROR(VLOOKUP($B475,Lists!$R$4:$S$17,2,FALSE)),"",VLOOKUP($B475,Lists!$R$4:$S$17,2,FALSE))</f>
        <v/>
      </c>
      <c r="E475" s="90" t="s">
        <v>799</v>
      </c>
      <c r="F475" s="96"/>
      <c r="G475" s="96" t="s">
        <v>836</v>
      </c>
      <c r="H475" s="91" t="s">
        <v>1016</v>
      </c>
      <c r="I475" s="91" t="s">
        <v>926</v>
      </c>
      <c r="J475" s="97"/>
      <c r="K475" s="78" t="s">
        <v>945</v>
      </c>
      <c r="L475" s="140" t="str">
        <f>IF(ISERROR(VLOOKUP($B475&amp;" "&amp;$M475,Lists!$AC$4:$AD$17,2,FALSE)),"",VLOOKUP($B475&amp;" "&amp;$M475,Lists!$AC$4:$AD$17,2,FALSE))</f>
        <v/>
      </c>
      <c r="M475" s="78" t="str">
        <f>IF(ISERROR(VLOOKUP($K475,Lists!$L$4:$M$7,2,FALSE)),"",VLOOKUP($K475,Lists!$L$4:$M$7,2,FALSE))</f>
        <v/>
      </c>
      <c r="N475" s="98" t="str">
        <f t="shared" si="7"/>
        <v/>
      </c>
      <c r="O475" s="124" t="str">
        <f>IF(C475="no",VLOOKUP(B475,Lists!$R$4:$AB$17,10, FALSE),"Please enter details here")</f>
        <v>Please enter details here</v>
      </c>
      <c r="P475" s="99"/>
      <c r="Q475" s="99" t="str">
        <f>IF(Lists!$BA$4="","No","")</f>
        <v>No</v>
      </c>
      <c r="R475" s="100" t="str">
        <f>IF(ISERROR(VLOOKUP($E475,Lists!$T$4:$AA$49,6,FALSE)),"",VLOOKUP($E475,Lists!$T$4:$AA$49,6,FALSE))</f>
        <v/>
      </c>
      <c r="S475" s="101" t="str">
        <f>IF(ISERROR(VLOOKUP($E475,Lists!$T$4:$AA$49,7,FALSE)),"",VLOOKUP($E475,Lists!$T$4:$AA$49,7,FALSE))</f>
        <v/>
      </c>
      <c r="T475" s="102"/>
      <c r="U475" s="102"/>
      <c r="V475" s="102"/>
      <c r="W475" s="102"/>
      <c r="X475" s="102" t="str">
        <f>IF(ISERROR(VLOOKUP($E475,Lists!$T$4:$AF$49,13,FALSE))," ",VLOOKUP($E475,Lists!$T$4:$AF$49,13,FALSE))</f>
        <v xml:space="preserve"> </v>
      </c>
    </row>
    <row r="476" spans="1:24" x14ac:dyDescent="0.25">
      <c r="A476" s="91"/>
      <c r="B476" s="76" t="s">
        <v>781</v>
      </c>
      <c r="C476" s="89" t="s">
        <v>900</v>
      </c>
      <c r="D476" s="139" t="str">
        <f>IF(ISERROR(VLOOKUP($B476,Lists!$R$4:$S$17,2,FALSE)),"",VLOOKUP($B476,Lists!$R$4:$S$17,2,FALSE))</f>
        <v/>
      </c>
      <c r="E476" s="90" t="s">
        <v>799</v>
      </c>
      <c r="F476" s="96"/>
      <c r="G476" s="96" t="s">
        <v>836</v>
      </c>
      <c r="H476" s="91" t="s">
        <v>1016</v>
      </c>
      <c r="I476" s="91" t="s">
        <v>926</v>
      </c>
      <c r="J476" s="97"/>
      <c r="K476" s="78" t="s">
        <v>945</v>
      </c>
      <c r="L476" s="140" t="str">
        <f>IF(ISERROR(VLOOKUP($B476&amp;" "&amp;$M476,Lists!$AC$4:$AD$17,2,FALSE)),"",VLOOKUP($B476&amp;" "&amp;$M476,Lists!$AC$4:$AD$17,2,FALSE))</f>
        <v/>
      </c>
      <c r="M476" s="78" t="str">
        <f>IF(ISERROR(VLOOKUP($K476,Lists!$L$4:$M$7,2,FALSE)),"",VLOOKUP($K476,Lists!$L$4:$M$7,2,FALSE))</f>
        <v/>
      </c>
      <c r="N476" s="98" t="str">
        <f t="shared" si="7"/>
        <v/>
      </c>
      <c r="O476" s="124" t="str">
        <f>IF(C476="no",VLOOKUP(B476,Lists!$R$4:$AB$17,10, FALSE),"Please enter details here")</f>
        <v>Please enter details here</v>
      </c>
      <c r="P476" s="99"/>
      <c r="Q476" s="99" t="str">
        <f>IF(Lists!$BA$4="","No","")</f>
        <v>No</v>
      </c>
      <c r="R476" s="100" t="str">
        <f>IF(ISERROR(VLOOKUP($E476,Lists!$T$4:$AA$49,6,FALSE)),"",VLOOKUP($E476,Lists!$T$4:$AA$49,6,FALSE))</f>
        <v/>
      </c>
      <c r="S476" s="101" t="str">
        <f>IF(ISERROR(VLOOKUP($E476,Lists!$T$4:$AA$49,7,FALSE)),"",VLOOKUP($E476,Lists!$T$4:$AA$49,7,FALSE))</f>
        <v/>
      </c>
      <c r="T476" s="102"/>
      <c r="U476" s="102"/>
      <c r="V476" s="102"/>
      <c r="W476" s="102"/>
      <c r="X476" s="102" t="str">
        <f>IF(ISERROR(VLOOKUP($E476,Lists!$T$4:$AF$49,13,FALSE))," ",VLOOKUP($E476,Lists!$T$4:$AF$49,13,FALSE))</f>
        <v xml:space="preserve"> </v>
      </c>
    </row>
    <row r="477" spans="1:24" x14ac:dyDescent="0.25">
      <c r="A477" s="91"/>
      <c r="B477" s="76" t="s">
        <v>781</v>
      </c>
      <c r="C477" s="89" t="s">
        <v>900</v>
      </c>
      <c r="D477" s="139" t="str">
        <f>IF(ISERROR(VLOOKUP($B477,Lists!$R$4:$S$17,2,FALSE)),"",VLOOKUP($B477,Lists!$R$4:$S$17,2,FALSE))</f>
        <v/>
      </c>
      <c r="E477" s="90" t="s">
        <v>799</v>
      </c>
      <c r="F477" s="96"/>
      <c r="G477" s="96" t="s">
        <v>836</v>
      </c>
      <c r="H477" s="91" t="s">
        <v>1016</v>
      </c>
      <c r="I477" s="91" t="s">
        <v>926</v>
      </c>
      <c r="J477" s="97"/>
      <c r="K477" s="78" t="s">
        <v>945</v>
      </c>
      <c r="L477" s="140" t="str">
        <f>IF(ISERROR(VLOOKUP($B477&amp;" "&amp;$M477,Lists!$AC$4:$AD$17,2,FALSE)),"",VLOOKUP($B477&amp;" "&amp;$M477,Lists!$AC$4:$AD$17,2,FALSE))</f>
        <v/>
      </c>
      <c r="M477" s="78" t="str">
        <f>IF(ISERROR(VLOOKUP($K477,Lists!$L$4:$M$7,2,FALSE)),"",VLOOKUP($K477,Lists!$L$4:$M$7,2,FALSE))</f>
        <v/>
      </c>
      <c r="N477" s="98" t="str">
        <f t="shared" si="7"/>
        <v/>
      </c>
      <c r="O477" s="124" t="str">
        <f>IF(C477="no",VLOOKUP(B477,Lists!$R$4:$AB$17,10, FALSE),"Please enter details here")</f>
        <v>Please enter details here</v>
      </c>
      <c r="P477" s="99"/>
      <c r="Q477" s="99" t="str">
        <f>IF(Lists!$BA$4="","No","")</f>
        <v>No</v>
      </c>
      <c r="R477" s="100" t="str">
        <f>IF(ISERROR(VLOOKUP($E477,Lists!$T$4:$AA$49,6,FALSE)),"",VLOOKUP($E477,Lists!$T$4:$AA$49,6,FALSE))</f>
        <v/>
      </c>
      <c r="S477" s="101" t="str">
        <f>IF(ISERROR(VLOOKUP($E477,Lists!$T$4:$AA$49,7,FALSE)),"",VLOOKUP($E477,Lists!$T$4:$AA$49,7,FALSE))</f>
        <v/>
      </c>
      <c r="T477" s="102"/>
      <c r="U477" s="102"/>
      <c r="V477" s="102"/>
      <c r="W477" s="102"/>
      <c r="X477" s="102" t="str">
        <f>IF(ISERROR(VLOOKUP($E477,Lists!$T$4:$AF$49,13,FALSE))," ",VLOOKUP($E477,Lists!$T$4:$AF$49,13,FALSE))</f>
        <v xml:space="preserve"> </v>
      </c>
    </row>
    <row r="478" spans="1:24" x14ac:dyDescent="0.25">
      <c r="A478" s="91"/>
      <c r="B478" s="76" t="s">
        <v>781</v>
      </c>
      <c r="C478" s="89" t="s">
        <v>900</v>
      </c>
      <c r="D478" s="139" t="str">
        <f>IF(ISERROR(VLOOKUP($B478,Lists!$R$4:$S$17,2,FALSE)),"",VLOOKUP($B478,Lists!$R$4:$S$17,2,FALSE))</f>
        <v/>
      </c>
      <c r="E478" s="90" t="s">
        <v>799</v>
      </c>
      <c r="F478" s="96"/>
      <c r="G478" s="96" t="s">
        <v>836</v>
      </c>
      <c r="H478" s="91" t="s">
        <v>1016</v>
      </c>
      <c r="I478" s="91" t="s">
        <v>926</v>
      </c>
      <c r="J478" s="97"/>
      <c r="K478" s="78" t="s">
        <v>945</v>
      </c>
      <c r="L478" s="140" t="str">
        <f>IF(ISERROR(VLOOKUP($B478&amp;" "&amp;$M478,Lists!$AC$4:$AD$17,2,FALSE)),"",VLOOKUP($B478&amp;" "&amp;$M478,Lists!$AC$4:$AD$17,2,FALSE))</f>
        <v/>
      </c>
      <c r="M478" s="78" t="str">
        <f>IF(ISERROR(VLOOKUP($K478,Lists!$L$4:$M$7,2,FALSE)),"",VLOOKUP($K478,Lists!$L$4:$M$7,2,FALSE))</f>
        <v/>
      </c>
      <c r="N478" s="98" t="str">
        <f t="shared" si="7"/>
        <v/>
      </c>
      <c r="O478" s="124" t="str">
        <f>IF(C478="no",VLOOKUP(B478,Lists!$R$4:$AB$17,10, FALSE),"Please enter details here")</f>
        <v>Please enter details here</v>
      </c>
      <c r="P478" s="99"/>
      <c r="Q478" s="99" t="str">
        <f>IF(Lists!$BA$4="","No","")</f>
        <v>No</v>
      </c>
      <c r="R478" s="100" t="str">
        <f>IF(ISERROR(VLOOKUP($E478,Lists!$T$4:$AA$49,6,FALSE)),"",VLOOKUP($E478,Lists!$T$4:$AA$49,6,FALSE))</f>
        <v/>
      </c>
      <c r="S478" s="101" t="str">
        <f>IF(ISERROR(VLOOKUP($E478,Lists!$T$4:$AA$49,7,FALSE)),"",VLOOKUP($E478,Lists!$T$4:$AA$49,7,FALSE))</f>
        <v/>
      </c>
      <c r="T478" s="102"/>
      <c r="U478" s="102"/>
      <c r="V478" s="102"/>
      <c r="W478" s="102"/>
      <c r="X478" s="102" t="str">
        <f>IF(ISERROR(VLOOKUP($E478,Lists!$T$4:$AF$49,13,FALSE))," ",VLOOKUP($E478,Lists!$T$4:$AF$49,13,FALSE))</f>
        <v xml:space="preserve"> </v>
      </c>
    </row>
    <row r="479" spans="1:24" x14ac:dyDescent="0.25">
      <c r="A479" s="91"/>
      <c r="B479" s="76" t="s">
        <v>781</v>
      </c>
      <c r="C479" s="89" t="s">
        <v>900</v>
      </c>
      <c r="D479" s="139" t="str">
        <f>IF(ISERROR(VLOOKUP($B479,Lists!$R$4:$S$17,2,FALSE)),"",VLOOKUP($B479,Lists!$R$4:$S$17,2,FALSE))</f>
        <v/>
      </c>
      <c r="E479" s="90" t="s">
        <v>799</v>
      </c>
      <c r="F479" s="96"/>
      <c r="G479" s="96" t="s">
        <v>836</v>
      </c>
      <c r="H479" s="91" t="s">
        <v>1016</v>
      </c>
      <c r="I479" s="91" t="s">
        <v>926</v>
      </c>
      <c r="J479" s="97"/>
      <c r="K479" s="78" t="s">
        <v>945</v>
      </c>
      <c r="L479" s="140" t="str">
        <f>IF(ISERROR(VLOOKUP($B479&amp;" "&amp;$M479,Lists!$AC$4:$AD$17,2,FALSE)),"",VLOOKUP($B479&amp;" "&amp;$M479,Lists!$AC$4:$AD$17,2,FALSE))</f>
        <v/>
      </c>
      <c r="M479" s="78" t="str">
        <f>IF(ISERROR(VLOOKUP($K479,Lists!$L$4:$M$7,2,FALSE)),"",VLOOKUP($K479,Lists!$L$4:$M$7,2,FALSE))</f>
        <v/>
      </c>
      <c r="N479" s="98" t="str">
        <f t="shared" si="7"/>
        <v/>
      </c>
      <c r="O479" s="124" t="str">
        <f>IF(C479="no",VLOOKUP(B479,Lists!$R$4:$AB$17,10, FALSE),"Please enter details here")</f>
        <v>Please enter details here</v>
      </c>
      <c r="P479" s="99"/>
      <c r="Q479" s="99" t="str">
        <f>IF(Lists!$BA$4="","No","")</f>
        <v>No</v>
      </c>
      <c r="R479" s="100" t="str">
        <f>IF(ISERROR(VLOOKUP($E479,Lists!$T$4:$AA$49,6,FALSE)),"",VLOOKUP($E479,Lists!$T$4:$AA$49,6,FALSE))</f>
        <v/>
      </c>
      <c r="S479" s="101" t="str">
        <f>IF(ISERROR(VLOOKUP($E479,Lists!$T$4:$AA$49,7,FALSE)),"",VLOOKUP($E479,Lists!$T$4:$AA$49,7,FALSE))</f>
        <v/>
      </c>
      <c r="T479" s="102"/>
      <c r="U479" s="102"/>
      <c r="V479" s="102"/>
      <c r="W479" s="102"/>
      <c r="X479" s="102" t="str">
        <f>IF(ISERROR(VLOOKUP($E479,Lists!$T$4:$AF$49,13,FALSE))," ",VLOOKUP($E479,Lists!$T$4:$AF$49,13,FALSE))</f>
        <v xml:space="preserve"> </v>
      </c>
    </row>
    <row r="480" spans="1:24" x14ac:dyDescent="0.25">
      <c r="A480" s="91"/>
      <c r="B480" s="76" t="s">
        <v>781</v>
      </c>
      <c r="C480" s="89" t="s">
        <v>900</v>
      </c>
      <c r="D480" s="139" t="str">
        <f>IF(ISERROR(VLOOKUP($B480,Lists!$R$4:$S$17,2,FALSE)),"",VLOOKUP($B480,Lists!$R$4:$S$17,2,FALSE))</f>
        <v/>
      </c>
      <c r="E480" s="90" t="s">
        <v>799</v>
      </c>
      <c r="F480" s="96"/>
      <c r="G480" s="96" t="s">
        <v>836</v>
      </c>
      <c r="H480" s="91" t="s">
        <v>1016</v>
      </c>
      <c r="I480" s="91" t="s">
        <v>926</v>
      </c>
      <c r="J480" s="97"/>
      <c r="K480" s="78" t="s">
        <v>945</v>
      </c>
      <c r="L480" s="140" t="str">
        <f>IF(ISERROR(VLOOKUP($B480&amp;" "&amp;$M480,Lists!$AC$4:$AD$17,2,FALSE)),"",VLOOKUP($B480&amp;" "&amp;$M480,Lists!$AC$4:$AD$17,2,FALSE))</f>
        <v/>
      </c>
      <c r="M480" s="78" t="str">
        <f>IF(ISERROR(VLOOKUP($K480,Lists!$L$4:$M$7,2,FALSE)),"",VLOOKUP($K480,Lists!$L$4:$M$7,2,FALSE))</f>
        <v/>
      </c>
      <c r="N480" s="98" t="str">
        <f t="shared" si="7"/>
        <v/>
      </c>
      <c r="O480" s="124" t="str">
        <f>IF(C480="no",VLOOKUP(B480,Lists!$R$4:$AB$17,10, FALSE),"Please enter details here")</f>
        <v>Please enter details here</v>
      </c>
      <c r="P480" s="99"/>
      <c r="Q480" s="99" t="str">
        <f>IF(Lists!$BA$4="","No","")</f>
        <v>No</v>
      </c>
      <c r="R480" s="100" t="str">
        <f>IF(ISERROR(VLOOKUP($E480,Lists!$T$4:$AA$49,6,FALSE)),"",VLOOKUP($E480,Lists!$T$4:$AA$49,6,FALSE))</f>
        <v/>
      </c>
      <c r="S480" s="101" t="str">
        <f>IF(ISERROR(VLOOKUP($E480,Lists!$T$4:$AA$49,7,FALSE)),"",VLOOKUP($E480,Lists!$T$4:$AA$49,7,FALSE))</f>
        <v/>
      </c>
      <c r="T480" s="102"/>
      <c r="U480" s="102"/>
      <c r="V480" s="102"/>
      <c r="W480" s="102"/>
      <c r="X480" s="102" t="str">
        <f>IF(ISERROR(VLOOKUP($E480,Lists!$T$4:$AF$49,13,FALSE))," ",VLOOKUP($E480,Lists!$T$4:$AF$49,13,FALSE))</f>
        <v xml:space="preserve"> </v>
      </c>
    </row>
    <row r="481" spans="1:24" x14ac:dyDescent="0.25">
      <c r="A481" s="91"/>
      <c r="B481" s="76" t="s">
        <v>781</v>
      </c>
      <c r="C481" s="89" t="s">
        <v>900</v>
      </c>
      <c r="D481" s="139" t="str">
        <f>IF(ISERROR(VLOOKUP($B481,Lists!$R$4:$S$17,2,FALSE)),"",VLOOKUP($B481,Lists!$R$4:$S$17,2,FALSE))</f>
        <v/>
      </c>
      <c r="E481" s="90" t="s">
        <v>799</v>
      </c>
      <c r="F481" s="96"/>
      <c r="G481" s="96" t="s">
        <v>836</v>
      </c>
      <c r="H481" s="91" t="s">
        <v>1016</v>
      </c>
      <c r="I481" s="91" t="s">
        <v>926</v>
      </c>
      <c r="J481" s="97"/>
      <c r="K481" s="78" t="s">
        <v>945</v>
      </c>
      <c r="L481" s="140" t="str">
        <f>IF(ISERROR(VLOOKUP($B481&amp;" "&amp;$M481,Lists!$AC$4:$AD$17,2,FALSE)),"",VLOOKUP($B481&amp;" "&amp;$M481,Lists!$AC$4:$AD$17,2,FALSE))</f>
        <v/>
      </c>
      <c r="M481" s="78" t="str">
        <f>IF(ISERROR(VLOOKUP($K481,Lists!$L$4:$M$7,2,FALSE)),"",VLOOKUP($K481,Lists!$L$4:$M$7,2,FALSE))</f>
        <v/>
      </c>
      <c r="N481" s="98" t="str">
        <f t="shared" si="7"/>
        <v/>
      </c>
      <c r="O481" s="124" t="str">
        <f>IF(C481="no",VLOOKUP(B481,Lists!$R$4:$AB$17,10, FALSE),"Please enter details here")</f>
        <v>Please enter details here</v>
      </c>
      <c r="P481" s="99"/>
      <c r="Q481" s="99" t="str">
        <f>IF(Lists!$BA$4="","No","")</f>
        <v>No</v>
      </c>
      <c r="R481" s="100" t="str">
        <f>IF(ISERROR(VLOOKUP($E481,Lists!$T$4:$AA$49,6,FALSE)),"",VLOOKUP($E481,Lists!$T$4:$AA$49,6,FALSE))</f>
        <v/>
      </c>
      <c r="S481" s="101" t="str">
        <f>IF(ISERROR(VLOOKUP($E481,Lists!$T$4:$AA$49,7,FALSE)),"",VLOOKUP($E481,Lists!$T$4:$AA$49,7,FALSE))</f>
        <v/>
      </c>
      <c r="T481" s="102"/>
      <c r="U481" s="102"/>
      <c r="V481" s="102"/>
      <c r="W481" s="102"/>
      <c r="X481" s="102" t="str">
        <f>IF(ISERROR(VLOOKUP($E481,Lists!$T$4:$AF$49,13,FALSE))," ",VLOOKUP($E481,Lists!$T$4:$AF$49,13,FALSE))</f>
        <v xml:space="preserve"> </v>
      </c>
    </row>
    <row r="482" spans="1:24" x14ac:dyDescent="0.25">
      <c r="A482" s="91"/>
      <c r="B482" s="76" t="s">
        <v>781</v>
      </c>
      <c r="C482" s="89" t="s">
        <v>900</v>
      </c>
      <c r="D482" s="139" t="str">
        <f>IF(ISERROR(VLOOKUP($B482,Lists!$R$4:$S$17,2,FALSE)),"",VLOOKUP($B482,Lists!$R$4:$S$17,2,FALSE))</f>
        <v/>
      </c>
      <c r="E482" s="90" t="s">
        <v>799</v>
      </c>
      <c r="F482" s="96"/>
      <c r="G482" s="96" t="s">
        <v>836</v>
      </c>
      <c r="H482" s="91" t="s">
        <v>1016</v>
      </c>
      <c r="I482" s="91" t="s">
        <v>926</v>
      </c>
      <c r="J482" s="97"/>
      <c r="K482" s="78" t="s">
        <v>945</v>
      </c>
      <c r="L482" s="140" t="str">
        <f>IF(ISERROR(VLOOKUP($B482&amp;" "&amp;$M482,Lists!$AC$4:$AD$17,2,FALSE)),"",VLOOKUP($B482&amp;" "&amp;$M482,Lists!$AC$4:$AD$17,2,FALSE))</f>
        <v/>
      </c>
      <c r="M482" s="78" t="str">
        <f>IF(ISERROR(VLOOKUP($K482,Lists!$L$4:$M$7,2,FALSE)),"",VLOOKUP($K482,Lists!$L$4:$M$7,2,FALSE))</f>
        <v/>
      </c>
      <c r="N482" s="98" t="str">
        <f t="shared" si="7"/>
        <v/>
      </c>
      <c r="O482" s="124" t="str">
        <f>IF(C482="no",VLOOKUP(B482,Lists!$R$4:$AB$17,10, FALSE),"Please enter details here")</f>
        <v>Please enter details here</v>
      </c>
      <c r="P482" s="99"/>
      <c r="Q482" s="99" t="str">
        <f>IF(Lists!$BA$4="","No","")</f>
        <v>No</v>
      </c>
      <c r="R482" s="100" t="str">
        <f>IF(ISERROR(VLOOKUP($E482,Lists!$T$4:$AA$49,6,FALSE)),"",VLOOKUP($E482,Lists!$T$4:$AA$49,6,FALSE))</f>
        <v/>
      </c>
      <c r="S482" s="101" t="str">
        <f>IF(ISERROR(VLOOKUP($E482,Lists!$T$4:$AA$49,7,FALSE)),"",VLOOKUP($E482,Lists!$T$4:$AA$49,7,FALSE))</f>
        <v/>
      </c>
      <c r="T482" s="102"/>
      <c r="U482" s="102"/>
      <c r="V482" s="102"/>
      <c r="W482" s="102"/>
      <c r="X482" s="102" t="str">
        <f>IF(ISERROR(VLOOKUP($E482,Lists!$T$4:$AF$49,13,FALSE))," ",VLOOKUP($E482,Lists!$T$4:$AF$49,13,FALSE))</f>
        <v xml:space="preserve"> </v>
      </c>
    </row>
    <row r="483" spans="1:24" x14ac:dyDescent="0.25">
      <c r="A483" s="91"/>
      <c r="B483" s="76" t="s">
        <v>781</v>
      </c>
      <c r="C483" s="89" t="s">
        <v>900</v>
      </c>
      <c r="D483" s="139" t="str">
        <f>IF(ISERROR(VLOOKUP($B483,Lists!$R$4:$S$17,2,FALSE)),"",VLOOKUP($B483,Lists!$R$4:$S$17,2,FALSE))</f>
        <v/>
      </c>
      <c r="E483" s="90" t="s">
        <v>799</v>
      </c>
      <c r="F483" s="96"/>
      <c r="G483" s="96" t="s">
        <v>836</v>
      </c>
      <c r="H483" s="91" t="s">
        <v>1016</v>
      </c>
      <c r="I483" s="91" t="s">
        <v>926</v>
      </c>
      <c r="J483" s="97"/>
      <c r="K483" s="78" t="s">
        <v>945</v>
      </c>
      <c r="L483" s="140" t="str">
        <f>IF(ISERROR(VLOOKUP($B483&amp;" "&amp;$M483,Lists!$AC$4:$AD$17,2,FALSE)),"",VLOOKUP($B483&amp;" "&amp;$M483,Lists!$AC$4:$AD$17,2,FALSE))</f>
        <v/>
      </c>
      <c r="M483" s="78" t="str">
        <f>IF(ISERROR(VLOOKUP($K483,Lists!$L$4:$M$7,2,FALSE)),"",VLOOKUP($K483,Lists!$L$4:$M$7,2,FALSE))</f>
        <v/>
      </c>
      <c r="N483" s="98" t="str">
        <f t="shared" si="7"/>
        <v/>
      </c>
      <c r="O483" s="124" t="str">
        <f>IF(C483="no",VLOOKUP(B483,Lists!$R$4:$AB$17,10, FALSE),"Please enter details here")</f>
        <v>Please enter details here</v>
      </c>
      <c r="P483" s="99"/>
      <c r="Q483" s="99" t="str">
        <f>IF(Lists!$BA$4="","No","")</f>
        <v>No</v>
      </c>
      <c r="R483" s="100" t="str">
        <f>IF(ISERROR(VLOOKUP($E483,Lists!$T$4:$AA$49,6,FALSE)),"",VLOOKUP($E483,Lists!$T$4:$AA$49,6,FALSE))</f>
        <v/>
      </c>
      <c r="S483" s="101" t="str">
        <f>IF(ISERROR(VLOOKUP($E483,Lists!$T$4:$AA$49,7,FALSE)),"",VLOOKUP($E483,Lists!$T$4:$AA$49,7,FALSE))</f>
        <v/>
      </c>
      <c r="T483" s="102"/>
      <c r="U483" s="102"/>
      <c r="V483" s="102"/>
      <c r="W483" s="102"/>
      <c r="X483" s="102" t="str">
        <f>IF(ISERROR(VLOOKUP($E483,Lists!$T$4:$AF$49,13,FALSE))," ",VLOOKUP($E483,Lists!$T$4:$AF$49,13,FALSE))</f>
        <v xml:space="preserve"> </v>
      </c>
    </row>
    <row r="484" spans="1:24" x14ac:dyDescent="0.25">
      <c r="A484" s="91"/>
      <c r="B484" s="76" t="s">
        <v>781</v>
      </c>
      <c r="C484" s="89" t="s">
        <v>900</v>
      </c>
      <c r="D484" s="139" t="str">
        <f>IF(ISERROR(VLOOKUP($B484,Lists!$R$4:$S$17,2,FALSE)),"",VLOOKUP($B484,Lists!$R$4:$S$17,2,FALSE))</f>
        <v/>
      </c>
      <c r="E484" s="90" t="s">
        <v>799</v>
      </c>
      <c r="F484" s="96"/>
      <c r="G484" s="96" t="s">
        <v>836</v>
      </c>
      <c r="H484" s="91" t="s">
        <v>1016</v>
      </c>
      <c r="I484" s="91" t="s">
        <v>926</v>
      </c>
      <c r="J484" s="97"/>
      <c r="K484" s="78" t="s">
        <v>945</v>
      </c>
      <c r="L484" s="140" t="str">
        <f>IF(ISERROR(VLOOKUP($B484&amp;" "&amp;$M484,Lists!$AC$4:$AD$17,2,FALSE)),"",VLOOKUP($B484&amp;" "&amp;$M484,Lists!$AC$4:$AD$17,2,FALSE))</f>
        <v/>
      </c>
      <c r="M484" s="78" t="str">
        <f>IF(ISERROR(VLOOKUP($K484,Lists!$L$4:$M$7,2,FALSE)),"",VLOOKUP($K484,Lists!$L$4:$M$7,2,FALSE))</f>
        <v/>
      </c>
      <c r="N484" s="98" t="str">
        <f t="shared" si="7"/>
        <v/>
      </c>
      <c r="O484" s="124" t="str">
        <f>IF(C484="no",VLOOKUP(B484,Lists!$R$4:$AB$17,10, FALSE),"Please enter details here")</f>
        <v>Please enter details here</v>
      </c>
      <c r="P484" s="99"/>
      <c r="Q484" s="99" t="str">
        <f>IF(Lists!$BA$4="","No","")</f>
        <v>No</v>
      </c>
      <c r="R484" s="100" t="str">
        <f>IF(ISERROR(VLOOKUP($E484,Lists!$T$4:$AA$49,6,FALSE)),"",VLOOKUP($E484,Lists!$T$4:$AA$49,6,FALSE))</f>
        <v/>
      </c>
      <c r="S484" s="101" t="str">
        <f>IF(ISERROR(VLOOKUP($E484,Lists!$T$4:$AA$49,7,FALSE)),"",VLOOKUP($E484,Lists!$T$4:$AA$49,7,FALSE))</f>
        <v/>
      </c>
      <c r="T484" s="102"/>
      <c r="U484" s="102"/>
      <c r="V484" s="102"/>
      <c r="W484" s="102"/>
      <c r="X484" s="102" t="str">
        <f>IF(ISERROR(VLOOKUP($E484,Lists!$T$4:$AF$49,13,FALSE))," ",VLOOKUP($E484,Lists!$T$4:$AF$49,13,FALSE))</f>
        <v xml:space="preserve"> </v>
      </c>
    </row>
    <row r="485" spans="1:24" x14ac:dyDescent="0.25">
      <c r="A485" s="91"/>
      <c r="B485" s="76" t="s">
        <v>781</v>
      </c>
      <c r="C485" s="89" t="s">
        <v>900</v>
      </c>
      <c r="D485" s="139" t="str">
        <f>IF(ISERROR(VLOOKUP($B485,Lists!$R$4:$S$17,2,FALSE)),"",VLOOKUP($B485,Lists!$R$4:$S$17,2,FALSE))</f>
        <v/>
      </c>
      <c r="E485" s="90" t="s">
        <v>799</v>
      </c>
      <c r="F485" s="96"/>
      <c r="G485" s="96" t="s">
        <v>836</v>
      </c>
      <c r="H485" s="91" t="s">
        <v>1016</v>
      </c>
      <c r="I485" s="91" t="s">
        <v>926</v>
      </c>
      <c r="J485" s="97"/>
      <c r="K485" s="78" t="s">
        <v>945</v>
      </c>
      <c r="L485" s="140" t="str">
        <f>IF(ISERROR(VLOOKUP($B485&amp;" "&amp;$M485,Lists!$AC$4:$AD$17,2,FALSE)),"",VLOOKUP($B485&amp;" "&amp;$M485,Lists!$AC$4:$AD$17,2,FALSE))</f>
        <v/>
      </c>
      <c r="M485" s="78" t="str">
        <f>IF(ISERROR(VLOOKUP($K485,Lists!$L$4:$M$7,2,FALSE)),"",VLOOKUP($K485,Lists!$L$4:$M$7,2,FALSE))</f>
        <v/>
      </c>
      <c r="N485" s="98" t="str">
        <f t="shared" si="7"/>
        <v/>
      </c>
      <c r="O485" s="124" t="str">
        <f>IF(C485="no",VLOOKUP(B485,Lists!$R$4:$AB$17,10, FALSE),"Please enter details here")</f>
        <v>Please enter details here</v>
      </c>
      <c r="P485" s="99"/>
      <c r="Q485" s="99" t="str">
        <f>IF(Lists!$BA$4="","No","")</f>
        <v>No</v>
      </c>
      <c r="R485" s="100" t="str">
        <f>IF(ISERROR(VLOOKUP($E485,Lists!$T$4:$AA$49,6,FALSE)),"",VLOOKUP($E485,Lists!$T$4:$AA$49,6,FALSE))</f>
        <v/>
      </c>
      <c r="S485" s="101" t="str">
        <f>IF(ISERROR(VLOOKUP($E485,Lists!$T$4:$AA$49,7,FALSE)),"",VLOOKUP($E485,Lists!$T$4:$AA$49,7,FALSE))</f>
        <v/>
      </c>
      <c r="T485" s="102"/>
      <c r="U485" s="102"/>
      <c r="V485" s="102"/>
      <c r="W485" s="102"/>
      <c r="X485" s="102" t="str">
        <f>IF(ISERROR(VLOOKUP($E485,Lists!$T$4:$AF$49,13,FALSE))," ",VLOOKUP($E485,Lists!$T$4:$AF$49,13,FALSE))</f>
        <v xml:space="preserve"> </v>
      </c>
    </row>
    <row r="486" spans="1:24" x14ac:dyDescent="0.25">
      <c r="A486" s="91"/>
      <c r="B486" s="76" t="s">
        <v>781</v>
      </c>
      <c r="C486" s="89" t="s">
        <v>900</v>
      </c>
      <c r="D486" s="139" t="str">
        <f>IF(ISERROR(VLOOKUP($B486,Lists!$R$4:$S$17,2,FALSE)),"",VLOOKUP($B486,Lists!$R$4:$S$17,2,FALSE))</f>
        <v/>
      </c>
      <c r="E486" s="90" t="s">
        <v>799</v>
      </c>
      <c r="F486" s="96"/>
      <c r="G486" s="96" t="s">
        <v>836</v>
      </c>
      <c r="H486" s="91" t="s">
        <v>1016</v>
      </c>
      <c r="I486" s="91" t="s">
        <v>926</v>
      </c>
      <c r="J486" s="97"/>
      <c r="K486" s="78" t="s">
        <v>945</v>
      </c>
      <c r="L486" s="140" t="str">
        <f>IF(ISERROR(VLOOKUP($B486&amp;" "&amp;$M486,Lists!$AC$4:$AD$17,2,FALSE)),"",VLOOKUP($B486&amp;" "&amp;$M486,Lists!$AC$4:$AD$17,2,FALSE))</f>
        <v/>
      </c>
      <c r="M486" s="78" t="str">
        <f>IF(ISERROR(VLOOKUP($K486,Lists!$L$4:$M$7,2,FALSE)),"",VLOOKUP($K486,Lists!$L$4:$M$7,2,FALSE))</f>
        <v/>
      </c>
      <c r="N486" s="98" t="str">
        <f t="shared" si="7"/>
        <v/>
      </c>
      <c r="O486" s="124" t="str">
        <f>IF(C486="no",VLOOKUP(B486,Lists!$R$4:$AB$17,10, FALSE),"Please enter details here")</f>
        <v>Please enter details here</v>
      </c>
      <c r="P486" s="99"/>
      <c r="Q486" s="99" t="str">
        <f>IF(Lists!$BA$4="","No","")</f>
        <v>No</v>
      </c>
      <c r="R486" s="100" t="str">
        <f>IF(ISERROR(VLOOKUP($E486,Lists!$T$4:$AA$49,6,FALSE)),"",VLOOKUP($E486,Lists!$T$4:$AA$49,6,FALSE))</f>
        <v/>
      </c>
      <c r="S486" s="101" t="str">
        <f>IF(ISERROR(VLOOKUP($E486,Lists!$T$4:$AA$49,7,FALSE)),"",VLOOKUP($E486,Lists!$T$4:$AA$49,7,FALSE))</f>
        <v/>
      </c>
      <c r="T486" s="102"/>
      <c r="U486" s="102"/>
      <c r="V486" s="102"/>
      <c r="W486" s="102"/>
      <c r="X486" s="102" t="str">
        <f>IF(ISERROR(VLOOKUP($E486,Lists!$T$4:$AF$49,13,FALSE))," ",VLOOKUP($E486,Lists!$T$4:$AF$49,13,FALSE))</f>
        <v xml:space="preserve"> </v>
      </c>
    </row>
    <row r="487" spans="1:24" x14ac:dyDescent="0.25">
      <c r="A487" s="91"/>
      <c r="B487" s="76" t="s">
        <v>781</v>
      </c>
      <c r="C487" s="89" t="s">
        <v>900</v>
      </c>
      <c r="D487" s="139" t="str">
        <f>IF(ISERROR(VLOOKUP($B487,Lists!$R$4:$S$17,2,FALSE)),"",VLOOKUP($B487,Lists!$R$4:$S$17,2,FALSE))</f>
        <v/>
      </c>
      <c r="E487" s="90" t="s">
        <v>799</v>
      </c>
      <c r="F487" s="96"/>
      <c r="G487" s="96" t="s">
        <v>836</v>
      </c>
      <c r="H487" s="91" t="s">
        <v>1016</v>
      </c>
      <c r="I487" s="91" t="s">
        <v>926</v>
      </c>
      <c r="J487" s="97"/>
      <c r="K487" s="78" t="s">
        <v>945</v>
      </c>
      <c r="L487" s="140" t="str">
        <f>IF(ISERROR(VLOOKUP($B487&amp;" "&amp;$M487,Lists!$AC$4:$AD$17,2,FALSE)),"",VLOOKUP($B487&amp;" "&amp;$M487,Lists!$AC$4:$AD$17,2,FALSE))</f>
        <v/>
      </c>
      <c r="M487" s="78" t="str">
        <f>IF(ISERROR(VLOOKUP($K487,Lists!$L$4:$M$7,2,FALSE)),"",VLOOKUP($K487,Lists!$L$4:$M$7,2,FALSE))</f>
        <v/>
      </c>
      <c r="N487" s="98" t="str">
        <f t="shared" si="7"/>
        <v/>
      </c>
      <c r="O487" s="124" t="str">
        <f>IF(C487="no",VLOOKUP(B487,Lists!$R$4:$AB$17,10, FALSE),"Please enter details here")</f>
        <v>Please enter details here</v>
      </c>
      <c r="P487" s="99"/>
      <c r="Q487" s="99" t="str">
        <f>IF(Lists!$BA$4="","No","")</f>
        <v>No</v>
      </c>
      <c r="R487" s="100" t="str">
        <f>IF(ISERROR(VLOOKUP($E487,Lists!$T$4:$AA$49,6,FALSE)),"",VLOOKUP($E487,Lists!$T$4:$AA$49,6,FALSE))</f>
        <v/>
      </c>
      <c r="S487" s="101" t="str">
        <f>IF(ISERROR(VLOOKUP($E487,Lists!$T$4:$AA$49,7,FALSE)),"",VLOOKUP($E487,Lists!$T$4:$AA$49,7,FALSE))</f>
        <v/>
      </c>
      <c r="T487" s="102"/>
      <c r="U487" s="102"/>
      <c r="V487" s="102"/>
      <c r="W487" s="102"/>
      <c r="X487" s="102" t="str">
        <f>IF(ISERROR(VLOOKUP($E487,Lists!$T$4:$AF$49,13,FALSE))," ",VLOOKUP($E487,Lists!$T$4:$AF$49,13,FALSE))</f>
        <v xml:space="preserve"> </v>
      </c>
    </row>
    <row r="488" spans="1:24" x14ac:dyDescent="0.25">
      <c r="A488" s="91"/>
      <c r="B488" s="76" t="s">
        <v>781</v>
      </c>
      <c r="C488" s="89" t="s">
        <v>900</v>
      </c>
      <c r="D488" s="139" t="str">
        <f>IF(ISERROR(VLOOKUP($B488,Lists!$R$4:$S$17,2,FALSE)),"",VLOOKUP($B488,Lists!$R$4:$S$17,2,FALSE))</f>
        <v/>
      </c>
      <c r="E488" s="90" t="s">
        <v>799</v>
      </c>
      <c r="F488" s="96"/>
      <c r="G488" s="96" t="s">
        <v>836</v>
      </c>
      <c r="H488" s="91" t="s">
        <v>1016</v>
      </c>
      <c r="I488" s="91" t="s">
        <v>926</v>
      </c>
      <c r="J488" s="97"/>
      <c r="K488" s="78" t="s">
        <v>945</v>
      </c>
      <c r="L488" s="140" t="str">
        <f>IF(ISERROR(VLOOKUP($B488&amp;" "&amp;$M488,Lists!$AC$4:$AD$17,2,FALSE)),"",VLOOKUP($B488&amp;" "&amp;$M488,Lists!$AC$4:$AD$17,2,FALSE))</f>
        <v/>
      </c>
      <c r="M488" s="78" t="str">
        <f>IF(ISERROR(VLOOKUP($K488,Lists!$L$4:$M$7,2,FALSE)),"",VLOOKUP($K488,Lists!$L$4:$M$7,2,FALSE))</f>
        <v/>
      </c>
      <c r="N488" s="98" t="str">
        <f t="shared" si="7"/>
        <v/>
      </c>
      <c r="O488" s="124" t="str">
        <f>IF(C488="no",VLOOKUP(B488,Lists!$R$4:$AB$17,10, FALSE),"Please enter details here")</f>
        <v>Please enter details here</v>
      </c>
      <c r="P488" s="99"/>
      <c r="Q488" s="99" t="str">
        <f>IF(Lists!$BA$4="","No","")</f>
        <v>No</v>
      </c>
      <c r="R488" s="100" t="str">
        <f>IF(ISERROR(VLOOKUP($E488,Lists!$T$4:$AA$49,6,FALSE)),"",VLOOKUP($E488,Lists!$T$4:$AA$49,6,FALSE))</f>
        <v/>
      </c>
      <c r="S488" s="101" t="str">
        <f>IF(ISERROR(VLOOKUP($E488,Lists!$T$4:$AA$49,7,FALSE)),"",VLOOKUP($E488,Lists!$T$4:$AA$49,7,FALSE))</f>
        <v/>
      </c>
      <c r="T488" s="102"/>
      <c r="U488" s="102"/>
      <c r="V488" s="102"/>
      <c r="W488" s="102"/>
      <c r="X488" s="102" t="str">
        <f>IF(ISERROR(VLOOKUP($E488,Lists!$T$4:$AF$49,13,FALSE))," ",VLOOKUP($E488,Lists!$T$4:$AF$49,13,FALSE))</f>
        <v xml:space="preserve"> </v>
      </c>
    </row>
    <row r="489" spans="1:24" x14ac:dyDescent="0.25">
      <c r="A489" s="91"/>
      <c r="B489" s="76" t="s">
        <v>781</v>
      </c>
      <c r="C489" s="89" t="s">
        <v>900</v>
      </c>
      <c r="D489" s="139" t="str">
        <f>IF(ISERROR(VLOOKUP($B489,Lists!$R$4:$S$17,2,FALSE)),"",VLOOKUP($B489,Lists!$R$4:$S$17,2,FALSE))</f>
        <v/>
      </c>
      <c r="E489" s="90" t="s">
        <v>799</v>
      </c>
      <c r="F489" s="96"/>
      <c r="G489" s="96" t="s">
        <v>836</v>
      </c>
      <c r="H489" s="91" t="s">
        <v>1016</v>
      </c>
      <c r="I489" s="91" t="s">
        <v>926</v>
      </c>
      <c r="J489" s="97"/>
      <c r="K489" s="78" t="s">
        <v>945</v>
      </c>
      <c r="L489" s="140" t="str">
        <f>IF(ISERROR(VLOOKUP($B489&amp;" "&amp;$M489,Lists!$AC$4:$AD$17,2,FALSE)),"",VLOOKUP($B489&amp;" "&amp;$M489,Lists!$AC$4:$AD$17,2,FALSE))</f>
        <v/>
      </c>
      <c r="M489" s="78" t="str">
        <f>IF(ISERROR(VLOOKUP($K489,Lists!$L$4:$M$7,2,FALSE)),"",VLOOKUP($K489,Lists!$L$4:$M$7,2,FALSE))</f>
        <v/>
      </c>
      <c r="N489" s="98" t="str">
        <f t="shared" si="7"/>
        <v/>
      </c>
      <c r="O489" s="124" t="str">
        <f>IF(C489="no",VLOOKUP(B489,Lists!$R$4:$AB$17,10, FALSE),"Please enter details here")</f>
        <v>Please enter details here</v>
      </c>
      <c r="P489" s="99"/>
      <c r="Q489" s="99" t="str">
        <f>IF(Lists!$BA$4="","No","")</f>
        <v>No</v>
      </c>
      <c r="R489" s="100" t="str">
        <f>IF(ISERROR(VLOOKUP($E489,Lists!$T$4:$AA$49,6,FALSE)),"",VLOOKUP($E489,Lists!$T$4:$AA$49,6,FALSE))</f>
        <v/>
      </c>
      <c r="S489" s="101" t="str">
        <f>IF(ISERROR(VLOOKUP($E489,Lists!$T$4:$AA$49,7,FALSE)),"",VLOOKUP($E489,Lists!$T$4:$AA$49,7,FALSE))</f>
        <v/>
      </c>
      <c r="T489" s="102"/>
      <c r="U489" s="102"/>
      <c r="V489" s="102"/>
      <c r="W489" s="102"/>
      <c r="X489" s="102" t="str">
        <f>IF(ISERROR(VLOOKUP($E489,Lists!$T$4:$AF$49,13,FALSE))," ",VLOOKUP($E489,Lists!$T$4:$AF$49,13,FALSE))</f>
        <v xml:space="preserve"> </v>
      </c>
    </row>
    <row r="490" spans="1:24" x14ac:dyDescent="0.25">
      <c r="A490" s="91"/>
      <c r="B490" s="76" t="s">
        <v>781</v>
      </c>
      <c r="C490" s="89" t="s">
        <v>900</v>
      </c>
      <c r="D490" s="139" t="str">
        <f>IF(ISERROR(VLOOKUP($B490,Lists!$R$4:$S$17,2,FALSE)),"",VLOOKUP($B490,Lists!$R$4:$S$17,2,FALSE))</f>
        <v/>
      </c>
      <c r="E490" s="90" t="s">
        <v>799</v>
      </c>
      <c r="F490" s="96"/>
      <c r="G490" s="96" t="s">
        <v>836</v>
      </c>
      <c r="H490" s="91" t="s">
        <v>1016</v>
      </c>
      <c r="I490" s="91" t="s">
        <v>926</v>
      </c>
      <c r="J490" s="97"/>
      <c r="K490" s="78" t="s">
        <v>945</v>
      </c>
      <c r="L490" s="140" t="str">
        <f>IF(ISERROR(VLOOKUP($B490&amp;" "&amp;$M490,Lists!$AC$4:$AD$17,2,FALSE)),"",VLOOKUP($B490&amp;" "&amp;$M490,Lists!$AC$4:$AD$17,2,FALSE))</f>
        <v/>
      </c>
      <c r="M490" s="78" t="str">
        <f>IF(ISERROR(VLOOKUP($K490,Lists!$L$4:$M$7,2,FALSE)),"",VLOOKUP($K490,Lists!$L$4:$M$7,2,FALSE))</f>
        <v/>
      </c>
      <c r="N490" s="98" t="str">
        <f t="shared" si="7"/>
        <v/>
      </c>
      <c r="O490" s="124" t="str">
        <f>IF(C490="no",VLOOKUP(B490,Lists!$R$4:$AB$17,10, FALSE),"Please enter details here")</f>
        <v>Please enter details here</v>
      </c>
      <c r="P490" s="99"/>
      <c r="Q490" s="99" t="str">
        <f>IF(Lists!$BA$4="","No","")</f>
        <v>No</v>
      </c>
      <c r="R490" s="100" t="str">
        <f>IF(ISERROR(VLOOKUP($E490,Lists!$T$4:$AA$49,6,FALSE)),"",VLOOKUP($E490,Lists!$T$4:$AA$49,6,FALSE))</f>
        <v/>
      </c>
      <c r="S490" s="101" t="str">
        <f>IF(ISERROR(VLOOKUP($E490,Lists!$T$4:$AA$49,7,FALSE)),"",VLOOKUP($E490,Lists!$T$4:$AA$49,7,FALSE))</f>
        <v/>
      </c>
      <c r="T490" s="102"/>
      <c r="U490" s="102"/>
      <c r="V490" s="102"/>
      <c r="W490" s="102"/>
      <c r="X490" s="102" t="str">
        <f>IF(ISERROR(VLOOKUP($E490,Lists!$T$4:$AF$49,13,FALSE))," ",VLOOKUP($E490,Lists!$T$4:$AF$49,13,FALSE))</f>
        <v xml:space="preserve"> </v>
      </c>
    </row>
    <row r="491" spans="1:24" x14ac:dyDescent="0.25">
      <c r="A491" s="91"/>
      <c r="B491" s="76" t="s">
        <v>781</v>
      </c>
      <c r="C491" s="89" t="s">
        <v>900</v>
      </c>
      <c r="D491" s="139" t="str">
        <f>IF(ISERROR(VLOOKUP($B491,Lists!$R$4:$S$17,2,FALSE)),"",VLOOKUP($B491,Lists!$R$4:$S$17,2,FALSE))</f>
        <v/>
      </c>
      <c r="E491" s="90" t="s">
        <v>799</v>
      </c>
      <c r="F491" s="96"/>
      <c r="G491" s="96" t="s">
        <v>836</v>
      </c>
      <c r="H491" s="91" t="s">
        <v>1016</v>
      </c>
      <c r="I491" s="91" t="s">
        <v>926</v>
      </c>
      <c r="J491" s="97"/>
      <c r="K491" s="78" t="s">
        <v>945</v>
      </c>
      <c r="L491" s="140" t="str">
        <f>IF(ISERROR(VLOOKUP($B491&amp;" "&amp;$M491,Lists!$AC$4:$AD$17,2,FALSE)),"",VLOOKUP($B491&amp;" "&amp;$M491,Lists!$AC$4:$AD$17,2,FALSE))</f>
        <v/>
      </c>
      <c r="M491" s="78" t="str">
        <f>IF(ISERROR(VLOOKUP($K491,Lists!$L$4:$M$7,2,FALSE)),"",VLOOKUP($K491,Lists!$L$4:$M$7,2,FALSE))</f>
        <v/>
      </c>
      <c r="N491" s="98" t="str">
        <f t="shared" si="7"/>
        <v/>
      </c>
      <c r="O491" s="124" t="str">
        <f>IF(C491="no",VLOOKUP(B491,Lists!$R$4:$AB$17,10, FALSE),"Please enter details here")</f>
        <v>Please enter details here</v>
      </c>
      <c r="P491" s="99"/>
      <c r="Q491" s="99" t="str">
        <f>IF(Lists!$BA$4="","No","")</f>
        <v>No</v>
      </c>
      <c r="R491" s="100" t="str">
        <f>IF(ISERROR(VLOOKUP($E491,Lists!$T$4:$AA$49,6,FALSE)),"",VLOOKUP($E491,Lists!$T$4:$AA$49,6,FALSE))</f>
        <v/>
      </c>
      <c r="S491" s="101" t="str">
        <f>IF(ISERROR(VLOOKUP($E491,Lists!$T$4:$AA$49,7,FALSE)),"",VLOOKUP($E491,Lists!$T$4:$AA$49,7,FALSE))</f>
        <v/>
      </c>
      <c r="T491" s="102"/>
      <c r="U491" s="102"/>
      <c r="V491" s="102"/>
      <c r="W491" s="102"/>
      <c r="X491" s="102" t="str">
        <f>IF(ISERROR(VLOOKUP($E491,Lists!$T$4:$AF$49,13,FALSE))," ",VLOOKUP($E491,Lists!$T$4:$AF$49,13,FALSE))</f>
        <v xml:space="preserve"> </v>
      </c>
    </row>
    <row r="492" spans="1:24" x14ac:dyDescent="0.25">
      <c r="A492" s="91"/>
      <c r="B492" s="76" t="s">
        <v>781</v>
      </c>
      <c r="C492" s="89" t="s">
        <v>900</v>
      </c>
      <c r="D492" s="139" t="str">
        <f>IF(ISERROR(VLOOKUP($B492,Lists!$R$4:$S$17,2,FALSE)),"",VLOOKUP($B492,Lists!$R$4:$S$17,2,FALSE))</f>
        <v/>
      </c>
      <c r="E492" s="90" t="s">
        <v>799</v>
      </c>
      <c r="F492" s="96"/>
      <c r="G492" s="96" t="s">
        <v>836</v>
      </c>
      <c r="H492" s="91" t="s">
        <v>1016</v>
      </c>
      <c r="I492" s="91" t="s">
        <v>926</v>
      </c>
      <c r="J492" s="97"/>
      <c r="K492" s="78" t="s">
        <v>945</v>
      </c>
      <c r="L492" s="140" t="str">
        <f>IF(ISERROR(VLOOKUP($B492&amp;" "&amp;$M492,Lists!$AC$4:$AD$17,2,FALSE)),"",VLOOKUP($B492&amp;" "&amp;$M492,Lists!$AC$4:$AD$17,2,FALSE))</f>
        <v/>
      </c>
      <c r="M492" s="78" t="str">
        <f>IF(ISERROR(VLOOKUP($K492,Lists!$L$4:$M$7,2,FALSE)),"",VLOOKUP($K492,Lists!$L$4:$M$7,2,FALSE))</f>
        <v/>
      </c>
      <c r="N492" s="98" t="str">
        <f t="shared" si="7"/>
        <v/>
      </c>
      <c r="O492" s="124" t="str">
        <f>IF(C492="no",VLOOKUP(B492,Lists!$R$4:$AB$17,10, FALSE),"Please enter details here")</f>
        <v>Please enter details here</v>
      </c>
      <c r="P492" s="99"/>
      <c r="Q492" s="99" t="str">
        <f>IF(Lists!$BA$4="","No","")</f>
        <v>No</v>
      </c>
      <c r="R492" s="100" t="str">
        <f>IF(ISERROR(VLOOKUP($E492,Lists!$T$4:$AA$49,6,FALSE)),"",VLOOKUP($E492,Lists!$T$4:$AA$49,6,FALSE))</f>
        <v/>
      </c>
      <c r="S492" s="101" t="str">
        <f>IF(ISERROR(VLOOKUP($E492,Lists!$T$4:$AA$49,7,FALSE)),"",VLOOKUP($E492,Lists!$T$4:$AA$49,7,FALSE))</f>
        <v/>
      </c>
      <c r="T492" s="102"/>
      <c r="U492" s="102"/>
      <c r="V492" s="102"/>
      <c r="W492" s="102"/>
      <c r="X492" s="102" t="str">
        <f>IF(ISERROR(VLOOKUP($E492,Lists!$T$4:$AF$49,13,FALSE))," ",VLOOKUP($E492,Lists!$T$4:$AF$49,13,FALSE))</f>
        <v xml:space="preserve"> </v>
      </c>
    </row>
    <row r="493" spans="1:24" x14ac:dyDescent="0.25">
      <c r="A493" s="91"/>
      <c r="B493" s="76" t="s">
        <v>781</v>
      </c>
      <c r="C493" s="89" t="s">
        <v>900</v>
      </c>
      <c r="D493" s="139" t="str">
        <f>IF(ISERROR(VLOOKUP($B493,Lists!$R$4:$S$17,2,FALSE)),"",VLOOKUP($B493,Lists!$R$4:$S$17,2,FALSE))</f>
        <v/>
      </c>
      <c r="E493" s="90" t="s">
        <v>799</v>
      </c>
      <c r="F493" s="96"/>
      <c r="G493" s="96" t="s">
        <v>836</v>
      </c>
      <c r="H493" s="91" t="s">
        <v>1016</v>
      </c>
      <c r="I493" s="91" t="s">
        <v>926</v>
      </c>
      <c r="J493" s="97"/>
      <c r="K493" s="78" t="s">
        <v>945</v>
      </c>
      <c r="L493" s="140" t="str">
        <f>IF(ISERROR(VLOOKUP($B493&amp;" "&amp;$M493,Lists!$AC$4:$AD$17,2,FALSE)),"",VLOOKUP($B493&amp;" "&amp;$M493,Lists!$AC$4:$AD$17,2,FALSE))</f>
        <v/>
      </c>
      <c r="M493" s="78" t="str">
        <f>IF(ISERROR(VLOOKUP($K493,Lists!$L$4:$M$7,2,FALSE)),"",VLOOKUP($K493,Lists!$L$4:$M$7,2,FALSE))</f>
        <v/>
      </c>
      <c r="N493" s="98" t="str">
        <f t="shared" si="7"/>
        <v/>
      </c>
      <c r="O493" s="124" t="str">
        <f>IF(C493="no",VLOOKUP(B493,Lists!$R$4:$AB$17,10, FALSE),"Please enter details here")</f>
        <v>Please enter details here</v>
      </c>
      <c r="P493" s="99"/>
      <c r="Q493" s="99" t="str">
        <f>IF(Lists!$BA$4="","No","")</f>
        <v>No</v>
      </c>
      <c r="R493" s="100" t="str">
        <f>IF(ISERROR(VLOOKUP($E493,Lists!$T$4:$AA$49,6,FALSE)),"",VLOOKUP($E493,Lists!$T$4:$AA$49,6,FALSE))</f>
        <v/>
      </c>
      <c r="S493" s="101" t="str">
        <f>IF(ISERROR(VLOOKUP($E493,Lists!$T$4:$AA$49,7,FALSE)),"",VLOOKUP($E493,Lists!$T$4:$AA$49,7,FALSE))</f>
        <v/>
      </c>
      <c r="T493" s="102"/>
      <c r="U493" s="102"/>
      <c r="V493" s="102"/>
      <c r="W493" s="102"/>
      <c r="X493" s="102" t="str">
        <f>IF(ISERROR(VLOOKUP($E493,Lists!$T$4:$AF$49,13,FALSE))," ",VLOOKUP($E493,Lists!$T$4:$AF$49,13,FALSE))</f>
        <v xml:space="preserve"> </v>
      </c>
    </row>
    <row r="494" spans="1:24" x14ac:dyDescent="0.25">
      <c r="A494" s="91"/>
      <c r="B494" s="76" t="s">
        <v>781</v>
      </c>
      <c r="C494" s="89" t="s">
        <v>900</v>
      </c>
      <c r="D494" s="139" t="str">
        <f>IF(ISERROR(VLOOKUP($B494,Lists!$R$4:$S$17,2,FALSE)),"",VLOOKUP($B494,Lists!$R$4:$S$17,2,FALSE))</f>
        <v/>
      </c>
      <c r="E494" s="90" t="s">
        <v>799</v>
      </c>
      <c r="F494" s="96"/>
      <c r="G494" s="96" t="s">
        <v>836</v>
      </c>
      <c r="H494" s="91" t="s">
        <v>1016</v>
      </c>
      <c r="I494" s="91" t="s">
        <v>926</v>
      </c>
      <c r="J494" s="97"/>
      <c r="K494" s="78" t="s">
        <v>945</v>
      </c>
      <c r="L494" s="140" t="str">
        <f>IF(ISERROR(VLOOKUP($B494&amp;" "&amp;$M494,Lists!$AC$4:$AD$17,2,FALSE)),"",VLOOKUP($B494&amp;" "&amp;$M494,Lists!$AC$4:$AD$17,2,FALSE))</f>
        <v/>
      </c>
      <c r="M494" s="78" t="str">
        <f>IF(ISERROR(VLOOKUP($K494,Lists!$L$4:$M$7,2,FALSE)),"",VLOOKUP($K494,Lists!$L$4:$M$7,2,FALSE))</f>
        <v/>
      </c>
      <c r="N494" s="98" t="str">
        <f t="shared" si="7"/>
        <v/>
      </c>
      <c r="O494" s="124" t="str">
        <f>IF(C494="no",VLOOKUP(B494,Lists!$R$4:$AB$17,10, FALSE),"Please enter details here")</f>
        <v>Please enter details here</v>
      </c>
      <c r="P494" s="99"/>
      <c r="Q494" s="99" t="str">
        <f>IF(Lists!$BA$4="","No","")</f>
        <v>No</v>
      </c>
      <c r="R494" s="100" t="str">
        <f>IF(ISERROR(VLOOKUP($E494,Lists!$T$4:$AA$49,6,FALSE)),"",VLOOKUP($E494,Lists!$T$4:$AA$49,6,FALSE))</f>
        <v/>
      </c>
      <c r="S494" s="101" t="str">
        <f>IF(ISERROR(VLOOKUP($E494,Lists!$T$4:$AA$49,7,FALSE)),"",VLOOKUP($E494,Lists!$T$4:$AA$49,7,FALSE))</f>
        <v/>
      </c>
      <c r="T494" s="102"/>
      <c r="U494" s="102"/>
      <c r="V494" s="102"/>
      <c r="W494" s="102"/>
      <c r="X494" s="102" t="str">
        <f>IF(ISERROR(VLOOKUP($E494,Lists!$T$4:$AF$49,13,FALSE))," ",VLOOKUP($E494,Lists!$T$4:$AF$49,13,FALSE))</f>
        <v xml:space="preserve"> </v>
      </c>
    </row>
    <row r="495" spans="1:24" x14ac:dyDescent="0.25">
      <c r="A495" s="91"/>
      <c r="B495" s="76" t="s">
        <v>781</v>
      </c>
      <c r="C495" s="89" t="s">
        <v>900</v>
      </c>
      <c r="D495" s="139" t="str">
        <f>IF(ISERROR(VLOOKUP($B495,Lists!$R$4:$S$17,2,FALSE)),"",VLOOKUP($B495,Lists!$R$4:$S$17,2,FALSE))</f>
        <v/>
      </c>
      <c r="E495" s="90" t="s">
        <v>799</v>
      </c>
      <c r="F495" s="96"/>
      <c r="G495" s="96" t="s">
        <v>836</v>
      </c>
      <c r="H495" s="91" t="s">
        <v>1016</v>
      </c>
      <c r="I495" s="91" t="s">
        <v>926</v>
      </c>
      <c r="J495" s="97"/>
      <c r="K495" s="78" t="s">
        <v>945</v>
      </c>
      <c r="L495" s="140" t="str">
        <f>IF(ISERROR(VLOOKUP($B495&amp;" "&amp;$M495,Lists!$AC$4:$AD$17,2,FALSE)),"",VLOOKUP($B495&amp;" "&amp;$M495,Lists!$AC$4:$AD$17,2,FALSE))</f>
        <v/>
      </c>
      <c r="M495" s="78" t="str">
        <f>IF(ISERROR(VLOOKUP($K495,Lists!$L$4:$M$7,2,FALSE)),"",VLOOKUP($K495,Lists!$L$4:$M$7,2,FALSE))</f>
        <v/>
      </c>
      <c r="N495" s="98" t="str">
        <f t="shared" si="7"/>
        <v/>
      </c>
      <c r="O495" s="124" t="str">
        <f>IF(C495="no",VLOOKUP(B495,Lists!$R$4:$AB$17,10, FALSE),"Please enter details here")</f>
        <v>Please enter details here</v>
      </c>
      <c r="P495" s="99"/>
      <c r="Q495" s="99" t="str">
        <f>IF(Lists!$BA$4="","No","")</f>
        <v>No</v>
      </c>
      <c r="R495" s="100" t="str">
        <f>IF(ISERROR(VLOOKUP($E495,Lists!$T$4:$AA$49,6,FALSE)),"",VLOOKUP($E495,Lists!$T$4:$AA$49,6,FALSE))</f>
        <v/>
      </c>
      <c r="S495" s="101" t="str">
        <f>IF(ISERROR(VLOOKUP($E495,Lists!$T$4:$AA$49,7,FALSE)),"",VLOOKUP($E495,Lists!$T$4:$AA$49,7,FALSE))</f>
        <v/>
      </c>
      <c r="T495" s="102"/>
      <c r="U495" s="102"/>
      <c r="V495" s="102"/>
      <c r="W495" s="102"/>
      <c r="X495" s="102" t="str">
        <f>IF(ISERROR(VLOOKUP($E495,Lists!$T$4:$AF$49,13,FALSE))," ",VLOOKUP($E495,Lists!$T$4:$AF$49,13,FALSE))</f>
        <v xml:space="preserve"> </v>
      </c>
    </row>
    <row r="496" spans="1:24" x14ac:dyDescent="0.25">
      <c r="A496" s="91"/>
      <c r="B496" s="76" t="s">
        <v>781</v>
      </c>
      <c r="C496" s="89" t="s">
        <v>900</v>
      </c>
      <c r="D496" s="139" t="str">
        <f>IF(ISERROR(VLOOKUP($B496,Lists!$R$4:$S$17,2,FALSE)),"",VLOOKUP($B496,Lists!$R$4:$S$17,2,FALSE))</f>
        <v/>
      </c>
      <c r="E496" s="90" t="s">
        <v>799</v>
      </c>
      <c r="F496" s="96"/>
      <c r="G496" s="96" t="s">
        <v>836</v>
      </c>
      <c r="H496" s="91" t="s">
        <v>1016</v>
      </c>
      <c r="I496" s="91" t="s">
        <v>926</v>
      </c>
      <c r="J496" s="97"/>
      <c r="K496" s="78" t="s">
        <v>945</v>
      </c>
      <c r="L496" s="140" t="str">
        <f>IF(ISERROR(VLOOKUP($B496&amp;" "&amp;$M496,Lists!$AC$4:$AD$17,2,FALSE)),"",VLOOKUP($B496&amp;" "&amp;$M496,Lists!$AC$4:$AD$17,2,FALSE))</f>
        <v/>
      </c>
      <c r="M496" s="78" t="str">
        <f>IF(ISERROR(VLOOKUP($K496,Lists!$L$4:$M$7,2,FALSE)),"",VLOOKUP($K496,Lists!$L$4:$M$7,2,FALSE))</f>
        <v/>
      </c>
      <c r="N496" s="98" t="str">
        <f t="shared" si="7"/>
        <v/>
      </c>
      <c r="O496" s="124" t="str">
        <f>IF(C496="no",VLOOKUP(B496,Lists!$R$4:$AB$17,10, FALSE),"Please enter details here")</f>
        <v>Please enter details here</v>
      </c>
      <c r="P496" s="99"/>
      <c r="Q496" s="99" t="str">
        <f>IF(Lists!$BA$4="","No","")</f>
        <v>No</v>
      </c>
      <c r="R496" s="100" t="str">
        <f>IF(ISERROR(VLOOKUP($E496,Lists!$T$4:$AA$49,6,FALSE)),"",VLOOKUP($E496,Lists!$T$4:$AA$49,6,FALSE))</f>
        <v/>
      </c>
      <c r="S496" s="101" t="str">
        <f>IF(ISERROR(VLOOKUP($E496,Lists!$T$4:$AA$49,7,FALSE)),"",VLOOKUP($E496,Lists!$T$4:$AA$49,7,FALSE))</f>
        <v/>
      </c>
      <c r="T496" s="102"/>
      <c r="U496" s="102"/>
      <c r="V496" s="102"/>
      <c r="W496" s="102"/>
      <c r="X496" s="102" t="str">
        <f>IF(ISERROR(VLOOKUP($E496,Lists!$T$4:$AF$49,13,FALSE))," ",VLOOKUP($E496,Lists!$T$4:$AF$49,13,FALSE))</f>
        <v xml:space="preserve"> </v>
      </c>
    </row>
    <row r="497" spans="1:24" x14ac:dyDescent="0.25">
      <c r="A497" s="91"/>
      <c r="B497" s="76" t="s">
        <v>781</v>
      </c>
      <c r="C497" s="89" t="s">
        <v>900</v>
      </c>
      <c r="D497" s="139" t="str">
        <f>IF(ISERROR(VLOOKUP($B497,Lists!$R$4:$S$17,2,FALSE)),"",VLOOKUP($B497,Lists!$R$4:$S$17,2,FALSE))</f>
        <v/>
      </c>
      <c r="E497" s="90" t="s">
        <v>799</v>
      </c>
      <c r="F497" s="96"/>
      <c r="G497" s="96" t="s">
        <v>836</v>
      </c>
      <c r="H497" s="91" t="s">
        <v>1016</v>
      </c>
      <c r="I497" s="91" t="s">
        <v>926</v>
      </c>
      <c r="J497" s="97"/>
      <c r="K497" s="78" t="s">
        <v>945</v>
      </c>
      <c r="L497" s="140" t="str">
        <f>IF(ISERROR(VLOOKUP($B497&amp;" "&amp;$M497,Lists!$AC$4:$AD$17,2,FALSE)),"",VLOOKUP($B497&amp;" "&amp;$M497,Lists!$AC$4:$AD$17,2,FALSE))</f>
        <v/>
      </c>
      <c r="M497" s="78" t="str">
        <f>IF(ISERROR(VLOOKUP($K497,Lists!$L$4:$M$7,2,FALSE)),"",VLOOKUP($K497,Lists!$L$4:$M$7,2,FALSE))</f>
        <v/>
      </c>
      <c r="N497" s="98" t="str">
        <f t="shared" si="7"/>
        <v/>
      </c>
      <c r="O497" s="124" t="str">
        <f>IF(C497="no",VLOOKUP(B497,Lists!$R$4:$AB$17,10, FALSE),"Please enter details here")</f>
        <v>Please enter details here</v>
      </c>
      <c r="P497" s="99"/>
      <c r="Q497" s="99" t="str">
        <f>IF(Lists!$BA$4="","No","")</f>
        <v>No</v>
      </c>
      <c r="R497" s="100" t="str">
        <f>IF(ISERROR(VLOOKUP($E497,Lists!$T$4:$AA$49,6,FALSE)),"",VLOOKUP($E497,Lists!$T$4:$AA$49,6,FALSE))</f>
        <v/>
      </c>
      <c r="S497" s="101" t="str">
        <f>IF(ISERROR(VLOOKUP($E497,Lists!$T$4:$AA$49,7,FALSE)),"",VLOOKUP($E497,Lists!$T$4:$AA$49,7,FALSE))</f>
        <v/>
      </c>
      <c r="T497" s="102"/>
      <c r="U497" s="102"/>
      <c r="V497" s="102"/>
      <c r="W497" s="102"/>
      <c r="X497" s="102" t="str">
        <f>IF(ISERROR(VLOOKUP($E497,Lists!$T$4:$AF$49,13,FALSE))," ",VLOOKUP($E497,Lists!$T$4:$AF$49,13,FALSE))</f>
        <v xml:space="preserve"> </v>
      </c>
    </row>
    <row r="498" spans="1:24" x14ac:dyDescent="0.25">
      <c r="A498" s="91"/>
      <c r="B498" s="76" t="s">
        <v>781</v>
      </c>
      <c r="C498" s="89" t="s">
        <v>900</v>
      </c>
      <c r="D498" s="139" t="str">
        <f>IF(ISERROR(VLOOKUP($B498,Lists!$R$4:$S$17,2,FALSE)),"",VLOOKUP($B498,Lists!$R$4:$S$17,2,FALSE))</f>
        <v/>
      </c>
      <c r="E498" s="90" t="s">
        <v>799</v>
      </c>
      <c r="F498" s="96"/>
      <c r="G498" s="96" t="s">
        <v>836</v>
      </c>
      <c r="H498" s="91" t="s">
        <v>1016</v>
      </c>
      <c r="I498" s="91" t="s">
        <v>926</v>
      </c>
      <c r="J498" s="97"/>
      <c r="K498" s="78" t="s">
        <v>945</v>
      </c>
      <c r="L498" s="140" t="str">
        <f>IF(ISERROR(VLOOKUP($B498&amp;" "&amp;$M498,Lists!$AC$4:$AD$17,2,FALSE)),"",VLOOKUP($B498&amp;" "&amp;$M498,Lists!$AC$4:$AD$17,2,FALSE))</f>
        <v/>
      </c>
      <c r="M498" s="78" t="str">
        <f>IF(ISERROR(VLOOKUP($K498,Lists!$L$4:$M$7,2,FALSE)),"",VLOOKUP($K498,Lists!$L$4:$M$7,2,FALSE))</f>
        <v/>
      </c>
      <c r="N498" s="98" t="str">
        <f t="shared" si="7"/>
        <v/>
      </c>
      <c r="O498" s="124" t="str">
        <f>IF(C498="no",VLOOKUP(B498,Lists!$R$4:$AB$17,10, FALSE),"Please enter details here")</f>
        <v>Please enter details here</v>
      </c>
      <c r="P498" s="99"/>
      <c r="Q498" s="99" t="str">
        <f>IF(Lists!$BA$4="","No","")</f>
        <v>No</v>
      </c>
      <c r="R498" s="100" t="str">
        <f>IF(ISERROR(VLOOKUP($E498,Lists!$T$4:$AA$49,6,FALSE)),"",VLOOKUP($E498,Lists!$T$4:$AA$49,6,FALSE))</f>
        <v/>
      </c>
      <c r="S498" s="101" t="str">
        <f>IF(ISERROR(VLOOKUP($E498,Lists!$T$4:$AA$49,7,FALSE)),"",VLOOKUP($E498,Lists!$T$4:$AA$49,7,FALSE))</f>
        <v/>
      </c>
      <c r="T498" s="102"/>
      <c r="U498" s="102"/>
      <c r="V498" s="102"/>
      <c r="W498" s="102"/>
      <c r="X498" s="102" t="str">
        <f>IF(ISERROR(VLOOKUP($E498,Lists!$T$4:$AF$49,13,FALSE))," ",VLOOKUP($E498,Lists!$T$4:$AF$49,13,FALSE))</f>
        <v xml:space="preserve"> </v>
      </c>
    </row>
    <row r="499" spans="1:24" x14ac:dyDescent="0.25">
      <c r="A499" s="91"/>
      <c r="B499" s="76" t="s">
        <v>781</v>
      </c>
      <c r="C499" s="89" t="s">
        <v>900</v>
      </c>
      <c r="D499" s="139" t="str">
        <f>IF(ISERROR(VLOOKUP($B499,Lists!$R$4:$S$17,2,FALSE)),"",VLOOKUP($B499,Lists!$R$4:$S$17,2,FALSE))</f>
        <v/>
      </c>
      <c r="E499" s="90" t="s">
        <v>799</v>
      </c>
      <c r="F499" s="96"/>
      <c r="G499" s="96" t="s">
        <v>836</v>
      </c>
      <c r="H499" s="91" t="s">
        <v>1016</v>
      </c>
      <c r="I499" s="91" t="s">
        <v>926</v>
      </c>
      <c r="J499" s="97"/>
      <c r="K499" s="78" t="s">
        <v>945</v>
      </c>
      <c r="L499" s="140" t="str">
        <f>IF(ISERROR(VLOOKUP($B499&amp;" "&amp;$M499,Lists!$AC$4:$AD$17,2,FALSE)),"",VLOOKUP($B499&amp;" "&amp;$M499,Lists!$AC$4:$AD$17,2,FALSE))</f>
        <v/>
      </c>
      <c r="M499" s="78" t="str">
        <f>IF(ISERROR(VLOOKUP($K499,Lists!$L$4:$M$7,2,FALSE)),"",VLOOKUP($K499,Lists!$L$4:$M$7,2,FALSE))</f>
        <v/>
      </c>
      <c r="N499" s="98" t="str">
        <f t="shared" si="7"/>
        <v/>
      </c>
      <c r="O499" s="124" t="str">
        <f>IF(C499="no",VLOOKUP(B499,Lists!$R$4:$AB$17,10, FALSE),"Please enter details here")</f>
        <v>Please enter details here</v>
      </c>
      <c r="P499" s="99"/>
      <c r="Q499" s="99" t="str">
        <f>IF(Lists!$BA$4="","No","")</f>
        <v>No</v>
      </c>
      <c r="R499" s="100" t="str">
        <f>IF(ISERROR(VLOOKUP($E499,Lists!$T$4:$AA$49,6,FALSE)),"",VLOOKUP($E499,Lists!$T$4:$AA$49,6,FALSE))</f>
        <v/>
      </c>
      <c r="S499" s="101" t="str">
        <f>IF(ISERROR(VLOOKUP($E499,Lists!$T$4:$AA$49,7,FALSE)),"",VLOOKUP($E499,Lists!$T$4:$AA$49,7,FALSE))</f>
        <v/>
      </c>
      <c r="T499" s="102"/>
      <c r="U499" s="102"/>
      <c r="V499" s="102"/>
      <c r="W499" s="102"/>
      <c r="X499" s="102" t="str">
        <f>IF(ISERROR(VLOOKUP($E499,Lists!$T$4:$AF$49,13,FALSE))," ",VLOOKUP($E499,Lists!$T$4:$AF$49,13,FALSE))</f>
        <v xml:space="preserve"> </v>
      </c>
    </row>
    <row r="500" spans="1:24" x14ac:dyDescent="0.25">
      <c r="A500" s="91"/>
      <c r="B500" s="76" t="s">
        <v>781</v>
      </c>
      <c r="C500" s="89" t="s">
        <v>900</v>
      </c>
      <c r="D500" s="139" t="str">
        <f>IF(ISERROR(VLOOKUP($B500,Lists!$R$4:$S$17,2,FALSE)),"",VLOOKUP($B500,Lists!$R$4:$S$17,2,FALSE))</f>
        <v/>
      </c>
      <c r="E500" s="90" t="s">
        <v>799</v>
      </c>
      <c r="F500" s="96"/>
      <c r="G500" s="96" t="s">
        <v>836</v>
      </c>
      <c r="H500" s="91" t="s">
        <v>1016</v>
      </c>
      <c r="I500" s="91" t="s">
        <v>926</v>
      </c>
      <c r="J500" s="97"/>
      <c r="K500" s="78" t="s">
        <v>945</v>
      </c>
      <c r="L500" s="140" t="str">
        <f>IF(ISERROR(VLOOKUP($B500&amp;" "&amp;$M500,Lists!$AC$4:$AD$17,2,FALSE)),"",VLOOKUP($B500&amp;" "&amp;$M500,Lists!$AC$4:$AD$17,2,FALSE))</f>
        <v/>
      </c>
      <c r="M500" s="78" t="str">
        <f>IF(ISERROR(VLOOKUP($K500,Lists!$L$4:$M$7,2,FALSE)),"",VLOOKUP($K500,Lists!$L$4:$M$7,2,FALSE))</f>
        <v/>
      </c>
      <c r="N500" s="98" t="str">
        <f t="shared" si="7"/>
        <v/>
      </c>
      <c r="O500" s="124" t="str">
        <f>IF(C500="no",VLOOKUP(B500,Lists!$R$4:$AB$17,10, FALSE),"Please enter details here")</f>
        <v>Please enter details here</v>
      </c>
      <c r="P500" s="99"/>
      <c r="Q500" s="99" t="str">
        <f>IF(Lists!$BA$4="","No","")</f>
        <v>No</v>
      </c>
      <c r="R500" s="100" t="str">
        <f>IF(ISERROR(VLOOKUP($E500,Lists!$T$4:$AA$49,6,FALSE)),"",VLOOKUP($E500,Lists!$T$4:$AA$49,6,FALSE))</f>
        <v/>
      </c>
      <c r="S500" s="101" t="str">
        <f>IF(ISERROR(VLOOKUP($E500,Lists!$T$4:$AA$49,7,FALSE)),"",VLOOKUP($E500,Lists!$T$4:$AA$49,7,FALSE))</f>
        <v/>
      </c>
      <c r="T500" s="102"/>
      <c r="U500" s="102"/>
      <c r="V500" s="102"/>
      <c r="W500" s="102"/>
      <c r="X500" s="102" t="str">
        <f>IF(ISERROR(VLOOKUP($E500,Lists!$T$4:$AF$49,13,FALSE))," ",VLOOKUP($E500,Lists!$T$4:$AF$49,13,FALSE))</f>
        <v xml:space="preserve"> </v>
      </c>
    </row>
    <row r="501" spans="1:24" x14ac:dyDescent="0.25">
      <c r="A501" s="91"/>
      <c r="B501" s="76" t="s">
        <v>781</v>
      </c>
      <c r="C501" s="89" t="s">
        <v>900</v>
      </c>
      <c r="D501" s="139" t="str">
        <f>IF(ISERROR(VLOOKUP($B501,Lists!$R$4:$S$17,2,FALSE)),"",VLOOKUP($B501,Lists!$R$4:$S$17,2,FALSE))</f>
        <v/>
      </c>
      <c r="E501" s="90" t="s">
        <v>799</v>
      </c>
      <c r="F501" s="96"/>
      <c r="G501" s="96" t="s">
        <v>836</v>
      </c>
      <c r="H501" s="91" t="s">
        <v>1016</v>
      </c>
      <c r="I501" s="91" t="s">
        <v>926</v>
      </c>
      <c r="J501" s="97"/>
      <c r="K501" s="78" t="s">
        <v>945</v>
      </c>
      <c r="L501" s="140" t="str">
        <f>IF(ISERROR(VLOOKUP($B501&amp;" "&amp;$M501,Lists!$AC$4:$AD$17,2,FALSE)),"",VLOOKUP($B501&amp;" "&amp;$M501,Lists!$AC$4:$AD$17,2,FALSE))</f>
        <v/>
      </c>
      <c r="M501" s="78" t="str">
        <f>IF(ISERROR(VLOOKUP($K501,Lists!$L$4:$M$7,2,FALSE)),"",VLOOKUP($K501,Lists!$L$4:$M$7,2,FALSE))</f>
        <v/>
      </c>
      <c r="N501" s="98" t="str">
        <f t="shared" si="7"/>
        <v/>
      </c>
      <c r="O501" s="124" t="str">
        <f>IF(C501="no",VLOOKUP(B501,Lists!$R$4:$AB$17,10, FALSE),"Please enter details here")</f>
        <v>Please enter details here</v>
      </c>
      <c r="P501" s="99"/>
      <c r="Q501" s="99" t="str">
        <f>IF(Lists!$BA$4="","No","")</f>
        <v>No</v>
      </c>
      <c r="R501" s="100" t="str">
        <f>IF(ISERROR(VLOOKUP($E501,Lists!$T$4:$AA$49,6,FALSE)),"",VLOOKUP($E501,Lists!$T$4:$AA$49,6,FALSE))</f>
        <v/>
      </c>
      <c r="S501" s="101" t="str">
        <f>IF(ISERROR(VLOOKUP($E501,Lists!$T$4:$AA$49,7,FALSE)),"",VLOOKUP($E501,Lists!$T$4:$AA$49,7,FALSE))</f>
        <v/>
      </c>
      <c r="T501" s="102"/>
      <c r="U501" s="102"/>
      <c r="V501" s="102"/>
      <c r="W501" s="102"/>
      <c r="X501" s="102" t="str">
        <f>IF(ISERROR(VLOOKUP($E501,Lists!$T$4:$AF$49,13,FALSE))," ",VLOOKUP($E501,Lists!$T$4:$AF$49,13,FALSE))</f>
        <v xml:space="preserve"> </v>
      </c>
    </row>
    <row r="502" spans="1:24" x14ac:dyDescent="0.25">
      <c r="A502" s="91"/>
      <c r="B502" s="76" t="s">
        <v>781</v>
      </c>
      <c r="C502" s="89" t="s">
        <v>900</v>
      </c>
      <c r="D502" s="139" t="str">
        <f>IF(ISERROR(VLOOKUP($B502,Lists!$R$4:$S$17,2,FALSE)),"",VLOOKUP($B502,Lists!$R$4:$S$17,2,FALSE))</f>
        <v/>
      </c>
      <c r="E502" s="90" t="s">
        <v>799</v>
      </c>
      <c r="F502" s="96"/>
      <c r="G502" s="96" t="s">
        <v>836</v>
      </c>
      <c r="H502" s="91" t="s">
        <v>1016</v>
      </c>
      <c r="I502" s="91" t="s">
        <v>926</v>
      </c>
      <c r="J502" s="97"/>
      <c r="K502" s="78" t="s">
        <v>945</v>
      </c>
      <c r="L502" s="140" t="str">
        <f>IF(ISERROR(VLOOKUP($B502&amp;" "&amp;$M502,Lists!$AC$4:$AD$17,2,FALSE)),"",VLOOKUP($B502&amp;" "&amp;$M502,Lists!$AC$4:$AD$17,2,FALSE))</f>
        <v/>
      </c>
      <c r="M502" s="78" t="str">
        <f>IF(ISERROR(VLOOKUP($K502,Lists!$L$4:$M$7,2,FALSE)),"",VLOOKUP($K502,Lists!$L$4:$M$7,2,FALSE))</f>
        <v/>
      </c>
      <c r="N502" s="98" t="str">
        <f t="shared" si="7"/>
        <v/>
      </c>
      <c r="O502" s="124" t="str">
        <f>IF(C502="no",VLOOKUP(B502,Lists!$R$4:$AB$17,10, FALSE),"Please enter details here")</f>
        <v>Please enter details here</v>
      </c>
      <c r="P502" s="99"/>
      <c r="Q502" s="99" t="str">
        <f>IF(Lists!$BA$4="","No","")</f>
        <v>No</v>
      </c>
      <c r="R502" s="100" t="str">
        <f>IF(ISERROR(VLOOKUP($E502,Lists!$T$4:$AA$49,6,FALSE)),"",VLOOKUP($E502,Lists!$T$4:$AA$49,6,FALSE))</f>
        <v/>
      </c>
      <c r="S502" s="101" t="str">
        <f>IF(ISERROR(VLOOKUP($E502,Lists!$T$4:$AA$49,7,FALSE)),"",VLOOKUP($E502,Lists!$T$4:$AA$49,7,FALSE))</f>
        <v/>
      </c>
      <c r="T502" s="102"/>
      <c r="U502" s="102"/>
      <c r="V502" s="102"/>
      <c r="W502" s="102"/>
      <c r="X502" s="102" t="str">
        <f>IF(ISERROR(VLOOKUP($E502,Lists!$T$4:$AF$49,13,FALSE))," ",VLOOKUP($E502,Lists!$T$4:$AF$49,13,FALSE))</f>
        <v xml:space="preserve"> </v>
      </c>
    </row>
    <row r="503" spans="1:24" x14ac:dyDescent="0.25">
      <c r="A503" s="91"/>
      <c r="B503" s="76" t="s">
        <v>781</v>
      </c>
      <c r="C503" s="89" t="s">
        <v>900</v>
      </c>
      <c r="D503" s="139" t="str">
        <f>IF(ISERROR(VLOOKUP($B503,Lists!$R$4:$S$17,2,FALSE)),"",VLOOKUP($B503,Lists!$R$4:$S$17,2,FALSE))</f>
        <v/>
      </c>
      <c r="E503" s="90" t="s">
        <v>799</v>
      </c>
      <c r="F503" s="96"/>
      <c r="G503" s="96" t="s">
        <v>836</v>
      </c>
      <c r="H503" s="91" t="s">
        <v>1016</v>
      </c>
      <c r="I503" s="91" t="s">
        <v>926</v>
      </c>
      <c r="J503" s="97"/>
      <c r="K503" s="78" t="s">
        <v>945</v>
      </c>
      <c r="L503" s="140" t="str">
        <f>IF(ISERROR(VLOOKUP($B503&amp;" "&amp;$M503,Lists!$AC$4:$AD$17,2,FALSE)),"",VLOOKUP($B503&amp;" "&amp;$M503,Lists!$AC$4:$AD$17,2,FALSE))</f>
        <v/>
      </c>
      <c r="M503" s="78" t="str">
        <f>IF(ISERROR(VLOOKUP($K503,Lists!$L$4:$M$7,2,FALSE)),"",VLOOKUP($K503,Lists!$L$4:$M$7,2,FALSE))</f>
        <v/>
      </c>
      <c r="N503" s="98" t="str">
        <f t="shared" si="7"/>
        <v/>
      </c>
      <c r="O503" s="124" t="str">
        <f>IF(C503="no",VLOOKUP(B503,Lists!$R$4:$AB$17,10, FALSE),"Please enter details here")</f>
        <v>Please enter details here</v>
      </c>
      <c r="P503" s="99"/>
      <c r="Q503" s="99" t="str">
        <f>IF(Lists!$BA$4="","No","")</f>
        <v>No</v>
      </c>
      <c r="R503" s="100" t="str">
        <f>IF(ISERROR(VLOOKUP($E503,Lists!$T$4:$AA$49,6,FALSE)),"",VLOOKUP($E503,Lists!$T$4:$AA$49,6,FALSE))</f>
        <v/>
      </c>
      <c r="S503" s="101" t="str">
        <f>IF(ISERROR(VLOOKUP($E503,Lists!$T$4:$AA$49,7,FALSE)),"",VLOOKUP($E503,Lists!$T$4:$AA$49,7,FALSE))</f>
        <v/>
      </c>
      <c r="T503" s="102"/>
      <c r="U503" s="102"/>
      <c r="V503" s="102"/>
      <c r="W503" s="102"/>
      <c r="X503" s="102" t="str">
        <f>IF(ISERROR(VLOOKUP($E503,Lists!$T$4:$AF$49,13,FALSE))," ",VLOOKUP($E503,Lists!$T$4:$AF$49,13,FALSE))</f>
        <v xml:space="preserve"> </v>
      </c>
    </row>
    <row r="504" spans="1:24" x14ac:dyDescent="0.25">
      <c r="A504" s="91"/>
      <c r="B504" s="76" t="s">
        <v>781</v>
      </c>
      <c r="C504" s="89" t="s">
        <v>900</v>
      </c>
      <c r="D504" s="139" t="str">
        <f>IF(ISERROR(VLOOKUP($B504,Lists!$R$4:$S$17,2,FALSE)),"",VLOOKUP($B504,Lists!$R$4:$S$17,2,FALSE))</f>
        <v/>
      </c>
      <c r="E504" s="90" t="s">
        <v>799</v>
      </c>
      <c r="F504" s="96"/>
      <c r="G504" s="96" t="s">
        <v>836</v>
      </c>
      <c r="H504" s="91" t="s">
        <v>1016</v>
      </c>
      <c r="I504" s="91" t="s">
        <v>926</v>
      </c>
      <c r="J504" s="97"/>
      <c r="K504" s="78" t="s">
        <v>945</v>
      </c>
      <c r="L504" s="140" t="str">
        <f>IF(ISERROR(VLOOKUP($B504&amp;" "&amp;$M504,Lists!$AC$4:$AD$17,2,FALSE)),"",VLOOKUP($B504&amp;" "&amp;$M504,Lists!$AC$4:$AD$17,2,FALSE))</f>
        <v/>
      </c>
      <c r="M504" s="78" t="str">
        <f>IF(ISERROR(VLOOKUP($K504,Lists!$L$4:$M$7,2,FALSE)),"",VLOOKUP($K504,Lists!$L$4:$M$7,2,FALSE))</f>
        <v/>
      </c>
      <c r="N504" s="98" t="str">
        <f t="shared" si="7"/>
        <v/>
      </c>
      <c r="O504" s="124" t="str">
        <f>IF(C504="no",VLOOKUP(B504,Lists!$R$4:$AB$17,10, FALSE),"Please enter details here")</f>
        <v>Please enter details here</v>
      </c>
      <c r="P504" s="99"/>
      <c r="Q504" s="99" t="str">
        <f>IF(Lists!$BA$4="","No","")</f>
        <v>No</v>
      </c>
      <c r="R504" s="100" t="str">
        <f>IF(ISERROR(VLOOKUP($E504,Lists!$T$4:$AA$49,6,FALSE)),"",VLOOKUP($E504,Lists!$T$4:$AA$49,6,FALSE))</f>
        <v/>
      </c>
      <c r="S504" s="101" t="str">
        <f>IF(ISERROR(VLOOKUP($E504,Lists!$T$4:$AA$49,7,FALSE)),"",VLOOKUP($E504,Lists!$T$4:$AA$49,7,FALSE))</f>
        <v/>
      </c>
      <c r="T504" s="102"/>
      <c r="U504" s="102"/>
      <c r="V504" s="102"/>
      <c r="W504" s="102"/>
      <c r="X504" s="102" t="str">
        <f>IF(ISERROR(VLOOKUP($E504,Lists!$T$4:$AF$49,13,FALSE))," ",VLOOKUP($E504,Lists!$T$4:$AF$49,13,FALSE))</f>
        <v xml:space="preserve"> </v>
      </c>
    </row>
    <row r="505" spans="1:24" x14ac:dyDescent="0.25">
      <c r="A505" s="91"/>
      <c r="B505" s="76" t="s">
        <v>781</v>
      </c>
      <c r="C505" s="89" t="s">
        <v>900</v>
      </c>
      <c r="D505" s="139" t="str">
        <f>IF(ISERROR(VLOOKUP($B505,Lists!$R$4:$S$17,2,FALSE)),"",VLOOKUP($B505,Lists!$R$4:$S$17,2,FALSE))</f>
        <v/>
      </c>
      <c r="E505" s="90" t="s">
        <v>799</v>
      </c>
      <c r="F505" s="96"/>
      <c r="G505" s="96" t="s">
        <v>836</v>
      </c>
      <c r="H505" s="91" t="s">
        <v>1016</v>
      </c>
      <c r="I505" s="91" t="s">
        <v>926</v>
      </c>
      <c r="J505" s="97"/>
      <c r="K505" s="78" t="s">
        <v>945</v>
      </c>
      <c r="L505" s="140" t="str">
        <f>IF(ISERROR(VLOOKUP($B505&amp;" "&amp;$M505,Lists!$AC$4:$AD$17,2,FALSE)),"",VLOOKUP($B505&amp;" "&amp;$M505,Lists!$AC$4:$AD$17,2,FALSE))</f>
        <v/>
      </c>
      <c r="M505" s="78" t="str">
        <f>IF(ISERROR(VLOOKUP($K505,Lists!$L$4:$M$7,2,FALSE)),"",VLOOKUP($K505,Lists!$L$4:$M$7,2,FALSE))</f>
        <v/>
      </c>
      <c r="N505" s="98" t="str">
        <f t="shared" si="7"/>
        <v/>
      </c>
      <c r="O505" s="124" t="str">
        <f>IF(C505="no",VLOOKUP(B505,Lists!$R$4:$AB$17,10, FALSE),"Please enter details here")</f>
        <v>Please enter details here</v>
      </c>
      <c r="P505" s="99"/>
      <c r="Q505" s="99" t="str">
        <f>IF(Lists!$BA$4="","No","")</f>
        <v>No</v>
      </c>
      <c r="R505" s="100" t="str">
        <f>IF(ISERROR(VLOOKUP($E505,Lists!$T$4:$AA$49,6,FALSE)),"",VLOOKUP($E505,Lists!$T$4:$AA$49,6,FALSE))</f>
        <v/>
      </c>
      <c r="S505" s="101" t="str">
        <f>IF(ISERROR(VLOOKUP($E505,Lists!$T$4:$AA$49,7,FALSE)),"",VLOOKUP($E505,Lists!$T$4:$AA$49,7,FALSE))</f>
        <v/>
      </c>
      <c r="T505" s="102"/>
      <c r="U505" s="102"/>
      <c r="V505" s="102"/>
      <c r="W505" s="102"/>
      <c r="X505" s="102" t="str">
        <f>IF(ISERROR(VLOOKUP($E505,Lists!$T$4:$AF$49,13,FALSE))," ",VLOOKUP($E505,Lists!$T$4:$AF$49,13,FALSE))</f>
        <v xml:space="preserve"> </v>
      </c>
    </row>
    <row r="506" spans="1:24" x14ac:dyDescent="0.25">
      <c r="A506" s="91"/>
      <c r="B506" s="76" t="s">
        <v>781</v>
      </c>
      <c r="C506" s="89" t="s">
        <v>900</v>
      </c>
      <c r="D506" s="139" t="str">
        <f>IF(ISERROR(VLOOKUP($B506,Lists!$R$4:$S$17,2,FALSE)),"",VLOOKUP($B506,Lists!$R$4:$S$17,2,FALSE))</f>
        <v/>
      </c>
      <c r="E506" s="90" t="s">
        <v>799</v>
      </c>
      <c r="F506" s="96"/>
      <c r="G506" s="96" t="s">
        <v>836</v>
      </c>
      <c r="H506" s="91" t="s">
        <v>1016</v>
      </c>
      <c r="I506" s="91" t="s">
        <v>926</v>
      </c>
      <c r="J506" s="97"/>
      <c r="K506" s="78" t="s">
        <v>945</v>
      </c>
      <c r="L506" s="140" t="str">
        <f>IF(ISERROR(VLOOKUP($B506&amp;" "&amp;$M506,Lists!$AC$4:$AD$17,2,FALSE)),"",VLOOKUP($B506&amp;" "&amp;$M506,Lists!$AC$4:$AD$17,2,FALSE))</f>
        <v/>
      </c>
      <c r="M506" s="78" t="str">
        <f>IF(ISERROR(VLOOKUP($K506,Lists!$L$4:$M$7,2,FALSE)),"",VLOOKUP($K506,Lists!$L$4:$M$7,2,FALSE))</f>
        <v/>
      </c>
      <c r="N506" s="98" t="str">
        <f t="shared" si="7"/>
        <v/>
      </c>
      <c r="O506" s="124" t="str">
        <f>IF(C506="no",VLOOKUP(B506,Lists!$R$4:$AB$17,10, FALSE),"Please enter details here")</f>
        <v>Please enter details here</v>
      </c>
      <c r="P506" s="99"/>
      <c r="Q506" s="99" t="str">
        <f>IF(Lists!$BA$4="","No","")</f>
        <v>No</v>
      </c>
      <c r="R506" s="100" t="str">
        <f>IF(ISERROR(VLOOKUP($E506,Lists!$T$4:$AA$49,6,FALSE)),"",VLOOKUP($E506,Lists!$T$4:$AA$49,6,FALSE))</f>
        <v/>
      </c>
      <c r="S506" s="101" t="str">
        <f>IF(ISERROR(VLOOKUP($E506,Lists!$T$4:$AA$49,7,FALSE)),"",VLOOKUP($E506,Lists!$T$4:$AA$49,7,FALSE))</f>
        <v/>
      </c>
      <c r="T506" s="102"/>
      <c r="U506" s="102"/>
      <c r="V506" s="102"/>
      <c r="W506" s="102"/>
      <c r="X506" s="102" t="str">
        <f>IF(ISERROR(VLOOKUP($E506,Lists!$T$4:$AF$49,13,FALSE))," ",VLOOKUP($E506,Lists!$T$4:$AF$49,13,FALSE))</f>
        <v xml:space="preserve"> </v>
      </c>
    </row>
    <row r="507" spans="1:24" x14ac:dyDescent="0.25">
      <c r="A507" s="91"/>
      <c r="B507" s="76" t="s">
        <v>781</v>
      </c>
      <c r="C507" s="89" t="s">
        <v>900</v>
      </c>
      <c r="D507" s="139" t="str">
        <f>IF(ISERROR(VLOOKUP($B507,Lists!$R$4:$S$17,2,FALSE)),"",VLOOKUP($B507,Lists!$R$4:$S$17,2,FALSE))</f>
        <v/>
      </c>
      <c r="E507" s="90" t="s">
        <v>799</v>
      </c>
      <c r="F507" s="96"/>
      <c r="G507" s="96" t="s">
        <v>836</v>
      </c>
      <c r="H507" s="91" t="s">
        <v>1016</v>
      </c>
      <c r="I507" s="91" t="s">
        <v>926</v>
      </c>
      <c r="J507" s="97"/>
      <c r="K507" s="78" t="s">
        <v>945</v>
      </c>
      <c r="L507" s="140" t="str">
        <f>IF(ISERROR(VLOOKUP($B507&amp;" "&amp;$M507,Lists!$AC$4:$AD$17,2,FALSE)),"",VLOOKUP($B507&amp;" "&amp;$M507,Lists!$AC$4:$AD$17,2,FALSE))</f>
        <v/>
      </c>
      <c r="M507" s="78" t="str">
        <f>IF(ISERROR(VLOOKUP($K507,Lists!$L$4:$M$7,2,FALSE)),"",VLOOKUP($K507,Lists!$L$4:$M$7,2,FALSE))</f>
        <v/>
      </c>
      <c r="N507" s="98" t="str">
        <f t="shared" si="7"/>
        <v/>
      </c>
      <c r="O507" s="124" t="str">
        <f>IF(C507="no",VLOOKUP(B507,Lists!$R$4:$AB$17,10, FALSE),"Please enter details here")</f>
        <v>Please enter details here</v>
      </c>
      <c r="P507" s="99"/>
      <c r="Q507" s="99" t="str">
        <f>IF(Lists!$BA$4="","No","")</f>
        <v>No</v>
      </c>
      <c r="R507" s="100" t="str">
        <f>IF(ISERROR(VLOOKUP($E507,Lists!$T$4:$AA$49,6,FALSE)),"",VLOOKUP($E507,Lists!$T$4:$AA$49,6,FALSE))</f>
        <v/>
      </c>
      <c r="S507" s="101" t="str">
        <f>IF(ISERROR(VLOOKUP($E507,Lists!$T$4:$AA$49,7,FALSE)),"",VLOOKUP($E507,Lists!$T$4:$AA$49,7,FALSE))</f>
        <v/>
      </c>
      <c r="T507" s="102"/>
      <c r="U507" s="102"/>
      <c r="V507" s="102"/>
      <c r="W507" s="102"/>
      <c r="X507" s="102" t="str">
        <f>IF(ISERROR(VLOOKUP($E507,Lists!$T$4:$AF$49,13,FALSE))," ",VLOOKUP($E507,Lists!$T$4:$AF$49,13,FALSE))</f>
        <v xml:space="preserve"> </v>
      </c>
    </row>
    <row r="508" spans="1:24" x14ac:dyDescent="0.25">
      <c r="A508" s="91"/>
      <c r="B508" s="76" t="s">
        <v>781</v>
      </c>
      <c r="C508" s="89" t="s">
        <v>900</v>
      </c>
      <c r="D508" s="139" t="str">
        <f>IF(ISERROR(VLOOKUP($B508,Lists!$R$4:$S$17,2,FALSE)),"",VLOOKUP($B508,Lists!$R$4:$S$17,2,FALSE))</f>
        <v/>
      </c>
      <c r="E508" s="90" t="s">
        <v>799</v>
      </c>
      <c r="F508" s="96"/>
      <c r="G508" s="96" t="s">
        <v>836</v>
      </c>
      <c r="H508" s="91" t="s">
        <v>1016</v>
      </c>
      <c r="I508" s="91" t="s">
        <v>926</v>
      </c>
      <c r="J508" s="97"/>
      <c r="K508" s="78" t="s">
        <v>945</v>
      </c>
      <c r="L508" s="140" t="str">
        <f>IF(ISERROR(VLOOKUP($B508&amp;" "&amp;$M508,Lists!$AC$4:$AD$17,2,FALSE)),"",VLOOKUP($B508&amp;" "&amp;$M508,Lists!$AC$4:$AD$17,2,FALSE))</f>
        <v/>
      </c>
      <c r="M508" s="78" t="str">
        <f>IF(ISERROR(VLOOKUP($K508,Lists!$L$4:$M$7,2,FALSE)),"",VLOOKUP($K508,Lists!$L$4:$M$7,2,FALSE))</f>
        <v/>
      </c>
      <c r="N508" s="98" t="str">
        <f t="shared" si="7"/>
        <v/>
      </c>
      <c r="O508" s="124" t="str">
        <f>IF(C508="no",VLOOKUP(B508,Lists!$R$4:$AB$17,10, FALSE),"Please enter details here")</f>
        <v>Please enter details here</v>
      </c>
      <c r="P508" s="99"/>
      <c r="Q508" s="99" t="str">
        <f>IF(Lists!$BA$4="","No","")</f>
        <v>No</v>
      </c>
      <c r="R508" s="100" t="str">
        <f>IF(ISERROR(VLOOKUP($E508,Lists!$T$4:$AA$49,6,FALSE)),"",VLOOKUP($E508,Lists!$T$4:$AA$49,6,FALSE))</f>
        <v/>
      </c>
      <c r="S508" s="101" t="str">
        <f>IF(ISERROR(VLOOKUP($E508,Lists!$T$4:$AA$49,7,FALSE)),"",VLOOKUP($E508,Lists!$T$4:$AA$49,7,FALSE))</f>
        <v/>
      </c>
      <c r="T508" s="102"/>
      <c r="U508" s="102"/>
      <c r="V508" s="102"/>
      <c r="W508" s="102"/>
      <c r="X508" s="102" t="str">
        <f>IF(ISERROR(VLOOKUP($E508,Lists!$T$4:$AF$49,13,FALSE))," ",VLOOKUP($E508,Lists!$T$4:$AF$49,13,FALSE))</f>
        <v xml:space="preserve"> </v>
      </c>
    </row>
    <row r="509" spans="1:24" x14ac:dyDescent="0.25">
      <c r="A509" s="91"/>
      <c r="B509" s="76" t="s">
        <v>781</v>
      </c>
      <c r="C509" s="89" t="s">
        <v>900</v>
      </c>
      <c r="D509" s="139" t="str">
        <f>IF(ISERROR(VLOOKUP($B509,Lists!$R$4:$S$17,2,FALSE)),"",VLOOKUP($B509,Lists!$R$4:$S$17,2,FALSE))</f>
        <v/>
      </c>
      <c r="E509" s="90" t="s">
        <v>799</v>
      </c>
      <c r="F509" s="96"/>
      <c r="G509" s="96" t="s">
        <v>836</v>
      </c>
      <c r="H509" s="91" t="s">
        <v>1016</v>
      </c>
      <c r="I509" s="91" t="s">
        <v>926</v>
      </c>
      <c r="J509" s="97"/>
      <c r="K509" s="78" t="s">
        <v>945</v>
      </c>
      <c r="L509" s="140" t="str">
        <f>IF(ISERROR(VLOOKUP($B509&amp;" "&amp;$M509,Lists!$AC$4:$AD$17,2,FALSE)),"",VLOOKUP($B509&amp;" "&amp;$M509,Lists!$AC$4:$AD$17,2,FALSE))</f>
        <v/>
      </c>
      <c r="M509" s="78" t="str">
        <f>IF(ISERROR(VLOOKUP($K509,Lists!$L$4:$M$7,2,FALSE)),"",VLOOKUP($K509,Lists!$L$4:$M$7,2,FALSE))</f>
        <v/>
      </c>
      <c r="N509" s="98" t="str">
        <f t="shared" si="7"/>
        <v/>
      </c>
      <c r="O509" s="124" t="str">
        <f>IF(C509="no",VLOOKUP(B509,Lists!$R$4:$AB$17,10, FALSE),"Please enter details here")</f>
        <v>Please enter details here</v>
      </c>
      <c r="P509" s="99"/>
      <c r="Q509" s="99" t="str">
        <f>IF(Lists!$BA$4="","No","")</f>
        <v>No</v>
      </c>
      <c r="R509" s="100" t="str">
        <f>IF(ISERROR(VLOOKUP($E509,Lists!$T$4:$AA$49,6,FALSE)),"",VLOOKUP($E509,Lists!$T$4:$AA$49,6,FALSE))</f>
        <v/>
      </c>
      <c r="S509" s="101" t="str">
        <f>IF(ISERROR(VLOOKUP($E509,Lists!$T$4:$AA$49,7,FALSE)),"",VLOOKUP($E509,Lists!$T$4:$AA$49,7,FALSE))</f>
        <v/>
      </c>
      <c r="T509" s="102"/>
      <c r="U509" s="102"/>
      <c r="V509" s="102"/>
      <c r="W509" s="102"/>
      <c r="X509" s="102" t="str">
        <f>IF(ISERROR(VLOOKUP($E509,Lists!$T$4:$AF$49,13,FALSE))," ",VLOOKUP($E509,Lists!$T$4:$AF$49,13,FALSE))</f>
        <v xml:space="preserve"> </v>
      </c>
    </row>
    <row r="510" spans="1:24" x14ac:dyDescent="0.25">
      <c r="A510" s="91"/>
      <c r="B510" s="76" t="s">
        <v>781</v>
      </c>
      <c r="C510" s="89" t="s">
        <v>900</v>
      </c>
      <c r="D510" s="139" t="str">
        <f>IF(ISERROR(VLOOKUP($B510,Lists!$R$4:$S$17,2,FALSE)),"",VLOOKUP($B510,Lists!$R$4:$S$17,2,FALSE))</f>
        <v/>
      </c>
      <c r="E510" s="90" t="s">
        <v>799</v>
      </c>
      <c r="F510" s="96"/>
      <c r="G510" s="96" t="s">
        <v>836</v>
      </c>
      <c r="H510" s="91" t="s">
        <v>1016</v>
      </c>
      <c r="I510" s="91" t="s">
        <v>926</v>
      </c>
      <c r="J510" s="97"/>
      <c r="K510" s="78" t="s">
        <v>945</v>
      </c>
      <c r="L510" s="140" t="str">
        <f>IF(ISERROR(VLOOKUP($B510&amp;" "&amp;$M510,Lists!$AC$4:$AD$17,2,FALSE)),"",VLOOKUP($B510&amp;" "&amp;$M510,Lists!$AC$4:$AD$17,2,FALSE))</f>
        <v/>
      </c>
      <c r="M510" s="78" t="str">
        <f>IF(ISERROR(VLOOKUP($K510,Lists!$L$4:$M$7,2,FALSE)),"",VLOOKUP($K510,Lists!$L$4:$M$7,2,FALSE))</f>
        <v/>
      </c>
      <c r="N510" s="98" t="str">
        <f t="shared" si="7"/>
        <v/>
      </c>
      <c r="O510" s="124" t="str">
        <f>IF(C510="no",VLOOKUP(B510,Lists!$R$4:$AB$17,10, FALSE),"Please enter details here")</f>
        <v>Please enter details here</v>
      </c>
      <c r="P510" s="99"/>
      <c r="Q510" s="99" t="str">
        <f>IF(Lists!$BA$4="","No","")</f>
        <v>No</v>
      </c>
      <c r="R510" s="100" t="str">
        <f>IF(ISERROR(VLOOKUP($E510,Lists!$T$4:$AA$49,6,FALSE)),"",VLOOKUP($E510,Lists!$T$4:$AA$49,6,FALSE))</f>
        <v/>
      </c>
      <c r="S510" s="101" t="str">
        <f>IF(ISERROR(VLOOKUP($E510,Lists!$T$4:$AA$49,7,FALSE)),"",VLOOKUP($E510,Lists!$T$4:$AA$49,7,FALSE))</f>
        <v/>
      </c>
      <c r="T510" s="102"/>
      <c r="U510" s="102"/>
      <c r="V510" s="102"/>
      <c r="W510" s="102"/>
      <c r="X510" s="102" t="str">
        <f>IF(ISERROR(VLOOKUP($E510,Lists!$T$4:$AF$49,13,FALSE))," ",VLOOKUP($E510,Lists!$T$4:$AF$49,13,FALSE))</f>
        <v xml:space="preserve"> </v>
      </c>
    </row>
    <row r="511" spans="1:24" x14ac:dyDescent="0.25">
      <c r="A511" s="91"/>
      <c r="B511" s="76" t="s">
        <v>781</v>
      </c>
      <c r="C511" s="89" t="s">
        <v>900</v>
      </c>
      <c r="D511" s="139" t="str">
        <f>IF(ISERROR(VLOOKUP($B511,Lists!$R$4:$S$17,2,FALSE)),"",VLOOKUP($B511,Lists!$R$4:$S$17,2,FALSE))</f>
        <v/>
      </c>
      <c r="E511" s="90" t="s">
        <v>799</v>
      </c>
      <c r="F511" s="96"/>
      <c r="G511" s="96" t="s">
        <v>836</v>
      </c>
      <c r="H511" s="91" t="s">
        <v>1016</v>
      </c>
      <c r="I511" s="91" t="s">
        <v>926</v>
      </c>
      <c r="J511" s="97"/>
      <c r="K511" s="78" t="s">
        <v>945</v>
      </c>
      <c r="L511" s="140" t="str">
        <f>IF(ISERROR(VLOOKUP($B511&amp;" "&amp;$M511,Lists!$AC$4:$AD$17,2,FALSE)),"",VLOOKUP($B511&amp;" "&amp;$M511,Lists!$AC$4:$AD$17,2,FALSE))</f>
        <v/>
      </c>
      <c r="M511" s="78" t="str">
        <f>IF(ISERROR(VLOOKUP($K511,Lists!$L$4:$M$7,2,FALSE)),"",VLOOKUP($K511,Lists!$L$4:$M$7,2,FALSE))</f>
        <v/>
      </c>
      <c r="N511" s="98" t="str">
        <f t="shared" si="7"/>
        <v/>
      </c>
      <c r="O511" s="124" t="str">
        <f>IF(C511="no",VLOOKUP(B511,Lists!$R$4:$AB$17,10, FALSE),"Please enter details here")</f>
        <v>Please enter details here</v>
      </c>
      <c r="P511" s="99"/>
      <c r="Q511" s="99" t="str">
        <f>IF(Lists!$BA$4="","No","")</f>
        <v>No</v>
      </c>
      <c r="R511" s="100" t="str">
        <f>IF(ISERROR(VLOOKUP($E511,Lists!$T$4:$AA$49,6,FALSE)),"",VLOOKUP($E511,Lists!$T$4:$AA$49,6,FALSE))</f>
        <v/>
      </c>
      <c r="S511" s="101" t="str">
        <f>IF(ISERROR(VLOOKUP($E511,Lists!$T$4:$AA$49,7,FALSE)),"",VLOOKUP($E511,Lists!$T$4:$AA$49,7,FALSE))</f>
        <v/>
      </c>
      <c r="T511" s="102"/>
      <c r="U511" s="102"/>
      <c r="V511" s="102"/>
      <c r="W511" s="102"/>
      <c r="X511" s="102" t="str">
        <f>IF(ISERROR(VLOOKUP($E511,Lists!$T$4:$AF$49,13,FALSE))," ",VLOOKUP($E511,Lists!$T$4:$AF$49,13,FALSE))</f>
        <v xml:space="preserve"> </v>
      </c>
    </row>
    <row r="512" spans="1:24" x14ac:dyDescent="0.25">
      <c r="A512" s="91"/>
      <c r="B512" s="76" t="s">
        <v>781</v>
      </c>
      <c r="C512" s="89" t="s">
        <v>900</v>
      </c>
      <c r="D512" s="139" t="str">
        <f>IF(ISERROR(VLOOKUP($B512,Lists!$R$4:$S$17,2,FALSE)),"",VLOOKUP($B512,Lists!$R$4:$S$17,2,FALSE))</f>
        <v/>
      </c>
      <c r="E512" s="90" t="s">
        <v>799</v>
      </c>
      <c r="F512" s="96"/>
      <c r="G512" s="96" t="s">
        <v>836</v>
      </c>
      <c r="H512" s="91" t="s">
        <v>1016</v>
      </c>
      <c r="I512" s="91" t="s">
        <v>926</v>
      </c>
      <c r="J512" s="97"/>
      <c r="K512" s="78" t="s">
        <v>945</v>
      </c>
      <c r="L512" s="140" t="str">
        <f>IF(ISERROR(VLOOKUP($B512&amp;" "&amp;$M512,Lists!$AC$4:$AD$17,2,FALSE)),"",VLOOKUP($B512&amp;" "&amp;$M512,Lists!$AC$4:$AD$17,2,FALSE))</f>
        <v/>
      </c>
      <c r="M512" s="78" t="str">
        <f>IF(ISERROR(VLOOKUP($K512,Lists!$L$4:$M$7,2,FALSE)),"",VLOOKUP($K512,Lists!$L$4:$M$7,2,FALSE))</f>
        <v/>
      </c>
      <c r="N512" s="98" t="str">
        <f t="shared" si="7"/>
        <v/>
      </c>
      <c r="O512" s="124" t="str">
        <f>IF(C512="no",VLOOKUP(B512,Lists!$R$4:$AB$17,10, FALSE),"Please enter details here")</f>
        <v>Please enter details here</v>
      </c>
      <c r="P512" s="99"/>
      <c r="Q512" s="99" t="str">
        <f>IF(Lists!$BA$4="","No","")</f>
        <v>No</v>
      </c>
      <c r="R512" s="100" t="str">
        <f>IF(ISERROR(VLOOKUP($E512,Lists!$T$4:$AA$49,6,FALSE)),"",VLOOKUP($E512,Lists!$T$4:$AA$49,6,FALSE))</f>
        <v/>
      </c>
      <c r="S512" s="101" t="str">
        <f>IF(ISERROR(VLOOKUP($E512,Lists!$T$4:$AA$49,7,FALSE)),"",VLOOKUP($E512,Lists!$T$4:$AA$49,7,FALSE))</f>
        <v/>
      </c>
      <c r="T512" s="102"/>
      <c r="U512" s="102"/>
      <c r="V512" s="102"/>
      <c r="W512" s="102"/>
      <c r="X512" s="102" t="str">
        <f>IF(ISERROR(VLOOKUP($E512,Lists!$T$4:$AF$49,13,FALSE))," ",VLOOKUP($E512,Lists!$T$4:$AF$49,13,FALSE))</f>
        <v xml:space="preserve"> </v>
      </c>
    </row>
    <row r="513" spans="1:24" x14ac:dyDescent="0.25">
      <c r="A513" s="91"/>
      <c r="B513" s="76" t="s">
        <v>781</v>
      </c>
      <c r="C513" s="89" t="s">
        <v>900</v>
      </c>
      <c r="D513" s="139" t="str">
        <f>IF(ISERROR(VLOOKUP($B513,Lists!$R$4:$S$17,2,FALSE)),"",VLOOKUP($B513,Lists!$R$4:$S$17,2,FALSE))</f>
        <v/>
      </c>
      <c r="E513" s="90" t="s">
        <v>799</v>
      </c>
      <c r="F513" s="96"/>
      <c r="G513" s="96" t="s">
        <v>836</v>
      </c>
      <c r="H513" s="91" t="s">
        <v>1016</v>
      </c>
      <c r="I513" s="91" t="s">
        <v>926</v>
      </c>
      <c r="J513" s="97"/>
      <c r="K513" s="78" t="s">
        <v>945</v>
      </c>
      <c r="L513" s="140" t="str">
        <f>IF(ISERROR(VLOOKUP($B513&amp;" "&amp;$M513,Lists!$AC$4:$AD$17,2,FALSE)),"",VLOOKUP($B513&amp;" "&amp;$M513,Lists!$AC$4:$AD$17,2,FALSE))</f>
        <v/>
      </c>
      <c r="M513" s="78" t="str">
        <f>IF(ISERROR(VLOOKUP($K513,Lists!$L$4:$M$7,2,FALSE)),"",VLOOKUP($K513,Lists!$L$4:$M$7,2,FALSE))</f>
        <v/>
      </c>
      <c r="N513" s="98" t="str">
        <f t="shared" si="7"/>
        <v/>
      </c>
      <c r="O513" s="124" t="str">
        <f>IF(C513="no",VLOOKUP(B513,Lists!$R$4:$AB$17,10, FALSE),"Please enter details here")</f>
        <v>Please enter details here</v>
      </c>
      <c r="P513" s="99"/>
      <c r="Q513" s="99" t="str">
        <f>IF(Lists!$BA$4="","No","")</f>
        <v>No</v>
      </c>
      <c r="R513" s="100" t="str">
        <f>IF(ISERROR(VLOOKUP($E513,Lists!$T$4:$AA$49,6,FALSE)),"",VLOOKUP($E513,Lists!$T$4:$AA$49,6,FALSE))</f>
        <v/>
      </c>
      <c r="S513" s="101" t="str">
        <f>IF(ISERROR(VLOOKUP($E513,Lists!$T$4:$AA$49,7,FALSE)),"",VLOOKUP($E513,Lists!$T$4:$AA$49,7,FALSE))</f>
        <v/>
      </c>
      <c r="T513" s="102"/>
      <c r="U513" s="102"/>
      <c r="V513" s="102"/>
      <c r="W513" s="102"/>
      <c r="X513" s="102" t="str">
        <f>IF(ISERROR(VLOOKUP($E513,Lists!$T$4:$AF$49,13,FALSE))," ",VLOOKUP($E513,Lists!$T$4:$AF$49,13,FALSE))</f>
        <v xml:space="preserve"> </v>
      </c>
    </row>
    <row r="514" spans="1:24" x14ac:dyDescent="0.25">
      <c r="A514" s="91"/>
      <c r="B514" s="76" t="s">
        <v>781</v>
      </c>
      <c r="C514" s="89" t="s">
        <v>900</v>
      </c>
      <c r="D514" s="139" t="str">
        <f>IF(ISERROR(VLOOKUP($B514,Lists!$R$4:$S$17,2,FALSE)),"",VLOOKUP($B514,Lists!$R$4:$S$17,2,FALSE))</f>
        <v/>
      </c>
      <c r="E514" s="90" t="s">
        <v>799</v>
      </c>
      <c r="F514" s="96"/>
      <c r="G514" s="96" t="s">
        <v>836</v>
      </c>
      <c r="H514" s="91" t="s">
        <v>1016</v>
      </c>
      <c r="I514" s="91" t="s">
        <v>926</v>
      </c>
      <c r="J514" s="97"/>
      <c r="K514" s="78" t="s">
        <v>945</v>
      </c>
      <c r="L514" s="140" t="str">
        <f>IF(ISERROR(VLOOKUP($B514&amp;" "&amp;$M514,Lists!$AC$4:$AD$17,2,FALSE)),"",VLOOKUP($B514&amp;" "&amp;$M514,Lists!$AC$4:$AD$17,2,FALSE))</f>
        <v/>
      </c>
      <c r="M514" s="78" t="str">
        <f>IF(ISERROR(VLOOKUP($K514,Lists!$L$4:$M$7,2,FALSE)),"",VLOOKUP($K514,Lists!$L$4:$M$7,2,FALSE))</f>
        <v/>
      </c>
      <c r="N514" s="98" t="str">
        <f t="shared" si="7"/>
        <v/>
      </c>
      <c r="O514" s="124" t="str">
        <f>IF(C514="no",VLOOKUP(B514,Lists!$R$4:$AB$17,10, FALSE),"Please enter details here")</f>
        <v>Please enter details here</v>
      </c>
      <c r="P514" s="99"/>
      <c r="Q514" s="99" t="str">
        <f>IF(Lists!$BA$4="","No","")</f>
        <v>No</v>
      </c>
      <c r="R514" s="100" t="str">
        <f>IF(ISERROR(VLOOKUP($E514,Lists!$T$4:$AA$49,6,FALSE)),"",VLOOKUP($E514,Lists!$T$4:$AA$49,6,FALSE))</f>
        <v/>
      </c>
      <c r="S514" s="101" t="str">
        <f>IF(ISERROR(VLOOKUP($E514,Lists!$T$4:$AA$49,7,FALSE)),"",VLOOKUP($E514,Lists!$T$4:$AA$49,7,FALSE))</f>
        <v/>
      </c>
      <c r="T514" s="102"/>
      <c r="U514" s="102"/>
      <c r="V514" s="102"/>
      <c r="W514" s="102"/>
      <c r="X514" s="102" t="str">
        <f>IF(ISERROR(VLOOKUP($E514,Lists!$T$4:$AF$49,13,FALSE))," ",VLOOKUP($E514,Lists!$T$4:$AF$49,13,FALSE))</f>
        <v xml:space="preserve"> </v>
      </c>
    </row>
    <row r="515" spans="1:24" x14ac:dyDescent="0.25">
      <c r="A515" s="91"/>
      <c r="B515" s="76" t="s">
        <v>781</v>
      </c>
      <c r="C515" s="89" t="s">
        <v>900</v>
      </c>
      <c r="D515" s="139" t="str">
        <f>IF(ISERROR(VLOOKUP($B515,Lists!$R$4:$S$17,2,FALSE)),"",VLOOKUP($B515,Lists!$R$4:$S$17,2,FALSE))</f>
        <v/>
      </c>
      <c r="E515" s="90" t="s">
        <v>799</v>
      </c>
      <c r="F515" s="96"/>
      <c r="G515" s="96" t="s">
        <v>836</v>
      </c>
      <c r="H515" s="91" t="s">
        <v>1016</v>
      </c>
      <c r="I515" s="91" t="s">
        <v>926</v>
      </c>
      <c r="J515" s="97"/>
      <c r="K515" s="78" t="s">
        <v>945</v>
      </c>
      <c r="L515" s="140" t="str">
        <f>IF(ISERROR(VLOOKUP($B515&amp;" "&amp;$M515,Lists!$AC$4:$AD$17,2,FALSE)),"",VLOOKUP($B515&amp;" "&amp;$M515,Lists!$AC$4:$AD$17,2,FALSE))</f>
        <v/>
      </c>
      <c r="M515" s="78" t="str">
        <f>IF(ISERROR(VLOOKUP($K515,Lists!$L$4:$M$7,2,FALSE)),"",VLOOKUP($K515,Lists!$L$4:$M$7,2,FALSE))</f>
        <v/>
      </c>
      <c r="N515" s="98" t="str">
        <f t="shared" si="7"/>
        <v/>
      </c>
      <c r="O515" s="124" t="str">
        <f>IF(C515="no",VLOOKUP(B515,Lists!$R$4:$AB$17,10, FALSE),"Please enter details here")</f>
        <v>Please enter details here</v>
      </c>
      <c r="P515" s="99"/>
      <c r="Q515" s="99" t="str">
        <f>IF(Lists!$BA$4="","No","")</f>
        <v>No</v>
      </c>
      <c r="R515" s="100" t="str">
        <f>IF(ISERROR(VLOOKUP($E515,Lists!$T$4:$AA$49,6,FALSE)),"",VLOOKUP($E515,Lists!$T$4:$AA$49,6,FALSE))</f>
        <v/>
      </c>
      <c r="S515" s="101" t="str">
        <f>IF(ISERROR(VLOOKUP($E515,Lists!$T$4:$AA$49,7,FALSE)),"",VLOOKUP($E515,Lists!$T$4:$AA$49,7,FALSE))</f>
        <v/>
      </c>
      <c r="T515" s="102"/>
      <c r="U515" s="102"/>
      <c r="V515" s="102"/>
      <c r="W515" s="102"/>
      <c r="X515" s="102" t="str">
        <f>IF(ISERROR(VLOOKUP($E515,Lists!$T$4:$AF$49,13,FALSE))," ",VLOOKUP($E515,Lists!$T$4:$AF$49,13,FALSE))</f>
        <v xml:space="preserve"> </v>
      </c>
    </row>
    <row r="516" spans="1:24" x14ac:dyDescent="0.25">
      <c r="A516" s="91"/>
      <c r="B516" s="76" t="s">
        <v>781</v>
      </c>
      <c r="C516" s="89" t="s">
        <v>900</v>
      </c>
      <c r="D516" s="139" t="str">
        <f>IF(ISERROR(VLOOKUP($B516,Lists!$R$4:$S$17,2,FALSE)),"",VLOOKUP($B516,Lists!$R$4:$S$17,2,FALSE))</f>
        <v/>
      </c>
      <c r="E516" s="90" t="s">
        <v>799</v>
      </c>
      <c r="F516" s="96"/>
      <c r="G516" s="96" t="s">
        <v>836</v>
      </c>
      <c r="H516" s="91" t="s">
        <v>1016</v>
      </c>
      <c r="I516" s="91" t="s">
        <v>926</v>
      </c>
      <c r="J516" s="97"/>
      <c r="K516" s="78" t="s">
        <v>945</v>
      </c>
      <c r="L516" s="140" t="str">
        <f>IF(ISERROR(VLOOKUP($B516&amp;" "&amp;$M516,Lists!$AC$4:$AD$17,2,FALSE)),"",VLOOKUP($B516&amp;" "&amp;$M516,Lists!$AC$4:$AD$17,2,FALSE))</f>
        <v/>
      </c>
      <c r="M516" s="78" t="str">
        <f>IF(ISERROR(VLOOKUP($K516,Lists!$L$4:$M$7,2,FALSE)),"",VLOOKUP($K516,Lists!$L$4:$M$7,2,FALSE))</f>
        <v/>
      </c>
      <c r="N516" s="98" t="str">
        <f t="shared" si="7"/>
        <v/>
      </c>
      <c r="O516" s="124" t="str">
        <f>IF(C516="no",VLOOKUP(B516,Lists!$R$4:$AB$17,10, FALSE),"Please enter details here")</f>
        <v>Please enter details here</v>
      </c>
      <c r="P516" s="99"/>
      <c r="Q516" s="99" t="str">
        <f>IF(Lists!$BA$4="","No","")</f>
        <v>No</v>
      </c>
      <c r="R516" s="100" t="str">
        <f>IF(ISERROR(VLOOKUP($E516,Lists!$T$4:$AA$49,6,FALSE)),"",VLOOKUP($E516,Lists!$T$4:$AA$49,6,FALSE))</f>
        <v/>
      </c>
      <c r="S516" s="101" t="str">
        <f>IF(ISERROR(VLOOKUP($E516,Lists!$T$4:$AA$49,7,FALSE)),"",VLOOKUP($E516,Lists!$T$4:$AA$49,7,FALSE))</f>
        <v/>
      </c>
      <c r="T516" s="102"/>
      <c r="U516" s="102"/>
      <c r="V516" s="102"/>
      <c r="W516" s="102"/>
      <c r="X516" s="102" t="str">
        <f>IF(ISERROR(VLOOKUP($E516,Lists!$T$4:$AF$49,13,FALSE))," ",VLOOKUP($E516,Lists!$T$4:$AF$49,13,FALSE))</f>
        <v xml:space="preserve"> </v>
      </c>
    </row>
    <row r="517" spans="1:24" x14ac:dyDescent="0.25">
      <c r="A517" s="91"/>
      <c r="B517" s="76" t="s">
        <v>781</v>
      </c>
      <c r="C517" s="89" t="s">
        <v>900</v>
      </c>
      <c r="D517" s="139" t="str">
        <f>IF(ISERROR(VLOOKUP($B517,Lists!$R$4:$S$17,2,FALSE)),"",VLOOKUP($B517,Lists!$R$4:$S$17,2,FALSE))</f>
        <v/>
      </c>
      <c r="E517" s="90" t="s">
        <v>799</v>
      </c>
      <c r="F517" s="96"/>
      <c r="G517" s="96" t="s">
        <v>836</v>
      </c>
      <c r="H517" s="91" t="s">
        <v>1016</v>
      </c>
      <c r="I517" s="91" t="s">
        <v>926</v>
      </c>
      <c r="J517" s="97"/>
      <c r="K517" s="78" t="s">
        <v>945</v>
      </c>
      <c r="L517" s="140" t="str">
        <f>IF(ISERROR(VLOOKUP($B517&amp;" "&amp;$M517,Lists!$AC$4:$AD$17,2,FALSE)),"",VLOOKUP($B517&amp;" "&amp;$M517,Lists!$AC$4:$AD$17,2,FALSE))</f>
        <v/>
      </c>
      <c r="M517" s="78" t="str">
        <f>IF(ISERROR(VLOOKUP($K517,Lists!$L$4:$M$7,2,FALSE)),"",VLOOKUP($K517,Lists!$L$4:$M$7,2,FALSE))</f>
        <v/>
      </c>
      <c r="N517" s="98" t="str">
        <f t="shared" si="7"/>
        <v/>
      </c>
      <c r="O517" s="124" t="str">
        <f>IF(C517="no",VLOOKUP(B517,Lists!$R$4:$AB$17,10, FALSE),"Please enter details here")</f>
        <v>Please enter details here</v>
      </c>
      <c r="P517" s="99"/>
      <c r="Q517" s="99" t="str">
        <f>IF(Lists!$BA$4="","No","")</f>
        <v>No</v>
      </c>
      <c r="R517" s="100" t="str">
        <f>IF(ISERROR(VLOOKUP($E517,Lists!$T$4:$AA$49,6,FALSE)),"",VLOOKUP($E517,Lists!$T$4:$AA$49,6,FALSE))</f>
        <v/>
      </c>
      <c r="S517" s="101" t="str">
        <f>IF(ISERROR(VLOOKUP($E517,Lists!$T$4:$AA$49,7,FALSE)),"",VLOOKUP($E517,Lists!$T$4:$AA$49,7,FALSE))</f>
        <v/>
      </c>
      <c r="T517" s="102"/>
      <c r="U517" s="102"/>
      <c r="V517" s="102"/>
      <c r="W517" s="102"/>
      <c r="X517" s="102" t="str">
        <f>IF(ISERROR(VLOOKUP($E517,Lists!$T$4:$AF$49,13,FALSE))," ",VLOOKUP($E517,Lists!$T$4:$AF$49,13,FALSE))</f>
        <v xml:space="preserve"> </v>
      </c>
    </row>
    <row r="518" spans="1:24" x14ac:dyDescent="0.25">
      <c r="A518" s="91"/>
      <c r="B518" s="76" t="s">
        <v>781</v>
      </c>
      <c r="C518" s="89" t="s">
        <v>900</v>
      </c>
      <c r="D518" s="139" t="str">
        <f>IF(ISERROR(VLOOKUP($B518,Lists!$R$4:$S$17,2,FALSE)),"",VLOOKUP($B518,Lists!$R$4:$S$17,2,FALSE))</f>
        <v/>
      </c>
      <c r="E518" s="90" t="s">
        <v>799</v>
      </c>
      <c r="F518" s="96"/>
      <c r="G518" s="96" t="s">
        <v>836</v>
      </c>
      <c r="H518" s="91" t="s">
        <v>1016</v>
      </c>
      <c r="I518" s="91" t="s">
        <v>926</v>
      </c>
      <c r="J518" s="97"/>
      <c r="K518" s="78" t="s">
        <v>945</v>
      </c>
      <c r="L518" s="140" t="str">
        <f>IF(ISERROR(VLOOKUP($B518&amp;" "&amp;$M518,Lists!$AC$4:$AD$17,2,FALSE)),"",VLOOKUP($B518&amp;" "&amp;$M518,Lists!$AC$4:$AD$17,2,FALSE))</f>
        <v/>
      </c>
      <c r="M518" s="78" t="str">
        <f>IF(ISERROR(VLOOKUP($K518,Lists!$L$4:$M$7,2,FALSE)),"",VLOOKUP($K518,Lists!$L$4:$M$7,2,FALSE))</f>
        <v/>
      </c>
      <c r="N518" s="98" t="str">
        <f t="shared" si="7"/>
        <v/>
      </c>
      <c r="O518" s="124" t="str">
        <f>IF(C518="no",VLOOKUP(B518,Lists!$R$4:$AB$17,10, FALSE),"Please enter details here")</f>
        <v>Please enter details here</v>
      </c>
      <c r="P518" s="99"/>
      <c r="Q518" s="99" t="str">
        <f>IF(Lists!$BA$4="","No","")</f>
        <v>No</v>
      </c>
      <c r="R518" s="100" t="str">
        <f>IF(ISERROR(VLOOKUP($E518,Lists!$T$4:$AA$49,6,FALSE)),"",VLOOKUP($E518,Lists!$T$4:$AA$49,6,FALSE))</f>
        <v/>
      </c>
      <c r="S518" s="101" t="str">
        <f>IF(ISERROR(VLOOKUP($E518,Lists!$T$4:$AA$49,7,FALSE)),"",VLOOKUP($E518,Lists!$T$4:$AA$49,7,FALSE))</f>
        <v/>
      </c>
      <c r="T518" s="102"/>
      <c r="U518" s="102"/>
      <c r="V518" s="102"/>
      <c r="W518" s="102"/>
      <c r="X518" s="102" t="str">
        <f>IF(ISERROR(VLOOKUP($E518,Lists!$T$4:$AF$49,13,FALSE))," ",VLOOKUP($E518,Lists!$T$4:$AF$49,13,FALSE))</f>
        <v xml:space="preserve"> </v>
      </c>
    </row>
    <row r="519" spans="1:24" x14ac:dyDescent="0.25">
      <c r="A519" s="91"/>
      <c r="B519" s="76" t="s">
        <v>781</v>
      </c>
      <c r="C519" s="89" t="s">
        <v>900</v>
      </c>
      <c r="D519" s="139" t="str">
        <f>IF(ISERROR(VLOOKUP($B519,Lists!$R$4:$S$17,2,FALSE)),"",VLOOKUP($B519,Lists!$R$4:$S$17,2,FALSE))</f>
        <v/>
      </c>
      <c r="E519" s="90" t="s">
        <v>799</v>
      </c>
      <c r="F519" s="96"/>
      <c r="G519" s="96" t="s">
        <v>836</v>
      </c>
      <c r="H519" s="91" t="s">
        <v>1016</v>
      </c>
      <c r="I519" s="91" t="s">
        <v>926</v>
      </c>
      <c r="J519" s="97"/>
      <c r="K519" s="78" t="s">
        <v>945</v>
      </c>
      <c r="L519" s="140" t="str">
        <f>IF(ISERROR(VLOOKUP($B519&amp;" "&amp;$M519,Lists!$AC$4:$AD$17,2,FALSE)),"",VLOOKUP($B519&amp;" "&amp;$M519,Lists!$AC$4:$AD$17,2,FALSE))</f>
        <v/>
      </c>
      <c r="M519" s="78" t="str">
        <f>IF(ISERROR(VLOOKUP($K519,Lists!$L$4:$M$7,2,FALSE)),"",VLOOKUP($K519,Lists!$L$4:$M$7,2,FALSE))</f>
        <v/>
      </c>
      <c r="N519" s="98" t="str">
        <f t="shared" si="7"/>
        <v/>
      </c>
      <c r="O519" s="124" t="str">
        <f>IF(C519="no",VLOOKUP(B519,Lists!$R$4:$AB$17,10, FALSE),"Please enter details here")</f>
        <v>Please enter details here</v>
      </c>
      <c r="P519" s="99"/>
      <c r="Q519" s="99" t="str">
        <f>IF(Lists!$BA$4="","No","")</f>
        <v>No</v>
      </c>
      <c r="R519" s="100" t="str">
        <f>IF(ISERROR(VLOOKUP($E519,Lists!$T$4:$AA$49,6,FALSE)),"",VLOOKUP($E519,Lists!$T$4:$AA$49,6,FALSE))</f>
        <v/>
      </c>
      <c r="S519" s="101" t="str">
        <f>IF(ISERROR(VLOOKUP($E519,Lists!$T$4:$AA$49,7,FALSE)),"",VLOOKUP($E519,Lists!$T$4:$AA$49,7,FALSE))</f>
        <v/>
      </c>
      <c r="T519" s="102"/>
      <c r="U519" s="102"/>
      <c r="V519" s="102"/>
      <c r="W519" s="102"/>
      <c r="X519" s="102" t="str">
        <f>IF(ISERROR(VLOOKUP($E519,Lists!$T$4:$AF$49,13,FALSE))," ",VLOOKUP($E519,Lists!$T$4:$AF$49,13,FALSE))</f>
        <v xml:space="preserve"> </v>
      </c>
    </row>
    <row r="520" spans="1:24" x14ac:dyDescent="0.25">
      <c r="A520" s="91"/>
      <c r="B520" s="76" t="s">
        <v>781</v>
      </c>
      <c r="C520" s="89" t="s">
        <v>900</v>
      </c>
      <c r="D520" s="139" t="str">
        <f>IF(ISERROR(VLOOKUP($B520,Lists!$R$4:$S$17,2,FALSE)),"",VLOOKUP($B520,Lists!$R$4:$S$17,2,FALSE))</f>
        <v/>
      </c>
      <c r="E520" s="90" t="s">
        <v>799</v>
      </c>
      <c r="F520" s="96"/>
      <c r="G520" s="96" t="s">
        <v>836</v>
      </c>
      <c r="H520" s="91" t="s">
        <v>1016</v>
      </c>
      <c r="I520" s="91" t="s">
        <v>926</v>
      </c>
      <c r="J520" s="97"/>
      <c r="K520" s="78" t="s">
        <v>945</v>
      </c>
      <c r="L520" s="140" t="str">
        <f>IF(ISERROR(VLOOKUP($B520&amp;" "&amp;$M520,Lists!$AC$4:$AD$17,2,FALSE)),"",VLOOKUP($B520&amp;" "&amp;$M520,Lists!$AC$4:$AD$17,2,FALSE))</f>
        <v/>
      </c>
      <c r="M520" s="78" t="str">
        <f>IF(ISERROR(VLOOKUP($K520,Lists!$L$4:$M$7,2,FALSE)),"",VLOOKUP($K520,Lists!$L$4:$M$7,2,FALSE))</f>
        <v/>
      </c>
      <c r="N520" s="98" t="str">
        <f t="shared" ref="N520:N583" si="8">IF(ISERROR(J520*L520),"",J520*L520)</f>
        <v/>
      </c>
      <c r="O520" s="124" t="str">
        <f>IF(C520="no",VLOOKUP(B520,Lists!$R$4:$AB$17,10, FALSE),"Please enter details here")</f>
        <v>Please enter details here</v>
      </c>
      <c r="P520" s="99"/>
      <c r="Q520" s="99" t="str">
        <f>IF(Lists!$BA$4="","No","")</f>
        <v>No</v>
      </c>
      <c r="R520" s="100" t="str">
        <f>IF(ISERROR(VLOOKUP($E520,Lists!$T$4:$AA$49,6,FALSE)),"",VLOOKUP($E520,Lists!$T$4:$AA$49,6,FALSE))</f>
        <v/>
      </c>
      <c r="S520" s="101" t="str">
        <f>IF(ISERROR(VLOOKUP($E520,Lists!$T$4:$AA$49,7,FALSE)),"",VLOOKUP($E520,Lists!$T$4:$AA$49,7,FALSE))</f>
        <v/>
      </c>
      <c r="T520" s="102"/>
      <c r="U520" s="102"/>
      <c r="V520" s="102"/>
      <c r="W520" s="102"/>
      <c r="X520" s="102" t="str">
        <f>IF(ISERROR(VLOOKUP($E520,Lists!$T$4:$AF$49,13,FALSE))," ",VLOOKUP($E520,Lists!$T$4:$AF$49,13,FALSE))</f>
        <v xml:space="preserve"> </v>
      </c>
    </row>
    <row r="521" spans="1:24" x14ac:dyDescent="0.25">
      <c r="A521" s="91"/>
      <c r="B521" s="76" t="s">
        <v>781</v>
      </c>
      <c r="C521" s="89" t="s">
        <v>900</v>
      </c>
      <c r="D521" s="139" t="str">
        <f>IF(ISERROR(VLOOKUP($B521,Lists!$R$4:$S$17,2,FALSE)),"",VLOOKUP($B521,Lists!$R$4:$S$17,2,FALSE))</f>
        <v/>
      </c>
      <c r="E521" s="90" t="s">
        <v>799</v>
      </c>
      <c r="F521" s="96"/>
      <c r="G521" s="96" t="s">
        <v>836</v>
      </c>
      <c r="H521" s="91" t="s">
        <v>1016</v>
      </c>
      <c r="I521" s="91" t="s">
        <v>926</v>
      </c>
      <c r="J521" s="97"/>
      <c r="K521" s="78" t="s">
        <v>945</v>
      </c>
      <c r="L521" s="140" t="str">
        <f>IF(ISERROR(VLOOKUP($B521&amp;" "&amp;$M521,Lists!$AC$4:$AD$17,2,FALSE)),"",VLOOKUP($B521&amp;" "&amp;$M521,Lists!$AC$4:$AD$17,2,FALSE))</f>
        <v/>
      </c>
      <c r="M521" s="78" t="str">
        <f>IF(ISERROR(VLOOKUP($K521,Lists!$L$4:$M$7,2,FALSE)),"",VLOOKUP($K521,Lists!$L$4:$M$7,2,FALSE))</f>
        <v/>
      </c>
      <c r="N521" s="98" t="str">
        <f t="shared" si="8"/>
        <v/>
      </c>
      <c r="O521" s="124" t="str">
        <f>IF(C521="no",VLOOKUP(B521,Lists!$R$4:$AB$17,10, FALSE),"Please enter details here")</f>
        <v>Please enter details here</v>
      </c>
      <c r="P521" s="99"/>
      <c r="Q521" s="99" t="str">
        <f>IF(Lists!$BA$4="","No","")</f>
        <v>No</v>
      </c>
      <c r="R521" s="100" t="str">
        <f>IF(ISERROR(VLOOKUP($E521,Lists!$T$4:$AA$49,6,FALSE)),"",VLOOKUP($E521,Lists!$T$4:$AA$49,6,FALSE))</f>
        <v/>
      </c>
      <c r="S521" s="101" t="str">
        <f>IF(ISERROR(VLOOKUP($E521,Lists!$T$4:$AA$49,7,FALSE)),"",VLOOKUP($E521,Lists!$T$4:$AA$49,7,FALSE))</f>
        <v/>
      </c>
      <c r="T521" s="102"/>
      <c r="U521" s="102"/>
      <c r="V521" s="102"/>
      <c r="W521" s="102"/>
      <c r="X521" s="102" t="str">
        <f>IF(ISERROR(VLOOKUP($E521,Lists!$T$4:$AF$49,13,FALSE))," ",VLOOKUP($E521,Lists!$T$4:$AF$49,13,FALSE))</f>
        <v xml:space="preserve"> </v>
      </c>
    </row>
    <row r="522" spans="1:24" x14ac:dyDescent="0.25">
      <c r="A522" s="91"/>
      <c r="B522" s="76" t="s">
        <v>781</v>
      </c>
      <c r="C522" s="89" t="s">
        <v>900</v>
      </c>
      <c r="D522" s="139" t="str">
        <f>IF(ISERROR(VLOOKUP($B522,Lists!$R$4:$S$17,2,FALSE)),"",VLOOKUP($B522,Lists!$R$4:$S$17,2,FALSE))</f>
        <v/>
      </c>
      <c r="E522" s="90" t="s">
        <v>799</v>
      </c>
      <c r="F522" s="96"/>
      <c r="G522" s="96" t="s">
        <v>836</v>
      </c>
      <c r="H522" s="91" t="s">
        <v>1016</v>
      </c>
      <c r="I522" s="91" t="s">
        <v>926</v>
      </c>
      <c r="J522" s="97"/>
      <c r="K522" s="78" t="s">
        <v>945</v>
      </c>
      <c r="L522" s="140" t="str">
        <f>IF(ISERROR(VLOOKUP($B522&amp;" "&amp;$M522,Lists!$AC$4:$AD$17,2,FALSE)),"",VLOOKUP($B522&amp;" "&amp;$M522,Lists!$AC$4:$AD$17,2,FALSE))</f>
        <v/>
      </c>
      <c r="M522" s="78" t="str">
        <f>IF(ISERROR(VLOOKUP($K522,Lists!$L$4:$M$7,2,FALSE)),"",VLOOKUP($K522,Lists!$L$4:$M$7,2,FALSE))</f>
        <v/>
      </c>
      <c r="N522" s="98" t="str">
        <f t="shared" si="8"/>
        <v/>
      </c>
      <c r="O522" s="124" t="str">
        <f>IF(C522="no",VLOOKUP(B522,Lists!$R$4:$AB$17,10, FALSE),"Please enter details here")</f>
        <v>Please enter details here</v>
      </c>
      <c r="P522" s="99"/>
      <c r="Q522" s="99" t="str">
        <f>IF(Lists!$BA$4="","No","")</f>
        <v>No</v>
      </c>
      <c r="R522" s="100" t="str">
        <f>IF(ISERROR(VLOOKUP($E522,Lists!$T$4:$AA$49,6,FALSE)),"",VLOOKUP($E522,Lists!$T$4:$AA$49,6,FALSE))</f>
        <v/>
      </c>
      <c r="S522" s="101" t="str">
        <f>IF(ISERROR(VLOOKUP($E522,Lists!$T$4:$AA$49,7,FALSE)),"",VLOOKUP($E522,Lists!$T$4:$AA$49,7,FALSE))</f>
        <v/>
      </c>
      <c r="T522" s="102"/>
      <c r="U522" s="102"/>
      <c r="V522" s="102"/>
      <c r="W522" s="102"/>
      <c r="X522" s="102" t="str">
        <f>IF(ISERROR(VLOOKUP($E522,Lists!$T$4:$AF$49,13,FALSE))," ",VLOOKUP($E522,Lists!$T$4:$AF$49,13,FALSE))</f>
        <v xml:space="preserve"> </v>
      </c>
    </row>
    <row r="523" spans="1:24" x14ac:dyDescent="0.25">
      <c r="A523" s="91"/>
      <c r="B523" s="76" t="s">
        <v>781</v>
      </c>
      <c r="C523" s="89" t="s">
        <v>900</v>
      </c>
      <c r="D523" s="139" t="str">
        <f>IF(ISERROR(VLOOKUP($B523,Lists!$R$4:$S$17,2,FALSE)),"",VLOOKUP($B523,Lists!$R$4:$S$17,2,FALSE))</f>
        <v/>
      </c>
      <c r="E523" s="90" t="s">
        <v>799</v>
      </c>
      <c r="F523" s="96"/>
      <c r="G523" s="96" t="s">
        <v>836</v>
      </c>
      <c r="H523" s="91" t="s">
        <v>1016</v>
      </c>
      <c r="I523" s="91" t="s">
        <v>926</v>
      </c>
      <c r="J523" s="97"/>
      <c r="K523" s="78" t="s">
        <v>945</v>
      </c>
      <c r="L523" s="140" t="str">
        <f>IF(ISERROR(VLOOKUP($B523&amp;" "&amp;$M523,Lists!$AC$4:$AD$17,2,FALSE)),"",VLOOKUP($B523&amp;" "&amp;$M523,Lists!$AC$4:$AD$17,2,FALSE))</f>
        <v/>
      </c>
      <c r="M523" s="78" t="str">
        <f>IF(ISERROR(VLOOKUP($K523,Lists!$L$4:$M$7,2,FALSE)),"",VLOOKUP($K523,Lists!$L$4:$M$7,2,FALSE))</f>
        <v/>
      </c>
      <c r="N523" s="98" t="str">
        <f t="shared" si="8"/>
        <v/>
      </c>
      <c r="O523" s="124" t="str">
        <f>IF(C523="no",VLOOKUP(B523,Lists!$R$4:$AB$17,10, FALSE),"Please enter details here")</f>
        <v>Please enter details here</v>
      </c>
      <c r="P523" s="99"/>
      <c r="Q523" s="99" t="str">
        <f>IF(Lists!$BA$4="","No","")</f>
        <v>No</v>
      </c>
      <c r="R523" s="100" t="str">
        <f>IF(ISERROR(VLOOKUP($E523,Lists!$T$4:$AA$49,6,FALSE)),"",VLOOKUP($E523,Lists!$T$4:$AA$49,6,FALSE))</f>
        <v/>
      </c>
      <c r="S523" s="101" t="str">
        <f>IF(ISERROR(VLOOKUP($E523,Lists!$T$4:$AA$49,7,FALSE)),"",VLOOKUP($E523,Lists!$T$4:$AA$49,7,FALSE))</f>
        <v/>
      </c>
      <c r="T523" s="102"/>
      <c r="U523" s="102"/>
      <c r="V523" s="102"/>
      <c r="W523" s="102"/>
      <c r="X523" s="102" t="str">
        <f>IF(ISERROR(VLOOKUP($E523,Lists!$T$4:$AF$49,13,FALSE))," ",VLOOKUP($E523,Lists!$T$4:$AF$49,13,FALSE))</f>
        <v xml:space="preserve"> </v>
      </c>
    </row>
    <row r="524" spans="1:24" x14ac:dyDescent="0.25">
      <c r="A524" s="91"/>
      <c r="B524" s="76" t="s">
        <v>781</v>
      </c>
      <c r="C524" s="89" t="s">
        <v>900</v>
      </c>
      <c r="D524" s="139" t="str">
        <f>IF(ISERROR(VLOOKUP($B524,Lists!$R$4:$S$17,2,FALSE)),"",VLOOKUP($B524,Lists!$R$4:$S$17,2,FALSE))</f>
        <v/>
      </c>
      <c r="E524" s="90" t="s">
        <v>799</v>
      </c>
      <c r="F524" s="96"/>
      <c r="G524" s="96" t="s">
        <v>836</v>
      </c>
      <c r="H524" s="91" t="s">
        <v>1016</v>
      </c>
      <c r="I524" s="91" t="s">
        <v>926</v>
      </c>
      <c r="J524" s="97"/>
      <c r="K524" s="78" t="s">
        <v>945</v>
      </c>
      <c r="L524" s="140" t="str">
        <f>IF(ISERROR(VLOOKUP($B524&amp;" "&amp;$M524,Lists!$AC$4:$AD$17,2,FALSE)),"",VLOOKUP($B524&amp;" "&amp;$M524,Lists!$AC$4:$AD$17,2,FALSE))</f>
        <v/>
      </c>
      <c r="M524" s="78" t="str">
        <f>IF(ISERROR(VLOOKUP($K524,Lists!$L$4:$M$7,2,FALSE)),"",VLOOKUP($K524,Lists!$L$4:$M$7,2,FALSE))</f>
        <v/>
      </c>
      <c r="N524" s="98" t="str">
        <f t="shared" si="8"/>
        <v/>
      </c>
      <c r="O524" s="124" t="str">
        <f>IF(C524="no",VLOOKUP(B524,Lists!$R$4:$AB$17,10, FALSE),"Please enter details here")</f>
        <v>Please enter details here</v>
      </c>
      <c r="P524" s="99"/>
      <c r="Q524" s="99" t="str">
        <f>IF(Lists!$BA$4="","No","")</f>
        <v>No</v>
      </c>
      <c r="R524" s="100" t="str">
        <f>IF(ISERROR(VLOOKUP($E524,Lists!$T$4:$AA$49,6,FALSE)),"",VLOOKUP($E524,Lists!$T$4:$AA$49,6,FALSE))</f>
        <v/>
      </c>
      <c r="S524" s="101" t="str">
        <f>IF(ISERROR(VLOOKUP($E524,Lists!$T$4:$AA$49,7,FALSE)),"",VLOOKUP($E524,Lists!$T$4:$AA$49,7,FALSE))</f>
        <v/>
      </c>
      <c r="T524" s="102"/>
      <c r="U524" s="102"/>
      <c r="V524" s="102"/>
      <c r="W524" s="102"/>
      <c r="X524" s="102" t="str">
        <f>IF(ISERROR(VLOOKUP($E524,Lists!$T$4:$AF$49,13,FALSE))," ",VLOOKUP($E524,Lists!$T$4:$AF$49,13,FALSE))</f>
        <v xml:space="preserve"> </v>
      </c>
    </row>
    <row r="525" spans="1:24" x14ac:dyDescent="0.25">
      <c r="A525" s="91"/>
      <c r="B525" s="76" t="s">
        <v>781</v>
      </c>
      <c r="C525" s="89" t="s">
        <v>900</v>
      </c>
      <c r="D525" s="139" t="str">
        <f>IF(ISERROR(VLOOKUP($B525,Lists!$R$4:$S$17,2,FALSE)),"",VLOOKUP($B525,Lists!$R$4:$S$17,2,FALSE))</f>
        <v/>
      </c>
      <c r="E525" s="90" t="s">
        <v>799</v>
      </c>
      <c r="F525" s="96"/>
      <c r="G525" s="96" t="s">
        <v>836</v>
      </c>
      <c r="H525" s="91" t="s">
        <v>1016</v>
      </c>
      <c r="I525" s="91" t="s">
        <v>926</v>
      </c>
      <c r="J525" s="97"/>
      <c r="K525" s="78" t="s">
        <v>945</v>
      </c>
      <c r="L525" s="140" t="str">
        <f>IF(ISERROR(VLOOKUP($B525&amp;" "&amp;$M525,Lists!$AC$4:$AD$17,2,FALSE)),"",VLOOKUP($B525&amp;" "&amp;$M525,Lists!$AC$4:$AD$17,2,FALSE))</f>
        <v/>
      </c>
      <c r="M525" s="78" t="str">
        <f>IF(ISERROR(VLOOKUP($K525,Lists!$L$4:$M$7,2,FALSE)),"",VLOOKUP($K525,Lists!$L$4:$M$7,2,FALSE))</f>
        <v/>
      </c>
      <c r="N525" s="98" t="str">
        <f t="shared" si="8"/>
        <v/>
      </c>
      <c r="O525" s="124" t="str">
        <f>IF(C525="no",VLOOKUP(B525,Lists!$R$4:$AB$17,10, FALSE),"Please enter details here")</f>
        <v>Please enter details here</v>
      </c>
      <c r="P525" s="99"/>
      <c r="Q525" s="99" t="str">
        <f>IF(Lists!$BA$4="","No","")</f>
        <v>No</v>
      </c>
      <c r="R525" s="100" t="str">
        <f>IF(ISERROR(VLOOKUP($E525,Lists!$T$4:$AA$49,6,FALSE)),"",VLOOKUP($E525,Lists!$T$4:$AA$49,6,FALSE))</f>
        <v/>
      </c>
      <c r="S525" s="101" t="str">
        <f>IF(ISERROR(VLOOKUP($E525,Lists!$T$4:$AA$49,7,FALSE)),"",VLOOKUP($E525,Lists!$T$4:$AA$49,7,FALSE))</f>
        <v/>
      </c>
      <c r="T525" s="102"/>
      <c r="U525" s="102"/>
      <c r="V525" s="102"/>
      <c r="W525" s="102"/>
      <c r="X525" s="102" t="str">
        <f>IF(ISERROR(VLOOKUP($E525,Lists!$T$4:$AF$49,13,FALSE))," ",VLOOKUP($E525,Lists!$T$4:$AF$49,13,FALSE))</f>
        <v xml:space="preserve"> </v>
      </c>
    </row>
    <row r="526" spans="1:24" x14ac:dyDescent="0.25">
      <c r="A526" s="91"/>
      <c r="B526" s="76" t="s">
        <v>781</v>
      </c>
      <c r="C526" s="89" t="s">
        <v>900</v>
      </c>
      <c r="D526" s="139" t="str">
        <f>IF(ISERROR(VLOOKUP($B526,Lists!$R$4:$S$17,2,FALSE)),"",VLOOKUP($B526,Lists!$R$4:$S$17,2,FALSE))</f>
        <v/>
      </c>
      <c r="E526" s="90" t="s">
        <v>799</v>
      </c>
      <c r="F526" s="96"/>
      <c r="G526" s="96" t="s">
        <v>836</v>
      </c>
      <c r="H526" s="91" t="s">
        <v>1016</v>
      </c>
      <c r="I526" s="91" t="s">
        <v>926</v>
      </c>
      <c r="J526" s="97"/>
      <c r="K526" s="78" t="s">
        <v>945</v>
      </c>
      <c r="L526" s="140" t="str">
        <f>IF(ISERROR(VLOOKUP($B526&amp;" "&amp;$M526,Lists!$AC$4:$AD$17,2,FALSE)),"",VLOOKUP($B526&amp;" "&amp;$M526,Lists!$AC$4:$AD$17,2,FALSE))</f>
        <v/>
      </c>
      <c r="M526" s="78" t="str">
        <f>IF(ISERROR(VLOOKUP($K526,Lists!$L$4:$M$7,2,FALSE)),"",VLOOKUP($K526,Lists!$L$4:$M$7,2,FALSE))</f>
        <v/>
      </c>
      <c r="N526" s="98" t="str">
        <f t="shared" si="8"/>
        <v/>
      </c>
      <c r="O526" s="124" t="str">
        <f>IF(C526="no",VLOOKUP(B526,Lists!$R$4:$AB$17,10, FALSE),"Please enter details here")</f>
        <v>Please enter details here</v>
      </c>
      <c r="P526" s="99"/>
      <c r="Q526" s="99" t="str">
        <f>IF(Lists!$BA$4="","No","")</f>
        <v>No</v>
      </c>
      <c r="R526" s="100" t="str">
        <f>IF(ISERROR(VLOOKUP($E526,Lists!$T$4:$AA$49,6,FALSE)),"",VLOOKUP($E526,Lists!$T$4:$AA$49,6,FALSE))</f>
        <v/>
      </c>
      <c r="S526" s="101" t="str">
        <f>IF(ISERROR(VLOOKUP($E526,Lists!$T$4:$AA$49,7,FALSE)),"",VLOOKUP($E526,Lists!$T$4:$AA$49,7,FALSE))</f>
        <v/>
      </c>
      <c r="T526" s="102"/>
      <c r="U526" s="102"/>
      <c r="V526" s="102"/>
      <c r="W526" s="102"/>
      <c r="X526" s="102" t="str">
        <f>IF(ISERROR(VLOOKUP($E526,Lists!$T$4:$AF$49,13,FALSE))," ",VLOOKUP($E526,Lists!$T$4:$AF$49,13,FALSE))</f>
        <v xml:space="preserve"> </v>
      </c>
    </row>
    <row r="527" spans="1:24" x14ac:dyDescent="0.25">
      <c r="A527" s="91"/>
      <c r="B527" s="76" t="s">
        <v>781</v>
      </c>
      <c r="C527" s="89" t="s">
        <v>900</v>
      </c>
      <c r="D527" s="139" t="str">
        <f>IF(ISERROR(VLOOKUP($B527,Lists!$R$4:$S$17,2,FALSE)),"",VLOOKUP($B527,Lists!$R$4:$S$17,2,FALSE))</f>
        <v/>
      </c>
      <c r="E527" s="90" t="s">
        <v>799</v>
      </c>
      <c r="F527" s="96"/>
      <c r="G527" s="96" t="s">
        <v>836</v>
      </c>
      <c r="H527" s="91" t="s">
        <v>1016</v>
      </c>
      <c r="I527" s="91" t="s">
        <v>926</v>
      </c>
      <c r="J527" s="97"/>
      <c r="K527" s="78" t="s">
        <v>945</v>
      </c>
      <c r="L527" s="140" t="str">
        <f>IF(ISERROR(VLOOKUP($B527&amp;" "&amp;$M527,Lists!$AC$4:$AD$17,2,FALSE)),"",VLOOKUP($B527&amp;" "&amp;$M527,Lists!$AC$4:$AD$17,2,FALSE))</f>
        <v/>
      </c>
      <c r="M527" s="78" t="str">
        <f>IF(ISERROR(VLOOKUP($K527,Lists!$L$4:$M$7,2,FALSE)),"",VLOOKUP($K527,Lists!$L$4:$M$7,2,FALSE))</f>
        <v/>
      </c>
      <c r="N527" s="98" t="str">
        <f t="shared" si="8"/>
        <v/>
      </c>
      <c r="O527" s="124" t="str">
        <f>IF(C527="no",VLOOKUP(B527,Lists!$R$4:$AB$17,10, FALSE),"Please enter details here")</f>
        <v>Please enter details here</v>
      </c>
      <c r="P527" s="99"/>
      <c r="Q527" s="99" t="str">
        <f>IF(Lists!$BA$4="","No","")</f>
        <v>No</v>
      </c>
      <c r="R527" s="100" t="str">
        <f>IF(ISERROR(VLOOKUP($E527,Lists!$T$4:$AA$49,6,FALSE)),"",VLOOKUP($E527,Lists!$T$4:$AA$49,6,FALSE))</f>
        <v/>
      </c>
      <c r="S527" s="101" t="str">
        <f>IF(ISERROR(VLOOKUP($E527,Lists!$T$4:$AA$49,7,FALSE)),"",VLOOKUP($E527,Lists!$T$4:$AA$49,7,FALSE))</f>
        <v/>
      </c>
      <c r="T527" s="102"/>
      <c r="U527" s="102"/>
      <c r="V527" s="102"/>
      <c r="W527" s="102"/>
      <c r="X527" s="102" t="str">
        <f>IF(ISERROR(VLOOKUP($E527,Lists!$T$4:$AF$49,13,FALSE))," ",VLOOKUP($E527,Lists!$T$4:$AF$49,13,FALSE))</f>
        <v xml:space="preserve"> </v>
      </c>
    </row>
    <row r="528" spans="1:24" x14ac:dyDescent="0.25">
      <c r="A528" s="91"/>
      <c r="B528" s="76" t="s">
        <v>781</v>
      </c>
      <c r="C528" s="89" t="s">
        <v>900</v>
      </c>
      <c r="D528" s="139" t="str">
        <f>IF(ISERROR(VLOOKUP($B528,Lists!$R$4:$S$17,2,FALSE)),"",VLOOKUP($B528,Lists!$R$4:$S$17,2,FALSE))</f>
        <v/>
      </c>
      <c r="E528" s="90" t="s">
        <v>799</v>
      </c>
      <c r="F528" s="96"/>
      <c r="G528" s="96" t="s">
        <v>836</v>
      </c>
      <c r="H528" s="91" t="s">
        <v>1016</v>
      </c>
      <c r="I528" s="91" t="s">
        <v>926</v>
      </c>
      <c r="J528" s="97"/>
      <c r="K528" s="78" t="s">
        <v>945</v>
      </c>
      <c r="L528" s="140" t="str">
        <f>IF(ISERROR(VLOOKUP($B528&amp;" "&amp;$M528,Lists!$AC$4:$AD$17,2,FALSE)),"",VLOOKUP($B528&amp;" "&amp;$M528,Lists!$AC$4:$AD$17,2,FALSE))</f>
        <v/>
      </c>
      <c r="M528" s="78" t="str">
        <f>IF(ISERROR(VLOOKUP($K528,Lists!$L$4:$M$7,2,FALSE)),"",VLOOKUP($K528,Lists!$L$4:$M$7,2,FALSE))</f>
        <v/>
      </c>
      <c r="N528" s="98" t="str">
        <f t="shared" si="8"/>
        <v/>
      </c>
      <c r="O528" s="124" t="str">
        <f>IF(C528="no",VLOOKUP(B528,Lists!$R$4:$AB$17,10, FALSE),"Please enter details here")</f>
        <v>Please enter details here</v>
      </c>
      <c r="P528" s="99"/>
      <c r="Q528" s="99" t="str">
        <f>IF(Lists!$BA$4="","No","")</f>
        <v>No</v>
      </c>
      <c r="R528" s="100" t="str">
        <f>IF(ISERROR(VLOOKUP($E528,Lists!$T$4:$AA$49,6,FALSE)),"",VLOOKUP($E528,Lists!$T$4:$AA$49,6,FALSE))</f>
        <v/>
      </c>
      <c r="S528" s="101" t="str">
        <f>IF(ISERROR(VLOOKUP($E528,Lists!$T$4:$AA$49,7,FALSE)),"",VLOOKUP($E528,Lists!$T$4:$AA$49,7,FALSE))</f>
        <v/>
      </c>
      <c r="T528" s="102"/>
      <c r="U528" s="102"/>
      <c r="V528" s="102"/>
      <c r="W528" s="102"/>
      <c r="X528" s="102" t="str">
        <f>IF(ISERROR(VLOOKUP($E528,Lists!$T$4:$AF$49,13,FALSE))," ",VLOOKUP($E528,Lists!$T$4:$AF$49,13,FALSE))</f>
        <v xml:space="preserve"> </v>
      </c>
    </row>
    <row r="529" spans="1:24" x14ac:dyDescent="0.25">
      <c r="A529" s="91"/>
      <c r="B529" s="76" t="s">
        <v>781</v>
      </c>
      <c r="C529" s="89" t="s">
        <v>900</v>
      </c>
      <c r="D529" s="139" t="str">
        <f>IF(ISERROR(VLOOKUP($B529,Lists!$R$4:$S$17,2,FALSE)),"",VLOOKUP($B529,Lists!$R$4:$S$17,2,FALSE))</f>
        <v/>
      </c>
      <c r="E529" s="90" t="s">
        <v>799</v>
      </c>
      <c r="F529" s="96"/>
      <c r="G529" s="96" t="s">
        <v>836</v>
      </c>
      <c r="H529" s="91" t="s">
        <v>1016</v>
      </c>
      <c r="I529" s="91" t="s">
        <v>926</v>
      </c>
      <c r="J529" s="97"/>
      <c r="K529" s="78" t="s">
        <v>945</v>
      </c>
      <c r="L529" s="140" t="str">
        <f>IF(ISERROR(VLOOKUP($B529&amp;" "&amp;$M529,Lists!$AC$4:$AD$17,2,FALSE)),"",VLOOKUP($B529&amp;" "&amp;$M529,Lists!$AC$4:$AD$17,2,FALSE))</f>
        <v/>
      </c>
      <c r="M529" s="78" t="str">
        <f>IF(ISERROR(VLOOKUP($K529,Lists!$L$4:$M$7,2,FALSE)),"",VLOOKUP($K529,Lists!$L$4:$M$7,2,FALSE))</f>
        <v/>
      </c>
      <c r="N529" s="98" t="str">
        <f t="shared" si="8"/>
        <v/>
      </c>
      <c r="O529" s="124" t="str">
        <f>IF(C529="no",VLOOKUP(B529,Lists!$R$4:$AB$17,10, FALSE),"Please enter details here")</f>
        <v>Please enter details here</v>
      </c>
      <c r="P529" s="99"/>
      <c r="Q529" s="99" t="str">
        <f>IF(Lists!$BA$4="","No","")</f>
        <v>No</v>
      </c>
      <c r="R529" s="100" t="str">
        <f>IF(ISERROR(VLOOKUP($E529,Lists!$T$4:$AA$49,6,FALSE)),"",VLOOKUP($E529,Lists!$T$4:$AA$49,6,FALSE))</f>
        <v/>
      </c>
      <c r="S529" s="101" t="str">
        <f>IF(ISERROR(VLOOKUP($E529,Lists!$T$4:$AA$49,7,FALSE)),"",VLOOKUP($E529,Lists!$T$4:$AA$49,7,FALSE))</f>
        <v/>
      </c>
      <c r="T529" s="102"/>
      <c r="U529" s="102"/>
      <c r="V529" s="102"/>
      <c r="W529" s="102"/>
      <c r="X529" s="102" t="str">
        <f>IF(ISERROR(VLOOKUP($E529,Lists!$T$4:$AF$49,13,FALSE))," ",VLOOKUP($E529,Lists!$T$4:$AF$49,13,FALSE))</f>
        <v xml:space="preserve"> </v>
      </c>
    </row>
    <row r="530" spans="1:24" x14ac:dyDescent="0.25">
      <c r="A530" s="91"/>
      <c r="B530" s="76" t="s">
        <v>781</v>
      </c>
      <c r="C530" s="89" t="s">
        <v>900</v>
      </c>
      <c r="D530" s="139" t="str">
        <f>IF(ISERROR(VLOOKUP($B530,Lists!$R$4:$S$17,2,FALSE)),"",VLOOKUP($B530,Lists!$R$4:$S$17,2,FALSE))</f>
        <v/>
      </c>
      <c r="E530" s="90" t="s">
        <v>799</v>
      </c>
      <c r="F530" s="96"/>
      <c r="G530" s="96" t="s">
        <v>836</v>
      </c>
      <c r="H530" s="91" t="s">
        <v>1016</v>
      </c>
      <c r="I530" s="91" t="s">
        <v>926</v>
      </c>
      <c r="J530" s="97"/>
      <c r="K530" s="78" t="s">
        <v>945</v>
      </c>
      <c r="L530" s="140" t="str">
        <f>IF(ISERROR(VLOOKUP($B530&amp;" "&amp;$M530,Lists!$AC$4:$AD$17,2,FALSE)),"",VLOOKUP($B530&amp;" "&amp;$M530,Lists!$AC$4:$AD$17,2,FALSE))</f>
        <v/>
      </c>
      <c r="M530" s="78" t="str">
        <f>IF(ISERROR(VLOOKUP($K530,Lists!$L$4:$M$7,2,FALSE)),"",VLOOKUP($K530,Lists!$L$4:$M$7,2,FALSE))</f>
        <v/>
      </c>
      <c r="N530" s="98" t="str">
        <f t="shared" si="8"/>
        <v/>
      </c>
      <c r="O530" s="124" t="str">
        <f>IF(C530="no",VLOOKUP(B530,Lists!$R$4:$AB$17,10, FALSE),"Please enter details here")</f>
        <v>Please enter details here</v>
      </c>
      <c r="P530" s="99"/>
      <c r="Q530" s="99" t="str">
        <f>IF(Lists!$BA$4="","No","")</f>
        <v>No</v>
      </c>
      <c r="R530" s="100" t="str">
        <f>IF(ISERROR(VLOOKUP($E530,Lists!$T$4:$AA$49,6,FALSE)),"",VLOOKUP($E530,Lists!$T$4:$AA$49,6,FALSE))</f>
        <v/>
      </c>
      <c r="S530" s="101" t="str">
        <f>IF(ISERROR(VLOOKUP($E530,Lists!$T$4:$AA$49,7,FALSE)),"",VLOOKUP($E530,Lists!$T$4:$AA$49,7,FALSE))</f>
        <v/>
      </c>
      <c r="T530" s="102"/>
      <c r="U530" s="102"/>
      <c r="V530" s="102"/>
      <c r="W530" s="102"/>
      <c r="X530" s="102" t="str">
        <f>IF(ISERROR(VLOOKUP($E530,Lists!$T$4:$AF$49,13,FALSE))," ",VLOOKUP($E530,Lists!$T$4:$AF$49,13,FALSE))</f>
        <v xml:space="preserve"> </v>
      </c>
    </row>
    <row r="531" spans="1:24" x14ac:dyDescent="0.25">
      <c r="A531" s="91"/>
      <c r="B531" s="76" t="s">
        <v>781</v>
      </c>
      <c r="C531" s="89" t="s">
        <v>900</v>
      </c>
      <c r="D531" s="139" t="str">
        <f>IF(ISERROR(VLOOKUP($B531,Lists!$R$4:$S$17,2,FALSE)),"",VLOOKUP($B531,Lists!$R$4:$S$17,2,FALSE))</f>
        <v/>
      </c>
      <c r="E531" s="90" t="s">
        <v>799</v>
      </c>
      <c r="F531" s="96"/>
      <c r="G531" s="96" t="s">
        <v>836</v>
      </c>
      <c r="H531" s="91" t="s">
        <v>1016</v>
      </c>
      <c r="I531" s="91" t="s">
        <v>926</v>
      </c>
      <c r="J531" s="97"/>
      <c r="K531" s="78" t="s">
        <v>945</v>
      </c>
      <c r="L531" s="140" t="str">
        <f>IF(ISERROR(VLOOKUP($B531&amp;" "&amp;$M531,Lists!$AC$4:$AD$17,2,FALSE)),"",VLOOKUP($B531&amp;" "&amp;$M531,Lists!$AC$4:$AD$17,2,FALSE))</f>
        <v/>
      </c>
      <c r="M531" s="78" t="str">
        <f>IF(ISERROR(VLOOKUP($K531,Lists!$L$4:$M$7,2,FALSE)),"",VLOOKUP($K531,Lists!$L$4:$M$7,2,FALSE))</f>
        <v/>
      </c>
      <c r="N531" s="98" t="str">
        <f t="shared" si="8"/>
        <v/>
      </c>
      <c r="O531" s="124" t="str">
        <f>IF(C531="no",VLOOKUP(B531,Lists!$R$4:$AB$17,10, FALSE),"Please enter details here")</f>
        <v>Please enter details here</v>
      </c>
      <c r="P531" s="99"/>
      <c r="Q531" s="99" t="str">
        <f>IF(Lists!$BA$4="","No","")</f>
        <v>No</v>
      </c>
      <c r="R531" s="100" t="str">
        <f>IF(ISERROR(VLOOKUP($E531,Lists!$T$4:$AA$49,6,FALSE)),"",VLOOKUP($E531,Lists!$T$4:$AA$49,6,FALSE))</f>
        <v/>
      </c>
      <c r="S531" s="101" t="str">
        <f>IF(ISERROR(VLOOKUP($E531,Lists!$T$4:$AA$49,7,FALSE)),"",VLOOKUP($E531,Lists!$T$4:$AA$49,7,FALSE))</f>
        <v/>
      </c>
      <c r="T531" s="102"/>
      <c r="U531" s="102"/>
      <c r="V531" s="102"/>
      <c r="W531" s="102"/>
      <c r="X531" s="102" t="str">
        <f>IF(ISERROR(VLOOKUP($E531,Lists!$T$4:$AF$49,13,FALSE))," ",VLOOKUP($E531,Lists!$T$4:$AF$49,13,FALSE))</f>
        <v xml:space="preserve"> </v>
      </c>
    </row>
    <row r="532" spans="1:24" x14ac:dyDescent="0.25">
      <c r="A532" s="91"/>
      <c r="B532" s="76" t="s">
        <v>781</v>
      </c>
      <c r="C532" s="89" t="s">
        <v>900</v>
      </c>
      <c r="D532" s="139" t="str">
        <f>IF(ISERROR(VLOOKUP($B532,Lists!$R$4:$S$17,2,FALSE)),"",VLOOKUP($B532,Lists!$R$4:$S$17,2,FALSE))</f>
        <v/>
      </c>
      <c r="E532" s="90" t="s">
        <v>799</v>
      </c>
      <c r="F532" s="96"/>
      <c r="G532" s="96" t="s">
        <v>836</v>
      </c>
      <c r="H532" s="91" t="s">
        <v>1016</v>
      </c>
      <c r="I532" s="91" t="s">
        <v>926</v>
      </c>
      <c r="J532" s="97"/>
      <c r="K532" s="78" t="s">
        <v>945</v>
      </c>
      <c r="L532" s="140" t="str">
        <f>IF(ISERROR(VLOOKUP($B532&amp;" "&amp;$M532,Lists!$AC$4:$AD$17,2,FALSE)),"",VLOOKUP($B532&amp;" "&amp;$M532,Lists!$AC$4:$AD$17,2,FALSE))</f>
        <v/>
      </c>
      <c r="M532" s="78" t="str">
        <f>IF(ISERROR(VLOOKUP($K532,Lists!$L$4:$M$7,2,FALSE)),"",VLOOKUP($K532,Lists!$L$4:$M$7,2,FALSE))</f>
        <v/>
      </c>
      <c r="N532" s="98" t="str">
        <f t="shared" si="8"/>
        <v/>
      </c>
      <c r="O532" s="124" t="str">
        <f>IF(C532="no",VLOOKUP(B532,Lists!$R$4:$AB$17,10, FALSE),"Please enter details here")</f>
        <v>Please enter details here</v>
      </c>
      <c r="P532" s="99"/>
      <c r="Q532" s="99" t="str">
        <f>IF(Lists!$BA$4="","No","")</f>
        <v>No</v>
      </c>
      <c r="R532" s="100" t="str">
        <f>IF(ISERROR(VLOOKUP($E532,Lists!$T$4:$AA$49,6,FALSE)),"",VLOOKUP($E532,Lists!$T$4:$AA$49,6,FALSE))</f>
        <v/>
      </c>
      <c r="S532" s="101" t="str">
        <f>IF(ISERROR(VLOOKUP($E532,Lists!$T$4:$AA$49,7,FALSE)),"",VLOOKUP($E532,Lists!$T$4:$AA$49,7,FALSE))</f>
        <v/>
      </c>
      <c r="T532" s="102"/>
      <c r="U532" s="102"/>
      <c r="V532" s="102"/>
      <c r="W532" s="102"/>
      <c r="X532" s="102" t="str">
        <f>IF(ISERROR(VLOOKUP($E532,Lists!$T$4:$AF$49,13,FALSE))," ",VLOOKUP($E532,Lists!$T$4:$AF$49,13,FALSE))</f>
        <v xml:space="preserve"> </v>
      </c>
    </row>
    <row r="533" spans="1:24" x14ac:dyDescent="0.25">
      <c r="A533" s="91"/>
      <c r="B533" s="76" t="s">
        <v>781</v>
      </c>
      <c r="C533" s="89" t="s">
        <v>900</v>
      </c>
      <c r="D533" s="139" t="str">
        <f>IF(ISERROR(VLOOKUP($B533,Lists!$R$4:$S$17,2,FALSE)),"",VLOOKUP($B533,Lists!$R$4:$S$17,2,FALSE))</f>
        <v/>
      </c>
      <c r="E533" s="90" t="s">
        <v>799</v>
      </c>
      <c r="F533" s="96"/>
      <c r="G533" s="96" t="s">
        <v>836</v>
      </c>
      <c r="H533" s="91" t="s">
        <v>1016</v>
      </c>
      <c r="I533" s="91" t="s">
        <v>926</v>
      </c>
      <c r="J533" s="97"/>
      <c r="K533" s="78" t="s">
        <v>945</v>
      </c>
      <c r="L533" s="140" t="str">
        <f>IF(ISERROR(VLOOKUP($B533&amp;" "&amp;$M533,Lists!$AC$4:$AD$17,2,FALSE)),"",VLOOKUP($B533&amp;" "&amp;$M533,Lists!$AC$4:$AD$17,2,FALSE))</f>
        <v/>
      </c>
      <c r="M533" s="78" t="str">
        <f>IF(ISERROR(VLOOKUP($K533,Lists!$L$4:$M$7,2,FALSE)),"",VLOOKUP($K533,Lists!$L$4:$M$7,2,FALSE))</f>
        <v/>
      </c>
      <c r="N533" s="98" t="str">
        <f t="shared" si="8"/>
        <v/>
      </c>
      <c r="O533" s="124" t="str">
        <f>IF(C533="no",VLOOKUP(B533,Lists!$R$4:$AB$17,10, FALSE),"Please enter details here")</f>
        <v>Please enter details here</v>
      </c>
      <c r="P533" s="99"/>
      <c r="Q533" s="99" t="str">
        <f>IF(Lists!$BA$4="","No","")</f>
        <v>No</v>
      </c>
      <c r="R533" s="100" t="str">
        <f>IF(ISERROR(VLOOKUP($E533,Lists!$T$4:$AA$49,6,FALSE)),"",VLOOKUP($E533,Lists!$T$4:$AA$49,6,FALSE))</f>
        <v/>
      </c>
      <c r="S533" s="101" t="str">
        <f>IF(ISERROR(VLOOKUP($E533,Lists!$T$4:$AA$49,7,FALSE)),"",VLOOKUP($E533,Lists!$T$4:$AA$49,7,FALSE))</f>
        <v/>
      </c>
      <c r="T533" s="102"/>
      <c r="U533" s="102"/>
      <c r="V533" s="102"/>
      <c r="W533" s="102"/>
      <c r="X533" s="102" t="str">
        <f>IF(ISERROR(VLOOKUP($E533,Lists!$T$4:$AF$49,13,FALSE))," ",VLOOKUP($E533,Lists!$T$4:$AF$49,13,FALSE))</f>
        <v xml:space="preserve"> </v>
      </c>
    </row>
    <row r="534" spans="1:24" x14ac:dyDescent="0.25">
      <c r="A534" s="91"/>
      <c r="B534" s="76" t="s">
        <v>781</v>
      </c>
      <c r="C534" s="89" t="s">
        <v>900</v>
      </c>
      <c r="D534" s="139" t="str">
        <f>IF(ISERROR(VLOOKUP($B534,Lists!$R$4:$S$17,2,FALSE)),"",VLOOKUP($B534,Lists!$R$4:$S$17,2,FALSE))</f>
        <v/>
      </c>
      <c r="E534" s="90" t="s">
        <v>799</v>
      </c>
      <c r="F534" s="96"/>
      <c r="G534" s="96" t="s">
        <v>836</v>
      </c>
      <c r="H534" s="91" t="s">
        <v>1016</v>
      </c>
      <c r="I534" s="91" t="s">
        <v>926</v>
      </c>
      <c r="J534" s="97"/>
      <c r="K534" s="78" t="s">
        <v>945</v>
      </c>
      <c r="L534" s="140" t="str">
        <f>IF(ISERROR(VLOOKUP($B534&amp;" "&amp;$M534,Lists!$AC$4:$AD$17,2,FALSE)),"",VLOOKUP($B534&amp;" "&amp;$M534,Lists!$AC$4:$AD$17,2,FALSE))</f>
        <v/>
      </c>
      <c r="M534" s="78" t="str">
        <f>IF(ISERROR(VLOOKUP($K534,Lists!$L$4:$M$7,2,FALSE)),"",VLOOKUP($K534,Lists!$L$4:$M$7,2,FALSE))</f>
        <v/>
      </c>
      <c r="N534" s="98" t="str">
        <f t="shared" si="8"/>
        <v/>
      </c>
      <c r="O534" s="124" t="str">
        <f>IF(C534="no",VLOOKUP(B534,Lists!$R$4:$AB$17,10, FALSE),"Please enter details here")</f>
        <v>Please enter details here</v>
      </c>
      <c r="P534" s="99"/>
      <c r="Q534" s="99" t="str">
        <f>IF(Lists!$BA$4="","No","")</f>
        <v>No</v>
      </c>
      <c r="R534" s="100" t="str">
        <f>IF(ISERROR(VLOOKUP($E534,Lists!$T$4:$AA$49,6,FALSE)),"",VLOOKUP($E534,Lists!$T$4:$AA$49,6,FALSE))</f>
        <v/>
      </c>
      <c r="S534" s="101" t="str">
        <f>IF(ISERROR(VLOOKUP($E534,Lists!$T$4:$AA$49,7,FALSE)),"",VLOOKUP($E534,Lists!$T$4:$AA$49,7,FALSE))</f>
        <v/>
      </c>
      <c r="T534" s="102"/>
      <c r="U534" s="102"/>
      <c r="V534" s="102"/>
      <c r="W534" s="102"/>
      <c r="X534" s="102" t="str">
        <f>IF(ISERROR(VLOOKUP($E534,Lists!$T$4:$AF$49,13,FALSE))," ",VLOOKUP($E534,Lists!$T$4:$AF$49,13,FALSE))</f>
        <v xml:space="preserve"> </v>
      </c>
    </row>
    <row r="535" spans="1:24" x14ac:dyDescent="0.25">
      <c r="A535" s="91"/>
      <c r="B535" s="76" t="s">
        <v>781</v>
      </c>
      <c r="C535" s="89" t="s">
        <v>900</v>
      </c>
      <c r="D535" s="139" t="str">
        <f>IF(ISERROR(VLOOKUP($B535,Lists!$R$4:$S$17,2,FALSE)),"",VLOOKUP($B535,Lists!$R$4:$S$17,2,FALSE))</f>
        <v/>
      </c>
      <c r="E535" s="90" t="s">
        <v>799</v>
      </c>
      <c r="F535" s="96"/>
      <c r="G535" s="96" t="s">
        <v>836</v>
      </c>
      <c r="H535" s="91" t="s">
        <v>1016</v>
      </c>
      <c r="I535" s="91" t="s">
        <v>926</v>
      </c>
      <c r="J535" s="97"/>
      <c r="K535" s="78" t="s">
        <v>945</v>
      </c>
      <c r="L535" s="140" t="str">
        <f>IF(ISERROR(VLOOKUP($B535&amp;" "&amp;$M535,Lists!$AC$4:$AD$17,2,FALSE)),"",VLOOKUP($B535&amp;" "&amp;$M535,Lists!$AC$4:$AD$17,2,FALSE))</f>
        <v/>
      </c>
      <c r="M535" s="78" t="str">
        <f>IF(ISERROR(VLOOKUP($K535,Lists!$L$4:$M$7,2,FALSE)),"",VLOOKUP($K535,Lists!$L$4:$M$7,2,FALSE))</f>
        <v/>
      </c>
      <c r="N535" s="98" t="str">
        <f t="shared" si="8"/>
        <v/>
      </c>
      <c r="O535" s="124" t="str">
        <f>IF(C535="no",VLOOKUP(B535,Lists!$R$4:$AB$17,10, FALSE),"Please enter details here")</f>
        <v>Please enter details here</v>
      </c>
      <c r="P535" s="99"/>
      <c r="Q535" s="99" t="str">
        <f>IF(Lists!$BA$4="","No","")</f>
        <v>No</v>
      </c>
      <c r="R535" s="100" t="str">
        <f>IF(ISERROR(VLOOKUP($E535,Lists!$T$4:$AA$49,6,FALSE)),"",VLOOKUP($E535,Lists!$T$4:$AA$49,6,FALSE))</f>
        <v/>
      </c>
      <c r="S535" s="101" t="str">
        <f>IF(ISERROR(VLOOKUP($E535,Lists!$T$4:$AA$49,7,FALSE)),"",VLOOKUP($E535,Lists!$T$4:$AA$49,7,FALSE))</f>
        <v/>
      </c>
      <c r="T535" s="102"/>
      <c r="U535" s="102"/>
      <c r="V535" s="102"/>
      <c r="W535" s="102"/>
      <c r="X535" s="102" t="str">
        <f>IF(ISERROR(VLOOKUP($E535,Lists!$T$4:$AF$49,13,FALSE))," ",VLOOKUP($E535,Lists!$T$4:$AF$49,13,FALSE))</f>
        <v xml:space="preserve"> </v>
      </c>
    </row>
    <row r="536" spans="1:24" x14ac:dyDescent="0.25">
      <c r="A536" s="91"/>
      <c r="B536" s="76" t="s">
        <v>781</v>
      </c>
      <c r="C536" s="89" t="s">
        <v>900</v>
      </c>
      <c r="D536" s="139" t="str">
        <f>IF(ISERROR(VLOOKUP($B536,Lists!$R$4:$S$17,2,FALSE)),"",VLOOKUP($B536,Lists!$R$4:$S$17,2,FALSE))</f>
        <v/>
      </c>
      <c r="E536" s="90" t="s">
        <v>799</v>
      </c>
      <c r="F536" s="96"/>
      <c r="G536" s="96" t="s">
        <v>836</v>
      </c>
      <c r="H536" s="91" t="s">
        <v>1016</v>
      </c>
      <c r="I536" s="91" t="s">
        <v>926</v>
      </c>
      <c r="J536" s="97"/>
      <c r="K536" s="78" t="s">
        <v>945</v>
      </c>
      <c r="L536" s="140" t="str">
        <f>IF(ISERROR(VLOOKUP($B536&amp;" "&amp;$M536,Lists!$AC$4:$AD$17,2,FALSE)),"",VLOOKUP($B536&amp;" "&amp;$M536,Lists!$AC$4:$AD$17,2,FALSE))</f>
        <v/>
      </c>
      <c r="M536" s="78" t="str">
        <f>IF(ISERROR(VLOOKUP($K536,Lists!$L$4:$M$7,2,FALSE)),"",VLOOKUP($K536,Lists!$L$4:$M$7,2,FALSE))</f>
        <v/>
      </c>
      <c r="N536" s="98" t="str">
        <f t="shared" si="8"/>
        <v/>
      </c>
      <c r="O536" s="124" t="str">
        <f>IF(C536="no",VLOOKUP(B536,Lists!$R$4:$AB$17,10, FALSE),"Please enter details here")</f>
        <v>Please enter details here</v>
      </c>
      <c r="P536" s="99"/>
      <c r="Q536" s="99" t="str">
        <f>IF(Lists!$BA$4="","No","")</f>
        <v>No</v>
      </c>
      <c r="R536" s="100" t="str">
        <f>IF(ISERROR(VLOOKUP($E536,Lists!$T$4:$AA$49,6,FALSE)),"",VLOOKUP($E536,Lists!$T$4:$AA$49,6,FALSE))</f>
        <v/>
      </c>
      <c r="S536" s="101" t="str">
        <f>IF(ISERROR(VLOOKUP($E536,Lists!$T$4:$AA$49,7,FALSE)),"",VLOOKUP($E536,Lists!$T$4:$AA$49,7,FALSE))</f>
        <v/>
      </c>
      <c r="T536" s="102"/>
      <c r="U536" s="102"/>
      <c r="V536" s="102"/>
      <c r="W536" s="102"/>
      <c r="X536" s="102" t="str">
        <f>IF(ISERROR(VLOOKUP($E536,Lists!$T$4:$AF$49,13,FALSE))," ",VLOOKUP($E536,Lists!$T$4:$AF$49,13,FALSE))</f>
        <v xml:space="preserve"> </v>
      </c>
    </row>
    <row r="537" spans="1:24" x14ac:dyDescent="0.25">
      <c r="A537" s="91"/>
      <c r="B537" s="76" t="s">
        <v>781</v>
      </c>
      <c r="C537" s="89" t="s">
        <v>900</v>
      </c>
      <c r="D537" s="139" t="str">
        <f>IF(ISERROR(VLOOKUP($B537,Lists!$R$4:$S$17,2,FALSE)),"",VLOOKUP($B537,Lists!$R$4:$S$17,2,FALSE))</f>
        <v/>
      </c>
      <c r="E537" s="90" t="s">
        <v>799</v>
      </c>
      <c r="F537" s="96"/>
      <c r="G537" s="96" t="s">
        <v>836</v>
      </c>
      <c r="H537" s="91" t="s">
        <v>1016</v>
      </c>
      <c r="I537" s="91" t="s">
        <v>926</v>
      </c>
      <c r="J537" s="97"/>
      <c r="K537" s="78" t="s">
        <v>945</v>
      </c>
      <c r="L537" s="140" t="str">
        <f>IF(ISERROR(VLOOKUP($B537&amp;" "&amp;$M537,Lists!$AC$4:$AD$17,2,FALSE)),"",VLOOKUP($B537&amp;" "&amp;$M537,Lists!$AC$4:$AD$17,2,FALSE))</f>
        <v/>
      </c>
      <c r="M537" s="78" t="str">
        <f>IF(ISERROR(VLOOKUP($K537,Lists!$L$4:$M$7,2,FALSE)),"",VLOOKUP($K537,Lists!$L$4:$M$7,2,FALSE))</f>
        <v/>
      </c>
      <c r="N537" s="98" t="str">
        <f t="shared" si="8"/>
        <v/>
      </c>
      <c r="O537" s="124" t="str">
        <f>IF(C537="no",VLOOKUP(B537,Lists!$R$4:$AB$17,10, FALSE),"Please enter details here")</f>
        <v>Please enter details here</v>
      </c>
      <c r="P537" s="99"/>
      <c r="Q537" s="99" t="str">
        <f>IF(Lists!$BA$4="","No","")</f>
        <v>No</v>
      </c>
      <c r="R537" s="100" t="str">
        <f>IF(ISERROR(VLOOKUP($E537,Lists!$T$4:$AA$49,6,FALSE)),"",VLOOKUP($E537,Lists!$T$4:$AA$49,6,FALSE))</f>
        <v/>
      </c>
      <c r="S537" s="101" t="str">
        <f>IF(ISERROR(VLOOKUP($E537,Lists!$T$4:$AA$49,7,FALSE)),"",VLOOKUP($E537,Lists!$T$4:$AA$49,7,FALSE))</f>
        <v/>
      </c>
      <c r="T537" s="102"/>
      <c r="U537" s="102"/>
      <c r="V537" s="102"/>
      <c r="W537" s="102"/>
      <c r="X537" s="102" t="str">
        <f>IF(ISERROR(VLOOKUP($E537,Lists!$T$4:$AF$49,13,FALSE))," ",VLOOKUP($E537,Lists!$T$4:$AF$49,13,FALSE))</f>
        <v xml:space="preserve"> </v>
      </c>
    </row>
    <row r="538" spans="1:24" x14ac:dyDescent="0.25">
      <c r="A538" s="91"/>
      <c r="B538" s="76" t="s">
        <v>781</v>
      </c>
      <c r="C538" s="89" t="s">
        <v>900</v>
      </c>
      <c r="D538" s="139" t="str">
        <f>IF(ISERROR(VLOOKUP($B538,Lists!$R$4:$S$17,2,FALSE)),"",VLOOKUP($B538,Lists!$R$4:$S$17,2,FALSE))</f>
        <v/>
      </c>
      <c r="E538" s="90" t="s">
        <v>799</v>
      </c>
      <c r="F538" s="96"/>
      <c r="G538" s="96" t="s">
        <v>836</v>
      </c>
      <c r="H538" s="91" t="s">
        <v>1016</v>
      </c>
      <c r="I538" s="91" t="s">
        <v>926</v>
      </c>
      <c r="J538" s="97"/>
      <c r="K538" s="78" t="s">
        <v>945</v>
      </c>
      <c r="L538" s="140" t="str">
        <f>IF(ISERROR(VLOOKUP($B538&amp;" "&amp;$M538,Lists!$AC$4:$AD$17,2,FALSE)),"",VLOOKUP($B538&amp;" "&amp;$M538,Lists!$AC$4:$AD$17,2,FALSE))</f>
        <v/>
      </c>
      <c r="M538" s="78" t="str">
        <f>IF(ISERROR(VLOOKUP($K538,Lists!$L$4:$M$7,2,FALSE)),"",VLOOKUP($K538,Lists!$L$4:$M$7,2,FALSE))</f>
        <v/>
      </c>
      <c r="N538" s="98" t="str">
        <f t="shared" si="8"/>
        <v/>
      </c>
      <c r="O538" s="124" t="str">
        <f>IF(C538="no",VLOOKUP(B538,Lists!$R$4:$AB$17,10, FALSE),"Please enter details here")</f>
        <v>Please enter details here</v>
      </c>
      <c r="P538" s="99"/>
      <c r="Q538" s="99" t="str">
        <f>IF(Lists!$BA$4="","No","")</f>
        <v>No</v>
      </c>
      <c r="R538" s="100" t="str">
        <f>IF(ISERROR(VLOOKUP($E538,Lists!$T$4:$AA$49,6,FALSE)),"",VLOOKUP($E538,Lists!$T$4:$AA$49,6,FALSE))</f>
        <v/>
      </c>
      <c r="S538" s="101" t="str">
        <f>IF(ISERROR(VLOOKUP($E538,Lists!$T$4:$AA$49,7,FALSE)),"",VLOOKUP($E538,Lists!$T$4:$AA$49,7,FALSE))</f>
        <v/>
      </c>
      <c r="T538" s="102"/>
      <c r="U538" s="102"/>
      <c r="V538" s="102"/>
      <c r="W538" s="102"/>
      <c r="X538" s="102" t="str">
        <f>IF(ISERROR(VLOOKUP($E538,Lists!$T$4:$AF$49,13,FALSE))," ",VLOOKUP($E538,Lists!$T$4:$AF$49,13,FALSE))</f>
        <v xml:space="preserve"> </v>
      </c>
    </row>
    <row r="539" spans="1:24" x14ac:dyDescent="0.25">
      <c r="A539" s="91"/>
      <c r="B539" s="76" t="s">
        <v>781</v>
      </c>
      <c r="C539" s="89" t="s">
        <v>900</v>
      </c>
      <c r="D539" s="139" t="str">
        <f>IF(ISERROR(VLOOKUP($B539,Lists!$R$4:$S$17,2,FALSE)),"",VLOOKUP($B539,Lists!$R$4:$S$17,2,FALSE))</f>
        <v/>
      </c>
      <c r="E539" s="90" t="s">
        <v>799</v>
      </c>
      <c r="F539" s="96"/>
      <c r="G539" s="96" t="s">
        <v>836</v>
      </c>
      <c r="H539" s="91" t="s">
        <v>1016</v>
      </c>
      <c r="I539" s="91" t="s">
        <v>926</v>
      </c>
      <c r="J539" s="97"/>
      <c r="K539" s="78" t="s">
        <v>945</v>
      </c>
      <c r="L539" s="140" t="str">
        <f>IF(ISERROR(VLOOKUP($B539&amp;" "&amp;$M539,Lists!$AC$4:$AD$17,2,FALSE)),"",VLOOKUP($B539&amp;" "&amp;$M539,Lists!$AC$4:$AD$17,2,FALSE))</f>
        <v/>
      </c>
      <c r="M539" s="78" t="str">
        <f>IF(ISERROR(VLOOKUP($K539,Lists!$L$4:$M$7,2,FALSE)),"",VLOOKUP($K539,Lists!$L$4:$M$7,2,FALSE))</f>
        <v/>
      </c>
      <c r="N539" s="98" t="str">
        <f t="shared" si="8"/>
        <v/>
      </c>
      <c r="O539" s="124" t="str">
        <f>IF(C539="no",VLOOKUP(B539,Lists!$R$4:$AB$17,10, FALSE),"Please enter details here")</f>
        <v>Please enter details here</v>
      </c>
      <c r="P539" s="99"/>
      <c r="Q539" s="99" t="str">
        <f>IF(Lists!$BA$4="","No","")</f>
        <v>No</v>
      </c>
      <c r="R539" s="100" t="str">
        <f>IF(ISERROR(VLOOKUP($E539,Lists!$T$4:$AA$49,6,FALSE)),"",VLOOKUP($E539,Lists!$T$4:$AA$49,6,FALSE))</f>
        <v/>
      </c>
      <c r="S539" s="101" t="str">
        <f>IF(ISERROR(VLOOKUP($E539,Lists!$T$4:$AA$49,7,FALSE)),"",VLOOKUP($E539,Lists!$T$4:$AA$49,7,FALSE))</f>
        <v/>
      </c>
      <c r="T539" s="102"/>
      <c r="U539" s="102"/>
      <c r="V539" s="102"/>
      <c r="W539" s="102"/>
      <c r="X539" s="102" t="str">
        <f>IF(ISERROR(VLOOKUP($E539,Lists!$T$4:$AF$49,13,FALSE))," ",VLOOKUP($E539,Lists!$T$4:$AF$49,13,FALSE))</f>
        <v xml:space="preserve"> </v>
      </c>
    </row>
    <row r="540" spans="1:24" x14ac:dyDescent="0.25">
      <c r="A540" s="91"/>
      <c r="B540" s="76" t="s">
        <v>781</v>
      </c>
      <c r="C540" s="89" t="s">
        <v>900</v>
      </c>
      <c r="D540" s="139" t="str">
        <f>IF(ISERROR(VLOOKUP($B540,Lists!$R$4:$S$17,2,FALSE)),"",VLOOKUP($B540,Lists!$R$4:$S$17,2,FALSE))</f>
        <v/>
      </c>
      <c r="E540" s="90" t="s">
        <v>799</v>
      </c>
      <c r="F540" s="96"/>
      <c r="G540" s="96" t="s">
        <v>836</v>
      </c>
      <c r="H540" s="91" t="s">
        <v>1016</v>
      </c>
      <c r="I540" s="91" t="s">
        <v>926</v>
      </c>
      <c r="J540" s="97"/>
      <c r="K540" s="78" t="s">
        <v>945</v>
      </c>
      <c r="L540" s="140" t="str">
        <f>IF(ISERROR(VLOOKUP($B540&amp;" "&amp;$M540,Lists!$AC$4:$AD$17,2,FALSE)),"",VLOOKUP($B540&amp;" "&amp;$M540,Lists!$AC$4:$AD$17,2,FALSE))</f>
        <v/>
      </c>
      <c r="M540" s="78" t="str">
        <f>IF(ISERROR(VLOOKUP($K540,Lists!$L$4:$M$7,2,FALSE)),"",VLOOKUP($K540,Lists!$L$4:$M$7,2,FALSE))</f>
        <v/>
      </c>
      <c r="N540" s="98" t="str">
        <f t="shared" si="8"/>
        <v/>
      </c>
      <c r="O540" s="124" t="str">
        <f>IF(C540="no",VLOOKUP(B540,Lists!$R$4:$AB$17,10, FALSE),"Please enter details here")</f>
        <v>Please enter details here</v>
      </c>
      <c r="P540" s="99"/>
      <c r="Q540" s="99" t="str">
        <f>IF(Lists!$BA$4="","No","")</f>
        <v>No</v>
      </c>
      <c r="R540" s="100" t="str">
        <f>IF(ISERROR(VLOOKUP($E540,Lists!$T$4:$AA$49,6,FALSE)),"",VLOOKUP($E540,Lists!$T$4:$AA$49,6,FALSE))</f>
        <v/>
      </c>
      <c r="S540" s="101" t="str">
        <f>IF(ISERROR(VLOOKUP($E540,Lists!$T$4:$AA$49,7,FALSE)),"",VLOOKUP($E540,Lists!$T$4:$AA$49,7,FALSE))</f>
        <v/>
      </c>
      <c r="T540" s="102"/>
      <c r="U540" s="102"/>
      <c r="V540" s="102"/>
      <c r="W540" s="102"/>
      <c r="X540" s="102" t="str">
        <f>IF(ISERROR(VLOOKUP($E540,Lists!$T$4:$AF$49,13,FALSE))," ",VLOOKUP($E540,Lists!$T$4:$AF$49,13,FALSE))</f>
        <v xml:space="preserve"> </v>
      </c>
    </row>
    <row r="541" spans="1:24" x14ac:dyDescent="0.25">
      <c r="A541" s="91"/>
      <c r="B541" s="76" t="s">
        <v>781</v>
      </c>
      <c r="C541" s="89" t="s">
        <v>900</v>
      </c>
      <c r="D541" s="139" t="str">
        <f>IF(ISERROR(VLOOKUP($B541,Lists!$R$4:$S$17,2,FALSE)),"",VLOOKUP($B541,Lists!$R$4:$S$17,2,FALSE))</f>
        <v/>
      </c>
      <c r="E541" s="90" t="s">
        <v>799</v>
      </c>
      <c r="F541" s="96"/>
      <c r="G541" s="96" t="s">
        <v>836</v>
      </c>
      <c r="H541" s="91" t="s">
        <v>1016</v>
      </c>
      <c r="I541" s="91" t="s">
        <v>926</v>
      </c>
      <c r="J541" s="97"/>
      <c r="K541" s="78" t="s">
        <v>945</v>
      </c>
      <c r="L541" s="140" t="str">
        <f>IF(ISERROR(VLOOKUP($B541&amp;" "&amp;$M541,Lists!$AC$4:$AD$17,2,FALSE)),"",VLOOKUP($B541&amp;" "&amp;$M541,Lists!$AC$4:$AD$17,2,FALSE))</f>
        <v/>
      </c>
      <c r="M541" s="78" t="str">
        <f>IF(ISERROR(VLOOKUP($K541,Lists!$L$4:$M$7,2,FALSE)),"",VLOOKUP($K541,Lists!$L$4:$M$7,2,FALSE))</f>
        <v/>
      </c>
      <c r="N541" s="98" t="str">
        <f t="shared" si="8"/>
        <v/>
      </c>
      <c r="O541" s="124" t="str">
        <f>IF(C541="no",VLOOKUP(B541,Lists!$R$4:$AB$17,10, FALSE),"Please enter details here")</f>
        <v>Please enter details here</v>
      </c>
      <c r="P541" s="99"/>
      <c r="Q541" s="99" t="str">
        <f>IF(Lists!$BA$4="","No","")</f>
        <v>No</v>
      </c>
      <c r="R541" s="100" t="str">
        <f>IF(ISERROR(VLOOKUP($E541,Lists!$T$4:$AA$49,6,FALSE)),"",VLOOKUP($E541,Lists!$T$4:$AA$49,6,FALSE))</f>
        <v/>
      </c>
      <c r="S541" s="101" t="str">
        <f>IF(ISERROR(VLOOKUP($E541,Lists!$T$4:$AA$49,7,FALSE)),"",VLOOKUP($E541,Lists!$T$4:$AA$49,7,FALSE))</f>
        <v/>
      </c>
      <c r="T541" s="102"/>
      <c r="U541" s="102"/>
      <c r="V541" s="102"/>
      <c r="W541" s="102"/>
      <c r="X541" s="102" t="str">
        <f>IF(ISERROR(VLOOKUP($E541,Lists!$T$4:$AF$49,13,FALSE))," ",VLOOKUP($E541,Lists!$T$4:$AF$49,13,FALSE))</f>
        <v xml:space="preserve"> </v>
      </c>
    </row>
    <row r="542" spans="1:24" x14ac:dyDescent="0.25">
      <c r="A542" s="91"/>
      <c r="B542" s="76" t="s">
        <v>781</v>
      </c>
      <c r="C542" s="89" t="s">
        <v>900</v>
      </c>
      <c r="D542" s="139" t="str">
        <f>IF(ISERROR(VLOOKUP($B542,Lists!$R$4:$S$17,2,FALSE)),"",VLOOKUP($B542,Lists!$R$4:$S$17,2,FALSE))</f>
        <v/>
      </c>
      <c r="E542" s="90" t="s">
        <v>799</v>
      </c>
      <c r="F542" s="96"/>
      <c r="G542" s="96" t="s">
        <v>836</v>
      </c>
      <c r="H542" s="91" t="s">
        <v>1016</v>
      </c>
      <c r="I542" s="91" t="s">
        <v>926</v>
      </c>
      <c r="J542" s="97"/>
      <c r="K542" s="78" t="s">
        <v>945</v>
      </c>
      <c r="L542" s="140" t="str">
        <f>IF(ISERROR(VLOOKUP($B542&amp;" "&amp;$M542,Lists!$AC$4:$AD$17,2,FALSE)),"",VLOOKUP($B542&amp;" "&amp;$M542,Lists!$AC$4:$AD$17,2,FALSE))</f>
        <v/>
      </c>
      <c r="M542" s="78" t="str">
        <f>IF(ISERROR(VLOOKUP($K542,Lists!$L$4:$M$7,2,FALSE)),"",VLOOKUP($K542,Lists!$L$4:$M$7,2,FALSE))</f>
        <v/>
      </c>
      <c r="N542" s="98" t="str">
        <f t="shared" si="8"/>
        <v/>
      </c>
      <c r="O542" s="124" t="str">
        <f>IF(C542="no",VLOOKUP(B542,Lists!$R$4:$AB$17,10, FALSE),"Please enter details here")</f>
        <v>Please enter details here</v>
      </c>
      <c r="P542" s="99"/>
      <c r="Q542" s="99" t="str">
        <f>IF(Lists!$BA$4="","No","")</f>
        <v>No</v>
      </c>
      <c r="R542" s="100" t="str">
        <f>IF(ISERROR(VLOOKUP($E542,Lists!$T$4:$AA$49,6,FALSE)),"",VLOOKUP($E542,Lists!$T$4:$AA$49,6,FALSE))</f>
        <v/>
      </c>
      <c r="S542" s="101" t="str">
        <f>IF(ISERROR(VLOOKUP($E542,Lists!$T$4:$AA$49,7,FALSE)),"",VLOOKUP($E542,Lists!$T$4:$AA$49,7,FALSE))</f>
        <v/>
      </c>
      <c r="T542" s="102"/>
      <c r="U542" s="102"/>
      <c r="V542" s="102"/>
      <c r="W542" s="102"/>
      <c r="X542" s="102" t="str">
        <f>IF(ISERROR(VLOOKUP($E542,Lists!$T$4:$AF$49,13,FALSE))," ",VLOOKUP($E542,Lists!$T$4:$AF$49,13,FALSE))</f>
        <v xml:space="preserve"> </v>
      </c>
    </row>
    <row r="543" spans="1:24" x14ac:dyDescent="0.25">
      <c r="A543" s="91"/>
      <c r="B543" s="76" t="s">
        <v>781</v>
      </c>
      <c r="C543" s="89" t="s">
        <v>900</v>
      </c>
      <c r="D543" s="139" t="str">
        <f>IF(ISERROR(VLOOKUP($B543,Lists!$R$4:$S$17,2,FALSE)),"",VLOOKUP($B543,Lists!$R$4:$S$17,2,FALSE))</f>
        <v/>
      </c>
      <c r="E543" s="90" t="s">
        <v>799</v>
      </c>
      <c r="F543" s="96"/>
      <c r="G543" s="96" t="s">
        <v>836</v>
      </c>
      <c r="H543" s="91" t="s">
        <v>1016</v>
      </c>
      <c r="I543" s="91" t="s">
        <v>926</v>
      </c>
      <c r="J543" s="97"/>
      <c r="K543" s="78" t="s">
        <v>945</v>
      </c>
      <c r="L543" s="140" t="str">
        <f>IF(ISERROR(VLOOKUP($B543&amp;" "&amp;$M543,Lists!$AC$4:$AD$17,2,FALSE)),"",VLOOKUP($B543&amp;" "&amp;$M543,Lists!$AC$4:$AD$17,2,FALSE))</f>
        <v/>
      </c>
      <c r="M543" s="78" t="str">
        <f>IF(ISERROR(VLOOKUP($K543,Lists!$L$4:$M$7,2,FALSE)),"",VLOOKUP($K543,Lists!$L$4:$M$7,2,FALSE))</f>
        <v/>
      </c>
      <c r="N543" s="98" t="str">
        <f t="shared" si="8"/>
        <v/>
      </c>
      <c r="O543" s="124" t="str">
        <f>IF(C543="no",VLOOKUP(B543,Lists!$R$4:$AB$17,10, FALSE),"Please enter details here")</f>
        <v>Please enter details here</v>
      </c>
      <c r="P543" s="99"/>
      <c r="Q543" s="99" t="str">
        <f>IF(Lists!$BA$4="","No","")</f>
        <v>No</v>
      </c>
      <c r="R543" s="100" t="str">
        <f>IF(ISERROR(VLOOKUP($E543,Lists!$T$4:$AA$49,6,FALSE)),"",VLOOKUP($E543,Lists!$T$4:$AA$49,6,FALSE))</f>
        <v/>
      </c>
      <c r="S543" s="101" t="str">
        <f>IF(ISERROR(VLOOKUP($E543,Lists!$T$4:$AA$49,7,FALSE)),"",VLOOKUP($E543,Lists!$T$4:$AA$49,7,FALSE))</f>
        <v/>
      </c>
      <c r="T543" s="102"/>
      <c r="U543" s="102"/>
      <c r="V543" s="102"/>
      <c r="W543" s="102"/>
      <c r="X543" s="102" t="str">
        <f>IF(ISERROR(VLOOKUP($E543,Lists!$T$4:$AF$49,13,FALSE))," ",VLOOKUP($E543,Lists!$T$4:$AF$49,13,FALSE))</f>
        <v xml:space="preserve"> </v>
      </c>
    </row>
    <row r="544" spans="1:24" x14ac:dyDescent="0.25">
      <c r="A544" s="91"/>
      <c r="B544" s="76" t="s">
        <v>781</v>
      </c>
      <c r="C544" s="89" t="s">
        <v>900</v>
      </c>
      <c r="D544" s="139" t="str">
        <f>IF(ISERROR(VLOOKUP($B544,Lists!$R$4:$S$17,2,FALSE)),"",VLOOKUP($B544,Lists!$R$4:$S$17,2,FALSE))</f>
        <v/>
      </c>
      <c r="E544" s="90" t="s">
        <v>799</v>
      </c>
      <c r="F544" s="96"/>
      <c r="G544" s="96" t="s">
        <v>836</v>
      </c>
      <c r="H544" s="91" t="s">
        <v>1016</v>
      </c>
      <c r="I544" s="91" t="s">
        <v>926</v>
      </c>
      <c r="J544" s="97"/>
      <c r="K544" s="78" t="s">
        <v>945</v>
      </c>
      <c r="L544" s="140" t="str">
        <f>IF(ISERROR(VLOOKUP($B544&amp;" "&amp;$M544,Lists!$AC$4:$AD$17,2,FALSE)),"",VLOOKUP($B544&amp;" "&amp;$M544,Lists!$AC$4:$AD$17,2,FALSE))</f>
        <v/>
      </c>
      <c r="M544" s="78" t="str">
        <f>IF(ISERROR(VLOOKUP($K544,Lists!$L$4:$M$7,2,FALSE)),"",VLOOKUP($K544,Lists!$L$4:$M$7,2,FALSE))</f>
        <v/>
      </c>
      <c r="N544" s="98" t="str">
        <f t="shared" si="8"/>
        <v/>
      </c>
      <c r="O544" s="124" t="str">
        <f>IF(C544="no",VLOOKUP(B544,Lists!$R$4:$AB$17,10, FALSE),"Please enter details here")</f>
        <v>Please enter details here</v>
      </c>
      <c r="P544" s="99"/>
      <c r="Q544" s="99" t="str">
        <f>IF(Lists!$BA$4="","No","")</f>
        <v>No</v>
      </c>
      <c r="R544" s="100" t="str">
        <f>IF(ISERROR(VLOOKUP($E544,Lists!$T$4:$AA$49,6,FALSE)),"",VLOOKUP($E544,Lists!$T$4:$AA$49,6,FALSE))</f>
        <v/>
      </c>
      <c r="S544" s="101" t="str">
        <f>IF(ISERROR(VLOOKUP($E544,Lists!$T$4:$AA$49,7,FALSE)),"",VLOOKUP($E544,Lists!$T$4:$AA$49,7,FALSE))</f>
        <v/>
      </c>
      <c r="T544" s="102"/>
      <c r="U544" s="102"/>
      <c r="V544" s="102"/>
      <c r="W544" s="102"/>
      <c r="X544" s="102" t="str">
        <f>IF(ISERROR(VLOOKUP($E544,Lists!$T$4:$AF$49,13,FALSE))," ",VLOOKUP($E544,Lists!$T$4:$AF$49,13,FALSE))</f>
        <v xml:space="preserve"> </v>
      </c>
    </row>
    <row r="545" spans="1:24" x14ac:dyDescent="0.25">
      <c r="A545" s="91"/>
      <c r="B545" s="76" t="s">
        <v>781</v>
      </c>
      <c r="C545" s="89" t="s">
        <v>900</v>
      </c>
      <c r="D545" s="139" t="str">
        <f>IF(ISERROR(VLOOKUP($B545,Lists!$R$4:$S$17,2,FALSE)),"",VLOOKUP($B545,Lists!$R$4:$S$17,2,FALSE))</f>
        <v/>
      </c>
      <c r="E545" s="90" t="s">
        <v>799</v>
      </c>
      <c r="F545" s="96"/>
      <c r="G545" s="96" t="s">
        <v>836</v>
      </c>
      <c r="H545" s="91" t="s">
        <v>1016</v>
      </c>
      <c r="I545" s="91" t="s">
        <v>926</v>
      </c>
      <c r="J545" s="97"/>
      <c r="K545" s="78" t="s">
        <v>945</v>
      </c>
      <c r="L545" s="140" t="str">
        <f>IF(ISERROR(VLOOKUP($B545&amp;" "&amp;$M545,Lists!$AC$4:$AD$17,2,FALSE)),"",VLOOKUP($B545&amp;" "&amp;$M545,Lists!$AC$4:$AD$17,2,FALSE))</f>
        <v/>
      </c>
      <c r="M545" s="78" t="str">
        <f>IF(ISERROR(VLOOKUP($K545,Lists!$L$4:$M$7,2,FALSE)),"",VLOOKUP($K545,Lists!$L$4:$M$7,2,FALSE))</f>
        <v/>
      </c>
      <c r="N545" s="98" t="str">
        <f t="shared" si="8"/>
        <v/>
      </c>
      <c r="O545" s="124" t="str">
        <f>IF(C545="no",VLOOKUP(B545,Lists!$R$4:$AB$17,10, FALSE),"Please enter details here")</f>
        <v>Please enter details here</v>
      </c>
      <c r="P545" s="99"/>
      <c r="Q545" s="99" t="str">
        <f>IF(Lists!$BA$4="","No","")</f>
        <v>No</v>
      </c>
      <c r="R545" s="100" t="str">
        <f>IF(ISERROR(VLOOKUP($E545,Lists!$T$4:$AA$49,6,FALSE)),"",VLOOKUP($E545,Lists!$T$4:$AA$49,6,FALSE))</f>
        <v/>
      </c>
      <c r="S545" s="101" t="str">
        <f>IF(ISERROR(VLOOKUP($E545,Lists!$T$4:$AA$49,7,FALSE)),"",VLOOKUP($E545,Lists!$T$4:$AA$49,7,FALSE))</f>
        <v/>
      </c>
      <c r="T545" s="102"/>
      <c r="U545" s="102"/>
      <c r="V545" s="102"/>
      <c r="W545" s="102"/>
      <c r="X545" s="102" t="str">
        <f>IF(ISERROR(VLOOKUP($E545,Lists!$T$4:$AF$49,13,FALSE))," ",VLOOKUP($E545,Lists!$T$4:$AF$49,13,FALSE))</f>
        <v xml:space="preserve"> </v>
      </c>
    </row>
    <row r="546" spans="1:24" x14ac:dyDescent="0.25">
      <c r="A546" s="91"/>
      <c r="B546" s="76" t="s">
        <v>781</v>
      </c>
      <c r="C546" s="89" t="s">
        <v>900</v>
      </c>
      <c r="D546" s="139" t="str">
        <f>IF(ISERROR(VLOOKUP($B546,Lists!$R$4:$S$17,2,FALSE)),"",VLOOKUP($B546,Lists!$R$4:$S$17,2,FALSE))</f>
        <v/>
      </c>
      <c r="E546" s="90" t="s">
        <v>799</v>
      </c>
      <c r="F546" s="96"/>
      <c r="G546" s="96" t="s">
        <v>836</v>
      </c>
      <c r="H546" s="91" t="s">
        <v>1016</v>
      </c>
      <c r="I546" s="91" t="s">
        <v>926</v>
      </c>
      <c r="J546" s="97"/>
      <c r="K546" s="78" t="s">
        <v>945</v>
      </c>
      <c r="L546" s="140" t="str">
        <f>IF(ISERROR(VLOOKUP($B546&amp;" "&amp;$M546,Lists!$AC$4:$AD$17,2,FALSE)),"",VLOOKUP($B546&amp;" "&amp;$M546,Lists!$AC$4:$AD$17,2,FALSE))</f>
        <v/>
      </c>
      <c r="M546" s="78" t="str">
        <f>IF(ISERROR(VLOOKUP($K546,Lists!$L$4:$M$7,2,FALSE)),"",VLOOKUP($K546,Lists!$L$4:$M$7,2,FALSE))</f>
        <v/>
      </c>
      <c r="N546" s="98" t="str">
        <f t="shared" si="8"/>
        <v/>
      </c>
      <c r="O546" s="124" t="str">
        <f>IF(C546="no",VLOOKUP(B546,Lists!$R$4:$AB$17,10, FALSE),"Please enter details here")</f>
        <v>Please enter details here</v>
      </c>
      <c r="P546" s="99"/>
      <c r="Q546" s="99" t="str">
        <f>IF(Lists!$BA$4="","No","")</f>
        <v>No</v>
      </c>
      <c r="R546" s="100" t="str">
        <f>IF(ISERROR(VLOOKUP($E546,Lists!$T$4:$AA$49,6,FALSE)),"",VLOOKUP($E546,Lists!$T$4:$AA$49,6,FALSE))</f>
        <v/>
      </c>
      <c r="S546" s="101" t="str">
        <f>IF(ISERROR(VLOOKUP($E546,Lists!$T$4:$AA$49,7,FALSE)),"",VLOOKUP($E546,Lists!$T$4:$AA$49,7,FALSE))</f>
        <v/>
      </c>
      <c r="T546" s="102"/>
      <c r="U546" s="102"/>
      <c r="V546" s="102"/>
      <c r="W546" s="102"/>
      <c r="X546" s="102" t="str">
        <f>IF(ISERROR(VLOOKUP($E546,Lists!$T$4:$AF$49,13,FALSE))," ",VLOOKUP($E546,Lists!$T$4:$AF$49,13,FALSE))</f>
        <v xml:space="preserve"> </v>
      </c>
    </row>
    <row r="547" spans="1:24" x14ac:dyDescent="0.25">
      <c r="A547" s="91"/>
      <c r="B547" s="76" t="s">
        <v>781</v>
      </c>
      <c r="C547" s="89" t="s">
        <v>900</v>
      </c>
      <c r="D547" s="139" t="str">
        <f>IF(ISERROR(VLOOKUP($B547,Lists!$R$4:$S$17,2,FALSE)),"",VLOOKUP($B547,Lists!$R$4:$S$17,2,FALSE))</f>
        <v/>
      </c>
      <c r="E547" s="90" t="s">
        <v>799</v>
      </c>
      <c r="F547" s="96"/>
      <c r="G547" s="96" t="s">
        <v>836</v>
      </c>
      <c r="H547" s="91" t="s">
        <v>1016</v>
      </c>
      <c r="I547" s="91" t="s">
        <v>926</v>
      </c>
      <c r="J547" s="97"/>
      <c r="K547" s="78" t="s">
        <v>945</v>
      </c>
      <c r="L547" s="140" t="str">
        <f>IF(ISERROR(VLOOKUP($B547&amp;" "&amp;$M547,Lists!$AC$4:$AD$17,2,FALSE)),"",VLOOKUP($B547&amp;" "&amp;$M547,Lists!$AC$4:$AD$17,2,FALSE))</f>
        <v/>
      </c>
      <c r="M547" s="78" t="str">
        <f>IF(ISERROR(VLOOKUP($K547,Lists!$L$4:$M$7,2,FALSE)),"",VLOOKUP($K547,Lists!$L$4:$M$7,2,FALSE))</f>
        <v/>
      </c>
      <c r="N547" s="98" t="str">
        <f t="shared" si="8"/>
        <v/>
      </c>
      <c r="O547" s="124" t="str">
        <f>IF(C547="no",VLOOKUP(B547,Lists!$R$4:$AB$17,10, FALSE),"Please enter details here")</f>
        <v>Please enter details here</v>
      </c>
      <c r="P547" s="99"/>
      <c r="Q547" s="99" t="str">
        <f>IF(Lists!$BA$4="","No","")</f>
        <v>No</v>
      </c>
      <c r="R547" s="100" t="str">
        <f>IF(ISERROR(VLOOKUP($E547,Lists!$T$4:$AA$49,6,FALSE)),"",VLOOKUP($E547,Lists!$T$4:$AA$49,6,FALSE))</f>
        <v/>
      </c>
      <c r="S547" s="101" t="str">
        <f>IF(ISERROR(VLOOKUP($E547,Lists!$T$4:$AA$49,7,FALSE)),"",VLOOKUP($E547,Lists!$T$4:$AA$49,7,FALSE))</f>
        <v/>
      </c>
      <c r="T547" s="102"/>
      <c r="U547" s="102"/>
      <c r="V547" s="102"/>
      <c r="W547" s="102"/>
      <c r="X547" s="102" t="str">
        <f>IF(ISERROR(VLOOKUP($E547,Lists!$T$4:$AF$49,13,FALSE))," ",VLOOKUP($E547,Lists!$T$4:$AF$49,13,FALSE))</f>
        <v xml:space="preserve"> </v>
      </c>
    </row>
    <row r="548" spans="1:24" x14ac:dyDescent="0.25">
      <c r="A548" s="91"/>
      <c r="B548" s="76" t="s">
        <v>781</v>
      </c>
      <c r="C548" s="89" t="s">
        <v>900</v>
      </c>
      <c r="D548" s="139" t="str">
        <f>IF(ISERROR(VLOOKUP($B548,Lists!$R$4:$S$17,2,FALSE)),"",VLOOKUP($B548,Lists!$R$4:$S$17,2,FALSE))</f>
        <v/>
      </c>
      <c r="E548" s="90" t="s">
        <v>799</v>
      </c>
      <c r="F548" s="96"/>
      <c r="G548" s="96" t="s">
        <v>836</v>
      </c>
      <c r="H548" s="91" t="s">
        <v>1016</v>
      </c>
      <c r="I548" s="91" t="s">
        <v>926</v>
      </c>
      <c r="J548" s="97"/>
      <c r="K548" s="78" t="s">
        <v>945</v>
      </c>
      <c r="L548" s="140" t="str">
        <f>IF(ISERROR(VLOOKUP($B548&amp;" "&amp;$M548,Lists!$AC$4:$AD$17,2,FALSE)),"",VLOOKUP($B548&amp;" "&amp;$M548,Lists!$AC$4:$AD$17,2,FALSE))</f>
        <v/>
      </c>
      <c r="M548" s="78" t="str">
        <f>IF(ISERROR(VLOOKUP($K548,Lists!$L$4:$M$7,2,FALSE)),"",VLOOKUP($K548,Lists!$L$4:$M$7,2,FALSE))</f>
        <v/>
      </c>
      <c r="N548" s="98" t="str">
        <f t="shared" si="8"/>
        <v/>
      </c>
      <c r="O548" s="124" t="str">
        <f>IF(C548="no",VLOOKUP(B548,Lists!$R$4:$AB$17,10, FALSE),"Please enter details here")</f>
        <v>Please enter details here</v>
      </c>
      <c r="P548" s="99"/>
      <c r="Q548" s="99" t="str">
        <f>IF(Lists!$BA$4="","No","")</f>
        <v>No</v>
      </c>
      <c r="R548" s="100" t="str">
        <f>IF(ISERROR(VLOOKUP($E548,Lists!$T$4:$AA$49,6,FALSE)),"",VLOOKUP($E548,Lists!$T$4:$AA$49,6,FALSE))</f>
        <v/>
      </c>
      <c r="S548" s="101" t="str">
        <f>IF(ISERROR(VLOOKUP($E548,Lists!$T$4:$AA$49,7,FALSE)),"",VLOOKUP($E548,Lists!$T$4:$AA$49,7,FALSE))</f>
        <v/>
      </c>
      <c r="T548" s="102"/>
      <c r="U548" s="102"/>
      <c r="V548" s="102"/>
      <c r="W548" s="102"/>
      <c r="X548" s="102" t="str">
        <f>IF(ISERROR(VLOOKUP($E548,Lists!$T$4:$AF$49,13,FALSE))," ",VLOOKUP($E548,Lists!$T$4:$AF$49,13,FALSE))</f>
        <v xml:space="preserve"> </v>
      </c>
    </row>
    <row r="549" spans="1:24" x14ac:dyDescent="0.25">
      <c r="A549" s="91"/>
      <c r="B549" s="76" t="s">
        <v>781</v>
      </c>
      <c r="C549" s="89" t="s">
        <v>900</v>
      </c>
      <c r="D549" s="139" t="str">
        <f>IF(ISERROR(VLOOKUP($B549,Lists!$R$4:$S$17,2,FALSE)),"",VLOOKUP($B549,Lists!$R$4:$S$17,2,FALSE))</f>
        <v/>
      </c>
      <c r="E549" s="90" t="s">
        <v>799</v>
      </c>
      <c r="F549" s="96"/>
      <c r="G549" s="96" t="s">
        <v>836</v>
      </c>
      <c r="H549" s="91" t="s">
        <v>1016</v>
      </c>
      <c r="I549" s="91" t="s">
        <v>926</v>
      </c>
      <c r="J549" s="97"/>
      <c r="K549" s="78" t="s">
        <v>945</v>
      </c>
      <c r="L549" s="140" t="str">
        <f>IF(ISERROR(VLOOKUP($B549&amp;" "&amp;$M549,Lists!$AC$4:$AD$17,2,FALSE)),"",VLOOKUP($B549&amp;" "&amp;$M549,Lists!$AC$4:$AD$17,2,FALSE))</f>
        <v/>
      </c>
      <c r="M549" s="78" t="str">
        <f>IF(ISERROR(VLOOKUP($K549,Lists!$L$4:$M$7,2,FALSE)),"",VLOOKUP($K549,Lists!$L$4:$M$7,2,FALSE))</f>
        <v/>
      </c>
      <c r="N549" s="98" t="str">
        <f t="shared" si="8"/>
        <v/>
      </c>
      <c r="O549" s="124" t="str">
        <f>IF(C549="no",VLOOKUP(B549,Lists!$R$4:$AB$17,10, FALSE),"Please enter details here")</f>
        <v>Please enter details here</v>
      </c>
      <c r="P549" s="99"/>
      <c r="Q549" s="99" t="str">
        <f>IF(Lists!$BA$4="","No","")</f>
        <v>No</v>
      </c>
      <c r="R549" s="100" t="str">
        <f>IF(ISERROR(VLOOKUP($E549,Lists!$T$4:$AA$49,6,FALSE)),"",VLOOKUP($E549,Lists!$T$4:$AA$49,6,FALSE))</f>
        <v/>
      </c>
      <c r="S549" s="101" t="str">
        <f>IF(ISERROR(VLOOKUP($E549,Lists!$T$4:$AA$49,7,FALSE)),"",VLOOKUP($E549,Lists!$T$4:$AA$49,7,FALSE))</f>
        <v/>
      </c>
      <c r="T549" s="102"/>
      <c r="U549" s="102"/>
      <c r="V549" s="102"/>
      <c r="W549" s="102"/>
      <c r="X549" s="102" t="str">
        <f>IF(ISERROR(VLOOKUP($E549,Lists!$T$4:$AF$49,13,FALSE))," ",VLOOKUP($E549,Lists!$T$4:$AF$49,13,FALSE))</f>
        <v xml:space="preserve"> </v>
      </c>
    </row>
    <row r="550" spans="1:24" x14ac:dyDescent="0.25">
      <c r="A550" s="91"/>
      <c r="B550" s="76" t="s">
        <v>781</v>
      </c>
      <c r="C550" s="89" t="s">
        <v>900</v>
      </c>
      <c r="D550" s="139" t="str">
        <f>IF(ISERROR(VLOOKUP($B550,Lists!$R$4:$S$17,2,FALSE)),"",VLOOKUP($B550,Lists!$R$4:$S$17,2,FALSE))</f>
        <v/>
      </c>
      <c r="E550" s="90" t="s">
        <v>799</v>
      </c>
      <c r="F550" s="96"/>
      <c r="G550" s="96" t="s">
        <v>836</v>
      </c>
      <c r="H550" s="91" t="s">
        <v>1016</v>
      </c>
      <c r="I550" s="91" t="s">
        <v>926</v>
      </c>
      <c r="J550" s="97"/>
      <c r="K550" s="78" t="s">
        <v>945</v>
      </c>
      <c r="L550" s="140" t="str">
        <f>IF(ISERROR(VLOOKUP($B550&amp;" "&amp;$M550,Lists!$AC$4:$AD$17,2,FALSE)),"",VLOOKUP($B550&amp;" "&amp;$M550,Lists!$AC$4:$AD$17,2,FALSE))</f>
        <v/>
      </c>
      <c r="M550" s="78" t="str">
        <f>IF(ISERROR(VLOOKUP($K550,Lists!$L$4:$M$7,2,FALSE)),"",VLOOKUP($K550,Lists!$L$4:$M$7,2,FALSE))</f>
        <v/>
      </c>
      <c r="N550" s="98" t="str">
        <f t="shared" si="8"/>
        <v/>
      </c>
      <c r="O550" s="124" t="str">
        <f>IF(C550="no",VLOOKUP(B550,Lists!$R$4:$AB$17,10, FALSE),"Please enter details here")</f>
        <v>Please enter details here</v>
      </c>
      <c r="P550" s="99"/>
      <c r="Q550" s="99" t="str">
        <f>IF(Lists!$BA$4="","No","")</f>
        <v>No</v>
      </c>
      <c r="R550" s="100" t="str">
        <f>IF(ISERROR(VLOOKUP($E550,Lists!$T$4:$AA$49,6,FALSE)),"",VLOOKUP($E550,Lists!$T$4:$AA$49,6,FALSE))</f>
        <v/>
      </c>
      <c r="S550" s="101" t="str">
        <f>IF(ISERROR(VLOOKUP($E550,Lists!$T$4:$AA$49,7,FALSE)),"",VLOOKUP($E550,Lists!$T$4:$AA$49,7,FALSE))</f>
        <v/>
      </c>
      <c r="T550" s="102"/>
      <c r="U550" s="102"/>
      <c r="V550" s="102"/>
      <c r="W550" s="102"/>
      <c r="X550" s="102" t="str">
        <f>IF(ISERROR(VLOOKUP($E550,Lists!$T$4:$AF$49,13,FALSE))," ",VLOOKUP($E550,Lists!$T$4:$AF$49,13,FALSE))</f>
        <v xml:space="preserve"> </v>
      </c>
    </row>
    <row r="551" spans="1:24" x14ac:dyDescent="0.25">
      <c r="A551" s="91"/>
      <c r="B551" s="76" t="s">
        <v>781</v>
      </c>
      <c r="C551" s="89" t="s">
        <v>900</v>
      </c>
      <c r="D551" s="139" t="str">
        <f>IF(ISERROR(VLOOKUP($B551,Lists!$R$4:$S$17,2,FALSE)),"",VLOOKUP($B551,Lists!$R$4:$S$17,2,FALSE))</f>
        <v/>
      </c>
      <c r="E551" s="90" t="s">
        <v>799</v>
      </c>
      <c r="F551" s="96"/>
      <c r="G551" s="96" t="s">
        <v>836</v>
      </c>
      <c r="H551" s="91" t="s">
        <v>1016</v>
      </c>
      <c r="I551" s="91" t="s">
        <v>926</v>
      </c>
      <c r="J551" s="97"/>
      <c r="K551" s="78" t="s">
        <v>945</v>
      </c>
      <c r="L551" s="140" t="str">
        <f>IF(ISERROR(VLOOKUP($B551&amp;" "&amp;$M551,Lists!$AC$4:$AD$17,2,FALSE)),"",VLOOKUP($B551&amp;" "&amp;$M551,Lists!$AC$4:$AD$17,2,FALSE))</f>
        <v/>
      </c>
      <c r="M551" s="78" t="str">
        <f>IF(ISERROR(VLOOKUP($K551,Lists!$L$4:$M$7,2,FALSE)),"",VLOOKUP($K551,Lists!$L$4:$M$7,2,FALSE))</f>
        <v/>
      </c>
      <c r="N551" s="98" t="str">
        <f t="shared" si="8"/>
        <v/>
      </c>
      <c r="O551" s="124" t="str">
        <f>IF(C551="no",VLOOKUP(B551,Lists!$R$4:$AB$17,10, FALSE),"Please enter details here")</f>
        <v>Please enter details here</v>
      </c>
      <c r="P551" s="99"/>
      <c r="Q551" s="99" t="str">
        <f>IF(Lists!$BA$4="","No","")</f>
        <v>No</v>
      </c>
      <c r="R551" s="100" t="str">
        <f>IF(ISERROR(VLOOKUP($E551,Lists!$T$4:$AA$49,6,FALSE)),"",VLOOKUP($E551,Lists!$T$4:$AA$49,6,FALSE))</f>
        <v/>
      </c>
      <c r="S551" s="101" t="str">
        <f>IF(ISERROR(VLOOKUP($E551,Lists!$T$4:$AA$49,7,FALSE)),"",VLOOKUP($E551,Lists!$T$4:$AA$49,7,FALSE))</f>
        <v/>
      </c>
      <c r="T551" s="102"/>
      <c r="U551" s="102"/>
      <c r="V551" s="102"/>
      <c r="W551" s="102"/>
      <c r="X551" s="102" t="str">
        <f>IF(ISERROR(VLOOKUP($E551,Lists!$T$4:$AF$49,13,FALSE))," ",VLOOKUP($E551,Lists!$T$4:$AF$49,13,FALSE))</f>
        <v xml:space="preserve"> </v>
      </c>
    </row>
    <row r="552" spans="1:24" x14ac:dyDescent="0.25">
      <c r="A552" s="91"/>
      <c r="B552" s="76" t="s">
        <v>781</v>
      </c>
      <c r="C552" s="89" t="s">
        <v>900</v>
      </c>
      <c r="D552" s="139" t="str">
        <f>IF(ISERROR(VLOOKUP($B552,Lists!$R$4:$S$17,2,FALSE)),"",VLOOKUP($B552,Lists!$R$4:$S$17,2,FALSE))</f>
        <v/>
      </c>
      <c r="E552" s="90" t="s">
        <v>799</v>
      </c>
      <c r="F552" s="96"/>
      <c r="G552" s="96" t="s">
        <v>836</v>
      </c>
      <c r="H552" s="91" t="s">
        <v>1016</v>
      </c>
      <c r="I552" s="91" t="s">
        <v>926</v>
      </c>
      <c r="J552" s="97"/>
      <c r="K552" s="78" t="s">
        <v>945</v>
      </c>
      <c r="L552" s="140" t="str">
        <f>IF(ISERROR(VLOOKUP($B552&amp;" "&amp;$M552,Lists!$AC$4:$AD$17,2,FALSE)),"",VLOOKUP($B552&amp;" "&amp;$M552,Lists!$AC$4:$AD$17,2,FALSE))</f>
        <v/>
      </c>
      <c r="M552" s="78" t="str">
        <f>IF(ISERROR(VLOOKUP($K552,Lists!$L$4:$M$7,2,FALSE)),"",VLOOKUP($K552,Lists!$L$4:$M$7,2,FALSE))</f>
        <v/>
      </c>
      <c r="N552" s="98" t="str">
        <f t="shared" si="8"/>
        <v/>
      </c>
      <c r="O552" s="124" t="str">
        <f>IF(C552="no",VLOOKUP(B552,Lists!$R$4:$AB$17,10, FALSE),"Please enter details here")</f>
        <v>Please enter details here</v>
      </c>
      <c r="P552" s="99"/>
      <c r="Q552" s="99" t="str">
        <f>IF(Lists!$BA$4="","No","")</f>
        <v>No</v>
      </c>
      <c r="R552" s="100" t="str">
        <f>IF(ISERROR(VLOOKUP($E552,Lists!$T$4:$AA$49,6,FALSE)),"",VLOOKUP($E552,Lists!$T$4:$AA$49,6,FALSE))</f>
        <v/>
      </c>
      <c r="S552" s="101" t="str">
        <f>IF(ISERROR(VLOOKUP($E552,Lists!$T$4:$AA$49,7,FALSE)),"",VLOOKUP($E552,Lists!$T$4:$AA$49,7,FALSE))</f>
        <v/>
      </c>
      <c r="T552" s="102"/>
      <c r="U552" s="102"/>
      <c r="V552" s="102"/>
      <c r="W552" s="102"/>
      <c r="X552" s="102" t="str">
        <f>IF(ISERROR(VLOOKUP($E552,Lists!$T$4:$AF$49,13,FALSE))," ",VLOOKUP($E552,Lists!$T$4:$AF$49,13,FALSE))</f>
        <v xml:space="preserve"> </v>
      </c>
    </row>
    <row r="553" spans="1:24" x14ac:dyDescent="0.25">
      <c r="A553" s="91"/>
      <c r="B553" s="76" t="s">
        <v>781</v>
      </c>
      <c r="C553" s="89" t="s">
        <v>900</v>
      </c>
      <c r="D553" s="139" t="str">
        <f>IF(ISERROR(VLOOKUP($B553,Lists!$R$4:$S$17,2,FALSE)),"",VLOOKUP($B553,Lists!$R$4:$S$17,2,FALSE))</f>
        <v/>
      </c>
      <c r="E553" s="90" t="s">
        <v>799</v>
      </c>
      <c r="F553" s="96"/>
      <c r="G553" s="96" t="s">
        <v>836</v>
      </c>
      <c r="H553" s="91" t="s">
        <v>1016</v>
      </c>
      <c r="I553" s="91" t="s">
        <v>926</v>
      </c>
      <c r="J553" s="97"/>
      <c r="K553" s="78" t="s">
        <v>945</v>
      </c>
      <c r="L553" s="140" t="str">
        <f>IF(ISERROR(VLOOKUP($B553&amp;" "&amp;$M553,Lists!$AC$4:$AD$17,2,FALSE)),"",VLOOKUP($B553&amp;" "&amp;$M553,Lists!$AC$4:$AD$17,2,FALSE))</f>
        <v/>
      </c>
      <c r="M553" s="78" t="str">
        <f>IF(ISERROR(VLOOKUP($K553,Lists!$L$4:$M$7,2,FALSE)),"",VLOOKUP($K553,Lists!$L$4:$M$7,2,FALSE))</f>
        <v/>
      </c>
      <c r="N553" s="98" t="str">
        <f t="shared" si="8"/>
        <v/>
      </c>
      <c r="O553" s="124" t="str">
        <f>IF(C553="no",VLOOKUP(B553,Lists!$R$4:$AB$17,10, FALSE),"Please enter details here")</f>
        <v>Please enter details here</v>
      </c>
      <c r="P553" s="99"/>
      <c r="Q553" s="99" t="str">
        <f>IF(Lists!$BA$4="","No","")</f>
        <v>No</v>
      </c>
      <c r="R553" s="100" t="str">
        <f>IF(ISERROR(VLOOKUP($E553,Lists!$T$4:$AA$49,6,FALSE)),"",VLOOKUP($E553,Lists!$T$4:$AA$49,6,FALSE))</f>
        <v/>
      </c>
      <c r="S553" s="101" t="str">
        <f>IF(ISERROR(VLOOKUP($E553,Lists!$T$4:$AA$49,7,FALSE)),"",VLOOKUP($E553,Lists!$T$4:$AA$49,7,FALSE))</f>
        <v/>
      </c>
      <c r="T553" s="102"/>
      <c r="U553" s="102"/>
      <c r="V553" s="102"/>
      <c r="W553" s="102"/>
      <c r="X553" s="102" t="str">
        <f>IF(ISERROR(VLOOKUP($E553,Lists!$T$4:$AF$49,13,FALSE))," ",VLOOKUP($E553,Lists!$T$4:$AF$49,13,FALSE))</f>
        <v xml:space="preserve"> </v>
      </c>
    </row>
    <row r="554" spans="1:24" x14ac:dyDescent="0.25">
      <c r="A554" s="91"/>
      <c r="B554" s="76" t="s">
        <v>781</v>
      </c>
      <c r="C554" s="89" t="s">
        <v>900</v>
      </c>
      <c r="D554" s="139" t="str">
        <f>IF(ISERROR(VLOOKUP($B554,Lists!$R$4:$S$17,2,FALSE)),"",VLOOKUP($B554,Lists!$R$4:$S$17,2,FALSE))</f>
        <v/>
      </c>
      <c r="E554" s="90" t="s">
        <v>799</v>
      </c>
      <c r="F554" s="96"/>
      <c r="G554" s="96" t="s">
        <v>836</v>
      </c>
      <c r="H554" s="91" t="s">
        <v>1016</v>
      </c>
      <c r="I554" s="91" t="s">
        <v>926</v>
      </c>
      <c r="J554" s="97"/>
      <c r="K554" s="78" t="s">
        <v>945</v>
      </c>
      <c r="L554" s="140" t="str">
        <f>IF(ISERROR(VLOOKUP($B554&amp;" "&amp;$M554,Lists!$AC$4:$AD$17,2,FALSE)),"",VLOOKUP($B554&amp;" "&amp;$M554,Lists!$AC$4:$AD$17,2,FALSE))</f>
        <v/>
      </c>
      <c r="M554" s="78" t="str">
        <f>IF(ISERROR(VLOOKUP($K554,Lists!$L$4:$M$7,2,FALSE)),"",VLOOKUP($K554,Lists!$L$4:$M$7,2,FALSE))</f>
        <v/>
      </c>
      <c r="N554" s="98" t="str">
        <f t="shared" si="8"/>
        <v/>
      </c>
      <c r="O554" s="124" t="str">
        <f>IF(C554="no",VLOOKUP(B554,Lists!$R$4:$AB$17,10, FALSE),"Please enter details here")</f>
        <v>Please enter details here</v>
      </c>
      <c r="P554" s="99"/>
      <c r="Q554" s="99" t="str">
        <f>IF(Lists!$BA$4="","No","")</f>
        <v>No</v>
      </c>
      <c r="R554" s="100" t="str">
        <f>IF(ISERROR(VLOOKUP($E554,Lists!$T$4:$AA$49,6,FALSE)),"",VLOOKUP($E554,Lists!$T$4:$AA$49,6,FALSE))</f>
        <v/>
      </c>
      <c r="S554" s="101" t="str">
        <f>IF(ISERROR(VLOOKUP($E554,Lists!$T$4:$AA$49,7,FALSE)),"",VLOOKUP($E554,Lists!$T$4:$AA$49,7,FALSE))</f>
        <v/>
      </c>
      <c r="T554" s="102"/>
      <c r="U554" s="102"/>
      <c r="V554" s="102"/>
      <c r="W554" s="102"/>
      <c r="X554" s="102" t="str">
        <f>IF(ISERROR(VLOOKUP($E554,Lists!$T$4:$AF$49,13,FALSE))," ",VLOOKUP($E554,Lists!$T$4:$AF$49,13,FALSE))</f>
        <v xml:space="preserve"> </v>
      </c>
    </row>
    <row r="555" spans="1:24" x14ac:dyDescent="0.25">
      <c r="A555" s="91"/>
      <c r="B555" s="76" t="s">
        <v>781</v>
      </c>
      <c r="C555" s="89" t="s">
        <v>900</v>
      </c>
      <c r="D555" s="139" t="str">
        <f>IF(ISERROR(VLOOKUP($B555,Lists!$R$4:$S$17,2,FALSE)),"",VLOOKUP($B555,Lists!$R$4:$S$17,2,FALSE))</f>
        <v/>
      </c>
      <c r="E555" s="90" t="s">
        <v>799</v>
      </c>
      <c r="F555" s="96"/>
      <c r="G555" s="96" t="s">
        <v>836</v>
      </c>
      <c r="H555" s="91" t="s">
        <v>1016</v>
      </c>
      <c r="I555" s="91" t="s">
        <v>926</v>
      </c>
      <c r="J555" s="97"/>
      <c r="K555" s="78" t="s">
        <v>945</v>
      </c>
      <c r="L555" s="140" t="str">
        <f>IF(ISERROR(VLOOKUP($B555&amp;" "&amp;$M555,Lists!$AC$4:$AD$17,2,FALSE)),"",VLOOKUP($B555&amp;" "&amp;$M555,Lists!$AC$4:$AD$17,2,FALSE))</f>
        <v/>
      </c>
      <c r="M555" s="78" t="str">
        <f>IF(ISERROR(VLOOKUP($K555,Lists!$L$4:$M$7,2,FALSE)),"",VLOOKUP($K555,Lists!$L$4:$M$7,2,FALSE))</f>
        <v/>
      </c>
      <c r="N555" s="98" t="str">
        <f t="shared" si="8"/>
        <v/>
      </c>
      <c r="O555" s="124" t="str">
        <f>IF(C555="no",VLOOKUP(B555,Lists!$R$4:$AB$17,10, FALSE),"Please enter details here")</f>
        <v>Please enter details here</v>
      </c>
      <c r="P555" s="99"/>
      <c r="Q555" s="99" t="str">
        <f>IF(Lists!$BA$4="","No","")</f>
        <v>No</v>
      </c>
      <c r="R555" s="100" t="str">
        <f>IF(ISERROR(VLOOKUP($E555,Lists!$T$4:$AA$49,6,FALSE)),"",VLOOKUP($E555,Lists!$T$4:$AA$49,6,FALSE))</f>
        <v/>
      </c>
      <c r="S555" s="101" t="str">
        <f>IF(ISERROR(VLOOKUP($E555,Lists!$T$4:$AA$49,7,FALSE)),"",VLOOKUP($E555,Lists!$T$4:$AA$49,7,FALSE))</f>
        <v/>
      </c>
      <c r="T555" s="102"/>
      <c r="U555" s="102"/>
      <c r="V555" s="102"/>
      <c r="W555" s="102"/>
      <c r="X555" s="102" t="str">
        <f>IF(ISERROR(VLOOKUP($E555,Lists!$T$4:$AF$49,13,FALSE))," ",VLOOKUP($E555,Lists!$T$4:$AF$49,13,FALSE))</f>
        <v xml:space="preserve"> </v>
      </c>
    </row>
    <row r="556" spans="1:24" x14ac:dyDescent="0.25">
      <c r="A556" s="91"/>
      <c r="B556" s="76" t="s">
        <v>781</v>
      </c>
      <c r="C556" s="89" t="s">
        <v>900</v>
      </c>
      <c r="D556" s="139" t="str">
        <f>IF(ISERROR(VLOOKUP($B556,Lists!$R$4:$S$17,2,FALSE)),"",VLOOKUP($B556,Lists!$R$4:$S$17,2,FALSE))</f>
        <v/>
      </c>
      <c r="E556" s="90" t="s">
        <v>799</v>
      </c>
      <c r="F556" s="96"/>
      <c r="G556" s="96" t="s">
        <v>836</v>
      </c>
      <c r="H556" s="91" t="s">
        <v>1016</v>
      </c>
      <c r="I556" s="91" t="s">
        <v>926</v>
      </c>
      <c r="J556" s="97"/>
      <c r="K556" s="78" t="s">
        <v>945</v>
      </c>
      <c r="L556" s="140" t="str">
        <f>IF(ISERROR(VLOOKUP($B556&amp;" "&amp;$M556,Lists!$AC$4:$AD$17,2,FALSE)),"",VLOOKUP($B556&amp;" "&amp;$M556,Lists!$AC$4:$AD$17,2,FALSE))</f>
        <v/>
      </c>
      <c r="M556" s="78" t="str">
        <f>IF(ISERROR(VLOOKUP($K556,Lists!$L$4:$M$7,2,FALSE)),"",VLOOKUP($K556,Lists!$L$4:$M$7,2,FALSE))</f>
        <v/>
      </c>
      <c r="N556" s="98" t="str">
        <f t="shared" si="8"/>
        <v/>
      </c>
      <c r="O556" s="124" t="str">
        <f>IF(C556="no",VLOOKUP(B556,Lists!$R$4:$AB$17,10, FALSE),"Please enter details here")</f>
        <v>Please enter details here</v>
      </c>
      <c r="P556" s="99"/>
      <c r="Q556" s="99" t="str">
        <f>IF(Lists!$BA$4="","No","")</f>
        <v>No</v>
      </c>
      <c r="R556" s="100" t="str">
        <f>IF(ISERROR(VLOOKUP($E556,Lists!$T$4:$AA$49,6,FALSE)),"",VLOOKUP($E556,Lists!$T$4:$AA$49,6,FALSE))</f>
        <v/>
      </c>
      <c r="S556" s="101" t="str">
        <f>IF(ISERROR(VLOOKUP($E556,Lists!$T$4:$AA$49,7,FALSE)),"",VLOOKUP($E556,Lists!$T$4:$AA$49,7,FALSE))</f>
        <v/>
      </c>
      <c r="T556" s="102"/>
      <c r="U556" s="102"/>
      <c r="V556" s="102"/>
      <c r="W556" s="102"/>
      <c r="X556" s="102" t="str">
        <f>IF(ISERROR(VLOOKUP($E556,Lists!$T$4:$AF$49,13,FALSE))," ",VLOOKUP($E556,Lists!$T$4:$AF$49,13,FALSE))</f>
        <v xml:space="preserve"> </v>
      </c>
    </row>
    <row r="557" spans="1:24" x14ac:dyDescent="0.25">
      <c r="A557" s="91"/>
      <c r="B557" s="76" t="s">
        <v>781</v>
      </c>
      <c r="C557" s="89" t="s">
        <v>900</v>
      </c>
      <c r="D557" s="139" t="str">
        <f>IF(ISERROR(VLOOKUP($B557,Lists!$R$4:$S$17,2,FALSE)),"",VLOOKUP($B557,Lists!$R$4:$S$17,2,FALSE))</f>
        <v/>
      </c>
      <c r="E557" s="90" t="s">
        <v>799</v>
      </c>
      <c r="F557" s="96"/>
      <c r="G557" s="96" t="s">
        <v>836</v>
      </c>
      <c r="H557" s="91" t="s">
        <v>1016</v>
      </c>
      <c r="I557" s="91" t="s">
        <v>926</v>
      </c>
      <c r="J557" s="97"/>
      <c r="K557" s="78" t="s">
        <v>945</v>
      </c>
      <c r="L557" s="140" t="str">
        <f>IF(ISERROR(VLOOKUP($B557&amp;" "&amp;$M557,Lists!$AC$4:$AD$17,2,FALSE)),"",VLOOKUP($B557&amp;" "&amp;$M557,Lists!$AC$4:$AD$17,2,FALSE))</f>
        <v/>
      </c>
      <c r="M557" s="78" t="str">
        <f>IF(ISERROR(VLOOKUP($K557,Lists!$L$4:$M$7,2,FALSE)),"",VLOOKUP($K557,Lists!$L$4:$M$7,2,FALSE))</f>
        <v/>
      </c>
      <c r="N557" s="98" t="str">
        <f t="shared" si="8"/>
        <v/>
      </c>
      <c r="O557" s="124" t="str">
        <f>IF(C557="no",VLOOKUP(B557,Lists!$R$4:$AB$17,10, FALSE),"Please enter details here")</f>
        <v>Please enter details here</v>
      </c>
      <c r="P557" s="99"/>
      <c r="Q557" s="99" t="str">
        <f>IF(Lists!$BA$4="","No","")</f>
        <v>No</v>
      </c>
      <c r="R557" s="100" t="str">
        <f>IF(ISERROR(VLOOKUP($E557,Lists!$T$4:$AA$49,6,FALSE)),"",VLOOKUP($E557,Lists!$T$4:$AA$49,6,FALSE))</f>
        <v/>
      </c>
      <c r="S557" s="101" t="str">
        <f>IF(ISERROR(VLOOKUP($E557,Lists!$T$4:$AA$49,7,FALSE)),"",VLOOKUP($E557,Lists!$T$4:$AA$49,7,FALSE))</f>
        <v/>
      </c>
      <c r="T557" s="102"/>
      <c r="U557" s="102"/>
      <c r="V557" s="102"/>
      <c r="W557" s="102"/>
      <c r="X557" s="102" t="str">
        <f>IF(ISERROR(VLOOKUP($E557,Lists!$T$4:$AF$49,13,FALSE))," ",VLOOKUP($E557,Lists!$T$4:$AF$49,13,FALSE))</f>
        <v xml:space="preserve"> </v>
      </c>
    </row>
    <row r="558" spans="1:24" x14ac:dyDescent="0.25">
      <c r="A558" s="91"/>
      <c r="B558" s="76" t="s">
        <v>781</v>
      </c>
      <c r="C558" s="89" t="s">
        <v>900</v>
      </c>
      <c r="D558" s="139" t="str">
        <f>IF(ISERROR(VLOOKUP($B558,Lists!$R$4:$S$17,2,FALSE)),"",VLOOKUP($B558,Lists!$R$4:$S$17,2,FALSE))</f>
        <v/>
      </c>
      <c r="E558" s="90" t="s">
        <v>799</v>
      </c>
      <c r="F558" s="96"/>
      <c r="G558" s="96" t="s">
        <v>836</v>
      </c>
      <c r="H558" s="91" t="s">
        <v>1016</v>
      </c>
      <c r="I558" s="91" t="s">
        <v>926</v>
      </c>
      <c r="J558" s="97"/>
      <c r="K558" s="78" t="s">
        <v>945</v>
      </c>
      <c r="L558" s="140" t="str">
        <f>IF(ISERROR(VLOOKUP($B558&amp;" "&amp;$M558,Lists!$AC$4:$AD$17,2,FALSE)),"",VLOOKUP($B558&amp;" "&amp;$M558,Lists!$AC$4:$AD$17,2,FALSE))</f>
        <v/>
      </c>
      <c r="M558" s="78" t="str">
        <f>IF(ISERROR(VLOOKUP($K558,Lists!$L$4:$M$7,2,FALSE)),"",VLOOKUP($K558,Lists!$L$4:$M$7,2,FALSE))</f>
        <v/>
      </c>
      <c r="N558" s="98" t="str">
        <f t="shared" si="8"/>
        <v/>
      </c>
      <c r="O558" s="124" t="str">
        <f>IF(C558="no",VLOOKUP(B558,Lists!$R$4:$AB$17,10, FALSE),"Please enter details here")</f>
        <v>Please enter details here</v>
      </c>
      <c r="P558" s="99"/>
      <c r="Q558" s="99" t="str">
        <f>IF(Lists!$BA$4="","No","")</f>
        <v>No</v>
      </c>
      <c r="R558" s="100" t="str">
        <f>IF(ISERROR(VLOOKUP($E558,Lists!$T$4:$AA$49,6,FALSE)),"",VLOOKUP($E558,Lists!$T$4:$AA$49,6,FALSE))</f>
        <v/>
      </c>
      <c r="S558" s="101" t="str">
        <f>IF(ISERROR(VLOOKUP($E558,Lists!$T$4:$AA$49,7,FALSE)),"",VLOOKUP($E558,Lists!$T$4:$AA$49,7,FALSE))</f>
        <v/>
      </c>
      <c r="T558" s="102"/>
      <c r="U558" s="102"/>
      <c r="V558" s="102"/>
      <c r="W558" s="102"/>
      <c r="X558" s="102" t="str">
        <f>IF(ISERROR(VLOOKUP($E558,Lists!$T$4:$AF$49,13,FALSE))," ",VLOOKUP($E558,Lists!$T$4:$AF$49,13,FALSE))</f>
        <v xml:space="preserve"> </v>
      </c>
    </row>
    <row r="559" spans="1:24" x14ac:dyDescent="0.25">
      <c r="A559" s="91"/>
      <c r="B559" s="76" t="s">
        <v>781</v>
      </c>
      <c r="C559" s="89" t="s">
        <v>900</v>
      </c>
      <c r="D559" s="139" t="str">
        <f>IF(ISERROR(VLOOKUP($B559,Lists!$R$4:$S$17,2,FALSE)),"",VLOOKUP($B559,Lists!$R$4:$S$17,2,FALSE))</f>
        <v/>
      </c>
      <c r="E559" s="90" t="s">
        <v>799</v>
      </c>
      <c r="F559" s="96"/>
      <c r="G559" s="96" t="s">
        <v>836</v>
      </c>
      <c r="H559" s="91" t="s">
        <v>1016</v>
      </c>
      <c r="I559" s="91" t="s">
        <v>926</v>
      </c>
      <c r="J559" s="97"/>
      <c r="K559" s="78" t="s">
        <v>945</v>
      </c>
      <c r="L559" s="140" t="str">
        <f>IF(ISERROR(VLOOKUP($B559&amp;" "&amp;$M559,Lists!$AC$4:$AD$17,2,FALSE)),"",VLOOKUP($B559&amp;" "&amp;$M559,Lists!$AC$4:$AD$17,2,FALSE))</f>
        <v/>
      </c>
      <c r="M559" s="78" t="str">
        <f>IF(ISERROR(VLOOKUP($K559,Lists!$L$4:$M$7,2,FALSE)),"",VLOOKUP($K559,Lists!$L$4:$M$7,2,FALSE))</f>
        <v/>
      </c>
      <c r="N559" s="98" t="str">
        <f t="shared" si="8"/>
        <v/>
      </c>
      <c r="O559" s="124" t="str">
        <f>IF(C559="no",VLOOKUP(B559,Lists!$R$4:$AB$17,10, FALSE),"Please enter details here")</f>
        <v>Please enter details here</v>
      </c>
      <c r="P559" s="99"/>
      <c r="Q559" s="99" t="str">
        <f>IF(Lists!$BA$4="","No","")</f>
        <v>No</v>
      </c>
      <c r="R559" s="100" t="str">
        <f>IF(ISERROR(VLOOKUP($E559,Lists!$T$4:$AA$49,6,FALSE)),"",VLOOKUP($E559,Lists!$T$4:$AA$49,6,FALSE))</f>
        <v/>
      </c>
      <c r="S559" s="101" t="str">
        <f>IF(ISERROR(VLOOKUP($E559,Lists!$T$4:$AA$49,7,FALSE)),"",VLOOKUP($E559,Lists!$T$4:$AA$49,7,FALSE))</f>
        <v/>
      </c>
      <c r="T559" s="102"/>
      <c r="U559" s="102"/>
      <c r="V559" s="102"/>
      <c r="W559" s="102"/>
      <c r="X559" s="102" t="str">
        <f>IF(ISERROR(VLOOKUP($E559,Lists!$T$4:$AF$49,13,FALSE))," ",VLOOKUP($E559,Lists!$T$4:$AF$49,13,FALSE))</f>
        <v xml:space="preserve"> </v>
      </c>
    </row>
    <row r="560" spans="1:24" x14ac:dyDescent="0.25">
      <c r="A560" s="91"/>
      <c r="B560" s="76" t="s">
        <v>781</v>
      </c>
      <c r="C560" s="89" t="s">
        <v>900</v>
      </c>
      <c r="D560" s="139" t="str">
        <f>IF(ISERROR(VLOOKUP($B560,Lists!$R$4:$S$17,2,FALSE)),"",VLOOKUP($B560,Lists!$R$4:$S$17,2,FALSE))</f>
        <v/>
      </c>
      <c r="E560" s="90" t="s">
        <v>799</v>
      </c>
      <c r="F560" s="96"/>
      <c r="G560" s="96" t="s">
        <v>836</v>
      </c>
      <c r="H560" s="91" t="s">
        <v>1016</v>
      </c>
      <c r="I560" s="91" t="s">
        <v>926</v>
      </c>
      <c r="J560" s="97"/>
      <c r="K560" s="78" t="s">
        <v>945</v>
      </c>
      <c r="L560" s="140" t="str">
        <f>IF(ISERROR(VLOOKUP($B560&amp;" "&amp;$M560,Lists!$AC$4:$AD$17,2,FALSE)),"",VLOOKUP($B560&amp;" "&amp;$M560,Lists!$AC$4:$AD$17,2,FALSE))</f>
        <v/>
      </c>
      <c r="M560" s="78" t="str">
        <f>IF(ISERROR(VLOOKUP($K560,Lists!$L$4:$M$7,2,FALSE)),"",VLOOKUP($K560,Lists!$L$4:$M$7,2,FALSE))</f>
        <v/>
      </c>
      <c r="N560" s="98" t="str">
        <f t="shared" si="8"/>
        <v/>
      </c>
      <c r="O560" s="124" t="str">
        <f>IF(C560="no",VLOOKUP(B560,Lists!$R$4:$AB$17,10, FALSE),"Please enter details here")</f>
        <v>Please enter details here</v>
      </c>
      <c r="P560" s="99"/>
      <c r="Q560" s="99" t="str">
        <f>IF(Lists!$BA$4="","No","")</f>
        <v>No</v>
      </c>
      <c r="R560" s="100" t="str">
        <f>IF(ISERROR(VLOOKUP($E560,Lists!$T$4:$AA$49,6,FALSE)),"",VLOOKUP($E560,Lists!$T$4:$AA$49,6,FALSE))</f>
        <v/>
      </c>
      <c r="S560" s="101" t="str">
        <f>IF(ISERROR(VLOOKUP($E560,Lists!$T$4:$AA$49,7,FALSE)),"",VLOOKUP($E560,Lists!$T$4:$AA$49,7,FALSE))</f>
        <v/>
      </c>
      <c r="T560" s="102"/>
      <c r="U560" s="102"/>
      <c r="V560" s="102"/>
      <c r="W560" s="102"/>
      <c r="X560" s="102" t="str">
        <f>IF(ISERROR(VLOOKUP($E560,Lists!$T$4:$AF$49,13,FALSE))," ",VLOOKUP($E560,Lists!$T$4:$AF$49,13,FALSE))</f>
        <v xml:space="preserve"> </v>
      </c>
    </row>
    <row r="561" spans="1:24" x14ac:dyDescent="0.25">
      <c r="A561" s="91"/>
      <c r="B561" s="76" t="s">
        <v>781</v>
      </c>
      <c r="C561" s="89" t="s">
        <v>900</v>
      </c>
      <c r="D561" s="139" t="str">
        <f>IF(ISERROR(VLOOKUP($B561,Lists!$R$4:$S$17,2,FALSE)),"",VLOOKUP($B561,Lists!$R$4:$S$17,2,FALSE))</f>
        <v/>
      </c>
      <c r="E561" s="90" t="s">
        <v>799</v>
      </c>
      <c r="F561" s="96"/>
      <c r="G561" s="96" t="s">
        <v>836</v>
      </c>
      <c r="H561" s="91" t="s">
        <v>1016</v>
      </c>
      <c r="I561" s="91" t="s">
        <v>926</v>
      </c>
      <c r="J561" s="97"/>
      <c r="K561" s="78" t="s">
        <v>945</v>
      </c>
      <c r="L561" s="140" t="str">
        <f>IF(ISERROR(VLOOKUP($B561&amp;" "&amp;$M561,Lists!$AC$4:$AD$17,2,FALSE)),"",VLOOKUP($B561&amp;" "&amp;$M561,Lists!$AC$4:$AD$17,2,FALSE))</f>
        <v/>
      </c>
      <c r="M561" s="78" t="str">
        <f>IF(ISERROR(VLOOKUP($K561,Lists!$L$4:$M$7,2,FALSE)),"",VLOOKUP($K561,Lists!$L$4:$M$7,2,FALSE))</f>
        <v/>
      </c>
      <c r="N561" s="98" t="str">
        <f t="shared" si="8"/>
        <v/>
      </c>
      <c r="O561" s="124" t="str">
        <f>IF(C561="no",VLOOKUP(B561,Lists!$R$4:$AB$17,10, FALSE),"Please enter details here")</f>
        <v>Please enter details here</v>
      </c>
      <c r="P561" s="99"/>
      <c r="Q561" s="99" t="str">
        <f>IF(Lists!$BA$4="","No","")</f>
        <v>No</v>
      </c>
      <c r="R561" s="100" t="str">
        <f>IF(ISERROR(VLOOKUP($E561,Lists!$T$4:$AA$49,6,FALSE)),"",VLOOKUP($E561,Lists!$T$4:$AA$49,6,FALSE))</f>
        <v/>
      </c>
      <c r="S561" s="101" t="str">
        <f>IF(ISERROR(VLOOKUP($E561,Lists!$T$4:$AA$49,7,FALSE)),"",VLOOKUP($E561,Lists!$T$4:$AA$49,7,FALSE))</f>
        <v/>
      </c>
      <c r="T561" s="102"/>
      <c r="U561" s="102"/>
      <c r="V561" s="102"/>
      <c r="W561" s="102"/>
      <c r="X561" s="102" t="str">
        <f>IF(ISERROR(VLOOKUP($E561,Lists!$T$4:$AF$49,13,FALSE))," ",VLOOKUP($E561,Lists!$T$4:$AF$49,13,FALSE))</f>
        <v xml:space="preserve"> </v>
      </c>
    </row>
    <row r="562" spans="1:24" x14ac:dyDescent="0.25">
      <c r="A562" s="91"/>
      <c r="B562" s="76" t="s">
        <v>781</v>
      </c>
      <c r="C562" s="89" t="s">
        <v>900</v>
      </c>
      <c r="D562" s="139" t="str">
        <f>IF(ISERROR(VLOOKUP($B562,Lists!$R$4:$S$17,2,FALSE)),"",VLOOKUP($B562,Lists!$R$4:$S$17,2,FALSE))</f>
        <v/>
      </c>
      <c r="E562" s="90" t="s">
        <v>799</v>
      </c>
      <c r="F562" s="96"/>
      <c r="G562" s="96" t="s">
        <v>836</v>
      </c>
      <c r="H562" s="91" t="s">
        <v>1016</v>
      </c>
      <c r="I562" s="91" t="s">
        <v>926</v>
      </c>
      <c r="J562" s="97"/>
      <c r="K562" s="78" t="s">
        <v>945</v>
      </c>
      <c r="L562" s="140" t="str">
        <f>IF(ISERROR(VLOOKUP($B562&amp;" "&amp;$M562,Lists!$AC$4:$AD$17,2,FALSE)),"",VLOOKUP($B562&amp;" "&amp;$M562,Lists!$AC$4:$AD$17,2,FALSE))</f>
        <v/>
      </c>
      <c r="M562" s="78" t="str">
        <f>IF(ISERROR(VLOOKUP($K562,Lists!$L$4:$M$7,2,FALSE)),"",VLOOKUP($K562,Lists!$L$4:$M$7,2,FALSE))</f>
        <v/>
      </c>
      <c r="N562" s="98" t="str">
        <f t="shared" si="8"/>
        <v/>
      </c>
      <c r="O562" s="124" t="str">
        <f>IF(C562="no",VLOOKUP(B562,Lists!$R$4:$AB$17,10, FALSE),"Please enter details here")</f>
        <v>Please enter details here</v>
      </c>
      <c r="P562" s="99"/>
      <c r="Q562" s="99" t="str">
        <f>IF(Lists!$BA$4="","No","")</f>
        <v>No</v>
      </c>
      <c r="R562" s="100" t="str">
        <f>IF(ISERROR(VLOOKUP($E562,Lists!$T$4:$AA$49,6,FALSE)),"",VLOOKUP($E562,Lists!$T$4:$AA$49,6,FALSE))</f>
        <v/>
      </c>
      <c r="S562" s="101" t="str">
        <f>IF(ISERROR(VLOOKUP($E562,Lists!$T$4:$AA$49,7,FALSE)),"",VLOOKUP($E562,Lists!$T$4:$AA$49,7,FALSE))</f>
        <v/>
      </c>
      <c r="T562" s="102"/>
      <c r="U562" s="102"/>
      <c r="V562" s="102"/>
      <c r="W562" s="102"/>
      <c r="X562" s="102" t="str">
        <f>IF(ISERROR(VLOOKUP($E562,Lists!$T$4:$AF$49,13,FALSE))," ",VLOOKUP($E562,Lists!$T$4:$AF$49,13,FALSE))</f>
        <v xml:space="preserve"> </v>
      </c>
    </row>
    <row r="563" spans="1:24" x14ac:dyDescent="0.25">
      <c r="A563" s="91"/>
      <c r="B563" s="76" t="s">
        <v>781</v>
      </c>
      <c r="C563" s="89" t="s">
        <v>900</v>
      </c>
      <c r="D563" s="139" t="str">
        <f>IF(ISERROR(VLOOKUP($B563,Lists!$R$4:$S$17,2,FALSE)),"",VLOOKUP($B563,Lists!$R$4:$S$17,2,FALSE))</f>
        <v/>
      </c>
      <c r="E563" s="90" t="s">
        <v>799</v>
      </c>
      <c r="F563" s="96"/>
      <c r="G563" s="96" t="s">
        <v>836</v>
      </c>
      <c r="H563" s="91" t="s">
        <v>1016</v>
      </c>
      <c r="I563" s="91" t="s">
        <v>926</v>
      </c>
      <c r="J563" s="97"/>
      <c r="K563" s="78" t="s">
        <v>945</v>
      </c>
      <c r="L563" s="140" t="str">
        <f>IF(ISERROR(VLOOKUP($B563&amp;" "&amp;$M563,Lists!$AC$4:$AD$17,2,FALSE)),"",VLOOKUP($B563&amp;" "&amp;$M563,Lists!$AC$4:$AD$17,2,FALSE))</f>
        <v/>
      </c>
      <c r="M563" s="78" t="str">
        <f>IF(ISERROR(VLOOKUP($K563,Lists!$L$4:$M$7,2,FALSE)),"",VLOOKUP($K563,Lists!$L$4:$M$7,2,FALSE))</f>
        <v/>
      </c>
      <c r="N563" s="98" t="str">
        <f t="shared" si="8"/>
        <v/>
      </c>
      <c r="O563" s="124" t="str">
        <f>IF(C563="no",VLOOKUP(B563,Lists!$R$4:$AB$17,10, FALSE),"Please enter details here")</f>
        <v>Please enter details here</v>
      </c>
      <c r="P563" s="99"/>
      <c r="Q563" s="99" t="str">
        <f>IF(Lists!$BA$4="","No","")</f>
        <v>No</v>
      </c>
      <c r="R563" s="100" t="str">
        <f>IF(ISERROR(VLOOKUP($E563,Lists!$T$4:$AA$49,6,FALSE)),"",VLOOKUP($E563,Lists!$T$4:$AA$49,6,FALSE))</f>
        <v/>
      </c>
      <c r="S563" s="101" t="str">
        <f>IF(ISERROR(VLOOKUP($E563,Lists!$T$4:$AA$49,7,FALSE)),"",VLOOKUP($E563,Lists!$T$4:$AA$49,7,FALSE))</f>
        <v/>
      </c>
      <c r="T563" s="102"/>
      <c r="U563" s="102"/>
      <c r="V563" s="102"/>
      <c r="W563" s="102"/>
      <c r="X563" s="102" t="str">
        <f>IF(ISERROR(VLOOKUP($E563,Lists!$T$4:$AF$49,13,FALSE))," ",VLOOKUP($E563,Lists!$T$4:$AF$49,13,FALSE))</f>
        <v xml:space="preserve"> </v>
      </c>
    </row>
    <row r="564" spans="1:24" x14ac:dyDescent="0.25">
      <c r="A564" s="91"/>
      <c r="B564" s="76" t="s">
        <v>781</v>
      </c>
      <c r="C564" s="89" t="s">
        <v>900</v>
      </c>
      <c r="D564" s="139" t="str">
        <f>IF(ISERROR(VLOOKUP($B564,Lists!$R$4:$S$17,2,FALSE)),"",VLOOKUP($B564,Lists!$R$4:$S$17,2,FALSE))</f>
        <v/>
      </c>
      <c r="E564" s="90" t="s">
        <v>799</v>
      </c>
      <c r="F564" s="96"/>
      <c r="G564" s="96" t="s">
        <v>836</v>
      </c>
      <c r="H564" s="91" t="s">
        <v>1016</v>
      </c>
      <c r="I564" s="91" t="s">
        <v>926</v>
      </c>
      <c r="J564" s="97"/>
      <c r="K564" s="78" t="s">
        <v>945</v>
      </c>
      <c r="L564" s="140" t="str">
        <f>IF(ISERROR(VLOOKUP($B564&amp;" "&amp;$M564,Lists!$AC$4:$AD$17,2,FALSE)),"",VLOOKUP($B564&amp;" "&amp;$M564,Lists!$AC$4:$AD$17,2,FALSE))</f>
        <v/>
      </c>
      <c r="M564" s="78" t="str">
        <f>IF(ISERROR(VLOOKUP($K564,Lists!$L$4:$M$7,2,FALSE)),"",VLOOKUP($K564,Lists!$L$4:$M$7,2,FALSE))</f>
        <v/>
      </c>
      <c r="N564" s="98" t="str">
        <f t="shared" si="8"/>
        <v/>
      </c>
      <c r="O564" s="124" t="str">
        <f>IF(C564="no",VLOOKUP(B564,Lists!$R$4:$AB$17,10, FALSE),"Please enter details here")</f>
        <v>Please enter details here</v>
      </c>
      <c r="P564" s="99"/>
      <c r="Q564" s="99" t="str">
        <f>IF(Lists!$BA$4="","No","")</f>
        <v>No</v>
      </c>
      <c r="R564" s="100" t="str">
        <f>IF(ISERROR(VLOOKUP($E564,Lists!$T$4:$AA$49,6,FALSE)),"",VLOOKUP($E564,Lists!$T$4:$AA$49,6,FALSE))</f>
        <v/>
      </c>
      <c r="S564" s="101" t="str">
        <f>IF(ISERROR(VLOOKUP($E564,Lists!$T$4:$AA$49,7,FALSE)),"",VLOOKUP($E564,Lists!$T$4:$AA$49,7,FALSE))</f>
        <v/>
      </c>
      <c r="T564" s="102"/>
      <c r="U564" s="102"/>
      <c r="V564" s="102"/>
      <c r="W564" s="102"/>
      <c r="X564" s="102" t="str">
        <f>IF(ISERROR(VLOOKUP($E564,Lists!$T$4:$AF$49,13,FALSE))," ",VLOOKUP($E564,Lists!$T$4:$AF$49,13,FALSE))</f>
        <v xml:space="preserve"> </v>
      </c>
    </row>
    <row r="565" spans="1:24" x14ac:dyDescent="0.25">
      <c r="A565" s="91"/>
      <c r="B565" s="76" t="s">
        <v>781</v>
      </c>
      <c r="C565" s="89" t="s">
        <v>900</v>
      </c>
      <c r="D565" s="139" t="str">
        <f>IF(ISERROR(VLOOKUP($B565,Lists!$R$4:$S$17,2,FALSE)),"",VLOOKUP($B565,Lists!$R$4:$S$17,2,FALSE))</f>
        <v/>
      </c>
      <c r="E565" s="90" t="s">
        <v>799</v>
      </c>
      <c r="F565" s="96"/>
      <c r="G565" s="96" t="s">
        <v>836</v>
      </c>
      <c r="H565" s="91" t="s">
        <v>1016</v>
      </c>
      <c r="I565" s="91" t="s">
        <v>926</v>
      </c>
      <c r="J565" s="97"/>
      <c r="K565" s="78" t="s">
        <v>945</v>
      </c>
      <c r="L565" s="140" t="str">
        <f>IF(ISERROR(VLOOKUP($B565&amp;" "&amp;$M565,Lists!$AC$4:$AD$17,2,FALSE)),"",VLOOKUP($B565&amp;" "&amp;$M565,Lists!$AC$4:$AD$17,2,FALSE))</f>
        <v/>
      </c>
      <c r="M565" s="78" t="str">
        <f>IF(ISERROR(VLOOKUP($K565,Lists!$L$4:$M$7,2,FALSE)),"",VLOOKUP($K565,Lists!$L$4:$M$7,2,FALSE))</f>
        <v/>
      </c>
      <c r="N565" s="98" t="str">
        <f t="shared" si="8"/>
        <v/>
      </c>
      <c r="O565" s="124" t="str">
        <f>IF(C565="no",VLOOKUP(B565,Lists!$R$4:$AB$17,10, FALSE),"Please enter details here")</f>
        <v>Please enter details here</v>
      </c>
      <c r="P565" s="99"/>
      <c r="Q565" s="99" t="str">
        <f>IF(Lists!$BA$4="","No","")</f>
        <v>No</v>
      </c>
      <c r="R565" s="100" t="str">
        <f>IF(ISERROR(VLOOKUP($E565,Lists!$T$4:$AA$49,6,FALSE)),"",VLOOKUP($E565,Lists!$T$4:$AA$49,6,FALSE))</f>
        <v/>
      </c>
      <c r="S565" s="101" t="str">
        <f>IF(ISERROR(VLOOKUP($E565,Lists!$T$4:$AA$49,7,FALSE)),"",VLOOKUP($E565,Lists!$T$4:$AA$49,7,FALSE))</f>
        <v/>
      </c>
      <c r="T565" s="102"/>
      <c r="U565" s="102"/>
      <c r="V565" s="102"/>
      <c r="W565" s="102"/>
      <c r="X565" s="102" t="str">
        <f>IF(ISERROR(VLOOKUP($E565,Lists!$T$4:$AF$49,13,FALSE))," ",VLOOKUP($E565,Lists!$T$4:$AF$49,13,FALSE))</f>
        <v xml:space="preserve"> </v>
      </c>
    </row>
    <row r="566" spans="1:24" x14ac:dyDescent="0.25">
      <c r="A566" s="91"/>
      <c r="B566" s="76" t="s">
        <v>781</v>
      </c>
      <c r="C566" s="89" t="s">
        <v>900</v>
      </c>
      <c r="D566" s="139" t="str">
        <f>IF(ISERROR(VLOOKUP($B566,Lists!$R$4:$S$17,2,FALSE)),"",VLOOKUP($B566,Lists!$R$4:$S$17,2,FALSE))</f>
        <v/>
      </c>
      <c r="E566" s="90" t="s">
        <v>799</v>
      </c>
      <c r="F566" s="96"/>
      <c r="G566" s="96" t="s">
        <v>836</v>
      </c>
      <c r="H566" s="91" t="s">
        <v>1016</v>
      </c>
      <c r="I566" s="91" t="s">
        <v>926</v>
      </c>
      <c r="J566" s="97"/>
      <c r="K566" s="78" t="s">
        <v>945</v>
      </c>
      <c r="L566" s="140" t="str">
        <f>IF(ISERROR(VLOOKUP($B566&amp;" "&amp;$M566,Lists!$AC$4:$AD$17,2,FALSE)),"",VLOOKUP($B566&amp;" "&amp;$M566,Lists!$AC$4:$AD$17,2,FALSE))</f>
        <v/>
      </c>
      <c r="M566" s="78" t="str">
        <f>IF(ISERROR(VLOOKUP($K566,Lists!$L$4:$M$7,2,FALSE)),"",VLOOKUP($K566,Lists!$L$4:$M$7,2,FALSE))</f>
        <v/>
      </c>
      <c r="N566" s="98" t="str">
        <f t="shared" si="8"/>
        <v/>
      </c>
      <c r="O566" s="124" t="str">
        <f>IF(C566="no",VLOOKUP(B566,Lists!$R$4:$AB$17,10, FALSE),"Please enter details here")</f>
        <v>Please enter details here</v>
      </c>
      <c r="P566" s="99"/>
      <c r="Q566" s="99" t="str">
        <f>IF(Lists!$BA$4="","No","")</f>
        <v>No</v>
      </c>
      <c r="R566" s="100" t="str">
        <f>IF(ISERROR(VLOOKUP($E566,Lists!$T$4:$AA$49,6,FALSE)),"",VLOOKUP($E566,Lists!$T$4:$AA$49,6,FALSE))</f>
        <v/>
      </c>
      <c r="S566" s="101" t="str">
        <f>IF(ISERROR(VLOOKUP($E566,Lists!$T$4:$AA$49,7,FALSE)),"",VLOOKUP($E566,Lists!$T$4:$AA$49,7,FALSE))</f>
        <v/>
      </c>
      <c r="T566" s="102"/>
      <c r="U566" s="102"/>
      <c r="V566" s="102"/>
      <c r="W566" s="102"/>
      <c r="X566" s="102" t="str">
        <f>IF(ISERROR(VLOOKUP($E566,Lists!$T$4:$AF$49,13,FALSE))," ",VLOOKUP($E566,Lists!$T$4:$AF$49,13,FALSE))</f>
        <v xml:space="preserve"> </v>
      </c>
    </row>
    <row r="567" spans="1:24" x14ac:dyDescent="0.25">
      <c r="A567" s="91"/>
      <c r="B567" s="76" t="s">
        <v>781</v>
      </c>
      <c r="C567" s="89" t="s">
        <v>900</v>
      </c>
      <c r="D567" s="139" t="str">
        <f>IF(ISERROR(VLOOKUP($B567,Lists!$R$4:$S$17,2,FALSE)),"",VLOOKUP($B567,Lists!$R$4:$S$17,2,FALSE))</f>
        <v/>
      </c>
      <c r="E567" s="90" t="s">
        <v>799</v>
      </c>
      <c r="F567" s="96"/>
      <c r="G567" s="96" t="s">
        <v>836</v>
      </c>
      <c r="H567" s="91" t="s">
        <v>1016</v>
      </c>
      <c r="I567" s="91" t="s">
        <v>926</v>
      </c>
      <c r="J567" s="97"/>
      <c r="K567" s="78" t="s">
        <v>945</v>
      </c>
      <c r="L567" s="140" t="str">
        <f>IF(ISERROR(VLOOKUP($B567&amp;" "&amp;$M567,Lists!$AC$4:$AD$17,2,FALSE)),"",VLOOKUP($B567&amp;" "&amp;$M567,Lists!$AC$4:$AD$17,2,FALSE))</f>
        <v/>
      </c>
      <c r="M567" s="78" t="str">
        <f>IF(ISERROR(VLOOKUP($K567,Lists!$L$4:$M$7,2,FALSE)),"",VLOOKUP($K567,Lists!$L$4:$M$7,2,FALSE))</f>
        <v/>
      </c>
      <c r="N567" s="98" t="str">
        <f t="shared" si="8"/>
        <v/>
      </c>
      <c r="O567" s="124" t="str">
        <f>IF(C567="no",VLOOKUP(B567,Lists!$R$4:$AB$17,10, FALSE),"Please enter details here")</f>
        <v>Please enter details here</v>
      </c>
      <c r="P567" s="99"/>
      <c r="Q567" s="99" t="str">
        <f>IF(Lists!$BA$4="","No","")</f>
        <v>No</v>
      </c>
      <c r="R567" s="100" t="str">
        <f>IF(ISERROR(VLOOKUP($E567,Lists!$T$4:$AA$49,6,FALSE)),"",VLOOKUP($E567,Lists!$T$4:$AA$49,6,FALSE))</f>
        <v/>
      </c>
      <c r="S567" s="101" t="str">
        <f>IF(ISERROR(VLOOKUP($E567,Lists!$T$4:$AA$49,7,FALSE)),"",VLOOKUP($E567,Lists!$T$4:$AA$49,7,FALSE))</f>
        <v/>
      </c>
      <c r="T567" s="102"/>
      <c r="U567" s="102"/>
      <c r="V567" s="102"/>
      <c r="W567" s="102"/>
      <c r="X567" s="102" t="str">
        <f>IF(ISERROR(VLOOKUP($E567,Lists!$T$4:$AF$49,13,FALSE))," ",VLOOKUP($E567,Lists!$T$4:$AF$49,13,FALSE))</f>
        <v xml:space="preserve"> </v>
      </c>
    </row>
    <row r="568" spans="1:24" x14ac:dyDescent="0.25">
      <c r="A568" s="91"/>
      <c r="B568" s="76" t="s">
        <v>781</v>
      </c>
      <c r="C568" s="89" t="s">
        <v>900</v>
      </c>
      <c r="D568" s="139" t="str">
        <f>IF(ISERROR(VLOOKUP($B568,Lists!$R$4:$S$17,2,FALSE)),"",VLOOKUP($B568,Lists!$R$4:$S$17,2,FALSE))</f>
        <v/>
      </c>
      <c r="E568" s="90" t="s">
        <v>799</v>
      </c>
      <c r="F568" s="96"/>
      <c r="G568" s="96" t="s">
        <v>836</v>
      </c>
      <c r="H568" s="91" t="s">
        <v>1016</v>
      </c>
      <c r="I568" s="91" t="s">
        <v>926</v>
      </c>
      <c r="J568" s="97"/>
      <c r="K568" s="78" t="s">
        <v>945</v>
      </c>
      <c r="L568" s="140" t="str">
        <f>IF(ISERROR(VLOOKUP($B568&amp;" "&amp;$M568,Lists!$AC$4:$AD$17,2,FALSE)),"",VLOOKUP($B568&amp;" "&amp;$M568,Lists!$AC$4:$AD$17,2,FALSE))</f>
        <v/>
      </c>
      <c r="M568" s="78" t="str">
        <f>IF(ISERROR(VLOOKUP($K568,Lists!$L$4:$M$7,2,FALSE)),"",VLOOKUP($K568,Lists!$L$4:$M$7,2,FALSE))</f>
        <v/>
      </c>
      <c r="N568" s="98" t="str">
        <f t="shared" si="8"/>
        <v/>
      </c>
      <c r="O568" s="124" t="str">
        <f>IF(C568="no",VLOOKUP(B568,Lists!$R$4:$AB$17,10, FALSE),"Please enter details here")</f>
        <v>Please enter details here</v>
      </c>
      <c r="P568" s="99"/>
      <c r="Q568" s="99" t="str">
        <f>IF(Lists!$BA$4="","No","")</f>
        <v>No</v>
      </c>
      <c r="R568" s="100" t="str">
        <f>IF(ISERROR(VLOOKUP($E568,Lists!$T$4:$AA$49,6,FALSE)),"",VLOOKUP($E568,Lists!$T$4:$AA$49,6,FALSE))</f>
        <v/>
      </c>
      <c r="S568" s="101" t="str">
        <f>IF(ISERROR(VLOOKUP($E568,Lists!$T$4:$AA$49,7,FALSE)),"",VLOOKUP($E568,Lists!$T$4:$AA$49,7,FALSE))</f>
        <v/>
      </c>
      <c r="T568" s="102"/>
      <c r="U568" s="102"/>
      <c r="V568" s="102"/>
      <c r="W568" s="102"/>
      <c r="X568" s="102" t="str">
        <f>IF(ISERROR(VLOOKUP($E568,Lists!$T$4:$AF$49,13,FALSE))," ",VLOOKUP($E568,Lists!$T$4:$AF$49,13,FALSE))</f>
        <v xml:space="preserve"> </v>
      </c>
    </row>
    <row r="569" spans="1:24" x14ac:dyDescent="0.25">
      <c r="A569" s="91"/>
      <c r="B569" s="76" t="s">
        <v>781</v>
      </c>
      <c r="C569" s="89" t="s">
        <v>900</v>
      </c>
      <c r="D569" s="139" t="str">
        <f>IF(ISERROR(VLOOKUP($B569,Lists!$R$4:$S$17,2,FALSE)),"",VLOOKUP($B569,Lists!$R$4:$S$17,2,FALSE))</f>
        <v/>
      </c>
      <c r="E569" s="90" t="s">
        <v>799</v>
      </c>
      <c r="F569" s="96"/>
      <c r="G569" s="96" t="s">
        <v>836</v>
      </c>
      <c r="H569" s="91" t="s">
        <v>1016</v>
      </c>
      <c r="I569" s="91" t="s">
        <v>926</v>
      </c>
      <c r="J569" s="97"/>
      <c r="K569" s="78" t="s">
        <v>945</v>
      </c>
      <c r="L569" s="140" t="str">
        <f>IF(ISERROR(VLOOKUP($B569&amp;" "&amp;$M569,Lists!$AC$4:$AD$17,2,FALSE)),"",VLOOKUP($B569&amp;" "&amp;$M569,Lists!$AC$4:$AD$17,2,FALSE))</f>
        <v/>
      </c>
      <c r="M569" s="78" t="str">
        <f>IF(ISERROR(VLOOKUP($K569,Lists!$L$4:$M$7,2,FALSE)),"",VLOOKUP($K569,Lists!$L$4:$M$7,2,FALSE))</f>
        <v/>
      </c>
      <c r="N569" s="98" t="str">
        <f t="shared" si="8"/>
        <v/>
      </c>
      <c r="O569" s="124" t="str">
        <f>IF(C569="no",VLOOKUP(B569,Lists!$R$4:$AB$17,10, FALSE),"Please enter details here")</f>
        <v>Please enter details here</v>
      </c>
      <c r="P569" s="99"/>
      <c r="Q569" s="99" t="str">
        <f>IF(Lists!$BA$4="","No","")</f>
        <v>No</v>
      </c>
      <c r="R569" s="100" t="str">
        <f>IF(ISERROR(VLOOKUP($E569,Lists!$T$4:$AA$49,6,FALSE)),"",VLOOKUP($E569,Lists!$T$4:$AA$49,6,FALSE))</f>
        <v/>
      </c>
      <c r="S569" s="101" t="str">
        <f>IF(ISERROR(VLOOKUP($E569,Lists!$T$4:$AA$49,7,FALSE)),"",VLOOKUP($E569,Lists!$T$4:$AA$49,7,FALSE))</f>
        <v/>
      </c>
      <c r="T569" s="102"/>
      <c r="U569" s="102"/>
      <c r="V569" s="102"/>
      <c r="W569" s="102"/>
      <c r="X569" s="102" t="str">
        <f>IF(ISERROR(VLOOKUP($E569,Lists!$T$4:$AF$49,13,FALSE))," ",VLOOKUP($E569,Lists!$T$4:$AF$49,13,FALSE))</f>
        <v xml:space="preserve"> </v>
      </c>
    </row>
    <row r="570" spans="1:24" x14ac:dyDescent="0.25">
      <c r="A570" s="91"/>
      <c r="B570" s="76" t="s">
        <v>781</v>
      </c>
      <c r="C570" s="89" t="s">
        <v>900</v>
      </c>
      <c r="D570" s="139" t="str">
        <f>IF(ISERROR(VLOOKUP($B570,Lists!$R$4:$S$17,2,FALSE)),"",VLOOKUP($B570,Lists!$R$4:$S$17,2,FALSE))</f>
        <v/>
      </c>
      <c r="E570" s="90" t="s">
        <v>799</v>
      </c>
      <c r="F570" s="96"/>
      <c r="G570" s="96" t="s">
        <v>836</v>
      </c>
      <c r="H570" s="91" t="s">
        <v>1016</v>
      </c>
      <c r="I570" s="91" t="s">
        <v>926</v>
      </c>
      <c r="J570" s="97"/>
      <c r="K570" s="78" t="s">
        <v>945</v>
      </c>
      <c r="L570" s="140" t="str">
        <f>IF(ISERROR(VLOOKUP($B570&amp;" "&amp;$M570,Lists!$AC$4:$AD$17,2,FALSE)),"",VLOOKUP($B570&amp;" "&amp;$M570,Lists!$AC$4:$AD$17,2,FALSE))</f>
        <v/>
      </c>
      <c r="M570" s="78" t="str">
        <f>IF(ISERROR(VLOOKUP($K570,Lists!$L$4:$M$7,2,FALSE)),"",VLOOKUP($K570,Lists!$L$4:$M$7,2,FALSE))</f>
        <v/>
      </c>
      <c r="N570" s="98" t="str">
        <f t="shared" si="8"/>
        <v/>
      </c>
      <c r="O570" s="124" t="str">
        <f>IF(C570="no",VLOOKUP(B570,Lists!$R$4:$AB$17,10, FALSE),"Please enter details here")</f>
        <v>Please enter details here</v>
      </c>
      <c r="P570" s="99"/>
      <c r="Q570" s="99" t="str">
        <f>IF(Lists!$BA$4="","No","")</f>
        <v>No</v>
      </c>
      <c r="R570" s="100" t="str">
        <f>IF(ISERROR(VLOOKUP($E570,Lists!$T$4:$AA$49,6,FALSE)),"",VLOOKUP($E570,Lists!$T$4:$AA$49,6,FALSE))</f>
        <v/>
      </c>
      <c r="S570" s="101" t="str">
        <f>IF(ISERROR(VLOOKUP($E570,Lists!$T$4:$AA$49,7,FALSE)),"",VLOOKUP($E570,Lists!$T$4:$AA$49,7,FALSE))</f>
        <v/>
      </c>
      <c r="T570" s="102"/>
      <c r="U570" s="102"/>
      <c r="V570" s="102"/>
      <c r="W570" s="102"/>
      <c r="X570" s="102" t="str">
        <f>IF(ISERROR(VLOOKUP($E570,Lists!$T$4:$AF$49,13,FALSE))," ",VLOOKUP($E570,Lists!$T$4:$AF$49,13,FALSE))</f>
        <v xml:space="preserve"> </v>
      </c>
    </row>
    <row r="571" spans="1:24" x14ac:dyDescent="0.25">
      <c r="A571" s="91"/>
      <c r="B571" s="76" t="s">
        <v>781</v>
      </c>
      <c r="C571" s="89" t="s">
        <v>900</v>
      </c>
      <c r="D571" s="139" t="str">
        <f>IF(ISERROR(VLOOKUP($B571,Lists!$R$4:$S$17,2,FALSE)),"",VLOOKUP($B571,Lists!$R$4:$S$17,2,FALSE))</f>
        <v/>
      </c>
      <c r="E571" s="90" t="s">
        <v>799</v>
      </c>
      <c r="F571" s="96"/>
      <c r="G571" s="96" t="s">
        <v>836</v>
      </c>
      <c r="H571" s="91" t="s">
        <v>1016</v>
      </c>
      <c r="I571" s="91" t="s">
        <v>926</v>
      </c>
      <c r="J571" s="97"/>
      <c r="K571" s="78" t="s">
        <v>945</v>
      </c>
      <c r="L571" s="140" t="str">
        <f>IF(ISERROR(VLOOKUP($B571&amp;" "&amp;$M571,Lists!$AC$4:$AD$17,2,FALSE)),"",VLOOKUP($B571&amp;" "&amp;$M571,Lists!$AC$4:$AD$17,2,FALSE))</f>
        <v/>
      </c>
      <c r="M571" s="78" t="str">
        <f>IF(ISERROR(VLOOKUP($K571,Lists!$L$4:$M$7,2,FALSE)),"",VLOOKUP($K571,Lists!$L$4:$M$7,2,FALSE))</f>
        <v/>
      </c>
      <c r="N571" s="98" t="str">
        <f t="shared" si="8"/>
        <v/>
      </c>
      <c r="O571" s="124" t="str">
        <f>IF(C571="no",VLOOKUP(B571,Lists!$R$4:$AB$17,10, FALSE),"Please enter details here")</f>
        <v>Please enter details here</v>
      </c>
      <c r="P571" s="99"/>
      <c r="Q571" s="99" t="str">
        <f>IF(Lists!$BA$4="","No","")</f>
        <v>No</v>
      </c>
      <c r="R571" s="100" t="str">
        <f>IF(ISERROR(VLOOKUP($E571,Lists!$T$4:$AA$49,6,FALSE)),"",VLOOKUP($E571,Lists!$T$4:$AA$49,6,FALSE))</f>
        <v/>
      </c>
      <c r="S571" s="101" t="str">
        <f>IF(ISERROR(VLOOKUP($E571,Lists!$T$4:$AA$49,7,FALSE)),"",VLOOKUP($E571,Lists!$T$4:$AA$49,7,FALSE))</f>
        <v/>
      </c>
      <c r="T571" s="102"/>
      <c r="U571" s="102"/>
      <c r="V571" s="102"/>
      <c r="W571" s="102"/>
      <c r="X571" s="102" t="str">
        <f>IF(ISERROR(VLOOKUP($E571,Lists!$T$4:$AF$49,13,FALSE))," ",VLOOKUP($E571,Lists!$T$4:$AF$49,13,FALSE))</f>
        <v xml:space="preserve"> </v>
      </c>
    </row>
    <row r="572" spans="1:24" x14ac:dyDescent="0.25">
      <c r="A572" s="91"/>
      <c r="B572" s="76" t="s">
        <v>781</v>
      </c>
      <c r="C572" s="89" t="s">
        <v>900</v>
      </c>
      <c r="D572" s="139" t="str">
        <f>IF(ISERROR(VLOOKUP($B572,Lists!$R$4:$S$17,2,FALSE)),"",VLOOKUP($B572,Lists!$R$4:$S$17,2,FALSE))</f>
        <v/>
      </c>
      <c r="E572" s="90" t="s">
        <v>799</v>
      </c>
      <c r="F572" s="96"/>
      <c r="G572" s="96" t="s">
        <v>836</v>
      </c>
      <c r="H572" s="91" t="s">
        <v>1016</v>
      </c>
      <c r="I572" s="91" t="s">
        <v>926</v>
      </c>
      <c r="J572" s="97"/>
      <c r="K572" s="78" t="s">
        <v>945</v>
      </c>
      <c r="L572" s="140" t="str">
        <f>IF(ISERROR(VLOOKUP($B572&amp;" "&amp;$M572,Lists!$AC$4:$AD$17,2,FALSE)),"",VLOOKUP($B572&amp;" "&amp;$M572,Lists!$AC$4:$AD$17,2,FALSE))</f>
        <v/>
      </c>
      <c r="M572" s="78" t="str">
        <f>IF(ISERROR(VLOOKUP($K572,Lists!$L$4:$M$7,2,FALSE)),"",VLOOKUP($K572,Lists!$L$4:$M$7,2,FALSE))</f>
        <v/>
      </c>
      <c r="N572" s="98" t="str">
        <f t="shared" si="8"/>
        <v/>
      </c>
      <c r="O572" s="124" t="str">
        <f>IF(C572="no",VLOOKUP(B572,Lists!$R$4:$AB$17,10, FALSE),"Please enter details here")</f>
        <v>Please enter details here</v>
      </c>
      <c r="P572" s="99"/>
      <c r="Q572" s="99" t="str">
        <f>IF(Lists!$BA$4="","No","")</f>
        <v>No</v>
      </c>
      <c r="R572" s="100" t="str">
        <f>IF(ISERROR(VLOOKUP($E572,Lists!$T$4:$AA$49,6,FALSE)),"",VLOOKUP($E572,Lists!$T$4:$AA$49,6,FALSE))</f>
        <v/>
      </c>
      <c r="S572" s="101" t="str">
        <f>IF(ISERROR(VLOOKUP($E572,Lists!$T$4:$AA$49,7,FALSE)),"",VLOOKUP($E572,Lists!$T$4:$AA$49,7,FALSE))</f>
        <v/>
      </c>
      <c r="T572" s="102"/>
      <c r="U572" s="102"/>
      <c r="V572" s="102"/>
      <c r="W572" s="102"/>
      <c r="X572" s="102" t="str">
        <f>IF(ISERROR(VLOOKUP($E572,Lists!$T$4:$AF$49,13,FALSE))," ",VLOOKUP($E572,Lists!$T$4:$AF$49,13,FALSE))</f>
        <v xml:space="preserve"> </v>
      </c>
    </row>
    <row r="573" spans="1:24" x14ac:dyDescent="0.25">
      <c r="A573" s="91"/>
      <c r="B573" s="76" t="s">
        <v>781</v>
      </c>
      <c r="C573" s="89" t="s">
        <v>900</v>
      </c>
      <c r="D573" s="139" t="str">
        <f>IF(ISERROR(VLOOKUP($B573,Lists!$R$4:$S$17,2,FALSE)),"",VLOOKUP($B573,Lists!$R$4:$S$17,2,FALSE))</f>
        <v/>
      </c>
      <c r="E573" s="90" t="s">
        <v>799</v>
      </c>
      <c r="F573" s="96"/>
      <c r="G573" s="96" t="s">
        <v>836</v>
      </c>
      <c r="H573" s="91" t="s">
        <v>1016</v>
      </c>
      <c r="I573" s="91" t="s">
        <v>926</v>
      </c>
      <c r="J573" s="97"/>
      <c r="K573" s="78" t="s">
        <v>945</v>
      </c>
      <c r="L573" s="140" t="str">
        <f>IF(ISERROR(VLOOKUP($B573&amp;" "&amp;$M573,Lists!$AC$4:$AD$17,2,FALSE)),"",VLOOKUP($B573&amp;" "&amp;$M573,Lists!$AC$4:$AD$17,2,FALSE))</f>
        <v/>
      </c>
      <c r="M573" s="78" t="str">
        <f>IF(ISERROR(VLOOKUP($K573,Lists!$L$4:$M$7,2,FALSE)),"",VLOOKUP($K573,Lists!$L$4:$M$7,2,FALSE))</f>
        <v/>
      </c>
      <c r="N573" s="98" t="str">
        <f t="shared" si="8"/>
        <v/>
      </c>
      <c r="O573" s="124" t="str">
        <f>IF(C573="no",VLOOKUP(B573,Lists!$R$4:$AB$17,10, FALSE),"Please enter details here")</f>
        <v>Please enter details here</v>
      </c>
      <c r="P573" s="99"/>
      <c r="Q573" s="99" t="str">
        <f>IF(Lists!$BA$4="","No","")</f>
        <v>No</v>
      </c>
      <c r="R573" s="100" t="str">
        <f>IF(ISERROR(VLOOKUP($E573,Lists!$T$4:$AA$49,6,FALSE)),"",VLOOKUP($E573,Lists!$T$4:$AA$49,6,FALSE))</f>
        <v/>
      </c>
      <c r="S573" s="101" t="str">
        <f>IF(ISERROR(VLOOKUP($E573,Lists!$T$4:$AA$49,7,FALSE)),"",VLOOKUP($E573,Lists!$T$4:$AA$49,7,FALSE))</f>
        <v/>
      </c>
      <c r="T573" s="102"/>
      <c r="U573" s="102"/>
      <c r="V573" s="102"/>
      <c r="W573" s="102"/>
      <c r="X573" s="102" t="str">
        <f>IF(ISERROR(VLOOKUP($E573,Lists!$T$4:$AF$49,13,FALSE))," ",VLOOKUP($E573,Lists!$T$4:$AF$49,13,FALSE))</f>
        <v xml:space="preserve"> </v>
      </c>
    </row>
    <row r="574" spans="1:24" x14ac:dyDescent="0.25">
      <c r="A574" s="91"/>
      <c r="B574" s="76" t="s">
        <v>781</v>
      </c>
      <c r="C574" s="89" t="s">
        <v>900</v>
      </c>
      <c r="D574" s="139" t="str">
        <f>IF(ISERROR(VLOOKUP($B574,Lists!$R$4:$S$17,2,FALSE)),"",VLOOKUP($B574,Lists!$R$4:$S$17,2,FALSE))</f>
        <v/>
      </c>
      <c r="E574" s="90" t="s">
        <v>799</v>
      </c>
      <c r="F574" s="96"/>
      <c r="G574" s="96" t="s">
        <v>836</v>
      </c>
      <c r="H574" s="91" t="s">
        <v>1016</v>
      </c>
      <c r="I574" s="91" t="s">
        <v>926</v>
      </c>
      <c r="J574" s="97"/>
      <c r="K574" s="78" t="s">
        <v>945</v>
      </c>
      <c r="L574" s="140" t="str">
        <f>IF(ISERROR(VLOOKUP($B574&amp;" "&amp;$M574,Lists!$AC$4:$AD$17,2,FALSE)),"",VLOOKUP($B574&amp;" "&amp;$M574,Lists!$AC$4:$AD$17,2,FALSE))</f>
        <v/>
      </c>
      <c r="M574" s="78" t="str">
        <f>IF(ISERROR(VLOOKUP($K574,Lists!$L$4:$M$7,2,FALSE)),"",VLOOKUP($K574,Lists!$L$4:$M$7,2,FALSE))</f>
        <v/>
      </c>
      <c r="N574" s="98" t="str">
        <f t="shared" si="8"/>
        <v/>
      </c>
      <c r="O574" s="124" t="str">
        <f>IF(C574="no",VLOOKUP(B574,Lists!$R$4:$AB$17,10, FALSE),"Please enter details here")</f>
        <v>Please enter details here</v>
      </c>
      <c r="P574" s="99"/>
      <c r="Q574" s="99" t="str">
        <f>IF(Lists!$BA$4="","No","")</f>
        <v>No</v>
      </c>
      <c r="R574" s="100" t="str">
        <f>IF(ISERROR(VLOOKUP($E574,Lists!$T$4:$AA$49,6,FALSE)),"",VLOOKUP($E574,Lists!$T$4:$AA$49,6,FALSE))</f>
        <v/>
      </c>
      <c r="S574" s="101" t="str">
        <f>IF(ISERROR(VLOOKUP($E574,Lists!$T$4:$AA$49,7,FALSE)),"",VLOOKUP($E574,Lists!$T$4:$AA$49,7,FALSE))</f>
        <v/>
      </c>
      <c r="T574" s="102"/>
      <c r="U574" s="102"/>
      <c r="V574" s="102"/>
      <c r="W574" s="102"/>
      <c r="X574" s="102" t="str">
        <f>IF(ISERROR(VLOOKUP($E574,Lists!$T$4:$AF$49,13,FALSE))," ",VLOOKUP($E574,Lists!$T$4:$AF$49,13,FALSE))</f>
        <v xml:space="preserve"> </v>
      </c>
    </row>
    <row r="575" spans="1:24" x14ac:dyDescent="0.25">
      <c r="A575" s="91"/>
      <c r="B575" s="76" t="s">
        <v>781</v>
      </c>
      <c r="C575" s="89" t="s">
        <v>900</v>
      </c>
      <c r="D575" s="139" t="str">
        <f>IF(ISERROR(VLOOKUP($B575,Lists!$R$4:$S$17,2,FALSE)),"",VLOOKUP($B575,Lists!$R$4:$S$17,2,FALSE))</f>
        <v/>
      </c>
      <c r="E575" s="90" t="s">
        <v>799</v>
      </c>
      <c r="F575" s="96"/>
      <c r="G575" s="96" t="s">
        <v>836</v>
      </c>
      <c r="H575" s="91" t="s">
        <v>1016</v>
      </c>
      <c r="I575" s="91" t="s">
        <v>926</v>
      </c>
      <c r="J575" s="97"/>
      <c r="K575" s="78" t="s">
        <v>945</v>
      </c>
      <c r="L575" s="140" t="str">
        <f>IF(ISERROR(VLOOKUP($B575&amp;" "&amp;$M575,Lists!$AC$4:$AD$17,2,FALSE)),"",VLOOKUP($B575&amp;" "&amp;$M575,Lists!$AC$4:$AD$17,2,FALSE))</f>
        <v/>
      </c>
      <c r="M575" s="78" t="str">
        <f>IF(ISERROR(VLOOKUP($K575,Lists!$L$4:$M$7,2,FALSE)),"",VLOOKUP($K575,Lists!$L$4:$M$7,2,FALSE))</f>
        <v/>
      </c>
      <c r="N575" s="98" t="str">
        <f t="shared" si="8"/>
        <v/>
      </c>
      <c r="O575" s="124" t="str">
        <f>IF(C575="no",VLOOKUP(B575,Lists!$R$4:$AB$17,10, FALSE),"Please enter details here")</f>
        <v>Please enter details here</v>
      </c>
      <c r="P575" s="99"/>
      <c r="Q575" s="99" t="str">
        <f>IF(Lists!$BA$4="","No","")</f>
        <v>No</v>
      </c>
      <c r="R575" s="100" t="str">
        <f>IF(ISERROR(VLOOKUP($E575,Lists!$T$4:$AA$49,6,FALSE)),"",VLOOKUP($E575,Lists!$T$4:$AA$49,6,FALSE))</f>
        <v/>
      </c>
      <c r="S575" s="101" t="str">
        <f>IF(ISERROR(VLOOKUP($E575,Lists!$T$4:$AA$49,7,FALSE)),"",VLOOKUP($E575,Lists!$T$4:$AA$49,7,FALSE))</f>
        <v/>
      </c>
      <c r="T575" s="102"/>
      <c r="U575" s="102"/>
      <c r="V575" s="102"/>
      <c r="W575" s="102"/>
      <c r="X575" s="102" t="str">
        <f>IF(ISERROR(VLOOKUP($E575,Lists!$T$4:$AF$49,13,FALSE))," ",VLOOKUP($E575,Lists!$T$4:$AF$49,13,FALSE))</f>
        <v xml:space="preserve"> </v>
      </c>
    </row>
    <row r="576" spans="1:24" x14ac:dyDescent="0.25">
      <c r="A576" s="91"/>
      <c r="B576" s="76" t="s">
        <v>781</v>
      </c>
      <c r="C576" s="89" t="s">
        <v>900</v>
      </c>
      <c r="D576" s="139" t="str">
        <f>IF(ISERROR(VLOOKUP($B576,Lists!$R$4:$S$17,2,FALSE)),"",VLOOKUP($B576,Lists!$R$4:$S$17,2,FALSE))</f>
        <v/>
      </c>
      <c r="E576" s="90" t="s">
        <v>799</v>
      </c>
      <c r="F576" s="96"/>
      <c r="G576" s="96" t="s">
        <v>836</v>
      </c>
      <c r="H576" s="91" t="s">
        <v>1016</v>
      </c>
      <c r="I576" s="91" t="s">
        <v>926</v>
      </c>
      <c r="J576" s="97"/>
      <c r="K576" s="78" t="s">
        <v>945</v>
      </c>
      <c r="L576" s="140" t="str">
        <f>IF(ISERROR(VLOOKUP($B576&amp;" "&amp;$M576,Lists!$AC$4:$AD$17,2,FALSE)),"",VLOOKUP($B576&amp;" "&amp;$M576,Lists!$AC$4:$AD$17,2,FALSE))</f>
        <v/>
      </c>
      <c r="M576" s="78" t="str">
        <f>IF(ISERROR(VLOOKUP($K576,Lists!$L$4:$M$7,2,FALSE)),"",VLOOKUP($K576,Lists!$L$4:$M$7,2,FALSE))</f>
        <v/>
      </c>
      <c r="N576" s="98" t="str">
        <f t="shared" si="8"/>
        <v/>
      </c>
      <c r="O576" s="124" t="str">
        <f>IF(C576="no",VLOOKUP(B576,Lists!$R$4:$AB$17,10, FALSE),"Please enter details here")</f>
        <v>Please enter details here</v>
      </c>
      <c r="P576" s="99"/>
      <c r="Q576" s="99" t="str">
        <f>IF(Lists!$BA$4="","No","")</f>
        <v>No</v>
      </c>
      <c r="R576" s="100" t="str">
        <f>IF(ISERROR(VLOOKUP($E576,Lists!$T$4:$AA$49,6,FALSE)),"",VLOOKUP($E576,Lists!$T$4:$AA$49,6,FALSE))</f>
        <v/>
      </c>
      <c r="S576" s="101" t="str">
        <f>IF(ISERROR(VLOOKUP($E576,Lists!$T$4:$AA$49,7,FALSE)),"",VLOOKUP($E576,Lists!$T$4:$AA$49,7,FALSE))</f>
        <v/>
      </c>
      <c r="T576" s="102"/>
      <c r="U576" s="102"/>
      <c r="V576" s="102"/>
      <c r="W576" s="102"/>
      <c r="X576" s="102" t="str">
        <f>IF(ISERROR(VLOOKUP($E576,Lists!$T$4:$AF$49,13,FALSE))," ",VLOOKUP($E576,Lists!$T$4:$AF$49,13,FALSE))</f>
        <v xml:space="preserve"> </v>
      </c>
    </row>
    <row r="577" spans="1:24" x14ac:dyDescent="0.25">
      <c r="A577" s="91"/>
      <c r="B577" s="76" t="s">
        <v>781</v>
      </c>
      <c r="C577" s="89" t="s">
        <v>900</v>
      </c>
      <c r="D577" s="139" t="str">
        <f>IF(ISERROR(VLOOKUP($B577,Lists!$R$4:$S$17,2,FALSE)),"",VLOOKUP($B577,Lists!$R$4:$S$17,2,FALSE))</f>
        <v/>
      </c>
      <c r="E577" s="90" t="s">
        <v>799</v>
      </c>
      <c r="F577" s="96"/>
      <c r="G577" s="96" t="s">
        <v>836</v>
      </c>
      <c r="H577" s="91" t="s">
        <v>1016</v>
      </c>
      <c r="I577" s="91" t="s">
        <v>926</v>
      </c>
      <c r="J577" s="97"/>
      <c r="K577" s="78" t="s">
        <v>945</v>
      </c>
      <c r="L577" s="140" t="str">
        <f>IF(ISERROR(VLOOKUP($B577&amp;" "&amp;$M577,Lists!$AC$4:$AD$17,2,FALSE)),"",VLOOKUP($B577&amp;" "&amp;$M577,Lists!$AC$4:$AD$17,2,FALSE))</f>
        <v/>
      </c>
      <c r="M577" s="78" t="str">
        <f>IF(ISERROR(VLOOKUP($K577,Lists!$L$4:$M$7,2,FALSE)),"",VLOOKUP($K577,Lists!$L$4:$M$7,2,FALSE))</f>
        <v/>
      </c>
      <c r="N577" s="98" t="str">
        <f t="shared" si="8"/>
        <v/>
      </c>
      <c r="O577" s="124" t="str">
        <f>IF(C577="no",VLOOKUP(B577,Lists!$R$4:$AB$17,10, FALSE),"Please enter details here")</f>
        <v>Please enter details here</v>
      </c>
      <c r="P577" s="99"/>
      <c r="Q577" s="99" t="str">
        <f>IF(Lists!$BA$4="","No","")</f>
        <v>No</v>
      </c>
      <c r="R577" s="100" t="str">
        <f>IF(ISERROR(VLOOKUP($E577,Lists!$T$4:$AA$49,6,FALSE)),"",VLOOKUP($E577,Lists!$T$4:$AA$49,6,FALSE))</f>
        <v/>
      </c>
      <c r="S577" s="101" t="str">
        <f>IF(ISERROR(VLOOKUP($E577,Lists!$T$4:$AA$49,7,FALSE)),"",VLOOKUP($E577,Lists!$T$4:$AA$49,7,FALSE))</f>
        <v/>
      </c>
      <c r="T577" s="102"/>
      <c r="U577" s="102"/>
      <c r="V577" s="102"/>
      <c r="W577" s="102"/>
      <c r="X577" s="102" t="str">
        <f>IF(ISERROR(VLOOKUP($E577,Lists!$T$4:$AF$49,13,FALSE))," ",VLOOKUP($E577,Lists!$T$4:$AF$49,13,FALSE))</f>
        <v xml:space="preserve"> </v>
      </c>
    </row>
    <row r="578" spans="1:24" x14ac:dyDescent="0.25">
      <c r="A578" s="91"/>
      <c r="B578" s="76" t="s">
        <v>781</v>
      </c>
      <c r="C578" s="89" t="s">
        <v>900</v>
      </c>
      <c r="D578" s="139" t="str">
        <f>IF(ISERROR(VLOOKUP($B578,Lists!$R$4:$S$17,2,FALSE)),"",VLOOKUP($B578,Lists!$R$4:$S$17,2,FALSE))</f>
        <v/>
      </c>
      <c r="E578" s="90" t="s">
        <v>799</v>
      </c>
      <c r="F578" s="96"/>
      <c r="G578" s="96" t="s">
        <v>836</v>
      </c>
      <c r="H578" s="91" t="s">
        <v>1016</v>
      </c>
      <c r="I578" s="91" t="s">
        <v>926</v>
      </c>
      <c r="J578" s="97"/>
      <c r="K578" s="78" t="s">
        <v>945</v>
      </c>
      <c r="L578" s="140" t="str">
        <f>IF(ISERROR(VLOOKUP($B578&amp;" "&amp;$M578,Lists!$AC$4:$AD$17,2,FALSE)),"",VLOOKUP($B578&amp;" "&amp;$M578,Lists!$AC$4:$AD$17,2,FALSE))</f>
        <v/>
      </c>
      <c r="M578" s="78" t="str">
        <f>IF(ISERROR(VLOOKUP($K578,Lists!$L$4:$M$7,2,FALSE)),"",VLOOKUP($K578,Lists!$L$4:$M$7,2,FALSE))</f>
        <v/>
      </c>
      <c r="N578" s="98" t="str">
        <f t="shared" si="8"/>
        <v/>
      </c>
      <c r="O578" s="124" t="str">
        <f>IF(C578="no",VLOOKUP(B578,Lists!$R$4:$AB$17,10, FALSE),"Please enter details here")</f>
        <v>Please enter details here</v>
      </c>
      <c r="P578" s="99"/>
      <c r="Q578" s="99" t="str">
        <f>IF(Lists!$BA$4="","No","")</f>
        <v>No</v>
      </c>
      <c r="R578" s="100" t="str">
        <f>IF(ISERROR(VLOOKUP($E578,Lists!$T$4:$AA$49,6,FALSE)),"",VLOOKUP($E578,Lists!$T$4:$AA$49,6,FALSE))</f>
        <v/>
      </c>
      <c r="S578" s="101" t="str">
        <f>IF(ISERROR(VLOOKUP($E578,Lists!$T$4:$AA$49,7,FALSE)),"",VLOOKUP($E578,Lists!$T$4:$AA$49,7,FALSE))</f>
        <v/>
      </c>
      <c r="T578" s="102"/>
      <c r="U578" s="102"/>
      <c r="V578" s="102"/>
      <c r="W578" s="102"/>
      <c r="X578" s="102" t="str">
        <f>IF(ISERROR(VLOOKUP($E578,Lists!$T$4:$AF$49,13,FALSE))," ",VLOOKUP($E578,Lists!$T$4:$AF$49,13,FALSE))</f>
        <v xml:space="preserve"> </v>
      </c>
    </row>
    <row r="579" spans="1:24" x14ac:dyDescent="0.25">
      <c r="A579" s="91"/>
      <c r="B579" s="76" t="s">
        <v>781</v>
      </c>
      <c r="C579" s="89" t="s">
        <v>900</v>
      </c>
      <c r="D579" s="139" t="str">
        <f>IF(ISERROR(VLOOKUP($B579,Lists!$R$4:$S$17,2,FALSE)),"",VLOOKUP($B579,Lists!$R$4:$S$17,2,FALSE))</f>
        <v/>
      </c>
      <c r="E579" s="90" t="s">
        <v>799</v>
      </c>
      <c r="F579" s="96"/>
      <c r="G579" s="96" t="s">
        <v>836</v>
      </c>
      <c r="H579" s="91" t="s">
        <v>1016</v>
      </c>
      <c r="I579" s="91" t="s">
        <v>926</v>
      </c>
      <c r="J579" s="97"/>
      <c r="K579" s="78" t="s">
        <v>945</v>
      </c>
      <c r="L579" s="140" t="str">
        <f>IF(ISERROR(VLOOKUP($B579&amp;" "&amp;$M579,Lists!$AC$4:$AD$17,2,FALSE)),"",VLOOKUP($B579&amp;" "&amp;$M579,Lists!$AC$4:$AD$17,2,FALSE))</f>
        <v/>
      </c>
      <c r="M579" s="78" t="str">
        <f>IF(ISERROR(VLOOKUP($K579,Lists!$L$4:$M$7,2,FALSE)),"",VLOOKUP($K579,Lists!$L$4:$M$7,2,FALSE))</f>
        <v/>
      </c>
      <c r="N579" s="98" t="str">
        <f t="shared" si="8"/>
        <v/>
      </c>
      <c r="O579" s="124" t="str">
        <f>IF(C579="no",VLOOKUP(B579,Lists!$R$4:$AB$17,10, FALSE),"Please enter details here")</f>
        <v>Please enter details here</v>
      </c>
      <c r="P579" s="99"/>
      <c r="Q579" s="99" t="str">
        <f>IF(Lists!$BA$4="","No","")</f>
        <v>No</v>
      </c>
      <c r="R579" s="100" t="str">
        <f>IF(ISERROR(VLOOKUP($E579,Lists!$T$4:$AA$49,6,FALSE)),"",VLOOKUP($E579,Lists!$T$4:$AA$49,6,FALSE))</f>
        <v/>
      </c>
      <c r="S579" s="101" t="str">
        <f>IF(ISERROR(VLOOKUP($E579,Lists!$T$4:$AA$49,7,FALSE)),"",VLOOKUP($E579,Lists!$T$4:$AA$49,7,FALSE))</f>
        <v/>
      </c>
      <c r="T579" s="102"/>
      <c r="U579" s="102"/>
      <c r="V579" s="102"/>
      <c r="W579" s="102"/>
      <c r="X579" s="102" t="str">
        <f>IF(ISERROR(VLOOKUP($E579,Lists!$T$4:$AF$49,13,FALSE))," ",VLOOKUP($E579,Lists!$T$4:$AF$49,13,FALSE))</f>
        <v xml:space="preserve"> </v>
      </c>
    </row>
    <row r="580" spans="1:24" x14ac:dyDescent="0.25">
      <c r="A580" s="91"/>
      <c r="B580" s="76" t="s">
        <v>781</v>
      </c>
      <c r="C580" s="89" t="s">
        <v>900</v>
      </c>
      <c r="D580" s="139" t="str">
        <f>IF(ISERROR(VLOOKUP($B580,Lists!$R$4:$S$17,2,FALSE)),"",VLOOKUP($B580,Lists!$R$4:$S$17,2,FALSE))</f>
        <v/>
      </c>
      <c r="E580" s="90" t="s">
        <v>799</v>
      </c>
      <c r="F580" s="96"/>
      <c r="G580" s="96" t="s">
        <v>836</v>
      </c>
      <c r="H580" s="91" t="s">
        <v>1016</v>
      </c>
      <c r="I580" s="91" t="s">
        <v>926</v>
      </c>
      <c r="J580" s="97"/>
      <c r="K580" s="78" t="s">
        <v>945</v>
      </c>
      <c r="L580" s="140" t="str">
        <f>IF(ISERROR(VLOOKUP($B580&amp;" "&amp;$M580,Lists!$AC$4:$AD$17,2,FALSE)),"",VLOOKUP($B580&amp;" "&amp;$M580,Lists!$AC$4:$AD$17,2,FALSE))</f>
        <v/>
      </c>
      <c r="M580" s="78" t="str">
        <f>IF(ISERROR(VLOOKUP($K580,Lists!$L$4:$M$7,2,FALSE)),"",VLOOKUP($K580,Lists!$L$4:$M$7,2,FALSE))</f>
        <v/>
      </c>
      <c r="N580" s="98" t="str">
        <f t="shared" si="8"/>
        <v/>
      </c>
      <c r="O580" s="124" t="str">
        <f>IF(C580="no",VLOOKUP(B580,Lists!$R$4:$AB$17,10, FALSE),"Please enter details here")</f>
        <v>Please enter details here</v>
      </c>
      <c r="P580" s="99"/>
      <c r="Q580" s="99" t="str">
        <f>IF(Lists!$BA$4="","No","")</f>
        <v>No</v>
      </c>
      <c r="R580" s="100" t="str">
        <f>IF(ISERROR(VLOOKUP($E580,Lists!$T$4:$AA$49,6,FALSE)),"",VLOOKUP($E580,Lists!$T$4:$AA$49,6,FALSE))</f>
        <v/>
      </c>
      <c r="S580" s="101" t="str">
        <f>IF(ISERROR(VLOOKUP($E580,Lists!$T$4:$AA$49,7,FALSE)),"",VLOOKUP($E580,Lists!$T$4:$AA$49,7,FALSE))</f>
        <v/>
      </c>
      <c r="T580" s="102"/>
      <c r="U580" s="102"/>
      <c r="V580" s="102"/>
      <c r="W580" s="102"/>
      <c r="X580" s="102" t="str">
        <f>IF(ISERROR(VLOOKUP($E580,Lists!$T$4:$AF$49,13,FALSE))," ",VLOOKUP($E580,Lists!$T$4:$AF$49,13,FALSE))</f>
        <v xml:space="preserve"> </v>
      </c>
    </row>
    <row r="581" spans="1:24" x14ac:dyDescent="0.25">
      <c r="A581" s="91"/>
      <c r="B581" s="76" t="s">
        <v>781</v>
      </c>
      <c r="C581" s="89" t="s">
        <v>900</v>
      </c>
      <c r="D581" s="139" t="str">
        <f>IF(ISERROR(VLOOKUP($B581,Lists!$R$4:$S$17,2,FALSE)),"",VLOOKUP($B581,Lists!$R$4:$S$17,2,FALSE))</f>
        <v/>
      </c>
      <c r="E581" s="90" t="s">
        <v>799</v>
      </c>
      <c r="F581" s="96"/>
      <c r="G581" s="96" t="s">
        <v>836</v>
      </c>
      <c r="H581" s="91" t="s">
        <v>1016</v>
      </c>
      <c r="I581" s="91" t="s">
        <v>926</v>
      </c>
      <c r="J581" s="97"/>
      <c r="K581" s="78" t="s">
        <v>945</v>
      </c>
      <c r="L581" s="140" t="str">
        <f>IF(ISERROR(VLOOKUP($B581&amp;" "&amp;$M581,Lists!$AC$4:$AD$17,2,FALSE)),"",VLOOKUP($B581&amp;" "&amp;$M581,Lists!$AC$4:$AD$17,2,FALSE))</f>
        <v/>
      </c>
      <c r="M581" s="78" t="str">
        <f>IF(ISERROR(VLOOKUP($K581,Lists!$L$4:$M$7,2,FALSE)),"",VLOOKUP($K581,Lists!$L$4:$M$7,2,FALSE))</f>
        <v/>
      </c>
      <c r="N581" s="98" t="str">
        <f t="shared" si="8"/>
        <v/>
      </c>
      <c r="O581" s="124" t="str">
        <f>IF(C581="no",VLOOKUP(B581,Lists!$R$4:$AB$17,10, FALSE),"Please enter details here")</f>
        <v>Please enter details here</v>
      </c>
      <c r="P581" s="99"/>
      <c r="Q581" s="99" t="str">
        <f>IF(Lists!$BA$4="","No","")</f>
        <v>No</v>
      </c>
      <c r="R581" s="100" t="str">
        <f>IF(ISERROR(VLOOKUP($E581,Lists!$T$4:$AA$49,6,FALSE)),"",VLOOKUP($E581,Lists!$T$4:$AA$49,6,FALSE))</f>
        <v/>
      </c>
      <c r="S581" s="101" t="str">
        <f>IF(ISERROR(VLOOKUP($E581,Lists!$T$4:$AA$49,7,FALSE)),"",VLOOKUP($E581,Lists!$T$4:$AA$49,7,FALSE))</f>
        <v/>
      </c>
      <c r="T581" s="102"/>
      <c r="U581" s="102"/>
      <c r="V581" s="102"/>
      <c r="W581" s="102"/>
      <c r="X581" s="102" t="str">
        <f>IF(ISERROR(VLOOKUP($E581,Lists!$T$4:$AF$49,13,FALSE))," ",VLOOKUP($E581,Lists!$T$4:$AF$49,13,FALSE))</f>
        <v xml:space="preserve"> </v>
      </c>
    </row>
    <row r="582" spans="1:24" x14ac:dyDescent="0.25">
      <c r="A582" s="91"/>
      <c r="B582" s="76" t="s">
        <v>781</v>
      </c>
      <c r="C582" s="89" t="s">
        <v>900</v>
      </c>
      <c r="D582" s="139" t="str">
        <f>IF(ISERROR(VLOOKUP($B582,Lists!$R$4:$S$17,2,FALSE)),"",VLOOKUP($B582,Lists!$R$4:$S$17,2,FALSE))</f>
        <v/>
      </c>
      <c r="E582" s="90" t="s">
        <v>799</v>
      </c>
      <c r="F582" s="96"/>
      <c r="G582" s="96" t="s">
        <v>836</v>
      </c>
      <c r="H582" s="91" t="s">
        <v>1016</v>
      </c>
      <c r="I582" s="91" t="s">
        <v>926</v>
      </c>
      <c r="J582" s="97"/>
      <c r="K582" s="78" t="s">
        <v>945</v>
      </c>
      <c r="L582" s="140" t="str">
        <f>IF(ISERROR(VLOOKUP($B582&amp;" "&amp;$M582,Lists!$AC$4:$AD$17,2,FALSE)),"",VLOOKUP($B582&amp;" "&amp;$M582,Lists!$AC$4:$AD$17,2,FALSE))</f>
        <v/>
      </c>
      <c r="M582" s="78" t="str">
        <f>IF(ISERROR(VLOOKUP($K582,Lists!$L$4:$M$7,2,FALSE)),"",VLOOKUP($K582,Lists!$L$4:$M$7,2,FALSE))</f>
        <v/>
      </c>
      <c r="N582" s="98" t="str">
        <f t="shared" si="8"/>
        <v/>
      </c>
      <c r="O582" s="124" t="str">
        <f>IF(C582="no",VLOOKUP(B582,Lists!$R$4:$AB$17,10, FALSE),"Please enter details here")</f>
        <v>Please enter details here</v>
      </c>
      <c r="P582" s="99"/>
      <c r="Q582" s="99" t="str">
        <f>IF(Lists!$BA$4="","No","")</f>
        <v>No</v>
      </c>
      <c r="R582" s="100" t="str">
        <f>IF(ISERROR(VLOOKUP($E582,Lists!$T$4:$AA$49,6,FALSE)),"",VLOOKUP($E582,Lists!$T$4:$AA$49,6,FALSE))</f>
        <v/>
      </c>
      <c r="S582" s="101" t="str">
        <f>IF(ISERROR(VLOOKUP($E582,Lists!$T$4:$AA$49,7,FALSE)),"",VLOOKUP($E582,Lists!$T$4:$AA$49,7,FALSE))</f>
        <v/>
      </c>
      <c r="T582" s="102"/>
      <c r="U582" s="102"/>
      <c r="V582" s="102"/>
      <c r="W582" s="102"/>
      <c r="X582" s="102" t="str">
        <f>IF(ISERROR(VLOOKUP($E582,Lists!$T$4:$AF$49,13,FALSE))," ",VLOOKUP($E582,Lists!$T$4:$AF$49,13,FALSE))</f>
        <v xml:space="preserve"> </v>
      </c>
    </row>
    <row r="583" spans="1:24" x14ac:dyDescent="0.25">
      <c r="A583" s="91"/>
      <c r="B583" s="76" t="s">
        <v>781</v>
      </c>
      <c r="C583" s="89" t="s">
        <v>900</v>
      </c>
      <c r="D583" s="139" t="str">
        <f>IF(ISERROR(VLOOKUP($B583,Lists!$R$4:$S$17,2,FALSE)),"",VLOOKUP($B583,Lists!$R$4:$S$17,2,FALSE))</f>
        <v/>
      </c>
      <c r="E583" s="90" t="s">
        <v>799</v>
      </c>
      <c r="F583" s="96"/>
      <c r="G583" s="96" t="s">
        <v>836</v>
      </c>
      <c r="H583" s="91" t="s">
        <v>1016</v>
      </c>
      <c r="I583" s="91" t="s">
        <v>926</v>
      </c>
      <c r="J583" s="97"/>
      <c r="K583" s="78" t="s">
        <v>945</v>
      </c>
      <c r="L583" s="140" t="str">
        <f>IF(ISERROR(VLOOKUP($B583&amp;" "&amp;$M583,Lists!$AC$4:$AD$17,2,FALSE)),"",VLOOKUP($B583&amp;" "&amp;$M583,Lists!$AC$4:$AD$17,2,FALSE))</f>
        <v/>
      </c>
      <c r="M583" s="78" t="str">
        <f>IF(ISERROR(VLOOKUP($K583,Lists!$L$4:$M$7,2,FALSE)),"",VLOOKUP($K583,Lists!$L$4:$M$7,2,FALSE))</f>
        <v/>
      </c>
      <c r="N583" s="98" t="str">
        <f t="shared" si="8"/>
        <v/>
      </c>
      <c r="O583" s="124" t="str">
        <f>IF(C583="no",VLOOKUP(B583,Lists!$R$4:$AB$17,10, FALSE),"Please enter details here")</f>
        <v>Please enter details here</v>
      </c>
      <c r="P583" s="99"/>
      <c r="Q583" s="99" t="str">
        <f>IF(Lists!$BA$4="","No","")</f>
        <v>No</v>
      </c>
      <c r="R583" s="100" t="str">
        <f>IF(ISERROR(VLOOKUP($E583,Lists!$T$4:$AA$49,6,FALSE)),"",VLOOKUP($E583,Lists!$T$4:$AA$49,6,FALSE))</f>
        <v/>
      </c>
      <c r="S583" s="101" t="str">
        <f>IF(ISERROR(VLOOKUP($E583,Lists!$T$4:$AA$49,7,FALSE)),"",VLOOKUP($E583,Lists!$T$4:$AA$49,7,FALSE))</f>
        <v/>
      </c>
      <c r="T583" s="102"/>
      <c r="U583" s="102"/>
      <c r="V583" s="102"/>
      <c r="W583" s="102"/>
      <c r="X583" s="102" t="str">
        <f>IF(ISERROR(VLOOKUP($E583,Lists!$T$4:$AF$49,13,FALSE))," ",VLOOKUP($E583,Lists!$T$4:$AF$49,13,FALSE))</f>
        <v xml:space="preserve"> </v>
      </c>
    </row>
    <row r="584" spans="1:24" x14ac:dyDescent="0.25">
      <c r="A584" s="91"/>
      <c r="B584" s="76" t="s">
        <v>781</v>
      </c>
      <c r="C584" s="89" t="s">
        <v>900</v>
      </c>
      <c r="D584" s="139" t="str">
        <f>IF(ISERROR(VLOOKUP($B584,Lists!$R$4:$S$17,2,FALSE)),"",VLOOKUP($B584,Lists!$R$4:$S$17,2,FALSE))</f>
        <v/>
      </c>
      <c r="E584" s="90" t="s">
        <v>799</v>
      </c>
      <c r="F584" s="96"/>
      <c r="G584" s="96" t="s">
        <v>836</v>
      </c>
      <c r="H584" s="91" t="s">
        <v>1016</v>
      </c>
      <c r="I584" s="91" t="s">
        <v>926</v>
      </c>
      <c r="J584" s="97"/>
      <c r="K584" s="78" t="s">
        <v>945</v>
      </c>
      <c r="L584" s="140" t="str">
        <f>IF(ISERROR(VLOOKUP($B584&amp;" "&amp;$M584,Lists!$AC$4:$AD$17,2,FALSE)),"",VLOOKUP($B584&amp;" "&amp;$M584,Lists!$AC$4:$AD$17,2,FALSE))</f>
        <v/>
      </c>
      <c r="M584" s="78" t="str">
        <f>IF(ISERROR(VLOOKUP($K584,Lists!$L$4:$M$7,2,FALSE)),"",VLOOKUP($K584,Lists!$L$4:$M$7,2,FALSE))</f>
        <v/>
      </c>
      <c r="N584" s="98" t="str">
        <f t="shared" ref="N584:N647" si="9">IF(ISERROR(J584*L584),"",J584*L584)</f>
        <v/>
      </c>
      <c r="O584" s="124" t="str">
        <f>IF(C584="no",VLOOKUP(B584,Lists!$R$4:$AB$17,10, FALSE),"Please enter details here")</f>
        <v>Please enter details here</v>
      </c>
      <c r="P584" s="99"/>
      <c r="Q584" s="99" t="str">
        <f>IF(Lists!$BA$4="","No","")</f>
        <v>No</v>
      </c>
      <c r="R584" s="100" t="str">
        <f>IF(ISERROR(VLOOKUP($E584,Lists!$T$4:$AA$49,6,FALSE)),"",VLOOKUP($E584,Lists!$T$4:$AA$49,6,FALSE))</f>
        <v/>
      </c>
      <c r="S584" s="101" t="str">
        <f>IF(ISERROR(VLOOKUP($E584,Lists!$T$4:$AA$49,7,FALSE)),"",VLOOKUP($E584,Lists!$T$4:$AA$49,7,FALSE))</f>
        <v/>
      </c>
      <c r="T584" s="102"/>
      <c r="U584" s="102"/>
      <c r="V584" s="102"/>
      <c r="W584" s="102"/>
      <c r="X584" s="102" t="str">
        <f>IF(ISERROR(VLOOKUP($E584,Lists!$T$4:$AF$49,13,FALSE))," ",VLOOKUP($E584,Lists!$T$4:$AF$49,13,FALSE))</f>
        <v xml:space="preserve"> </v>
      </c>
    </row>
    <row r="585" spans="1:24" x14ac:dyDescent="0.25">
      <c r="A585" s="91"/>
      <c r="B585" s="76" t="s">
        <v>781</v>
      </c>
      <c r="C585" s="89" t="s">
        <v>900</v>
      </c>
      <c r="D585" s="139" t="str">
        <f>IF(ISERROR(VLOOKUP($B585,Lists!$R$4:$S$17,2,FALSE)),"",VLOOKUP($B585,Lists!$R$4:$S$17,2,FALSE))</f>
        <v/>
      </c>
      <c r="E585" s="90" t="s">
        <v>799</v>
      </c>
      <c r="F585" s="96"/>
      <c r="G585" s="96" t="s">
        <v>836</v>
      </c>
      <c r="H585" s="91" t="s">
        <v>1016</v>
      </c>
      <c r="I585" s="91" t="s">
        <v>926</v>
      </c>
      <c r="J585" s="97"/>
      <c r="K585" s="78" t="s">
        <v>945</v>
      </c>
      <c r="L585" s="140" t="str">
        <f>IF(ISERROR(VLOOKUP($B585&amp;" "&amp;$M585,Lists!$AC$4:$AD$17,2,FALSE)),"",VLOOKUP($B585&amp;" "&amp;$M585,Lists!$AC$4:$AD$17,2,FALSE))</f>
        <v/>
      </c>
      <c r="M585" s="78" t="str">
        <f>IF(ISERROR(VLOOKUP($K585,Lists!$L$4:$M$7,2,FALSE)),"",VLOOKUP($K585,Lists!$L$4:$M$7,2,FALSE))</f>
        <v/>
      </c>
      <c r="N585" s="98" t="str">
        <f t="shared" si="9"/>
        <v/>
      </c>
      <c r="O585" s="124" t="str">
        <f>IF(C585="no",VLOOKUP(B585,Lists!$R$4:$AB$17,10, FALSE),"Please enter details here")</f>
        <v>Please enter details here</v>
      </c>
      <c r="P585" s="99"/>
      <c r="Q585" s="99" t="str">
        <f>IF(Lists!$BA$4="","No","")</f>
        <v>No</v>
      </c>
      <c r="R585" s="100" t="str">
        <f>IF(ISERROR(VLOOKUP($E585,Lists!$T$4:$AA$49,6,FALSE)),"",VLOOKUP($E585,Lists!$T$4:$AA$49,6,FALSE))</f>
        <v/>
      </c>
      <c r="S585" s="101" t="str">
        <f>IF(ISERROR(VLOOKUP($E585,Lists!$T$4:$AA$49,7,FALSE)),"",VLOOKUP($E585,Lists!$T$4:$AA$49,7,FALSE))</f>
        <v/>
      </c>
      <c r="T585" s="102"/>
      <c r="U585" s="102"/>
      <c r="V585" s="102"/>
      <c r="W585" s="102"/>
      <c r="X585" s="102" t="str">
        <f>IF(ISERROR(VLOOKUP($E585,Lists!$T$4:$AF$49,13,FALSE))," ",VLOOKUP($E585,Lists!$T$4:$AF$49,13,FALSE))</f>
        <v xml:space="preserve"> </v>
      </c>
    </row>
    <row r="586" spans="1:24" x14ac:dyDescent="0.25">
      <c r="A586" s="91"/>
      <c r="B586" s="76" t="s">
        <v>781</v>
      </c>
      <c r="C586" s="89" t="s">
        <v>900</v>
      </c>
      <c r="D586" s="139" t="str">
        <f>IF(ISERROR(VLOOKUP($B586,Lists!$R$4:$S$17,2,FALSE)),"",VLOOKUP($B586,Lists!$R$4:$S$17,2,FALSE))</f>
        <v/>
      </c>
      <c r="E586" s="90" t="s">
        <v>799</v>
      </c>
      <c r="F586" s="96"/>
      <c r="G586" s="96" t="s">
        <v>836</v>
      </c>
      <c r="H586" s="91" t="s">
        <v>1016</v>
      </c>
      <c r="I586" s="91" t="s">
        <v>926</v>
      </c>
      <c r="J586" s="97"/>
      <c r="K586" s="78" t="s">
        <v>945</v>
      </c>
      <c r="L586" s="140" t="str">
        <f>IF(ISERROR(VLOOKUP($B586&amp;" "&amp;$M586,Lists!$AC$4:$AD$17,2,FALSE)),"",VLOOKUP($B586&amp;" "&amp;$M586,Lists!$AC$4:$AD$17,2,FALSE))</f>
        <v/>
      </c>
      <c r="M586" s="78" t="str">
        <f>IF(ISERROR(VLOOKUP($K586,Lists!$L$4:$M$7,2,FALSE)),"",VLOOKUP($K586,Lists!$L$4:$M$7,2,FALSE))</f>
        <v/>
      </c>
      <c r="N586" s="98" t="str">
        <f t="shared" si="9"/>
        <v/>
      </c>
      <c r="O586" s="124" t="str">
        <f>IF(C586="no",VLOOKUP(B586,Lists!$R$4:$AB$17,10, FALSE),"Please enter details here")</f>
        <v>Please enter details here</v>
      </c>
      <c r="P586" s="99"/>
      <c r="Q586" s="99" t="str">
        <f>IF(Lists!$BA$4="","No","")</f>
        <v>No</v>
      </c>
      <c r="R586" s="100" t="str">
        <f>IF(ISERROR(VLOOKUP($E586,Lists!$T$4:$AA$49,6,FALSE)),"",VLOOKUP($E586,Lists!$T$4:$AA$49,6,FALSE))</f>
        <v/>
      </c>
      <c r="S586" s="101" t="str">
        <f>IF(ISERROR(VLOOKUP($E586,Lists!$T$4:$AA$49,7,FALSE)),"",VLOOKUP($E586,Lists!$T$4:$AA$49,7,FALSE))</f>
        <v/>
      </c>
      <c r="T586" s="102"/>
      <c r="U586" s="102"/>
      <c r="V586" s="102"/>
      <c r="W586" s="102"/>
      <c r="X586" s="102" t="str">
        <f>IF(ISERROR(VLOOKUP($E586,Lists!$T$4:$AF$49,13,FALSE))," ",VLOOKUP($E586,Lists!$T$4:$AF$49,13,FALSE))</f>
        <v xml:space="preserve"> </v>
      </c>
    </row>
    <row r="587" spans="1:24" x14ac:dyDescent="0.25">
      <c r="A587" s="91"/>
      <c r="B587" s="76" t="s">
        <v>781</v>
      </c>
      <c r="C587" s="89" t="s">
        <v>900</v>
      </c>
      <c r="D587" s="139" t="str">
        <f>IF(ISERROR(VLOOKUP($B587,Lists!$R$4:$S$17,2,FALSE)),"",VLOOKUP($B587,Lists!$R$4:$S$17,2,FALSE))</f>
        <v/>
      </c>
      <c r="E587" s="90" t="s">
        <v>799</v>
      </c>
      <c r="F587" s="96"/>
      <c r="G587" s="96" t="s">
        <v>836</v>
      </c>
      <c r="H587" s="91" t="s">
        <v>1016</v>
      </c>
      <c r="I587" s="91" t="s">
        <v>926</v>
      </c>
      <c r="J587" s="97"/>
      <c r="K587" s="78" t="s">
        <v>945</v>
      </c>
      <c r="L587" s="140" t="str">
        <f>IF(ISERROR(VLOOKUP($B587&amp;" "&amp;$M587,Lists!$AC$4:$AD$17,2,FALSE)),"",VLOOKUP($B587&amp;" "&amp;$M587,Lists!$AC$4:$AD$17,2,FALSE))</f>
        <v/>
      </c>
      <c r="M587" s="78" t="str">
        <f>IF(ISERROR(VLOOKUP($K587,Lists!$L$4:$M$7,2,FALSE)),"",VLOOKUP($K587,Lists!$L$4:$M$7,2,FALSE))</f>
        <v/>
      </c>
      <c r="N587" s="98" t="str">
        <f t="shared" si="9"/>
        <v/>
      </c>
      <c r="O587" s="124" t="str">
        <f>IF(C587="no",VLOOKUP(B587,Lists!$R$4:$AB$17,10, FALSE),"Please enter details here")</f>
        <v>Please enter details here</v>
      </c>
      <c r="P587" s="99"/>
      <c r="Q587" s="99" t="str">
        <f>IF(Lists!$BA$4="","No","")</f>
        <v>No</v>
      </c>
      <c r="R587" s="100" t="str">
        <f>IF(ISERROR(VLOOKUP($E587,Lists!$T$4:$AA$49,6,FALSE)),"",VLOOKUP($E587,Lists!$T$4:$AA$49,6,FALSE))</f>
        <v/>
      </c>
      <c r="S587" s="101" t="str">
        <f>IF(ISERROR(VLOOKUP($E587,Lists!$T$4:$AA$49,7,FALSE)),"",VLOOKUP($E587,Lists!$T$4:$AA$49,7,FALSE))</f>
        <v/>
      </c>
      <c r="T587" s="102"/>
      <c r="U587" s="102"/>
      <c r="V587" s="102"/>
      <c r="W587" s="102"/>
      <c r="X587" s="102" t="str">
        <f>IF(ISERROR(VLOOKUP($E587,Lists!$T$4:$AF$49,13,FALSE))," ",VLOOKUP($E587,Lists!$T$4:$AF$49,13,FALSE))</f>
        <v xml:space="preserve"> </v>
      </c>
    </row>
    <row r="588" spans="1:24" x14ac:dyDescent="0.25">
      <c r="A588" s="91"/>
      <c r="B588" s="76" t="s">
        <v>781</v>
      </c>
      <c r="C588" s="89" t="s">
        <v>900</v>
      </c>
      <c r="D588" s="139" t="str">
        <f>IF(ISERROR(VLOOKUP($B588,Lists!$R$4:$S$17,2,FALSE)),"",VLOOKUP($B588,Lists!$R$4:$S$17,2,FALSE))</f>
        <v/>
      </c>
      <c r="E588" s="90" t="s">
        <v>799</v>
      </c>
      <c r="F588" s="96"/>
      <c r="G588" s="96" t="s">
        <v>836</v>
      </c>
      <c r="H588" s="91" t="s">
        <v>1016</v>
      </c>
      <c r="I588" s="91" t="s">
        <v>926</v>
      </c>
      <c r="J588" s="97"/>
      <c r="K588" s="78" t="s">
        <v>945</v>
      </c>
      <c r="L588" s="140" t="str">
        <f>IF(ISERROR(VLOOKUP($B588&amp;" "&amp;$M588,Lists!$AC$4:$AD$17,2,FALSE)),"",VLOOKUP($B588&amp;" "&amp;$M588,Lists!$AC$4:$AD$17,2,FALSE))</f>
        <v/>
      </c>
      <c r="M588" s="78" t="str">
        <f>IF(ISERROR(VLOOKUP($K588,Lists!$L$4:$M$7,2,FALSE)),"",VLOOKUP($K588,Lists!$L$4:$M$7,2,FALSE))</f>
        <v/>
      </c>
      <c r="N588" s="98" t="str">
        <f t="shared" si="9"/>
        <v/>
      </c>
      <c r="O588" s="124" t="str">
        <f>IF(C588="no",VLOOKUP(B588,Lists!$R$4:$AB$17,10, FALSE),"Please enter details here")</f>
        <v>Please enter details here</v>
      </c>
      <c r="P588" s="99"/>
      <c r="Q588" s="99" t="str">
        <f>IF(Lists!$BA$4="","No","")</f>
        <v>No</v>
      </c>
      <c r="R588" s="100" t="str">
        <f>IF(ISERROR(VLOOKUP($E588,Lists!$T$4:$AA$49,6,FALSE)),"",VLOOKUP($E588,Lists!$T$4:$AA$49,6,FALSE))</f>
        <v/>
      </c>
      <c r="S588" s="101" t="str">
        <f>IF(ISERROR(VLOOKUP($E588,Lists!$T$4:$AA$49,7,FALSE)),"",VLOOKUP($E588,Lists!$T$4:$AA$49,7,FALSE))</f>
        <v/>
      </c>
      <c r="T588" s="102"/>
      <c r="U588" s="102"/>
      <c r="V588" s="102"/>
      <c r="W588" s="102"/>
      <c r="X588" s="102" t="str">
        <f>IF(ISERROR(VLOOKUP($E588,Lists!$T$4:$AF$49,13,FALSE))," ",VLOOKUP($E588,Lists!$T$4:$AF$49,13,FALSE))</f>
        <v xml:space="preserve"> </v>
      </c>
    </row>
    <row r="589" spans="1:24" x14ac:dyDescent="0.25">
      <c r="A589" s="91"/>
      <c r="B589" s="76" t="s">
        <v>781</v>
      </c>
      <c r="C589" s="89" t="s">
        <v>900</v>
      </c>
      <c r="D589" s="139" t="str">
        <f>IF(ISERROR(VLOOKUP($B589,Lists!$R$4:$S$17,2,FALSE)),"",VLOOKUP($B589,Lists!$R$4:$S$17,2,FALSE))</f>
        <v/>
      </c>
      <c r="E589" s="90" t="s">
        <v>799</v>
      </c>
      <c r="F589" s="96"/>
      <c r="G589" s="96" t="s">
        <v>836</v>
      </c>
      <c r="H589" s="91" t="s">
        <v>1016</v>
      </c>
      <c r="I589" s="91" t="s">
        <v>926</v>
      </c>
      <c r="J589" s="97"/>
      <c r="K589" s="78" t="s">
        <v>945</v>
      </c>
      <c r="L589" s="140" t="str">
        <f>IF(ISERROR(VLOOKUP($B589&amp;" "&amp;$M589,Lists!$AC$4:$AD$17,2,FALSE)),"",VLOOKUP($B589&amp;" "&amp;$M589,Lists!$AC$4:$AD$17,2,FALSE))</f>
        <v/>
      </c>
      <c r="M589" s="78" t="str">
        <f>IF(ISERROR(VLOOKUP($K589,Lists!$L$4:$M$7,2,FALSE)),"",VLOOKUP($K589,Lists!$L$4:$M$7,2,FALSE))</f>
        <v/>
      </c>
      <c r="N589" s="98" t="str">
        <f t="shared" si="9"/>
        <v/>
      </c>
      <c r="O589" s="124" t="str">
        <f>IF(C589="no",VLOOKUP(B589,Lists!$R$4:$AB$17,10, FALSE),"Please enter details here")</f>
        <v>Please enter details here</v>
      </c>
      <c r="P589" s="99"/>
      <c r="Q589" s="99" t="str">
        <f>IF(Lists!$BA$4="","No","")</f>
        <v>No</v>
      </c>
      <c r="R589" s="100" t="str">
        <f>IF(ISERROR(VLOOKUP($E589,Lists!$T$4:$AA$49,6,FALSE)),"",VLOOKUP($E589,Lists!$T$4:$AA$49,6,FALSE))</f>
        <v/>
      </c>
      <c r="S589" s="101" t="str">
        <f>IF(ISERROR(VLOOKUP($E589,Lists!$T$4:$AA$49,7,FALSE)),"",VLOOKUP($E589,Lists!$T$4:$AA$49,7,FALSE))</f>
        <v/>
      </c>
      <c r="T589" s="102"/>
      <c r="U589" s="102"/>
      <c r="V589" s="102"/>
      <c r="W589" s="102"/>
      <c r="X589" s="102" t="str">
        <f>IF(ISERROR(VLOOKUP($E589,Lists!$T$4:$AF$49,13,FALSE))," ",VLOOKUP($E589,Lists!$T$4:$AF$49,13,FALSE))</f>
        <v xml:space="preserve"> </v>
      </c>
    </row>
    <row r="590" spans="1:24" x14ac:dyDescent="0.25">
      <c r="A590" s="91"/>
      <c r="B590" s="76" t="s">
        <v>781</v>
      </c>
      <c r="C590" s="89" t="s">
        <v>900</v>
      </c>
      <c r="D590" s="139" t="str">
        <f>IF(ISERROR(VLOOKUP($B590,Lists!$R$4:$S$17,2,FALSE)),"",VLOOKUP($B590,Lists!$R$4:$S$17,2,FALSE))</f>
        <v/>
      </c>
      <c r="E590" s="90" t="s">
        <v>799</v>
      </c>
      <c r="F590" s="96"/>
      <c r="G590" s="96" t="s">
        <v>836</v>
      </c>
      <c r="H590" s="91" t="s">
        <v>1016</v>
      </c>
      <c r="I590" s="91" t="s">
        <v>926</v>
      </c>
      <c r="J590" s="97"/>
      <c r="K590" s="78" t="s">
        <v>945</v>
      </c>
      <c r="L590" s="140" t="str">
        <f>IF(ISERROR(VLOOKUP($B590&amp;" "&amp;$M590,Lists!$AC$4:$AD$17,2,FALSE)),"",VLOOKUP($B590&amp;" "&amp;$M590,Lists!$AC$4:$AD$17,2,FALSE))</f>
        <v/>
      </c>
      <c r="M590" s="78" t="str">
        <f>IF(ISERROR(VLOOKUP($K590,Lists!$L$4:$M$7,2,FALSE)),"",VLOOKUP($K590,Lists!$L$4:$M$7,2,FALSE))</f>
        <v/>
      </c>
      <c r="N590" s="98" t="str">
        <f t="shared" si="9"/>
        <v/>
      </c>
      <c r="O590" s="124" t="str">
        <f>IF(C590="no",VLOOKUP(B590,Lists!$R$4:$AB$17,10, FALSE),"Please enter details here")</f>
        <v>Please enter details here</v>
      </c>
      <c r="P590" s="99"/>
      <c r="Q590" s="99" t="str">
        <f>IF(Lists!$BA$4="","No","")</f>
        <v>No</v>
      </c>
      <c r="R590" s="100" t="str">
        <f>IF(ISERROR(VLOOKUP($E590,Lists!$T$4:$AA$49,6,FALSE)),"",VLOOKUP($E590,Lists!$T$4:$AA$49,6,FALSE))</f>
        <v/>
      </c>
      <c r="S590" s="101" t="str">
        <f>IF(ISERROR(VLOOKUP($E590,Lists!$T$4:$AA$49,7,FALSE)),"",VLOOKUP($E590,Lists!$T$4:$AA$49,7,FALSE))</f>
        <v/>
      </c>
      <c r="T590" s="102"/>
      <c r="U590" s="102"/>
      <c r="V590" s="102"/>
      <c r="W590" s="102"/>
      <c r="X590" s="102" t="str">
        <f>IF(ISERROR(VLOOKUP($E590,Lists!$T$4:$AF$49,13,FALSE))," ",VLOOKUP($E590,Lists!$T$4:$AF$49,13,FALSE))</f>
        <v xml:space="preserve"> </v>
      </c>
    </row>
    <row r="591" spans="1:24" x14ac:dyDescent="0.25">
      <c r="A591" s="91"/>
      <c r="B591" s="76" t="s">
        <v>781</v>
      </c>
      <c r="C591" s="89" t="s">
        <v>900</v>
      </c>
      <c r="D591" s="139" t="str">
        <f>IF(ISERROR(VLOOKUP($B591,Lists!$R$4:$S$17,2,FALSE)),"",VLOOKUP($B591,Lists!$R$4:$S$17,2,FALSE))</f>
        <v/>
      </c>
      <c r="E591" s="90" t="s">
        <v>799</v>
      </c>
      <c r="F591" s="96"/>
      <c r="G591" s="96" t="s">
        <v>836</v>
      </c>
      <c r="H591" s="91" t="s">
        <v>1016</v>
      </c>
      <c r="I591" s="91" t="s">
        <v>926</v>
      </c>
      <c r="J591" s="97"/>
      <c r="K591" s="78" t="s">
        <v>945</v>
      </c>
      <c r="L591" s="140" t="str">
        <f>IF(ISERROR(VLOOKUP($B591&amp;" "&amp;$M591,Lists!$AC$4:$AD$17,2,FALSE)),"",VLOOKUP($B591&amp;" "&amp;$M591,Lists!$AC$4:$AD$17,2,FALSE))</f>
        <v/>
      </c>
      <c r="M591" s="78" t="str">
        <f>IF(ISERROR(VLOOKUP($K591,Lists!$L$4:$M$7,2,FALSE)),"",VLOOKUP($K591,Lists!$L$4:$M$7,2,FALSE))</f>
        <v/>
      </c>
      <c r="N591" s="98" t="str">
        <f t="shared" si="9"/>
        <v/>
      </c>
      <c r="O591" s="124" t="str">
        <f>IF(C591="no",VLOOKUP(B591,Lists!$R$4:$AB$17,10, FALSE),"Please enter details here")</f>
        <v>Please enter details here</v>
      </c>
      <c r="P591" s="99"/>
      <c r="Q591" s="99" t="str">
        <f>IF(Lists!$BA$4="","No","")</f>
        <v>No</v>
      </c>
      <c r="R591" s="100" t="str">
        <f>IF(ISERROR(VLOOKUP($E591,Lists!$T$4:$AA$49,6,FALSE)),"",VLOOKUP($E591,Lists!$T$4:$AA$49,6,FALSE))</f>
        <v/>
      </c>
      <c r="S591" s="101" t="str">
        <f>IF(ISERROR(VLOOKUP($E591,Lists!$T$4:$AA$49,7,FALSE)),"",VLOOKUP($E591,Lists!$T$4:$AA$49,7,FALSE))</f>
        <v/>
      </c>
      <c r="T591" s="102"/>
      <c r="U591" s="102"/>
      <c r="V591" s="102"/>
      <c r="W591" s="102"/>
      <c r="X591" s="102" t="str">
        <f>IF(ISERROR(VLOOKUP($E591,Lists!$T$4:$AF$49,13,FALSE))," ",VLOOKUP($E591,Lists!$T$4:$AF$49,13,FALSE))</f>
        <v xml:space="preserve"> </v>
      </c>
    </row>
    <row r="592" spans="1:24" x14ac:dyDescent="0.25">
      <c r="A592" s="91"/>
      <c r="B592" s="76" t="s">
        <v>781</v>
      </c>
      <c r="C592" s="89" t="s">
        <v>900</v>
      </c>
      <c r="D592" s="139" t="str">
        <f>IF(ISERROR(VLOOKUP($B592,Lists!$R$4:$S$17,2,FALSE)),"",VLOOKUP($B592,Lists!$R$4:$S$17,2,FALSE))</f>
        <v/>
      </c>
      <c r="E592" s="90" t="s">
        <v>799</v>
      </c>
      <c r="F592" s="96"/>
      <c r="G592" s="96" t="s">
        <v>836</v>
      </c>
      <c r="H592" s="91" t="s">
        <v>1016</v>
      </c>
      <c r="I592" s="91" t="s">
        <v>926</v>
      </c>
      <c r="J592" s="97"/>
      <c r="K592" s="78" t="s">
        <v>945</v>
      </c>
      <c r="L592" s="140" t="str">
        <f>IF(ISERROR(VLOOKUP($B592&amp;" "&amp;$M592,Lists!$AC$4:$AD$17,2,FALSE)),"",VLOOKUP($B592&amp;" "&amp;$M592,Lists!$AC$4:$AD$17,2,FALSE))</f>
        <v/>
      </c>
      <c r="M592" s="78" t="str">
        <f>IF(ISERROR(VLOOKUP($K592,Lists!$L$4:$M$7,2,FALSE)),"",VLOOKUP($K592,Lists!$L$4:$M$7,2,FALSE))</f>
        <v/>
      </c>
      <c r="N592" s="98" t="str">
        <f t="shared" si="9"/>
        <v/>
      </c>
      <c r="O592" s="124" t="str">
        <f>IF(C592="no",VLOOKUP(B592,Lists!$R$4:$AB$17,10, FALSE),"Please enter details here")</f>
        <v>Please enter details here</v>
      </c>
      <c r="P592" s="99"/>
      <c r="Q592" s="99" t="str">
        <f>IF(Lists!$BA$4="","No","")</f>
        <v>No</v>
      </c>
      <c r="R592" s="100" t="str">
        <f>IF(ISERROR(VLOOKUP($E592,Lists!$T$4:$AA$49,6,FALSE)),"",VLOOKUP($E592,Lists!$T$4:$AA$49,6,FALSE))</f>
        <v/>
      </c>
      <c r="S592" s="101" t="str">
        <f>IF(ISERROR(VLOOKUP($E592,Lists!$T$4:$AA$49,7,FALSE)),"",VLOOKUP($E592,Lists!$T$4:$AA$49,7,FALSE))</f>
        <v/>
      </c>
      <c r="T592" s="102"/>
      <c r="U592" s="102"/>
      <c r="V592" s="102"/>
      <c r="W592" s="102"/>
      <c r="X592" s="102" t="str">
        <f>IF(ISERROR(VLOOKUP($E592,Lists!$T$4:$AF$49,13,FALSE))," ",VLOOKUP($E592,Lists!$T$4:$AF$49,13,FALSE))</f>
        <v xml:space="preserve"> </v>
      </c>
    </row>
    <row r="593" spans="1:24" x14ac:dyDescent="0.25">
      <c r="A593" s="91"/>
      <c r="B593" s="76" t="s">
        <v>781</v>
      </c>
      <c r="C593" s="89" t="s">
        <v>900</v>
      </c>
      <c r="D593" s="139" t="str">
        <f>IF(ISERROR(VLOOKUP($B593,Lists!$R$4:$S$17,2,FALSE)),"",VLOOKUP($B593,Lists!$R$4:$S$17,2,FALSE))</f>
        <v/>
      </c>
      <c r="E593" s="90" t="s">
        <v>799</v>
      </c>
      <c r="F593" s="96"/>
      <c r="G593" s="96" t="s">
        <v>836</v>
      </c>
      <c r="H593" s="91" t="s">
        <v>1016</v>
      </c>
      <c r="I593" s="91" t="s">
        <v>926</v>
      </c>
      <c r="J593" s="97"/>
      <c r="K593" s="78" t="s">
        <v>945</v>
      </c>
      <c r="L593" s="140" t="str">
        <f>IF(ISERROR(VLOOKUP($B593&amp;" "&amp;$M593,Lists!$AC$4:$AD$17,2,FALSE)),"",VLOOKUP($B593&amp;" "&amp;$M593,Lists!$AC$4:$AD$17,2,FALSE))</f>
        <v/>
      </c>
      <c r="M593" s="78" t="str">
        <f>IF(ISERROR(VLOOKUP($K593,Lists!$L$4:$M$7,2,FALSE)),"",VLOOKUP($K593,Lists!$L$4:$M$7,2,FALSE))</f>
        <v/>
      </c>
      <c r="N593" s="98" t="str">
        <f t="shared" si="9"/>
        <v/>
      </c>
      <c r="O593" s="124" t="str">
        <f>IF(C593="no",VLOOKUP(B593,Lists!$R$4:$AB$17,10, FALSE),"Please enter details here")</f>
        <v>Please enter details here</v>
      </c>
      <c r="P593" s="99"/>
      <c r="Q593" s="99" t="str">
        <f>IF(Lists!$BA$4="","No","")</f>
        <v>No</v>
      </c>
      <c r="R593" s="100" t="str">
        <f>IF(ISERROR(VLOOKUP($E593,Lists!$T$4:$AA$49,6,FALSE)),"",VLOOKUP($E593,Lists!$T$4:$AA$49,6,FALSE))</f>
        <v/>
      </c>
      <c r="S593" s="101" t="str">
        <f>IF(ISERROR(VLOOKUP($E593,Lists!$T$4:$AA$49,7,FALSE)),"",VLOOKUP($E593,Lists!$T$4:$AA$49,7,FALSE))</f>
        <v/>
      </c>
      <c r="T593" s="102"/>
      <c r="U593" s="102"/>
      <c r="V593" s="102"/>
      <c r="W593" s="102"/>
      <c r="X593" s="102" t="str">
        <f>IF(ISERROR(VLOOKUP($E593,Lists!$T$4:$AF$49,13,FALSE))," ",VLOOKUP($E593,Lists!$T$4:$AF$49,13,FALSE))</f>
        <v xml:space="preserve"> </v>
      </c>
    </row>
    <row r="594" spans="1:24" x14ac:dyDescent="0.25">
      <c r="A594" s="91"/>
      <c r="B594" s="76" t="s">
        <v>781</v>
      </c>
      <c r="C594" s="89" t="s">
        <v>900</v>
      </c>
      <c r="D594" s="139" t="str">
        <f>IF(ISERROR(VLOOKUP($B594,Lists!$R$4:$S$17,2,FALSE)),"",VLOOKUP($B594,Lists!$R$4:$S$17,2,FALSE))</f>
        <v/>
      </c>
      <c r="E594" s="90" t="s">
        <v>799</v>
      </c>
      <c r="F594" s="96"/>
      <c r="G594" s="96" t="s">
        <v>836</v>
      </c>
      <c r="H594" s="91" t="s">
        <v>1016</v>
      </c>
      <c r="I594" s="91" t="s">
        <v>926</v>
      </c>
      <c r="J594" s="97"/>
      <c r="K594" s="78" t="s">
        <v>945</v>
      </c>
      <c r="L594" s="140" t="str">
        <f>IF(ISERROR(VLOOKUP($B594&amp;" "&amp;$M594,Lists!$AC$4:$AD$17,2,FALSE)),"",VLOOKUP($B594&amp;" "&amp;$M594,Lists!$AC$4:$AD$17,2,FALSE))</f>
        <v/>
      </c>
      <c r="M594" s="78" t="str">
        <f>IF(ISERROR(VLOOKUP($K594,Lists!$L$4:$M$7,2,FALSE)),"",VLOOKUP($K594,Lists!$L$4:$M$7,2,FALSE))</f>
        <v/>
      </c>
      <c r="N594" s="98" t="str">
        <f t="shared" si="9"/>
        <v/>
      </c>
      <c r="O594" s="124" t="str">
        <f>IF(C594="no",VLOOKUP(B594,Lists!$R$4:$AB$17,10, FALSE),"Please enter details here")</f>
        <v>Please enter details here</v>
      </c>
      <c r="P594" s="99"/>
      <c r="Q594" s="99" t="str">
        <f>IF(Lists!$BA$4="","No","")</f>
        <v>No</v>
      </c>
      <c r="R594" s="100" t="str">
        <f>IF(ISERROR(VLOOKUP($E594,Lists!$T$4:$AA$49,6,FALSE)),"",VLOOKUP($E594,Lists!$T$4:$AA$49,6,FALSE))</f>
        <v/>
      </c>
      <c r="S594" s="101" t="str">
        <f>IF(ISERROR(VLOOKUP($E594,Lists!$T$4:$AA$49,7,FALSE)),"",VLOOKUP($E594,Lists!$T$4:$AA$49,7,FALSE))</f>
        <v/>
      </c>
      <c r="T594" s="102"/>
      <c r="U594" s="102"/>
      <c r="V594" s="102"/>
      <c r="W594" s="102"/>
      <c r="X594" s="102" t="str">
        <f>IF(ISERROR(VLOOKUP($E594,Lists!$T$4:$AF$49,13,FALSE))," ",VLOOKUP($E594,Lists!$T$4:$AF$49,13,FALSE))</f>
        <v xml:space="preserve"> </v>
      </c>
    </row>
    <row r="595" spans="1:24" x14ac:dyDescent="0.25">
      <c r="A595" s="91"/>
      <c r="B595" s="76" t="s">
        <v>781</v>
      </c>
      <c r="C595" s="89" t="s">
        <v>900</v>
      </c>
      <c r="D595" s="139" t="str">
        <f>IF(ISERROR(VLOOKUP($B595,Lists!$R$4:$S$17,2,FALSE)),"",VLOOKUP($B595,Lists!$R$4:$S$17,2,FALSE))</f>
        <v/>
      </c>
      <c r="E595" s="90" t="s">
        <v>799</v>
      </c>
      <c r="F595" s="96"/>
      <c r="G595" s="96" t="s">
        <v>836</v>
      </c>
      <c r="H595" s="91" t="s">
        <v>1016</v>
      </c>
      <c r="I595" s="91" t="s">
        <v>926</v>
      </c>
      <c r="J595" s="97"/>
      <c r="K595" s="78" t="s">
        <v>945</v>
      </c>
      <c r="L595" s="140" t="str">
        <f>IF(ISERROR(VLOOKUP($B595&amp;" "&amp;$M595,Lists!$AC$4:$AD$17,2,FALSE)),"",VLOOKUP($B595&amp;" "&amp;$M595,Lists!$AC$4:$AD$17,2,FALSE))</f>
        <v/>
      </c>
      <c r="M595" s="78" t="str">
        <f>IF(ISERROR(VLOOKUP($K595,Lists!$L$4:$M$7,2,FALSE)),"",VLOOKUP($K595,Lists!$L$4:$M$7,2,FALSE))</f>
        <v/>
      </c>
      <c r="N595" s="98" t="str">
        <f t="shared" si="9"/>
        <v/>
      </c>
      <c r="O595" s="124" t="str">
        <f>IF(C595="no",VLOOKUP(B595,Lists!$R$4:$AB$17,10, FALSE),"Please enter details here")</f>
        <v>Please enter details here</v>
      </c>
      <c r="P595" s="99"/>
      <c r="Q595" s="99" t="str">
        <f>IF(Lists!$BA$4="","No","")</f>
        <v>No</v>
      </c>
      <c r="R595" s="100" t="str">
        <f>IF(ISERROR(VLOOKUP($E595,Lists!$T$4:$AA$49,6,FALSE)),"",VLOOKUP($E595,Lists!$T$4:$AA$49,6,FALSE))</f>
        <v/>
      </c>
      <c r="S595" s="101" t="str">
        <f>IF(ISERROR(VLOOKUP($E595,Lists!$T$4:$AA$49,7,FALSE)),"",VLOOKUP($E595,Lists!$T$4:$AA$49,7,FALSE))</f>
        <v/>
      </c>
      <c r="T595" s="102"/>
      <c r="U595" s="102"/>
      <c r="V595" s="102"/>
      <c r="W595" s="102"/>
      <c r="X595" s="102" t="str">
        <f>IF(ISERROR(VLOOKUP($E595,Lists!$T$4:$AF$49,13,FALSE))," ",VLOOKUP($E595,Lists!$T$4:$AF$49,13,FALSE))</f>
        <v xml:space="preserve"> </v>
      </c>
    </row>
    <row r="596" spans="1:24" x14ac:dyDescent="0.25">
      <c r="A596" s="91"/>
      <c r="B596" s="76" t="s">
        <v>781</v>
      </c>
      <c r="C596" s="89" t="s">
        <v>900</v>
      </c>
      <c r="D596" s="139" t="str">
        <f>IF(ISERROR(VLOOKUP($B596,Lists!$R$4:$S$17,2,FALSE)),"",VLOOKUP($B596,Lists!$R$4:$S$17,2,FALSE))</f>
        <v/>
      </c>
      <c r="E596" s="90" t="s">
        <v>799</v>
      </c>
      <c r="F596" s="96"/>
      <c r="G596" s="96" t="s">
        <v>836</v>
      </c>
      <c r="H596" s="91" t="s">
        <v>1016</v>
      </c>
      <c r="I596" s="91" t="s">
        <v>926</v>
      </c>
      <c r="J596" s="97"/>
      <c r="K596" s="78" t="s">
        <v>945</v>
      </c>
      <c r="L596" s="140" t="str">
        <f>IF(ISERROR(VLOOKUP($B596&amp;" "&amp;$M596,Lists!$AC$4:$AD$17,2,FALSE)),"",VLOOKUP($B596&amp;" "&amp;$M596,Lists!$AC$4:$AD$17,2,FALSE))</f>
        <v/>
      </c>
      <c r="M596" s="78" t="str">
        <f>IF(ISERROR(VLOOKUP($K596,Lists!$L$4:$M$7,2,FALSE)),"",VLOOKUP($K596,Lists!$L$4:$M$7,2,FALSE))</f>
        <v/>
      </c>
      <c r="N596" s="98" t="str">
        <f t="shared" si="9"/>
        <v/>
      </c>
      <c r="O596" s="124" t="str">
        <f>IF(C596="no",VLOOKUP(B596,Lists!$R$4:$AB$17,10, FALSE),"Please enter details here")</f>
        <v>Please enter details here</v>
      </c>
      <c r="P596" s="99"/>
      <c r="Q596" s="99" t="str">
        <f>IF(Lists!$BA$4="","No","")</f>
        <v>No</v>
      </c>
      <c r="R596" s="100" t="str">
        <f>IF(ISERROR(VLOOKUP($E596,Lists!$T$4:$AA$49,6,FALSE)),"",VLOOKUP($E596,Lists!$T$4:$AA$49,6,FALSE))</f>
        <v/>
      </c>
      <c r="S596" s="101" t="str">
        <f>IF(ISERROR(VLOOKUP($E596,Lists!$T$4:$AA$49,7,FALSE)),"",VLOOKUP($E596,Lists!$T$4:$AA$49,7,FALSE))</f>
        <v/>
      </c>
      <c r="T596" s="102"/>
      <c r="U596" s="102"/>
      <c r="V596" s="102"/>
      <c r="W596" s="102"/>
      <c r="X596" s="102" t="str">
        <f>IF(ISERROR(VLOOKUP($E596,Lists!$T$4:$AF$49,13,FALSE))," ",VLOOKUP($E596,Lists!$T$4:$AF$49,13,FALSE))</f>
        <v xml:space="preserve"> </v>
      </c>
    </row>
    <row r="597" spans="1:24" x14ac:dyDescent="0.25">
      <c r="A597" s="91"/>
      <c r="B597" s="76" t="s">
        <v>781</v>
      </c>
      <c r="C597" s="89" t="s">
        <v>900</v>
      </c>
      <c r="D597" s="139" t="str">
        <f>IF(ISERROR(VLOOKUP($B597,Lists!$R$4:$S$17,2,FALSE)),"",VLOOKUP($B597,Lists!$R$4:$S$17,2,FALSE))</f>
        <v/>
      </c>
      <c r="E597" s="90" t="s">
        <v>799</v>
      </c>
      <c r="F597" s="96"/>
      <c r="G597" s="96" t="s">
        <v>836</v>
      </c>
      <c r="H597" s="91" t="s">
        <v>1016</v>
      </c>
      <c r="I597" s="91" t="s">
        <v>926</v>
      </c>
      <c r="J597" s="97"/>
      <c r="K597" s="78" t="s">
        <v>945</v>
      </c>
      <c r="L597" s="140" t="str">
        <f>IF(ISERROR(VLOOKUP($B597&amp;" "&amp;$M597,Lists!$AC$4:$AD$17,2,FALSE)),"",VLOOKUP($B597&amp;" "&amp;$M597,Lists!$AC$4:$AD$17,2,FALSE))</f>
        <v/>
      </c>
      <c r="M597" s="78" t="str">
        <f>IF(ISERROR(VLOOKUP($K597,Lists!$L$4:$M$7,2,FALSE)),"",VLOOKUP($K597,Lists!$L$4:$M$7,2,FALSE))</f>
        <v/>
      </c>
      <c r="N597" s="98" t="str">
        <f t="shared" si="9"/>
        <v/>
      </c>
      <c r="O597" s="124" t="str">
        <f>IF(C597="no",VLOOKUP(B597,Lists!$R$4:$AB$17,10, FALSE),"Please enter details here")</f>
        <v>Please enter details here</v>
      </c>
      <c r="P597" s="99"/>
      <c r="Q597" s="99" t="str">
        <f>IF(Lists!$BA$4="","No","")</f>
        <v>No</v>
      </c>
      <c r="R597" s="100" t="str">
        <f>IF(ISERROR(VLOOKUP($E597,Lists!$T$4:$AA$49,6,FALSE)),"",VLOOKUP($E597,Lists!$T$4:$AA$49,6,FALSE))</f>
        <v/>
      </c>
      <c r="S597" s="101" t="str">
        <f>IF(ISERROR(VLOOKUP($E597,Lists!$T$4:$AA$49,7,FALSE)),"",VLOOKUP($E597,Lists!$T$4:$AA$49,7,FALSE))</f>
        <v/>
      </c>
      <c r="T597" s="102"/>
      <c r="U597" s="102"/>
      <c r="V597" s="102"/>
      <c r="W597" s="102"/>
      <c r="X597" s="102" t="str">
        <f>IF(ISERROR(VLOOKUP($E597,Lists!$T$4:$AF$49,13,FALSE))," ",VLOOKUP($E597,Lists!$T$4:$AF$49,13,FALSE))</f>
        <v xml:space="preserve"> </v>
      </c>
    </row>
    <row r="598" spans="1:24" x14ac:dyDescent="0.25">
      <c r="A598" s="91"/>
      <c r="B598" s="76" t="s">
        <v>781</v>
      </c>
      <c r="C598" s="89" t="s">
        <v>900</v>
      </c>
      <c r="D598" s="139" t="str">
        <f>IF(ISERROR(VLOOKUP($B598,Lists!$R$4:$S$17,2,FALSE)),"",VLOOKUP($B598,Lists!$R$4:$S$17,2,FALSE))</f>
        <v/>
      </c>
      <c r="E598" s="90" t="s">
        <v>799</v>
      </c>
      <c r="F598" s="96"/>
      <c r="G598" s="96" t="s">
        <v>836</v>
      </c>
      <c r="H598" s="91" t="s">
        <v>1016</v>
      </c>
      <c r="I598" s="91" t="s">
        <v>926</v>
      </c>
      <c r="J598" s="97"/>
      <c r="K598" s="78" t="s">
        <v>945</v>
      </c>
      <c r="L598" s="140" t="str">
        <f>IF(ISERROR(VLOOKUP($B598&amp;" "&amp;$M598,Lists!$AC$4:$AD$17,2,FALSE)),"",VLOOKUP($B598&amp;" "&amp;$M598,Lists!$AC$4:$AD$17,2,FALSE))</f>
        <v/>
      </c>
      <c r="M598" s="78" t="str">
        <f>IF(ISERROR(VLOOKUP($K598,Lists!$L$4:$M$7,2,FALSE)),"",VLOOKUP($K598,Lists!$L$4:$M$7,2,FALSE))</f>
        <v/>
      </c>
      <c r="N598" s="98" t="str">
        <f t="shared" si="9"/>
        <v/>
      </c>
      <c r="O598" s="124" t="str">
        <f>IF(C598="no",VLOOKUP(B598,Lists!$R$4:$AB$17,10, FALSE),"Please enter details here")</f>
        <v>Please enter details here</v>
      </c>
      <c r="P598" s="99"/>
      <c r="Q598" s="99" t="str">
        <f>IF(Lists!$BA$4="","No","")</f>
        <v>No</v>
      </c>
      <c r="R598" s="100" t="str">
        <f>IF(ISERROR(VLOOKUP($E598,Lists!$T$4:$AA$49,6,FALSE)),"",VLOOKUP($E598,Lists!$T$4:$AA$49,6,FALSE))</f>
        <v/>
      </c>
      <c r="S598" s="101" t="str">
        <f>IF(ISERROR(VLOOKUP($E598,Lists!$T$4:$AA$49,7,FALSE)),"",VLOOKUP($E598,Lists!$T$4:$AA$49,7,FALSE))</f>
        <v/>
      </c>
      <c r="T598" s="102"/>
      <c r="U598" s="102"/>
      <c r="V598" s="102"/>
      <c r="W598" s="102"/>
      <c r="X598" s="102" t="str">
        <f>IF(ISERROR(VLOOKUP($E598,Lists!$T$4:$AF$49,13,FALSE))," ",VLOOKUP($E598,Lists!$T$4:$AF$49,13,FALSE))</f>
        <v xml:space="preserve"> </v>
      </c>
    </row>
    <row r="599" spans="1:24" x14ac:dyDescent="0.25">
      <c r="A599" s="91"/>
      <c r="B599" s="76" t="s">
        <v>781</v>
      </c>
      <c r="C599" s="89" t="s">
        <v>900</v>
      </c>
      <c r="D599" s="139" t="str">
        <f>IF(ISERROR(VLOOKUP($B599,Lists!$R$4:$S$17,2,FALSE)),"",VLOOKUP($B599,Lists!$R$4:$S$17,2,FALSE))</f>
        <v/>
      </c>
      <c r="E599" s="90" t="s">
        <v>799</v>
      </c>
      <c r="F599" s="96"/>
      <c r="G599" s="96" t="s">
        <v>836</v>
      </c>
      <c r="H599" s="91" t="s">
        <v>1016</v>
      </c>
      <c r="I599" s="91" t="s">
        <v>926</v>
      </c>
      <c r="J599" s="97"/>
      <c r="K599" s="78" t="s">
        <v>945</v>
      </c>
      <c r="L599" s="140" t="str">
        <f>IF(ISERROR(VLOOKUP($B599&amp;" "&amp;$M599,Lists!$AC$4:$AD$17,2,FALSE)),"",VLOOKUP($B599&amp;" "&amp;$M599,Lists!$AC$4:$AD$17,2,FALSE))</f>
        <v/>
      </c>
      <c r="M599" s="78" t="str">
        <f>IF(ISERROR(VLOOKUP($K599,Lists!$L$4:$M$7,2,FALSE)),"",VLOOKUP($K599,Lists!$L$4:$M$7,2,FALSE))</f>
        <v/>
      </c>
      <c r="N599" s="98" t="str">
        <f t="shared" si="9"/>
        <v/>
      </c>
      <c r="O599" s="124" t="str">
        <f>IF(C599="no",VLOOKUP(B599,Lists!$R$4:$AB$17,10, FALSE),"Please enter details here")</f>
        <v>Please enter details here</v>
      </c>
      <c r="P599" s="99"/>
      <c r="Q599" s="99" t="str">
        <f>IF(Lists!$BA$4="","No","")</f>
        <v>No</v>
      </c>
      <c r="R599" s="100" t="str">
        <f>IF(ISERROR(VLOOKUP($E599,Lists!$T$4:$AA$49,6,FALSE)),"",VLOOKUP($E599,Lists!$T$4:$AA$49,6,FALSE))</f>
        <v/>
      </c>
      <c r="S599" s="101" t="str">
        <f>IF(ISERROR(VLOOKUP($E599,Lists!$T$4:$AA$49,7,FALSE)),"",VLOOKUP($E599,Lists!$T$4:$AA$49,7,FALSE))</f>
        <v/>
      </c>
      <c r="T599" s="102"/>
      <c r="U599" s="102"/>
      <c r="V599" s="102"/>
      <c r="W599" s="102"/>
      <c r="X599" s="102" t="str">
        <f>IF(ISERROR(VLOOKUP($E599,Lists!$T$4:$AF$49,13,FALSE))," ",VLOOKUP($E599,Lists!$T$4:$AF$49,13,FALSE))</f>
        <v xml:space="preserve"> </v>
      </c>
    </row>
    <row r="600" spans="1:24" x14ac:dyDescent="0.25">
      <c r="A600" s="91"/>
      <c r="B600" s="76" t="s">
        <v>781</v>
      </c>
      <c r="C600" s="89" t="s">
        <v>900</v>
      </c>
      <c r="D600" s="139" t="str">
        <f>IF(ISERROR(VLOOKUP($B600,Lists!$R$4:$S$17,2,FALSE)),"",VLOOKUP($B600,Lists!$R$4:$S$17,2,FALSE))</f>
        <v/>
      </c>
      <c r="E600" s="90" t="s">
        <v>799</v>
      </c>
      <c r="F600" s="96"/>
      <c r="G600" s="96" t="s">
        <v>836</v>
      </c>
      <c r="H600" s="91" t="s">
        <v>1016</v>
      </c>
      <c r="I600" s="91" t="s">
        <v>926</v>
      </c>
      <c r="J600" s="97"/>
      <c r="K600" s="78" t="s">
        <v>945</v>
      </c>
      <c r="L600" s="140" t="str">
        <f>IF(ISERROR(VLOOKUP($B600&amp;" "&amp;$M600,Lists!$AC$4:$AD$17,2,FALSE)),"",VLOOKUP($B600&amp;" "&amp;$M600,Lists!$AC$4:$AD$17,2,FALSE))</f>
        <v/>
      </c>
      <c r="M600" s="78" t="str">
        <f>IF(ISERROR(VLOOKUP($K600,Lists!$L$4:$M$7,2,FALSE)),"",VLOOKUP($K600,Lists!$L$4:$M$7,2,FALSE))</f>
        <v/>
      </c>
      <c r="N600" s="98" t="str">
        <f t="shared" si="9"/>
        <v/>
      </c>
      <c r="O600" s="124" t="str">
        <f>IF(C600="no",VLOOKUP(B600,Lists!$R$4:$AB$17,10, FALSE),"Please enter details here")</f>
        <v>Please enter details here</v>
      </c>
      <c r="P600" s="99"/>
      <c r="Q600" s="99" t="str">
        <f>IF(Lists!$BA$4="","No","")</f>
        <v>No</v>
      </c>
      <c r="R600" s="100" t="str">
        <f>IF(ISERROR(VLOOKUP($E600,Lists!$T$4:$AA$49,6,FALSE)),"",VLOOKUP($E600,Lists!$T$4:$AA$49,6,FALSE))</f>
        <v/>
      </c>
      <c r="S600" s="101" t="str">
        <f>IF(ISERROR(VLOOKUP($E600,Lists!$T$4:$AA$49,7,FALSE)),"",VLOOKUP($E600,Lists!$T$4:$AA$49,7,FALSE))</f>
        <v/>
      </c>
      <c r="T600" s="102"/>
      <c r="U600" s="102"/>
      <c r="V600" s="102"/>
      <c r="W600" s="102"/>
      <c r="X600" s="102" t="str">
        <f>IF(ISERROR(VLOOKUP($E600,Lists!$T$4:$AF$49,13,FALSE))," ",VLOOKUP($E600,Lists!$T$4:$AF$49,13,FALSE))</f>
        <v xml:space="preserve"> </v>
      </c>
    </row>
    <row r="601" spans="1:24" x14ac:dyDescent="0.25">
      <c r="A601" s="91"/>
      <c r="B601" s="76" t="s">
        <v>781</v>
      </c>
      <c r="C601" s="89" t="s">
        <v>900</v>
      </c>
      <c r="D601" s="139" t="str">
        <f>IF(ISERROR(VLOOKUP($B601,Lists!$R$4:$S$17,2,FALSE)),"",VLOOKUP($B601,Lists!$R$4:$S$17,2,FALSE))</f>
        <v/>
      </c>
      <c r="E601" s="90" t="s">
        <v>799</v>
      </c>
      <c r="F601" s="96"/>
      <c r="G601" s="96" t="s">
        <v>836</v>
      </c>
      <c r="H601" s="91" t="s">
        <v>1016</v>
      </c>
      <c r="I601" s="91" t="s">
        <v>926</v>
      </c>
      <c r="J601" s="97"/>
      <c r="K601" s="78" t="s">
        <v>945</v>
      </c>
      <c r="L601" s="140" t="str">
        <f>IF(ISERROR(VLOOKUP($B601&amp;" "&amp;$M601,Lists!$AC$4:$AD$17,2,FALSE)),"",VLOOKUP($B601&amp;" "&amp;$M601,Lists!$AC$4:$AD$17,2,FALSE))</f>
        <v/>
      </c>
      <c r="M601" s="78" t="str">
        <f>IF(ISERROR(VLOOKUP($K601,Lists!$L$4:$M$7,2,FALSE)),"",VLOOKUP($K601,Lists!$L$4:$M$7,2,FALSE))</f>
        <v/>
      </c>
      <c r="N601" s="98" t="str">
        <f t="shared" si="9"/>
        <v/>
      </c>
      <c r="O601" s="124" t="str">
        <f>IF(C601="no",VLOOKUP(B601,Lists!$R$4:$AB$17,10, FALSE),"Please enter details here")</f>
        <v>Please enter details here</v>
      </c>
      <c r="P601" s="99"/>
      <c r="Q601" s="99" t="str">
        <f>IF(Lists!$BA$4="","No","")</f>
        <v>No</v>
      </c>
      <c r="R601" s="100" t="str">
        <f>IF(ISERROR(VLOOKUP($E601,Lists!$T$4:$AA$49,6,FALSE)),"",VLOOKUP($E601,Lists!$T$4:$AA$49,6,FALSE))</f>
        <v/>
      </c>
      <c r="S601" s="101" t="str">
        <f>IF(ISERROR(VLOOKUP($E601,Lists!$T$4:$AA$49,7,FALSE)),"",VLOOKUP($E601,Lists!$T$4:$AA$49,7,FALSE))</f>
        <v/>
      </c>
      <c r="T601" s="102"/>
      <c r="U601" s="102"/>
      <c r="V601" s="102"/>
      <c r="W601" s="102"/>
      <c r="X601" s="102" t="str">
        <f>IF(ISERROR(VLOOKUP($E601,Lists!$T$4:$AF$49,13,FALSE))," ",VLOOKUP($E601,Lists!$T$4:$AF$49,13,FALSE))</f>
        <v xml:space="preserve"> </v>
      </c>
    </row>
    <row r="602" spans="1:24" x14ac:dyDescent="0.25">
      <c r="A602" s="91"/>
      <c r="B602" s="76" t="s">
        <v>781</v>
      </c>
      <c r="C602" s="89" t="s">
        <v>900</v>
      </c>
      <c r="D602" s="139" t="str">
        <f>IF(ISERROR(VLOOKUP($B602,Lists!$R$4:$S$17,2,FALSE)),"",VLOOKUP($B602,Lists!$R$4:$S$17,2,FALSE))</f>
        <v/>
      </c>
      <c r="E602" s="90" t="s">
        <v>799</v>
      </c>
      <c r="F602" s="96"/>
      <c r="G602" s="96" t="s">
        <v>836</v>
      </c>
      <c r="H602" s="91" t="s">
        <v>1016</v>
      </c>
      <c r="I602" s="91" t="s">
        <v>926</v>
      </c>
      <c r="J602" s="97"/>
      <c r="K602" s="78" t="s">
        <v>945</v>
      </c>
      <c r="L602" s="140" t="str">
        <f>IF(ISERROR(VLOOKUP($B602&amp;" "&amp;$M602,Lists!$AC$4:$AD$17,2,FALSE)),"",VLOOKUP($B602&amp;" "&amp;$M602,Lists!$AC$4:$AD$17,2,FALSE))</f>
        <v/>
      </c>
      <c r="M602" s="78" t="str">
        <f>IF(ISERROR(VLOOKUP($K602,Lists!$L$4:$M$7,2,FALSE)),"",VLOOKUP($K602,Lists!$L$4:$M$7,2,FALSE))</f>
        <v/>
      </c>
      <c r="N602" s="98" t="str">
        <f t="shared" si="9"/>
        <v/>
      </c>
      <c r="O602" s="124" t="str">
        <f>IF(C602="no",VLOOKUP(B602,Lists!$R$4:$AB$17,10, FALSE),"Please enter details here")</f>
        <v>Please enter details here</v>
      </c>
      <c r="P602" s="99"/>
      <c r="Q602" s="99" t="str">
        <f>IF(Lists!$BA$4="","No","")</f>
        <v>No</v>
      </c>
      <c r="R602" s="100" t="str">
        <f>IF(ISERROR(VLOOKUP($E602,Lists!$T$4:$AA$49,6,FALSE)),"",VLOOKUP($E602,Lists!$T$4:$AA$49,6,FALSE))</f>
        <v/>
      </c>
      <c r="S602" s="101" t="str">
        <f>IF(ISERROR(VLOOKUP($E602,Lists!$T$4:$AA$49,7,FALSE)),"",VLOOKUP($E602,Lists!$T$4:$AA$49,7,FALSE))</f>
        <v/>
      </c>
      <c r="T602" s="102"/>
      <c r="U602" s="102"/>
      <c r="V602" s="102"/>
      <c r="W602" s="102"/>
      <c r="X602" s="102" t="str">
        <f>IF(ISERROR(VLOOKUP($E602,Lists!$T$4:$AF$49,13,FALSE))," ",VLOOKUP($E602,Lists!$T$4:$AF$49,13,FALSE))</f>
        <v xml:space="preserve"> </v>
      </c>
    </row>
    <row r="603" spans="1:24" x14ac:dyDescent="0.25">
      <c r="A603" s="91"/>
      <c r="B603" s="76" t="s">
        <v>781</v>
      </c>
      <c r="C603" s="89" t="s">
        <v>900</v>
      </c>
      <c r="D603" s="139" t="str">
        <f>IF(ISERROR(VLOOKUP($B603,Lists!$R$4:$S$17,2,FALSE)),"",VLOOKUP($B603,Lists!$R$4:$S$17,2,FALSE))</f>
        <v/>
      </c>
      <c r="E603" s="90" t="s">
        <v>799</v>
      </c>
      <c r="F603" s="96"/>
      <c r="G603" s="96" t="s">
        <v>836</v>
      </c>
      <c r="H603" s="91" t="s">
        <v>1016</v>
      </c>
      <c r="I603" s="91" t="s">
        <v>926</v>
      </c>
      <c r="J603" s="97"/>
      <c r="K603" s="78" t="s">
        <v>945</v>
      </c>
      <c r="L603" s="140" t="str">
        <f>IF(ISERROR(VLOOKUP($B603&amp;" "&amp;$M603,Lists!$AC$4:$AD$17,2,FALSE)),"",VLOOKUP($B603&amp;" "&amp;$M603,Lists!$AC$4:$AD$17,2,FALSE))</f>
        <v/>
      </c>
      <c r="M603" s="78" t="str">
        <f>IF(ISERROR(VLOOKUP($K603,Lists!$L$4:$M$7,2,FALSE)),"",VLOOKUP($K603,Lists!$L$4:$M$7,2,FALSE))</f>
        <v/>
      </c>
      <c r="N603" s="98" t="str">
        <f t="shared" si="9"/>
        <v/>
      </c>
      <c r="O603" s="124" t="str">
        <f>IF(C603="no",VLOOKUP(B603,Lists!$R$4:$AB$17,10, FALSE),"Please enter details here")</f>
        <v>Please enter details here</v>
      </c>
      <c r="P603" s="99"/>
      <c r="Q603" s="99" t="str">
        <f>IF(Lists!$BA$4="","No","")</f>
        <v>No</v>
      </c>
      <c r="R603" s="100" t="str">
        <f>IF(ISERROR(VLOOKUP($E603,Lists!$T$4:$AA$49,6,FALSE)),"",VLOOKUP($E603,Lists!$T$4:$AA$49,6,FALSE))</f>
        <v/>
      </c>
      <c r="S603" s="101" t="str">
        <f>IF(ISERROR(VLOOKUP($E603,Lists!$T$4:$AA$49,7,FALSE)),"",VLOOKUP($E603,Lists!$T$4:$AA$49,7,FALSE))</f>
        <v/>
      </c>
      <c r="T603" s="102"/>
      <c r="U603" s="102"/>
      <c r="V603" s="102"/>
      <c r="W603" s="102"/>
      <c r="X603" s="102" t="str">
        <f>IF(ISERROR(VLOOKUP($E603,Lists!$T$4:$AF$49,13,FALSE))," ",VLOOKUP($E603,Lists!$T$4:$AF$49,13,FALSE))</f>
        <v xml:space="preserve"> </v>
      </c>
    </row>
    <row r="604" spans="1:24" x14ac:dyDescent="0.25">
      <c r="A604" s="91"/>
      <c r="B604" s="76" t="s">
        <v>781</v>
      </c>
      <c r="C604" s="89" t="s">
        <v>900</v>
      </c>
      <c r="D604" s="139" t="str">
        <f>IF(ISERROR(VLOOKUP($B604,Lists!$R$4:$S$17,2,FALSE)),"",VLOOKUP($B604,Lists!$R$4:$S$17,2,FALSE))</f>
        <v/>
      </c>
      <c r="E604" s="90" t="s">
        <v>799</v>
      </c>
      <c r="F604" s="96"/>
      <c r="G604" s="96" t="s">
        <v>836</v>
      </c>
      <c r="H604" s="91" t="s">
        <v>1016</v>
      </c>
      <c r="I604" s="91" t="s">
        <v>926</v>
      </c>
      <c r="J604" s="97"/>
      <c r="K604" s="78" t="s">
        <v>945</v>
      </c>
      <c r="L604" s="140" t="str">
        <f>IF(ISERROR(VLOOKUP($B604&amp;" "&amp;$M604,Lists!$AC$4:$AD$17,2,FALSE)),"",VLOOKUP($B604&amp;" "&amp;$M604,Lists!$AC$4:$AD$17,2,FALSE))</f>
        <v/>
      </c>
      <c r="M604" s="78" t="str">
        <f>IF(ISERROR(VLOOKUP($K604,Lists!$L$4:$M$7,2,FALSE)),"",VLOOKUP($K604,Lists!$L$4:$M$7,2,FALSE))</f>
        <v/>
      </c>
      <c r="N604" s="98" t="str">
        <f t="shared" si="9"/>
        <v/>
      </c>
      <c r="O604" s="124" t="str">
        <f>IF(C604="no",VLOOKUP(B604,Lists!$R$4:$AB$17,10, FALSE),"Please enter details here")</f>
        <v>Please enter details here</v>
      </c>
      <c r="P604" s="99"/>
      <c r="Q604" s="99" t="str">
        <f>IF(Lists!$BA$4="","No","")</f>
        <v>No</v>
      </c>
      <c r="R604" s="100" t="str">
        <f>IF(ISERROR(VLOOKUP($E604,Lists!$T$4:$AA$49,6,FALSE)),"",VLOOKUP($E604,Lists!$T$4:$AA$49,6,FALSE))</f>
        <v/>
      </c>
      <c r="S604" s="101" t="str">
        <f>IF(ISERROR(VLOOKUP($E604,Lists!$T$4:$AA$49,7,FALSE)),"",VLOOKUP($E604,Lists!$T$4:$AA$49,7,FALSE))</f>
        <v/>
      </c>
      <c r="T604" s="102"/>
      <c r="U604" s="102"/>
      <c r="V604" s="102"/>
      <c r="W604" s="102"/>
      <c r="X604" s="102" t="str">
        <f>IF(ISERROR(VLOOKUP($E604,Lists!$T$4:$AF$49,13,FALSE))," ",VLOOKUP($E604,Lists!$T$4:$AF$49,13,FALSE))</f>
        <v xml:space="preserve"> </v>
      </c>
    </row>
    <row r="605" spans="1:24" x14ac:dyDescent="0.25">
      <c r="A605" s="91"/>
      <c r="B605" s="76" t="s">
        <v>781</v>
      </c>
      <c r="C605" s="89" t="s">
        <v>900</v>
      </c>
      <c r="D605" s="139" t="str">
        <f>IF(ISERROR(VLOOKUP($B605,Lists!$R$4:$S$17,2,FALSE)),"",VLOOKUP($B605,Lists!$R$4:$S$17,2,FALSE))</f>
        <v/>
      </c>
      <c r="E605" s="90" t="s">
        <v>799</v>
      </c>
      <c r="F605" s="96"/>
      <c r="G605" s="96" t="s">
        <v>836</v>
      </c>
      <c r="H605" s="91" t="s">
        <v>1016</v>
      </c>
      <c r="I605" s="91" t="s">
        <v>926</v>
      </c>
      <c r="J605" s="97"/>
      <c r="K605" s="78" t="s">
        <v>945</v>
      </c>
      <c r="L605" s="140" t="str">
        <f>IF(ISERROR(VLOOKUP($B605&amp;" "&amp;$M605,Lists!$AC$4:$AD$17,2,FALSE)),"",VLOOKUP($B605&amp;" "&amp;$M605,Lists!$AC$4:$AD$17,2,FALSE))</f>
        <v/>
      </c>
      <c r="M605" s="78" t="str">
        <f>IF(ISERROR(VLOOKUP($K605,Lists!$L$4:$M$7,2,FALSE)),"",VLOOKUP($K605,Lists!$L$4:$M$7,2,FALSE))</f>
        <v/>
      </c>
      <c r="N605" s="98" t="str">
        <f t="shared" si="9"/>
        <v/>
      </c>
      <c r="O605" s="124" t="str">
        <f>IF(C605="no",VLOOKUP(B605,Lists!$R$4:$AB$17,10, FALSE),"Please enter details here")</f>
        <v>Please enter details here</v>
      </c>
      <c r="P605" s="99"/>
      <c r="Q605" s="99" t="str">
        <f>IF(Lists!$BA$4="","No","")</f>
        <v>No</v>
      </c>
      <c r="R605" s="100" t="str">
        <f>IF(ISERROR(VLOOKUP($E605,Lists!$T$4:$AA$49,6,FALSE)),"",VLOOKUP($E605,Lists!$T$4:$AA$49,6,FALSE))</f>
        <v/>
      </c>
      <c r="S605" s="101" t="str">
        <f>IF(ISERROR(VLOOKUP($E605,Lists!$T$4:$AA$49,7,FALSE)),"",VLOOKUP($E605,Lists!$T$4:$AA$49,7,FALSE))</f>
        <v/>
      </c>
      <c r="T605" s="102"/>
      <c r="U605" s="102"/>
      <c r="V605" s="102"/>
      <c r="W605" s="102"/>
      <c r="X605" s="102" t="str">
        <f>IF(ISERROR(VLOOKUP($E605,Lists!$T$4:$AF$49,13,FALSE))," ",VLOOKUP($E605,Lists!$T$4:$AF$49,13,FALSE))</f>
        <v xml:space="preserve"> </v>
      </c>
    </row>
    <row r="606" spans="1:24" x14ac:dyDescent="0.25">
      <c r="A606" s="91"/>
      <c r="B606" s="76" t="s">
        <v>781</v>
      </c>
      <c r="C606" s="89" t="s">
        <v>900</v>
      </c>
      <c r="D606" s="139" t="str">
        <f>IF(ISERROR(VLOOKUP($B606,Lists!$R$4:$S$17,2,FALSE)),"",VLOOKUP($B606,Lists!$R$4:$S$17,2,FALSE))</f>
        <v/>
      </c>
      <c r="E606" s="90" t="s">
        <v>799</v>
      </c>
      <c r="F606" s="96"/>
      <c r="G606" s="96" t="s">
        <v>836</v>
      </c>
      <c r="H606" s="91" t="s">
        <v>1016</v>
      </c>
      <c r="I606" s="91" t="s">
        <v>926</v>
      </c>
      <c r="J606" s="97"/>
      <c r="K606" s="78" t="s">
        <v>945</v>
      </c>
      <c r="L606" s="140" t="str">
        <f>IF(ISERROR(VLOOKUP($B606&amp;" "&amp;$M606,Lists!$AC$4:$AD$17,2,FALSE)),"",VLOOKUP($B606&amp;" "&amp;$M606,Lists!$AC$4:$AD$17,2,FALSE))</f>
        <v/>
      </c>
      <c r="M606" s="78" t="str">
        <f>IF(ISERROR(VLOOKUP($K606,Lists!$L$4:$M$7,2,FALSE)),"",VLOOKUP($K606,Lists!$L$4:$M$7,2,FALSE))</f>
        <v/>
      </c>
      <c r="N606" s="98" t="str">
        <f t="shared" si="9"/>
        <v/>
      </c>
      <c r="O606" s="124" t="str">
        <f>IF(C606="no",VLOOKUP(B606,Lists!$R$4:$AB$17,10, FALSE),"Please enter details here")</f>
        <v>Please enter details here</v>
      </c>
      <c r="P606" s="99"/>
      <c r="Q606" s="99" t="str">
        <f>IF(Lists!$BA$4="","No","")</f>
        <v>No</v>
      </c>
      <c r="R606" s="100" t="str">
        <f>IF(ISERROR(VLOOKUP($E606,Lists!$T$4:$AA$49,6,FALSE)),"",VLOOKUP($E606,Lists!$T$4:$AA$49,6,FALSE))</f>
        <v/>
      </c>
      <c r="S606" s="101" t="str">
        <f>IF(ISERROR(VLOOKUP($E606,Lists!$T$4:$AA$49,7,FALSE)),"",VLOOKUP($E606,Lists!$T$4:$AA$49,7,FALSE))</f>
        <v/>
      </c>
      <c r="T606" s="102"/>
      <c r="U606" s="102"/>
      <c r="V606" s="102"/>
      <c r="W606" s="102"/>
      <c r="X606" s="102" t="str">
        <f>IF(ISERROR(VLOOKUP($E606,Lists!$T$4:$AF$49,13,FALSE))," ",VLOOKUP($E606,Lists!$T$4:$AF$49,13,FALSE))</f>
        <v xml:space="preserve"> </v>
      </c>
    </row>
    <row r="607" spans="1:24" x14ac:dyDescent="0.25">
      <c r="A607" s="91"/>
      <c r="B607" s="76" t="s">
        <v>781</v>
      </c>
      <c r="C607" s="89" t="s">
        <v>900</v>
      </c>
      <c r="D607" s="139" t="str">
        <f>IF(ISERROR(VLOOKUP($B607,Lists!$R$4:$S$17,2,FALSE)),"",VLOOKUP($B607,Lists!$R$4:$S$17,2,FALSE))</f>
        <v/>
      </c>
      <c r="E607" s="90" t="s">
        <v>799</v>
      </c>
      <c r="F607" s="96"/>
      <c r="G607" s="96" t="s">
        <v>836</v>
      </c>
      <c r="H607" s="91" t="s">
        <v>1016</v>
      </c>
      <c r="I607" s="91" t="s">
        <v>926</v>
      </c>
      <c r="J607" s="97"/>
      <c r="K607" s="78" t="s">
        <v>945</v>
      </c>
      <c r="L607" s="140" t="str">
        <f>IF(ISERROR(VLOOKUP($B607&amp;" "&amp;$M607,Lists!$AC$4:$AD$17,2,FALSE)),"",VLOOKUP($B607&amp;" "&amp;$M607,Lists!$AC$4:$AD$17,2,FALSE))</f>
        <v/>
      </c>
      <c r="M607" s="78" t="str">
        <f>IF(ISERROR(VLOOKUP($K607,Lists!$L$4:$M$7,2,FALSE)),"",VLOOKUP($K607,Lists!$L$4:$M$7,2,FALSE))</f>
        <v/>
      </c>
      <c r="N607" s="98" t="str">
        <f t="shared" si="9"/>
        <v/>
      </c>
      <c r="O607" s="124" t="str">
        <f>IF(C607="no",VLOOKUP(B607,Lists!$R$4:$AB$17,10, FALSE),"Please enter details here")</f>
        <v>Please enter details here</v>
      </c>
      <c r="P607" s="99"/>
      <c r="Q607" s="99" t="str">
        <f>IF(Lists!$BA$4="","No","")</f>
        <v>No</v>
      </c>
      <c r="R607" s="100" t="str">
        <f>IF(ISERROR(VLOOKUP($E607,Lists!$T$4:$AA$49,6,FALSE)),"",VLOOKUP($E607,Lists!$T$4:$AA$49,6,FALSE))</f>
        <v/>
      </c>
      <c r="S607" s="101" t="str">
        <f>IF(ISERROR(VLOOKUP($E607,Lists!$T$4:$AA$49,7,FALSE)),"",VLOOKUP($E607,Lists!$T$4:$AA$49,7,FALSE))</f>
        <v/>
      </c>
      <c r="T607" s="102"/>
      <c r="U607" s="102"/>
      <c r="V607" s="102"/>
      <c r="W607" s="102"/>
      <c r="X607" s="102" t="str">
        <f>IF(ISERROR(VLOOKUP($E607,Lists!$T$4:$AF$49,13,FALSE))," ",VLOOKUP($E607,Lists!$T$4:$AF$49,13,FALSE))</f>
        <v xml:space="preserve"> </v>
      </c>
    </row>
    <row r="608" spans="1:24" x14ac:dyDescent="0.25">
      <c r="A608" s="91"/>
      <c r="B608" s="76" t="s">
        <v>781</v>
      </c>
      <c r="C608" s="89" t="s">
        <v>900</v>
      </c>
      <c r="D608" s="139" t="str">
        <f>IF(ISERROR(VLOOKUP($B608,Lists!$R$4:$S$17,2,FALSE)),"",VLOOKUP($B608,Lists!$R$4:$S$17,2,FALSE))</f>
        <v/>
      </c>
      <c r="E608" s="90" t="s">
        <v>799</v>
      </c>
      <c r="F608" s="96"/>
      <c r="G608" s="96" t="s">
        <v>836</v>
      </c>
      <c r="H608" s="91" t="s">
        <v>1016</v>
      </c>
      <c r="I608" s="91" t="s">
        <v>926</v>
      </c>
      <c r="J608" s="97"/>
      <c r="K608" s="78" t="s">
        <v>945</v>
      </c>
      <c r="L608" s="140" t="str">
        <f>IF(ISERROR(VLOOKUP($B608&amp;" "&amp;$M608,Lists!$AC$4:$AD$17,2,FALSE)),"",VLOOKUP($B608&amp;" "&amp;$M608,Lists!$AC$4:$AD$17,2,FALSE))</f>
        <v/>
      </c>
      <c r="M608" s="78" t="str">
        <f>IF(ISERROR(VLOOKUP($K608,Lists!$L$4:$M$7,2,FALSE)),"",VLOOKUP($K608,Lists!$L$4:$M$7,2,FALSE))</f>
        <v/>
      </c>
      <c r="N608" s="98" t="str">
        <f t="shared" si="9"/>
        <v/>
      </c>
      <c r="O608" s="124" t="str">
        <f>IF(C608="no",VLOOKUP(B608,Lists!$R$4:$AB$17,10, FALSE),"Please enter details here")</f>
        <v>Please enter details here</v>
      </c>
      <c r="P608" s="99"/>
      <c r="Q608" s="99" t="str">
        <f>IF(Lists!$BA$4="","No","")</f>
        <v>No</v>
      </c>
      <c r="R608" s="100" t="str">
        <f>IF(ISERROR(VLOOKUP($E608,Lists!$T$4:$AA$49,6,FALSE)),"",VLOOKUP($E608,Lists!$T$4:$AA$49,6,FALSE))</f>
        <v/>
      </c>
      <c r="S608" s="101" t="str">
        <f>IF(ISERROR(VLOOKUP($E608,Lists!$T$4:$AA$49,7,FALSE)),"",VLOOKUP($E608,Lists!$T$4:$AA$49,7,FALSE))</f>
        <v/>
      </c>
      <c r="T608" s="102"/>
      <c r="U608" s="102"/>
      <c r="V608" s="102"/>
      <c r="W608" s="102"/>
      <c r="X608" s="102" t="str">
        <f>IF(ISERROR(VLOOKUP($E608,Lists!$T$4:$AF$49,13,FALSE))," ",VLOOKUP($E608,Lists!$T$4:$AF$49,13,FALSE))</f>
        <v xml:space="preserve"> </v>
      </c>
    </row>
    <row r="609" spans="1:24" x14ac:dyDescent="0.25">
      <c r="A609" s="91"/>
      <c r="B609" s="76" t="s">
        <v>781</v>
      </c>
      <c r="C609" s="89" t="s">
        <v>900</v>
      </c>
      <c r="D609" s="139" t="str">
        <f>IF(ISERROR(VLOOKUP($B609,Lists!$R$4:$S$17,2,FALSE)),"",VLOOKUP($B609,Lists!$R$4:$S$17,2,FALSE))</f>
        <v/>
      </c>
      <c r="E609" s="90" t="s">
        <v>799</v>
      </c>
      <c r="F609" s="96"/>
      <c r="G609" s="96" t="s">
        <v>836</v>
      </c>
      <c r="H609" s="91" t="s">
        <v>1016</v>
      </c>
      <c r="I609" s="91" t="s">
        <v>926</v>
      </c>
      <c r="J609" s="97"/>
      <c r="K609" s="78" t="s">
        <v>945</v>
      </c>
      <c r="L609" s="140" t="str">
        <f>IF(ISERROR(VLOOKUP($B609&amp;" "&amp;$M609,Lists!$AC$4:$AD$17,2,FALSE)),"",VLOOKUP($B609&amp;" "&amp;$M609,Lists!$AC$4:$AD$17,2,FALSE))</f>
        <v/>
      </c>
      <c r="M609" s="78" t="str">
        <f>IF(ISERROR(VLOOKUP($K609,Lists!$L$4:$M$7,2,FALSE)),"",VLOOKUP($K609,Lists!$L$4:$M$7,2,FALSE))</f>
        <v/>
      </c>
      <c r="N609" s="98" t="str">
        <f t="shared" si="9"/>
        <v/>
      </c>
      <c r="O609" s="124" t="str">
        <f>IF(C609="no",VLOOKUP(B609,Lists!$R$4:$AB$17,10, FALSE),"Please enter details here")</f>
        <v>Please enter details here</v>
      </c>
      <c r="P609" s="99"/>
      <c r="Q609" s="99" t="str">
        <f>IF(Lists!$BA$4="","No","")</f>
        <v>No</v>
      </c>
      <c r="R609" s="100" t="str">
        <f>IF(ISERROR(VLOOKUP($E609,Lists!$T$4:$AA$49,6,FALSE)),"",VLOOKUP($E609,Lists!$T$4:$AA$49,6,FALSE))</f>
        <v/>
      </c>
      <c r="S609" s="101" t="str">
        <f>IF(ISERROR(VLOOKUP($E609,Lists!$T$4:$AA$49,7,FALSE)),"",VLOOKUP($E609,Lists!$T$4:$AA$49,7,FALSE))</f>
        <v/>
      </c>
      <c r="T609" s="102"/>
      <c r="U609" s="102"/>
      <c r="V609" s="102"/>
      <c r="W609" s="102"/>
      <c r="X609" s="102" t="str">
        <f>IF(ISERROR(VLOOKUP($E609,Lists!$T$4:$AF$49,13,FALSE))," ",VLOOKUP($E609,Lists!$T$4:$AF$49,13,FALSE))</f>
        <v xml:space="preserve"> </v>
      </c>
    </row>
    <row r="610" spans="1:24" x14ac:dyDescent="0.25">
      <c r="A610" s="91"/>
      <c r="B610" s="76" t="s">
        <v>781</v>
      </c>
      <c r="C610" s="89" t="s">
        <v>900</v>
      </c>
      <c r="D610" s="139" t="str">
        <f>IF(ISERROR(VLOOKUP($B610,Lists!$R$4:$S$17,2,FALSE)),"",VLOOKUP($B610,Lists!$R$4:$S$17,2,FALSE))</f>
        <v/>
      </c>
      <c r="E610" s="90" t="s">
        <v>799</v>
      </c>
      <c r="F610" s="96"/>
      <c r="G610" s="96" t="s">
        <v>836</v>
      </c>
      <c r="H610" s="91" t="s">
        <v>1016</v>
      </c>
      <c r="I610" s="91" t="s">
        <v>926</v>
      </c>
      <c r="J610" s="97"/>
      <c r="K610" s="78" t="s">
        <v>945</v>
      </c>
      <c r="L610" s="140" t="str">
        <f>IF(ISERROR(VLOOKUP($B610&amp;" "&amp;$M610,Lists!$AC$4:$AD$17,2,FALSE)),"",VLOOKUP($B610&amp;" "&amp;$M610,Lists!$AC$4:$AD$17,2,FALSE))</f>
        <v/>
      </c>
      <c r="M610" s="78" t="str">
        <f>IF(ISERROR(VLOOKUP($K610,Lists!$L$4:$M$7,2,FALSE)),"",VLOOKUP($K610,Lists!$L$4:$M$7,2,FALSE))</f>
        <v/>
      </c>
      <c r="N610" s="98" t="str">
        <f t="shared" si="9"/>
        <v/>
      </c>
      <c r="O610" s="124" t="str">
        <f>IF(C610="no",VLOOKUP(B610,Lists!$R$4:$AB$17,10, FALSE),"Please enter details here")</f>
        <v>Please enter details here</v>
      </c>
      <c r="P610" s="99"/>
      <c r="Q610" s="99" t="str">
        <f>IF(Lists!$BA$4="","No","")</f>
        <v>No</v>
      </c>
      <c r="R610" s="100" t="str">
        <f>IF(ISERROR(VLOOKUP($E610,Lists!$T$4:$AA$49,6,FALSE)),"",VLOOKUP($E610,Lists!$T$4:$AA$49,6,FALSE))</f>
        <v/>
      </c>
      <c r="S610" s="101" t="str">
        <f>IF(ISERROR(VLOOKUP($E610,Lists!$T$4:$AA$49,7,FALSE)),"",VLOOKUP($E610,Lists!$T$4:$AA$49,7,FALSE))</f>
        <v/>
      </c>
      <c r="T610" s="102"/>
      <c r="U610" s="102"/>
      <c r="V610" s="102"/>
      <c r="W610" s="102"/>
      <c r="X610" s="102" t="str">
        <f>IF(ISERROR(VLOOKUP($E610,Lists!$T$4:$AF$49,13,FALSE))," ",VLOOKUP($E610,Lists!$T$4:$AF$49,13,FALSE))</f>
        <v xml:space="preserve"> </v>
      </c>
    </row>
    <row r="611" spans="1:24" x14ac:dyDescent="0.25">
      <c r="A611" s="91"/>
      <c r="B611" s="76" t="s">
        <v>781</v>
      </c>
      <c r="C611" s="89" t="s">
        <v>900</v>
      </c>
      <c r="D611" s="139" t="str">
        <f>IF(ISERROR(VLOOKUP($B611,Lists!$R$4:$S$17,2,FALSE)),"",VLOOKUP($B611,Lists!$R$4:$S$17,2,FALSE))</f>
        <v/>
      </c>
      <c r="E611" s="90" t="s">
        <v>799</v>
      </c>
      <c r="F611" s="96"/>
      <c r="G611" s="96" t="s">
        <v>836</v>
      </c>
      <c r="H611" s="91" t="s">
        <v>1016</v>
      </c>
      <c r="I611" s="91" t="s">
        <v>926</v>
      </c>
      <c r="J611" s="97"/>
      <c r="K611" s="78" t="s">
        <v>945</v>
      </c>
      <c r="L611" s="140" t="str">
        <f>IF(ISERROR(VLOOKUP($B611&amp;" "&amp;$M611,Lists!$AC$4:$AD$17,2,FALSE)),"",VLOOKUP($B611&amp;" "&amp;$M611,Lists!$AC$4:$AD$17,2,FALSE))</f>
        <v/>
      </c>
      <c r="M611" s="78" t="str">
        <f>IF(ISERROR(VLOOKUP($K611,Lists!$L$4:$M$7,2,FALSE)),"",VLOOKUP($K611,Lists!$L$4:$M$7,2,FALSE))</f>
        <v/>
      </c>
      <c r="N611" s="98" t="str">
        <f t="shared" si="9"/>
        <v/>
      </c>
      <c r="O611" s="124" t="str">
        <f>IF(C611="no",VLOOKUP(B611,Lists!$R$4:$AB$17,10, FALSE),"Please enter details here")</f>
        <v>Please enter details here</v>
      </c>
      <c r="P611" s="99"/>
      <c r="Q611" s="99" t="str">
        <f>IF(Lists!$BA$4="","No","")</f>
        <v>No</v>
      </c>
      <c r="R611" s="100" t="str">
        <f>IF(ISERROR(VLOOKUP($E611,Lists!$T$4:$AA$49,6,FALSE)),"",VLOOKUP($E611,Lists!$T$4:$AA$49,6,FALSE))</f>
        <v/>
      </c>
      <c r="S611" s="101" t="str">
        <f>IF(ISERROR(VLOOKUP($E611,Lists!$T$4:$AA$49,7,FALSE)),"",VLOOKUP($E611,Lists!$T$4:$AA$49,7,FALSE))</f>
        <v/>
      </c>
      <c r="T611" s="102"/>
      <c r="U611" s="102"/>
      <c r="V611" s="102"/>
      <c r="W611" s="102"/>
      <c r="X611" s="102" t="str">
        <f>IF(ISERROR(VLOOKUP($E611,Lists!$T$4:$AF$49,13,FALSE))," ",VLOOKUP($E611,Lists!$T$4:$AF$49,13,FALSE))</f>
        <v xml:space="preserve"> </v>
      </c>
    </row>
    <row r="612" spans="1:24" x14ac:dyDescent="0.25">
      <c r="A612" s="91"/>
      <c r="B612" s="76" t="s">
        <v>781</v>
      </c>
      <c r="C612" s="89" t="s">
        <v>900</v>
      </c>
      <c r="D612" s="139" t="str">
        <f>IF(ISERROR(VLOOKUP($B612,Lists!$R$4:$S$17,2,FALSE)),"",VLOOKUP($B612,Lists!$R$4:$S$17,2,FALSE))</f>
        <v/>
      </c>
      <c r="E612" s="90" t="s">
        <v>799</v>
      </c>
      <c r="F612" s="96"/>
      <c r="G612" s="96" t="s">
        <v>836</v>
      </c>
      <c r="H612" s="91" t="s">
        <v>1016</v>
      </c>
      <c r="I612" s="91" t="s">
        <v>926</v>
      </c>
      <c r="J612" s="97"/>
      <c r="K612" s="78" t="s">
        <v>945</v>
      </c>
      <c r="L612" s="140" t="str">
        <f>IF(ISERROR(VLOOKUP($B612&amp;" "&amp;$M612,Lists!$AC$4:$AD$17,2,FALSE)),"",VLOOKUP($B612&amp;" "&amp;$M612,Lists!$AC$4:$AD$17,2,FALSE))</f>
        <v/>
      </c>
      <c r="M612" s="78" t="str">
        <f>IF(ISERROR(VLOOKUP($K612,Lists!$L$4:$M$7,2,FALSE)),"",VLOOKUP($K612,Lists!$L$4:$M$7,2,FALSE))</f>
        <v/>
      </c>
      <c r="N612" s="98" t="str">
        <f t="shared" si="9"/>
        <v/>
      </c>
      <c r="O612" s="124" t="str">
        <f>IF(C612="no",VLOOKUP(B612,Lists!$R$4:$AB$17,10, FALSE),"Please enter details here")</f>
        <v>Please enter details here</v>
      </c>
      <c r="P612" s="99"/>
      <c r="Q612" s="99" t="str">
        <f>IF(Lists!$BA$4="","No","")</f>
        <v>No</v>
      </c>
      <c r="R612" s="100" t="str">
        <f>IF(ISERROR(VLOOKUP($E612,Lists!$T$4:$AA$49,6,FALSE)),"",VLOOKUP($E612,Lists!$T$4:$AA$49,6,FALSE))</f>
        <v/>
      </c>
      <c r="S612" s="101" t="str">
        <f>IF(ISERROR(VLOOKUP($E612,Lists!$T$4:$AA$49,7,FALSE)),"",VLOOKUP($E612,Lists!$T$4:$AA$49,7,FALSE))</f>
        <v/>
      </c>
      <c r="T612" s="102"/>
      <c r="U612" s="102"/>
      <c r="V612" s="102"/>
      <c r="W612" s="102"/>
      <c r="X612" s="102" t="str">
        <f>IF(ISERROR(VLOOKUP($E612,Lists!$T$4:$AF$49,13,FALSE))," ",VLOOKUP($E612,Lists!$T$4:$AF$49,13,FALSE))</f>
        <v xml:space="preserve"> </v>
      </c>
    </row>
    <row r="613" spans="1:24" x14ac:dyDescent="0.25">
      <c r="A613" s="91"/>
      <c r="B613" s="76" t="s">
        <v>781</v>
      </c>
      <c r="C613" s="89" t="s">
        <v>900</v>
      </c>
      <c r="D613" s="139" t="str">
        <f>IF(ISERROR(VLOOKUP($B613,Lists!$R$4:$S$17,2,FALSE)),"",VLOOKUP($B613,Lists!$R$4:$S$17,2,FALSE))</f>
        <v/>
      </c>
      <c r="E613" s="90" t="s">
        <v>799</v>
      </c>
      <c r="F613" s="96"/>
      <c r="G613" s="96" t="s">
        <v>836</v>
      </c>
      <c r="H613" s="91" t="s">
        <v>1016</v>
      </c>
      <c r="I613" s="91" t="s">
        <v>926</v>
      </c>
      <c r="J613" s="97"/>
      <c r="K613" s="78" t="s">
        <v>945</v>
      </c>
      <c r="L613" s="140" t="str">
        <f>IF(ISERROR(VLOOKUP($B613&amp;" "&amp;$M613,Lists!$AC$4:$AD$17,2,FALSE)),"",VLOOKUP($B613&amp;" "&amp;$M613,Lists!$AC$4:$AD$17,2,FALSE))</f>
        <v/>
      </c>
      <c r="M613" s="78" t="str">
        <f>IF(ISERROR(VLOOKUP($K613,Lists!$L$4:$M$7,2,FALSE)),"",VLOOKUP($K613,Lists!$L$4:$M$7,2,FALSE))</f>
        <v/>
      </c>
      <c r="N613" s="98" t="str">
        <f t="shared" si="9"/>
        <v/>
      </c>
      <c r="O613" s="124" t="str">
        <f>IF(C613="no",VLOOKUP(B613,Lists!$R$4:$AB$17,10, FALSE),"Please enter details here")</f>
        <v>Please enter details here</v>
      </c>
      <c r="P613" s="99"/>
      <c r="Q613" s="99" t="str">
        <f>IF(Lists!$BA$4="","No","")</f>
        <v>No</v>
      </c>
      <c r="R613" s="100" t="str">
        <f>IF(ISERROR(VLOOKUP($E613,Lists!$T$4:$AA$49,6,FALSE)),"",VLOOKUP($E613,Lists!$T$4:$AA$49,6,FALSE))</f>
        <v/>
      </c>
      <c r="S613" s="101" t="str">
        <f>IF(ISERROR(VLOOKUP($E613,Lists!$T$4:$AA$49,7,FALSE)),"",VLOOKUP($E613,Lists!$T$4:$AA$49,7,FALSE))</f>
        <v/>
      </c>
      <c r="T613" s="102"/>
      <c r="U613" s="102"/>
      <c r="V613" s="102"/>
      <c r="W613" s="102"/>
      <c r="X613" s="102" t="str">
        <f>IF(ISERROR(VLOOKUP($E613,Lists!$T$4:$AF$49,13,FALSE))," ",VLOOKUP($E613,Lists!$T$4:$AF$49,13,FALSE))</f>
        <v xml:space="preserve"> </v>
      </c>
    </row>
    <row r="614" spans="1:24" x14ac:dyDescent="0.25">
      <c r="A614" s="91"/>
      <c r="B614" s="76" t="s">
        <v>781</v>
      </c>
      <c r="C614" s="89" t="s">
        <v>900</v>
      </c>
      <c r="D614" s="139" t="str">
        <f>IF(ISERROR(VLOOKUP($B614,Lists!$R$4:$S$17,2,FALSE)),"",VLOOKUP($B614,Lists!$R$4:$S$17,2,FALSE))</f>
        <v/>
      </c>
      <c r="E614" s="90" t="s">
        <v>799</v>
      </c>
      <c r="F614" s="96"/>
      <c r="G614" s="96" t="s">
        <v>836</v>
      </c>
      <c r="H614" s="91" t="s">
        <v>1016</v>
      </c>
      <c r="I614" s="91" t="s">
        <v>926</v>
      </c>
      <c r="J614" s="97"/>
      <c r="K614" s="78" t="s">
        <v>945</v>
      </c>
      <c r="L614" s="140" t="str">
        <f>IF(ISERROR(VLOOKUP($B614&amp;" "&amp;$M614,Lists!$AC$4:$AD$17,2,FALSE)),"",VLOOKUP($B614&amp;" "&amp;$M614,Lists!$AC$4:$AD$17,2,FALSE))</f>
        <v/>
      </c>
      <c r="M614" s="78" t="str">
        <f>IF(ISERROR(VLOOKUP($K614,Lists!$L$4:$M$7,2,FALSE)),"",VLOOKUP($K614,Lists!$L$4:$M$7,2,FALSE))</f>
        <v/>
      </c>
      <c r="N614" s="98" t="str">
        <f t="shared" si="9"/>
        <v/>
      </c>
      <c r="O614" s="124" t="str">
        <f>IF(C614="no",VLOOKUP(B614,Lists!$R$4:$AB$17,10, FALSE),"Please enter details here")</f>
        <v>Please enter details here</v>
      </c>
      <c r="P614" s="99"/>
      <c r="Q614" s="99" t="str">
        <f>IF(Lists!$BA$4="","No","")</f>
        <v>No</v>
      </c>
      <c r="R614" s="100" t="str">
        <f>IF(ISERROR(VLOOKUP($E614,Lists!$T$4:$AA$49,6,FALSE)),"",VLOOKUP($E614,Lists!$T$4:$AA$49,6,FALSE))</f>
        <v/>
      </c>
      <c r="S614" s="101" t="str">
        <f>IF(ISERROR(VLOOKUP($E614,Lists!$T$4:$AA$49,7,FALSE)),"",VLOOKUP($E614,Lists!$T$4:$AA$49,7,FALSE))</f>
        <v/>
      </c>
      <c r="T614" s="102"/>
      <c r="U614" s="102"/>
      <c r="V614" s="102"/>
      <c r="W614" s="102"/>
      <c r="X614" s="102" t="str">
        <f>IF(ISERROR(VLOOKUP($E614,Lists!$T$4:$AF$49,13,FALSE))," ",VLOOKUP($E614,Lists!$T$4:$AF$49,13,FALSE))</f>
        <v xml:space="preserve"> </v>
      </c>
    </row>
    <row r="615" spans="1:24" x14ac:dyDescent="0.25">
      <c r="A615" s="91"/>
      <c r="B615" s="76" t="s">
        <v>781</v>
      </c>
      <c r="C615" s="89" t="s">
        <v>900</v>
      </c>
      <c r="D615" s="139" t="str">
        <f>IF(ISERROR(VLOOKUP($B615,Lists!$R$4:$S$17,2,FALSE)),"",VLOOKUP($B615,Lists!$R$4:$S$17,2,FALSE))</f>
        <v/>
      </c>
      <c r="E615" s="90" t="s">
        <v>799</v>
      </c>
      <c r="F615" s="96"/>
      <c r="G615" s="96" t="s">
        <v>836</v>
      </c>
      <c r="H615" s="91" t="s">
        <v>1016</v>
      </c>
      <c r="I615" s="91" t="s">
        <v>926</v>
      </c>
      <c r="J615" s="97"/>
      <c r="K615" s="78" t="s">
        <v>945</v>
      </c>
      <c r="L615" s="140" t="str">
        <f>IF(ISERROR(VLOOKUP($B615&amp;" "&amp;$M615,Lists!$AC$4:$AD$17,2,FALSE)),"",VLOOKUP($B615&amp;" "&amp;$M615,Lists!$AC$4:$AD$17,2,FALSE))</f>
        <v/>
      </c>
      <c r="M615" s="78" t="str">
        <f>IF(ISERROR(VLOOKUP($K615,Lists!$L$4:$M$7,2,FALSE)),"",VLOOKUP($K615,Lists!$L$4:$M$7,2,FALSE))</f>
        <v/>
      </c>
      <c r="N615" s="98" t="str">
        <f t="shared" si="9"/>
        <v/>
      </c>
      <c r="O615" s="124" t="str">
        <f>IF(C615="no",VLOOKUP(B615,Lists!$R$4:$AB$17,10, FALSE),"Please enter details here")</f>
        <v>Please enter details here</v>
      </c>
      <c r="P615" s="99"/>
      <c r="Q615" s="99" t="str">
        <f>IF(Lists!$BA$4="","No","")</f>
        <v>No</v>
      </c>
      <c r="R615" s="100" t="str">
        <f>IF(ISERROR(VLOOKUP($E615,Lists!$T$4:$AA$49,6,FALSE)),"",VLOOKUP($E615,Lists!$T$4:$AA$49,6,FALSE))</f>
        <v/>
      </c>
      <c r="S615" s="101" t="str">
        <f>IF(ISERROR(VLOOKUP($E615,Lists!$T$4:$AA$49,7,FALSE)),"",VLOOKUP($E615,Lists!$T$4:$AA$49,7,FALSE))</f>
        <v/>
      </c>
      <c r="T615" s="102"/>
      <c r="U615" s="102"/>
      <c r="V615" s="102"/>
      <c r="W615" s="102"/>
      <c r="X615" s="102" t="str">
        <f>IF(ISERROR(VLOOKUP($E615,Lists!$T$4:$AF$49,13,FALSE))," ",VLOOKUP($E615,Lists!$T$4:$AF$49,13,FALSE))</f>
        <v xml:space="preserve"> </v>
      </c>
    </row>
    <row r="616" spans="1:24" x14ac:dyDescent="0.25">
      <c r="A616" s="91"/>
      <c r="B616" s="76" t="s">
        <v>781</v>
      </c>
      <c r="C616" s="89" t="s">
        <v>900</v>
      </c>
      <c r="D616" s="139" t="str">
        <f>IF(ISERROR(VLOOKUP($B616,Lists!$R$4:$S$17,2,FALSE)),"",VLOOKUP($B616,Lists!$R$4:$S$17,2,FALSE))</f>
        <v/>
      </c>
      <c r="E616" s="90" t="s">
        <v>799</v>
      </c>
      <c r="F616" s="96"/>
      <c r="G616" s="96" t="s">
        <v>836</v>
      </c>
      <c r="H616" s="91" t="s">
        <v>1016</v>
      </c>
      <c r="I616" s="91" t="s">
        <v>926</v>
      </c>
      <c r="J616" s="97"/>
      <c r="K616" s="78" t="s">
        <v>945</v>
      </c>
      <c r="L616" s="140" t="str">
        <f>IF(ISERROR(VLOOKUP($B616&amp;" "&amp;$M616,Lists!$AC$4:$AD$17,2,FALSE)),"",VLOOKUP($B616&amp;" "&amp;$M616,Lists!$AC$4:$AD$17,2,FALSE))</f>
        <v/>
      </c>
      <c r="M616" s="78" t="str">
        <f>IF(ISERROR(VLOOKUP($K616,Lists!$L$4:$M$7,2,FALSE)),"",VLOOKUP($K616,Lists!$L$4:$M$7,2,FALSE))</f>
        <v/>
      </c>
      <c r="N616" s="98" t="str">
        <f t="shared" si="9"/>
        <v/>
      </c>
      <c r="O616" s="124" t="str">
        <f>IF(C616="no",VLOOKUP(B616,Lists!$R$4:$AB$17,10, FALSE),"Please enter details here")</f>
        <v>Please enter details here</v>
      </c>
      <c r="P616" s="99"/>
      <c r="Q616" s="99" t="str">
        <f>IF(Lists!$BA$4="","No","")</f>
        <v>No</v>
      </c>
      <c r="R616" s="100" t="str">
        <f>IF(ISERROR(VLOOKUP($E616,Lists!$T$4:$AA$49,6,FALSE)),"",VLOOKUP($E616,Lists!$T$4:$AA$49,6,FALSE))</f>
        <v/>
      </c>
      <c r="S616" s="101" t="str">
        <f>IF(ISERROR(VLOOKUP($E616,Lists!$T$4:$AA$49,7,FALSE)),"",VLOOKUP($E616,Lists!$T$4:$AA$49,7,FALSE))</f>
        <v/>
      </c>
      <c r="T616" s="102"/>
      <c r="U616" s="102"/>
      <c r="V616" s="102"/>
      <c r="W616" s="102"/>
      <c r="X616" s="102" t="str">
        <f>IF(ISERROR(VLOOKUP($E616,Lists!$T$4:$AF$49,13,FALSE))," ",VLOOKUP($E616,Lists!$T$4:$AF$49,13,FALSE))</f>
        <v xml:space="preserve"> </v>
      </c>
    </row>
    <row r="617" spans="1:24" x14ac:dyDescent="0.25">
      <c r="A617" s="91"/>
      <c r="B617" s="76" t="s">
        <v>781</v>
      </c>
      <c r="C617" s="89" t="s">
        <v>900</v>
      </c>
      <c r="D617" s="139" t="str">
        <f>IF(ISERROR(VLOOKUP($B617,Lists!$R$4:$S$17,2,FALSE)),"",VLOOKUP($B617,Lists!$R$4:$S$17,2,FALSE))</f>
        <v/>
      </c>
      <c r="E617" s="90" t="s">
        <v>799</v>
      </c>
      <c r="F617" s="96"/>
      <c r="G617" s="96" t="s">
        <v>836</v>
      </c>
      <c r="H617" s="91" t="s">
        <v>1016</v>
      </c>
      <c r="I617" s="91" t="s">
        <v>926</v>
      </c>
      <c r="J617" s="97"/>
      <c r="K617" s="78" t="s">
        <v>945</v>
      </c>
      <c r="L617" s="140" t="str">
        <f>IF(ISERROR(VLOOKUP($B617&amp;" "&amp;$M617,Lists!$AC$4:$AD$17,2,FALSE)),"",VLOOKUP($B617&amp;" "&amp;$M617,Lists!$AC$4:$AD$17,2,FALSE))</f>
        <v/>
      </c>
      <c r="M617" s="78" t="str">
        <f>IF(ISERROR(VLOOKUP($K617,Lists!$L$4:$M$7,2,FALSE)),"",VLOOKUP($K617,Lists!$L$4:$M$7,2,FALSE))</f>
        <v/>
      </c>
      <c r="N617" s="98" t="str">
        <f t="shared" si="9"/>
        <v/>
      </c>
      <c r="O617" s="124" t="str">
        <f>IF(C617="no",VLOOKUP(B617,Lists!$R$4:$AB$17,10, FALSE),"Please enter details here")</f>
        <v>Please enter details here</v>
      </c>
      <c r="P617" s="99"/>
      <c r="Q617" s="99" t="str">
        <f>IF(Lists!$BA$4="","No","")</f>
        <v>No</v>
      </c>
      <c r="R617" s="100" t="str">
        <f>IF(ISERROR(VLOOKUP($E617,Lists!$T$4:$AA$49,6,FALSE)),"",VLOOKUP($E617,Lists!$T$4:$AA$49,6,FALSE))</f>
        <v/>
      </c>
      <c r="S617" s="101" t="str">
        <f>IF(ISERROR(VLOOKUP($E617,Lists!$T$4:$AA$49,7,FALSE)),"",VLOOKUP($E617,Lists!$T$4:$AA$49,7,FALSE))</f>
        <v/>
      </c>
      <c r="T617" s="102"/>
      <c r="U617" s="102"/>
      <c r="V617" s="102"/>
      <c r="W617" s="102"/>
      <c r="X617" s="102" t="str">
        <f>IF(ISERROR(VLOOKUP($E617,Lists!$T$4:$AF$49,13,FALSE))," ",VLOOKUP($E617,Lists!$T$4:$AF$49,13,FALSE))</f>
        <v xml:space="preserve"> </v>
      </c>
    </row>
    <row r="618" spans="1:24" x14ac:dyDescent="0.25">
      <c r="A618" s="91"/>
      <c r="B618" s="76" t="s">
        <v>781</v>
      </c>
      <c r="C618" s="89" t="s">
        <v>900</v>
      </c>
      <c r="D618" s="139" t="str">
        <f>IF(ISERROR(VLOOKUP($B618,Lists!$R$4:$S$17,2,FALSE)),"",VLOOKUP($B618,Lists!$R$4:$S$17,2,FALSE))</f>
        <v/>
      </c>
      <c r="E618" s="90" t="s">
        <v>799</v>
      </c>
      <c r="F618" s="96"/>
      <c r="G618" s="96" t="s">
        <v>836</v>
      </c>
      <c r="H618" s="91" t="s">
        <v>1016</v>
      </c>
      <c r="I618" s="91" t="s">
        <v>926</v>
      </c>
      <c r="J618" s="97"/>
      <c r="K618" s="78" t="s">
        <v>945</v>
      </c>
      <c r="L618" s="140" t="str">
        <f>IF(ISERROR(VLOOKUP($B618&amp;" "&amp;$M618,Lists!$AC$4:$AD$17,2,FALSE)),"",VLOOKUP($B618&amp;" "&amp;$M618,Lists!$AC$4:$AD$17,2,FALSE))</f>
        <v/>
      </c>
      <c r="M618" s="78" t="str">
        <f>IF(ISERROR(VLOOKUP($K618,Lists!$L$4:$M$7,2,FALSE)),"",VLOOKUP($K618,Lists!$L$4:$M$7,2,FALSE))</f>
        <v/>
      </c>
      <c r="N618" s="98" t="str">
        <f t="shared" si="9"/>
        <v/>
      </c>
      <c r="O618" s="124" t="str">
        <f>IF(C618="no",VLOOKUP(B618,Lists!$R$4:$AB$17,10, FALSE),"Please enter details here")</f>
        <v>Please enter details here</v>
      </c>
      <c r="P618" s="99"/>
      <c r="Q618" s="99" t="str">
        <f>IF(Lists!$BA$4="","No","")</f>
        <v>No</v>
      </c>
      <c r="R618" s="100" t="str">
        <f>IF(ISERROR(VLOOKUP($E618,Lists!$T$4:$AA$49,6,FALSE)),"",VLOOKUP($E618,Lists!$T$4:$AA$49,6,FALSE))</f>
        <v/>
      </c>
      <c r="S618" s="101" t="str">
        <f>IF(ISERROR(VLOOKUP($E618,Lists!$T$4:$AA$49,7,FALSE)),"",VLOOKUP($E618,Lists!$T$4:$AA$49,7,FALSE))</f>
        <v/>
      </c>
      <c r="T618" s="102"/>
      <c r="U618" s="102"/>
      <c r="V618" s="102"/>
      <c r="W618" s="102"/>
      <c r="X618" s="102" t="str">
        <f>IF(ISERROR(VLOOKUP($E618,Lists!$T$4:$AF$49,13,FALSE))," ",VLOOKUP($E618,Lists!$T$4:$AF$49,13,FALSE))</f>
        <v xml:space="preserve"> </v>
      </c>
    </row>
    <row r="619" spans="1:24" x14ac:dyDescent="0.25">
      <c r="A619" s="91"/>
      <c r="B619" s="76" t="s">
        <v>781</v>
      </c>
      <c r="C619" s="89" t="s">
        <v>900</v>
      </c>
      <c r="D619" s="139" t="str">
        <f>IF(ISERROR(VLOOKUP($B619,Lists!$R$4:$S$17,2,FALSE)),"",VLOOKUP($B619,Lists!$R$4:$S$17,2,FALSE))</f>
        <v/>
      </c>
      <c r="E619" s="90" t="s">
        <v>799</v>
      </c>
      <c r="F619" s="96"/>
      <c r="G619" s="96" t="s">
        <v>836</v>
      </c>
      <c r="H619" s="91" t="s">
        <v>1016</v>
      </c>
      <c r="I619" s="91" t="s">
        <v>926</v>
      </c>
      <c r="J619" s="97"/>
      <c r="K619" s="78" t="s">
        <v>945</v>
      </c>
      <c r="L619" s="140" t="str">
        <f>IF(ISERROR(VLOOKUP($B619&amp;" "&amp;$M619,Lists!$AC$4:$AD$17,2,FALSE)),"",VLOOKUP($B619&amp;" "&amp;$M619,Lists!$AC$4:$AD$17,2,FALSE))</f>
        <v/>
      </c>
      <c r="M619" s="78" t="str">
        <f>IF(ISERROR(VLOOKUP($K619,Lists!$L$4:$M$7,2,FALSE)),"",VLOOKUP($K619,Lists!$L$4:$M$7,2,FALSE))</f>
        <v/>
      </c>
      <c r="N619" s="98" t="str">
        <f t="shared" si="9"/>
        <v/>
      </c>
      <c r="O619" s="124" t="str">
        <f>IF(C619="no",VLOOKUP(B619,Lists!$R$4:$AB$17,10, FALSE),"Please enter details here")</f>
        <v>Please enter details here</v>
      </c>
      <c r="P619" s="99"/>
      <c r="Q619" s="99" t="str">
        <f>IF(Lists!$BA$4="","No","")</f>
        <v>No</v>
      </c>
      <c r="R619" s="100" t="str">
        <f>IF(ISERROR(VLOOKUP($E619,Lists!$T$4:$AA$49,6,FALSE)),"",VLOOKUP($E619,Lists!$T$4:$AA$49,6,FALSE))</f>
        <v/>
      </c>
      <c r="S619" s="101" t="str">
        <f>IF(ISERROR(VLOOKUP($E619,Lists!$T$4:$AA$49,7,FALSE)),"",VLOOKUP($E619,Lists!$T$4:$AA$49,7,FALSE))</f>
        <v/>
      </c>
      <c r="T619" s="102"/>
      <c r="U619" s="102"/>
      <c r="V619" s="102"/>
      <c r="W619" s="102"/>
      <c r="X619" s="102" t="str">
        <f>IF(ISERROR(VLOOKUP($E619,Lists!$T$4:$AF$49,13,FALSE))," ",VLOOKUP($E619,Lists!$T$4:$AF$49,13,FALSE))</f>
        <v xml:space="preserve"> </v>
      </c>
    </row>
    <row r="620" spans="1:24" x14ac:dyDescent="0.25">
      <c r="A620" s="91"/>
      <c r="B620" s="76" t="s">
        <v>781</v>
      </c>
      <c r="C620" s="89" t="s">
        <v>900</v>
      </c>
      <c r="D620" s="139" t="str">
        <f>IF(ISERROR(VLOOKUP($B620,Lists!$R$4:$S$17,2,FALSE)),"",VLOOKUP($B620,Lists!$R$4:$S$17,2,FALSE))</f>
        <v/>
      </c>
      <c r="E620" s="90" t="s">
        <v>799</v>
      </c>
      <c r="F620" s="96"/>
      <c r="G620" s="96" t="s">
        <v>836</v>
      </c>
      <c r="H620" s="91" t="s">
        <v>1016</v>
      </c>
      <c r="I620" s="91" t="s">
        <v>926</v>
      </c>
      <c r="J620" s="97"/>
      <c r="K620" s="78" t="s">
        <v>945</v>
      </c>
      <c r="L620" s="140" t="str">
        <f>IF(ISERROR(VLOOKUP($B620&amp;" "&amp;$M620,Lists!$AC$4:$AD$17,2,FALSE)),"",VLOOKUP($B620&amp;" "&amp;$M620,Lists!$AC$4:$AD$17,2,FALSE))</f>
        <v/>
      </c>
      <c r="M620" s="78" t="str">
        <f>IF(ISERROR(VLOOKUP($K620,Lists!$L$4:$M$7,2,FALSE)),"",VLOOKUP($K620,Lists!$L$4:$M$7,2,FALSE))</f>
        <v/>
      </c>
      <c r="N620" s="98" t="str">
        <f t="shared" si="9"/>
        <v/>
      </c>
      <c r="O620" s="124" t="str">
        <f>IF(C620="no",VLOOKUP(B620,Lists!$R$4:$AB$17,10, FALSE),"Please enter details here")</f>
        <v>Please enter details here</v>
      </c>
      <c r="P620" s="99"/>
      <c r="Q620" s="99" t="str">
        <f>IF(Lists!$BA$4="","No","")</f>
        <v>No</v>
      </c>
      <c r="R620" s="100" t="str">
        <f>IF(ISERROR(VLOOKUP($E620,Lists!$T$4:$AA$49,6,FALSE)),"",VLOOKUP($E620,Lists!$T$4:$AA$49,6,FALSE))</f>
        <v/>
      </c>
      <c r="S620" s="101" t="str">
        <f>IF(ISERROR(VLOOKUP($E620,Lists!$T$4:$AA$49,7,FALSE)),"",VLOOKUP($E620,Lists!$T$4:$AA$49,7,FALSE))</f>
        <v/>
      </c>
      <c r="T620" s="102"/>
      <c r="U620" s="102"/>
      <c r="V620" s="102"/>
      <c r="W620" s="102"/>
      <c r="X620" s="102" t="str">
        <f>IF(ISERROR(VLOOKUP($E620,Lists!$T$4:$AF$49,13,FALSE))," ",VLOOKUP($E620,Lists!$T$4:$AF$49,13,FALSE))</f>
        <v xml:space="preserve"> </v>
      </c>
    </row>
    <row r="621" spans="1:24" x14ac:dyDescent="0.25">
      <c r="A621" s="91"/>
      <c r="B621" s="76" t="s">
        <v>781</v>
      </c>
      <c r="C621" s="89" t="s">
        <v>900</v>
      </c>
      <c r="D621" s="139" t="str">
        <f>IF(ISERROR(VLOOKUP($B621,Lists!$R$4:$S$17,2,FALSE)),"",VLOOKUP($B621,Lists!$R$4:$S$17,2,FALSE))</f>
        <v/>
      </c>
      <c r="E621" s="90" t="s">
        <v>799</v>
      </c>
      <c r="F621" s="96"/>
      <c r="G621" s="96" t="s">
        <v>836</v>
      </c>
      <c r="H621" s="91" t="s">
        <v>1016</v>
      </c>
      <c r="I621" s="91" t="s">
        <v>926</v>
      </c>
      <c r="J621" s="97"/>
      <c r="K621" s="78" t="s">
        <v>945</v>
      </c>
      <c r="L621" s="140" t="str">
        <f>IF(ISERROR(VLOOKUP($B621&amp;" "&amp;$M621,Lists!$AC$4:$AD$17,2,FALSE)),"",VLOOKUP($B621&amp;" "&amp;$M621,Lists!$AC$4:$AD$17,2,FALSE))</f>
        <v/>
      </c>
      <c r="M621" s="78" t="str">
        <f>IF(ISERROR(VLOOKUP($K621,Lists!$L$4:$M$7,2,FALSE)),"",VLOOKUP($K621,Lists!$L$4:$M$7,2,FALSE))</f>
        <v/>
      </c>
      <c r="N621" s="98" t="str">
        <f t="shared" si="9"/>
        <v/>
      </c>
      <c r="O621" s="124" t="str">
        <f>IF(C621="no",VLOOKUP(B621,Lists!$R$4:$AB$17,10, FALSE),"Please enter details here")</f>
        <v>Please enter details here</v>
      </c>
      <c r="P621" s="99"/>
      <c r="Q621" s="99" t="str">
        <f>IF(Lists!$BA$4="","No","")</f>
        <v>No</v>
      </c>
      <c r="R621" s="100" t="str">
        <f>IF(ISERROR(VLOOKUP($E621,Lists!$T$4:$AA$49,6,FALSE)),"",VLOOKUP($E621,Lists!$T$4:$AA$49,6,FALSE))</f>
        <v/>
      </c>
      <c r="S621" s="101" t="str">
        <f>IF(ISERROR(VLOOKUP($E621,Lists!$T$4:$AA$49,7,FALSE)),"",VLOOKUP($E621,Lists!$T$4:$AA$49,7,FALSE))</f>
        <v/>
      </c>
      <c r="T621" s="102"/>
      <c r="U621" s="102"/>
      <c r="V621" s="102"/>
      <c r="W621" s="102"/>
      <c r="X621" s="102" t="str">
        <f>IF(ISERROR(VLOOKUP($E621,Lists!$T$4:$AF$49,13,FALSE))," ",VLOOKUP($E621,Lists!$T$4:$AF$49,13,FALSE))</f>
        <v xml:space="preserve"> </v>
      </c>
    </row>
    <row r="622" spans="1:24" x14ac:dyDescent="0.25">
      <c r="A622" s="91"/>
      <c r="B622" s="76" t="s">
        <v>781</v>
      </c>
      <c r="C622" s="89" t="s">
        <v>900</v>
      </c>
      <c r="D622" s="139" t="str">
        <f>IF(ISERROR(VLOOKUP($B622,Lists!$R$4:$S$17,2,FALSE)),"",VLOOKUP($B622,Lists!$R$4:$S$17,2,FALSE))</f>
        <v/>
      </c>
      <c r="E622" s="90" t="s">
        <v>799</v>
      </c>
      <c r="F622" s="96"/>
      <c r="G622" s="96" t="s">
        <v>836</v>
      </c>
      <c r="H622" s="91" t="s">
        <v>1016</v>
      </c>
      <c r="I622" s="91" t="s">
        <v>926</v>
      </c>
      <c r="J622" s="97"/>
      <c r="K622" s="78" t="s">
        <v>945</v>
      </c>
      <c r="L622" s="140" t="str">
        <f>IF(ISERROR(VLOOKUP($B622&amp;" "&amp;$M622,Lists!$AC$4:$AD$17,2,FALSE)),"",VLOOKUP($B622&amp;" "&amp;$M622,Lists!$AC$4:$AD$17,2,FALSE))</f>
        <v/>
      </c>
      <c r="M622" s="78" t="str">
        <f>IF(ISERROR(VLOOKUP($K622,Lists!$L$4:$M$7,2,FALSE)),"",VLOOKUP($K622,Lists!$L$4:$M$7,2,FALSE))</f>
        <v/>
      </c>
      <c r="N622" s="98" t="str">
        <f t="shared" si="9"/>
        <v/>
      </c>
      <c r="O622" s="124" t="str">
        <f>IF(C622="no",VLOOKUP(B622,Lists!$R$4:$AB$17,10, FALSE),"Please enter details here")</f>
        <v>Please enter details here</v>
      </c>
      <c r="P622" s="99"/>
      <c r="Q622" s="99" t="str">
        <f>IF(Lists!$BA$4="","No","")</f>
        <v>No</v>
      </c>
      <c r="R622" s="100" t="str">
        <f>IF(ISERROR(VLOOKUP($E622,Lists!$T$4:$AA$49,6,FALSE)),"",VLOOKUP($E622,Lists!$T$4:$AA$49,6,FALSE))</f>
        <v/>
      </c>
      <c r="S622" s="101" t="str">
        <f>IF(ISERROR(VLOOKUP($E622,Lists!$T$4:$AA$49,7,FALSE)),"",VLOOKUP($E622,Lists!$T$4:$AA$49,7,FALSE))</f>
        <v/>
      </c>
      <c r="T622" s="102"/>
      <c r="U622" s="102"/>
      <c r="V622" s="102"/>
      <c r="W622" s="102"/>
      <c r="X622" s="102" t="str">
        <f>IF(ISERROR(VLOOKUP($E622,Lists!$T$4:$AF$49,13,FALSE))," ",VLOOKUP($E622,Lists!$T$4:$AF$49,13,FALSE))</f>
        <v xml:space="preserve"> </v>
      </c>
    </row>
    <row r="623" spans="1:24" x14ac:dyDescent="0.25">
      <c r="A623" s="91"/>
      <c r="B623" s="76" t="s">
        <v>781</v>
      </c>
      <c r="C623" s="89" t="s">
        <v>900</v>
      </c>
      <c r="D623" s="139" t="str">
        <f>IF(ISERROR(VLOOKUP($B623,Lists!$R$4:$S$17,2,FALSE)),"",VLOOKUP($B623,Lists!$R$4:$S$17,2,FALSE))</f>
        <v/>
      </c>
      <c r="E623" s="90" t="s">
        <v>799</v>
      </c>
      <c r="F623" s="96"/>
      <c r="G623" s="96" t="s">
        <v>836</v>
      </c>
      <c r="H623" s="91" t="s">
        <v>1016</v>
      </c>
      <c r="I623" s="91" t="s">
        <v>926</v>
      </c>
      <c r="J623" s="97"/>
      <c r="K623" s="78" t="s">
        <v>945</v>
      </c>
      <c r="L623" s="140" t="str">
        <f>IF(ISERROR(VLOOKUP($B623&amp;" "&amp;$M623,Lists!$AC$4:$AD$17,2,FALSE)),"",VLOOKUP($B623&amp;" "&amp;$M623,Lists!$AC$4:$AD$17,2,FALSE))</f>
        <v/>
      </c>
      <c r="M623" s="78" t="str">
        <f>IF(ISERROR(VLOOKUP($K623,Lists!$L$4:$M$7,2,FALSE)),"",VLOOKUP($K623,Lists!$L$4:$M$7,2,FALSE))</f>
        <v/>
      </c>
      <c r="N623" s="98" t="str">
        <f t="shared" si="9"/>
        <v/>
      </c>
      <c r="O623" s="124" t="str">
        <f>IF(C623="no",VLOOKUP(B623,Lists!$R$4:$AB$17,10, FALSE),"Please enter details here")</f>
        <v>Please enter details here</v>
      </c>
      <c r="P623" s="99"/>
      <c r="Q623" s="99" t="str">
        <f>IF(Lists!$BA$4="","No","")</f>
        <v>No</v>
      </c>
      <c r="R623" s="100" t="str">
        <f>IF(ISERROR(VLOOKUP($E623,Lists!$T$4:$AA$49,6,FALSE)),"",VLOOKUP($E623,Lists!$T$4:$AA$49,6,FALSE))</f>
        <v/>
      </c>
      <c r="S623" s="101" t="str">
        <f>IF(ISERROR(VLOOKUP($E623,Lists!$T$4:$AA$49,7,FALSE)),"",VLOOKUP($E623,Lists!$T$4:$AA$49,7,FALSE))</f>
        <v/>
      </c>
      <c r="T623" s="102"/>
      <c r="U623" s="102"/>
      <c r="V623" s="102"/>
      <c r="W623" s="102"/>
      <c r="X623" s="102" t="str">
        <f>IF(ISERROR(VLOOKUP($E623,Lists!$T$4:$AF$49,13,FALSE))," ",VLOOKUP($E623,Lists!$T$4:$AF$49,13,FALSE))</f>
        <v xml:space="preserve"> </v>
      </c>
    </row>
    <row r="624" spans="1:24" x14ac:dyDescent="0.25">
      <c r="A624" s="91"/>
      <c r="B624" s="76" t="s">
        <v>781</v>
      </c>
      <c r="C624" s="89" t="s">
        <v>900</v>
      </c>
      <c r="D624" s="139" t="str">
        <f>IF(ISERROR(VLOOKUP($B624,Lists!$R$4:$S$17,2,FALSE)),"",VLOOKUP($B624,Lists!$R$4:$S$17,2,FALSE))</f>
        <v/>
      </c>
      <c r="E624" s="90" t="s">
        <v>799</v>
      </c>
      <c r="F624" s="96"/>
      <c r="G624" s="96" t="s">
        <v>836</v>
      </c>
      <c r="H624" s="91" t="s">
        <v>1016</v>
      </c>
      <c r="I624" s="91" t="s">
        <v>926</v>
      </c>
      <c r="J624" s="97"/>
      <c r="K624" s="78" t="s">
        <v>945</v>
      </c>
      <c r="L624" s="140" t="str">
        <f>IF(ISERROR(VLOOKUP($B624&amp;" "&amp;$M624,Lists!$AC$4:$AD$17,2,FALSE)),"",VLOOKUP($B624&amp;" "&amp;$M624,Lists!$AC$4:$AD$17,2,FALSE))</f>
        <v/>
      </c>
      <c r="M624" s="78" t="str">
        <f>IF(ISERROR(VLOOKUP($K624,Lists!$L$4:$M$7,2,FALSE)),"",VLOOKUP($K624,Lists!$L$4:$M$7,2,FALSE))</f>
        <v/>
      </c>
      <c r="N624" s="98" t="str">
        <f t="shared" si="9"/>
        <v/>
      </c>
      <c r="O624" s="124" t="str">
        <f>IF(C624="no",VLOOKUP(B624,Lists!$R$4:$AB$17,10, FALSE),"Please enter details here")</f>
        <v>Please enter details here</v>
      </c>
      <c r="P624" s="99"/>
      <c r="Q624" s="99" t="str">
        <f>IF(Lists!$BA$4="","No","")</f>
        <v>No</v>
      </c>
      <c r="R624" s="100" t="str">
        <f>IF(ISERROR(VLOOKUP($E624,Lists!$T$4:$AA$49,6,FALSE)),"",VLOOKUP($E624,Lists!$T$4:$AA$49,6,FALSE))</f>
        <v/>
      </c>
      <c r="S624" s="101" t="str">
        <f>IF(ISERROR(VLOOKUP($E624,Lists!$T$4:$AA$49,7,FALSE)),"",VLOOKUP($E624,Lists!$T$4:$AA$49,7,FALSE))</f>
        <v/>
      </c>
      <c r="T624" s="102"/>
      <c r="U624" s="102"/>
      <c r="V624" s="102"/>
      <c r="W624" s="102"/>
      <c r="X624" s="102" t="str">
        <f>IF(ISERROR(VLOOKUP($E624,Lists!$T$4:$AF$49,13,FALSE))," ",VLOOKUP($E624,Lists!$T$4:$AF$49,13,FALSE))</f>
        <v xml:space="preserve"> </v>
      </c>
    </row>
    <row r="625" spans="1:24" x14ac:dyDescent="0.25">
      <c r="A625" s="91"/>
      <c r="B625" s="76" t="s">
        <v>781</v>
      </c>
      <c r="C625" s="89" t="s">
        <v>900</v>
      </c>
      <c r="D625" s="139" t="str">
        <f>IF(ISERROR(VLOOKUP($B625,Lists!$R$4:$S$17,2,FALSE)),"",VLOOKUP($B625,Lists!$R$4:$S$17,2,FALSE))</f>
        <v/>
      </c>
      <c r="E625" s="90" t="s">
        <v>799</v>
      </c>
      <c r="F625" s="96"/>
      <c r="G625" s="96" t="s">
        <v>836</v>
      </c>
      <c r="H625" s="91" t="s">
        <v>1016</v>
      </c>
      <c r="I625" s="91" t="s">
        <v>926</v>
      </c>
      <c r="J625" s="97"/>
      <c r="K625" s="78" t="s">
        <v>945</v>
      </c>
      <c r="L625" s="140" t="str">
        <f>IF(ISERROR(VLOOKUP($B625&amp;" "&amp;$M625,Lists!$AC$4:$AD$17,2,FALSE)),"",VLOOKUP($B625&amp;" "&amp;$M625,Lists!$AC$4:$AD$17,2,FALSE))</f>
        <v/>
      </c>
      <c r="M625" s="78" t="str">
        <f>IF(ISERROR(VLOOKUP($K625,Lists!$L$4:$M$7,2,FALSE)),"",VLOOKUP($K625,Lists!$L$4:$M$7,2,FALSE))</f>
        <v/>
      </c>
      <c r="N625" s="98" t="str">
        <f t="shared" si="9"/>
        <v/>
      </c>
      <c r="O625" s="124" t="str">
        <f>IF(C625="no",VLOOKUP(B625,Lists!$R$4:$AB$17,10, FALSE),"Please enter details here")</f>
        <v>Please enter details here</v>
      </c>
      <c r="P625" s="99"/>
      <c r="Q625" s="99" t="str">
        <f>IF(Lists!$BA$4="","No","")</f>
        <v>No</v>
      </c>
      <c r="R625" s="100" t="str">
        <f>IF(ISERROR(VLOOKUP($E625,Lists!$T$4:$AA$49,6,FALSE)),"",VLOOKUP($E625,Lists!$T$4:$AA$49,6,FALSE))</f>
        <v/>
      </c>
      <c r="S625" s="101" t="str">
        <f>IF(ISERROR(VLOOKUP($E625,Lists!$T$4:$AA$49,7,FALSE)),"",VLOOKUP($E625,Lists!$T$4:$AA$49,7,FALSE))</f>
        <v/>
      </c>
      <c r="T625" s="102"/>
      <c r="U625" s="102"/>
      <c r="V625" s="102"/>
      <c r="W625" s="102"/>
      <c r="X625" s="102" t="str">
        <f>IF(ISERROR(VLOOKUP($E625,Lists!$T$4:$AF$49,13,FALSE))," ",VLOOKUP($E625,Lists!$T$4:$AF$49,13,FALSE))</f>
        <v xml:space="preserve"> </v>
      </c>
    </row>
    <row r="626" spans="1:24" x14ac:dyDescent="0.25">
      <c r="A626" s="91"/>
      <c r="B626" s="76" t="s">
        <v>781</v>
      </c>
      <c r="C626" s="89" t="s">
        <v>900</v>
      </c>
      <c r="D626" s="139" t="str">
        <f>IF(ISERROR(VLOOKUP($B626,Lists!$R$4:$S$17,2,FALSE)),"",VLOOKUP($B626,Lists!$R$4:$S$17,2,FALSE))</f>
        <v/>
      </c>
      <c r="E626" s="90" t="s">
        <v>799</v>
      </c>
      <c r="F626" s="96"/>
      <c r="G626" s="96" t="s">
        <v>836</v>
      </c>
      <c r="H626" s="91" t="s">
        <v>1016</v>
      </c>
      <c r="I626" s="91" t="s">
        <v>926</v>
      </c>
      <c r="J626" s="97"/>
      <c r="K626" s="78" t="s">
        <v>945</v>
      </c>
      <c r="L626" s="140" t="str">
        <f>IF(ISERROR(VLOOKUP($B626&amp;" "&amp;$M626,Lists!$AC$4:$AD$17,2,FALSE)),"",VLOOKUP($B626&amp;" "&amp;$M626,Lists!$AC$4:$AD$17,2,FALSE))</f>
        <v/>
      </c>
      <c r="M626" s="78" t="str">
        <f>IF(ISERROR(VLOOKUP($K626,Lists!$L$4:$M$7,2,FALSE)),"",VLOOKUP($K626,Lists!$L$4:$M$7,2,FALSE))</f>
        <v/>
      </c>
      <c r="N626" s="98" t="str">
        <f t="shared" si="9"/>
        <v/>
      </c>
      <c r="O626" s="124" t="str">
        <f>IF(C626="no",VLOOKUP(B626,Lists!$R$4:$AB$17,10, FALSE),"Please enter details here")</f>
        <v>Please enter details here</v>
      </c>
      <c r="P626" s="99"/>
      <c r="Q626" s="99" t="str">
        <f>IF(Lists!$BA$4="","No","")</f>
        <v>No</v>
      </c>
      <c r="R626" s="100" t="str">
        <f>IF(ISERROR(VLOOKUP($E626,Lists!$T$4:$AA$49,6,FALSE)),"",VLOOKUP($E626,Lists!$T$4:$AA$49,6,FALSE))</f>
        <v/>
      </c>
      <c r="S626" s="101" t="str">
        <f>IF(ISERROR(VLOOKUP($E626,Lists!$T$4:$AA$49,7,FALSE)),"",VLOOKUP($E626,Lists!$T$4:$AA$49,7,FALSE))</f>
        <v/>
      </c>
      <c r="T626" s="102"/>
      <c r="U626" s="102"/>
      <c r="V626" s="102"/>
      <c r="W626" s="102"/>
      <c r="X626" s="102" t="str">
        <f>IF(ISERROR(VLOOKUP($E626,Lists!$T$4:$AF$49,13,FALSE))," ",VLOOKUP($E626,Lists!$T$4:$AF$49,13,FALSE))</f>
        <v xml:space="preserve"> </v>
      </c>
    </row>
    <row r="627" spans="1:24" x14ac:dyDescent="0.25">
      <c r="A627" s="91"/>
      <c r="B627" s="76" t="s">
        <v>781</v>
      </c>
      <c r="C627" s="89" t="s">
        <v>900</v>
      </c>
      <c r="D627" s="139" t="str">
        <f>IF(ISERROR(VLOOKUP($B627,Lists!$R$4:$S$17,2,FALSE)),"",VLOOKUP($B627,Lists!$R$4:$S$17,2,FALSE))</f>
        <v/>
      </c>
      <c r="E627" s="90" t="s">
        <v>799</v>
      </c>
      <c r="F627" s="96"/>
      <c r="G627" s="96" t="s">
        <v>836</v>
      </c>
      <c r="H627" s="91" t="s">
        <v>1016</v>
      </c>
      <c r="I627" s="91" t="s">
        <v>926</v>
      </c>
      <c r="J627" s="97"/>
      <c r="K627" s="78" t="s">
        <v>945</v>
      </c>
      <c r="L627" s="140" t="str">
        <f>IF(ISERROR(VLOOKUP($B627&amp;" "&amp;$M627,Lists!$AC$4:$AD$17,2,FALSE)),"",VLOOKUP($B627&amp;" "&amp;$M627,Lists!$AC$4:$AD$17,2,FALSE))</f>
        <v/>
      </c>
      <c r="M627" s="78" t="str">
        <f>IF(ISERROR(VLOOKUP($K627,Lists!$L$4:$M$7,2,FALSE)),"",VLOOKUP($K627,Lists!$L$4:$M$7,2,FALSE))</f>
        <v/>
      </c>
      <c r="N627" s="98" t="str">
        <f t="shared" si="9"/>
        <v/>
      </c>
      <c r="O627" s="124" t="str">
        <f>IF(C627="no",VLOOKUP(B627,Lists!$R$4:$AB$17,10, FALSE),"Please enter details here")</f>
        <v>Please enter details here</v>
      </c>
      <c r="P627" s="99"/>
      <c r="Q627" s="99" t="str">
        <f>IF(Lists!$BA$4="","No","")</f>
        <v>No</v>
      </c>
      <c r="R627" s="100" t="str">
        <f>IF(ISERROR(VLOOKUP($E627,Lists!$T$4:$AA$49,6,FALSE)),"",VLOOKUP($E627,Lists!$T$4:$AA$49,6,FALSE))</f>
        <v/>
      </c>
      <c r="S627" s="101" t="str">
        <f>IF(ISERROR(VLOOKUP($E627,Lists!$T$4:$AA$49,7,FALSE)),"",VLOOKUP($E627,Lists!$T$4:$AA$49,7,FALSE))</f>
        <v/>
      </c>
      <c r="T627" s="102"/>
      <c r="U627" s="102"/>
      <c r="V627" s="102"/>
      <c r="W627" s="102"/>
      <c r="X627" s="102" t="str">
        <f>IF(ISERROR(VLOOKUP($E627,Lists!$T$4:$AF$49,13,FALSE))," ",VLOOKUP($E627,Lists!$T$4:$AF$49,13,FALSE))</f>
        <v xml:space="preserve"> </v>
      </c>
    </row>
    <row r="628" spans="1:24" x14ac:dyDescent="0.25">
      <c r="A628" s="91"/>
      <c r="B628" s="76" t="s">
        <v>781</v>
      </c>
      <c r="C628" s="89" t="s">
        <v>900</v>
      </c>
      <c r="D628" s="139" t="str">
        <f>IF(ISERROR(VLOOKUP($B628,Lists!$R$4:$S$17,2,FALSE)),"",VLOOKUP($B628,Lists!$R$4:$S$17,2,FALSE))</f>
        <v/>
      </c>
      <c r="E628" s="90" t="s">
        <v>799</v>
      </c>
      <c r="F628" s="96"/>
      <c r="G628" s="96" t="s">
        <v>836</v>
      </c>
      <c r="H628" s="91" t="s">
        <v>1016</v>
      </c>
      <c r="I628" s="91" t="s">
        <v>926</v>
      </c>
      <c r="J628" s="97"/>
      <c r="K628" s="78" t="s">
        <v>945</v>
      </c>
      <c r="L628" s="140" t="str">
        <f>IF(ISERROR(VLOOKUP($B628&amp;" "&amp;$M628,Lists!$AC$4:$AD$17,2,FALSE)),"",VLOOKUP($B628&amp;" "&amp;$M628,Lists!$AC$4:$AD$17,2,FALSE))</f>
        <v/>
      </c>
      <c r="M628" s="78" t="str">
        <f>IF(ISERROR(VLOOKUP($K628,Lists!$L$4:$M$7,2,FALSE)),"",VLOOKUP($K628,Lists!$L$4:$M$7,2,FALSE))</f>
        <v/>
      </c>
      <c r="N628" s="98" t="str">
        <f t="shared" si="9"/>
        <v/>
      </c>
      <c r="O628" s="124" t="str">
        <f>IF(C628="no",VLOOKUP(B628,Lists!$R$4:$AB$17,10, FALSE),"Please enter details here")</f>
        <v>Please enter details here</v>
      </c>
      <c r="P628" s="99"/>
      <c r="Q628" s="99" t="str">
        <f>IF(Lists!$BA$4="","No","")</f>
        <v>No</v>
      </c>
      <c r="R628" s="100" t="str">
        <f>IF(ISERROR(VLOOKUP($E628,Lists!$T$4:$AA$49,6,FALSE)),"",VLOOKUP($E628,Lists!$T$4:$AA$49,6,FALSE))</f>
        <v/>
      </c>
      <c r="S628" s="101" t="str">
        <f>IF(ISERROR(VLOOKUP($E628,Lists!$T$4:$AA$49,7,FALSE)),"",VLOOKUP($E628,Lists!$T$4:$AA$49,7,FALSE))</f>
        <v/>
      </c>
      <c r="T628" s="102"/>
      <c r="U628" s="102"/>
      <c r="V628" s="102"/>
      <c r="W628" s="102"/>
      <c r="X628" s="102" t="str">
        <f>IF(ISERROR(VLOOKUP($E628,Lists!$T$4:$AF$49,13,FALSE))," ",VLOOKUP($E628,Lists!$T$4:$AF$49,13,FALSE))</f>
        <v xml:space="preserve"> </v>
      </c>
    </row>
    <row r="629" spans="1:24" x14ac:dyDescent="0.25">
      <c r="A629" s="91"/>
      <c r="B629" s="76" t="s">
        <v>781</v>
      </c>
      <c r="C629" s="89" t="s">
        <v>900</v>
      </c>
      <c r="D629" s="139" t="str">
        <f>IF(ISERROR(VLOOKUP($B629,Lists!$R$4:$S$17,2,FALSE)),"",VLOOKUP($B629,Lists!$R$4:$S$17,2,FALSE))</f>
        <v/>
      </c>
      <c r="E629" s="90" t="s">
        <v>799</v>
      </c>
      <c r="F629" s="96"/>
      <c r="G629" s="96" t="s">
        <v>836</v>
      </c>
      <c r="H629" s="91" t="s">
        <v>1016</v>
      </c>
      <c r="I629" s="91" t="s">
        <v>926</v>
      </c>
      <c r="J629" s="97"/>
      <c r="K629" s="78" t="s">
        <v>945</v>
      </c>
      <c r="L629" s="140" t="str">
        <f>IF(ISERROR(VLOOKUP($B629&amp;" "&amp;$M629,Lists!$AC$4:$AD$17,2,FALSE)),"",VLOOKUP($B629&amp;" "&amp;$M629,Lists!$AC$4:$AD$17,2,FALSE))</f>
        <v/>
      </c>
      <c r="M629" s="78" t="str">
        <f>IF(ISERROR(VLOOKUP($K629,Lists!$L$4:$M$7,2,FALSE)),"",VLOOKUP($K629,Lists!$L$4:$M$7,2,FALSE))</f>
        <v/>
      </c>
      <c r="N629" s="98" t="str">
        <f t="shared" si="9"/>
        <v/>
      </c>
      <c r="O629" s="124" t="str">
        <f>IF(C629="no",VLOOKUP(B629,Lists!$R$4:$AB$17,10, FALSE),"Please enter details here")</f>
        <v>Please enter details here</v>
      </c>
      <c r="P629" s="99"/>
      <c r="Q629" s="99" t="str">
        <f>IF(Lists!$BA$4="","No","")</f>
        <v>No</v>
      </c>
      <c r="R629" s="100" t="str">
        <f>IF(ISERROR(VLOOKUP($E629,Lists!$T$4:$AA$49,6,FALSE)),"",VLOOKUP($E629,Lists!$T$4:$AA$49,6,FALSE))</f>
        <v/>
      </c>
      <c r="S629" s="101" t="str">
        <f>IF(ISERROR(VLOOKUP($E629,Lists!$T$4:$AA$49,7,FALSE)),"",VLOOKUP($E629,Lists!$T$4:$AA$49,7,FALSE))</f>
        <v/>
      </c>
      <c r="T629" s="102"/>
      <c r="U629" s="102"/>
      <c r="V629" s="102"/>
      <c r="W629" s="102"/>
      <c r="X629" s="102" t="str">
        <f>IF(ISERROR(VLOOKUP($E629,Lists!$T$4:$AF$49,13,FALSE))," ",VLOOKUP($E629,Lists!$T$4:$AF$49,13,FALSE))</f>
        <v xml:space="preserve"> </v>
      </c>
    </row>
    <row r="630" spans="1:24" x14ac:dyDescent="0.25">
      <c r="A630" s="91"/>
      <c r="B630" s="76" t="s">
        <v>781</v>
      </c>
      <c r="C630" s="89" t="s">
        <v>900</v>
      </c>
      <c r="D630" s="139" t="str">
        <f>IF(ISERROR(VLOOKUP($B630,Lists!$R$4:$S$17,2,FALSE)),"",VLOOKUP($B630,Lists!$R$4:$S$17,2,FALSE))</f>
        <v/>
      </c>
      <c r="E630" s="90" t="s">
        <v>799</v>
      </c>
      <c r="F630" s="96"/>
      <c r="G630" s="96" t="s">
        <v>836</v>
      </c>
      <c r="H630" s="91" t="s">
        <v>1016</v>
      </c>
      <c r="I630" s="91" t="s">
        <v>926</v>
      </c>
      <c r="J630" s="97"/>
      <c r="K630" s="78" t="s">
        <v>945</v>
      </c>
      <c r="L630" s="140" t="str">
        <f>IF(ISERROR(VLOOKUP($B630&amp;" "&amp;$M630,Lists!$AC$4:$AD$17,2,FALSE)),"",VLOOKUP($B630&amp;" "&amp;$M630,Lists!$AC$4:$AD$17,2,FALSE))</f>
        <v/>
      </c>
      <c r="M630" s="78" t="str">
        <f>IF(ISERROR(VLOOKUP($K630,Lists!$L$4:$M$7,2,FALSE)),"",VLOOKUP($K630,Lists!$L$4:$M$7,2,FALSE))</f>
        <v/>
      </c>
      <c r="N630" s="98" t="str">
        <f t="shared" si="9"/>
        <v/>
      </c>
      <c r="O630" s="124" t="str">
        <f>IF(C630="no",VLOOKUP(B630,Lists!$R$4:$AB$17,10, FALSE),"Please enter details here")</f>
        <v>Please enter details here</v>
      </c>
      <c r="P630" s="99"/>
      <c r="Q630" s="99" t="str">
        <f>IF(Lists!$BA$4="","No","")</f>
        <v>No</v>
      </c>
      <c r="R630" s="100" t="str">
        <f>IF(ISERROR(VLOOKUP($E630,Lists!$T$4:$AA$49,6,FALSE)),"",VLOOKUP($E630,Lists!$T$4:$AA$49,6,FALSE))</f>
        <v/>
      </c>
      <c r="S630" s="101" t="str">
        <f>IF(ISERROR(VLOOKUP($E630,Lists!$T$4:$AA$49,7,FALSE)),"",VLOOKUP($E630,Lists!$T$4:$AA$49,7,FALSE))</f>
        <v/>
      </c>
      <c r="T630" s="102"/>
      <c r="U630" s="102"/>
      <c r="V630" s="102"/>
      <c r="W630" s="102"/>
      <c r="X630" s="102" t="str">
        <f>IF(ISERROR(VLOOKUP($E630,Lists!$T$4:$AF$49,13,FALSE))," ",VLOOKUP($E630,Lists!$T$4:$AF$49,13,FALSE))</f>
        <v xml:space="preserve"> </v>
      </c>
    </row>
    <row r="631" spans="1:24" x14ac:dyDescent="0.25">
      <c r="A631" s="91"/>
      <c r="B631" s="76" t="s">
        <v>781</v>
      </c>
      <c r="C631" s="89" t="s">
        <v>900</v>
      </c>
      <c r="D631" s="139" t="str">
        <f>IF(ISERROR(VLOOKUP($B631,Lists!$R$4:$S$17,2,FALSE)),"",VLOOKUP($B631,Lists!$R$4:$S$17,2,FALSE))</f>
        <v/>
      </c>
      <c r="E631" s="90" t="s">
        <v>799</v>
      </c>
      <c r="F631" s="96"/>
      <c r="G631" s="96" t="s">
        <v>836</v>
      </c>
      <c r="H631" s="91" t="s">
        <v>1016</v>
      </c>
      <c r="I631" s="91" t="s">
        <v>926</v>
      </c>
      <c r="J631" s="97"/>
      <c r="K631" s="78" t="s">
        <v>945</v>
      </c>
      <c r="L631" s="140" t="str">
        <f>IF(ISERROR(VLOOKUP($B631&amp;" "&amp;$M631,Lists!$AC$4:$AD$17,2,FALSE)),"",VLOOKUP($B631&amp;" "&amp;$M631,Lists!$AC$4:$AD$17,2,FALSE))</f>
        <v/>
      </c>
      <c r="M631" s="78" t="str">
        <f>IF(ISERROR(VLOOKUP($K631,Lists!$L$4:$M$7,2,FALSE)),"",VLOOKUP($K631,Lists!$L$4:$M$7,2,FALSE))</f>
        <v/>
      </c>
      <c r="N631" s="98" t="str">
        <f t="shared" si="9"/>
        <v/>
      </c>
      <c r="O631" s="124" t="str">
        <f>IF(C631="no",VLOOKUP(B631,Lists!$R$4:$AB$17,10, FALSE),"Please enter details here")</f>
        <v>Please enter details here</v>
      </c>
      <c r="P631" s="99"/>
      <c r="Q631" s="99" t="str">
        <f>IF(Lists!$BA$4="","No","")</f>
        <v>No</v>
      </c>
      <c r="R631" s="100" t="str">
        <f>IF(ISERROR(VLOOKUP($E631,Lists!$T$4:$AA$49,6,FALSE)),"",VLOOKUP($E631,Lists!$T$4:$AA$49,6,FALSE))</f>
        <v/>
      </c>
      <c r="S631" s="101" t="str">
        <f>IF(ISERROR(VLOOKUP($E631,Lists!$T$4:$AA$49,7,FALSE)),"",VLOOKUP($E631,Lists!$T$4:$AA$49,7,FALSE))</f>
        <v/>
      </c>
      <c r="T631" s="102"/>
      <c r="U631" s="102"/>
      <c r="V631" s="102"/>
      <c r="W631" s="102"/>
      <c r="X631" s="102" t="str">
        <f>IF(ISERROR(VLOOKUP($E631,Lists!$T$4:$AF$49,13,FALSE))," ",VLOOKUP($E631,Lists!$T$4:$AF$49,13,FALSE))</f>
        <v xml:space="preserve"> </v>
      </c>
    </row>
    <row r="632" spans="1:24" x14ac:dyDescent="0.25">
      <c r="A632" s="91"/>
      <c r="B632" s="76" t="s">
        <v>781</v>
      </c>
      <c r="C632" s="89" t="s">
        <v>900</v>
      </c>
      <c r="D632" s="139" t="str">
        <f>IF(ISERROR(VLOOKUP($B632,Lists!$R$4:$S$17,2,FALSE)),"",VLOOKUP($B632,Lists!$R$4:$S$17,2,FALSE))</f>
        <v/>
      </c>
      <c r="E632" s="90" t="s">
        <v>799</v>
      </c>
      <c r="F632" s="96"/>
      <c r="G632" s="96" t="s">
        <v>836</v>
      </c>
      <c r="H632" s="91" t="s">
        <v>1016</v>
      </c>
      <c r="I632" s="91" t="s">
        <v>926</v>
      </c>
      <c r="J632" s="97"/>
      <c r="K632" s="78" t="s">
        <v>945</v>
      </c>
      <c r="L632" s="140" t="str">
        <f>IF(ISERROR(VLOOKUP($B632&amp;" "&amp;$M632,Lists!$AC$4:$AD$17,2,FALSE)),"",VLOOKUP($B632&amp;" "&amp;$M632,Lists!$AC$4:$AD$17,2,FALSE))</f>
        <v/>
      </c>
      <c r="M632" s="78" t="str">
        <f>IF(ISERROR(VLOOKUP($K632,Lists!$L$4:$M$7,2,FALSE)),"",VLOOKUP($K632,Lists!$L$4:$M$7,2,FALSE))</f>
        <v/>
      </c>
      <c r="N632" s="98" t="str">
        <f t="shared" si="9"/>
        <v/>
      </c>
      <c r="O632" s="124" t="str">
        <f>IF(C632="no",VLOOKUP(B632,Lists!$R$4:$AB$17,10, FALSE),"Please enter details here")</f>
        <v>Please enter details here</v>
      </c>
      <c r="P632" s="99"/>
      <c r="Q632" s="99" t="str">
        <f>IF(Lists!$BA$4="","No","")</f>
        <v>No</v>
      </c>
      <c r="R632" s="100" t="str">
        <f>IF(ISERROR(VLOOKUP($E632,Lists!$T$4:$AA$49,6,FALSE)),"",VLOOKUP($E632,Lists!$T$4:$AA$49,6,FALSE))</f>
        <v/>
      </c>
      <c r="S632" s="101" t="str">
        <f>IF(ISERROR(VLOOKUP($E632,Lists!$T$4:$AA$49,7,FALSE)),"",VLOOKUP($E632,Lists!$T$4:$AA$49,7,FALSE))</f>
        <v/>
      </c>
      <c r="T632" s="102"/>
      <c r="U632" s="102"/>
      <c r="V632" s="102"/>
      <c r="W632" s="102"/>
      <c r="X632" s="102" t="str">
        <f>IF(ISERROR(VLOOKUP($E632,Lists!$T$4:$AF$49,13,FALSE))," ",VLOOKUP($E632,Lists!$T$4:$AF$49,13,FALSE))</f>
        <v xml:space="preserve"> </v>
      </c>
    </row>
    <row r="633" spans="1:24" x14ac:dyDescent="0.25">
      <c r="A633" s="91"/>
      <c r="B633" s="76" t="s">
        <v>781</v>
      </c>
      <c r="C633" s="89" t="s">
        <v>900</v>
      </c>
      <c r="D633" s="139" t="str">
        <f>IF(ISERROR(VLOOKUP($B633,Lists!$R$4:$S$17,2,FALSE)),"",VLOOKUP($B633,Lists!$R$4:$S$17,2,FALSE))</f>
        <v/>
      </c>
      <c r="E633" s="90" t="s">
        <v>799</v>
      </c>
      <c r="F633" s="96"/>
      <c r="G633" s="96" t="s">
        <v>836</v>
      </c>
      <c r="H633" s="91" t="s">
        <v>1016</v>
      </c>
      <c r="I633" s="91" t="s">
        <v>926</v>
      </c>
      <c r="J633" s="97"/>
      <c r="K633" s="78" t="s">
        <v>945</v>
      </c>
      <c r="L633" s="140" t="str">
        <f>IF(ISERROR(VLOOKUP($B633&amp;" "&amp;$M633,Lists!$AC$4:$AD$17,2,FALSE)),"",VLOOKUP($B633&amp;" "&amp;$M633,Lists!$AC$4:$AD$17,2,FALSE))</f>
        <v/>
      </c>
      <c r="M633" s="78" t="str">
        <f>IF(ISERROR(VLOOKUP($K633,Lists!$L$4:$M$7,2,FALSE)),"",VLOOKUP($K633,Lists!$L$4:$M$7,2,FALSE))</f>
        <v/>
      </c>
      <c r="N633" s="98" t="str">
        <f t="shared" si="9"/>
        <v/>
      </c>
      <c r="O633" s="124" t="str">
        <f>IF(C633="no",VLOOKUP(B633,Lists!$R$4:$AB$17,10, FALSE),"Please enter details here")</f>
        <v>Please enter details here</v>
      </c>
      <c r="P633" s="99"/>
      <c r="Q633" s="99" t="str">
        <f>IF(Lists!$BA$4="","No","")</f>
        <v>No</v>
      </c>
      <c r="R633" s="100" t="str">
        <f>IF(ISERROR(VLOOKUP($E633,Lists!$T$4:$AA$49,6,FALSE)),"",VLOOKUP($E633,Lists!$T$4:$AA$49,6,FALSE))</f>
        <v/>
      </c>
      <c r="S633" s="101" t="str">
        <f>IF(ISERROR(VLOOKUP($E633,Lists!$T$4:$AA$49,7,FALSE)),"",VLOOKUP($E633,Lists!$T$4:$AA$49,7,FALSE))</f>
        <v/>
      </c>
      <c r="T633" s="102"/>
      <c r="U633" s="102"/>
      <c r="V633" s="102"/>
      <c r="W633" s="102"/>
      <c r="X633" s="102" t="str">
        <f>IF(ISERROR(VLOOKUP($E633,Lists!$T$4:$AF$49,13,FALSE))," ",VLOOKUP($E633,Lists!$T$4:$AF$49,13,FALSE))</f>
        <v xml:space="preserve"> </v>
      </c>
    </row>
    <row r="634" spans="1:24" x14ac:dyDescent="0.25">
      <c r="A634" s="91"/>
      <c r="B634" s="76" t="s">
        <v>781</v>
      </c>
      <c r="C634" s="89" t="s">
        <v>900</v>
      </c>
      <c r="D634" s="139" t="str">
        <f>IF(ISERROR(VLOOKUP($B634,Lists!$R$4:$S$17,2,FALSE)),"",VLOOKUP($B634,Lists!$R$4:$S$17,2,FALSE))</f>
        <v/>
      </c>
      <c r="E634" s="90" t="s">
        <v>799</v>
      </c>
      <c r="F634" s="96"/>
      <c r="G634" s="96" t="s">
        <v>836</v>
      </c>
      <c r="H634" s="91" t="s">
        <v>1016</v>
      </c>
      <c r="I634" s="91" t="s">
        <v>926</v>
      </c>
      <c r="J634" s="97"/>
      <c r="K634" s="78" t="s">
        <v>945</v>
      </c>
      <c r="L634" s="140" t="str">
        <f>IF(ISERROR(VLOOKUP($B634&amp;" "&amp;$M634,Lists!$AC$4:$AD$17,2,FALSE)),"",VLOOKUP($B634&amp;" "&amp;$M634,Lists!$AC$4:$AD$17,2,FALSE))</f>
        <v/>
      </c>
      <c r="M634" s="78" t="str">
        <f>IF(ISERROR(VLOOKUP($K634,Lists!$L$4:$M$7,2,FALSE)),"",VLOOKUP($K634,Lists!$L$4:$M$7,2,FALSE))</f>
        <v/>
      </c>
      <c r="N634" s="98" t="str">
        <f t="shared" si="9"/>
        <v/>
      </c>
      <c r="O634" s="124" t="str">
        <f>IF(C634="no",VLOOKUP(B634,Lists!$R$4:$AB$17,10, FALSE),"Please enter details here")</f>
        <v>Please enter details here</v>
      </c>
      <c r="P634" s="99"/>
      <c r="Q634" s="99" t="str">
        <f>IF(Lists!$BA$4="","No","")</f>
        <v>No</v>
      </c>
      <c r="R634" s="100" t="str">
        <f>IF(ISERROR(VLOOKUP($E634,Lists!$T$4:$AA$49,6,FALSE)),"",VLOOKUP($E634,Lists!$T$4:$AA$49,6,FALSE))</f>
        <v/>
      </c>
      <c r="S634" s="101" t="str">
        <f>IF(ISERROR(VLOOKUP($E634,Lists!$T$4:$AA$49,7,FALSE)),"",VLOOKUP($E634,Lists!$T$4:$AA$49,7,FALSE))</f>
        <v/>
      </c>
      <c r="T634" s="102"/>
      <c r="U634" s="102"/>
      <c r="V634" s="102"/>
      <c r="W634" s="102"/>
      <c r="X634" s="102" t="str">
        <f>IF(ISERROR(VLOOKUP($E634,Lists!$T$4:$AF$49,13,FALSE))," ",VLOOKUP($E634,Lists!$T$4:$AF$49,13,FALSE))</f>
        <v xml:space="preserve"> </v>
      </c>
    </row>
    <row r="635" spans="1:24" x14ac:dyDescent="0.25">
      <c r="A635" s="91"/>
      <c r="B635" s="76" t="s">
        <v>781</v>
      </c>
      <c r="C635" s="89" t="s">
        <v>900</v>
      </c>
      <c r="D635" s="139" t="str">
        <f>IF(ISERROR(VLOOKUP($B635,Lists!$R$4:$S$17,2,FALSE)),"",VLOOKUP($B635,Lists!$R$4:$S$17,2,FALSE))</f>
        <v/>
      </c>
      <c r="E635" s="90" t="s">
        <v>799</v>
      </c>
      <c r="F635" s="96"/>
      <c r="G635" s="96" t="s">
        <v>836</v>
      </c>
      <c r="H635" s="91" t="s">
        <v>1016</v>
      </c>
      <c r="I635" s="91" t="s">
        <v>926</v>
      </c>
      <c r="J635" s="97"/>
      <c r="K635" s="78" t="s">
        <v>945</v>
      </c>
      <c r="L635" s="140" t="str">
        <f>IF(ISERROR(VLOOKUP($B635&amp;" "&amp;$M635,Lists!$AC$4:$AD$17,2,FALSE)),"",VLOOKUP($B635&amp;" "&amp;$M635,Lists!$AC$4:$AD$17,2,FALSE))</f>
        <v/>
      </c>
      <c r="M635" s="78" t="str">
        <f>IF(ISERROR(VLOOKUP($K635,Lists!$L$4:$M$7,2,FALSE)),"",VLOOKUP($K635,Lists!$L$4:$M$7,2,FALSE))</f>
        <v/>
      </c>
      <c r="N635" s="98" t="str">
        <f t="shared" si="9"/>
        <v/>
      </c>
      <c r="O635" s="124" t="str">
        <f>IF(C635="no",VLOOKUP(B635,Lists!$R$4:$AB$17,10, FALSE),"Please enter details here")</f>
        <v>Please enter details here</v>
      </c>
      <c r="P635" s="99"/>
      <c r="Q635" s="99" t="str">
        <f>IF(Lists!$BA$4="","No","")</f>
        <v>No</v>
      </c>
      <c r="R635" s="100" t="str">
        <f>IF(ISERROR(VLOOKUP($E635,Lists!$T$4:$AA$49,6,FALSE)),"",VLOOKUP($E635,Lists!$T$4:$AA$49,6,FALSE))</f>
        <v/>
      </c>
      <c r="S635" s="101" t="str">
        <f>IF(ISERROR(VLOOKUP($E635,Lists!$T$4:$AA$49,7,FALSE)),"",VLOOKUP($E635,Lists!$T$4:$AA$49,7,FALSE))</f>
        <v/>
      </c>
      <c r="T635" s="102"/>
      <c r="U635" s="102"/>
      <c r="V635" s="102"/>
      <c r="W635" s="102"/>
      <c r="X635" s="102" t="str">
        <f>IF(ISERROR(VLOOKUP($E635,Lists!$T$4:$AF$49,13,FALSE))," ",VLOOKUP($E635,Lists!$T$4:$AF$49,13,FALSE))</f>
        <v xml:space="preserve"> </v>
      </c>
    </row>
    <row r="636" spans="1:24" x14ac:dyDescent="0.25">
      <c r="A636" s="91"/>
      <c r="B636" s="76" t="s">
        <v>781</v>
      </c>
      <c r="C636" s="89" t="s">
        <v>900</v>
      </c>
      <c r="D636" s="139" t="str">
        <f>IF(ISERROR(VLOOKUP($B636,Lists!$R$4:$S$17,2,FALSE)),"",VLOOKUP($B636,Lists!$R$4:$S$17,2,FALSE))</f>
        <v/>
      </c>
      <c r="E636" s="90" t="s">
        <v>799</v>
      </c>
      <c r="F636" s="96"/>
      <c r="G636" s="96" t="s">
        <v>836</v>
      </c>
      <c r="H636" s="91" t="s">
        <v>1016</v>
      </c>
      <c r="I636" s="91" t="s">
        <v>926</v>
      </c>
      <c r="J636" s="97"/>
      <c r="K636" s="78" t="s">
        <v>945</v>
      </c>
      <c r="L636" s="140" t="str">
        <f>IF(ISERROR(VLOOKUP($B636&amp;" "&amp;$M636,Lists!$AC$4:$AD$17,2,FALSE)),"",VLOOKUP($B636&amp;" "&amp;$M636,Lists!$AC$4:$AD$17,2,FALSE))</f>
        <v/>
      </c>
      <c r="M636" s="78" t="str">
        <f>IF(ISERROR(VLOOKUP($K636,Lists!$L$4:$M$7,2,FALSE)),"",VLOOKUP($K636,Lists!$L$4:$M$7,2,FALSE))</f>
        <v/>
      </c>
      <c r="N636" s="98" t="str">
        <f t="shared" si="9"/>
        <v/>
      </c>
      <c r="O636" s="124" t="str">
        <f>IF(C636="no",VLOOKUP(B636,Lists!$R$4:$AB$17,10, FALSE),"Please enter details here")</f>
        <v>Please enter details here</v>
      </c>
      <c r="P636" s="99"/>
      <c r="Q636" s="99" t="str">
        <f>IF(Lists!$BA$4="","No","")</f>
        <v>No</v>
      </c>
      <c r="R636" s="100" t="str">
        <f>IF(ISERROR(VLOOKUP($E636,Lists!$T$4:$AA$49,6,FALSE)),"",VLOOKUP($E636,Lists!$T$4:$AA$49,6,FALSE))</f>
        <v/>
      </c>
      <c r="S636" s="101" t="str">
        <f>IF(ISERROR(VLOOKUP($E636,Lists!$T$4:$AA$49,7,FALSE)),"",VLOOKUP($E636,Lists!$T$4:$AA$49,7,FALSE))</f>
        <v/>
      </c>
      <c r="T636" s="102"/>
      <c r="U636" s="102"/>
      <c r="V636" s="102"/>
      <c r="W636" s="102"/>
      <c r="X636" s="102" t="str">
        <f>IF(ISERROR(VLOOKUP($E636,Lists!$T$4:$AF$49,13,FALSE))," ",VLOOKUP($E636,Lists!$T$4:$AF$49,13,FALSE))</f>
        <v xml:space="preserve"> </v>
      </c>
    </row>
    <row r="637" spans="1:24" x14ac:dyDescent="0.25">
      <c r="A637" s="91"/>
      <c r="B637" s="76" t="s">
        <v>781</v>
      </c>
      <c r="C637" s="89" t="s">
        <v>900</v>
      </c>
      <c r="D637" s="139" t="str">
        <f>IF(ISERROR(VLOOKUP($B637,Lists!$R$4:$S$17,2,FALSE)),"",VLOOKUP($B637,Lists!$R$4:$S$17,2,FALSE))</f>
        <v/>
      </c>
      <c r="E637" s="90" t="s">
        <v>799</v>
      </c>
      <c r="F637" s="96"/>
      <c r="G637" s="96" t="s">
        <v>836</v>
      </c>
      <c r="H637" s="91" t="s">
        <v>1016</v>
      </c>
      <c r="I637" s="91" t="s">
        <v>926</v>
      </c>
      <c r="J637" s="97"/>
      <c r="K637" s="78" t="s">
        <v>945</v>
      </c>
      <c r="L637" s="140" t="str">
        <f>IF(ISERROR(VLOOKUP($B637&amp;" "&amp;$M637,Lists!$AC$4:$AD$17,2,FALSE)),"",VLOOKUP($B637&amp;" "&amp;$M637,Lists!$AC$4:$AD$17,2,FALSE))</f>
        <v/>
      </c>
      <c r="M637" s="78" t="str">
        <f>IF(ISERROR(VLOOKUP($K637,Lists!$L$4:$M$7,2,FALSE)),"",VLOOKUP($K637,Lists!$L$4:$M$7,2,FALSE))</f>
        <v/>
      </c>
      <c r="N637" s="98" t="str">
        <f t="shared" si="9"/>
        <v/>
      </c>
      <c r="O637" s="124" t="str">
        <f>IF(C637="no",VLOOKUP(B637,Lists!$R$4:$AB$17,10, FALSE),"Please enter details here")</f>
        <v>Please enter details here</v>
      </c>
      <c r="P637" s="99"/>
      <c r="Q637" s="99" t="str">
        <f>IF(Lists!$BA$4="","No","")</f>
        <v>No</v>
      </c>
      <c r="R637" s="100" t="str">
        <f>IF(ISERROR(VLOOKUP($E637,Lists!$T$4:$AA$49,6,FALSE)),"",VLOOKUP($E637,Lists!$T$4:$AA$49,6,FALSE))</f>
        <v/>
      </c>
      <c r="S637" s="101" t="str">
        <f>IF(ISERROR(VLOOKUP($E637,Lists!$T$4:$AA$49,7,FALSE)),"",VLOOKUP($E637,Lists!$T$4:$AA$49,7,FALSE))</f>
        <v/>
      </c>
      <c r="T637" s="102"/>
      <c r="U637" s="102"/>
      <c r="V637" s="102"/>
      <c r="W637" s="102"/>
      <c r="X637" s="102" t="str">
        <f>IF(ISERROR(VLOOKUP($E637,Lists!$T$4:$AF$49,13,FALSE))," ",VLOOKUP($E637,Lists!$T$4:$AF$49,13,FALSE))</f>
        <v xml:space="preserve"> </v>
      </c>
    </row>
    <row r="638" spans="1:24" x14ac:dyDescent="0.25">
      <c r="A638" s="91"/>
      <c r="B638" s="76" t="s">
        <v>781</v>
      </c>
      <c r="C638" s="89" t="s">
        <v>900</v>
      </c>
      <c r="D638" s="139" t="str">
        <f>IF(ISERROR(VLOOKUP($B638,Lists!$R$4:$S$17,2,FALSE)),"",VLOOKUP($B638,Lists!$R$4:$S$17,2,FALSE))</f>
        <v/>
      </c>
      <c r="E638" s="90" t="s">
        <v>799</v>
      </c>
      <c r="F638" s="96"/>
      <c r="G638" s="96" t="s">
        <v>836</v>
      </c>
      <c r="H638" s="91" t="s">
        <v>1016</v>
      </c>
      <c r="I638" s="91" t="s">
        <v>926</v>
      </c>
      <c r="J638" s="97"/>
      <c r="K638" s="78" t="s">
        <v>945</v>
      </c>
      <c r="L638" s="140" t="str">
        <f>IF(ISERROR(VLOOKUP($B638&amp;" "&amp;$M638,Lists!$AC$4:$AD$17,2,FALSE)),"",VLOOKUP($B638&amp;" "&amp;$M638,Lists!$AC$4:$AD$17,2,FALSE))</f>
        <v/>
      </c>
      <c r="M638" s="78" t="str">
        <f>IF(ISERROR(VLOOKUP($K638,Lists!$L$4:$M$7,2,FALSE)),"",VLOOKUP($K638,Lists!$L$4:$M$7,2,FALSE))</f>
        <v/>
      </c>
      <c r="N638" s="98" t="str">
        <f t="shared" si="9"/>
        <v/>
      </c>
      <c r="O638" s="124" t="str">
        <f>IF(C638="no",VLOOKUP(B638,Lists!$R$4:$AB$17,10, FALSE),"Please enter details here")</f>
        <v>Please enter details here</v>
      </c>
      <c r="P638" s="99"/>
      <c r="Q638" s="99" t="str">
        <f>IF(Lists!$BA$4="","No","")</f>
        <v>No</v>
      </c>
      <c r="R638" s="100" t="str">
        <f>IF(ISERROR(VLOOKUP($E638,Lists!$T$4:$AA$49,6,FALSE)),"",VLOOKUP($E638,Lists!$T$4:$AA$49,6,FALSE))</f>
        <v/>
      </c>
      <c r="S638" s="101" t="str">
        <f>IF(ISERROR(VLOOKUP($E638,Lists!$T$4:$AA$49,7,FALSE)),"",VLOOKUP($E638,Lists!$T$4:$AA$49,7,FALSE))</f>
        <v/>
      </c>
      <c r="T638" s="102"/>
      <c r="U638" s="102"/>
      <c r="V638" s="102"/>
      <c r="W638" s="102"/>
      <c r="X638" s="102" t="str">
        <f>IF(ISERROR(VLOOKUP($E638,Lists!$T$4:$AF$49,13,FALSE))," ",VLOOKUP($E638,Lists!$T$4:$AF$49,13,FALSE))</f>
        <v xml:space="preserve"> </v>
      </c>
    </row>
    <row r="639" spans="1:24" x14ac:dyDescent="0.25">
      <c r="A639" s="91"/>
      <c r="B639" s="76" t="s">
        <v>781</v>
      </c>
      <c r="C639" s="89" t="s">
        <v>900</v>
      </c>
      <c r="D639" s="139" t="str">
        <f>IF(ISERROR(VLOOKUP($B639,Lists!$R$4:$S$17,2,FALSE)),"",VLOOKUP($B639,Lists!$R$4:$S$17,2,FALSE))</f>
        <v/>
      </c>
      <c r="E639" s="90" t="s">
        <v>799</v>
      </c>
      <c r="F639" s="96"/>
      <c r="G639" s="96" t="s">
        <v>836</v>
      </c>
      <c r="H639" s="91" t="s">
        <v>1016</v>
      </c>
      <c r="I639" s="91" t="s">
        <v>926</v>
      </c>
      <c r="J639" s="97"/>
      <c r="K639" s="78" t="s">
        <v>945</v>
      </c>
      <c r="L639" s="140" t="str">
        <f>IF(ISERROR(VLOOKUP($B639&amp;" "&amp;$M639,Lists!$AC$4:$AD$17,2,FALSE)),"",VLOOKUP($B639&amp;" "&amp;$M639,Lists!$AC$4:$AD$17,2,FALSE))</f>
        <v/>
      </c>
      <c r="M639" s="78" t="str">
        <f>IF(ISERROR(VLOOKUP($K639,Lists!$L$4:$M$7,2,FALSE)),"",VLOOKUP($K639,Lists!$L$4:$M$7,2,FALSE))</f>
        <v/>
      </c>
      <c r="N639" s="98" t="str">
        <f t="shared" si="9"/>
        <v/>
      </c>
      <c r="O639" s="124" t="str">
        <f>IF(C639="no",VLOOKUP(B639,Lists!$R$4:$AB$17,10, FALSE),"Please enter details here")</f>
        <v>Please enter details here</v>
      </c>
      <c r="P639" s="99"/>
      <c r="Q639" s="99" t="str">
        <f>IF(Lists!$BA$4="","No","")</f>
        <v>No</v>
      </c>
      <c r="R639" s="100" t="str">
        <f>IF(ISERROR(VLOOKUP($E639,Lists!$T$4:$AA$49,6,FALSE)),"",VLOOKUP($E639,Lists!$T$4:$AA$49,6,FALSE))</f>
        <v/>
      </c>
      <c r="S639" s="101" t="str">
        <f>IF(ISERROR(VLOOKUP($E639,Lists!$T$4:$AA$49,7,FALSE)),"",VLOOKUP($E639,Lists!$T$4:$AA$49,7,FALSE))</f>
        <v/>
      </c>
      <c r="T639" s="102"/>
      <c r="U639" s="102"/>
      <c r="V639" s="102"/>
      <c r="W639" s="102"/>
      <c r="X639" s="102" t="str">
        <f>IF(ISERROR(VLOOKUP($E639,Lists!$T$4:$AF$49,13,FALSE))," ",VLOOKUP($E639,Lists!$T$4:$AF$49,13,FALSE))</f>
        <v xml:space="preserve"> </v>
      </c>
    </row>
    <row r="640" spans="1:24" x14ac:dyDescent="0.25">
      <c r="A640" s="91"/>
      <c r="B640" s="76" t="s">
        <v>781</v>
      </c>
      <c r="C640" s="89" t="s">
        <v>900</v>
      </c>
      <c r="D640" s="139" t="str">
        <f>IF(ISERROR(VLOOKUP($B640,Lists!$R$4:$S$17,2,FALSE)),"",VLOOKUP($B640,Lists!$R$4:$S$17,2,FALSE))</f>
        <v/>
      </c>
      <c r="E640" s="90" t="s">
        <v>799</v>
      </c>
      <c r="F640" s="96"/>
      <c r="G640" s="96" t="s">
        <v>836</v>
      </c>
      <c r="H640" s="91" t="s">
        <v>1016</v>
      </c>
      <c r="I640" s="91" t="s">
        <v>926</v>
      </c>
      <c r="J640" s="97"/>
      <c r="K640" s="78" t="s">
        <v>945</v>
      </c>
      <c r="L640" s="140" t="str">
        <f>IF(ISERROR(VLOOKUP($B640&amp;" "&amp;$M640,Lists!$AC$4:$AD$17,2,FALSE)),"",VLOOKUP($B640&amp;" "&amp;$M640,Lists!$AC$4:$AD$17,2,FALSE))</f>
        <v/>
      </c>
      <c r="M640" s="78" t="str">
        <f>IF(ISERROR(VLOOKUP($K640,Lists!$L$4:$M$7,2,FALSE)),"",VLOOKUP($K640,Lists!$L$4:$M$7,2,FALSE))</f>
        <v/>
      </c>
      <c r="N640" s="98" t="str">
        <f t="shared" si="9"/>
        <v/>
      </c>
      <c r="O640" s="124" t="str">
        <f>IF(C640="no",VLOOKUP(B640,Lists!$R$4:$AB$17,10, FALSE),"Please enter details here")</f>
        <v>Please enter details here</v>
      </c>
      <c r="P640" s="99"/>
      <c r="Q640" s="99" t="str">
        <f>IF(Lists!$BA$4="","No","")</f>
        <v>No</v>
      </c>
      <c r="R640" s="100" t="str">
        <f>IF(ISERROR(VLOOKUP($E640,Lists!$T$4:$AA$49,6,FALSE)),"",VLOOKUP($E640,Lists!$T$4:$AA$49,6,FALSE))</f>
        <v/>
      </c>
      <c r="S640" s="101" t="str">
        <f>IF(ISERROR(VLOOKUP($E640,Lists!$T$4:$AA$49,7,FALSE)),"",VLOOKUP($E640,Lists!$T$4:$AA$49,7,FALSE))</f>
        <v/>
      </c>
      <c r="T640" s="102"/>
      <c r="U640" s="102"/>
      <c r="V640" s="102"/>
      <c r="W640" s="102"/>
      <c r="X640" s="102" t="str">
        <f>IF(ISERROR(VLOOKUP($E640,Lists!$T$4:$AF$49,13,FALSE))," ",VLOOKUP($E640,Lists!$T$4:$AF$49,13,FALSE))</f>
        <v xml:space="preserve"> </v>
      </c>
    </row>
    <row r="641" spans="1:24" x14ac:dyDescent="0.25">
      <c r="A641" s="91"/>
      <c r="B641" s="76" t="s">
        <v>781</v>
      </c>
      <c r="C641" s="89" t="s">
        <v>900</v>
      </c>
      <c r="D641" s="139" t="str">
        <f>IF(ISERROR(VLOOKUP($B641,Lists!$R$4:$S$17,2,FALSE)),"",VLOOKUP($B641,Lists!$R$4:$S$17,2,FALSE))</f>
        <v/>
      </c>
      <c r="E641" s="90" t="s">
        <v>799</v>
      </c>
      <c r="F641" s="96"/>
      <c r="G641" s="96" t="s">
        <v>836</v>
      </c>
      <c r="H641" s="91" t="s">
        <v>1016</v>
      </c>
      <c r="I641" s="91" t="s">
        <v>926</v>
      </c>
      <c r="J641" s="97"/>
      <c r="K641" s="78" t="s">
        <v>945</v>
      </c>
      <c r="L641" s="140" t="str">
        <f>IF(ISERROR(VLOOKUP($B641&amp;" "&amp;$M641,Lists!$AC$4:$AD$17,2,FALSE)),"",VLOOKUP($B641&amp;" "&amp;$M641,Lists!$AC$4:$AD$17,2,FALSE))</f>
        <v/>
      </c>
      <c r="M641" s="78" t="str">
        <f>IF(ISERROR(VLOOKUP($K641,Lists!$L$4:$M$7,2,FALSE)),"",VLOOKUP($K641,Lists!$L$4:$M$7,2,FALSE))</f>
        <v/>
      </c>
      <c r="N641" s="98" t="str">
        <f t="shared" si="9"/>
        <v/>
      </c>
      <c r="O641" s="124" t="str">
        <f>IF(C641="no",VLOOKUP(B641,Lists!$R$4:$AB$17,10, FALSE),"Please enter details here")</f>
        <v>Please enter details here</v>
      </c>
      <c r="P641" s="99"/>
      <c r="Q641" s="99" t="str">
        <f>IF(Lists!$BA$4="","No","")</f>
        <v>No</v>
      </c>
      <c r="R641" s="100" t="str">
        <f>IF(ISERROR(VLOOKUP($E641,Lists!$T$4:$AA$49,6,FALSE)),"",VLOOKUP($E641,Lists!$T$4:$AA$49,6,FALSE))</f>
        <v/>
      </c>
      <c r="S641" s="101" t="str">
        <f>IF(ISERROR(VLOOKUP($E641,Lists!$T$4:$AA$49,7,FALSE)),"",VLOOKUP($E641,Lists!$T$4:$AA$49,7,FALSE))</f>
        <v/>
      </c>
      <c r="T641" s="102"/>
      <c r="U641" s="102"/>
      <c r="V641" s="102"/>
      <c r="W641" s="102"/>
      <c r="X641" s="102" t="str">
        <f>IF(ISERROR(VLOOKUP($E641,Lists!$T$4:$AF$49,13,FALSE))," ",VLOOKUP($E641,Lists!$T$4:$AF$49,13,FALSE))</f>
        <v xml:space="preserve"> </v>
      </c>
    </row>
    <row r="642" spans="1:24" x14ac:dyDescent="0.25">
      <c r="A642" s="91"/>
      <c r="B642" s="76" t="s">
        <v>781</v>
      </c>
      <c r="C642" s="89" t="s">
        <v>900</v>
      </c>
      <c r="D642" s="139" t="str">
        <f>IF(ISERROR(VLOOKUP($B642,Lists!$R$4:$S$17,2,FALSE)),"",VLOOKUP($B642,Lists!$R$4:$S$17,2,FALSE))</f>
        <v/>
      </c>
      <c r="E642" s="90" t="s">
        <v>799</v>
      </c>
      <c r="F642" s="96"/>
      <c r="G642" s="96" t="s">
        <v>836</v>
      </c>
      <c r="H642" s="91" t="s">
        <v>1016</v>
      </c>
      <c r="I642" s="91" t="s">
        <v>926</v>
      </c>
      <c r="J642" s="97"/>
      <c r="K642" s="78" t="s">
        <v>945</v>
      </c>
      <c r="L642" s="140" t="str">
        <f>IF(ISERROR(VLOOKUP($B642&amp;" "&amp;$M642,Lists!$AC$4:$AD$17,2,FALSE)),"",VLOOKUP($B642&amp;" "&amp;$M642,Lists!$AC$4:$AD$17,2,FALSE))</f>
        <v/>
      </c>
      <c r="M642" s="78" t="str">
        <f>IF(ISERROR(VLOOKUP($K642,Lists!$L$4:$M$7,2,FALSE)),"",VLOOKUP($K642,Lists!$L$4:$M$7,2,FALSE))</f>
        <v/>
      </c>
      <c r="N642" s="98" t="str">
        <f t="shared" si="9"/>
        <v/>
      </c>
      <c r="O642" s="124" t="str">
        <f>IF(C642="no",VLOOKUP(B642,Lists!$R$4:$AB$17,10, FALSE),"Please enter details here")</f>
        <v>Please enter details here</v>
      </c>
      <c r="P642" s="99"/>
      <c r="Q642" s="99" t="str">
        <f>IF(Lists!$BA$4="","No","")</f>
        <v>No</v>
      </c>
      <c r="R642" s="100" t="str">
        <f>IF(ISERROR(VLOOKUP($E642,Lists!$T$4:$AA$49,6,FALSE)),"",VLOOKUP($E642,Lists!$T$4:$AA$49,6,FALSE))</f>
        <v/>
      </c>
      <c r="S642" s="101" t="str">
        <f>IF(ISERROR(VLOOKUP($E642,Lists!$T$4:$AA$49,7,FALSE)),"",VLOOKUP($E642,Lists!$T$4:$AA$49,7,FALSE))</f>
        <v/>
      </c>
      <c r="T642" s="102"/>
      <c r="U642" s="102"/>
      <c r="V642" s="102"/>
      <c r="W642" s="102"/>
      <c r="X642" s="102" t="str">
        <f>IF(ISERROR(VLOOKUP($E642,Lists!$T$4:$AF$49,13,FALSE))," ",VLOOKUP($E642,Lists!$T$4:$AF$49,13,FALSE))</f>
        <v xml:space="preserve"> </v>
      </c>
    </row>
    <row r="643" spans="1:24" x14ac:dyDescent="0.25">
      <c r="A643" s="91"/>
      <c r="B643" s="76" t="s">
        <v>781</v>
      </c>
      <c r="C643" s="89" t="s">
        <v>900</v>
      </c>
      <c r="D643" s="139" t="str">
        <f>IF(ISERROR(VLOOKUP($B643,Lists!$R$4:$S$17,2,FALSE)),"",VLOOKUP($B643,Lists!$R$4:$S$17,2,FALSE))</f>
        <v/>
      </c>
      <c r="E643" s="90" t="s">
        <v>799</v>
      </c>
      <c r="F643" s="96"/>
      <c r="G643" s="96" t="s">
        <v>836</v>
      </c>
      <c r="H643" s="91" t="s">
        <v>1016</v>
      </c>
      <c r="I643" s="91" t="s">
        <v>926</v>
      </c>
      <c r="J643" s="97"/>
      <c r="K643" s="78" t="s">
        <v>945</v>
      </c>
      <c r="L643" s="140" t="str">
        <f>IF(ISERROR(VLOOKUP($B643&amp;" "&amp;$M643,Lists!$AC$4:$AD$17,2,FALSE)),"",VLOOKUP($B643&amp;" "&amp;$M643,Lists!$AC$4:$AD$17,2,FALSE))</f>
        <v/>
      </c>
      <c r="M643" s="78" t="str">
        <f>IF(ISERROR(VLOOKUP($K643,Lists!$L$4:$M$7,2,FALSE)),"",VLOOKUP($K643,Lists!$L$4:$M$7,2,FALSE))</f>
        <v/>
      </c>
      <c r="N643" s="98" t="str">
        <f t="shared" si="9"/>
        <v/>
      </c>
      <c r="O643" s="124" t="str">
        <f>IF(C643="no",VLOOKUP(B643,Lists!$R$4:$AB$17,10, FALSE),"Please enter details here")</f>
        <v>Please enter details here</v>
      </c>
      <c r="P643" s="99"/>
      <c r="Q643" s="99" t="str">
        <f>IF(Lists!$BA$4="","No","")</f>
        <v>No</v>
      </c>
      <c r="R643" s="100" t="str">
        <f>IF(ISERROR(VLOOKUP($E643,Lists!$T$4:$AA$49,6,FALSE)),"",VLOOKUP($E643,Lists!$T$4:$AA$49,6,FALSE))</f>
        <v/>
      </c>
      <c r="S643" s="101" t="str">
        <f>IF(ISERROR(VLOOKUP($E643,Lists!$T$4:$AA$49,7,FALSE)),"",VLOOKUP($E643,Lists!$T$4:$AA$49,7,FALSE))</f>
        <v/>
      </c>
      <c r="T643" s="102"/>
      <c r="U643" s="102"/>
      <c r="V643" s="102"/>
      <c r="W643" s="102"/>
      <c r="X643" s="102" t="str">
        <f>IF(ISERROR(VLOOKUP($E643,Lists!$T$4:$AF$49,13,FALSE))," ",VLOOKUP($E643,Lists!$T$4:$AF$49,13,FALSE))</f>
        <v xml:space="preserve"> </v>
      </c>
    </row>
    <row r="644" spans="1:24" x14ac:dyDescent="0.25">
      <c r="A644" s="91"/>
      <c r="B644" s="76" t="s">
        <v>781</v>
      </c>
      <c r="C644" s="89" t="s">
        <v>900</v>
      </c>
      <c r="D644" s="139" t="str">
        <f>IF(ISERROR(VLOOKUP($B644,Lists!$R$4:$S$17,2,FALSE)),"",VLOOKUP($B644,Lists!$R$4:$S$17,2,FALSE))</f>
        <v/>
      </c>
      <c r="E644" s="90" t="s">
        <v>799</v>
      </c>
      <c r="F644" s="96"/>
      <c r="G644" s="96" t="s">
        <v>836</v>
      </c>
      <c r="H644" s="91" t="s">
        <v>1016</v>
      </c>
      <c r="I644" s="91" t="s">
        <v>926</v>
      </c>
      <c r="J644" s="97"/>
      <c r="K644" s="78" t="s">
        <v>945</v>
      </c>
      <c r="L644" s="140" t="str">
        <f>IF(ISERROR(VLOOKUP($B644&amp;" "&amp;$M644,Lists!$AC$4:$AD$17,2,FALSE)),"",VLOOKUP($B644&amp;" "&amp;$M644,Lists!$AC$4:$AD$17,2,FALSE))</f>
        <v/>
      </c>
      <c r="M644" s="78" t="str">
        <f>IF(ISERROR(VLOOKUP($K644,Lists!$L$4:$M$7,2,FALSE)),"",VLOOKUP($K644,Lists!$L$4:$M$7,2,FALSE))</f>
        <v/>
      </c>
      <c r="N644" s="98" t="str">
        <f t="shared" si="9"/>
        <v/>
      </c>
      <c r="O644" s="124" t="str">
        <f>IF(C644="no",VLOOKUP(B644,Lists!$R$4:$AB$17,10, FALSE),"Please enter details here")</f>
        <v>Please enter details here</v>
      </c>
      <c r="P644" s="99"/>
      <c r="Q644" s="99" t="str">
        <f>IF(Lists!$BA$4="","No","")</f>
        <v>No</v>
      </c>
      <c r="R644" s="100" t="str">
        <f>IF(ISERROR(VLOOKUP($E644,Lists!$T$4:$AA$49,6,FALSE)),"",VLOOKUP($E644,Lists!$T$4:$AA$49,6,FALSE))</f>
        <v/>
      </c>
      <c r="S644" s="101" t="str">
        <f>IF(ISERROR(VLOOKUP($E644,Lists!$T$4:$AA$49,7,FALSE)),"",VLOOKUP($E644,Lists!$T$4:$AA$49,7,FALSE))</f>
        <v/>
      </c>
      <c r="T644" s="102"/>
      <c r="U644" s="102"/>
      <c r="V644" s="102"/>
      <c r="W644" s="102"/>
      <c r="X644" s="102" t="str">
        <f>IF(ISERROR(VLOOKUP($E644,Lists!$T$4:$AF$49,13,FALSE))," ",VLOOKUP($E644,Lists!$T$4:$AF$49,13,FALSE))</f>
        <v xml:space="preserve"> </v>
      </c>
    </row>
    <row r="645" spans="1:24" x14ac:dyDescent="0.25">
      <c r="A645" s="91"/>
      <c r="B645" s="76" t="s">
        <v>781</v>
      </c>
      <c r="C645" s="89" t="s">
        <v>900</v>
      </c>
      <c r="D645" s="139" t="str">
        <f>IF(ISERROR(VLOOKUP($B645,Lists!$R$4:$S$17,2,FALSE)),"",VLOOKUP($B645,Lists!$R$4:$S$17,2,FALSE))</f>
        <v/>
      </c>
      <c r="E645" s="90" t="s">
        <v>799</v>
      </c>
      <c r="F645" s="96"/>
      <c r="G645" s="96" t="s">
        <v>836</v>
      </c>
      <c r="H645" s="91" t="s">
        <v>1016</v>
      </c>
      <c r="I645" s="91" t="s">
        <v>926</v>
      </c>
      <c r="J645" s="97"/>
      <c r="K645" s="78" t="s">
        <v>945</v>
      </c>
      <c r="L645" s="140" t="str">
        <f>IF(ISERROR(VLOOKUP($B645&amp;" "&amp;$M645,Lists!$AC$4:$AD$17,2,FALSE)),"",VLOOKUP($B645&amp;" "&amp;$M645,Lists!$AC$4:$AD$17,2,FALSE))</f>
        <v/>
      </c>
      <c r="M645" s="78" t="str">
        <f>IF(ISERROR(VLOOKUP($K645,Lists!$L$4:$M$7,2,FALSE)),"",VLOOKUP($K645,Lists!$L$4:$M$7,2,FALSE))</f>
        <v/>
      </c>
      <c r="N645" s="98" t="str">
        <f t="shared" si="9"/>
        <v/>
      </c>
      <c r="O645" s="124" t="str">
        <f>IF(C645="no",VLOOKUP(B645,Lists!$R$4:$AB$17,10, FALSE),"Please enter details here")</f>
        <v>Please enter details here</v>
      </c>
      <c r="P645" s="99"/>
      <c r="Q645" s="99" t="str">
        <f>IF(Lists!$BA$4="","No","")</f>
        <v>No</v>
      </c>
      <c r="R645" s="100" t="str">
        <f>IF(ISERROR(VLOOKUP($E645,Lists!$T$4:$AA$49,6,FALSE)),"",VLOOKUP($E645,Lists!$T$4:$AA$49,6,FALSE))</f>
        <v/>
      </c>
      <c r="S645" s="101" t="str">
        <f>IF(ISERROR(VLOOKUP($E645,Lists!$T$4:$AA$49,7,FALSE)),"",VLOOKUP($E645,Lists!$T$4:$AA$49,7,FALSE))</f>
        <v/>
      </c>
      <c r="T645" s="102"/>
      <c r="U645" s="102"/>
      <c r="V645" s="102"/>
      <c r="W645" s="102"/>
      <c r="X645" s="102" t="str">
        <f>IF(ISERROR(VLOOKUP($E645,Lists!$T$4:$AF$49,13,FALSE))," ",VLOOKUP($E645,Lists!$T$4:$AF$49,13,FALSE))</f>
        <v xml:space="preserve"> </v>
      </c>
    </row>
    <row r="646" spans="1:24" x14ac:dyDescent="0.25">
      <c r="A646" s="91"/>
      <c r="B646" s="76" t="s">
        <v>781</v>
      </c>
      <c r="C646" s="89" t="s">
        <v>900</v>
      </c>
      <c r="D646" s="139" t="str">
        <f>IF(ISERROR(VLOOKUP($B646,Lists!$R$4:$S$17,2,FALSE)),"",VLOOKUP($B646,Lists!$R$4:$S$17,2,FALSE))</f>
        <v/>
      </c>
      <c r="E646" s="90" t="s">
        <v>799</v>
      </c>
      <c r="F646" s="96"/>
      <c r="G646" s="96" t="s">
        <v>836</v>
      </c>
      <c r="H646" s="91" t="s">
        <v>1016</v>
      </c>
      <c r="I646" s="91" t="s">
        <v>926</v>
      </c>
      <c r="J646" s="97"/>
      <c r="K646" s="78" t="s">
        <v>945</v>
      </c>
      <c r="L646" s="140" t="str">
        <f>IF(ISERROR(VLOOKUP($B646&amp;" "&amp;$M646,Lists!$AC$4:$AD$17,2,FALSE)),"",VLOOKUP($B646&amp;" "&amp;$M646,Lists!$AC$4:$AD$17,2,FALSE))</f>
        <v/>
      </c>
      <c r="M646" s="78" t="str">
        <f>IF(ISERROR(VLOOKUP($K646,Lists!$L$4:$M$7,2,FALSE)),"",VLOOKUP($K646,Lists!$L$4:$M$7,2,FALSE))</f>
        <v/>
      </c>
      <c r="N646" s="98" t="str">
        <f t="shared" si="9"/>
        <v/>
      </c>
      <c r="O646" s="124" t="str">
        <f>IF(C646="no",VLOOKUP(B646,Lists!$R$4:$AB$17,10, FALSE),"Please enter details here")</f>
        <v>Please enter details here</v>
      </c>
      <c r="P646" s="99"/>
      <c r="Q646" s="99" t="str">
        <f>IF(Lists!$BA$4="","No","")</f>
        <v>No</v>
      </c>
      <c r="R646" s="100" t="str">
        <f>IF(ISERROR(VLOOKUP($E646,Lists!$T$4:$AA$49,6,FALSE)),"",VLOOKUP($E646,Lists!$T$4:$AA$49,6,FALSE))</f>
        <v/>
      </c>
      <c r="S646" s="101" t="str">
        <f>IF(ISERROR(VLOOKUP($E646,Lists!$T$4:$AA$49,7,FALSE)),"",VLOOKUP($E646,Lists!$T$4:$AA$49,7,FALSE))</f>
        <v/>
      </c>
      <c r="T646" s="102"/>
      <c r="U646" s="102"/>
      <c r="V646" s="102"/>
      <c r="W646" s="102"/>
      <c r="X646" s="102" t="str">
        <f>IF(ISERROR(VLOOKUP($E646,Lists!$T$4:$AF$49,13,FALSE))," ",VLOOKUP($E646,Lists!$T$4:$AF$49,13,FALSE))</f>
        <v xml:space="preserve"> </v>
      </c>
    </row>
    <row r="647" spans="1:24" x14ac:dyDescent="0.25">
      <c r="A647" s="91"/>
      <c r="B647" s="76" t="s">
        <v>781</v>
      </c>
      <c r="C647" s="89" t="s">
        <v>900</v>
      </c>
      <c r="D647" s="139" t="str">
        <f>IF(ISERROR(VLOOKUP($B647,Lists!$R$4:$S$17,2,FALSE)),"",VLOOKUP($B647,Lists!$R$4:$S$17,2,FALSE))</f>
        <v/>
      </c>
      <c r="E647" s="90" t="s">
        <v>799</v>
      </c>
      <c r="F647" s="96"/>
      <c r="G647" s="96" t="s">
        <v>836</v>
      </c>
      <c r="H647" s="91" t="s">
        <v>1016</v>
      </c>
      <c r="I647" s="91" t="s">
        <v>926</v>
      </c>
      <c r="J647" s="97"/>
      <c r="K647" s="78" t="s">
        <v>945</v>
      </c>
      <c r="L647" s="140" t="str">
        <f>IF(ISERROR(VLOOKUP($B647&amp;" "&amp;$M647,Lists!$AC$4:$AD$17,2,FALSE)),"",VLOOKUP($B647&amp;" "&amp;$M647,Lists!$AC$4:$AD$17,2,FALSE))</f>
        <v/>
      </c>
      <c r="M647" s="78" t="str">
        <f>IF(ISERROR(VLOOKUP($K647,Lists!$L$4:$M$7,2,FALSE)),"",VLOOKUP($K647,Lists!$L$4:$M$7,2,FALSE))</f>
        <v/>
      </c>
      <c r="N647" s="98" t="str">
        <f t="shared" si="9"/>
        <v/>
      </c>
      <c r="O647" s="124" t="str">
        <f>IF(C647="no",VLOOKUP(B647,Lists!$R$4:$AB$17,10, FALSE),"Please enter details here")</f>
        <v>Please enter details here</v>
      </c>
      <c r="P647" s="99"/>
      <c r="Q647" s="99" t="str">
        <f>IF(Lists!$BA$4="","No","")</f>
        <v>No</v>
      </c>
      <c r="R647" s="100" t="str">
        <f>IF(ISERROR(VLOOKUP($E647,Lists!$T$4:$AA$49,6,FALSE)),"",VLOOKUP($E647,Lists!$T$4:$AA$49,6,FALSE))</f>
        <v/>
      </c>
      <c r="S647" s="101" t="str">
        <f>IF(ISERROR(VLOOKUP($E647,Lists!$T$4:$AA$49,7,FALSE)),"",VLOOKUP($E647,Lists!$T$4:$AA$49,7,FALSE))</f>
        <v/>
      </c>
      <c r="T647" s="102"/>
      <c r="U647" s="102"/>
      <c r="V647" s="102"/>
      <c r="W647" s="102"/>
      <c r="X647" s="102" t="str">
        <f>IF(ISERROR(VLOOKUP($E647,Lists!$T$4:$AF$49,13,FALSE))," ",VLOOKUP($E647,Lists!$T$4:$AF$49,13,FALSE))</f>
        <v xml:space="preserve"> </v>
      </c>
    </row>
    <row r="648" spans="1:24" x14ac:dyDescent="0.25">
      <c r="A648" s="91"/>
      <c r="B648" s="76" t="s">
        <v>781</v>
      </c>
      <c r="C648" s="89" t="s">
        <v>900</v>
      </c>
      <c r="D648" s="139" t="str">
        <f>IF(ISERROR(VLOOKUP($B648,Lists!$R$4:$S$17,2,FALSE)),"",VLOOKUP($B648,Lists!$R$4:$S$17,2,FALSE))</f>
        <v/>
      </c>
      <c r="E648" s="90" t="s">
        <v>799</v>
      </c>
      <c r="F648" s="96"/>
      <c r="G648" s="96" t="s">
        <v>836</v>
      </c>
      <c r="H648" s="91" t="s">
        <v>1016</v>
      </c>
      <c r="I648" s="91" t="s">
        <v>926</v>
      </c>
      <c r="J648" s="97"/>
      <c r="K648" s="78" t="s">
        <v>945</v>
      </c>
      <c r="L648" s="140" t="str">
        <f>IF(ISERROR(VLOOKUP($B648&amp;" "&amp;$M648,Lists!$AC$4:$AD$17,2,FALSE)),"",VLOOKUP($B648&amp;" "&amp;$M648,Lists!$AC$4:$AD$17,2,FALSE))</f>
        <v/>
      </c>
      <c r="M648" s="78" t="str">
        <f>IF(ISERROR(VLOOKUP($K648,Lists!$L$4:$M$7,2,FALSE)),"",VLOOKUP($K648,Lists!$L$4:$M$7,2,FALSE))</f>
        <v/>
      </c>
      <c r="N648" s="98" t="str">
        <f t="shared" ref="N648:N711" si="10">IF(ISERROR(J648*L648),"",J648*L648)</f>
        <v/>
      </c>
      <c r="O648" s="124" t="str">
        <f>IF(C648="no",VLOOKUP(B648,Lists!$R$4:$AB$17,10, FALSE),"Please enter details here")</f>
        <v>Please enter details here</v>
      </c>
      <c r="P648" s="99"/>
      <c r="Q648" s="99" t="str">
        <f>IF(Lists!$BA$4="","No","")</f>
        <v>No</v>
      </c>
      <c r="R648" s="100" t="str">
        <f>IF(ISERROR(VLOOKUP($E648,Lists!$T$4:$AA$49,6,FALSE)),"",VLOOKUP($E648,Lists!$T$4:$AA$49,6,FALSE))</f>
        <v/>
      </c>
      <c r="S648" s="101" t="str">
        <f>IF(ISERROR(VLOOKUP($E648,Lists!$T$4:$AA$49,7,FALSE)),"",VLOOKUP($E648,Lists!$T$4:$AA$49,7,FALSE))</f>
        <v/>
      </c>
      <c r="T648" s="102"/>
      <c r="U648" s="102"/>
      <c r="V648" s="102"/>
      <c r="W648" s="102"/>
      <c r="X648" s="102" t="str">
        <f>IF(ISERROR(VLOOKUP($E648,Lists!$T$4:$AF$49,13,FALSE))," ",VLOOKUP($E648,Lists!$T$4:$AF$49,13,FALSE))</f>
        <v xml:space="preserve"> </v>
      </c>
    </row>
    <row r="649" spans="1:24" x14ac:dyDescent="0.25">
      <c r="A649" s="91"/>
      <c r="B649" s="76" t="s">
        <v>781</v>
      </c>
      <c r="C649" s="89" t="s">
        <v>900</v>
      </c>
      <c r="D649" s="139" t="str">
        <f>IF(ISERROR(VLOOKUP($B649,Lists!$R$4:$S$17,2,FALSE)),"",VLOOKUP($B649,Lists!$R$4:$S$17,2,FALSE))</f>
        <v/>
      </c>
      <c r="E649" s="90" t="s">
        <v>799</v>
      </c>
      <c r="F649" s="96"/>
      <c r="G649" s="96" t="s">
        <v>836</v>
      </c>
      <c r="H649" s="91" t="s">
        <v>1016</v>
      </c>
      <c r="I649" s="91" t="s">
        <v>926</v>
      </c>
      <c r="J649" s="97"/>
      <c r="K649" s="78" t="s">
        <v>945</v>
      </c>
      <c r="L649" s="140" t="str">
        <f>IF(ISERROR(VLOOKUP($B649&amp;" "&amp;$M649,Lists!$AC$4:$AD$17,2,FALSE)),"",VLOOKUP($B649&amp;" "&amp;$M649,Lists!$AC$4:$AD$17,2,FALSE))</f>
        <v/>
      </c>
      <c r="M649" s="78" t="str">
        <f>IF(ISERROR(VLOOKUP($K649,Lists!$L$4:$M$7,2,FALSE)),"",VLOOKUP($K649,Lists!$L$4:$M$7,2,FALSE))</f>
        <v/>
      </c>
      <c r="N649" s="98" t="str">
        <f t="shared" si="10"/>
        <v/>
      </c>
      <c r="O649" s="124" t="str">
        <f>IF(C649="no",VLOOKUP(B649,Lists!$R$4:$AB$17,10, FALSE),"Please enter details here")</f>
        <v>Please enter details here</v>
      </c>
      <c r="P649" s="99"/>
      <c r="Q649" s="99" t="str">
        <f>IF(Lists!$BA$4="","No","")</f>
        <v>No</v>
      </c>
      <c r="R649" s="100" t="str">
        <f>IF(ISERROR(VLOOKUP($E649,Lists!$T$4:$AA$49,6,FALSE)),"",VLOOKUP($E649,Lists!$T$4:$AA$49,6,FALSE))</f>
        <v/>
      </c>
      <c r="S649" s="101" t="str">
        <f>IF(ISERROR(VLOOKUP($E649,Lists!$T$4:$AA$49,7,FALSE)),"",VLOOKUP($E649,Lists!$T$4:$AA$49,7,FALSE))</f>
        <v/>
      </c>
      <c r="T649" s="102"/>
      <c r="U649" s="102"/>
      <c r="V649" s="102"/>
      <c r="W649" s="102"/>
      <c r="X649" s="102" t="str">
        <f>IF(ISERROR(VLOOKUP($E649,Lists!$T$4:$AF$49,13,FALSE))," ",VLOOKUP($E649,Lists!$T$4:$AF$49,13,FALSE))</f>
        <v xml:space="preserve"> </v>
      </c>
    </row>
    <row r="650" spans="1:24" x14ac:dyDescent="0.25">
      <c r="A650" s="91"/>
      <c r="B650" s="76" t="s">
        <v>781</v>
      </c>
      <c r="C650" s="89" t="s">
        <v>900</v>
      </c>
      <c r="D650" s="139" t="str">
        <f>IF(ISERROR(VLOOKUP($B650,Lists!$R$4:$S$17,2,FALSE)),"",VLOOKUP($B650,Lists!$R$4:$S$17,2,FALSE))</f>
        <v/>
      </c>
      <c r="E650" s="90" t="s">
        <v>799</v>
      </c>
      <c r="F650" s="96"/>
      <c r="G650" s="96" t="s">
        <v>836</v>
      </c>
      <c r="H650" s="91" t="s">
        <v>1016</v>
      </c>
      <c r="I650" s="91" t="s">
        <v>926</v>
      </c>
      <c r="J650" s="97"/>
      <c r="K650" s="78" t="s">
        <v>945</v>
      </c>
      <c r="L650" s="140" t="str">
        <f>IF(ISERROR(VLOOKUP($B650&amp;" "&amp;$M650,Lists!$AC$4:$AD$17,2,FALSE)),"",VLOOKUP($B650&amp;" "&amp;$M650,Lists!$AC$4:$AD$17,2,FALSE))</f>
        <v/>
      </c>
      <c r="M650" s="78" t="str">
        <f>IF(ISERROR(VLOOKUP($K650,Lists!$L$4:$M$7,2,FALSE)),"",VLOOKUP($K650,Lists!$L$4:$M$7,2,FALSE))</f>
        <v/>
      </c>
      <c r="N650" s="98" t="str">
        <f t="shared" si="10"/>
        <v/>
      </c>
      <c r="O650" s="124" t="str">
        <f>IF(C650="no",VLOOKUP(B650,Lists!$R$4:$AB$17,10, FALSE),"Please enter details here")</f>
        <v>Please enter details here</v>
      </c>
      <c r="P650" s="99"/>
      <c r="Q650" s="99" t="str">
        <f>IF(Lists!$BA$4="","No","")</f>
        <v>No</v>
      </c>
      <c r="R650" s="100" t="str">
        <f>IF(ISERROR(VLOOKUP($E650,Lists!$T$4:$AA$49,6,FALSE)),"",VLOOKUP($E650,Lists!$T$4:$AA$49,6,FALSE))</f>
        <v/>
      </c>
      <c r="S650" s="101" t="str">
        <f>IF(ISERROR(VLOOKUP($E650,Lists!$T$4:$AA$49,7,FALSE)),"",VLOOKUP($E650,Lists!$T$4:$AA$49,7,FALSE))</f>
        <v/>
      </c>
      <c r="T650" s="102"/>
      <c r="U650" s="102"/>
      <c r="V650" s="102"/>
      <c r="W650" s="102"/>
      <c r="X650" s="102" t="str">
        <f>IF(ISERROR(VLOOKUP($E650,Lists!$T$4:$AF$49,13,FALSE))," ",VLOOKUP($E650,Lists!$T$4:$AF$49,13,FALSE))</f>
        <v xml:space="preserve"> </v>
      </c>
    </row>
    <row r="651" spans="1:24" x14ac:dyDescent="0.25">
      <c r="A651" s="91"/>
      <c r="B651" s="76" t="s">
        <v>781</v>
      </c>
      <c r="C651" s="89" t="s">
        <v>900</v>
      </c>
      <c r="D651" s="139" t="str">
        <f>IF(ISERROR(VLOOKUP($B651,Lists!$R$4:$S$17,2,FALSE)),"",VLOOKUP($B651,Lists!$R$4:$S$17,2,FALSE))</f>
        <v/>
      </c>
      <c r="E651" s="90" t="s">
        <v>799</v>
      </c>
      <c r="F651" s="96"/>
      <c r="G651" s="96" t="s">
        <v>836</v>
      </c>
      <c r="H651" s="91" t="s">
        <v>1016</v>
      </c>
      <c r="I651" s="91" t="s">
        <v>926</v>
      </c>
      <c r="J651" s="97"/>
      <c r="K651" s="78" t="s">
        <v>945</v>
      </c>
      <c r="L651" s="140" t="str">
        <f>IF(ISERROR(VLOOKUP($B651&amp;" "&amp;$M651,Lists!$AC$4:$AD$17,2,FALSE)),"",VLOOKUP($B651&amp;" "&amp;$M651,Lists!$AC$4:$AD$17,2,FALSE))</f>
        <v/>
      </c>
      <c r="M651" s="78" t="str">
        <f>IF(ISERROR(VLOOKUP($K651,Lists!$L$4:$M$7,2,FALSE)),"",VLOOKUP($K651,Lists!$L$4:$M$7,2,FALSE))</f>
        <v/>
      </c>
      <c r="N651" s="98" t="str">
        <f t="shared" si="10"/>
        <v/>
      </c>
      <c r="O651" s="124" t="str">
        <f>IF(C651="no",VLOOKUP(B651,Lists!$R$4:$AB$17,10, FALSE),"Please enter details here")</f>
        <v>Please enter details here</v>
      </c>
      <c r="P651" s="99"/>
      <c r="Q651" s="99" t="str">
        <f>IF(Lists!$BA$4="","No","")</f>
        <v>No</v>
      </c>
      <c r="R651" s="100" t="str">
        <f>IF(ISERROR(VLOOKUP($E651,Lists!$T$4:$AA$49,6,FALSE)),"",VLOOKUP($E651,Lists!$T$4:$AA$49,6,FALSE))</f>
        <v/>
      </c>
      <c r="S651" s="101" t="str">
        <f>IF(ISERROR(VLOOKUP($E651,Lists!$T$4:$AA$49,7,FALSE)),"",VLOOKUP($E651,Lists!$T$4:$AA$49,7,FALSE))</f>
        <v/>
      </c>
      <c r="T651" s="102"/>
      <c r="U651" s="102"/>
      <c r="V651" s="102"/>
      <c r="W651" s="102"/>
      <c r="X651" s="102" t="str">
        <f>IF(ISERROR(VLOOKUP($E651,Lists!$T$4:$AF$49,13,FALSE))," ",VLOOKUP($E651,Lists!$T$4:$AF$49,13,FALSE))</f>
        <v xml:space="preserve"> </v>
      </c>
    </row>
    <row r="652" spans="1:24" x14ac:dyDescent="0.25">
      <c r="A652" s="91"/>
      <c r="B652" s="76" t="s">
        <v>781</v>
      </c>
      <c r="C652" s="89" t="s">
        <v>900</v>
      </c>
      <c r="D652" s="139" t="str">
        <f>IF(ISERROR(VLOOKUP($B652,Lists!$R$4:$S$17,2,FALSE)),"",VLOOKUP($B652,Lists!$R$4:$S$17,2,FALSE))</f>
        <v/>
      </c>
      <c r="E652" s="90" t="s">
        <v>799</v>
      </c>
      <c r="F652" s="96"/>
      <c r="G652" s="96" t="s">
        <v>836</v>
      </c>
      <c r="H652" s="91" t="s">
        <v>1016</v>
      </c>
      <c r="I652" s="91" t="s">
        <v>926</v>
      </c>
      <c r="J652" s="97"/>
      <c r="K652" s="78" t="s">
        <v>945</v>
      </c>
      <c r="L652" s="140" t="str">
        <f>IF(ISERROR(VLOOKUP($B652&amp;" "&amp;$M652,Lists!$AC$4:$AD$17,2,FALSE)),"",VLOOKUP($B652&amp;" "&amp;$M652,Lists!$AC$4:$AD$17,2,FALSE))</f>
        <v/>
      </c>
      <c r="M652" s="78" t="str">
        <f>IF(ISERROR(VLOOKUP($K652,Lists!$L$4:$M$7,2,FALSE)),"",VLOOKUP($K652,Lists!$L$4:$M$7,2,FALSE))</f>
        <v/>
      </c>
      <c r="N652" s="98" t="str">
        <f t="shared" si="10"/>
        <v/>
      </c>
      <c r="O652" s="124" t="str">
        <f>IF(C652="no",VLOOKUP(B652,Lists!$R$4:$AB$17,10, FALSE),"Please enter details here")</f>
        <v>Please enter details here</v>
      </c>
      <c r="P652" s="99"/>
      <c r="Q652" s="99" t="str">
        <f>IF(Lists!$BA$4="","No","")</f>
        <v>No</v>
      </c>
      <c r="R652" s="100" t="str">
        <f>IF(ISERROR(VLOOKUP($E652,Lists!$T$4:$AA$49,6,FALSE)),"",VLOOKUP($E652,Lists!$T$4:$AA$49,6,FALSE))</f>
        <v/>
      </c>
      <c r="S652" s="101" t="str">
        <f>IF(ISERROR(VLOOKUP($E652,Lists!$T$4:$AA$49,7,FALSE)),"",VLOOKUP($E652,Lists!$T$4:$AA$49,7,FALSE))</f>
        <v/>
      </c>
      <c r="T652" s="102"/>
      <c r="U652" s="102"/>
      <c r="V652" s="102"/>
      <c r="W652" s="102"/>
      <c r="X652" s="102" t="str">
        <f>IF(ISERROR(VLOOKUP($E652,Lists!$T$4:$AF$49,13,FALSE))," ",VLOOKUP($E652,Lists!$T$4:$AF$49,13,FALSE))</f>
        <v xml:space="preserve"> </v>
      </c>
    </row>
    <row r="653" spans="1:24" x14ac:dyDescent="0.25">
      <c r="A653" s="91"/>
      <c r="B653" s="76" t="s">
        <v>781</v>
      </c>
      <c r="C653" s="89" t="s">
        <v>900</v>
      </c>
      <c r="D653" s="139" t="str">
        <f>IF(ISERROR(VLOOKUP($B653,Lists!$R$4:$S$17,2,FALSE)),"",VLOOKUP($B653,Lists!$R$4:$S$17,2,FALSE))</f>
        <v/>
      </c>
      <c r="E653" s="90" t="s">
        <v>799</v>
      </c>
      <c r="F653" s="96"/>
      <c r="G653" s="96" t="s">
        <v>836</v>
      </c>
      <c r="H653" s="91" t="s">
        <v>1016</v>
      </c>
      <c r="I653" s="91" t="s">
        <v>926</v>
      </c>
      <c r="J653" s="97"/>
      <c r="K653" s="78" t="s">
        <v>945</v>
      </c>
      <c r="L653" s="140" t="str">
        <f>IF(ISERROR(VLOOKUP($B653&amp;" "&amp;$M653,Lists!$AC$4:$AD$17,2,FALSE)),"",VLOOKUP($B653&amp;" "&amp;$M653,Lists!$AC$4:$AD$17,2,FALSE))</f>
        <v/>
      </c>
      <c r="M653" s="78" t="str">
        <f>IF(ISERROR(VLOOKUP($K653,Lists!$L$4:$M$7,2,FALSE)),"",VLOOKUP($K653,Lists!$L$4:$M$7,2,FALSE))</f>
        <v/>
      </c>
      <c r="N653" s="98" t="str">
        <f t="shared" si="10"/>
        <v/>
      </c>
      <c r="O653" s="124" t="str">
        <f>IF(C653="no",VLOOKUP(B653,Lists!$R$4:$AB$17,10, FALSE),"Please enter details here")</f>
        <v>Please enter details here</v>
      </c>
      <c r="P653" s="99"/>
      <c r="Q653" s="99" t="str">
        <f>IF(Lists!$BA$4="","No","")</f>
        <v>No</v>
      </c>
      <c r="R653" s="100" t="str">
        <f>IF(ISERROR(VLOOKUP($E653,Lists!$T$4:$AA$49,6,FALSE)),"",VLOOKUP($E653,Lists!$T$4:$AA$49,6,FALSE))</f>
        <v/>
      </c>
      <c r="S653" s="101" t="str">
        <f>IF(ISERROR(VLOOKUP($E653,Lists!$T$4:$AA$49,7,FALSE)),"",VLOOKUP($E653,Lists!$T$4:$AA$49,7,FALSE))</f>
        <v/>
      </c>
      <c r="T653" s="102"/>
      <c r="U653" s="102"/>
      <c r="V653" s="102"/>
      <c r="W653" s="102"/>
      <c r="X653" s="102" t="str">
        <f>IF(ISERROR(VLOOKUP($E653,Lists!$T$4:$AF$49,13,FALSE))," ",VLOOKUP($E653,Lists!$T$4:$AF$49,13,FALSE))</f>
        <v xml:space="preserve"> </v>
      </c>
    </row>
    <row r="654" spans="1:24" x14ac:dyDescent="0.25">
      <c r="A654" s="91"/>
      <c r="B654" s="76" t="s">
        <v>781</v>
      </c>
      <c r="C654" s="89" t="s">
        <v>900</v>
      </c>
      <c r="D654" s="139" t="str">
        <f>IF(ISERROR(VLOOKUP($B654,Lists!$R$4:$S$17,2,FALSE)),"",VLOOKUP($B654,Lists!$R$4:$S$17,2,FALSE))</f>
        <v/>
      </c>
      <c r="E654" s="90" t="s">
        <v>799</v>
      </c>
      <c r="F654" s="96"/>
      <c r="G654" s="96" t="s">
        <v>836</v>
      </c>
      <c r="H654" s="91" t="s">
        <v>1016</v>
      </c>
      <c r="I654" s="91" t="s">
        <v>926</v>
      </c>
      <c r="J654" s="97"/>
      <c r="K654" s="78" t="s">
        <v>945</v>
      </c>
      <c r="L654" s="140" t="str">
        <f>IF(ISERROR(VLOOKUP($B654&amp;" "&amp;$M654,Lists!$AC$4:$AD$17,2,FALSE)),"",VLOOKUP($B654&amp;" "&amp;$M654,Lists!$AC$4:$AD$17,2,FALSE))</f>
        <v/>
      </c>
      <c r="M654" s="78" t="str">
        <f>IF(ISERROR(VLOOKUP($K654,Lists!$L$4:$M$7,2,FALSE)),"",VLOOKUP($K654,Lists!$L$4:$M$7,2,FALSE))</f>
        <v/>
      </c>
      <c r="N654" s="98" t="str">
        <f t="shared" si="10"/>
        <v/>
      </c>
      <c r="O654" s="124" t="str">
        <f>IF(C654="no",VLOOKUP(B654,Lists!$R$4:$AB$17,10, FALSE),"Please enter details here")</f>
        <v>Please enter details here</v>
      </c>
      <c r="P654" s="99"/>
      <c r="Q654" s="99" t="str">
        <f>IF(Lists!$BA$4="","No","")</f>
        <v>No</v>
      </c>
      <c r="R654" s="100" t="str">
        <f>IF(ISERROR(VLOOKUP($E654,Lists!$T$4:$AA$49,6,FALSE)),"",VLOOKUP($E654,Lists!$T$4:$AA$49,6,FALSE))</f>
        <v/>
      </c>
      <c r="S654" s="101" t="str">
        <f>IF(ISERROR(VLOOKUP($E654,Lists!$T$4:$AA$49,7,FALSE)),"",VLOOKUP($E654,Lists!$T$4:$AA$49,7,FALSE))</f>
        <v/>
      </c>
      <c r="T654" s="102"/>
      <c r="U654" s="102"/>
      <c r="V654" s="102"/>
      <c r="W654" s="102"/>
      <c r="X654" s="102" t="str">
        <f>IF(ISERROR(VLOOKUP($E654,Lists!$T$4:$AF$49,13,FALSE))," ",VLOOKUP($E654,Lists!$T$4:$AF$49,13,FALSE))</f>
        <v xml:space="preserve"> </v>
      </c>
    </row>
    <row r="655" spans="1:24" x14ac:dyDescent="0.25">
      <c r="A655" s="91"/>
      <c r="B655" s="76" t="s">
        <v>781</v>
      </c>
      <c r="C655" s="89" t="s">
        <v>900</v>
      </c>
      <c r="D655" s="139" t="str">
        <f>IF(ISERROR(VLOOKUP($B655,Lists!$R$4:$S$17,2,FALSE)),"",VLOOKUP($B655,Lists!$R$4:$S$17,2,FALSE))</f>
        <v/>
      </c>
      <c r="E655" s="90" t="s">
        <v>799</v>
      </c>
      <c r="F655" s="96"/>
      <c r="G655" s="96" t="s">
        <v>836</v>
      </c>
      <c r="H655" s="91" t="s">
        <v>1016</v>
      </c>
      <c r="I655" s="91" t="s">
        <v>926</v>
      </c>
      <c r="J655" s="97"/>
      <c r="K655" s="78" t="s">
        <v>945</v>
      </c>
      <c r="L655" s="140" t="str">
        <f>IF(ISERROR(VLOOKUP($B655&amp;" "&amp;$M655,Lists!$AC$4:$AD$17,2,FALSE)),"",VLOOKUP($B655&amp;" "&amp;$M655,Lists!$AC$4:$AD$17,2,FALSE))</f>
        <v/>
      </c>
      <c r="M655" s="78" t="str">
        <f>IF(ISERROR(VLOOKUP($K655,Lists!$L$4:$M$7,2,FALSE)),"",VLOOKUP($K655,Lists!$L$4:$M$7,2,FALSE))</f>
        <v/>
      </c>
      <c r="N655" s="98" t="str">
        <f t="shared" si="10"/>
        <v/>
      </c>
      <c r="O655" s="124" t="str">
        <f>IF(C655="no",VLOOKUP(B655,Lists!$R$4:$AB$17,10, FALSE),"Please enter details here")</f>
        <v>Please enter details here</v>
      </c>
      <c r="P655" s="99"/>
      <c r="Q655" s="99" t="str">
        <f>IF(Lists!$BA$4="","No","")</f>
        <v>No</v>
      </c>
      <c r="R655" s="100" t="str">
        <f>IF(ISERROR(VLOOKUP($E655,Lists!$T$4:$AA$49,6,FALSE)),"",VLOOKUP($E655,Lists!$T$4:$AA$49,6,FALSE))</f>
        <v/>
      </c>
      <c r="S655" s="101" t="str">
        <f>IF(ISERROR(VLOOKUP($E655,Lists!$T$4:$AA$49,7,FALSE)),"",VLOOKUP($E655,Lists!$T$4:$AA$49,7,FALSE))</f>
        <v/>
      </c>
      <c r="T655" s="102"/>
      <c r="U655" s="102"/>
      <c r="V655" s="102"/>
      <c r="W655" s="102"/>
      <c r="X655" s="102" t="str">
        <f>IF(ISERROR(VLOOKUP($E655,Lists!$T$4:$AF$49,13,FALSE))," ",VLOOKUP($E655,Lists!$T$4:$AF$49,13,FALSE))</f>
        <v xml:space="preserve"> </v>
      </c>
    </row>
    <row r="656" spans="1:24" x14ac:dyDescent="0.25">
      <c r="A656" s="91"/>
      <c r="B656" s="76" t="s">
        <v>781</v>
      </c>
      <c r="C656" s="89" t="s">
        <v>900</v>
      </c>
      <c r="D656" s="139" t="str">
        <f>IF(ISERROR(VLOOKUP($B656,Lists!$R$4:$S$17,2,FALSE)),"",VLOOKUP($B656,Lists!$R$4:$S$17,2,FALSE))</f>
        <v/>
      </c>
      <c r="E656" s="90" t="s">
        <v>799</v>
      </c>
      <c r="F656" s="96"/>
      <c r="G656" s="96" t="s">
        <v>836</v>
      </c>
      <c r="H656" s="91" t="s">
        <v>1016</v>
      </c>
      <c r="I656" s="91" t="s">
        <v>926</v>
      </c>
      <c r="J656" s="97"/>
      <c r="K656" s="78" t="s">
        <v>945</v>
      </c>
      <c r="L656" s="140" t="str">
        <f>IF(ISERROR(VLOOKUP($B656&amp;" "&amp;$M656,Lists!$AC$4:$AD$17,2,FALSE)),"",VLOOKUP($B656&amp;" "&amp;$M656,Lists!$AC$4:$AD$17,2,FALSE))</f>
        <v/>
      </c>
      <c r="M656" s="78" t="str">
        <f>IF(ISERROR(VLOOKUP($K656,Lists!$L$4:$M$7,2,FALSE)),"",VLOOKUP($K656,Lists!$L$4:$M$7,2,FALSE))</f>
        <v/>
      </c>
      <c r="N656" s="98" t="str">
        <f t="shared" si="10"/>
        <v/>
      </c>
      <c r="O656" s="124" t="str">
        <f>IF(C656="no",VLOOKUP(B656,Lists!$R$4:$AB$17,10, FALSE),"Please enter details here")</f>
        <v>Please enter details here</v>
      </c>
      <c r="P656" s="99"/>
      <c r="Q656" s="99" t="str">
        <f>IF(Lists!$BA$4="","No","")</f>
        <v>No</v>
      </c>
      <c r="R656" s="100" t="str">
        <f>IF(ISERROR(VLOOKUP($E656,Lists!$T$4:$AA$49,6,FALSE)),"",VLOOKUP($E656,Lists!$T$4:$AA$49,6,FALSE))</f>
        <v/>
      </c>
      <c r="S656" s="101" t="str">
        <f>IF(ISERROR(VLOOKUP($E656,Lists!$T$4:$AA$49,7,FALSE)),"",VLOOKUP($E656,Lists!$T$4:$AA$49,7,FALSE))</f>
        <v/>
      </c>
      <c r="T656" s="102"/>
      <c r="U656" s="102"/>
      <c r="V656" s="102"/>
      <c r="W656" s="102"/>
      <c r="X656" s="102" t="str">
        <f>IF(ISERROR(VLOOKUP($E656,Lists!$T$4:$AF$49,13,FALSE))," ",VLOOKUP($E656,Lists!$T$4:$AF$49,13,FALSE))</f>
        <v xml:space="preserve"> </v>
      </c>
    </row>
    <row r="657" spans="1:24" x14ac:dyDescent="0.25">
      <c r="A657" s="91"/>
      <c r="B657" s="76" t="s">
        <v>781</v>
      </c>
      <c r="C657" s="89" t="s">
        <v>900</v>
      </c>
      <c r="D657" s="139" t="str">
        <f>IF(ISERROR(VLOOKUP($B657,Lists!$R$4:$S$17,2,FALSE)),"",VLOOKUP($B657,Lists!$R$4:$S$17,2,FALSE))</f>
        <v/>
      </c>
      <c r="E657" s="90" t="s">
        <v>799</v>
      </c>
      <c r="F657" s="96"/>
      <c r="G657" s="96" t="s">
        <v>836</v>
      </c>
      <c r="H657" s="91" t="s">
        <v>1016</v>
      </c>
      <c r="I657" s="91" t="s">
        <v>926</v>
      </c>
      <c r="J657" s="97"/>
      <c r="K657" s="78" t="s">
        <v>945</v>
      </c>
      <c r="L657" s="140" t="str">
        <f>IF(ISERROR(VLOOKUP($B657&amp;" "&amp;$M657,Lists!$AC$4:$AD$17,2,FALSE)),"",VLOOKUP($B657&amp;" "&amp;$M657,Lists!$AC$4:$AD$17,2,FALSE))</f>
        <v/>
      </c>
      <c r="M657" s="78" t="str">
        <f>IF(ISERROR(VLOOKUP($K657,Lists!$L$4:$M$7,2,FALSE)),"",VLOOKUP($K657,Lists!$L$4:$M$7,2,FALSE))</f>
        <v/>
      </c>
      <c r="N657" s="98" t="str">
        <f t="shared" si="10"/>
        <v/>
      </c>
      <c r="O657" s="124" t="str">
        <f>IF(C657="no",VLOOKUP(B657,Lists!$R$4:$AB$17,10, FALSE),"Please enter details here")</f>
        <v>Please enter details here</v>
      </c>
      <c r="P657" s="99"/>
      <c r="Q657" s="99" t="str">
        <f>IF(Lists!$BA$4="","No","")</f>
        <v>No</v>
      </c>
      <c r="R657" s="100" t="str">
        <f>IF(ISERROR(VLOOKUP($E657,Lists!$T$4:$AA$49,6,FALSE)),"",VLOOKUP($E657,Lists!$T$4:$AA$49,6,FALSE))</f>
        <v/>
      </c>
      <c r="S657" s="101" t="str">
        <f>IF(ISERROR(VLOOKUP($E657,Lists!$T$4:$AA$49,7,FALSE)),"",VLOOKUP($E657,Lists!$T$4:$AA$49,7,FALSE))</f>
        <v/>
      </c>
      <c r="T657" s="102"/>
      <c r="U657" s="102"/>
      <c r="V657" s="102"/>
      <c r="W657" s="102"/>
      <c r="X657" s="102" t="str">
        <f>IF(ISERROR(VLOOKUP($E657,Lists!$T$4:$AF$49,13,FALSE))," ",VLOOKUP($E657,Lists!$T$4:$AF$49,13,FALSE))</f>
        <v xml:space="preserve"> </v>
      </c>
    </row>
    <row r="658" spans="1:24" x14ac:dyDescent="0.25">
      <c r="A658" s="91"/>
      <c r="B658" s="76" t="s">
        <v>781</v>
      </c>
      <c r="C658" s="89" t="s">
        <v>900</v>
      </c>
      <c r="D658" s="139" t="str">
        <f>IF(ISERROR(VLOOKUP($B658,Lists!$R$4:$S$17,2,FALSE)),"",VLOOKUP($B658,Lists!$R$4:$S$17,2,FALSE))</f>
        <v/>
      </c>
      <c r="E658" s="90" t="s">
        <v>799</v>
      </c>
      <c r="F658" s="96"/>
      <c r="G658" s="96" t="s">
        <v>836</v>
      </c>
      <c r="H658" s="91" t="s">
        <v>1016</v>
      </c>
      <c r="I658" s="91" t="s">
        <v>926</v>
      </c>
      <c r="J658" s="97"/>
      <c r="K658" s="78" t="s">
        <v>945</v>
      </c>
      <c r="L658" s="140" t="str">
        <f>IF(ISERROR(VLOOKUP($B658&amp;" "&amp;$M658,Lists!$AC$4:$AD$17,2,FALSE)),"",VLOOKUP($B658&amp;" "&amp;$M658,Lists!$AC$4:$AD$17,2,FALSE))</f>
        <v/>
      </c>
      <c r="M658" s="78" t="str">
        <f>IF(ISERROR(VLOOKUP($K658,Lists!$L$4:$M$7,2,FALSE)),"",VLOOKUP($K658,Lists!$L$4:$M$7,2,FALSE))</f>
        <v/>
      </c>
      <c r="N658" s="98" t="str">
        <f t="shared" si="10"/>
        <v/>
      </c>
      <c r="O658" s="124" t="str">
        <f>IF(C658="no",VLOOKUP(B658,Lists!$R$4:$AB$17,10, FALSE),"Please enter details here")</f>
        <v>Please enter details here</v>
      </c>
      <c r="P658" s="99"/>
      <c r="Q658" s="99" t="str">
        <f>IF(Lists!$BA$4="","No","")</f>
        <v>No</v>
      </c>
      <c r="R658" s="100" t="str">
        <f>IF(ISERROR(VLOOKUP($E658,Lists!$T$4:$AA$49,6,FALSE)),"",VLOOKUP($E658,Lists!$T$4:$AA$49,6,FALSE))</f>
        <v/>
      </c>
      <c r="S658" s="101" t="str">
        <f>IF(ISERROR(VLOOKUP($E658,Lists!$T$4:$AA$49,7,FALSE)),"",VLOOKUP($E658,Lists!$T$4:$AA$49,7,FALSE))</f>
        <v/>
      </c>
      <c r="T658" s="102"/>
      <c r="U658" s="102"/>
      <c r="V658" s="102"/>
      <c r="W658" s="102"/>
      <c r="X658" s="102" t="str">
        <f>IF(ISERROR(VLOOKUP($E658,Lists!$T$4:$AF$49,13,FALSE))," ",VLOOKUP($E658,Lists!$T$4:$AF$49,13,FALSE))</f>
        <v xml:space="preserve"> </v>
      </c>
    </row>
    <row r="659" spans="1:24" x14ac:dyDescent="0.25">
      <c r="A659" s="91"/>
      <c r="B659" s="76" t="s">
        <v>781</v>
      </c>
      <c r="C659" s="89" t="s">
        <v>900</v>
      </c>
      <c r="D659" s="139" t="str">
        <f>IF(ISERROR(VLOOKUP($B659,Lists!$R$4:$S$17,2,FALSE)),"",VLOOKUP($B659,Lists!$R$4:$S$17,2,FALSE))</f>
        <v/>
      </c>
      <c r="E659" s="90" t="s">
        <v>799</v>
      </c>
      <c r="F659" s="96"/>
      <c r="G659" s="96" t="s">
        <v>836</v>
      </c>
      <c r="H659" s="91" t="s">
        <v>1016</v>
      </c>
      <c r="I659" s="91" t="s">
        <v>926</v>
      </c>
      <c r="J659" s="97"/>
      <c r="K659" s="78" t="s">
        <v>945</v>
      </c>
      <c r="L659" s="140" t="str">
        <f>IF(ISERROR(VLOOKUP($B659&amp;" "&amp;$M659,Lists!$AC$4:$AD$17,2,FALSE)),"",VLOOKUP($B659&amp;" "&amp;$M659,Lists!$AC$4:$AD$17,2,FALSE))</f>
        <v/>
      </c>
      <c r="M659" s="78" t="str">
        <f>IF(ISERROR(VLOOKUP($K659,Lists!$L$4:$M$7,2,FALSE)),"",VLOOKUP($K659,Lists!$L$4:$M$7,2,FALSE))</f>
        <v/>
      </c>
      <c r="N659" s="98" t="str">
        <f t="shared" si="10"/>
        <v/>
      </c>
      <c r="O659" s="124" t="str">
        <f>IF(C659="no",VLOOKUP(B659,Lists!$R$4:$AB$17,10, FALSE),"Please enter details here")</f>
        <v>Please enter details here</v>
      </c>
      <c r="P659" s="99"/>
      <c r="Q659" s="99" t="str">
        <f>IF(Lists!$BA$4="","No","")</f>
        <v>No</v>
      </c>
      <c r="R659" s="100" t="str">
        <f>IF(ISERROR(VLOOKUP($E659,Lists!$T$4:$AA$49,6,FALSE)),"",VLOOKUP($E659,Lists!$T$4:$AA$49,6,FALSE))</f>
        <v/>
      </c>
      <c r="S659" s="101" t="str">
        <f>IF(ISERROR(VLOOKUP($E659,Lists!$T$4:$AA$49,7,FALSE)),"",VLOOKUP($E659,Lists!$T$4:$AA$49,7,FALSE))</f>
        <v/>
      </c>
      <c r="T659" s="102"/>
      <c r="U659" s="102"/>
      <c r="V659" s="102"/>
      <c r="W659" s="102"/>
      <c r="X659" s="102" t="str">
        <f>IF(ISERROR(VLOOKUP($E659,Lists!$T$4:$AF$49,13,FALSE))," ",VLOOKUP($E659,Lists!$T$4:$AF$49,13,FALSE))</f>
        <v xml:space="preserve"> </v>
      </c>
    </row>
    <row r="660" spans="1:24" x14ac:dyDescent="0.25">
      <c r="A660" s="91"/>
      <c r="B660" s="76" t="s">
        <v>781</v>
      </c>
      <c r="C660" s="89" t="s">
        <v>900</v>
      </c>
      <c r="D660" s="139" t="str">
        <f>IF(ISERROR(VLOOKUP($B660,Lists!$R$4:$S$17,2,FALSE)),"",VLOOKUP($B660,Lists!$R$4:$S$17,2,FALSE))</f>
        <v/>
      </c>
      <c r="E660" s="90" t="s">
        <v>799</v>
      </c>
      <c r="F660" s="96"/>
      <c r="G660" s="96" t="s">
        <v>836</v>
      </c>
      <c r="H660" s="91" t="s">
        <v>1016</v>
      </c>
      <c r="I660" s="91" t="s">
        <v>926</v>
      </c>
      <c r="J660" s="97"/>
      <c r="K660" s="78" t="s">
        <v>945</v>
      </c>
      <c r="L660" s="140" t="str">
        <f>IF(ISERROR(VLOOKUP($B660&amp;" "&amp;$M660,Lists!$AC$4:$AD$17,2,FALSE)),"",VLOOKUP($B660&amp;" "&amp;$M660,Lists!$AC$4:$AD$17,2,FALSE))</f>
        <v/>
      </c>
      <c r="M660" s="78" t="str">
        <f>IF(ISERROR(VLOOKUP($K660,Lists!$L$4:$M$7,2,FALSE)),"",VLOOKUP($K660,Lists!$L$4:$M$7,2,FALSE))</f>
        <v/>
      </c>
      <c r="N660" s="98" t="str">
        <f t="shared" si="10"/>
        <v/>
      </c>
      <c r="O660" s="124" t="str">
        <f>IF(C660="no",VLOOKUP(B660,Lists!$R$4:$AB$17,10, FALSE),"Please enter details here")</f>
        <v>Please enter details here</v>
      </c>
      <c r="P660" s="99"/>
      <c r="Q660" s="99" t="str">
        <f>IF(Lists!$BA$4="","No","")</f>
        <v>No</v>
      </c>
      <c r="R660" s="100" t="str">
        <f>IF(ISERROR(VLOOKUP($E660,Lists!$T$4:$AA$49,6,FALSE)),"",VLOOKUP($E660,Lists!$T$4:$AA$49,6,FALSE))</f>
        <v/>
      </c>
      <c r="S660" s="101" t="str">
        <f>IF(ISERROR(VLOOKUP($E660,Lists!$T$4:$AA$49,7,FALSE)),"",VLOOKUP($E660,Lists!$T$4:$AA$49,7,FALSE))</f>
        <v/>
      </c>
      <c r="T660" s="102"/>
      <c r="U660" s="102"/>
      <c r="V660" s="102"/>
      <c r="W660" s="102"/>
      <c r="X660" s="102" t="str">
        <f>IF(ISERROR(VLOOKUP($E660,Lists!$T$4:$AF$49,13,FALSE))," ",VLOOKUP($E660,Lists!$T$4:$AF$49,13,FALSE))</f>
        <v xml:space="preserve"> </v>
      </c>
    </row>
    <row r="661" spans="1:24" x14ac:dyDescent="0.25">
      <c r="A661" s="91"/>
      <c r="B661" s="76" t="s">
        <v>781</v>
      </c>
      <c r="C661" s="89" t="s">
        <v>900</v>
      </c>
      <c r="D661" s="139" t="str">
        <f>IF(ISERROR(VLOOKUP($B661,Lists!$R$4:$S$17,2,FALSE)),"",VLOOKUP($B661,Lists!$R$4:$S$17,2,FALSE))</f>
        <v/>
      </c>
      <c r="E661" s="90" t="s">
        <v>799</v>
      </c>
      <c r="F661" s="96"/>
      <c r="G661" s="96" t="s">
        <v>836</v>
      </c>
      <c r="H661" s="91" t="s">
        <v>1016</v>
      </c>
      <c r="I661" s="91" t="s">
        <v>926</v>
      </c>
      <c r="J661" s="97"/>
      <c r="K661" s="78" t="s">
        <v>945</v>
      </c>
      <c r="L661" s="140" t="str">
        <f>IF(ISERROR(VLOOKUP($B661&amp;" "&amp;$M661,Lists!$AC$4:$AD$17,2,FALSE)),"",VLOOKUP($B661&amp;" "&amp;$M661,Lists!$AC$4:$AD$17,2,FALSE))</f>
        <v/>
      </c>
      <c r="M661" s="78" t="str">
        <f>IF(ISERROR(VLOOKUP($K661,Lists!$L$4:$M$7,2,FALSE)),"",VLOOKUP($K661,Lists!$L$4:$M$7,2,FALSE))</f>
        <v/>
      </c>
      <c r="N661" s="98" t="str">
        <f t="shared" si="10"/>
        <v/>
      </c>
      <c r="O661" s="124" t="str">
        <f>IF(C661="no",VLOOKUP(B661,Lists!$R$4:$AB$17,10, FALSE),"Please enter details here")</f>
        <v>Please enter details here</v>
      </c>
      <c r="P661" s="99"/>
      <c r="Q661" s="99" t="str">
        <f>IF(Lists!$BA$4="","No","")</f>
        <v>No</v>
      </c>
      <c r="R661" s="100" t="str">
        <f>IF(ISERROR(VLOOKUP($E661,Lists!$T$4:$AA$49,6,FALSE)),"",VLOOKUP($E661,Lists!$T$4:$AA$49,6,FALSE))</f>
        <v/>
      </c>
      <c r="S661" s="101" t="str">
        <f>IF(ISERROR(VLOOKUP($E661,Lists!$T$4:$AA$49,7,FALSE)),"",VLOOKUP($E661,Lists!$T$4:$AA$49,7,FALSE))</f>
        <v/>
      </c>
      <c r="T661" s="102"/>
      <c r="U661" s="102"/>
      <c r="V661" s="102"/>
      <c r="W661" s="102"/>
      <c r="X661" s="102" t="str">
        <f>IF(ISERROR(VLOOKUP($E661,Lists!$T$4:$AF$49,13,FALSE))," ",VLOOKUP($E661,Lists!$T$4:$AF$49,13,FALSE))</f>
        <v xml:space="preserve"> </v>
      </c>
    </row>
    <row r="662" spans="1:24" x14ac:dyDescent="0.25">
      <c r="A662" s="91"/>
      <c r="B662" s="76" t="s">
        <v>781</v>
      </c>
      <c r="C662" s="89" t="s">
        <v>900</v>
      </c>
      <c r="D662" s="139" t="str">
        <f>IF(ISERROR(VLOOKUP($B662,Lists!$R$4:$S$17,2,FALSE)),"",VLOOKUP($B662,Lists!$R$4:$S$17,2,FALSE))</f>
        <v/>
      </c>
      <c r="E662" s="90" t="s">
        <v>799</v>
      </c>
      <c r="F662" s="96"/>
      <c r="G662" s="96" t="s">
        <v>836</v>
      </c>
      <c r="H662" s="91" t="s">
        <v>1016</v>
      </c>
      <c r="I662" s="91" t="s">
        <v>926</v>
      </c>
      <c r="J662" s="97"/>
      <c r="K662" s="78" t="s">
        <v>945</v>
      </c>
      <c r="L662" s="140" t="str">
        <f>IF(ISERROR(VLOOKUP($B662&amp;" "&amp;$M662,Lists!$AC$4:$AD$17,2,FALSE)),"",VLOOKUP($B662&amp;" "&amp;$M662,Lists!$AC$4:$AD$17,2,FALSE))</f>
        <v/>
      </c>
      <c r="M662" s="78" t="str">
        <f>IF(ISERROR(VLOOKUP($K662,Lists!$L$4:$M$7,2,FALSE)),"",VLOOKUP($K662,Lists!$L$4:$M$7,2,FALSE))</f>
        <v/>
      </c>
      <c r="N662" s="98" t="str">
        <f t="shared" si="10"/>
        <v/>
      </c>
      <c r="O662" s="124" t="str">
        <f>IF(C662="no",VLOOKUP(B662,Lists!$R$4:$AB$17,10, FALSE),"Please enter details here")</f>
        <v>Please enter details here</v>
      </c>
      <c r="P662" s="99"/>
      <c r="Q662" s="99" t="str">
        <f>IF(Lists!$BA$4="","No","")</f>
        <v>No</v>
      </c>
      <c r="R662" s="100" t="str">
        <f>IF(ISERROR(VLOOKUP($E662,Lists!$T$4:$AA$49,6,FALSE)),"",VLOOKUP($E662,Lists!$T$4:$AA$49,6,FALSE))</f>
        <v/>
      </c>
      <c r="S662" s="101" t="str">
        <f>IF(ISERROR(VLOOKUP($E662,Lists!$T$4:$AA$49,7,FALSE)),"",VLOOKUP($E662,Lists!$T$4:$AA$49,7,FALSE))</f>
        <v/>
      </c>
      <c r="T662" s="102"/>
      <c r="U662" s="102"/>
      <c r="V662" s="102"/>
      <c r="W662" s="102"/>
      <c r="X662" s="102" t="str">
        <f>IF(ISERROR(VLOOKUP($E662,Lists!$T$4:$AF$49,13,FALSE))," ",VLOOKUP($E662,Lists!$T$4:$AF$49,13,FALSE))</f>
        <v xml:space="preserve"> </v>
      </c>
    </row>
    <row r="663" spans="1:24" x14ac:dyDescent="0.25">
      <c r="A663" s="91"/>
      <c r="B663" s="76" t="s">
        <v>781</v>
      </c>
      <c r="C663" s="89" t="s">
        <v>900</v>
      </c>
      <c r="D663" s="139" t="str">
        <f>IF(ISERROR(VLOOKUP($B663,Lists!$R$4:$S$17,2,FALSE)),"",VLOOKUP($B663,Lists!$R$4:$S$17,2,FALSE))</f>
        <v/>
      </c>
      <c r="E663" s="90" t="s">
        <v>799</v>
      </c>
      <c r="F663" s="96"/>
      <c r="G663" s="96" t="s">
        <v>836</v>
      </c>
      <c r="H663" s="91" t="s">
        <v>1016</v>
      </c>
      <c r="I663" s="91" t="s">
        <v>926</v>
      </c>
      <c r="J663" s="97"/>
      <c r="K663" s="78" t="s">
        <v>945</v>
      </c>
      <c r="L663" s="140" t="str">
        <f>IF(ISERROR(VLOOKUP($B663&amp;" "&amp;$M663,Lists!$AC$4:$AD$17,2,FALSE)),"",VLOOKUP($B663&amp;" "&amp;$M663,Lists!$AC$4:$AD$17,2,FALSE))</f>
        <v/>
      </c>
      <c r="M663" s="78" t="str">
        <f>IF(ISERROR(VLOOKUP($K663,Lists!$L$4:$M$7,2,FALSE)),"",VLOOKUP($K663,Lists!$L$4:$M$7,2,FALSE))</f>
        <v/>
      </c>
      <c r="N663" s="98" t="str">
        <f t="shared" si="10"/>
        <v/>
      </c>
      <c r="O663" s="124" t="str">
        <f>IF(C663="no",VLOOKUP(B663,Lists!$R$4:$AB$17,10, FALSE),"Please enter details here")</f>
        <v>Please enter details here</v>
      </c>
      <c r="P663" s="99"/>
      <c r="Q663" s="99" t="str">
        <f>IF(Lists!$BA$4="","No","")</f>
        <v>No</v>
      </c>
      <c r="R663" s="100" t="str">
        <f>IF(ISERROR(VLOOKUP($E663,Lists!$T$4:$AA$49,6,FALSE)),"",VLOOKUP($E663,Lists!$T$4:$AA$49,6,FALSE))</f>
        <v/>
      </c>
      <c r="S663" s="101" t="str">
        <f>IF(ISERROR(VLOOKUP($E663,Lists!$T$4:$AA$49,7,FALSE)),"",VLOOKUP($E663,Lists!$T$4:$AA$49,7,FALSE))</f>
        <v/>
      </c>
      <c r="T663" s="102"/>
      <c r="U663" s="102"/>
      <c r="V663" s="102"/>
      <c r="W663" s="102"/>
      <c r="X663" s="102" t="str">
        <f>IF(ISERROR(VLOOKUP($E663,Lists!$T$4:$AF$49,13,FALSE))," ",VLOOKUP($E663,Lists!$T$4:$AF$49,13,FALSE))</f>
        <v xml:space="preserve"> </v>
      </c>
    </row>
    <row r="664" spans="1:24" x14ac:dyDescent="0.25">
      <c r="A664" s="91"/>
      <c r="B664" s="76" t="s">
        <v>781</v>
      </c>
      <c r="C664" s="89" t="s">
        <v>900</v>
      </c>
      <c r="D664" s="139" t="str">
        <f>IF(ISERROR(VLOOKUP($B664,Lists!$R$4:$S$17,2,FALSE)),"",VLOOKUP($B664,Lists!$R$4:$S$17,2,FALSE))</f>
        <v/>
      </c>
      <c r="E664" s="90" t="s">
        <v>799</v>
      </c>
      <c r="F664" s="96"/>
      <c r="G664" s="96" t="s">
        <v>836</v>
      </c>
      <c r="H664" s="91" t="s">
        <v>1016</v>
      </c>
      <c r="I664" s="91" t="s">
        <v>926</v>
      </c>
      <c r="J664" s="97"/>
      <c r="K664" s="78" t="s">
        <v>945</v>
      </c>
      <c r="L664" s="140" t="str">
        <f>IF(ISERROR(VLOOKUP($B664&amp;" "&amp;$M664,Lists!$AC$4:$AD$17,2,FALSE)),"",VLOOKUP($B664&amp;" "&amp;$M664,Lists!$AC$4:$AD$17,2,FALSE))</f>
        <v/>
      </c>
      <c r="M664" s="78" t="str">
        <f>IF(ISERROR(VLOOKUP($K664,Lists!$L$4:$M$7,2,FALSE)),"",VLOOKUP($K664,Lists!$L$4:$M$7,2,FALSE))</f>
        <v/>
      </c>
      <c r="N664" s="98" t="str">
        <f t="shared" si="10"/>
        <v/>
      </c>
      <c r="O664" s="124" t="str">
        <f>IF(C664="no",VLOOKUP(B664,Lists!$R$4:$AB$17,10, FALSE),"Please enter details here")</f>
        <v>Please enter details here</v>
      </c>
      <c r="P664" s="99"/>
      <c r="Q664" s="99" t="str">
        <f>IF(Lists!$BA$4="","No","")</f>
        <v>No</v>
      </c>
      <c r="R664" s="100" t="str">
        <f>IF(ISERROR(VLOOKUP($E664,Lists!$T$4:$AA$49,6,FALSE)),"",VLOOKUP($E664,Lists!$T$4:$AA$49,6,FALSE))</f>
        <v/>
      </c>
      <c r="S664" s="101" t="str">
        <f>IF(ISERROR(VLOOKUP($E664,Lists!$T$4:$AA$49,7,FALSE)),"",VLOOKUP($E664,Lists!$T$4:$AA$49,7,FALSE))</f>
        <v/>
      </c>
      <c r="T664" s="102"/>
      <c r="U664" s="102"/>
      <c r="V664" s="102"/>
      <c r="W664" s="102"/>
      <c r="X664" s="102" t="str">
        <f>IF(ISERROR(VLOOKUP($E664,Lists!$T$4:$AF$49,13,FALSE))," ",VLOOKUP($E664,Lists!$T$4:$AF$49,13,FALSE))</f>
        <v xml:space="preserve"> </v>
      </c>
    </row>
    <row r="665" spans="1:24" x14ac:dyDescent="0.25">
      <c r="A665" s="91"/>
      <c r="B665" s="76" t="s">
        <v>781</v>
      </c>
      <c r="C665" s="89" t="s">
        <v>900</v>
      </c>
      <c r="D665" s="139" t="str">
        <f>IF(ISERROR(VLOOKUP($B665,Lists!$R$4:$S$17,2,FALSE)),"",VLOOKUP($B665,Lists!$R$4:$S$17,2,FALSE))</f>
        <v/>
      </c>
      <c r="E665" s="90" t="s">
        <v>799</v>
      </c>
      <c r="F665" s="96"/>
      <c r="G665" s="96" t="s">
        <v>836</v>
      </c>
      <c r="H665" s="91" t="s">
        <v>1016</v>
      </c>
      <c r="I665" s="91" t="s">
        <v>926</v>
      </c>
      <c r="J665" s="97"/>
      <c r="K665" s="78" t="s">
        <v>945</v>
      </c>
      <c r="L665" s="140" t="str">
        <f>IF(ISERROR(VLOOKUP($B665&amp;" "&amp;$M665,Lists!$AC$4:$AD$17,2,FALSE)),"",VLOOKUP($B665&amp;" "&amp;$M665,Lists!$AC$4:$AD$17,2,FALSE))</f>
        <v/>
      </c>
      <c r="M665" s="78" t="str">
        <f>IF(ISERROR(VLOOKUP($K665,Lists!$L$4:$M$7,2,FALSE)),"",VLOOKUP($K665,Lists!$L$4:$M$7,2,FALSE))</f>
        <v/>
      </c>
      <c r="N665" s="98" t="str">
        <f t="shared" si="10"/>
        <v/>
      </c>
      <c r="O665" s="124" t="str">
        <f>IF(C665="no",VLOOKUP(B665,Lists!$R$4:$AB$17,10, FALSE),"Please enter details here")</f>
        <v>Please enter details here</v>
      </c>
      <c r="P665" s="99"/>
      <c r="Q665" s="99" t="str">
        <f>IF(Lists!$BA$4="","No","")</f>
        <v>No</v>
      </c>
      <c r="R665" s="100" t="str">
        <f>IF(ISERROR(VLOOKUP($E665,Lists!$T$4:$AA$49,6,FALSE)),"",VLOOKUP($E665,Lists!$T$4:$AA$49,6,FALSE))</f>
        <v/>
      </c>
      <c r="S665" s="101" t="str">
        <f>IF(ISERROR(VLOOKUP($E665,Lists!$T$4:$AA$49,7,FALSE)),"",VLOOKUP($E665,Lists!$T$4:$AA$49,7,FALSE))</f>
        <v/>
      </c>
      <c r="T665" s="102"/>
      <c r="U665" s="102"/>
      <c r="V665" s="102"/>
      <c r="W665" s="102"/>
      <c r="X665" s="102" t="str">
        <f>IF(ISERROR(VLOOKUP($E665,Lists!$T$4:$AF$49,13,FALSE))," ",VLOOKUP($E665,Lists!$T$4:$AF$49,13,FALSE))</f>
        <v xml:space="preserve"> </v>
      </c>
    </row>
    <row r="666" spans="1:24" x14ac:dyDescent="0.25">
      <c r="A666" s="91"/>
      <c r="B666" s="76" t="s">
        <v>781</v>
      </c>
      <c r="C666" s="89" t="s">
        <v>900</v>
      </c>
      <c r="D666" s="139" t="str">
        <f>IF(ISERROR(VLOOKUP($B666,Lists!$R$4:$S$17,2,FALSE)),"",VLOOKUP($B666,Lists!$R$4:$S$17,2,FALSE))</f>
        <v/>
      </c>
      <c r="E666" s="90" t="s">
        <v>799</v>
      </c>
      <c r="F666" s="96"/>
      <c r="G666" s="96" t="s">
        <v>836</v>
      </c>
      <c r="H666" s="91" t="s">
        <v>1016</v>
      </c>
      <c r="I666" s="91" t="s">
        <v>926</v>
      </c>
      <c r="J666" s="97"/>
      <c r="K666" s="78" t="s">
        <v>945</v>
      </c>
      <c r="L666" s="140" t="str">
        <f>IF(ISERROR(VLOOKUP($B666&amp;" "&amp;$M666,Lists!$AC$4:$AD$17,2,FALSE)),"",VLOOKUP($B666&amp;" "&amp;$M666,Lists!$AC$4:$AD$17,2,FALSE))</f>
        <v/>
      </c>
      <c r="M666" s="78" t="str">
        <f>IF(ISERROR(VLOOKUP($K666,Lists!$L$4:$M$7,2,FALSE)),"",VLOOKUP($K666,Lists!$L$4:$M$7,2,FALSE))</f>
        <v/>
      </c>
      <c r="N666" s="98" t="str">
        <f t="shared" si="10"/>
        <v/>
      </c>
      <c r="O666" s="124" t="str">
        <f>IF(C666="no",VLOOKUP(B666,Lists!$R$4:$AB$17,10, FALSE),"Please enter details here")</f>
        <v>Please enter details here</v>
      </c>
      <c r="P666" s="99"/>
      <c r="Q666" s="99" t="str">
        <f>IF(Lists!$BA$4="","No","")</f>
        <v>No</v>
      </c>
      <c r="R666" s="100" t="str">
        <f>IF(ISERROR(VLOOKUP($E666,Lists!$T$4:$AA$49,6,FALSE)),"",VLOOKUP($E666,Lists!$T$4:$AA$49,6,FALSE))</f>
        <v/>
      </c>
      <c r="S666" s="101" t="str">
        <f>IF(ISERROR(VLOOKUP($E666,Lists!$T$4:$AA$49,7,FALSE)),"",VLOOKUP($E666,Lists!$T$4:$AA$49,7,FALSE))</f>
        <v/>
      </c>
      <c r="T666" s="102"/>
      <c r="U666" s="102"/>
      <c r="V666" s="102"/>
      <c r="W666" s="102"/>
      <c r="X666" s="102" t="str">
        <f>IF(ISERROR(VLOOKUP($E666,Lists!$T$4:$AF$49,13,FALSE))," ",VLOOKUP($E666,Lists!$T$4:$AF$49,13,FALSE))</f>
        <v xml:space="preserve"> </v>
      </c>
    </row>
    <row r="667" spans="1:24" x14ac:dyDescent="0.25">
      <c r="A667" s="91"/>
      <c r="B667" s="76" t="s">
        <v>781</v>
      </c>
      <c r="C667" s="89" t="s">
        <v>900</v>
      </c>
      <c r="D667" s="139" t="str">
        <f>IF(ISERROR(VLOOKUP($B667,Lists!$R$4:$S$17,2,FALSE)),"",VLOOKUP($B667,Lists!$R$4:$S$17,2,FALSE))</f>
        <v/>
      </c>
      <c r="E667" s="90" t="s">
        <v>799</v>
      </c>
      <c r="F667" s="96"/>
      <c r="G667" s="96" t="s">
        <v>836</v>
      </c>
      <c r="H667" s="91" t="s">
        <v>1016</v>
      </c>
      <c r="I667" s="91" t="s">
        <v>926</v>
      </c>
      <c r="J667" s="97"/>
      <c r="K667" s="78" t="s">
        <v>945</v>
      </c>
      <c r="L667" s="140" t="str">
        <f>IF(ISERROR(VLOOKUP($B667&amp;" "&amp;$M667,Lists!$AC$4:$AD$17,2,FALSE)),"",VLOOKUP($B667&amp;" "&amp;$M667,Lists!$AC$4:$AD$17,2,FALSE))</f>
        <v/>
      </c>
      <c r="M667" s="78" t="str">
        <f>IF(ISERROR(VLOOKUP($K667,Lists!$L$4:$M$7,2,FALSE)),"",VLOOKUP($K667,Lists!$L$4:$M$7,2,FALSE))</f>
        <v/>
      </c>
      <c r="N667" s="98" t="str">
        <f t="shared" si="10"/>
        <v/>
      </c>
      <c r="O667" s="124" t="str">
        <f>IF(C667="no",VLOOKUP(B667,Lists!$R$4:$AB$17,10, FALSE),"Please enter details here")</f>
        <v>Please enter details here</v>
      </c>
      <c r="P667" s="99"/>
      <c r="Q667" s="99" t="str">
        <f>IF(Lists!$BA$4="","No","")</f>
        <v>No</v>
      </c>
      <c r="R667" s="100" t="str">
        <f>IF(ISERROR(VLOOKUP($E667,Lists!$T$4:$AA$49,6,FALSE)),"",VLOOKUP($E667,Lists!$T$4:$AA$49,6,FALSE))</f>
        <v/>
      </c>
      <c r="S667" s="101" t="str">
        <f>IF(ISERROR(VLOOKUP($E667,Lists!$T$4:$AA$49,7,FALSE)),"",VLOOKUP($E667,Lists!$T$4:$AA$49,7,FALSE))</f>
        <v/>
      </c>
      <c r="T667" s="102"/>
      <c r="U667" s="102"/>
      <c r="V667" s="102"/>
      <c r="W667" s="102"/>
      <c r="X667" s="102" t="str">
        <f>IF(ISERROR(VLOOKUP($E667,Lists!$T$4:$AF$49,13,FALSE))," ",VLOOKUP($E667,Lists!$T$4:$AF$49,13,FALSE))</f>
        <v xml:space="preserve"> </v>
      </c>
    </row>
    <row r="668" spans="1:24" x14ac:dyDescent="0.25">
      <c r="A668" s="91"/>
      <c r="B668" s="76" t="s">
        <v>781</v>
      </c>
      <c r="C668" s="89" t="s">
        <v>900</v>
      </c>
      <c r="D668" s="139" t="str">
        <f>IF(ISERROR(VLOOKUP($B668,Lists!$R$4:$S$17,2,FALSE)),"",VLOOKUP($B668,Lists!$R$4:$S$17,2,FALSE))</f>
        <v/>
      </c>
      <c r="E668" s="90" t="s">
        <v>799</v>
      </c>
      <c r="F668" s="96"/>
      <c r="G668" s="96" t="s">
        <v>836</v>
      </c>
      <c r="H668" s="91" t="s">
        <v>1016</v>
      </c>
      <c r="I668" s="91" t="s">
        <v>926</v>
      </c>
      <c r="J668" s="97"/>
      <c r="K668" s="78" t="s">
        <v>945</v>
      </c>
      <c r="L668" s="140" t="str">
        <f>IF(ISERROR(VLOOKUP($B668&amp;" "&amp;$M668,Lists!$AC$4:$AD$17,2,FALSE)),"",VLOOKUP($B668&amp;" "&amp;$M668,Lists!$AC$4:$AD$17,2,FALSE))</f>
        <v/>
      </c>
      <c r="M668" s="78" t="str">
        <f>IF(ISERROR(VLOOKUP($K668,Lists!$L$4:$M$7,2,FALSE)),"",VLOOKUP($K668,Lists!$L$4:$M$7,2,FALSE))</f>
        <v/>
      </c>
      <c r="N668" s="98" t="str">
        <f t="shared" si="10"/>
        <v/>
      </c>
      <c r="O668" s="124" t="str">
        <f>IF(C668="no",VLOOKUP(B668,Lists!$R$4:$AB$17,10, FALSE),"Please enter details here")</f>
        <v>Please enter details here</v>
      </c>
      <c r="P668" s="99"/>
      <c r="Q668" s="99" t="str">
        <f>IF(Lists!$BA$4="","No","")</f>
        <v>No</v>
      </c>
      <c r="R668" s="100" t="str">
        <f>IF(ISERROR(VLOOKUP($E668,Lists!$T$4:$AA$49,6,FALSE)),"",VLOOKUP($E668,Lists!$T$4:$AA$49,6,FALSE))</f>
        <v/>
      </c>
      <c r="S668" s="101" t="str">
        <f>IF(ISERROR(VLOOKUP($E668,Lists!$T$4:$AA$49,7,FALSE)),"",VLOOKUP($E668,Lists!$T$4:$AA$49,7,FALSE))</f>
        <v/>
      </c>
      <c r="T668" s="102"/>
      <c r="U668" s="102"/>
      <c r="V668" s="102"/>
      <c r="W668" s="102"/>
      <c r="X668" s="102" t="str">
        <f>IF(ISERROR(VLOOKUP($E668,Lists!$T$4:$AF$49,13,FALSE))," ",VLOOKUP($E668,Lists!$T$4:$AF$49,13,FALSE))</f>
        <v xml:space="preserve"> </v>
      </c>
    </row>
    <row r="669" spans="1:24" x14ac:dyDescent="0.25">
      <c r="A669" s="91"/>
      <c r="B669" s="76" t="s">
        <v>781</v>
      </c>
      <c r="C669" s="89" t="s">
        <v>900</v>
      </c>
      <c r="D669" s="139" t="str">
        <f>IF(ISERROR(VLOOKUP($B669,Lists!$R$4:$S$17,2,FALSE)),"",VLOOKUP($B669,Lists!$R$4:$S$17,2,FALSE))</f>
        <v/>
      </c>
      <c r="E669" s="90" t="s">
        <v>799</v>
      </c>
      <c r="F669" s="96"/>
      <c r="G669" s="96" t="s">
        <v>836</v>
      </c>
      <c r="H669" s="91" t="s">
        <v>1016</v>
      </c>
      <c r="I669" s="91" t="s">
        <v>926</v>
      </c>
      <c r="J669" s="97"/>
      <c r="K669" s="78" t="s">
        <v>945</v>
      </c>
      <c r="L669" s="140" t="str">
        <f>IF(ISERROR(VLOOKUP($B669&amp;" "&amp;$M669,Lists!$AC$4:$AD$17,2,FALSE)),"",VLOOKUP($B669&amp;" "&amp;$M669,Lists!$AC$4:$AD$17,2,FALSE))</f>
        <v/>
      </c>
      <c r="M669" s="78" t="str">
        <f>IF(ISERROR(VLOOKUP($K669,Lists!$L$4:$M$7,2,FALSE)),"",VLOOKUP($K669,Lists!$L$4:$M$7,2,FALSE))</f>
        <v/>
      </c>
      <c r="N669" s="98" t="str">
        <f t="shared" si="10"/>
        <v/>
      </c>
      <c r="O669" s="124" t="str">
        <f>IF(C669="no",VLOOKUP(B669,Lists!$R$4:$AB$17,10, FALSE),"Please enter details here")</f>
        <v>Please enter details here</v>
      </c>
      <c r="P669" s="99"/>
      <c r="Q669" s="99" t="str">
        <f>IF(Lists!$BA$4="","No","")</f>
        <v>No</v>
      </c>
      <c r="R669" s="100" t="str">
        <f>IF(ISERROR(VLOOKUP($E669,Lists!$T$4:$AA$49,6,FALSE)),"",VLOOKUP($E669,Lists!$T$4:$AA$49,6,FALSE))</f>
        <v/>
      </c>
      <c r="S669" s="101" t="str">
        <f>IF(ISERROR(VLOOKUP($E669,Lists!$T$4:$AA$49,7,FALSE)),"",VLOOKUP($E669,Lists!$T$4:$AA$49,7,FALSE))</f>
        <v/>
      </c>
      <c r="T669" s="102"/>
      <c r="U669" s="102"/>
      <c r="V669" s="102"/>
      <c r="W669" s="102"/>
      <c r="X669" s="102" t="str">
        <f>IF(ISERROR(VLOOKUP($E669,Lists!$T$4:$AF$49,13,FALSE))," ",VLOOKUP($E669,Lists!$T$4:$AF$49,13,FALSE))</f>
        <v xml:space="preserve"> </v>
      </c>
    </row>
    <row r="670" spans="1:24" x14ac:dyDescent="0.25">
      <c r="A670" s="91"/>
      <c r="B670" s="76" t="s">
        <v>781</v>
      </c>
      <c r="C670" s="89" t="s">
        <v>900</v>
      </c>
      <c r="D670" s="139" t="str">
        <f>IF(ISERROR(VLOOKUP($B670,Lists!$R$4:$S$17,2,FALSE)),"",VLOOKUP($B670,Lists!$R$4:$S$17,2,FALSE))</f>
        <v/>
      </c>
      <c r="E670" s="90" t="s">
        <v>799</v>
      </c>
      <c r="F670" s="96"/>
      <c r="G670" s="96" t="s">
        <v>836</v>
      </c>
      <c r="H670" s="91" t="s">
        <v>1016</v>
      </c>
      <c r="I670" s="91" t="s">
        <v>926</v>
      </c>
      <c r="J670" s="97"/>
      <c r="K670" s="78" t="s">
        <v>945</v>
      </c>
      <c r="L670" s="140" t="str">
        <f>IF(ISERROR(VLOOKUP($B670&amp;" "&amp;$M670,Lists!$AC$4:$AD$17,2,FALSE)),"",VLOOKUP($B670&amp;" "&amp;$M670,Lists!$AC$4:$AD$17,2,FALSE))</f>
        <v/>
      </c>
      <c r="M670" s="78" t="str">
        <f>IF(ISERROR(VLOOKUP($K670,Lists!$L$4:$M$7,2,FALSE)),"",VLOOKUP($K670,Lists!$L$4:$M$7,2,FALSE))</f>
        <v/>
      </c>
      <c r="N670" s="98" t="str">
        <f t="shared" si="10"/>
        <v/>
      </c>
      <c r="O670" s="124" t="str">
        <f>IF(C670="no",VLOOKUP(B670,Lists!$R$4:$AB$17,10, FALSE),"Please enter details here")</f>
        <v>Please enter details here</v>
      </c>
      <c r="P670" s="99"/>
      <c r="Q670" s="99" t="str">
        <f>IF(Lists!$BA$4="","No","")</f>
        <v>No</v>
      </c>
      <c r="R670" s="100" t="str">
        <f>IF(ISERROR(VLOOKUP($E670,Lists!$T$4:$AA$49,6,FALSE)),"",VLOOKUP($E670,Lists!$T$4:$AA$49,6,FALSE))</f>
        <v/>
      </c>
      <c r="S670" s="101" t="str">
        <f>IF(ISERROR(VLOOKUP($E670,Lists!$T$4:$AA$49,7,FALSE)),"",VLOOKUP($E670,Lists!$T$4:$AA$49,7,FALSE))</f>
        <v/>
      </c>
      <c r="T670" s="102"/>
      <c r="U670" s="102"/>
      <c r="V670" s="102"/>
      <c r="W670" s="102"/>
      <c r="X670" s="102" t="str">
        <f>IF(ISERROR(VLOOKUP($E670,Lists!$T$4:$AF$49,13,FALSE))," ",VLOOKUP($E670,Lists!$T$4:$AF$49,13,FALSE))</f>
        <v xml:space="preserve"> </v>
      </c>
    </row>
    <row r="671" spans="1:24" x14ac:dyDescent="0.25">
      <c r="A671" s="91"/>
      <c r="B671" s="76" t="s">
        <v>781</v>
      </c>
      <c r="C671" s="89" t="s">
        <v>900</v>
      </c>
      <c r="D671" s="139" t="str">
        <f>IF(ISERROR(VLOOKUP($B671,Lists!$R$4:$S$17,2,FALSE)),"",VLOOKUP($B671,Lists!$R$4:$S$17,2,FALSE))</f>
        <v/>
      </c>
      <c r="E671" s="90" t="s">
        <v>799</v>
      </c>
      <c r="F671" s="96"/>
      <c r="G671" s="96" t="s">
        <v>836</v>
      </c>
      <c r="H671" s="91" t="s">
        <v>1016</v>
      </c>
      <c r="I671" s="91" t="s">
        <v>926</v>
      </c>
      <c r="J671" s="97"/>
      <c r="K671" s="78" t="s">
        <v>945</v>
      </c>
      <c r="L671" s="140" t="str">
        <f>IF(ISERROR(VLOOKUP($B671&amp;" "&amp;$M671,Lists!$AC$4:$AD$17,2,FALSE)),"",VLOOKUP($B671&amp;" "&amp;$M671,Lists!$AC$4:$AD$17,2,FALSE))</f>
        <v/>
      </c>
      <c r="M671" s="78" t="str">
        <f>IF(ISERROR(VLOOKUP($K671,Lists!$L$4:$M$7,2,FALSE)),"",VLOOKUP($K671,Lists!$L$4:$M$7,2,FALSE))</f>
        <v/>
      </c>
      <c r="N671" s="98" t="str">
        <f t="shared" si="10"/>
        <v/>
      </c>
      <c r="O671" s="124" t="str">
        <f>IF(C671="no",VLOOKUP(B671,Lists!$R$4:$AB$17,10, FALSE),"Please enter details here")</f>
        <v>Please enter details here</v>
      </c>
      <c r="P671" s="99"/>
      <c r="Q671" s="99" t="str">
        <f>IF(Lists!$BA$4="","No","")</f>
        <v>No</v>
      </c>
      <c r="R671" s="100" t="str">
        <f>IF(ISERROR(VLOOKUP($E671,Lists!$T$4:$AA$49,6,FALSE)),"",VLOOKUP($E671,Lists!$T$4:$AA$49,6,FALSE))</f>
        <v/>
      </c>
      <c r="S671" s="101" t="str">
        <f>IF(ISERROR(VLOOKUP($E671,Lists!$T$4:$AA$49,7,FALSE)),"",VLOOKUP($E671,Lists!$T$4:$AA$49,7,FALSE))</f>
        <v/>
      </c>
      <c r="T671" s="102"/>
      <c r="U671" s="102"/>
      <c r="V671" s="102"/>
      <c r="W671" s="102"/>
      <c r="X671" s="102" t="str">
        <f>IF(ISERROR(VLOOKUP($E671,Lists!$T$4:$AF$49,13,FALSE))," ",VLOOKUP($E671,Lists!$T$4:$AF$49,13,FALSE))</f>
        <v xml:space="preserve"> </v>
      </c>
    </row>
    <row r="672" spans="1:24" x14ac:dyDescent="0.25">
      <c r="A672" s="91"/>
      <c r="B672" s="76" t="s">
        <v>781</v>
      </c>
      <c r="C672" s="89" t="s">
        <v>900</v>
      </c>
      <c r="D672" s="139" t="str">
        <f>IF(ISERROR(VLOOKUP($B672,Lists!$R$4:$S$17,2,FALSE)),"",VLOOKUP($B672,Lists!$R$4:$S$17,2,FALSE))</f>
        <v/>
      </c>
      <c r="E672" s="90" t="s">
        <v>799</v>
      </c>
      <c r="F672" s="96"/>
      <c r="G672" s="96" t="s">
        <v>836</v>
      </c>
      <c r="H672" s="91" t="s">
        <v>1016</v>
      </c>
      <c r="I672" s="91" t="s">
        <v>926</v>
      </c>
      <c r="J672" s="97"/>
      <c r="K672" s="78" t="s">
        <v>945</v>
      </c>
      <c r="L672" s="140" t="str">
        <f>IF(ISERROR(VLOOKUP($B672&amp;" "&amp;$M672,Lists!$AC$4:$AD$17,2,FALSE)),"",VLOOKUP($B672&amp;" "&amp;$M672,Lists!$AC$4:$AD$17,2,FALSE))</f>
        <v/>
      </c>
      <c r="M672" s="78" t="str">
        <f>IF(ISERROR(VLOOKUP($K672,Lists!$L$4:$M$7,2,FALSE)),"",VLOOKUP($K672,Lists!$L$4:$M$7,2,FALSE))</f>
        <v/>
      </c>
      <c r="N672" s="98" t="str">
        <f t="shared" si="10"/>
        <v/>
      </c>
      <c r="O672" s="124" t="str">
        <f>IF(C672="no",VLOOKUP(B672,Lists!$R$4:$AB$17,10, FALSE),"Please enter details here")</f>
        <v>Please enter details here</v>
      </c>
      <c r="P672" s="99"/>
      <c r="Q672" s="99" t="str">
        <f>IF(Lists!$BA$4="","No","")</f>
        <v>No</v>
      </c>
      <c r="R672" s="100" t="str">
        <f>IF(ISERROR(VLOOKUP($E672,Lists!$T$4:$AA$49,6,FALSE)),"",VLOOKUP($E672,Lists!$T$4:$AA$49,6,FALSE))</f>
        <v/>
      </c>
      <c r="S672" s="101" t="str">
        <f>IF(ISERROR(VLOOKUP($E672,Lists!$T$4:$AA$49,7,FALSE)),"",VLOOKUP($E672,Lists!$T$4:$AA$49,7,FALSE))</f>
        <v/>
      </c>
      <c r="T672" s="102"/>
      <c r="U672" s="102"/>
      <c r="V672" s="102"/>
      <c r="W672" s="102"/>
      <c r="X672" s="102" t="str">
        <f>IF(ISERROR(VLOOKUP($E672,Lists!$T$4:$AF$49,13,FALSE))," ",VLOOKUP($E672,Lists!$T$4:$AF$49,13,FALSE))</f>
        <v xml:space="preserve"> </v>
      </c>
    </row>
    <row r="673" spans="1:24" x14ac:dyDescent="0.25">
      <c r="A673" s="91"/>
      <c r="B673" s="76" t="s">
        <v>781</v>
      </c>
      <c r="C673" s="89" t="s">
        <v>900</v>
      </c>
      <c r="D673" s="139" t="str">
        <f>IF(ISERROR(VLOOKUP($B673,Lists!$R$4:$S$17,2,FALSE)),"",VLOOKUP($B673,Lists!$R$4:$S$17,2,FALSE))</f>
        <v/>
      </c>
      <c r="E673" s="90" t="s">
        <v>799</v>
      </c>
      <c r="F673" s="96"/>
      <c r="G673" s="96" t="s">
        <v>836</v>
      </c>
      <c r="H673" s="91" t="s">
        <v>1016</v>
      </c>
      <c r="I673" s="91" t="s">
        <v>926</v>
      </c>
      <c r="J673" s="97"/>
      <c r="K673" s="78" t="s">
        <v>945</v>
      </c>
      <c r="L673" s="140" t="str">
        <f>IF(ISERROR(VLOOKUP($B673&amp;" "&amp;$M673,Lists!$AC$4:$AD$17,2,FALSE)),"",VLOOKUP($B673&amp;" "&amp;$M673,Lists!$AC$4:$AD$17,2,FALSE))</f>
        <v/>
      </c>
      <c r="M673" s="78" t="str">
        <f>IF(ISERROR(VLOOKUP($K673,Lists!$L$4:$M$7,2,FALSE)),"",VLOOKUP($K673,Lists!$L$4:$M$7,2,FALSE))</f>
        <v/>
      </c>
      <c r="N673" s="98" t="str">
        <f t="shared" si="10"/>
        <v/>
      </c>
      <c r="O673" s="124" t="str">
        <f>IF(C673="no",VLOOKUP(B673,Lists!$R$4:$AB$17,10, FALSE),"Please enter details here")</f>
        <v>Please enter details here</v>
      </c>
      <c r="P673" s="99"/>
      <c r="Q673" s="99" t="str">
        <f>IF(Lists!$BA$4="","No","")</f>
        <v>No</v>
      </c>
      <c r="R673" s="100" t="str">
        <f>IF(ISERROR(VLOOKUP($E673,Lists!$T$4:$AA$49,6,FALSE)),"",VLOOKUP($E673,Lists!$T$4:$AA$49,6,FALSE))</f>
        <v/>
      </c>
      <c r="S673" s="101" t="str">
        <f>IF(ISERROR(VLOOKUP($E673,Lists!$T$4:$AA$49,7,FALSE)),"",VLOOKUP($E673,Lists!$T$4:$AA$49,7,FALSE))</f>
        <v/>
      </c>
      <c r="T673" s="102"/>
      <c r="U673" s="102"/>
      <c r="V673" s="102"/>
      <c r="W673" s="102"/>
      <c r="X673" s="102" t="str">
        <f>IF(ISERROR(VLOOKUP($E673,Lists!$T$4:$AF$49,13,FALSE))," ",VLOOKUP($E673,Lists!$T$4:$AF$49,13,FALSE))</f>
        <v xml:space="preserve"> </v>
      </c>
    </row>
    <row r="674" spans="1:24" x14ac:dyDescent="0.25">
      <c r="A674" s="91"/>
      <c r="B674" s="76" t="s">
        <v>781</v>
      </c>
      <c r="C674" s="89" t="s">
        <v>900</v>
      </c>
      <c r="D674" s="139" t="str">
        <f>IF(ISERROR(VLOOKUP($B674,Lists!$R$4:$S$17,2,FALSE)),"",VLOOKUP($B674,Lists!$R$4:$S$17,2,FALSE))</f>
        <v/>
      </c>
      <c r="E674" s="90" t="s">
        <v>799</v>
      </c>
      <c r="F674" s="96"/>
      <c r="G674" s="96" t="s">
        <v>836</v>
      </c>
      <c r="H674" s="91" t="s">
        <v>1016</v>
      </c>
      <c r="I674" s="91" t="s">
        <v>926</v>
      </c>
      <c r="J674" s="97"/>
      <c r="K674" s="78" t="s">
        <v>945</v>
      </c>
      <c r="L674" s="140" t="str">
        <f>IF(ISERROR(VLOOKUP($B674&amp;" "&amp;$M674,Lists!$AC$4:$AD$17,2,FALSE)),"",VLOOKUP($B674&amp;" "&amp;$M674,Lists!$AC$4:$AD$17,2,FALSE))</f>
        <v/>
      </c>
      <c r="M674" s="78" t="str">
        <f>IF(ISERROR(VLOOKUP($K674,Lists!$L$4:$M$7,2,FALSE)),"",VLOOKUP($K674,Lists!$L$4:$M$7,2,FALSE))</f>
        <v/>
      </c>
      <c r="N674" s="98" t="str">
        <f t="shared" si="10"/>
        <v/>
      </c>
      <c r="O674" s="124" t="str">
        <f>IF(C674="no",VLOOKUP(B674,Lists!$R$4:$AB$17,10, FALSE),"Please enter details here")</f>
        <v>Please enter details here</v>
      </c>
      <c r="P674" s="99"/>
      <c r="Q674" s="99" t="str">
        <f>IF(Lists!$BA$4="","No","")</f>
        <v>No</v>
      </c>
      <c r="R674" s="100" t="str">
        <f>IF(ISERROR(VLOOKUP($E674,Lists!$T$4:$AA$49,6,FALSE)),"",VLOOKUP($E674,Lists!$T$4:$AA$49,6,FALSE))</f>
        <v/>
      </c>
      <c r="S674" s="101" t="str">
        <f>IF(ISERROR(VLOOKUP($E674,Lists!$T$4:$AA$49,7,FALSE)),"",VLOOKUP($E674,Lists!$T$4:$AA$49,7,FALSE))</f>
        <v/>
      </c>
      <c r="T674" s="102"/>
      <c r="U674" s="102"/>
      <c r="V674" s="102"/>
      <c r="W674" s="102"/>
      <c r="X674" s="102" t="str">
        <f>IF(ISERROR(VLOOKUP($E674,Lists!$T$4:$AF$49,13,FALSE))," ",VLOOKUP($E674,Lists!$T$4:$AF$49,13,FALSE))</f>
        <v xml:space="preserve"> </v>
      </c>
    </row>
    <row r="675" spans="1:24" x14ac:dyDescent="0.25">
      <c r="A675" s="91"/>
      <c r="B675" s="76" t="s">
        <v>781</v>
      </c>
      <c r="C675" s="89" t="s">
        <v>900</v>
      </c>
      <c r="D675" s="139" t="str">
        <f>IF(ISERROR(VLOOKUP($B675,Lists!$R$4:$S$17,2,FALSE)),"",VLOOKUP($B675,Lists!$R$4:$S$17,2,FALSE))</f>
        <v/>
      </c>
      <c r="E675" s="90" t="s">
        <v>799</v>
      </c>
      <c r="F675" s="96"/>
      <c r="G675" s="96" t="s">
        <v>836</v>
      </c>
      <c r="H675" s="91" t="s">
        <v>1016</v>
      </c>
      <c r="I675" s="91" t="s">
        <v>926</v>
      </c>
      <c r="J675" s="97"/>
      <c r="K675" s="78" t="s">
        <v>945</v>
      </c>
      <c r="L675" s="140" t="str">
        <f>IF(ISERROR(VLOOKUP($B675&amp;" "&amp;$M675,Lists!$AC$4:$AD$17,2,FALSE)),"",VLOOKUP($B675&amp;" "&amp;$M675,Lists!$AC$4:$AD$17,2,FALSE))</f>
        <v/>
      </c>
      <c r="M675" s="78" t="str">
        <f>IF(ISERROR(VLOOKUP($K675,Lists!$L$4:$M$7,2,FALSE)),"",VLOOKUP($K675,Lists!$L$4:$M$7,2,FALSE))</f>
        <v/>
      </c>
      <c r="N675" s="98" t="str">
        <f t="shared" si="10"/>
        <v/>
      </c>
      <c r="O675" s="124" t="str">
        <f>IF(C675="no",VLOOKUP(B675,Lists!$R$4:$AB$17,10, FALSE),"Please enter details here")</f>
        <v>Please enter details here</v>
      </c>
      <c r="P675" s="99"/>
      <c r="Q675" s="99" t="str">
        <f>IF(Lists!$BA$4="","No","")</f>
        <v>No</v>
      </c>
      <c r="R675" s="100" t="str">
        <f>IF(ISERROR(VLOOKUP($E675,Lists!$T$4:$AA$49,6,FALSE)),"",VLOOKUP($E675,Lists!$T$4:$AA$49,6,FALSE))</f>
        <v/>
      </c>
      <c r="S675" s="101" t="str">
        <f>IF(ISERROR(VLOOKUP($E675,Lists!$T$4:$AA$49,7,FALSE)),"",VLOOKUP($E675,Lists!$T$4:$AA$49,7,FALSE))</f>
        <v/>
      </c>
      <c r="T675" s="102"/>
      <c r="U675" s="102"/>
      <c r="V675" s="102"/>
      <c r="W675" s="102"/>
      <c r="X675" s="102" t="str">
        <f>IF(ISERROR(VLOOKUP($E675,Lists!$T$4:$AF$49,13,FALSE))," ",VLOOKUP($E675,Lists!$T$4:$AF$49,13,FALSE))</f>
        <v xml:space="preserve"> </v>
      </c>
    </row>
    <row r="676" spans="1:24" x14ac:dyDescent="0.25">
      <c r="A676" s="91"/>
      <c r="B676" s="76" t="s">
        <v>781</v>
      </c>
      <c r="C676" s="89" t="s">
        <v>900</v>
      </c>
      <c r="D676" s="139" t="str">
        <f>IF(ISERROR(VLOOKUP($B676,Lists!$R$4:$S$17,2,FALSE)),"",VLOOKUP($B676,Lists!$R$4:$S$17,2,FALSE))</f>
        <v/>
      </c>
      <c r="E676" s="90" t="s">
        <v>799</v>
      </c>
      <c r="F676" s="96"/>
      <c r="G676" s="96" t="s">
        <v>836</v>
      </c>
      <c r="H676" s="91" t="s">
        <v>1016</v>
      </c>
      <c r="I676" s="91" t="s">
        <v>926</v>
      </c>
      <c r="J676" s="97"/>
      <c r="K676" s="78" t="s">
        <v>945</v>
      </c>
      <c r="L676" s="140" t="str">
        <f>IF(ISERROR(VLOOKUP($B676&amp;" "&amp;$M676,Lists!$AC$4:$AD$17,2,FALSE)),"",VLOOKUP($B676&amp;" "&amp;$M676,Lists!$AC$4:$AD$17,2,FALSE))</f>
        <v/>
      </c>
      <c r="M676" s="78" t="str">
        <f>IF(ISERROR(VLOOKUP($K676,Lists!$L$4:$M$7,2,FALSE)),"",VLOOKUP($K676,Lists!$L$4:$M$7,2,FALSE))</f>
        <v/>
      </c>
      <c r="N676" s="98" t="str">
        <f t="shared" si="10"/>
        <v/>
      </c>
      <c r="O676" s="124" t="str">
        <f>IF(C676="no",VLOOKUP(B676,Lists!$R$4:$AB$17,10, FALSE),"Please enter details here")</f>
        <v>Please enter details here</v>
      </c>
      <c r="P676" s="99"/>
      <c r="Q676" s="99" t="str">
        <f>IF(Lists!$BA$4="","No","")</f>
        <v>No</v>
      </c>
      <c r="R676" s="100" t="str">
        <f>IF(ISERROR(VLOOKUP($E676,Lists!$T$4:$AA$49,6,FALSE)),"",VLOOKUP($E676,Lists!$T$4:$AA$49,6,FALSE))</f>
        <v/>
      </c>
      <c r="S676" s="101" t="str">
        <f>IF(ISERROR(VLOOKUP($E676,Lists!$T$4:$AA$49,7,FALSE)),"",VLOOKUP($E676,Lists!$T$4:$AA$49,7,FALSE))</f>
        <v/>
      </c>
      <c r="T676" s="102"/>
      <c r="U676" s="102"/>
      <c r="V676" s="102"/>
      <c r="W676" s="102"/>
      <c r="X676" s="102" t="str">
        <f>IF(ISERROR(VLOOKUP($E676,Lists!$T$4:$AF$49,13,FALSE))," ",VLOOKUP($E676,Lists!$T$4:$AF$49,13,FALSE))</f>
        <v xml:space="preserve"> </v>
      </c>
    </row>
    <row r="677" spans="1:24" x14ac:dyDescent="0.25">
      <c r="A677" s="91"/>
      <c r="B677" s="76" t="s">
        <v>781</v>
      </c>
      <c r="C677" s="89" t="s">
        <v>900</v>
      </c>
      <c r="D677" s="139" t="str">
        <f>IF(ISERROR(VLOOKUP($B677,Lists!$R$4:$S$17,2,FALSE)),"",VLOOKUP($B677,Lists!$R$4:$S$17,2,FALSE))</f>
        <v/>
      </c>
      <c r="E677" s="90" t="s">
        <v>799</v>
      </c>
      <c r="F677" s="96"/>
      <c r="G677" s="96" t="s">
        <v>836</v>
      </c>
      <c r="H677" s="91" t="s">
        <v>1016</v>
      </c>
      <c r="I677" s="91" t="s">
        <v>926</v>
      </c>
      <c r="J677" s="97"/>
      <c r="K677" s="78" t="s">
        <v>945</v>
      </c>
      <c r="L677" s="140" t="str">
        <f>IF(ISERROR(VLOOKUP($B677&amp;" "&amp;$M677,Lists!$AC$4:$AD$17,2,FALSE)),"",VLOOKUP($B677&amp;" "&amp;$M677,Lists!$AC$4:$AD$17,2,FALSE))</f>
        <v/>
      </c>
      <c r="M677" s="78" t="str">
        <f>IF(ISERROR(VLOOKUP($K677,Lists!$L$4:$M$7,2,FALSE)),"",VLOOKUP($K677,Lists!$L$4:$M$7,2,FALSE))</f>
        <v/>
      </c>
      <c r="N677" s="98" t="str">
        <f t="shared" si="10"/>
        <v/>
      </c>
      <c r="O677" s="124" t="str">
        <f>IF(C677="no",VLOOKUP(B677,Lists!$R$4:$AB$17,10, FALSE),"Please enter details here")</f>
        <v>Please enter details here</v>
      </c>
      <c r="P677" s="99"/>
      <c r="Q677" s="99" t="str">
        <f>IF(Lists!$BA$4="","No","")</f>
        <v>No</v>
      </c>
      <c r="R677" s="100" t="str">
        <f>IF(ISERROR(VLOOKUP($E677,Lists!$T$4:$AA$49,6,FALSE)),"",VLOOKUP($E677,Lists!$T$4:$AA$49,6,FALSE))</f>
        <v/>
      </c>
      <c r="S677" s="101" t="str">
        <f>IF(ISERROR(VLOOKUP($E677,Lists!$T$4:$AA$49,7,FALSE)),"",VLOOKUP($E677,Lists!$T$4:$AA$49,7,FALSE))</f>
        <v/>
      </c>
      <c r="T677" s="102"/>
      <c r="U677" s="102"/>
      <c r="V677" s="102"/>
      <c r="W677" s="102"/>
      <c r="X677" s="102" t="str">
        <f>IF(ISERROR(VLOOKUP($E677,Lists!$T$4:$AF$49,13,FALSE))," ",VLOOKUP($E677,Lists!$T$4:$AF$49,13,FALSE))</f>
        <v xml:space="preserve"> </v>
      </c>
    </row>
    <row r="678" spans="1:24" x14ac:dyDescent="0.25">
      <c r="A678" s="91"/>
      <c r="B678" s="76" t="s">
        <v>781</v>
      </c>
      <c r="C678" s="89" t="s">
        <v>900</v>
      </c>
      <c r="D678" s="139" t="str">
        <f>IF(ISERROR(VLOOKUP($B678,Lists!$R$4:$S$17,2,FALSE)),"",VLOOKUP($B678,Lists!$R$4:$S$17,2,FALSE))</f>
        <v/>
      </c>
      <c r="E678" s="90" t="s">
        <v>799</v>
      </c>
      <c r="F678" s="96"/>
      <c r="G678" s="96" t="s">
        <v>836</v>
      </c>
      <c r="H678" s="91" t="s">
        <v>1016</v>
      </c>
      <c r="I678" s="91" t="s">
        <v>926</v>
      </c>
      <c r="J678" s="97"/>
      <c r="K678" s="78" t="s">
        <v>945</v>
      </c>
      <c r="L678" s="140" t="str">
        <f>IF(ISERROR(VLOOKUP($B678&amp;" "&amp;$M678,Lists!$AC$4:$AD$17,2,FALSE)),"",VLOOKUP($B678&amp;" "&amp;$M678,Lists!$AC$4:$AD$17,2,FALSE))</f>
        <v/>
      </c>
      <c r="M678" s="78" t="str">
        <f>IF(ISERROR(VLOOKUP($K678,Lists!$L$4:$M$7,2,FALSE)),"",VLOOKUP($K678,Lists!$L$4:$M$7,2,FALSE))</f>
        <v/>
      </c>
      <c r="N678" s="98" t="str">
        <f t="shared" si="10"/>
        <v/>
      </c>
      <c r="O678" s="124" t="str">
        <f>IF(C678="no",VLOOKUP(B678,Lists!$R$4:$AB$17,10, FALSE),"Please enter details here")</f>
        <v>Please enter details here</v>
      </c>
      <c r="P678" s="99"/>
      <c r="Q678" s="99" t="str">
        <f>IF(Lists!$BA$4="","No","")</f>
        <v>No</v>
      </c>
      <c r="R678" s="100" t="str">
        <f>IF(ISERROR(VLOOKUP($E678,Lists!$T$4:$AA$49,6,FALSE)),"",VLOOKUP($E678,Lists!$T$4:$AA$49,6,FALSE))</f>
        <v/>
      </c>
      <c r="S678" s="101" t="str">
        <f>IF(ISERROR(VLOOKUP($E678,Lists!$T$4:$AA$49,7,FALSE)),"",VLOOKUP($E678,Lists!$T$4:$AA$49,7,FALSE))</f>
        <v/>
      </c>
      <c r="T678" s="102"/>
      <c r="U678" s="102"/>
      <c r="V678" s="102"/>
      <c r="W678" s="102"/>
      <c r="X678" s="102" t="str">
        <f>IF(ISERROR(VLOOKUP($E678,Lists!$T$4:$AF$49,13,FALSE))," ",VLOOKUP($E678,Lists!$T$4:$AF$49,13,FALSE))</f>
        <v xml:space="preserve"> </v>
      </c>
    </row>
    <row r="679" spans="1:24" x14ac:dyDescent="0.25">
      <c r="A679" s="91"/>
      <c r="B679" s="76" t="s">
        <v>781</v>
      </c>
      <c r="C679" s="89" t="s">
        <v>900</v>
      </c>
      <c r="D679" s="139" t="str">
        <f>IF(ISERROR(VLOOKUP($B679,Lists!$R$4:$S$17,2,FALSE)),"",VLOOKUP($B679,Lists!$R$4:$S$17,2,FALSE))</f>
        <v/>
      </c>
      <c r="E679" s="90" t="s">
        <v>799</v>
      </c>
      <c r="F679" s="96"/>
      <c r="G679" s="96" t="s">
        <v>836</v>
      </c>
      <c r="H679" s="91" t="s">
        <v>1016</v>
      </c>
      <c r="I679" s="91" t="s">
        <v>926</v>
      </c>
      <c r="J679" s="97"/>
      <c r="K679" s="78" t="s">
        <v>945</v>
      </c>
      <c r="L679" s="140" t="str">
        <f>IF(ISERROR(VLOOKUP($B679&amp;" "&amp;$M679,Lists!$AC$4:$AD$17,2,FALSE)),"",VLOOKUP($B679&amp;" "&amp;$M679,Lists!$AC$4:$AD$17,2,FALSE))</f>
        <v/>
      </c>
      <c r="M679" s="78" t="str">
        <f>IF(ISERROR(VLOOKUP($K679,Lists!$L$4:$M$7,2,FALSE)),"",VLOOKUP($K679,Lists!$L$4:$M$7,2,FALSE))</f>
        <v/>
      </c>
      <c r="N679" s="98" t="str">
        <f t="shared" si="10"/>
        <v/>
      </c>
      <c r="O679" s="124" t="str">
        <f>IF(C679="no",VLOOKUP(B679,Lists!$R$4:$AB$17,10, FALSE),"Please enter details here")</f>
        <v>Please enter details here</v>
      </c>
      <c r="P679" s="99"/>
      <c r="Q679" s="99" t="str">
        <f>IF(Lists!$BA$4="","No","")</f>
        <v>No</v>
      </c>
      <c r="R679" s="100" t="str">
        <f>IF(ISERROR(VLOOKUP($E679,Lists!$T$4:$AA$49,6,FALSE)),"",VLOOKUP($E679,Lists!$T$4:$AA$49,6,FALSE))</f>
        <v/>
      </c>
      <c r="S679" s="101" t="str">
        <f>IF(ISERROR(VLOOKUP($E679,Lists!$T$4:$AA$49,7,FALSE)),"",VLOOKUP($E679,Lists!$T$4:$AA$49,7,FALSE))</f>
        <v/>
      </c>
      <c r="T679" s="102"/>
      <c r="U679" s="102"/>
      <c r="V679" s="102"/>
      <c r="W679" s="102"/>
      <c r="X679" s="102" t="str">
        <f>IF(ISERROR(VLOOKUP($E679,Lists!$T$4:$AF$49,13,FALSE))," ",VLOOKUP($E679,Lists!$T$4:$AF$49,13,FALSE))</f>
        <v xml:space="preserve"> </v>
      </c>
    </row>
    <row r="680" spans="1:24" x14ac:dyDescent="0.25">
      <c r="A680" s="91"/>
      <c r="B680" s="76" t="s">
        <v>781</v>
      </c>
      <c r="C680" s="89" t="s">
        <v>900</v>
      </c>
      <c r="D680" s="139" t="str">
        <f>IF(ISERROR(VLOOKUP($B680,Lists!$R$4:$S$17,2,FALSE)),"",VLOOKUP($B680,Lists!$R$4:$S$17,2,FALSE))</f>
        <v/>
      </c>
      <c r="E680" s="90" t="s">
        <v>799</v>
      </c>
      <c r="F680" s="96"/>
      <c r="G680" s="96" t="s">
        <v>836</v>
      </c>
      <c r="H680" s="91" t="s">
        <v>1016</v>
      </c>
      <c r="I680" s="91" t="s">
        <v>926</v>
      </c>
      <c r="J680" s="97"/>
      <c r="K680" s="78" t="s">
        <v>945</v>
      </c>
      <c r="L680" s="140" t="str">
        <f>IF(ISERROR(VLOOKUP($B680&amp;" "&amp;$M680,Lists!$AC$4:$AD$17,2,FALSE)),"",VLOOKUP($B680&amp;" "&amp;$M680,Lists!$AC$4:$AD$17,2,FALSE))</f>
        <v/>
      </c>
      <c r="M680" s="78" t="str">
        <f>IF(ISERROR(VLOOKUP($K680,Lists!$L$4:$M$7,2,FALSE)),"",VLOOKUP($K680,Lists!$L$4:$M$7,2,FALSE))</f>
        <v/>
      </c>
      <c r="N680" s="98" t="str">
        <f t="shared" si="10"/>
        <v/>
      </c>
      <c r="O680" s="124" t="str">
        <f>IF(C680="no",VLOOKUP(B680,Lists!$R$4:$AB$17,10, FALSE),"Please enter details here")</f>
        <v>Please enter details here</v>
      </c>
      <c r="P680" s="99"/>
      <c r="Q680" s="99" t="str">
        <f>IF(Lists!$BA$4="","No","")</f>
        <v>No</v>
      </c>
      <c r="R680" s="100" t="str">
        <f>IF(ISERROR(VLOOKUP($E680,Lists!$T$4:$AA$49,6,FALSE)),"",VLOOKUP($E680,Lists!$T$4:$AA$49,6,FALSE))</f>
        <v/>
      </c>
      <c r="S680" s="101" t="str">
        <f>IF(ISERROR(VLOOKUP($E680,Lists!$T$4:$AA$49,7,FALSE)),"",VLOOKUP($E680,Lists!$T$4:$AA$49,7,FALSE))</f>
        <v/>
      </c>
      <c r="T680" s="102"/>
      <c r="U680" s="102"/>
      <c r="V680" s="102"/>
      <c r="W680" s="102"/>
      <c r="X680" s="102" t="str">
        <f>IF(ISERROR(VLOOKUP($E680,Lists!$T$4:$AF$49,13,FALSE))," ",VLOOKUP($E680,Lists!$T$4:$AF$49,13,FALSE))</f>
        <v xml:space="preserve"> </v>
      </c>
    </row>
    <row r="681" spans="1:24" x14ac:dyDescent="0.25">
      <c r="A681" s="91"/>
      <c r="B681" s="76" t="s">
        <v>781</v>
      </c>
      <c r="C681" s="89" t="s">
        <v>900</v>
      </c>
      <c r="D681" s="139" t="str">
        <f>IF(ISERROR(VLOOKUP($B681,Lists!$R$4:$S$17,2,FALSE)),"",VLOOKUP($B681,Lists!$R$4:$S$17,2,FALSE))</f>
        <v/>
      </c>
      <c r="E681" s="90" t="s">
        <v>799</v>
      </c>
      <c r="F681" s="96"/>
      <c r="G681" s="96" t="s">
        <v>836</v>
      </c>
      <c r="H681" s="91" t="s">
        <v>1016</v>
      </c>
      <c r="I681" s="91" t="s">
        <v>926</v>
      </c>
      <c r="J681" s="97"/>
      <c r="K681" s="78" t="s">
        <v>945</v>
      </c>
      <c r="L681" s="140" t="str">
        <f>IF(ISERROR(VLOOKUP($B681&amp;" "&amp;$M681,Lists!$AC$4:$AD$17,2,FALSE)),"",VLOOKUP($B681&amp;" "&amp;$M681,Lists!$AC$4:$AD$17,2,FALSE))</f>
        <v/>
      </c>
      <c r="M681" s="78" t="str">
        <f>IF(ISERROR(VLOOKUP($K681,Lists!$L$4:$M$7,2,FALSE)),"",VLOOKUP($K681,Lists!$L$4:$M$7,2,FALSE))</f>
        <v/>
      </c>
      <c r="N681" s="98" t="str">
        <f t="shared" si="10"/>
        <v/>
      </c>
      <c r="O681" s="124" t="str">
        <f>IF(C681="no",VLOOKUP(B681,Lists!$R$4:$AB$17,10, FALSE),"Please enter details here")</f>
        <v>Please enter details here</v>
      </c>
      <c r="P681" s="99"/>
      <c r="Q681" s="99" t="str">
        <f>IF(Lists!$BA$4="","No","")</f>
        <v>No</v>
      </c>
      <c r="R681" s="100" t="str">
        <f>IF(ISERROR(VLOOKUP($E681,Lists!$T$4:$AA$49,6,FALSE)),"",VLOOKUP($E681,Lists!$T$4:$AA$49,6,FALSE))</f>
        <v/>
      </c>
      <c r="S681" s="101" t="str">
        <f>IF(ISERROR(VLOOKUP($E681,Lists!$T$4:$AA$49,7,FALSE)),"",VLOOKUP($E681,Lists!$T$4:$AA$49,7,FALSE))</f>
        <v/>
      </c>
      <c r="T681" s="102"/>
      <c r="U681" s="102"/>
      <c r="V681" s="102"/>
      <c r="W681" s="102"/>
      <c r="X681" s="102" t="str">
        <f>IF(ISERROR(VLOOKUP($E681,Lists!$T$4:$AF$49,13,FALSE))," ",VLOOKUP($E681,Lists!$T$4:$AF$49,13,FALSE))</f>
        <v xml:space="preserve"> </v>
      </c>
    </row>
    <row r="682" spans="1:24" x14ac:dyDescent="0.25">
      <c r="A682" s="91"/>
      <c r="B682" s="76" t="s">
        <v>781</v>
      </c>
      <c r="C682" s="89" t="s">
        <v>900</v>
      </c>
      <c r="D682" s="139" t="str">
        <f>IF(ISERROR(VLOOKUP($B682,Lists!$R$4:$S$17,2,FALSE)),"",VLOOKUP($B682,Lists!$R$4:$S$17,2,FALSE))</f>
        <v/>
      </c>
      <c r="E682" s="90" t="s">
        <v>799</v>
      </c>
      <c r="F682" s="96"/>
      <c r="G682" s="96" t="s">
        <v>836</v>
      </c>
      <c r="H682" s="91" t="s">
        <v>1016</v>
      </c>
      <c r="I682" s="91" t="s">
        <v>926</v>
      </c>
      <c r="J682" s="97"/>
      <c r="K682" s="78" t="s">
        <v>945</v>
      </c>
      <c r="L682" s="140" t="str">
        <f>IF(ISERROR(VLOOKUP($B682&amp;" "&amp;$M682,Lists!$AC$4:$AD$17,2,FALSE)),"",VLOOKUP($B682&amp;" "&amp;$M682,Lists!$AC$4:$AD$17,2,FALSE))</f>
        <v/>
      </c>
      <c r="M682" s="78" t="str">
        <f>IF(ISERROR(VLOOKUP($K682,Lists!$L$4:$M$7,2,FALSE)),"",VLOOKUP($K682,Lists!$L$4:$M$7,2,FALSE))</f>
        <v/>
      </c>
      <c r="N682" s="98" t="str">
        <f t="shared" si="10"/>
        <v/>
      </c>
      <c r="O682" s="124" t="str">
        <f>IF(C682="no",VLOOKUP(B682,Lists!$R$4:$AB$17,10, FALSE),"Please enter details here")</f>
        <v>Please enter details here</v>
      </c>
      <c r="P682" s="99"/>
      <c r="Q682" s="99" t="str">
        <f>IF(Lists!$BA$4="","No","")</f>
        <v>No</v>
      </c>
      <c r="R682" s="100" t="str">
        <f>IF(ISERROR(VLOOKUP($E682,Lists!$T$4:$AA$49,6,FALSE)),"",VLOOKUP($E682,Lists!$T$4:$AA$49,6,FALSE))</f>
        <v/>
      </c>
      <c r="S682" s="101" t="str">
        <f>IF(ISERROR(VLOOKUP($E682,Lists!$T$4:$AA$49,7,FALSE)),"",VLOOKUP($E682,Lists!$T$4:$AA$49,7,FALSE))</f>
        <v/>
      </c>
      <c r="T682" s="102"/>
      <c r="U682" s="102"/>
      <c r="V682" s="102"/>
      <c r="W682" s="102"/>
      <c r="X682" s="102" t="str">
        <f>IF(ISERROR(VLOOKUP($E682,Lists!$T$4:$AF$49,13,FALSE))," ",VLOOKUP($E682,Lists!$T$4:$AF$49,13,FALSE))</f>
        <v xml:space="preserve"> </v>
      </c>
    </row>
    <row r="683" spans="1:24" x14ac:dyDescent="0.25">
      <c r="A683" s="91"/>
      <c r="B683" s="76" t="s">
        <v>781</v>
      </c>
      <c r="C683" s="89" t="s">
        <v>900</v>
      </c>
      <c r="D683" s="139" t="str">
        <f>IF(ISERROR(VLOOKUP($B683,Lists!$R$4:$S$17,2,FALSE)),"",VLOOKUP($B683,Lists!$R$4:$S$17,2,FALSE))</f>
        <v/>
      </c>
      <c r="E683" s="90" t="s">
        <v>799</v>
      </c>
      <c r="F683" s="96"/>
      <c r="G683" s="96" t="s">
        <v>836</v>
      </c>
      <c r="H683" s="91" t="s">
        <v>1016</v>
      </c>
      <c r="I683" s="91" t="s">
        <v>926</v>
      </c>
      <c r="J683" s="97"/>
      <c r="K683" s="78" t="s">
        <v>945</v>
      </c>
      <c r="L683" s="140" t="str">
        <f>IF(ISERROR(VLOOKUP($B683&amp;" "&amp;$M683,Lists!$AC$4:$AD$17,2,FALSE)),"",VLOOKUP($B683&amp;" "&amp;$M683,Lists!$AC$4:$AD$17,2,FALSE))</f>
        <v/>
      </c>
      <c r="M683" s="78" t="str">
        <f>IF(ISERROR(VLOOKUP($K683,Lists!$L$4:$M$7,2,FALSE)),"",VLOOKUP($K683,Lists!$L$4:$M$7,2,FALSE))</f>
        <v/>
      </c>
      <c r="N683" s="98" t="str">
        <f t="shared" si="10"/>
        <v/>
      </c>
      <c r="O683" s="124" t="str">
        <f>IF(C683="no",VLOOKUP(B683,Lists!$R$4:$AB$17,10, FALSE),"Please enter details here")</f>
        <v>Please enter details here</v>
      </c>
      <c r="P683" s="99"/>
      <c r="Q683" s="99" t="str">
        <f>IF(Lists!$BA$4="","No","")</f>
        <v>No</v>
      </c>
      <c r="R683" s="100" t="str">
        <f>IF(ISERROR(VLOOKUP($E683,Lists!$T$4:$AA$49,6,FALSE)),"",VLOOKUP($E683,Lists!$T$4:$AA$49,6,FALSE))</f>
        <v/>
      </c>
      <c r="S683" s="101" t="str">
        <f>IF(ISERROR(VLOOKUP($E683,Lists!$T$4:$AA$49,7,FALSE)),"",VLOOKUP($E683,Lists!$T$4:$AA$49,7,FALSE))</f>
        <v/>
      </c>
      <c r="T683" s="102"/>
      <c r="U683" s="102"/>
      <c r="V683" s="102"/>
      <c r="W683" s="102"/>
      <c r="X683" s="102" t="str">
        <f>IF(ISERROR(VLOOKUP($E683,Lists!$T$4:$AF$49,13,FALSE))," ",VLOOKUP($E683,Lists!$T$4:$AF$49,13,FALSE))</f>
        <v xml:space="preserve"> </v>
      </c>
    </row>
    <row r="684" spans="1:24" x14ac:dyDescent="0.25">
      <c r="A684" s="91"/>
      <c r="B684" s="76" t="s">
        <v>781</v>
      </c>
      <c r="C684" s="89" t="s">
        <v>900</v>
      </c>
      <c r="D684" s="139" t="str">
        <f>IF(ISERROR(VLOOKUP($B684,Lists!$R$4:$S$17,2,FALSE)),"",VLOOKUP($B684,Lists!$R$4:$S$17,2,FALSE))</f>
        <v/>
      </c>
      <c r="E684" s="90" t="s">
        <v>799</v>
      </c>
      <c r="F684" s="96"/>
      <c r="G684" s="96" t="s">
        <v>836</v>
      </c>
      <c r="H684" s="91" t="s">
        <v>1016</v>
      </c>
      <c r="I684" s="91" t="s">
        <v>926</v>
      </c>
      <c r="J684" s="97"/>
      <c r="K684" s="78" t="s">
        <v>945</v>
      </c>
      <c r="L684" s="140" t="str">
        <f>IF(ISERROR(VLOOKUP($B684&amp;" "&amp;$M684,Lists!$AC$4:$AD$17,2,FALSE)),"",VLOOKUP($B684&amp;" "&amp;$M684,Lists!$AC$4:$AD$17,2,FALSE))</f>
        <v/>
      </c>
      <c r="M684" s="78" t="str">
        <f>IF(ISERROR(VLOOKUP($K684,Lists!$L$4:$M$7,2,FALSE)),"",VLOOKUP($K684,Lists!$L$4:$M$7,2,FALSE))</f>
        <v/>
      </c>
      <c r="N684" s="98" t="str">
        <f t="shared" si="10"/>
        <v/>
      </c>
      <c r="O684" s="124" t="str">
        <f>IF(C684="no",VLOOKUP(B684,Lists!$R$4:$AB$17,10, FALSE),"Please enter details here")</f>
        <v>Please enter details here</v>
      </c>
      <c r="P684" s="99"/>
      <c r="Q684" s="99" t="str">
        <f>IF(Lists!$BA$4="","No","")</f>
        <v>No</v>
      </c>
      <c r="R684" s="100" t="str">
        <f>IF(ISERROR(VLOOKUP($E684,Lists!$T$4:$AA$49,6,FALSE)),"",VLOOKUP($E684,Lists!$T$4:$AA$49,6,FALSE))</f>
        <v/>
      </c>
      <c r="S684" s="101" t="str">
        <f>IF(ISERROR(VLOOKUP($E684,Lists!$T$4:$AA$49,7,FALSE)),"",VLOOKUP($E684,Lists!$T$4:$AA$49,7,FALSE))</f>
        <v/>
      </c>
      <c r="T684" s="102"/>
      <c r="U684" s="102"/>
      <c r="V684" s="102"/>
      <c r="W684" s="102"/>
      <c r="X684" s="102" t="str">
        <f>IF(ISERROR(VLOOKUP($E684,Lists!$T$4:$AF$49,13,FALSE))," ",VLOOKUP($E684,Lists!$T$4:$AF$49,13,FALSE))</f>
        <v xml:space="preserve"> </v>
      </c>
    </row>
    <row r="685" spans="1:24" x14ac:dyDescent="0.25">
      <c r="A685" s="91"/>
      <c r="B685" s="76" t="s">
        <v>781</v>
      </c>
      <c r="C685" s="89" t="s">
        <v>900</v>
      </c>
      <c r="D685" s="139" t="str">
        <f>IF(ISERROR(VLOOKUP($B685,Lists!$R$4:$S$17,2,FALSE)),"",VLOOKUP($B685,Lists!$R$4:$S$17,2,FALSE))</f>
        <v/>
      </c>
      <c r="E685" s="90" t="s">
        <v>799</v>
      </c>
      <c r="F685" s="96"/>
      <c r="G685" s="96" t="s">
        <v>836</v>
      </c>
      <c r="H685" s="91" t="s">
        <v>1016</v>
      </c>
      <c r="I685" s="91" t="s">
        <v>926</v>
      </c>
      <c r="J685" s="97"/>
      <c r="K685" s="78" t="s">
        <v>945</v>
      </c>
      <c r="L685" s="140" t="str">
        <f>IF(ISERROR(VLOOKUP($B685&amp;" "&amp;$M685,Lists!$AC$4:$AD$17,2,FALSE)),"",VLOOKUP($B685&amp;" "&amp;$M685,Lists!$AC$4:$AD$17,2,FALSE))</f>
        <v/>
      </c>
      <c r="M685" s="78" t="str">
        <f>IF(ISERROR(VLOOKUP($K685,Lists!$L$4:$M$7,2,FALSE)),"",VLOOKUP($K685,Lists!$L$4:$M$7,2,FALSE))</f>
        <v/>
      </c>
      <c r="N685" s="98" t="str">
        <f t="shared" si="10"/>
        <v/>
      </c>
      <c r="O685" s="124" t="str">
        <f>IF(C685="no",VLOOKUP(B685,Lists!$R$4:$AB$17,10, FALSE),"Please enter details here")</f>
        <v>Please enter details here</v>
      </c>
      <c r="P685" s="99"/>
      <c r="Q685" s="99" t="str">
        <f>IF(Lists!$BA$4="","No","")</f>
        <v>No</v>
      </c>
      <c r="R685" s="100" t="str">
        <f>IF(ISERROR(VLOOKUP($E685,Lists!$T$4:$AA$49,6,FALSE)),"",VLOOKUP($E685,Lists!$T$4:$AA$49,6,FALSE))</f>
        <v/>
      </c>
      <c r="S685" s="101" t="str">
        <f>IF(ISERROR(VLOOKUP($E685,Lists!$T$4:$AA$49,7,FALSE)),"",VLOOKUP($E685,Lists!$T$4:$AA$49,7,FALSE))</f>
        <v/>
      </c>
      <c r="T685" s="102"/>
      <c r="U685" s="102"/>
      <c r="V685" s="102"/>
      <c r="W685" s="102"/>
      <c r="X685" s="102" t="str">
        <f>IF(ISERROR(VLOOKUP($E685,Lists!$T$4:$AF$49,13,FALSE))," ",VLOOKUP($E685,Lists!$T$4:$AF$49,13,FALSE))</f>
        <v xml:space="preserve"> </v>
      </c>
    </row>
    <row r="686" spans="1:24" x14ac:dyDescent="0.25">
      <c r="A686" s="91"/>
      <c r="B686" s="76" t="s">
        <v>781</v>
      </c>
      <c r="C686" s="89" t="s">
        <v>900</v>
      </c>
      <c r="D686" s="139" t="str">
        <f>IF(ISERROR(VLOOKUP($B686,Lists!$R$4:$S$17,2,FALSE)),"",VLOOKUP($B686,Lists!$R$4:$S$17,2,FALSE))</f>
        <v/>
      </c>
      <c r="E686" s="90" t="s">
        <v>799</v>
      </c>
      <c r="F686" s="96"/>
      <c r="G686" s="96" t="s">
        <v>836</v>
      </c>
      <c r="H686" s="91" t="s">
        <v>1016</v>
      </c>
      <c r="I686" s="91" t="s">
        <v>926</v>
      </c>
      <c r="J686" s="97"/>
      <c r="K686" s="78" t="s">
        <v>945</v>
      </c>
      <c r="L686" s="140" t="str">
        <f>IF(ISERROR(VLOOKUP($B686&amp;" "&amp;$M686,Lists!$AC$4:$AD$17,2,FALSE)),"",VLOOKUP($B686&amp;" "&amp;$M686,Lists!$AC$4:$AD$17,2,FALSE))</f>
        <v/>
      </c>
      <c r="M686" s="78" t="str">
        <f>IF(ISERROR(VLOOKUP($K686,Lists!$L$4:$M$7,2,FALSE)),"",VLOOKUP($K686,Lists!$L$4:$M$7,2,FALSE))</f>
        <v/>
      </c>
      <c r="N686" s="98" t="str">
        <f t="shared" si="10"/>
        <v/>
      </c>
      <c r="O686" s="124" t="str">
        <f>IF(C686="no",VLOOKUP(B686,Lists!$R$4:$AB$17,10, FALSE),"Please enter details here")</f>
        <v>Please enter details here</v>
      </c>
      <c r="P686" s="99"/>
      <c r="Q686" s="99" t="str">
        <f>IF(Lists!$BA$4="","No","")</f>
        <v>No</v>
      </c>
      <c r="R686" s="100" t="str">
        <f>IF(ISERROR(VLOOKUP($E686,Lists!$T$4:$AA$49,6,FALSE)),"",VLOOKUP($E686,Lists!$T$4:$AA$49,6,FALSE))</f>
        <v/>
      </c>
      <c r="S686" s="101" t="str">
        <f>IF(ISERROR(VLOOKUP($E686,Lists!$T$4:$AA$49,7,FALSE)),"",VLOOKUP($E686,Lists!$T$4:$AA$49,7,FALSE))</f>
        <v/>
      </c>
      <c r="T686" s="102"/>
      <c r="U686" s="102"/>
      <c r="V686" s="102"/>
      <c r="W686" s="102"/>
      <c r="X686" s="102" t="str">
        <f>IF(ISERROR(VLOOKUP($E686,Lists!$T$4:$AF$49,13,FALSE))," ",VLOOKUP($E686,Lists!$T$4:$AF$49,13,FALSE))</f>
        <v xml:space="preserve"> </v>
      </c>
    </row>
    <row r="687" spans="1:24" x14ac:dyDescent="0.25">
      <c r="A687" s="91"/>
      <c r="B687" s="76" t="s">
        <v>781</v>
      </c>
      <c r="C687" s="89" t="s">
        <v>900</v>
      </c>
      <c r="D687" s="139" t="str">
        <f>IF(ISERROR(VLOOKUP($B687,Lists!$R$4:$S$17,2,FALSE)),"",VLOOKUP($B687,Lists!$R$4:$S$17,2,FALSE))</f>
        <v/>
      </c>
      <c r="E687" s="90" t="s">
        <v>799</v>
      </c>
      <c r="F687" s="96"/>
      <c r="G687" s="96" t="s">
        <v>836</v>
      </c>
      <c r="H687" s="91" t="s">
        <v>1016</v>
      </c>
      <c r="I687" s="91" t="s">
        <v>926</v>
      </c>
      <c r="J687" s="97"/>
      <c r="K687" s="78" t="s">
        <v>945</v>
      </c>
      <c r="L687" s="140" t="str">
        <f>IF(ISERROR(VLOOKUP($B687&amp;" "&amp;$M687,Lists!$AC$4:$AD$17,2,FALSE)),"",VLOOKUP($B687&amp;" "&amp;$M687,Lists!$AC$4:$AD$17,2,FALSE))</f>
        <v/>
      </c>
      <c r="M687" s="78" t="str">
        <f>IF(ISERROR(VLOOKUP($K687,Lists!$L$4:$M$7,2,FALSE)),"",VLOOKUP($K687,Lists!$L$4:$M$7,2,FALSE))</f>
        <v/>
      </c>
      <c r="N687" s="98" t="str">
        <f t="shared" si="10"/>
        <v/>
      </c>
      <c r="O687" s="124" t="str">
        <f>IF(C687="no",VLOOKUP(B687,Lists!$R$4:$AB$17,10, FALSE),"Please enter details here")</f>
        <v>Please enter details here</v>
      </c>
      <c r="P687" s="99"/>
      <c r="Q687" s="99" t="str">
        <f>IF(Lists!$BA$4="","No","")</f>
        <v>No</v>
      </c>
      <c r="R687" s="100" t="str">
        <f>IF(ISERROR(VLOOKUP($E687,Lists!$T$4:$AA$49,6,FALSE)),"",VLOOKUP($E687,Lists!$T$4:$AA$49,6,FALSE))</f>
        <v/>
      </c>
      <c r="S687" s="101" t="str">
        <f>IF(ISERROR(VLOOKUP($E687,Lists!$T$4:$AA$49,7,FALSE)),"",VLOOKUP($E687,Lists!$T$4:$AA$49,7,FALSE))</f>
        <v/>
      </c>
      <c r="T687" s="102"/>
      <c r="U687" s="102"/>
      <c r="V687" s="102"/>
      <c r="W687" s="102"/>
      <c r="X687" s="102" t="str">
        <f>IF(ISERROR(VLOOKUP($E687,Lists!$T$4:$AF$49,13,FALSE))," ",VLOOKUP($E687,Lists!$T$4:$AF$49,13,FALSE))</f>
        <v xml:space="preserve"> </v>
      </c>
    </row>
    <row r="688" spans="1:24" x14ac:dyDescent="0.25">
      <c r="A688" s="91"/>
      <c r="B688" s="76" t="s">
        <v>781</v>
      </c>
      <c r="C688" s="89" t="s">
        <v>900</v>
      </c>
      <c r="D688" s="139" t="str">
        <f>IF(ISERROR(VLOOKUP($B688,Lists!$R$4:$S$17,2,FALSE)),"",VLOOKUP($B688,Lists!$R$4:$S$17,2,FALSE))</f>
        <v/>
      </c>
      <c r="E688" s="90" t="s">
        <v>799</v>
      </c>
      <c r="F688" s="96"/>
      <c r="G688" s="96" t="s">
        <v>836</v>
      </c>
      <c r="H688" s="91" t="s">
        <v>1016</v>
      </c>
      <c r="I688" s="91" t="s">
        <v>926</v>
      </c>
      <c r="J688" s="97"/>
      <c r="K688" s="78" t="s">
        <v>945</v>
      </c>
      <c r="L688" s="140" t="str">
        <f>IF(ISERROR(VLOOKUP($B688&amp;" "&amp;$M688,Lists!$AC$4:$AD$17,2,FALSE)),"",VLOOKUP($B688&amp;" "&amp;$M688,Lists!$AC$4:$AD$17,2,FALSE))</f>
        <v/>
      </c>
      <c r="M688" s="78" t="str">
        <f>IF(ISERROR(VLOOKUP($K688,Lists!$L$4:$M$7,2,FALSE)),"",VLOOKUP($K688,Lists!$L$4:$M$7,2,FALSE))</f>
        <v/>
      </c>
      <c r="N688" s="98" t="str">
        <f t="shared" si="10"/>
        <v/>
      </c>
      <c r="O688" s="124" t="str">
        <f>IF(C688="no",VLOOKUP(B688,Lists!$R$4:$AB$17,10, FALSE),"Please enter details here")</f>
        <v>Please enter details here</v>
      </c>
      <c r="P688" s="99"/>
      <c r="Q688" s="99" t="str">
        <f>IF(Lists!$BA$4="","No","")</f>
        <v>No</v>
      </c>
      <c r="R688" s="100" t="str">
        <f>IF(ISERROR(VLOOKUP($E688,Lists!$T$4:$AA$49,6,FALSE)),"",VLOOKUP($E688,Lists!$T$4:$AA$49,6,FALSE))</f>
        <v/>
      </c>
      <c r="S688" s="101" t="str">
        <f>IF(ISERROR(VLOOKUP($E688,Lists!$T$4:$AA$49,7,FALSE)),"",VLOOKUP($E688,Lists!$T$4:$AA$49,7,FALSE))</f>
        <v/>
      </c>
      <c r="T688" s="102"/>
      <c r="U688" s="102"/>
      <c r="V688" s="102"/>
      <c r="W688" s="102"/>
      <c r="X688" s="102" t="str">
        <f>IF(ISERROR(VLOOKUP($E688,Lists!$T$4:$AF$49,13,FALSE))," ",VLOOKUP($E688,Lists!$T$4:$AF$49,13,FALSE))</f>
        <v xml:space="preserve"> </v>
      </c>
    </row>
    <row r="689" spans="1:24" x14ac:dyDescent="0.25">
      <c r="A689" s="91"/>
      <c r="B689" s="76" t="s">
        <v>781</v>
      </c>
      <c r="C689" s="89" t="s">
        <v>900</v>
      </c>
      <c r="D689" s="139" t="str">
        <f>IF(ISERROR(VLOOKUP($B689,Lists!$R$4:$S$17,2,FALSE)),"",VLOOKUP($B689,Lists!$R$4:$S$17,2,FALSE))</f>
        <v/>
      </c>
      <c r="E689" s="90" t="s">
        <v>799</v>
      </c>
      <c r="F689" s="96"/>
      <c r="G689" s="96" t="s">
        <v>836</v>
      </c>
      <c r="H689" s="91" t="s">
        <v>1016</v>
      </c>
      <c r="I689" s="91" t="s">
        <v>926</v>
      </c>
      <c r="J689" s="97"/>
      <c r="K689" s="78" t="s">
        <v>945</v>
      </c>
      <c r="L689" s="140" t="str">
        <f>IF(ISERROR(VLOOKUP($B689&amp;" "&amp;$M689,Lists!$AC$4:$AD$17,2,FALSE)),"",VLOOKUP($B689&amp;" "&amp;$M689,Lists!$AC$4:$AD$17,2,FALSE))</f>
        <v/>
      </c>
      <c r="M689" s="78" t="str">
        <f>IF(ISERROR(VLOOKUP($K689,Lists!$L$4:$M$7,2,FALSE)),"",VLOOKUP($K689,Lists!$L$4:$M$7,2,FALSE))</f>
        <v/>
      </c>
      <c r="N689" s="98" t="str">
        <f t="shared" si="10"/>
        <v/>
      </c>
      <c r="O689" s="124" t="str">
        <f>IF(C689="no",VLOOKUP(B689,Lists!$R$4:$AB$17,10, FALSE),"Please enter details here")</f>
        <v>Please enter details here</v>
      </c>
      <c r="P689" s="99"/>
      <c r="Q689" s="99" t="str">
        <f>IF(Lists!$BA$4="","No","")</f>
        <v>No</v>
      </c>
      <c r="R689" s="100" t="str">
        <f>IF(ISERROR(VLOOKUP($E689,Lists!$T$4:$AA$49,6,FALSE)),"",VLOOKUP($E689,Lists!$T$4:$AA$49,6,FALSE))</f>
        <v/>
      </c>
      <c r="S689" s="101" t="str">
        <f>IF(ISERROR(VLOOKUP($E689,Lists!$T$4:$AA$49,7,FALSE)),"",VLOOKUP($E689,Lists!$T$4:$AA$49,7,FALSE))</f>
        <v/>
      </c>
      <c r="T689" s="102"/>
      <c r="U689" s="102"/>
      <c r="V689" s="102"/>
      <c r="W689" s="102"/>
      <c r="X689" s="102" t="str">
        <f>IF(ISERROR(VLOOKUP($E689,Lists!$T$4:$AF$49,13,FALSE))," ",VLOOKUP($E689,Lists!$T$4:$AF$49,13,FALSE))</f>
        <v xml:space="preserve"> </v>
      </c>
    </row>
    <row r="690" spans="1:24" x14ac:dyDescent="0.25">
      <c r="A690" s="91"/>
      <c r="B690" s="76" t="s">
        <v>781</v>
      </c>
      <c r="C690" s="89" t="s">
        <v>900</v>
      </c>
      <c r="D690" s="139" t="str">
        <f>IF(ISERROR(VLOOKUP($B690,Lists!$R$4:$S$17,2,FALSE)),"",VLOOKUP($B690,Lists!$R$4:$S$17,2,FALSE))</f>
        <v/>
      </c>
      <c r="E690" s="90" t="s">
        <v>799</v>
      </c>
      <c r="F690" s="96"/>
      <c r="G690" s="96" t="s">
        <v>836</v>
      </c>
      <c r="H690" s="91" t="s">
        <v>1016</v>
      </c>
      <c r="I690" s="91" t="s">
        <v>926</v>
      </c>
      <c r="J690" s="97"/>
      <c r="K690" s="78" t="s">
        <v>945</v>
      </c>
      <c r="L690" s="140" t="str">
        <f>IF(ISERROR(VLOOKUP($B690&amp;" "&amp;$M690,Lists!$AC$4:$AD$17,2,FALSE)),"",VLOOKUP($B690&amp;" "&amp;$M690,Lists!$AC$4:$AD$17,2,FALSE))</f>
        <v/>
      </c>
      <c r="M690" s="78" t="str">
        <f>IF(ISERROR(VLOOKUP($K690,Lists!$L$4:$M$7,2,FALSE)),"",VLOOKUP($K690,Lists!$L$4:$M$7,2,FALSE))</f>
        <v/>
      </c>
      <c r="N690" s="98" t="str">
        <f t="shared" si="10"/>
        <v/>
      </c>
      <c r="O690" s="124" t="str">
        <f>IF(C690="no",VLOOKUP(B690,Lists!$R$4:$AB$17,10, FALSE),"Please enter details here")</f>
        <v>Please enter details here</v>
      </c>
      <c r="P690" s="99"/>
      <c r="Q690" s="99" t="str">
        <f>IF(Lists!$BA$4="","No","")</f>
        <v>No</v>
      </c>
      <c r="R690" s="100" t="str">
        <f>IF(ISERROR(VLOOKUP($E690,Lists!$T$4:$AA$49,6,FALSE)),"",VLOOKUP($E690,Lists!$T$4:$AA$49,6,FALSE))</f>
        <v/>
      </c>
      <c r="S690" s="101" t="str">
        <f>IF(ISERROR(VLOOKUP($E690,Lists!$T$4:$AA$49,7,FALSE)),"",VLOOKUP($E690,Lists!$T$4:$AA$49,7,FALSE))</f>
        <v/>
      </c>
      <c r="T690" s="102"/>
      <c r="U690" s="102"/>
      <c r="V690" s="102"/>
      <c r="W690" s="102"/>
      <c r="X690" s="102" t="str">
        <f>IF(ISERROR(VLOOKUP($E690,Lists!$T$4:$AF$49,13,FALSE))," ",VLOOKUP($E690,Lists!$T$4:$AF$49,13,FALSE))</f>
        <v xml:space="preserve"> </v>
      </c>
    </row>
    <row r="691" spans="1:24" x14ac:dyDescent="0.25">
      <c r="A691" s="91"/>
      <c r="B691" s="76" t="s">
        <v>781</v>
      </c>
      <c r="C691" s="89" t="s">
        <v>900</v>
      </c>
      <c r="D691" s="139" t="str">
        <f>IF(ISERROR(VLOOKUP($B691,Lists!$R$4:$S$17,2,FALSE)),"",VLOOKUP($B691,Lists!$R$4:$S$17,2,FALSE))</f>
        <v/>
      </c>
      <c r="E691" s="90" t="s">
        <v>799</v>
      </c>
      <c r="F691" s="96"/>
      <c r="G691" s="96" t="s">
        <v>836</v>
      </c>
      <c r="H691" s="91" t="s">
        <v>1016</v>
      </c>
      <c r="I691" s="91" t="s">
        <v>926</v>
      </c>
      <c r="J691" s="97"/>
      <c r="K691" s="78" t="s">
        <v>945</v>
      </c>
      <c r="L691" s="140" t="str">
        <f>IF(ISERROR(VLOOKUP($B691&amp;" "&amp;$M691,Lists!$AC$4:$AD$17,2,FALSE)),"",VLOOKUP($B691&amp;" "&amp;$M691,Lists!$AC$4:$AD$17,2,FALSE))</f>
        <v/>
      </c>
      <c r="M691" s="78" t="str">
        <f>IF(ISERROR(VLOOKUP($K691,Lists!$L$4:$M$7,2,FALSE)),"",VLOOKUP($K691,Lists!$L$4:$M$7,2,FALSE))</f>
        <v/>
      </c>
      <c r="N691" s="98" t="str">
        <f t="shared" si="10"/>
        <v/>
      </c>
      <c r="O691" s="124" t="str">
        <f>IF(C691="no",VLOOKUP(B691,Lists!$R$4:$AB$17,10, FALSE),"Please enter details here")</f>
        <v>Please enter details here</v>
      </c>
      <c r="P691" s="99"/>
      <c r="Q691" s="99" t="str">
        <f>IF(Lists!$BA$4="","No","")</f>
        <v>No</v>
      </c>
      <c r="R691" s="100" t="str">
        <f>IF(ISERROR(VLOOKUP($E691,Lists!$T$4:$AA$49,6,FALSE)),"",VLOOKUP($E691,Lists!$T$4:$AA$49,6,FALSE))</f>
        <v/>
      </c>
      <c r="S691" s="101" t="str">
        <f>IF(ISERROR(VLOOKUP($E691,Lists!$T$4:$AA$49,7,FALSE)),"",VLOOKUP($E691,Lists!$T$4:$AA$49,7,FALSE))</f>
        <v/>
      </c>
      <c r="T691" s="102"/>
      <c r="U691" s="102"/>
      <c r="V691" s="102"/>
      <c r="W691" s="102"/>
      <c r="X691" s="102" t="str">
        <f>IF(ISERROR(VLOOKUP($E691,Lists!$T$4:$AF$49,13,FALSE))," ",VLOOKUP($E691,Lists!$T$4:$AF$49,13,FALSE))</f>
        <v xml:space="preserve"> </v>
      </c>
    </row>
    <row r="692" spans="1:24" x14ac:dyDescent="0.25">
      <c r="A692" s="91"/>
      <c r="B692" s="76" t="s">
        <v>781</v>
      </c>
      <c r="C692" s="89" t="s">
        <v>900</v>
      </c>
      <c r="D692" s="139" t="str">
        <f>IF(ISERROR(VLOOKUP($B692,Lists!$R$4:$S$17,2,FALSE)),"",VLOOKUP($B692,Lists!$R$4:$S$17,2,FALSE))</f>
        <v/>
      </c>
      <c r="E692" s="90" t="s">
        <v>799</v>
      </c>
      <c r="F692" s="96"/>
      <c r="G692" s="96" t="s">
        <v>836</v>
      </c>
      <c r="H692" s="91" t="s">
        <v>1016</v>
      </c>
      <c r="I692" s="91" t="s">
        <v>926</v>
      </c>
      <c r="J692" s="97"/>
      <c r="K692" s="78" t="s">
        <v>945</v>
      </c>
      <c r="L692" s="140" t="str">
        <f>IF(ISERROR(VLOOKUP($B692&amp;" "&amp;$M692,Lists!$AC$4:$AD$17,2,FALSE)),"",VLOOKUP($B692&amp;" "&amp;$M692,Lists!$AC$4:$AD$17,2,FALSE))</f>
        <v/>
      </c>
      <c r="M692" s="78" t="str">
        <f>IF(ISERROR(VLOOKUP($K692,Lists!$L$4:$M$7,2,FALSE)),"",VLOOKUP($K692,Lists!$L$4:$M$7,2,FALSE))</f>
        <v/>
      </c>
      <c r="N692" s="98" t="str">
        <f t="shared" si="10"/>
        <v/>
      </c>
      <c r="O692" s="124" t="str">
        <f>IF(C692="no",VLOOKUP(B692,Lists!$R$4:$AB$17,10, FALSE),"Please enter details here")</f>
        <v>Please enter details here</v>
      </c>
      <c r="P692" s="99"/>
      <c r="Q692" s="99" t="str">
        <f>IF(Lists!$BA$4="","No","")</f>
        <v>No</v>
      </c>
      <c r="R692" s="100" t="str">
        <f>IF(ISERROR(VLOOKUP($E692,Lists!$T$4:$AA$49,6,FALSE)),"",VLOOKUP($E692,Lists!$T$4:$AA$49,6,FALSE))</f>
        <v/>
      </c>
      <c r="S692" s="101" t="str">
        <f>IF(ISERROR(VLOOKUP($E692,Lists!$T$4:$AA$49,7,FALSE)),"",VLOOKUP($E692,Lists!$T$4:$AA$49,7,FALSE))</f>
        <v/>
      </c>
      <c r="T692" s="102"/>
      <c r="U692" s="102"/>
      <c r="V692" s="102"/>
      <c r="W692" s="102"/>
      <c r="X692" s="102" t="str">
        <f>IF(ISERROR(VLOOKUP($E692,Lists!$T$4:$AF$49,13,FALSE))," ",VLOOKUP($E692,Lists!$T$4:$AF$49,13,FALSE))</f>
        <v xml:space="preserve"> </v>
      </c>
    </row>
    <row r="693" spans="1:24" x14ac:dyDescent="0.25">
      <c r="A693" s="91"/>
      <c r="B693" s="76" t="s">
        <v>781</v>
      </c>
      <c r="C693" s="89" t="s">
        <v>900</v>
      </c>
      <c r="D693" s="139" t="str">
        <f>IF(ISERROR(VLOOKUP($B693,Lists!$R$4:$S$17,2,FALSE)),"",VLOOKUP($B693,Lists!$R$4:$S$17,2,FALSE))</f>
        <v/>
      </c>
      <c r="E693" s="90" t="s">
        <v>799</v>
      </c>
      <c r="F693" s="96"/>
      <c r="G693" s="96" t="s">
        <v>836</v>
      </c>
      <c r="H693" s="91" t="s">
        <v>1016</v>
      </c>
      <c r="I693" s="91" t="s">
        <v>926</v>
      </c>
      <c r="J693" s="97"/>
      <c r="K693" s="78" t="s">
        <v>945</v>
      </c>
      <c r="L693" s="140" t="str">
        <f>IF(ISERROR(VLOOKUP($B693&amp;" "&amp;$M693,Lists!$AC$4:$AD$17,2,FALSE)),"",VLOOKUP($B693&amp;" "&amp;$M693,Lists!$AC$4:$AD$17,2,FALSE))</f>
        <v/>
      </c>
      <c r="M693" s="78" t="str">
        <f>IF(ISERROR(VLOOKUP($K693,Lists!$L$4:$M$7,2,FALSE)),"",VLOOKUP($K693,Lists!$L$4:$M$7,2,FALSE))</f>
        <v/>
      </c>
      <c r="N693" s="98" t="str">
        <f t="shared" si="10"/>
        <v/>
      </c>
      <c r="O693" s="124" t="str">
        <f>IF(C693="no",VLOOKUP(B693,Lists!$R$4:$AB$17,10, FALSE),"Please enter details here")</f>
        <v>Please enter details here</v>
      </c>
      <c r="P693" s="99"/>
      <c r="Q693" s="99" t="str">
        <f>IF(Lists!$BA$4="","No","")</f>
        <v>No</v>
      </c>
      <c r="R693" s="100" t="str">
        <f>IF(ISERROR(VLOOKUP($E693,Lists!$T$4:$AA$49,6,FALSE)),"",VLOOKUP($E693,Lists!$T$4:$AA$49,6,FALSE))</f>
        <v/>
      </c>
      <c r="S693" s="101" t="str">
        <f>IF(ISERROR(VLOOKUP($E693,Lists!$T$4:$AA$49,7,FALSE)),"",VLOOKUP($E693,Lists!$T$4:$AA$49,7,FALSE))</f>
        <v/>
      </c>
      <c r="T693" s="102"/>
      <c r="U693" s="102"/>
      <c r="V693" s="102"/>
      <c r="W693" s="102"/>
      <c r="X693" s="102" t="str">
        <f>IF(ISERROR(VLOOKUP($E693,Lists!$T$4:$AF$49,13,FALSE))," ",VLOOKUP($E693,Lists!$T$4:$AF$49,13,FALSE))</f>
        <v xml:space="preserve"> </v>
      </c>
    </row>
    <row r="694" spans="1:24" x14ac:dyDescent="0.25">
      <c r="A694" s="91"/>
      <c r="B694" s="76" t="s">
        <v>781</v>
      </c>
      <c r="C694" s="89" t="s">
        <v>900</v>
      </c>
      <c r="D694" s="139" t="str">
        <f>IF(ISERROR(VLOOKUP($B694,Lists!$R$4:$S$17,2,FALSE)),"",VLOOKUP($B694,Lists!$R$4:$S$17,2,FALSE))</f>
        <v/>
      </c>
      <c r="E694" s="90" t="s">
        <v>799</v>
      </c>
      <c r="F694" s="96"/>
      <c r="G694" s="96" t="s">
        <v>836</v>
      </c>
      <c r="H694" s="91" t="s">
        <v>1016</v>
      </c>
      <c r="I694" s="91" t="s">
        <v>926</v>
      </c>
      <c r="J694" s="97"/>
      <c r="K694" s="78" t="s">
        <v>945</v>
      </c>
      <c r="L694" s="140" t="str">
        <f>IF(ISERROR(VLOOKUP($B694&amp;" "&amp;$M694,Lists!$AC$4:$AD$17,2,FALSE)),"",VLOOKUP($B694&amp;" "&amp;$M694,Lists!$AC$4:$AD$17,2,FALSE))</f>
        <v/>
      </c>
      <c r="M694" s="78" t="str">
        <f>IF(ISERROR(VLOOKUP($K694,Lists!$L$4:$M$7,2,FALSE)),"",VLOOKUP($K694,Lists!$L$4:$M$7,2,FALSE))</f>
        <v/>
      </c>
      <c r="N694" s="98" t="str">
        <f t="shared" si="10"/>
        <v/>
      </c>
      <c r="O694" s="124" t="str">
        <f>IF(C694="no",VLOOKUP(B694,Lists!$R$4:$AB$17,10, FALSE),"Please enter details here")</f>
        <v>Please enter details here</v>
      </c>
      <c r="P694" s="99"/>
      <c r="Q694" s="99" t="str">
        <f>IF(Lists!$BA$4="","No","")</f>
        <v>No</v>
      </c>
      <c r="R694" s="100" t="str">
        <f>IF(ISERROR(VLOOKUP($E694,Lists!$T$4:$AA$49,6,FALSE)),"",VLOOKUP($E694,Lists!$T$4:$AA$49,6,FALSE))</f>
        <v/>
      </c>
      <c r="S694" s="101" t="str">
        <f>IF(ISERROR(VLOOKUP($E694,Lists!$T$4:$AA$49,7,FALSE)),"",VLOOKUP($E694,Lists!$T$4:$AA$49,7,FALSE))</f>
        <v/>
      </c>
      <c r="T694" s="102"/>
      <c r="U694" s="102"/>
      <c r="V694" s="102"/>
      <c r="W694" s="102"/>
      <c r="X694" s="102" t="str">
        <f>IF(ISERROR(VLOOKUP($E694,Lists!$T$4:$AF$49,13,FALSE))," ",VLOOKUP($E694,Lists!$T$4:$AF$49,13,FALSE))</f>
        <v xml:space="preserve"> </v>
      </c>
    </row>
    <row r="695" spans="1:24" x14ac:dyDescent="0.25">
      <c r="A695" s="91"/>
      <c r="B695" s="76" t="s">
        <v>781</v>
      </c>
      <c r="C695" s="89" t="s">
        <v>900</v>
      </c>
      <c r="D695" s="139" t="str">
        <f>IF(ISERROR(VLOOKUP($B695,Lists!$R$4:$S$17,2,FALSE)),"",VLOOKUP($B695,Lists!$R$4:$S$17,2,FALSE))</f>
        <v/>
      </c>
      <c r="E695" s="90" t="s">
        <v>799</v>
      </c>
      <c r="F695" s="96"/>
      <c r="G695" s="96" t="s">
        <v>836</v>
      </c>
      <c r="H695" s="91" t="s">
        <v>1016</v>
      </c>
      <c r="I695" s="91" t="s">
        <v>926</v>
      </c>
      <c r="J695" s="97"/>
      <c r="K695" s="78" t="s">
        <v>945</v>
      </c>
      <c r="L695" s="140" t="str">
        <f>IF(ISERROR(VLOOKUP($B695&amp;" "&amp;$M695,Lists!$AC$4:$AD$17,2,FALSE)),"",VLOOKUP($B695&amp;" "&amp;$M695,Lists!$AC$4:$AD$17,2,FALSE))</f>
        <v/>
      </c>
      <c r="M695" s="78" t="str">
        <f>IF(ISERROR(VLOOKUP($K695,Lists!$L$4:$M$7,2,FALSE)),"",VLOOKUP($K695,Lists!$L$4:$M$7,2,FALSE))</f>
        <v/>
      </c>
      <c r="N695" s="98" t="str">
        <f t="shared" si="10"/>
        <v/>
      </c>
      <c r="O695" s="124" t="str">
        <f>IF(C695="no",VLOOKUP(B695,Lists!$R$4:$AB$17,10, FALSE),"Please enter details here")</f>
        <v>Please enter details here</v>
      </c>
      <c r="P695" s="99"/>
      <c r="Q695" s="99" t="str">
        <f>IF(Lists!$BA$4="","No","")</f>
        <v>No</v>
      </c>
      <c r="R695" s="100" t="str">
        <f>IF(ISERROR(VLOOKUP($E695,Lists!$T$4:$AA$49,6,FALSE)),"",VLOOKUP($E695,Lists!$T$4:$AA$49,6,FALSE))</f>
        <v/>
      </c>
      <c r="S695" s="101" t="str">
        <f>IF(ISERROR(VLOOKUP($E695,Lists!$T$4:$AA$49,7,FALSE)),"",VLOOKUP($E695,Lists!$T$4:$AA$49,7,FALSE))</f>
        <v/>
      </c>
      <c r="T695" s="102"/>
      <c r="U695" s="102"/>
      <c r="V695" s="102"/>
      <c r="W695" s="102"/>
      <c r="X695" s="102" t="str">
        <f>IF(ISERROR(VLOOKUP($E695,Lists!$T$4:$AF$49,13,FALSE))," ",VLOOKUP($E695,Lists!$T$4:$AF$49,13,FALSE))</f>
        <v xml:space="preserve"> </v>
      </c>
    </row>
    <row r="696" spans="1:24" x14ac:dyDescent="0.25">
      <c r="A696" s="91"/>
      <c r="B696" s="76" t="s">
        <v>781</v>
      </c>
      <c r="C696" s="89" t="s">
        <v>900</v>
      </c>
      <c r="D696" s="139" t="str">
        <f>IF(ISERROR(VLOOKUP($B696,Lists!$R$4:$S$17,2,FALSE)),"",VLOOKUP($B696,Lists!$R$4:$S$17,2,FALSE))</f>
        <v/>
      </c>
      <c r="E696" s="90" t="s">
        <v>799</v>
      </c>
      <c r="F696" s="96"/>
      <c r="G696" s="96" t="s">
        <v>836</v>
      </c>
      <c r="H696" s="91" t="s">
        <v>1016</v>
      </c>
      <c r="I696" s="91" t="s">
        <v>926</v>
      </c>
      <c r="J696" s="97"/>
      <c r="K696" s="78" t="s">
        <v>945</v>
      </c>
      <c r="L696" s="140" t="str">
        <f>IF(ISERROR(VLOOKUP($B696&amp;" "&amp;$M696,Lists!$AC$4:$AD$17,2,FALSE)),"",VLOOKUP($B696&amp;" "&amp;$M696,Lists!$AC$4:$AD$17,2,FALSE))</f>
        <v/>
      </c>
      <c r="M696" s="78" t="str">
        <f>IF(ISERROR(VLOOKUP($K696,Lists!$L$4:$M$7,2,FALSE)),"",VLOOKUP($K696,Lists!$L$4:$M$7,2,FALSE))</f>
        <v/>
      </c>
      <c r="N696" s="98" t="str">
        <f t="shared" si="10"/>
        <v/>
      </c>
      <c r="O696" s="124" t="str">
        <f>IF(C696="no",VLOOKUP(B696,Lists!$R$4:$AB$17,10, FALSE),"Please enter details here")</f>
        <v>Please enter details here</v>
      </c>
      <c r="P696" s="99"/>
      <c r="Q696" s="99" t="str">
        <f>IF(Lists!$BA$4="","No","")</f>
        <v>No</v>
      </c>
      <c r="R696" s="100" t="str">
        <f>IF(ISERROR(VLOOKUP($E696,Lists!$T$4:$AA$49,6,FALSE)),"",VLOOKUP($E696,Lists!$T$4:$AA$49,6,FALSE))</f>
        <v/>
      </c>
      <c r="S696" s="101" t="str">
        <f>IF(ISERROR(VLOOKUP($E696,Lists!$T$4:$AA$49,7,FALSE)),"",VLOOKUP($E696,Lists!$T$4:$AA$49,7,FALSE))</f>
        <v/>
      </c>
      <c r="T696" s="102"/>
      <c r="U696" s="102"/>
      <c r="V696" s="102"/>
      <c r="W696" s="102"/>
      <c r="X696" s="102" t="str">
        <f>IF(ISERROR(VLOOKUP($E696,Lists!$T$4:$AF$49,13,FALSE))," ",VLOOKUP($E696,Lists!$T$4:$AF$49,13,FALSE))</f>
        <v xml:space="preserve"> </v>
      </c>
    </row>
    <row r="697" spans="1:24" x14ac:dyDescent="0.25">
      <c r="A697" s="91"/>
      <c r="B697" s="76" t="s">
        <v>781</v>
      </c>
      <c r="C697" s="89" t="s">
        <v>900</v>
      </c>
      <c r="D697" s="139" t="str">
        <f>IF(ISERROR(VLOOKUP($B697,Lists!$R$4:$S$17,2,FALSE)),"",VLOOKUP($B697,Lists!$R$4:$S$17,2,FALSE))</f>
        <v/>
      </c>
      <c r="E697" s="90" t="s">
        <v>799</v>
      </c>
      <c r="F697" s="96"/>
      <c r="G697" s="96" t="s">
        <v>836</v>
      </c>
      <c r="H697" s="91" t="s">
        <v>1016</v>
      </c>
      <c r="I697" s="91" t="s">
        <v>926</v>
      </c>
      <c r="J697" s="97"/>
      <c r="K697" s="78" t="s">
        <v>945</v>
      </c>
      <c r="L697" s="140" t="str">
        <f>IF(ISERROR(VLOOKUP($B697&amp;" "&amp;$M697,Lists!$AC$4:$AD$17,2,FALSE)),"",VLOOKUP($B697&amp;" "&amp;$M697,Lists!$AC$4:$AD$17,2,FALSE))</f>
        <v/>
      </c>
      <c r="M697" s="78" t="str">
        <f>IF(ISERROR(VLOOKUP($K697,Lists!$L$4:$M$7,2,FALSE)),"",VLOOKUP($K697,Lists!$L$4:$M$7,2,FALSE))</f>
        <v/>
      </c>
      <c r="N697" s="98" t="str">
        <f t="shared" si="10"/>
        <v/>
      </c>
      <c r="O697" s="124" t="str">
        <f>IF(C697="no",VLOOKUP(B697,Lists!$R$4:$AB$17,10, FALSE),"Please enter details here")</f>
        <v>Please enter details here</v>
      </c>
      <c r="P697" s="99"/>
      <c r="Q697" s="99" t="str">
        <f>IF(Lists!$BA$4="","No","")</f>
        <v>No</v>
      </c>
      <c r="R697" s="100" t="str">
        <f>IF(ISERROR(VLOOKUP($E697,Lists!$T$4:$AA$49,6,FALSE)),"",VLOOKUP($E697,Lists!$T$4:$AA$49,6,FALSE))</f>
        <v/>
      </c>
      <c r="S697" s="101" t="str">
        <f>IF(ISERROR(VLOOKUP($E697,Lists!$T$4:$AA$49,7,FALSE)),"",VLOOKUP($E697,Lists!$T$4:$AA$49,7,FALSE))</f>
        <v/>
      </c>
      <c r="T697" s="102"/>
      <c r="U697" s="102"/>
      <c r="V697" s="102"/>
      <c r="W697" s="102"/>
      <c r="X697" s="102" t="str">
        <f>IF(ISERROR(VLOOKUP($E697,Lists!$T$4:$AF$49,13,FALSE))," ",VLOOKUP($E697,Lists!$T$4:$AF$49,13,FALSE))</f>
        <v xml:space="preserve"> </v>
      </c>
    </row>
    <row r="698" spans="1:24" x14ac:dyDescent="0.25">
      <c r="A698" s="91"/>
      <c r="B698" s="76" t="s">
        <v>781</v>
      </c>
      <c r="C698" s="89" t="s">
        <v>900</v>
      </c>
      <c r="D698" s="139" t="str">
        <f>IF(ISERROR(VLOOKUP($B698,Lists!$R$4:$S$17,2,FALSE)),"",VLOOKUP($B698,Lists!$R$4:$S$17,2,FALSE))</f>
        <v/>
      </c>
      <c r="E698" s="90" t="s">
        <v>799</v>
      </c>
      <c r="F698" s="96"/>
      <c r="G698" s="96" t="s">
        <v>836</v>
      </c>
      <c r="H698" s="91" t="s">
        <v>1016</v>
      </c>
      <c r="I698" s="91" t="s">
        <v>926</v>
      </c>
      <c r="J698" s="97"/>
      <c r="K698" s="78" t="s">
        <v>945</v>
      </c>
      <c r="L698" s="140" t="str">
        <f>IF(ISERROR(VLOOKUP($B698&amp;" "&amp;$M698,Lists!$AC$4:$AD$17,2,FALSE)),"",VLOOKUP($B698&amp;" "&amp;$M698,Lists!$AC$4:$AD$17,2,FALSE))</f>
        <v/>
      </c>
      <c r="M698" s="78" t="str">
        <f>IF(ISERROR(VLOOKUP($K698,Lists!$L$4:$M$7,2,FALSE)),"",VLOOKUP($K698,Lists!$L$4:$M$7,2,FALSE))</f>
        <v/>
      </c>
      <c r="N698" s="98" t="str">
        <f t="shared" si="10"/>
        <v/>
      </c>
      <c r="O698" s="124" t="str">
        <f>IF(C698="no",VLOOKUP(B698,Lists!$R$4:$AB$17,10, FALSE),"Please enter details here")</f>
        <v>Please enter details here</v>
      </c>
      <c r="P698" s="99"/>
      <c r="Q698" s="99" t="str">
        <f>IF(Lists!$BA$4="","No","")</f>
        <v>No</v>
      </c>
      <c r="R698" s="100" t="str">
        <f>IF(ISERROR(VLOOKUP($E698,Lists!$T$4:$AA$49,6,FALSE)),"",VLOOKUP($E698,Lists!$T$4:$AA$49,6,FALSE))</f>
        <v/>
      </c>
      <c r="S698" s="101" t="str">
        <f>IF(ISERROR(VLOOKUP($E698,Lists!$T$4:$AA$49,7,FALSE)),"",VLOOKUP($E698,Lists!$T$4:$AA$49,7,FALSE))</f>
        <v/>
      </c>
      <c r="T698" s="102"/>
      <c r="U698" s="102"/>
      <c r="V698" s="102"/>
      <c r="W698" s="102"/>
      <c r="X698" s="102" t="str">
        <f>IF(ISERROR(VLOOKUP($E698,Lists!$T$4:$AF$49,13,FALSE))," ",VLOOKUP($E698,Lists!$T$4:$AF$49,13,FALSE))</f>
        <v xml:space="preserve"> </v>
      </c>
    </row>
    <row r="699" spans="1:24" x14ac:dyDescent="0.25">
      <c r="A699" s="91"/>
      <c r="B699" s="76" t="s">
        <v>781</v>
      </c>
      <c r="C699" s="89" t="s">
        <v>900</v>
      </c>
      <c r="D699" s="139" t="str">
        <f>IF(ISERROR(VLOOKUP($B699,Lists!$R$4:$S$17,2,FALSE)),"",VLOOKUP($B699,Lists!$R$4:$S$17,2,FALSE))</f>
        <v/>
      </c>
      <c r="E699" s="90" t="s">
        <v>799</v>
      </c>
      <c r="F699" s="96"/>
      <c r="G699" s="96" t="s">
        <v>836</v>
      </c>
      <c r="H699" s="91" t="s">
        <v>1016</v>
      </c>
      <c r="I699" s="91" t="s">
        <v>926</v>
      </c>
      <c r="J699" s="97"/>
      <c r="K699" s="78" t="s">
        <v>945</v>
      </c>
      <c r="L699" s="140" t="str">
        <f>IF(ISERROR(VLOOKUP($B699&amp;" "&amp;$M699,Lists!$AC$4:$AD$17,2,FALSE)),"",VLOOKUP($B699&amp;" "&amp;$M699,Lists!$AC$4:$AD$17,2,FALSE))</f>
        <v/>
      </c>
      <c r="M699" s="78" t="str">
        <f>IF(ISERROR(VLOOKUP($K699,Lists!$L$4:$M$7,2,FALSE)),"",VLOOKUP($K699,Lists!$L$4:$M$7,2,FALSE))</f>
        <v/>
      </c>
      <c r="N699" s="98" t="str">
        <f t="shared" si="10"/>
        <v/>
      </c>
      <c r="O699" s="124" t="str">
        <f>IF(C699="no",VLOOKUP(B699,Lists!$R$4:$AB$17,10, FALSE),"Please enter details here")</f>
        <v>Please enter details here</v>
      </c>
      <c r="P699" s="99"/>
      <c r="Q699" s="99" t="str">
        <f>IF(Lists!$BA$4="","No","")</f>
        <v>No</v>
      </c>
      <c r="R699" s="100" t="str">
        <f>IF(ISERROR(VLOOKUP($E699,Lists!$T$4:$AA$49,6,FALSE)),"",VLOOKUP($E699,Lists!$T$4:$AA$49,6,FALSE))</f>
        <v/>
      </c>
      <c r="S699" s="101" t="str">
        <f>IF(ISERROR(VLOOKUP($E699,Lists!$T$4:$AA$49,7,FALSE)),"",VLOOKUP($E699,Lists!$T$4:$AA$49,7,FALSE))</f>
        <v/>
      </c>
      <c r="T699" s="102"/>
      <c r="U699" s="102"/>
      <c r="V699" s="102"/>
      <c r="W699" s="102"/>
      <c r="X699" s="102" t="str">
        <f>IF(ISERROR(VLOOKUP($E699,Lists!$T$4:$AF$49,13,FALSE))," ",VLOOKUP($E699,Lists!$T$4:$AF$49,13,FALSE))</f>
        <v xml:space="preserve"> </v>
      </c>
    </row>
    <row r="700" spans="1:24" x14ac:dyDescent="0.25">
      <c r="A700" s="91"/>
      <c r="B700" s="76" t="s">
        <v>781</v>
      </c>
      <c r="C700" s="89" t="s">
        <v>900</v>
      </c>
      <c r="D700" s="139" t="str">
        <f>IF(ISERROR(VLOOKUP($B700,Lists!$R$4:$S$17,2,FALSE)),"",VLOOKUP($B700,Lists!$R$4:$S$17,2,FALSE))</f>
        <v/>
      </c>
      <c r="E700" s="90" t="s">
        <v>799</v>
      </c>
      <c r="F700" s="96"/>
      <c r="G700" s="96" t="s">
        <v>836</v>
      </c>
      <c r="H700" s="91" t="s">
        <v>1016</v>
      </c>
      <c r="I700" s="91" t="s">
        <v>926</v>
      </c>
      <c r="J700" s="97"/>
      <c r="K700" s="78" t="s">
        <v>945</v>
      </c>
      <c r="L700" s="140" t="str">
        <f>IF(ISERROR(VLOOKUP($B700&amp;" "&amp;$M700,Lists!$AC$4:$AD$17,2,FALSE)),"",VLOOKUP($B700&amp;" "&amp;$M700,Lists!$AC$4:$AD$17,2,FALSE))</f>
        <v/>
      </c>
      <c r="M700" s="78" t="str">
        <f>IF(ISERROR(VLOOKUP($K700,Lists!$L$4:$M$7,2,FALSE)),"",VLOOKUP($K700,Lists!$L$4:$M$7,2,FALSE))</f>
        <v/>
      </c>
      <c r="N700" s="98" t="str">
        <f t="shared" si="10"/>
        <v/>
      </c>
      <c r="O700" s="124" t="str">
        <f>IF(C700="no",VLOOKUP(B700,Lists!$R$4:$AB$17,10, FALSE),"Please enter details here")</f>
        <v>Please enter details here</v>
      </c>
      <c r="P700" s="99"/>
      <c r="Q700" s="99" t="str">
        <f>IF(Lists!$BA$4="","No","")</f>
        <v>No</v>
      </c>
      <c r="R700" s="100" t="str">
        <f>IF(ISERROR(VLOOKUP($E700,Lists!$T$4:$AA$49,6,FALSE)),"",VLOOKUP($E700,Lists!$T$4:$AA$49,6,FALSE))</f>
        <v/>
      </c>
      <c r="S700" s="101" t="str">
        <f>IF(ISERROR(VLOOKUP($E700,Lists!$T$4:$AA$49,7,FALSE)),"",VLOOKUP($E700,Lists!$T$4:$AA$49,7,FALSE))</f>
        <v/>
      </c>
      <c r="T700" s="102"/>
      <c r="U700" s="102"/>
      <c r="V700" s="102"/>
      <c r="W700" s="102"/>
      <c r="X700" s="102" t="str">
        <f>IF(ISERROR(VLOOKUP($E700,Lists!$T$4:$AF$49,13,FALSE))," ",VLOOKUP($E700,Lists!$T$4:$AF$49,13,FALSE))</f>
        <v xml:space="preserve"> </v>
      </c>
    </row>
    <row r="701" spans="1:24" x14ac:dyDescent="0.25">
      <c r="A701" s="91"/>
      <c r="B701" s="76" t="s">
        <v>781</v>
      </c>
      <c r="C701" s="89" t="s">
        <v>900</v>
      </c>
      <c r="D701" s="139" t="str">
        <f>IF(ISERROR(VLOOKUP($B701,Lists!$R$4:$S$17,2,FALSE)),"",VLOOKUP($B701,Lists!$R$4:$S$17,2,FALSE))</f>
        <v/>
      </c>
      <c r="E701" s="90" t="s">
        <v>799</v>
      </c>
      <c r="F701" s="96"/>
      <c r="G701" s="96" t="s">
        <v>836</v>
      </c>
      <c r="H701" s="91" t="s">
        <v>1016</v>
      </c>
      <c r="I701" s="91" t="s">
        <v>926</v>
      </c>
      <c r="J701" s="97"/>
      <c r="K701" s="78" t="s">
        <v>945</v>
      </c>
      <c r="L701" s="140" t="str">
        <f>IF(ISERROR(VLOOKUP($B701&amp;" "&amp;$M701,Lists!$AC$4:$AD$17,2,FALSE)),"",VLOOKUP($B701&amp;" "&amp;$M701,Lists!$AC$4:$AD$17,2,FALSE))</f>
        <v/>
      </c>
      <c r="M701" s="78" t="str">
        <f>IF(ISERROR(VLOOKUP($K701,Lists!$L$4:$M$7,2,FALSE)),"",VLOOKUP($K701,Lists!$L$4:$M$7,2,FALSE))</f>
        <v/>
      </c>
      <c r="N701" s="98" t="str">
        <f t="shared" si="10"/>
        <v/>
      </c>
      <c r="O701" s="124" t="str">
        <f>IF(C701="no",VLOOKUP(B701,Lists!$R$4:$AB$17,10, FALSE),"Please enter details here")</f>
        <v>Please enter details here</v>
      </c>
      <c r="P701" s="99"/>
      <c r="Q701" s="99" t="str">
        <f>IF(Lists!$BA$4="","No","")</f>
        <v>No</v>
      </c>
      <c r="R701" s="100" t="str">
        <f>IF(ISERROR(VLOOKUP($E701,Lists!$T$4:$AA$49,6,FALSE)),"",VLOOKUP($E701,Lists!$T$4:$AA$49,6,FALSE))</f>
        <v/>
      </c>
      <c r="S701" s="101" t="str">
        <f>IF(ISERROR(VLOOKUP($E701,Lists!$T$4:$AA$49,7,FALSE)),"",VLOOKUP($E701,Lists!$T$4:$AA$49,7,FALSE))</f>
        <v/>
      </c>
      <c r="T701" s="102"/>
      <c r="U701" s="102"/>
      <c r="V701" s="102"/>
      <c r="W701" s="102"/>
      <c r="X701" s="102" t="str">
        <f>IF(ISERROR(VLOOKUP($E701,Lists!$T$4:$AF$49,13,FALSE))," ",VLOOKUP($E701,Lists!$T$4:$AF$49,13,FALSE))</f>
        <v xml:space="preserve"> </v>
      </c>
    </row>
    <row r="702" spans="1:24" x14ac:dyDescent="0.25">
      <c r="A702" s="91"/>
      <c r="B702" s="76" t="s">
        <v>781</v>
      </c>
      <c r="C702" s="89" t="s">
        <v>900</v>
      </c>
      <c r="D702" s="139" t="str">
        <f>IF(ISERROR(VLOOKUP($B702,Lists!$R$4:$S$17,2,FALSE)),"",VLOOKUP($B702,Lists!$R$4:$S$17,2,FALSE))</f>
        <v/>
      </c>
      <c r="E702" s="90" t="s">
        <v>799</v>
      </c>
      <c r="F702" s="96"/>
      <c r="G702" s="96" t="s">
        <v>836</v>
      </c>
      <c r="H702" s="91" t="s">
        <v>1016</v>
      </c>
      <c r="I702" s="91" t="s">
        <v>926</v>
      </c>
      <c r="J702" s="97"/>
      <c r="K702" s="78" t="s">
        <v>945</v>
      </c>
      <c r="L702" s="140" t="str">
        <f>IF(ISERROR(VLOOKUP($B702&amp;" "&amp;$M702,Lists!$AC$4:$AD$17,2,FALSE)),"",VLOOKUP($B702&amp;" "&amp;$M702,Lists!$AC$4:$AD$17,2,FALSE))</f>
        <v/>
      </c>
      <c r="M702" s="78" t="str">
        <f>IF(ISERROR(VLOOKUP($K702,Lists!$L$4:$M$7,2,FALSE)),"",VLOOKUP($K702,Lists!$L$4:$M$7,2,FALSE))</f>
        <v/>
      </c>
      <c r="N702" s="98" t="str">
        <f t="shared" si="10"/>
        <v/>
      </c>
      <c r="O702" s="124" t="str">
        <f>IF(C702="no",VLOOKUP(B702,Lists!$R$4:$AB$17,10, FALSE),"Please enter details here")</f>
        <v>Please enter details here</v>
      </c>
      <c r="P702" s="99"/>
      <c r="Q702" s="99" t="str">
        <f>IF(Lists!$BA$4="","No","")</f>
        <v>No</v>
      </c>
      <c r="R702" s="100" t="str">
        <f>IF(ISERROR(VLOOKUP($E702,Lists!$T$4:$AA$49,6,FALSE)),"",VLOOKUP($E702,Lists!$T$4:$AA$49,6,FALSE))</f>
        <v/>
      </c>
      <c r="S702" s="101" t="str">
        <f>IF(ISERROR(VLOOKUP($E702,Lists!$T$4:$AA$49,7,FALSE)),"",VLOOKUP($E702,Lists!$T$4:$AA$49,7,FALSE))</f>
        <v/>
      </c>
      <c r="T702" s="102"/>
      <c r="U702" s="102"/>
      <c r="V702" s="102"/>
      <c r="W702" s="102"/>
      <c r="X702" s="102" t="str">
        <f>IF(ISERROR(VLOOKUP($E702,Lists!$T$4:$AF$49,13,FALSE))," ",VLOOKUP($E702,Lists!$T$4:$AF$49,13,FALSE))</f>
        <v xml:space="preserve"> </v>
      </c>
    </row>
    <row r="703" spans="1:24" x14ac:dyDescent="0.25">
      <c r="A703" s="91"/>
      <c r="B703" s="76" t="s">
        <v>781</v>
      </c>
      <c r="C703" s="89" t="s">
        <v>900</v>
      </c>
      <c r="D703" s="139" t="str">
        <f>IF(ISERROR(VLOOKUP($B703,Lists!$R$4:$S$17,2,FALSE)),"",VLOOKUP($B703,Lists!$R$4:$S$17,2,FALSE))</f>
        <v/>
      </c>
      <c r="E703" s="90" t="s">
        <v>799</v>
      </c>
      <c r="F703" s="96"/>
      <c r="G703" s="96" t="s">
        <v>836</v>
      </c>
      <c r="H703" s="91" t="s">
        <v>1016</v>
      </c>
      <c r="I703" s="91" t="s">
        <v>926</v>
      </c>
      <c r="J703" s="97"/>
      <c r="K703" s="78" t="s">
        <v>945</v>
      </c>
      <c r="L703" s="140" t="str">
        <f>IF(ISERROR(VLOOKUP($B703&amp;" "&amp;$M703,Lists!$AC$4:$AD$17,2,FALSE)),"",VLOOKUP($B703&amp;" "&amp;$M703,Lists!$AC$4:$AD$17,2,FALSE))</f>
        <v/>
      </c>
      <c r="M703" s="78" t="str">
        <f>IF(ISERROR(VLOOKUP($K703,Lists!$L$4:$M$7,2,FALSE)),"",VLOOKUP($K703,Lists!$L$4:$M$7,2,FALSE))</f>
        <v/>
      </c>
      <c r="N703" s="98" t="str">
        <f t="shared" si="10"/>
        <v/>
      </c>
      <c r="O703" s="124" t="str">
        <f>IF(C703="no",VLOOKUP(B703,Lists!$R$4:$AB$17,10, FALSE),"Please enter details here")</f>
        <v>Please enter details here</v>
      </c>
      <c r="P703" s="99"/>
      <c r="Q703" s="99" t="str">
        <f>IF(Lists!$BA$4="","No","")</f>
        <v>No</v>
      </c>
      <c r="R703" s="100" t="str">
        <f>IF(ISERROR(VLOOKUP($E703,Lists!$T$4:$AA$49,6,FALSE)),"",VLOOKUP($E703,Lists!$T$4:$AA$49,6,FALSE))</f>
        <v/>
      </c>
      <c r="S703" s="101" t="str">
        <f>IF(ISERROR(VLOOKUP($E703,Lists!$T$4:$AA$49,7,FALSE)),"",VLOOKUP($E703,Lists!$T$4:$AA$49,7,FALSE))</f>
        <v/>
      </c>
      <c r="T703" s="102"/>
      <c r="U703" s="102"/>
      <c r="V703" s="102"/>
      <c r="W703" s="102"/>
      <c r="X703" s="102" t="str">
        <f>IF(ISERROR(VLOOKUP($E703,Lists!$T$4:$AF$49,13,FALSE))," ",VLOOKUP($E703,Lists!$T$4:$AF$49,13,FALSE))</f>
        <v xml:space="preserve"> </v>
      </c>
    </row>
    <row r="704" spans="1:24" x14ac:dyDescent="0.25">
      <c r="A704" s="91"/>
      <c r="B704" s="76" t="s">
        <v>781</v>
      </c>
      <c r="C704" s="89" t="s">
        <v>900</v>
      </c>
      <c r="D704" s="139" t="str">
        <f>IF(ISERROR(VLOOKUP($B704,Lists!$R$4:$S$17,2,FALSE)),"",VLOOKUP($B704,Lists!$R$4:$S$17,2,FALSE))</f>
        <v/>
      </c>
      <c r="E704" s="90" t="s">
        <v>799</v>
      </c>
      <c r="F704" s="96"/>
      <c r="G704" s="96" t="s">
        <v>836</v>
      </c>
      <c r="H704" s="91" t="s">
        <v>1016</v>
      </c>
      <c r="I704" s="91" t="s">
        <v>926</v>
      </c>
      <c r="J704" s="97"/>
      <c r="K704" s="78" t="s">
        <v>945</v>
      </c>
      <c r="L704" s="140" t="str">
        <f>IF(ISERROR(VLOOKUP($B704&amp;" "&amp;$M704,Lists!$AC$4:$AD$17,2,FALSE)),"",VLOOKUP($B704&amp;" "&amp;$M704,Lists!$AC$4:$AD$17,2,FALSE))</f>
        <v/>
      </c>
      <c r="M704" s="78" t="str">
        <f>IF(ISERROR(VLOOKUP($K704,Lists!$L$4:$M$7,2,FALSE)),"",VLOOKUP($K704,Lists!$L$4:$M$7,2,FALSE))</f>
        <v/>
      </c>
      <c r="N704" s="98" t="str">
        <f t="shared" si="10"/>
        <v/>
      </c>
      <c r="O704" s="124" t="str">
        <f>IF(C704="no",VLOOKUP(B704,Lists!$R$4:$AB$17,10, FALSE),"Please enter details here")</f>
        <v>Please enter details here</v>
      </c>
      <c r="P704" s="99"/>
      <c r="Q704" s="99" t="str">
        <f>IF(Lists!$BA$4="","No","")</f>
        <v>No</v>
      </c>
      <c r="R704" s="100" t="str">
        <f>IF(ISERROR(VLOOKUP($E704,Lists!$T$4:$AA$49,6,FALSE)),"",VLOOKUP($E704,Lists!$T$4:$AA$49,6,FALSE))</f>
        <v/>
      </c>
      <c r="S704" s="101" t="str">
        <f>IF(ISERROR(VLOOKUP($E704,Lists!$T$4:$AA$49,7,FALSE)),"",VLOOKUP($E704,Lists!$T$4:$AA$49,7,FALSE))</f>
        <v/>
      </c>
      <c r="T704" s="102"/>
      <c r="U704" s="102"/>
      <c r="V704" s="102"/>
      <c r="W704" s="102"/>
      <c r="X704" s="102" t="str">
        <f>IF(ISERROR(VLOOKUP($E704,Lists!$T$4:$AF$49,13,FALSE))," ",VLOOKUP($E704,Lists!$T$4:$AF$49,13,FALSE))</f>
        <v xml:space="preserve"> </v>
      </c>
    </row>
    <row r="705" spans="1:24" x14ac:dyDescent="0.25">
      <c r="A705" s="91"/>
      <c r="B705" s="76" t="s">
        <v>781</v>
      </c>
      <c r="C705" s="89" t="s">
        <v>900</v>
      </c>
      <c r="D705" s="139" t="str">
        <f>IF(ISERROR(VLOOKUP($B705,Lists!$R$4:$S$17,2,FALSE)),"",VLOOKUP($B705,Lists!$R$4:$S$17,2,FALSE))</f>
        <v/>
      </c>
      <c r="E705" s="90" t="s">
        <v>799</v>
      </c>
      <c r="F705" s="96"/>
      <c r="G705" s="96" t="s">
        <v>836</v>
      </c>
      <c r="H705" s="91" t="s">
        <v>1016</v>
      </c>
      <c r="I705" s="91" t="s">
        <v>926</v>
      </c>
      <c r="J705" s="97"/>
      <c r="K705" s="78" t="s">
        <v>945</v>
      </c>
      <c r="L705" s="140" t="str">
        <f>IF(ISERROR(VLOOKUP($B705&amp;" "&amp;$M705,Lists!$AC$4:$AD$17,2,FALSE)),"",VLOOKUP($B705&amp;" "&amp;$M705,Lists!$AC$4:$AD$17,2,FALSE))</f>
        <v/>
      </c>
      <c r="M705" s="78" t="str">
        <f>IF(ISERROR(VLOOKUP($K705,Lists!$L$4:$M$7,2,FALSE)),"",VLOOKUP($K705,Lists!$L$4:$M$7,2,FALSE))</f>
        <v/>
      </c>
      <c r="N705" s="98" t="str">
        <f t="shared" si="10"/>
        <v/>
      </c>
      <c r="O705" s="124" t="str">
        <f>IF(C705="no",VLOOKUP(B705,Lists!$R$4:$AB$17,10, FALSE),"Please enter details here")</f>
        <v>Please enter details here</v>
      </c>
      <c r="P705" s="99"/>
      <c r="Q705" s="99" t="str">
        <f>IF(Lists!$BA$4="","No","")</f>
        <v>No</v>
      </c>
      <c r="R705" s="100" t="str">
        <f>IF(ISERROR(VLOOKUP($E705,Lists!$T$4:$AA$49,6,FALSE)),"",VLOOKUP($E705,Lists!$T$4:$AA$49,6,FALSE))</f>
        <v/>
      </c>
      <c r="S705" s="101" t="str">
        <f>IF(ISERROR(VLOOKUP($E705,Lists!$T$4:$AA$49,7,FALSE)),"",VLOOKUP($E705,Lists!$T$4:$AA$49,7,FALSE))</f>
        <v/>
      </c>
      <c r="T705" s="102"/>
      <c r="U705" s="102"/>
      <c r="V705" s="102"/>
      <c r="W705" s="102"/>
      <c r="X705" s="102" t="str">
        <f>IF(ISERROR(VLOOKUP($E705,Lists!$T$4:$AF$49,13,FALSE))," ",VLOOKUP($E705,Lists!$T$4:$AF$49,13,FALSE))</f>
        <v xml:space="preserve"> </v>
      </c>
    </row>
    <row r="706" spans="1:24" x14ac:dyDescent="0.25">
      <c r="A706" s="91"/>
      <c r="B706" s="76" t="s">
        <v>781</v>
      </c>
      <c r="C706" s="89" t="s">
        <v>900</v>
      </c>
      <c r="D706" s="139" t="str">
        <f>IF(ISERROR(VLOOKUP($B706,Lists!$R$4:$S$17,2,FALSE)),"",VLOOKUP($B706,Lists!$R$4:$S$17,2,FALSE))</f>
        <v/>
      </c>
      <c r="E706" s="90" t="s">
        <v>799</v>
      </c>
      <c r="F706" s="96"/>
      <c r="G706" s="96" t="s">
        <v>836</v>
      </c>
      <c r="H706" s="91" t="s">
        <v>1016</v>
      </c>
      <c r="I706" s="91" t="s">
        <v>926</v>
      </c>
      <c r="J706" s="97"/>
      <c r="K706" s="78" t="s">
        <v>945</v>
      </c>
      <c r="L706" s="140" t="str">
        <f>IF(ISERROR(VLOOKUP($B706&amp;" "&amp;$M706,Lists!$AC$4:$AD$17,2,FALSE)),"",VLOOKUP($B706&amp;" "&amp;$M706,Lists!$AC$4:$AD$17,2,FALSE))</f>
        <v/>
      </c>
      <c r="M706" s="78" t="str">
        <f>IF(ISERROR(VLOOKUP($K706,Lists!$L$4:$M$7,2,FALSE)),"",VLOOKUP($K706,Lists!$L$4:$M$7,2,FALSE))</f>
        <v/>
      </c>
      <c r="N706" s="98" t="str">
        <f t="shared" si="10"/>
        <v/>
      </c>
      <c r="O706" s="124" t="str">
        <f>IF(C706="no",VLOOKUP(B706,Lists!$R$4:$AB$17,10, FALSE),"Please enter details here")</f>
        <v>Please enter details here</v>
      </c>
      <c r="P706" s="99"/>
      <c r="Q706" s="99" t="str">
        <f>IF(Lists!$BA$4="","No","")</f>
        <v>No</v>
      </c>
      <c r="R706" s="100" t="str">
        <f>IF(ISERROR(VLOOKUP($E706,Lists!$T$4:$AA$49,6,FALSE)),"",VLOOKUP($E706,Lists!$T$4:$AA$49,6,FALSE))</f>
        <v/>
      </c>
      <c r="S706" s="101" t="str">
        <f>IF(ISERROR(VLOOKUP($E706,Lists!$T$4:$AA$49,7,FALSE)),"",VLOOKUP($E706,Lists!$T$4:$AA$49,7,FALSE))</f>
        <v/>
      </c>
      <c r="T706" s="102"/>
      <c r="U706" s="102"/>
      <c r="V706" s="102"/>
      <c r="W706" s="102"/>
      <c r="X706" s="102" t="str">
        <f>IF(ISERROR(VLOOKUP($E706,Lists!$T$4:$AF$49,13,FALSE))," ",VLOOKUP($E706,Lists!$T$4:$AF$49,13,FALSE))</f>
        <v xml:space="preserve"> </v>
      </c>
    </row>
    <row r="707" spans="1:24" x14ac:dyDescent="0.25">
      <c r="A707" s="91"/>
      <c r="B707" s="76" t="s">
        <v>781</v>
      </c>
      <c r="C707" s="89" t="s">
        <v>900</v>
      </c>
      <c r="D707" s="139" t="str">
        <f>IF(ISERROR(VLOOKUP($B707,Lists!$R$4:$S$17,2,FALSE)),"",VLOOKUP($B707,Lists!$R$4:$S$17,2,FALSE))</f>
        <v/>
      </c>
      <c r="E707" s="90" t="s">
        <v>799</v>
      </c>
      <c r="F707" s="96"/>
      <c r="G707" s="96" t="s">
        <v>836</v>
      </c>
      <c r="H707" s="91" t="s">
        <v>1016</v>
      </c>
      <c r="I707" s="91" t="s">
        <v>926</v>
      </c>
      <c r="J707" s="97"/>
      <c r="K707" s="78" t="s">
        <v>945</v>
      </c>
      <c r="L707" s="140" t="str">
        <f>IF(ISERROR(VLOOKUP($B707&amp;" "&amp;$M707,Lists!$AC$4:$AD$17,2,FALSE)),"",VLOOKUP($B707&amp;" "&amp;$M707,Lists!$AC$4:$AD$17,2,FALSE))</f>
        <v/>
      </c>
      <c r="M707" s="78" t="str">
        <f>IF(ISERROR(VLOOKUP($K707,Lists!$L$4:$M$7,2,FALSE)),"",VLOOKUP($K707,Lists!$L$4:$M$7,2,FALSE))</f>
        <v/>
      </c>
      <c r="N707" s="98" t="str">
        <f t="shared" si="10"/>
        <v/>
      </c>
      <c r="O707" s="124" t="str">
        <f>IF(C707="no",VLOOKUP(B707,Lists!$R$4:$AB$17,10, FALSE),"Please enter details here")</f>
        <v>Please enter details here</v>
      </c>
      <c r="P707" s="99"/>
      <c r="Q707" s="99" t="str">
        <f>IF(Lists!$BA$4="","No","")</f>
        <v>No</v>
      </c>
      <c r="R707" s="100" t="str">
        <f>IF(ISERROR(VLOOKUP($E707,Lists!$T$4:$AA$49,6,FALSE)),"",VLOOKUP($E707,Lists!$T$4:$AA$49,6,FALSE))</f>
        <v/>
      </c>
      <c r="S707" s="101" t="str">
        <f>IF(ISERROR(VLOOKUP($E707,Lists!$T$4:$AA$49,7,FALSE)),"",VLOOKUP($E707,Lists!$T$4:$AA$49,7,FALSE))</f>
        <v/>
      </c>
      <c r="T707" s="102"/>
      <c r="U707" s="102"/>
      <c r="V707" s="102"/>
      <c r="W707" s="102"/>
      <c r="X707" s="102" t="str">
        <f>IF(ISERROR(VLOOKUP($E707,Lists!$T$4:$AF$49,13,FALSE))," ",VLOOKUP($E707,Lists!$T$4:$AF$49,13,FALSE))</f>
        <v xml:space="preserve"> </v>
      </c>
    </row>
    <row r="708" spans="1:24" x14ac:dyDescent="0.25">
      <c r="A708" s="91"/>
      <c r="B708" s="76" t="s">
        <v>781</v>
      </c>
      <c r="C708" s="89" t="s">
        <v>900</v>
      </c>
      <c r="D708" s="139" t="str">
        <f>IF(ISERROR(VLOOKUP($B708,Lists!$R$4:$S$17,2,FALSE)),"",VLOOKUP($B708,Lists!$R$4:$S$17,2,FALSE))</f>
        <v/>
      </c>
      <c r="E708" s="90" t="s">
        <v>799</v>
      </c>
      <c r="F708" s="96"/>
      <c r="G708" s="96" t="s">
        <v>836</v>
      </c>
      <c r="H708" s="91" t="s">
        <v>1016</v>
      </c>
      <c r="I708" s="91" t="s">
        <v>926</v>
      </c>
      <c r="J708" s="97"/>
      <c r="K708" s="78" t="s">
        <v>945</v>
      </c>
      <c r="L708" s="140" t="str">
        <f>IF(ISERROR(VLOOKUP($B708&amp;" "&amp;$M708,Lists!$AC$4:$AD$17,2,FALSE)),"",VLOOKUP($B708&amp;" "&amp;$M708,Lists!$AC$4:$AD$17,2,FALSE))</f>
        <v/>
      </c>
      <c r="M708" s="78" t="str">
        <f>IF(ISERROR(VLOOKUP($K708,Lists!$L$4:$M$7,2,FALSE)),"",VLOOKUP($K708,Lists!$L$4:$M$7,2,FALSE))</f>
        <v/>
      </c>
      <c r="N708" s="98" t="str">
        <f t="shared" si="10"/>
        <v/>
      </c>
      <c r="O708" s="124" t="str">
        <f>IF(C708="no",VLOOKUP(B708,Lists!$R$4:$AB$17,10, FALSE),"Please enter details here")</f>
        <v>Please enter details here</v>
      </c>
      <c r="P708" s="99"/>
      <c r="Q708" s="99" t="str">
        <f>IF(Lists!$BA$4="","No","")</f>
        <v>No</v>
      </c>
      <c r="R708" s="100" t="str">
        <f>IF(ISERROR(VLOOKUP($E708,Lists!$T$4:$AA$49,6,FALSE)),"",VLOOKUP($E708,Lists!$T$4:$AA$49,6,FALSE))</f>
        <v/>
      </c>
      <c r="S708" s="101" t="str">
        <f>IF(ISERROR(VLOOKUP($E708,Lists!$T$4:$AA$49,7,FALSE)),"",VLOOKUP($E708,Lists!$T$4:$AA$49,7,FALSE))</f>
        <v/>
      </c>
      <c r="T708" s="102"/>
      <c r="U708" s="102"/>
      <c r="V708" s="102"/>
      <c r="W708" s="102"/>
      <c r="X708" s="102" t="str">
        <f>IF(ISERROR(VLOOKUP($E708,Lists!$T$4:$AF$49,13,FALSE))," ",VLOOKUP($E708,Lists!$T$4:$AF$49,13,FALSE))</f>
        <v xml:space="preserve"> </v>
      </c>
    </row>
    <row r="709" spans="1:24" x14ac:dyDescent="0.25">
      <c r="A709" s="91"/>
      <c r="B709" s="76" t="s">
        <v>781</v>
      </c>
      <c r="C709" s="89" t="s">
        <v>900</v>
      </c>
      <c r="D709" s="139" t="str">
        <f>IF(ISERROR(VLOOKUP($B709,Lists!$R$4:$S$17,2,FALSE)),"",VLOOKUP($B709,Lists!$R$4:$S$17,2,FALSE))</f>
        <v/>
      </c>
      <c r="E709" s="90" t="s">
        <v>799</v>
      </c>
      <c r="F709" s="96"/>
      <c r="G709" s="96" t="s">
        <v>836</v>
      </c>
      <c r="H709" s="91" t="s">
        <v>1016</v>
      </c>
      <c r="I709" s="91" t="s">
        <v>926</v>
      </c>
      <c r="J709" s="97"/>
      <c r="K709" s="78" t="s">
        <v>945</v>
      </c>
      <c r="L709" s="140" t="str">
        <f>IF(ISERROR(VLOOKUP($B709&amp;" "&amp;$M709,Lists!$AC$4:$AD$17,2,FALSE)),"",VLOOKUP($B709&amp;" "&amp;$M709,Lists!$AC$4:$AD$17,2,FALSE))</f>
        <v/>
      </c>
      <c r="M709" s="78" t="str">
        <f>IF(ISERROR(VLOOKUP($K709,Lists!$L$4:$M$7,2,FALSE)),"",VLOOKUP($K709,Lists!$L$4:$M$7,2,FALSE))</f>
        <v/>
      </c>
      <c r="N709" s="98" t="str">
        <f t="shared" si="10"/>
        <v/>
      </c>
      <c r="O709" s="124" t="str">
        <f>IF(C709="no",VLOOKUP(B709,Lists!$R$4:$AB$17,10, FALSE),"Please enter details here")</f>
        <v>Please enter details here</v>
      </c>
      <c r="P709" s="99"/>
      <c r="Q709" s="99" t="str">
        <f>IF(Lists!$BA$4="","No","")</f>
        <v>No</v>
      </c>
      <c r="R709" s="100" t="str">
        <f>IF(ISERROR(VLOOKUP($E709,Lists!$T$4:$AA$49,6,FALSE)),"",VLOOKUP($E709,Lists!$T$4:$AA$49,6,FALSE))</f>
        <v/>
      </c>
      <c r="S709" s="101" t="str">
        <f>IF(ISERROR(VLOOKUP($E709,Lists!$T$4:$AA$49,7,FALSE)),"",VLOOKUP($E709,Lists!$T$4:$AA$49,7,FALSE))</f>
        <v/>
      </c>
      <c r="T709" s="102"/>
      <c r="U709" s="102"/>
      <c r="V709" s="102"/>
      <c r="W709" s="102"/>
      <c r="X709" s="102" t="str">
        <f>IF(ISERROR(VLOOKUP($E709,Lists!$T$4:$AF$49,13,FALSE))," ",VLOOKUP($E709,Lists!$T$4:$AF$49,13,FALSE))</f>
        <v xml:space="preserve"> </v>
      </c>
    </row>
    <row r="710" spans="1:24" x14ac:dyDescent="0.25">
      <c r="A710" s="91"/>
      <c r="B710" s="76" t="s">
        <v>781</v>
      </c>
      <c r="C710" s="89" t="s">
        <v>900</v>
      </c>
      <c r="D710" s="139" t="str">
        <f>IF(ISERROR(VLOOKUP($B710,Lists!$R$4:$S$17,2,FALSE)),"",VLOOKUP($B710,Lists!$R$4:$S$17,2,FALSE))</f>
        <v/>
      </c>
      <c r="E710" s="90" t="s">
        <v>799</v>
      </c>
      <c r="F710" s="96"/>
      <c r="G710" s="96" t="s">
        <v>836</v>
      </c>
      <c r="H710" s="91" t="s">
        <v>1016</v>
      </c>
      <c r="I710" s="91" t="s">
        <v>926</v>
      </c>
      <c r="J710" s="97"/>
      <c r="K710" s="78" t="s">
        <v>945</v>
      </c>
      <c r="L710" s="140" t="str">
        <f>IF(ISERROR(VLOOKUP($B710&amp;" "&amp;$M710,Lists!$AC$4:$AD$17,2,FALSE)),"",VLOOKUP($B710&amp;" "&amp;$M710,Lists!$AC$4:$AD$17,2,FALSE))</f>
        <v/>
      </c>
      <c r="M710" s="78" t="str">
        <f>IF(ISERROR(VLOOKUP($K710,Lists!$L$4:$M$7,2,FALSE)),"",VLOOKUP($K710,Lists!$L$4:$M$7,2,FALSE))</f>
        <v/>
      </c>
      <c r="N710" s="98" t="str">
        <f t="shared" si="10"/>
        <v/>
      </c>
      <c r="O710" s="124" t="str">
        <f>IF(C710="no",VLOOKUP(B710,Lists!$R$4:$AB$17,10, FALSE),"Please enter details here")</f>
        <v>Please enter details here</v>
      </c>
      <c r="P710" s="99"/>
      <c r="Q710" s="99" t="str">
        <f>IF(Lists!$BA$4="","No","")</f>
        <v>No</v>
      </c>
      <c r="R710" s="100" t="str">
        <f>IF(ISERROR(VLOOKUP($E710,Lists!$T$4:$AA$49,6,FALSE)),"",VLOOKUP($E710,Lists!$T$4:$AA$49,6,FALSE))</f>
        <v/>
      </c>
      <c r="S710" s="101" t="str">
        <f>IF(ISERROR(VLOOKUP($E710,Lists!$T$4:$AA$49,7,FALSE)),"",VLOOKUP($E710,Lists!$T$4:$AA$49,7,FALSE))</f>
        <v/>
      </c>
      <c r="T710" s="102"/>
      <c r="U710" s="102"/>
      <c r="V710" s="102"/>
      <c r="W710" s="102"/>
      <c r="X710" s="102" t="str">
        <f>IF(ISERROR(VLOOKUP($E710,Lists!$T$4:$AF$49,13,FALSE))," ",VLOOKUP($E710,Lists!$T$4:$AF$49,13,FALSE))</f>
        <v xml:space="preserve"> </v>
      </c>
    </row>
    <row r="711" spans="1:24" x14ac:dyDescent="0.25">
      <c r="A711" s="91"/>
      <c r="B711" s="76" t="s">
        <v>781</v>
      </c>
      <c r="C711" s="89" t="s">
        <v>900</v>
      </c>
      <c r="D711" s="139" t="str">
        <f>IF(ISERROR(VLOOKUP($B711,Lists!$R$4:$S$17,2,FALSE)),"",VLOOKUP($B711,Lists!$R$4:$S$17,2,FALSE))</f>
        <v/>
      </c>
      <c r="E711" s="90" t="s">
        <v>799</v>
      </c>
      <c r="F711" s="96"/>
      <c r="G711" s="96" t="s">
        <v>836</v>
      </c>
      <c r="H711" s="91" t="s">
        <v>1016</v>
      </c>
      <c r="I711" s="91" t="s">
        <v>926</v>
      </c>
      <c r="J711" s="97"/>
      <c r="K711" s="78" t="s">
        <v>945</v>
      </c>
      <c r="L711" s="140" t="str">
        <f>IF(ISERROR(VLOOKUP($B711&amp;" "&amp;$M711,Lists!$AC$4:$AD$17,2,FALSE)),"",VLOOKUP($B711&amp;" "&amp;$M711,Lists!$AC$4:$AD$17,2,FALSE))</f>
        <v/>
      </c>
      <c r="M711" s="78" t="str">
        <f>IF(ISERROR(VLOOKUP($K711,Lists!$L$4:$M$7,2,FALSE)),"",VLOOKUP($K711,Lists!$L$4:$M$7,2,FALSE))</f>
        <v/>
      </c>
      <c r="N711" s="98" t="str">
        <f t="shared" si="10"/>
        <v/>
      </c>
      <c r="O711" s="124" t="str">
        <f>IF(C711="no",VLOOKUP(B711,Lists!$R$4:$AB$17,10, FALSE),"Please enter details here")</f>
        <v>Please enter details here</v>
      </c>
      <c r="P711" s="99"/>
      <c r="Q711" s="99" t="str">
        <f>IF(Lists!$BA$4="","No","")</f>
        <v>No</v>
      </c>
      <c r="R711" s="100" t="str">
        <f>IF(ISERROR(VLOOKUP($E711,Lists!$T$4:$AA$49,6,FALSE)),"",VLOOKUP($E711,Lists!$T$4:$AA$49,6,FALSE))</f>
        <v/>
      </c>
      <c r="S711" s="101" t="str">
        <f>IF(ISERROR(VLOOKUP($E711,Lists!$T$4:$AA$49,7,FALSE)),"",VLOOKUP($E711,Lists!$T$4:$AA$49,7,FALSE))</f>
        <v/>
      </c>
      <c r="T711" s="102"/>
      <c r="U711" s="102"/>
      <c r="V711" s="102"/>
      <c r="W711" s="102"/>
      <c r="X711" s="102" t="str">
        <f>IF(ISERROR(VLOOKUP($E711,Lists!$T$4:$AF$49,13,FALSE))," ",VLOOKUP($E711,Lists!$T$4:$AF$49,13,FALSE))</f>
        <v xml:space="preserve"> </v>
      </c>
    </row>
    <row r="712" spans="1:24" x14ac:dyDescent="0.25">
      <c r="A712" s="91"/>
      <c r="B712" s="76" t="s">
        <v>781</v>
      </c>
      <c r="C712" s="89" t="s">
        <v>900</v>
      </c>
      <c r="D712" s="139" t="str">
        <f>IF(ISERROR(VLOOKUP($B712,Lists!$R$4:$S$17,2,FALSE)),"",VLOOKUP($B712,Lists!$R$4:$S$17,2,FALSE))</f>
        <v/>
      </c>
      <c r="E712" s="90" t="s">
        <v>799</v>
      </c>
      <c r="F712" s="96"/>
      <c r="G712" s="96" t="s">
        <v>836</v>
      </c>
      <c r="H712" s="91" t="s">
        <v>1016</v>
      </c>
      <c r="I712" s="91" t="s">
        <v>926</v>
      </c>
      <c r="J712" s="97"/>
      <c r="K712" s="78" t="s">
        <v>945</v>
      </c>
      <c r="L712" s="140" t="str">
        <f>IF(ISERROR(VLOOKUP($B712&amp;" "&amp;$M712,Lists!$AC$4:$AD$17,2,FALSE)),"",VLOOKUP($B712&amp;" "&amp;$M712,Lists!$AC$4:$AD$17,2,FALSE))</f>
        <v/>
      </c>
      <c r="M712" s="78" t="str">
        <f>IF(ISERROR(VLOOKUP($K712,Lists!$L$4:$M$7,2,FALSE)),"",VLOOKUP($K712,Lists!$L$4:$M$7,2,FALSE))</f>
        <v/>
      </c>
      <c r="N712" s="98" t="str">
        <f t="shared" ref="N712:N775" si="11">IF(ISERROR(J712*L712),"",J712*L712)</f>
        <v/>
      </c>
      <c r="O712" s="124" t="str">
        <f>IF(C712="no",VLOOKUP(B712,Lists!$R$4:$AB$17,10, FALSE),"Please enter details here")</f>
        <v>Please enter details here</v>
      </c>
      <c r="P712" s="99"/>
      <c r="Q712" s="99" t="str">
        <f>IF(Lists!$BA$4="","No","")</f>
        <v>No</v>
      </c>
      <c r="R712" s="100" t="str">
        <f>IF(ISERROR(VLOOKUP($E712,Lists!$T$4:$AA$49,6,FALSE)),"",VLOOKUP($E712,Lists!$T$4:$AA$49,6,FALSE))</f>
        <v/>
      </c>
      <c r="S712" s="101" t="str">
        <f>IF(ISERROR(VLOOKUP($E712,Lists!$T$4:$AA$49,7,FALSE)),"",VLOOKUP($E712,Lists!$T$4:$AA$49,7,FALSE))</f>
        <v/>
      </c>
      <c r="T712" s="102"/>
      <c r="U712" s="102"/>
      <c r="V712" s="102"/>
      <c r="W712" s="102"/>
      <c r="X712" s="102" t="str">
        <f>IF(ISERROR(VLOOKUP($E712,Lists!$T$4:$AF$49,13,FALSE))," ",VLOOKUP($E712,Lists!$T$4:$AF$49,13,FALSE))</f>
        <v xml:space="preserve"> </v>
      </c>
    </row>
    <row r="713" spans="1:24" x14ac:dyDescent="0.25">
      <c r="A713" s="91"/>
      <c r="B713" s="76" t="s">
        <v>781</v>
      </c>
      <c r="C713" s="89" t="s">
        <v>900</v>
      </c>
      <c r="D713" s="139" t="str">
        <f>IF(ISERROR(VLOOKUP($B713,Lists!$R$4:$S$17,2,FALSE)),"",VLOOKUP($B713,Lists!$R$4:$S$17,2,FALSE))</f>
        <v/>
      </c>
      <c r="E713" s="90" t="s">
        <v>799</v>
      </c>
      <c r="F713" s="96"/>
      <c r="G713" s="96" t="s">
        <v>836</v>
      </c>
      <c r="H713" s="91" t="s">
        <v>1016</v>
      </c>
      <c r="I713" s="91" t="s">
        <v>926</v>
      </c>
      <c r="J713" s="97"/>
      <c r="K713" s="78" t="s">
        <v>945</v>
      </c>
      <c r="L713" s="140" t="str">
        <f>IF(ISERROR(VLOOKUP($B713&amp;" "&amp;$M713,Lists!$AC$4:$AD$17,2,FALSE)),"",VLOOKUP($B713&amp;" "&amp;$M713,Lists!$AC$4:$AD$17,2,FALSE))</f>
        <v/>
      </c>
      <c r="M713" s="78" t="str">
        <f>IF(ISERROR(VLOOKUP($K713,Lists!$L$4:$M$7,2,FALSE)),"",VLOOKUP($K713,Lists!$L$4:$M$7,2,FALSE))</f>
        <v/>
      </c>
      <c r="N713" s="98" t="str">
        <f t="shared" si="11"/>
        <v/>
      </c>
      <c r="O713" s="124" t="str">
        <f>IF(C713="no",VLOOKUP(B713,Lists!$R$4:$AB$17,10, FALSE),"Please enter details here")</f>
        <v>Please enter details here</v>
      </c>
      <c r="P713" s="99"/>
      <c r="Q713" s="99" t="str">
        <f>IF(Lists!$BA$4="","No","")</f>
        <v>No</v>
      </c>
      <c r="R713" s="100" t="str">
        <f>IF(ISERROR(VLOOKUP($E713,Lists!$T$4:$AA$49,6,FALSE)),"",VLOOKUP($E713,Lists!$T$4:$AA$49,6,FALSE))</f>
        <v/>
      </c>
      <c r="S713" s="101" t="str">
        <f>IF(ISERROR(VLOOKUP($E713,Lists!$T$4:$AA$49,7,FALSE)),"",VLOOKUP($E713,Lists!$T$4:$AA$49,7,FALSE))</f>
        <v/>
      </c>
      <c r="T713" s="102"/>
      <c r="U713" s="102"/>
      <c r="V713" s="102"/>
      <c r="W713" s="102"/>
      <c r="X713" s="102" t="str">
        <f>IF(ISERROR(VLOOKUP($E713,Lists!$T$4:$AF$49,13,FALSE))," ",VLOOKUP($E713,Lists!$T$4:$AF$49,13,FALSE))</f>
        <v xml:space="preserve"> </v>
      </c>
    </row>
    <row r="714" spans="1:24" x14ac:dyDescent="0.25">
      <c r="A714" s="91"/>
      <c r="B714" s="76" t="s">
        <v>781</v>
      </c>
      <c r="C714" s="89" t="s">
        <v>900</v>
      </c>
      <c r="D714" s="139" t="str">
        <f>IF(ISERROR(VLOOKUP($B714,Lists!$R$4:$S$17,2,FALSE)),"",VLOOKUP($B714,Lists!$R$4:$S$17,2,FALSE))</f>
        <v/>
      </c>
      <c r="E714" s="90" t="s">
        <v>799</v>
      </c>
      <c r="F714" s="96"/>
      <c r="G714" s="96" t="s">
        <v>836</v>
      </c>
      <c r="H714" s="91" t="s">
        <v>1016</v>
      </c>
      <c r="I714" s="91" t="s">
        <v>926</v>
      </c>
      <c r="J714" s="97"/>
      <c r="K714" s="78" t="s">
        <v>945</v>
      </c>
      <c r="L714" s="140" t="str">
        <f>IF(ISERROR(VLOOKUP($B714&amp;" "&amp;$M714,Lists!$AC$4:$AD$17,2,FALSE)),"",VLOOKUP($B714&amp;" "&amp;$M714,Lists!$AC$4:$AD$17,2,FALSE))</f>
        <v/>
      </c>
      <c r="M714" s="78" t="str">
        <f>IF(ISERROR(VLOOKUP($K714,Lists!$L$4:$M$7,2,FALSE)),"",VLOOKUP($K714,Lists!$L$4:$M$7,2,FALSE))</f>
        <v/>
      </c>
      <c r="N714" s="98" t="str">
        <f t="shared" si="11"/>
        <v/>
      </c>
      <c r="O714" s="124" t="str">
        <f>IF(C714="no",VLOOKUP(B714,Lists!$R$4:$AB$17,10, FALSE),"Please enter details here")</f>
        <v>Please enter details here</v>
      </c>
      <c r="P714" s="99"/>
      <c r="Q714" s="99" t="str">
        <f>IF(Lists!$BA$4="","No","")</f>
        <v>No</v>
      </c>
      <c r="R714" s="100" t="str">
        <f>IF(ISERROR(VLOOKUP($E714,Lists!$T$4:$AA$49,6,FALSE)),"",VLOOKUP($E714,Lists!$T$4:$AA$49,6,FALSE))</f>
        <v/>
      </c>
      <c r="S714" s="101" t="str">
        <f>IF(ISERROR(VLOOKUP($E714,Lists!$T$4:$AA$49,7,FALSE)),"",VLOOKUP($E714,Lists!$T$4:$AA$49,7,FALSE))</f>
        <v/>
      </c>
      <c r="T714" s="102"/>
      <c r="U714" s="102"/>
      <c r="V714" s="102"/>
      <c r="W714" s="102"/>
      <c r="X714" s="102" t="str">
        <f>IF(ISERROR(VLOOKUP($E714,Lists!$T$4:$AF$49,13,FALSE))," ",VLOOKUP($E714,Lists!$T$4:$AF$49,13,FALSE))</f>
        <v xml:space="preserve"> </v>
      </c>
    </row>
    <row r="715" spans="1:24" x14ac:dyDescent="0.25">
      <c r="A715" s="91"/>
      <c r="B715" s="76" t="s">
        <v>781</v>
      </c>
      <c r="C715" s="89" t="s">
        <v>900</v>
      </c>
      <c r="D715" s="139" t="str">
        <f>IF(ISERROR(VLOOKUP($B715,Lists!$R$4:$S$17,2,FALSE)),"",VLOOKUP($B715,Lists!$R$4:$S$17,2,FALSE))</f>
        <v/>
      </c>
      <c r="E715" s="90" t="s">
        <v>799</v>
      </c>
      <c r="F715" s="96"/>
      <c r="G715" s="96" t="s">
        <v>836</v>
      </c>
      <c r="H715" s="91" t="s">
        <v>1016</v>
      </c>
      <c r="I715" s="91" t="s">
        <v>926</v>
      </c>
      <c r="J715" s="97"/>
      <c r="K715" s="78" t="s">
        <v>945</v>
      </c>
      <c r="L715" s="140" t="str">
        <f>IF(ISERROR(VLOOKUP($B715&amp;" "&amp;$M715,Lists!$AC$4:$AD$17,2,FALSE)),"",VLOOKUP($B715&amp;" "&amp;$M715,Lists!$AC$4:$AD$17,2,FALSE))</f>
        <v/>
      </c>
      <c r="M715" s="78" t="str">
        <f>IF(ISERROR(VLOOKUP($K715,Lists!$L$4:$M$7,2,FALSE)),"",VLOOKUP($K715,Lists!$L$4:$M$7,2,FALSE))</f>
        <v/>
      </c>
      <c r="N715" s="98" t="str">
        <f t="shared" si="11"/>
        <v/>
      </c>
      <c r="O715" s="124" t="str">
        <f>IF(C715="no",VLOOKUP(B715,Lists!$R$4:$AB$17,10, FALSE),"Please enter details here")</f>
        <v>Please enter details here</v>
      </c>
      <c r="P715" s="99"/>
      <c r="Q715" s="99" t="str">
        <f>IF(Lists!$BA$4="","No","")</f>
        <v>No</v>
      </c>
      <c r="R715" s="100" t="str">
        <f>IF(ISERROR(VLOOKUP($E715,Lists!$T$4:$AA$49,6,FALSE)),"",VLOOKUP($E715,Lists!$T$4:$AA$49,6,FALSE))</f>
        <v/>
      </c>
      <c r="S715" s="101" t="str">
        <f>IF(ISERROR(VLOOKUP($E715,Lists!$T$4:$AA$49,7,FALSE)),"",VLOOKUP($E715,Lists!$T$4:$AA$49,7,FALSE))</f>
        <v/>
      </c>
      <c r="T715" s="102"/>
      <c r="U715" s="102"/>
      <c r="V715" s="102"/>
      <c r="W715" s="102"/>
      <c r="X715" s="102" t="str">
        <f>IF(ISERROR(VLOOKUP($E715,Lists!$T$4:$AF$49,13,FALSE))," ",VLOOKUP($E715,Lists!$T$4:$AF$49,13,FALSE))</f>
        <v xml:space="preserve"> </v>
      </c>
    </row>
    <row r="716" spans="1:24" x14ac:dyDescent="0.25">
      <c r="A716" s="91"/>
      <c r="B716" s="76" t="s">
        <v>781</v>
      </c>
      <c r="C716" s="89" t="s">
        <v>900</v>
      </c>
      <c r="D716" s="139" t="str">
        <f>IF(ISERROR(VLOOKUP($B716,Lists!$R$4:$S$17,2,FALSE)),"",VLOOKUP($B716,Lists!$R$4:$S$17,2,FALSE))</f>
        <v/>
      </c>
      <c r="E716" s="90" t="s">
        <v>799</v>
      </c>
      <c r="F716" s="96"/>
      <c r="G716" s="96" t="s">
        <v>836</v>
      </c>
      <c r="H716" s="91" t="s">
        <v>1016</v>
      </c>
      <c r="I716" s="91" t="s">
        <v>926</v>
      </c>
      <c r="J716" s="97"/>
      <c r="K716" s="78" t="s">
        <v>945</v>
      </c>
      <c r="L716" s="140" t="str">
        <f>IF(ISERROR(VLOOKUP($B716&amp;" "&amp;$M716,Lists!$AC$4:$AD$17,2,FALSE)),"",VLOOKUP($B716&amp;" "&amp;$M716,Lists!$AC$4:$AD$17,2,FALSE))</f>
        <v/>
      </c>
      <c r="M716" s="78" t="str">
        <f>IF(ISERROR(VLOOKUP($K716,Lists!$L$4:$M$7,2,FALSE)),"",VLOOKUP($K716,Lists!$L$4:$M$7,2,FALSE))</f>
        <v/>
      </c>
      <c r="N716" s="98" t="str">
        <f t="shared" si="11"/>
        <v/>
      </c>
      <c r="O716" s="124" t="str">
        <f>IF(C716="no",VLOOKUP(B716,Lists!$R$4:$AB$17,10, FALSE),"Please enter details here")</f>
        <v>Please enter details here</v>
      </c>
      <c r="P716" s="99"/>
      <c r="Q716" s="99" t="str">
        <f>IF(Lists!$BA$4="","No","")</f>
        <v>No</v>
      </c>
      <c r="R716" s="100" t="str">
        <f>IF(ISERROR(VLOOKUP($E716,Lists!$T$4:$AA$49,6,FALSE)),"",VLOOKUP($E716,Lists!$T$4:$AA$49,6,FALSE))</f>
        <v/>
      </c>
      <c r="S716" s="101" t="str">
        <f>IF(ISERROR(VLOOKUP($E716,Lists!$T$4:$AA$49,7,FALSE)),"",VLOOKUP($E716,Lists!$T$4:$AA$49,7,FALSE))</f>
        <v/>
      </c>
      <c r="T716" s="102"/>
      <c r="U716" s="102"/>
      <c r="V716" s="102"/>
      <c r="W716" s="102"/>
      <c r="X716" s="102" t="str">
        <f>IF(ISERROR(VLOOKUP($E716,Lists!$T$4:$AF$49,13,FALSE))," ",VLOOKUP($E716,Lists!$T$4:$AF$49,13,FALSE))</f>
        <v xml:space="preserve"> </v>
      </c>
    </row>
    <row r="717" spans="1:24" x14ac:dyDescent="0.25">
      <c r="A717" s="91"/>
      <c r="B717" s="76" t="s">
        <v>781</v>
      </c>
      <c r="C717" s="89" t="s">
        <v>900</v>
      </c>
      <c r="D717" s="139" t="str">
        <f>IF(ISERROR(VLOOKUP($B717,Lists!$R$4:$S$17,2,FALSE)),"",VLOOKUP($B717,Lists!$R$4:$S$17,2,FALSE))</f>
        <v/>
      </c>
      <c r="E717" s="90" t="s">
        <v>799</v>
      </c>
      <c r="F717" s="96"/>
      <c r="G717" s="96" t="s">
        <v>836</v>
      </c>
      <c r="H717" s="91" t="s">
        <v>1016</v>
      </c>
      <c r="I717" s="91" t="s">
        <v>926</v>
      </c>
      <c r="J717" s="97"/>
      <c r="K717" s="78" t="s">
        <v>945</v>
      </c>
      <c r="L717" s="140" t="str">
        <f>IF(ISERROR(VLOOKUP($B717&amp;" "&amp;$M717,Lists!$AC$4:$AD$17,2,FALSE)),"",VLOOKUP($B717&amp;" "&amp;$M717,Lists!$AC$4:$AD$17,2,FALSE))</f>
        <v/>
      </c>
      <c r="M717" s="78" t="str">
        <f>IF(ISERROR(VLOOKUP($K717,Lists!$L$4:$M$7,2,FALSE)),"",VLOOKUP($K717,Lists!$L$4:$M$7,2,FALSE))</f>
        <v/>
      </c>
      <c r="N717" s="98" t="str">
        <f t="shared" si="11"/>
        <v/>
      </c>
      <c r="O717" s="124" t="str">
        <f>IF(C717="no",VLOOKUP(B717,Lists!$R$4:$AB$17,10, FALSE),"Please enter details here")</f>
        <v>Please enter details here</v>
      </c>
      <c r="P717" s="99"/>
      <c r="Q717" s="99" t="str">
        <f>IF(Lists!$BA$4="","No","")</f>
        <v>No</v>
      </c>
      <c r="R717" s="100" t="str">
        <f>IF(ISERROR(VLOOKUP($E717,Lists!$T$4:$AA$49,6,FALSE)),"",VLOOKUP($E717,Lists!$T$4:$AA$49,6,FALSE))</f>
        <v/>
      </c>
      <c r="S717" s="101" t="str">
        <f>IF(ISERROR(VLOOKUP($E717,Lists!$T$4:$AA$49,7,FALSE)),"",VLOOKUP($E717,Lists!$T$4:$AA$49,7,FALSE))</f>
        <v/>
      </c>
      <c r="T717" s="102"/>
      <c r="U717" s="102"/>
      <c r="V717" s="102"/>
      <c r="W717" s="102"/>
      <c r="X717" s="102" t="str">
        <f>IF(ISERROR(VLOOKUP($E717,Lists!$T$4:$AF$49,13,FALSE))," ",VLOOKUP($E717,Lists!$T$4:$AF$49,13,FALSE))</f>
        <v xml:space="preserve"> </v>
      </c>
    </row>
    <row r="718" spans="1:24" x14ac:dyDescent="0.25">
      <c r="A718" s="91"/>
      <c r="B718" s="76" t="s">
        <v>781</v>
      </c>
      <c r="C718" s="89" t="s">
        <v>900</v>
      </c>
      <c r="D718" s="139" t="str">
        <f>IF(ISERROR(VLOOKUP($B718,Lists!$R$4:$S$17,2,FALSE)),"",VLOOKUP($B718,Lists!$R$4:$S$17,2,FALSE))</f>
        <v/>
      </c>
      <c r="E718" s="90" t="s">
        <v>799</v>
      </c>
      <c r="F718" s="96"/>
      <c r="G718" s="96" t="s">
        <v>836</v>
      </c>
      <c r="H718" s="91" t="s">
        <v>1016</v>
      </c>
      <c r="I718" s="91" t="s">
        <v>926</v>
      </c>
      <c r="J718" s="97"/>
      <c r="K718" s="78" t="s">
        <v>945</v>
      </c>
      <c r="L718" s="140" t="str">
        <f>IF(ISERROR(VLOOKUP($B718&amp;" "&amp;$M718,Lists!$AC$4:$AD$17,2,FALSE)),"",VLOOKUP($B718&amp;" "&amp;$M718,Lists!$AC$4:$AD$17,2,FALSE))</f>
        <v/>
      </c>
      <c r="M718" s="78" t="str">
        <f>IF(ISERROR(VLOOKUP($K718,Lists!$L$4:$M$7,2,FALSE)),"",VLOOKUP($K718,Lists!$L$4:$M$7,2,FALSE))</f>
        <v/>
      </c>
      <c r="N718" s="98" t="str">
        <f t="shared" si="11"/>
        <v/>
      </c>
      <c r="O718" s="124" t="str">
        <f>IF(C718="no",VLOOKUP(B718,Lists!$R$4:$AB$17,10, FALSE),"Please enter details here")</f>
        <v>Please enter details here</v>
      </c>
      <c r="P718" s="99"/>
      <c r="Q718" s="99" t="str">
        <f>IF(Lists!$BA$4="","No","")</f>
        <v>No</v>
      </c>
      <c r="R718" s="100" t="str">
        <f>IF(ISERROR(VLOOKUP($E718,Lists!$T$4:$AA$49,6,FALSE)),"",VLOOKUP($E718,Lists!$T$4:$AA$49,6,FALSE))</f>
        <v/>
      </c>
      <c r="S718" s="101" t="str">
        <f>IF(ISERROR(VLOOKUP($E718,Lists!$T$4:$AA$49,7,FALSE)),"",VLOOKUP($E718,Lists!$T$4:$AA$49,7,FALSE))</f>
        <v/>
      </c>
      <c r="T718" s="102"/>
      <c r="U718" s="102"/>
      <c r="V718" s="102"/>
      <c r="W718" s="102"/>
      <c r="X718" s="102" t="str">
        <f>IF(ISERROR(VLOOKUP($E718,Lists!$T$4:$AF$49,13,FALSE))," ",VLOOKUP($E718,Lists!$T$4:$AF$49,13,FALSE))</f>
        <v xml:space="preserve"> </v>
      </c>
    </row>
    <row r="719" spans="1:24" x14ac:dyDescent="0.25">
      <c r="A719" s="91"/>
      <c r="B719" s="76" t="s">
        <v>781</v>
      </c>
      <c r="C719" s="89" t="s">
        <v>900</v>
      </c>
      <c r="D719" s="139" t="str">
        <f>IF(ISERROR(VLOOKUP($B719,Lists!$R$4:$S$17,2,FALSE)),"",VLOOKUP($B719,Lists!$R$4:$S$17,2,FALSE))</f>
        <v/>
      </c>
      <c r="E719" s="90" t="s">
        <v>799</v>
      </c>
      <c r="F719" s="96"/>
      <c r="G719" s="96" t="s">
        <v>836</v>
      </c>
      <c r="H719" s="91" t="s">
        <v>1016</v>
      </c>
      <c r="I719" s="91" t="s">
        <v>926</v>
      </c>
      <c r="J719" s="97"/>
      <c r="K719" s="78" t="s">
        <v>945</v>
      </c>
      <c r="L719" s="140" t="str">
        <f>IF(ISERROR(VLOOKUP($B719&amp;" "&amp;$M719,Lists!$AC$4:$AD$17,2,FALSE)),"",VLOOKUP($B719&amp;" "&amp;$M719,Lists!$AC$4:$AD$17,2,FALSE))</f>
        <v/>
      </c>
      <c r="M719" s="78" t="str">
        <f>IF(ISERROR(VLOOKUP($K719,Lists!$L$4:$M$7,2,FALSE)),"",VLOOKUP($K719,Lists!$L$4:$M$7,2,FALSE))</f>
        <v/>
      </c>
      <c r="N719" s="98" t="str">
        <f t="shared" si="11"/>
        <v/>
      </c>
      <c r="O719" s="124" t="str">
        <f>IF(C719="no",VLOOKUP(B719,Lists!$R$4:$AB$17,10, FALSE),"Please enter details here")</f>
        <v>Please enter details here</v>
      </c>
      <c r="P719" s="99"/>
      <c r="Q719" s="99" t="str">
        <f>IF(Lists!$BA$4="","No","")</f>
        <v>No</v>
      </c>
      <c r="R719" s="100" t="str">
        <f>IF(ISERROR(VLOOKUP($E719,Lists!$T$4:$AA$49,6,FALSE)),"",VLOOKUP($E719,Lists!$T$4:$AA$49,6,FALSE))</f>
        <v/>
      </c>
      <c r="S719" s="101" t="str">
        <f>IF(ISERROR(VLOOKUP($E719,Lists!$T$4:$AA$49,7,FALSE)),"",VLOOKUP($E719,Lists!$T$4:$AA$49,7,FALSE))</f>
        <v/>
      </c>
      <c r="T719" s="102"/>
      <c r="U719" s="102"/>
      <c r="V719" s="102"/>
      <c r="W719" s="102"/>
      <c r="X719" s="102" t="str">
        <f>IF(ISERROR(VLOOKUP($E719,Lists!$T$4:$AF$49,13,FALSE))," ",VLOOKUP($E719,Lists!$T$4:$AF$49,13,FALSE))</f>
        <v xml:space="preserve"> </v>
      </c>
    </row>
    <row r="720" spans="1:24" x14ac:dyDescent="0.25">
      <c r="A720" s="91"/>
      <c r="B720" s="76" t="s">
        <v>781</v>
      </c>
      <c r="C720" s="89" t="s">
        <v>900</v>
      </c>
      <c r="D720" s="139" t="str">
        <f>IF(ISERROR(VLOOKUP($B720,Lists!$R$4:$S$17,2,FALSE)),"",VLOOKUP($B720,Lists!$R$4:$S$17,2,FALSE))</f>
        <v/>
      </c>
      <c r="E720" s="90" t="s">
        <v>799</v>
      </c>
      <c r="F720" s="96"/>
      <c r="G720" s="96" t="s">
        <v>836</v>
      </c>
      <c r="H720" s="91" t="s">
        <v>1016</v>
      </c>
      <c r="I720" s="91" t="s">
        <v>926</v>
      </c>
      <c r="J720" s="97"/>
      <c r="K720" s="78" t="s">
        <v>945</v>
      </c>
      <c r="L720" s="140" t="str">
        <f>IF(ISERROR(VLOOKUP($B720&amp;" "&amp;$M720,Lists!$AC$4:$AD$17,2,FALSE)),"",VLOOKUP($B720&amp;" "&amp;$M720,Lists!$AC$4:$AD$17,2,FALSE))</f>
        <v/>
      </c>
      <c r="M720" s="78" t="str">
        <f>IF(ISERROR(VLOOKUP($K720,Lists!$L$4:$M$7,2,FALSE)),"",VLOOKUP($K720,Lists!$L$4:$M$7,2,FALSE))</f>
        <v/>
      </c>
      <c r="N720" s="98" t="str">
        <f t="shared" si="11"/>
        <v/>
      </c>
      <c r="O720" s="124" t="str">
        <f>IF(C720="no",VLOOKUP(B720,Lists!$R$4:$AB$17,10, FALSE),"Please enter details here")</f>
        <v>Please enter details here</v>
      </c>
      <c r="P720" s="99"/>
      <c r="Q720" s="99" t="str">
        <f>IF(Lists!$BA$4="","No","")</f>
        <v>No</v>
      </c>
      <c r="R720" s="100" t="str">
        <f>IF(ISERROR(VLOOKUP($E720,Lists!$T$4:$AA$49,6,FALSE)),"",VLOOKUP($E720,Lists!$T$4:$AA$49,6,FALSE))</f>
        <v/>
      </c>
      <c r="S720" s="101" t="str">
        <f>IF(ISERROR(VLOOKUP($E720,Lists!$T$4:$AA$49,7,FALSE)),"",VLOOKUP($E720,Lists!$T$4:$AA$49,7,FALSE))</f>
        <v/>
      </c>
      <c r="T720" s="102"/>
      <c r="U720" s="102"/>
      <c r="V720" s="102"/>
      <c r="W720" s="102"/>
      <c r="X720" s="102" t="str">
        <f>IF(ISERROR(VLOOKUP($E720,Lists!$T$4:$AF$49,13,FALSE))," ",VLOOKUP($E720,Lists!$T$4:$AF$49,13,FALSE))</f>
        <v xml:space="preserve"> </v>
      </c>
    </row>
    <row r="721" spans="1:24" x14ac:dyDescent="0.25">
      <c r="A721" s="91"/>
      <c r="B721" s="76" t="s">
        <v>781</v>
      </c>
      <c r="C721" s="89" t="s">
        <v>900</v>
      </c>
      <c r="D721" s="139" t="str">
        <f>IF(ISERROR(VLOOKUP($B721,Lists!$R$4:$S$17,2,FALSE)),"",VLOOKUP($B721,Lists!$R$4:$S$17,2,FALSE))</f>
        <v/>
      </c>
      <c r="E721" s="90" t="s">
        <v>799</v>
      </c>
      <c r="F721" s="96"/>
      <c r="G721" s="96" t="s">
        <v>836</v>
      </c>
      <c r="H721" s="91" t="s">
        <v>1016</v>
      </c>
      <c r="I721" s="91" t="s">
        <v>926</v>
      </c>
      <c r="J721" s="97"/>
      <c r="K721" s="78" t="s">
        <v>945</v>
      </c>
      <c r="L721" s="140" t="str">
        <f>IF(ISERROR(VLOOKUP($B721&amp;" "&amp;$M721,Lists!$AC$4:$AD$17,2,FALSE)),"",VLOOKUP($B721&amp;" "&amp;$M721,Lists!$AC$4:$AD$17,2,FALSE))</f>
        <v/>
      </c>
      <c r="M721" s="78" t="str">
        <f>IF(ISERROR(VLOOKUP($K721,Lists!$L$4:$M$7,2,FALSE)),"",VLOOKUP($K721,Lists!$L$4:$M$7,2,FALSE))</f>
        <v/>
      </c>
      <c r="N721" s="98" t="str">
        <f t="shared" si="11"/>
        <v/>
      </c>
      <c r="O721" s="124" t="str">
        <f>IF(C721="no",VLOOKUP(B721,Lists!$R$4:$AB$17,10, FALSE),"Please enter details here")</f>
        <v>Please enter details here</v>
      </c>
      <c r="P721" s="99"/>
      <c r="Q721" s="99" t="str">
        <f>IF(Lists!$BA$4="","No","")</f>
        <v>No</v>
      </c>
      <c r="R721" s="100" t="str">
        <f>IF(ISERROR(VLOOKUP($E721,Lists!$T$4:$AA$49,6,FALSE)),"",VLOOKUP($E721,Lists!$T$4:$AA$49,6,FALSE))</f>
        <v/>
      </c>
      <c r="S721" s="101" t="str">
        <f>IF(ISERROR(VLOOKUP($E721,Lists!$T$4:$AA$49,7,FALSE)),"",VLOOKUP($E721,Lists!$T$4:$AA$49,7,FALSE))</f>
        <v/>
      </c>
      <c r="T721" s="102"/>
      <c r="U721" s="102"/>
      <c r="V721" s="102"/>
      <c r="W721" s="102"/>
      <c r="X721" s="102" t="str">
        <f>IF(ISERROR(VLOOKUP($E721,Lists!$T$4:$AF$49,13,FALSE))," ",VLOOKUP($E721,Lists!$T$4:$AF$49,13,FALSE))</f>
        <v xml:space="preserve"> </v>
      </c>
    </row>
    <row r="722" spans="1:24" x14ac:dyDescent="0.25">
      <c r="A722" s="91"/>
      <c r="B722" s="76" t="s">
        <v>781</v>
      </c>
      <c r="C722" s="89" t="s">
        <v>900</v>
      </c>
      <c r="D722" s="139" t="str">
        <f>IF(ISERROR(VLOOKUP($B722,Lists!$R$4:$S$17,2,FALSE)),"",VLOOKUP($B722,Lists!$R$4:$S$17,2,FALSE))</f>
        <v/>
      </c>
      <c r="E722" s="90" t="s">
        <v>799</v>
      </c>
      <c r="F722" s="96"/>
      <c r="G722" s="96" t="s">
        <v>836</v>
      </c>
      <c r="H722" s="91" t="s">
        <v>1016</v>
      </c>
      <c r="I722" s="91" t="s">
        <v>926</v>
      </c>
      <c r="J722" s="97"/>
      <c r="K722" s="78" t="s">
        <v>945</v>
      </c>
      <c r="L722" s="140" t="str">
        <f>IF(ISERROR(VLOOKUP($B722&amp;" "&amp;$M722,Lists!$AC$4:$AD$17,2,FALSE)),"",VLOOKUP($B722&amp;" "&amp;$M722,Lists!$AC$4:$AD$17,2,FALSE))</f>
        <v/>
      </c>
      <c r="M722" s="78" t="str">
        <f>IF(ISERROR(VLOOKUP($K722,Lists!$L$4:$M$7,2,FALSE)),"",VLOOKUP($K722,Lists!$L$4:$M$7,2,FALSE))</f>
        <v/>
      </c>
      <c r="N722" s="98" t="str">
        <f t="shared" si="11"/>
        <v/>
      </c>
      <c r="O722" s="124" t="str">
        <f>IF(C722="no",VLOOKUP(B722,Lists!$R$4:$AB$17,10, FALSE),"Please enter details here")</f>
        <v>Please enter details here</v>
      </c>
      <c r="P722" s="99"/>
      <c r="Q722" s="99" t="str">
        <f>IF(Lists!$BA$4="","No","")</f>
        <v>No</v>
      </c>
      <c r="R722" s="100" t="str">
        <f>IF(ISERROR(VLOOKUP($E722,Lists!$T$4:$AA$49,6,FALSE)),"",VLOOKUP($E722,Lists!$T$4:$AA$49,6,FALSE))</f>
        <v/>
      </c>
      <c r="S722" s="101" t="str">
        <f>IF(ISERROR(VLOOKUP($E722,Lists!$T$4:$AA$49,7,FALSE)),"",VLOOKUP($E722,Lists!$T$4:$AA$49,7,FALSE))</f>
        <v/>
      </c>
      <c r="T722" s="102"/>
      <c r="U722" s="102"/>
      <c r="V722" s="102"/>
      <c r="W722" s="102"/>
      <c r="X722" s="102" t="str">
        <f>IF(ISERROR(VLOOKUP($E722,Lists!$T$4:$AF$49,13,FALSE))," ",VLOOKUP($E722,Lists!$T$4:$AF$49,13,FALSE))</f>
        <v xml:space="preserve"> </v>
      </c>
    </row>
    <row r="723" spans="1:24" x14ac:dyDescent="0.25">
      <c r="A723" s="91"/>
      <c r="B723" s="76" t="s">
        <v>781</v>
      </c>
      <c r="C723" s="89" t="s">
        <v>900</v>
      </c>
      <c r="D723" s="139" t="str">
        <f>IF(ISERROR(VLOOKUP($B723,Lists!$R$4:$S$17,2,FALSE)),"",VLOOKUP($B723,Lists!$R$4:$S$17,2,FALSE))</f>
        <v/>
      </c>
      <c r="E723" s="90" t="s">
        <v>799</v>
      </c>
      <c r="F723" s="96"/>
      <c r="G723" s="96" t="s">
        <v>836</v>
      </c>
      <c r="H723" s="91" t="s">
        <v>1016</v>
      </c>
      <c r="I723" s="91" t="s">
        <v>926</v>
      </c>
      <c r="J723" s="97"/>
      <c r="K723" s="78" t="s">
        <v>945</v>
      </c>
      <c r="L723" s="140" t="str">
        <f>IF(ISERROR(VLOOKUP($B723&amp;" "&amp;$M723,Lists!$AC$4:$AD$17,2,FALSE)),"",VLOOKUP($B723&amp;" "&amp;$M723,Lists!$AC$4:$AD$17,2,FALSE))</f>
        <v/>
      </c>
      <c r="M723" s="78" t="str">
        <f>IF(ISERROR(VLOOKUP($K723,Lists!$L$4:$M$7,2,FALSE)),"",VLOOKUP($K723,Lists!$L$4:$M$7,2,FALSE))</f>
        <v/>
      </c>
      <c r="N723" s="98" t="str">
        <f t="shared" si="11"/>
        <v/>
      </c>
      <c r="O723" s="124" t="str">
        <f>IF(C723="no",VLOOKUP(B723,Lists!$R$4:$AB$17,10, FALSE),"Please enter details here")</f>
        <v>Please enter details here</v>
      </c>
      <c r="P723" s="99"/>
      <c r="Q723" s="99" t="str">
        <f>IF(Lists!$BA$4="","No","")</f>
        <v>No</v>
      </c>
      <c r="R723" s="100" t="str">
        <f>IF(ISERROR(VLOOKUP($E723,Lists!$T$4:$AA$49,6,FALSE)),"",VLOOKUP($E723,Lists!$T$4:$AA$49,6,FALSE))</f>
        <v/>
      </c>
      <c r="S723" s="101" t="str">
        <f>IF(ISERROR(VLOOKUP($E723,Lists!$T$4:$AA$49,7,FALSE)),"",VLOOKUP($E723,Lists!$T$4:$AA$49,7,FALSE))</f>
        <v/>
      </c>
      <c r="T723" s="102"/>
      <c r="U723" s="102"/>
      <c r="V723" s="102"/>
      <c r="W723" s="102"/>
      <c r="X723" s="102" t="str">
        <f>IF(ISERROR(VLOOKUP($E723,Lists!$T$4:$AF$49,13,FALSE))," ",VLOOKUP($E723,Lists!$T$4:$AF$49,13,FALSE))</f>
        <v xml:space="preserve"> </v>
      </c>
    </row>
    <row r="724" spans="1:24" x14ac:dyDescent="0.25">
      <c r="A724" s="91"/>
      <c r="B724" s="76" t="s">
        <v>781</v>
      </c>
      <c r="C724" s="89" t="s">
        <v>900</v>
      </c>
      <c r="D724" s="139" t="str">
        <f>IF(ISERROR(VLOOKUP($B724,Lists!$R$4:$S$17,2,FALSE)),"",VLOOKUP($B724,Lists!$R$4:$S$17,2,FALSE))</f>
        <v/>
      </c>
      <c r="E724" s="90" t="s">
        <v>799</v>
      </c>
      <c r="F724" s="96"/>
      <c r="G724" s="96" t="s">
        <v>836</v>
      </c>
      <c r="H724" s="91" t="s">
        <v>1016</v>
      </c>
      <c r="I724" s="91" t="s">
        <v>926</v>
      </c>
      <c r="J724" s="97"/>
      <c r="K724" s="78" t="s">
        <v>945</v>
      </c>
      <c r="L724" s="140" t="str">
        <f>IF(ISERROR(VLOOKUP($B724&amp;" "&amp;$M724,Lists!$AC$4:$AD$17,2,FALSE)),"",VLOOKUP($B724&amp;" "&amp;$M724,Lists!$AC$4:$AD$17,2,FALSE))</f>
        <v/>
      </c>
      <c r="M724" s="78" t="str">
        <f>IF(ISERROR(VLOOKUP($K724,Lists!$L$4:$M$7,2,FALSE)),"",VLOOKUP($K724,Lists!$L$4:$M$7,2,FALSE))</f>
        <v/>
      </c>
      <c r="N724" s="98" t="str">
        <f t="shared" si="11"/>
        <v/>
      </c>
      <c r="O724" s="124" t="str">
        <f>IF(C724="no",VLOOKUP(B724,Lists!$R$4:$AB$17,10, FALSE),"Please enter details here")</f>
        <v>Please enter details here</v>
      </c>
      <c r="P724" s="99"/>
      <c r="Q724" s="99" t="str">
        <f>IF(Lists!$BA$4="","No","")</f>
        <v>No</v>
      </c>
      <c r="R724" s="100" t="str">
        <f>IF(ISERROR(VLOOKUP($E724,Lists!$T$4:$AA$49,6,FALSE)),"",VLOOKUP($E724,Lists!$T$4:$AA$49,6,FALSE))</f>
        <v/>
      </c>
      <c r="S724" s="101" t="str">
        <f>IF(ISERROR(VLOOKUP($E724,Lists!$T$4:$AA$49,7,FALSE)),"",VLOOKUP($E724,Lists!$T$4:$AA$49,7,FALSE))</f>
        <v/>
      </c>
      <c r="T724" s="102"/>
      <c r="U724" s="102"/>
      <c r="V724" s="102"/>
      <c r="W724" s="102"/>
      <c r="X724" s="102" t="str">
        <f>IF(ISERROR(VLOOKUP($E724,Lists!$T$4:$AF$49,13,FALSE))," ",VLOOKUP($E724,Lists!$T$4:$AF$49,13,FALSE))</f>
        <v xml:space="preserve"> </v>
      </c>
    </row>
    <row r="725" spans="1:24" x14ac:dyDescent="0.25">
      <c r="A725" s="91"/>
      <c r="B725" s="76" t="s">
        <v>781</v>
      </c>
      <c r="C725" s="89" t="s">
        <v>900</v>
      </c>
      <c r="D725" s="139" t="str">
        <f>IF(ISERROR(VLOOKUP($B725,Lists!$R$4:$S$17,2,FALSE)),"",VLOOKUP($B725,Lists!$R$4:$S$17,2,FALSE))</f>
        <v/>
      </c>
      <c r="E725" s="90" t="s">
        <v>799</v>
      </c>
      <c r="F725" s="96"/>
      <c r="G725" s="96" t="s">
        <v>836</v>
      </c>
      <c r="H725" s="91" t="s">
        <v>1016</v>
      </c>
      <c r="I725" s="91" t="s">
        <v>926</v>
      </c>
      <c r="J725" s="97"/>
      <c r="K725" s="78" t="s">
        <v>945</v>
      </c>
      <c r="L725" s="140" t="str">
        <f>IF(ISERROR(VLOOKUP($B725&amp;" "&amp;$M725,Lists!$AC$4:$AD$17,2,FALSE)),"",VLOOKUP($B725&amp;" "&amp;$M725,Lists!$AC$4:$AD$17,2,FALSE))</f>
        <v/>
      </c>
      <c r="M725" s="78" t="str">
        <f>IF(ISERROR(VLOOKUP($K725,Lists!$L$4:$M$7,2,FALSE)),"",VLOOKUP($K725,Lists!$L$4:$M$7,2,FALSE))</f>
        <v/>
      </c>
      <c r="N725" s="98" t="str">
        <f t="shared" si="11"/>
        <v/>
      </c>
      <c r="O725" s="124" t="str">
        <f>IF(C725="no",VLOOKUP(B725,Lists!$R$4:$AB$17,10, FALSE),"Please enter details here")</f>
        <v>Please enter details here</v>
      </c>
      <c r="P725" s="99"/>
      <c r="Q725" s="99" t="str">
        <f>IF(Lists!$BA$4="","No","")</f>
        <v>No</v>
      </c>
      <c r="R725" s="100" t="str">
        <f>IF(ISERROR(VLOOKUP($E725,Lists!$T$4:$AA$49,6,FALSE)),"",VLOOKUP($E725,Lists!$T$4:$AA$49,6,FALSE))</f>
        <v/>
      </c>
      <c r="S725" s="101" t="str">
        <f>IF(ISERROR(VLOOKUP($E725,Lists!$T$4:$AA$49,7,FALSE)),"",VLOOKUP($E725,Lists!$T$4:$AA$49,7,FALSE))</f>
        <v/>
      </c>
      <c r="T725" s="102"/>
      <c r="U725" s="102"/>
      <c r="V725" s="102"/>
      <c r="W725" s="102"/>
      <c r="X725" s="102" t="str">
        <f>IF(ISERROR(VLOOKUP($E725,Lists!$T$4:$AF$49,13,FALSE))," ",VLOOKUP($E725,Lists!$T$4:$AF$49,13,FALSE))</f>
        <v xml:space="preserve"> </v>
      </c>
    </row>
    <row r="726" spans="1:24" x14ac:dyDescent="0.25">
      <c r="A726" s="91"/>
      <c r="B726" s="76" t="s">
        <v>781</v>
      </c>
      <c r="C726" s="89" t="s">
        <v>900</v>
      </c>
      <c r="D726" s="139" t="str">
        <f>IF(ISERROR(VLOOKUP($B726,Lists!$R$4:$S$17,2,FALSE)),"",VLOOKUP($B726,Lists!$R$4:$S$17,2,FALSE))</f>
        <v/>
      </c>
      <c r="E726" s="90" t="s">
        <v>799</v>
      </c>
      <c r="F726" s="96"/>
      <c r="G726" s="96" t="s">
        <v>836</v>
      </c>
      <c r="H726" s="91" t="s">
        <v>1016</v>
      </c>
      <c r="I726" s="91" t="s">
        <v>926</v>
      </c>
      <c r="J726" s="97"/>
      <c r="K726" s="78" t="s">
        <v>945</v>
      </c>
      <c r="L726" s="140" t="str">
        <f>IF(ISERROR(VLOOKUP($B726&amp;" "&amp;$M726,Lists!$AC$4:$AD$17,2,FALSE)),"",VLOOKUP($B726&amp;" "&amp;$M726,Lists!$AC$4:$AD$17,2,FALSE))</f>
        <v/>
      </c>
      <c r="M726" s="78" t="str">
        <f>IF(ISERROR(VLOOKUP($K726,Lists!$L$4:$M$7,2,FALSE)),"",VLOOKUP($K726,Lists!$L$4:$M$7,2,FALSE))</f>
        <v/>
      </c>
      <c r="N726" s="98" t="str">
        <f t="shared" si="11"/>
        <v/>
      </c>
      <c r="O726" s="124" t="str">
        <f>IF(C726="no",VLOOKUP(B726,Lists!$R$4:$AB$17,10, FALSE),"Please enter details here")</f>
        <v>Please enter details here</v>
      </c>
      <c r="P726" s="99"/>
      <c r="Q726" s="99" t="str">
        <f>IF(Lists!$BA$4="","No","")</f>
        <v>No</v>
      </c>
      <c r="R726" s="100" t="str">
        <f>IF(ISERROR(VLOOKUP($E726,Lists!$T$4:$AA$49,6,FALSE)),"",VLOOKUP($E726,Lists!$T$4:$AA$49,6,FALSE))</f>
        <v/>
      </c>
      <c r="S726" s="101" t="str">
        <f>IF(ISERROR(VLOOKUP($E726,Lists!$T$4:$AA$49,7,FALSE)),"",VLOOKUP($E726,Lists!$T$4:$AA$49,7,FALSE))</f>
        <v/>
      </c>
      <c r="T726" s="102"/>
      <c r="U726" s="102"/>
      <c r="V726" s="102"/>
      <c r="W726" s="102"/>
      <c r="X726" s="102" t="str">
        <f>IF(ISERROR(VLOOKUP($E726,Lists!$T$4:$AF$49,13,FALSE))," ",VLOOKUP($E726,Lists!$T$4:$AF$49,13,FALSE))</f>
        <v xml:space="preserve"> </v>
      </c>
    </row>
    <row r="727" spans="1:24" x14ac:dyDescent="0.25">
      <c r="A727" s="91"/>
      <c r="B727" s="76" t="s">
        <v>781</v>
      </c>
      <c r="C727" s="89" t="s">
        <v>900</v>
      </c>
      <c r="D727" s="139" t="str">
        <f>IF(ISERROR(VLOOKUP($B727,Lists!$R$4:$S$17,2,FALSE)),"",VLOOKUP($B727,Lists!$R$4:$S$17,2,FALSE))</f>
        <v/>
      </c>
      <c r="E727" s="90" t="s">
        <v>799</v>
      </c>
      <c r="F727" s="96"/>
      <c r="G727" s="96" t="s">
        <v>836</v>
      </c>
      <c r="H727" s="91" t="s">
        <v>1016</v>
      </c>
      <c r="I727" s="91" t="s">
        <v>926</v>
      </c>
      <c r="J727" s="97"/>
      <c r="K727" s="78" t="s">
        <v>945</v>
      </c>
      <c r="L727" s="140" t="str">
        <f>IF(ISERROR(VLOOKUP($B727&amp;" "&amp;$M727,Lists!$AC$4:$AD$17,2,FALSE)),"",VLOOKUP($B727&amp;" "&amp;$M727,Lists!$AC$4:$AD$17,2,FALSE))</f>
        <v/>
      </c>
      <c r="M727" s="78" t="str">
        <f>IF(ISERROR(VLOOKUP($K727,Lists!$L$4:$M$7,2,FALSE)),"",VLOOKUP($K727,Lists!$L$4:$M$7,2,FALSE))</f>
        <v/>
      </c>
      <c r="N727" s="98" t="str">
        <f t="shared" si="11"/>
        <v/>
      </c>
      <c r="O727" s="124" t="str">
        <f>IF(C727="no",VLOOKUP(B727,Lists!$R$4:$AB$17,10, FALSE),"Please enter details here")</f>
        <v>Please enter details here</v>
      </c>
      <c r="P727" s="99"/>
      <c r="Q727" s="99" t="str">
        <f>IF(Lists!$BA$4="","No","")</f>
        <v>No</v>
      </c>
      <c r="R727" s="100" t="str">
        <f>IF(ISERROR(VLOOKUP($E727,Lists!$T$4:$AA$49,6,FALSE)),"",VLOOKUP($E727,Lists!$T$4:$AA$49,6,FALSE))</f>
        <v/>
      </c>
      <c r="S727" s="101" t="str">
        <f>IF(ISERROR(VLOOKUP($E727,Lists!$T$4:$AA$49,7,FALSE)),"",VLOOKUP($E727,Lists!$T$4:$AA$49,7,FALSE))</f>
        <v/>
      </c>
      <c r="T727" s="102"/>
      <c r="U727" s="102"/>
      <c r="V727" s="102"/>
      <c r="W727" s="102"/>
      <c r="X727" s="102" t="str">
        <f>IF(ISERROR(VLOOKUP($E727,Lists!$T$4:$AF$49,13,FALSE))," ",VLOOKUP($E727,Lists!$T$4:$AF$49,13,FALSE))</f>
        <v xml:space="preserve"> </v>
      </c>
    </row>
    <row r="728" spans="1:24" x14ac:dyDescent="0.25">
      <c r="A728" s="91"/>
      <c r="B728" s="76" t="s">
        <v>781</v>
      </c>
      <c r="C728" s="89" t="s">
        <v>900</v>
      </c>
      <c r="D728" s="139" t="str">
        <f>IF(ISERROR(VLOOKUP($B728,Lists!$R$4:$S$17,2,FALSE)),"",VLOOKUP($B728,Lists!$R$4:$S$17,2,FALSE))</f>
        <v/>
      </c>
      <c r="E728" s="90" t="s">
        <v>799</v>
      </c>
      <c r="F728" s="96"/>
      <c r="G728" s="96" t="s">
        <v>836</v>
      </c>
      <c r="H728" s="91" t="s">
        <v>1016</v>
      </c>
      <c r="I728" s="91" t="s">
        <v>926</v>
      </c>
      <c r="J728" s="97"/>
      <c r="K728" s="78" t="s">
        <v>945</v>
      </c>
      <c r="L728" s="140" t="str">
        <f>IF(ISERROR(VLOOKUP($B728&amp;" "&amp;$M728,Lists!$AC$4:$AD$17,2,FALSE)),"",VLOOKUP($B728&amp;" "&amp;$M728,Lists!$AC$4:$AD$17,2,FALSE))</f>
        <v/>
      </c>
      <c r="M728" s="78" t="str">
        <f>IF(ISERROR(VLOOKUP($K728,Lists!$L$4:$M$7,2,FALSE)),"",VLOOKUP($K728,Lists!$L$4:$M$7,2,FALSE))</f>
        <v/>
      </c>
      <c r="N728" s="98" t="str">
        <f t="shared" si="11"/>
        <v/>
      </c>
      <c r="O728" s="124" t="str">
        <f>IF(C728="no",VLOOKUP(B728,Lists!$R$4:$AB$17,10, FALSE),"Please enter details here")</f>
        <v>Please enter details here</v>
      </c>
      <c r="P728" s="99"/>
      <c r="Q728" s="99" t="str">
        <f>IF(Lists!$BA$4="","No","")</f>
        <v>No</v>
      </c>
      <c r="R728" s="100" t="str">
        <f>IF(ISERROR(VLOOKUP($E728,Lists!$T$4:$AA$49,6,FALSE)),"",VLOOKUP($E728,Lists!$T$4:$AA$49,6,FALSE))</f>
        <v/>
      </c>
      <c r="S728" s="101" t="str">
        <f>IF(ISERROR(VLOOKUP($E728,Lists!$T$4:$AA$49,7,FALSE)),"",VLOOKUP($E728,Lists!$T$4:$AA$49,7,FALSE))</f>
        <v/>
      </c>
      <c r="T728" s="102"/>
      <c r="U728" s="102"/>
      <c r="V728" s="102"/>
      <c r="W728" s="102"/>
      <c r="X728" s="102" t="str">
        <f>IF(ISERROR(VLOOKUP($E728,Lists!$T$4:$AF$49,13,FALSE))," ",VLOOKUP($E728,Lists!$T$4:$AF$49,13,FALSE))</f>
        <v xml:space="preserve"> </v>
      </c>
    </row>
    <row r="729" spans="1:24" x14ac:dyDescent="0.25">
      <c r="A729" s="91"/>
      <c r="B729" s="76" t="s">
        <v>781</v>
      </c>
      <c r="C729" s="89" t="s">
        <v>900</v>
      </c>
      <c r="D729" s="139" t="str">
        <f>IF(ISERROR(VLOOKUP($B729,Lists!$R$4:$S$17,2,FALSE)),"",VLOOKUP($B729,Lists!$R$4:$S$17,2,FALSE))</f>
        <v/>
      </c>
      <c r="E729" s="90" t="s">
        <v>799</v>
      </c>
      <c r="F729" s="96"/>
      <c r="G729" s="96" t="s">
        <v>836</v>
      </c>
      <c r="H729" s="91" t="s">
        <v>1016</v>
      </c>
      <c r="I729" s="91" t="s">
        <v>926</v>
      </c>
      <c r="J729" s="97"/>
      <c r="K729" s="78" t="s">
        <v>945</v>
      </c>
      <c r="L729" s="140" t="str">
        <f>IF(ISERROR(VLOOKUP($B729&amp;" "&amp;$M729,Lists!$AC$4:$AD$17,2,FALSE)),"",VLOOKUP($B729&amp;" "&amp;$M729,Lists!$AC$4:$AD$17,2,FALSE))</f>
        <v/>
      </c>
      <c r="M729" s="78" t="str">
        <f>IF(ISERROR(VLOOKUP($K729,Lists!$L$4:$M$7,2,FALSE)),"",VLOOKUP($K729,Lists!$L$4:$M$7,2,FALSE))</f>
        <v/>
      </c>
      <c r="N729" s="98" t="str">
        <f t="shared" si="11"/>
        <v/>
      </c>
      <c r="O729" s="124" t="str">
        <f>IF(C729="no",VLOOKUP(B729,Lists!$R$4:$AB$17,10, FALSE),"Please enter details here")</f>
        <v>Please enter details here</v>
      </c>
      <c r="P729" s="99"/>
      <c r="Q729" s="99" t="str">
        <f>IF(Lists!$BA$4="","No","")</f>
        <v>No</v>
      </c>
      <c r="R729" s="100" t="str">
        <f>IF(ISERROR(VLOOKUP($E729,Lists!$T$4:$AA$49,6,FALSE)),"",VLOOKUP($E729,Lists!$T$4:$AA$49,6,FALSE))</f>
        <v/>
      </c>
      <c r="S729" s="101" t="str">
        <f>IF(ISERROR(VLOOKUP($E729,Lists!$T$4:$AA$49,7,FALSE)),"",VLOOKUP($E729,Lists!$T$4:$AA$49,7,FALSE))</f>
        <v/>
      </c>
      <c r="T729" s="102"/>
      <c r="U729" s="102"/>
      <c r="V729" s="102"/>
      <c r="W729" s="102"/>
      <c r="X729" s="102" t="str">
        <f>IF(ISERROR(VLOOKUP($E729,Lists!$T$4:$AF$49,13,FALSE))," ",VLOOKUP($E729,Lists!$T$4:$AF$49,13,FALSE))</f>
        <v xml:space="preserve"> </v>
      </c>
    </row>
    <row r="730" spans="1:24" x14ac:dyDescent="0.25">
      <c r="A730" s="91"/>
      <c r="B730" s="76" t="s">
        <v>781</v>
      </c>
      <c r="C730" s="89" t="s">
        <v>900</v>
      </c>
      <c r="D730" s="139" t="str">
        <f>IF(ISERROR(VLOOKUP($B730,Lists!$R$4:$S$17,2,FALSE)),"",VLOOKUP($B730,Lists!$R$4:$S$17,2,FALSE))</f>
        <v/>
      </c>
      <c r="E730" s="90" t="s">
        <v>799</v>
      </c>
      <c r="F730" s="96"/>
      <c r="G730" s="96" t="s">
        <v>836</v>
      </c>
      <c r="H730" s="91" t="s">
        <v>1016</v>
      </c>
      <c r="I730" s="91" t="s">
        <v>926</v>
      </c>
      <c r="J730" s="97"/>
      <c r="K730" s="78" t="s">
        <v>945</v>
      </c>
      <c r="L730" s="140" t="str">
        <f>IF(ISERROR(VLOOKUP($B730&amp;" "&amp;$M730,Lists!$AC$4:$AD$17,2,FALSE)),"",VLOOKUP($B730&amp;" "&amp;$M730,Lists!$AC$4:$AD$17,2,FALSE))</f>
        <v/>
      </c>
      <c r="M730" s="78" t="str">
        <f>IF(ISERROR(VLOOKUP($K730,Lists!$L$4:$M$7,2,FALSE)),"",VLOOKUP($K730,Lists!$L$4:$M$7,2,FALSE))</f>
        <v/>
      </c>
      <c r="N730" s="98" t="str">
        <f t="shared" si="11"/>
        <v/>
      </c>
      <c r="O730" s="124" t="str">
        <f>IF(C730="no",VLOOKUP(B730,Lists!$R$4:$AB$17,10, FALSE),"Please enter details here")</f>
        <v>Please enter details here</v>
      </c>
      <c r="P730" s="99"/>
      <c r="Q730" s="99" t="str">
        <f>IF(Lists!$BA$4="","No","")</f>
        <v>No</v>
      </c>
      <c r="R730" s="100" t="str">
        <f>IF(ISERROR(VLOOKUP($E730,Lists!$T$4:$AA$49,6,FALSE)),"",VLOOKUP($E730,Lists!$T$4:$AA$49,6,FALSE))</f>
        <v/>
      </c>
      <c r="S730" s="101" t="str">
        <f>IF(ISERROR(VLOOKUP($E730,Lists!$T$4:$AA$49,7,FALSE)),"",VLOOKUP($E730,Lists!$T$4:$AA$49,7,FALSE))</f>
        <v/>
      </c>
      <c r="T730" s="102"/>
      <c r="U730" s="102"/>
      <c r="V730" s="102"/>
      <c r="W730" s="102"/>
      <c r="X730" s="102" t="str">
        <f>IF(ISERROR(VLOOKUP($E730,Lists!$T$4:$AF$49,13,FALSE))," ",VLOOKUP($E730,Lists!$T$4:$AF$49,13,FALSE))</f>
        <v xml:space="preserve"> </v>
      </c>
    </row>
    <row r="731" spans="1:24" x14ac:dyDescent="0.25">
      <c r="A731" s="91"/>
      <c r="B731" s="76" t="s">
        <v>781</v>
      </c>
      <c r="C731" s="89" t="s">
        <v>900</v>
      </c>
      <c r="D731" s="139" t="str">
        <f>IF(ISERROR(VLOOKUP($B731,Lists!$R$4:$S$17,2,FALSE)),"",VLOOKUP($B731,Lists!$R$4:$S$17,2,FALSE))</f>
        <v/>
      </c>
      <c r="E731" s="90" t="s">
        <v>799</v>
      </c>
      <c r="F731" s="96"/>
      <c r="G731" s="96" t="s">
        <v>836</v>
      </c>
      <c r="H731" s="91" t="s">
        <v>1016</v>
      </c>
      <c r="I731" s="91" t="s">
        <v>926</v>
      </c>
      <c r="J731" s="97"/>
      <c r="K731" s="78" t="s">
        <v>945</v>
      </c>
      <c r="L731" s="140" t="str">
        <f>IF(ISERROR(VLOOKUP($B731&amp;" "&amp;$M731,Lists!$AC$4:$AD$17,2,FALSE)),"",VLOOKUP($B731&amp;" "&amp;$M731,Lists!$AC$4:$AD$17,2,FALSE))</f>
        <v/>
      </c>
      <c r="M731" s="78" t="str">
        <f>IF(ISERROR(VLOOKUP($K731,Lists!$L$4:$M$7,2,FALSE)),"",VLOOKUP($K731,Lists!$L$4:$M$7,2,FALSE))</f>
        <v/>
      </c>
      <c r="N731" s="98" t="str">
        <f t="shared" si="11"/>
        <v/>
      </c>
      <c r="O731" s="124" t="str">
        <f>IF(C731="no",VLOOKUP(B731,Lists!$R$4:$AB$17,10, FALSE),"Please enter details here")</f>
        <v>Please enter details here</v>
      </c>
      <c r="P731" s="99"/>
      <c r="Q731" s="99" t="str">
        <f>IF(Lists!$BA$4="","No","")</f>
        <v>No</v>
      </c>
      <c r="R731" s="100" t="str">
        <f>IF(ISERROR(VLOOKUP($E731,Lists!$T$4:$AA$49,6,FALSE)),"",VLOOKUP($E731,Lists!$T$4:$AA$49,6,FALSE))</f>
        <v/>
      </c>
      <c r="S731" s="101" t="str">
        <f>IF(ISERROR(VLOOKUP($E731,Lists!$T$4:$AA$49,7,FALSE)),"",VLOOKUP($E731,Lists!$T$4:$AA$49,7,FALSE))</f>
        <v/>
      </c>
      <c r="T731" s="102"/>
      <c r="U731" s="102"/>
      <c r="V731" s="102"/>
      <c r="W731" s="102"/>
      <c r="X731" s="102" t="str">
        <f>IF(ISERROR(VLOOKUP($E731,Lists!$T$4:$AF$49,13,FALSE))," ",VLOOKUP($E731,Lists!$T$4:$AF$49,13,FALSE))</f>
        <v xml:space="preserve"> </v>
      </c>
    </row>
    <row r="732" spans="1:24" x14ac:dyDescent="0.25">
      <c r="A732" s="91"/>
      <c r="B732" s="76" t="s">
        <v>781</v>
      </c>
      <c r="C732" s="89" t="s">
        <v>900</v>
      </c>
      <c r="D732" s="139" t="str">
        <f>IF(ISERROR(VLOOKUP($B732,Lists!$R$4:$S$17,2,FALSE)),"",VLOOKUP($B732,Lists!$R$4:$S$17,2,FALSE))</f>
        <v/>
      </c>
      <c r="E732" s="90" t="s">
        <v>799</v>
      </c>
      <c r="F732" s="96"/>
      <c r="G732" s="96" t="s">
        <v>836</v>
      </c>
      <c r="H732" s="91" t="s">
        <v>1016</v>
      </c>
      <c r="I732" s="91" t="s">
        <v>926</v>
      </c>
      <c r="J732" s="97"/>
      <c r="K732" s="78" t="s">
        <v>945</v>
      </c>
      <c r="L732" s="140" t="str">
        <f>IF(ISERROR(VLOOKUP($B732&amp;" "&amp;$M732,Lists!$AC$4:$AD$17,2,FALSE)),"",VLOOKUP($B732&amp;" "&amp;$M732,Lists!$AC$4:$AD$17,2,FALSE))</f>
        <v/>
      </c>
      <c r="M732" s="78" t="str">
        <f>IF(ISERROR(VLOOKUP($K732,Lists!$L$4:$M$7,2,FALSE)),"",VLOOKUP($K732,Lists!$L$4:$M$7,2,FALSE))</f>
        <v/>
      </c>
      <c r="N732" s="98" t="str">
        <f t="shared" si="11"/>
        <v/>
      </c>
      <c r="O732" s="124" t="str">
        <f>IF(C732="no",VLOOKUP(B732,Lists!$R$4:$AB$17,10, FALSE),"Please enter details here")</f>
        <v>Please enter details here</v>
      </c>
      <c r="P732" s="99"/>
      <c r="Q732" s="99" t="str">
        <f>IF(Lists!$BA$4="","No","")</f>
        <v>No</v>
      </c>
      <c r="R732" s="100" t="str">
        <f>IF(ISERROR(VLOOKUP($E732,Lists!$T$4:$AA$49,6,FALSE)),"",VLOOKUP($E732,Lists!$T$4:$AA$49,6,FALSE))</f>
        <v/>
      </c>
      <c r="S732" s="101" t="str">
        <f>IF(ISERROR(VLOOKUP($E732,Lists!$T$4:$AA$49,7,FALSE)),"",VLOOKUP($E732,Lists!$T$4:$AA$49,7,FALSE))</f>
        <v/>
      </c>
      <c r="T732" s="102"/>
      <c r="U732" s="102"/>
      <c r="V732" s="102"/>
      <c r="W732" s="102"/>
      <c r="X732" s="102" t="str">
        <f>IF(ISERROR(VLOOKUP($E732,Lists!$T$4:$AF$49,13,FALSE))," ",VLOOKUP($E732,Lists!$T$4:$AF$49,13,FALSE))</f>
        <v xml:space="preserve"> </v>
      </c>
    </row>
    <row r="733" spans="1:24" x14ac:dyDescent="0.25">
      <c r="A733" s="91"/>
      <c r="B733" s="76" t="s">
        <v>781</v>
      </c>
      <c r="C733" s="89" t="s">
        <v>900</v>
      </c>
      <c r="D733" s="139" t="str">
        <f>IF(ISERROR(VLOOKUP($B733,Lists!$R$4:$S$17,2,FALSE)),"",VLOOKUP($B733,Lists!$R$4:$S$17,2,FALSE))</f>
        <v/>
      </c>
      <c r="E733" s="90" t="s">
        <v>799</v>
      </c>
      <c r="F733" s="96"/>
      <c r="G733" s="96" t="s">
        <v>836</v>
      </c>
      <c r="H733" s="91" t="s">
        <v>1016</v>
      </c>
      <c r="I733" s="91" t="s">
        <v>926</v>
      </c>
      <c r="J733" s="97"/>
      <c r="K733" s="78" t="s">
        <v>945</v>
      </c>
      <c r="L733" s="140" t="str">
        <f>IF(ISERROR(VLOOKUP($B733&amp;" "&amp;$M733,Lists!$AC$4:$AD$17,2,FALSE)),"",VLOOKUP($B733&amp;" "&amp;$M733,Lists!$AC$4:$AD$17,2,FALSE))</f>
        <v/>
      </c>
      <c r="M733" s="78" t="str">
        <f>IF(ISERROR(VLOOKUP($K733,Lists!$L$4:$M$7,2,FALSE)),"",VLOOKUP($K733,Lists!$L$4:$M$7,2,FALSE))</f>
        <v/>
      </c>
      <c r="N733" s="98" t="str">
        <f t="shared" si="11"/>
        <v/>
      </c>
      <c r="O733" s="124" t="str">
        <f>IF(C733="no",VLOOKUP(B733,Lists!$R$4:$AB$17,10, FALSE),"Please enter details here")</f>
        <v>Please enter details here</v>
      </c>
      <c r="P733" s="99"/>
      <c r="Q733" s="99" t="str">
        <f>IF(Lists!$BA$4="","No","")</f>
        <v>No</v>
      </c>
      <c r="R733" s="100" t="str">
        <f>IF(ISERROR(VLOOKUP($E733,Lists!$T$4:$AA$49,6,FALSE)),"",VLOOKUP($E733,Lists!$T$4:$AA$49,6,FALSE))</f>
        <v/>
      </c>
      <c r="S733" s="101" t="str">
        <f>IF(ISERROR(VLOOKUP($E733,Lists!$T$4:$AA$49,7,FALSE)),"",VLOOKUP($E733,Lists!$T$4:$AA$49,7,FALSE))</f>
        <v/>
      </c>
      <c r="T733" s="102"/>
      <c r="U733" s="102"/>
      <c r="V733" s="102"/>
      <c r="W733" s="102"/>
      <c r="X733" s="102" t="str">
        <f>IF(ISERROR(VLOOKUP($E733,Lists!$T$4:$AF$49,13,FALSE))," ",VLOOKUP($E733,Lists!$T$4:$AF$49,13,FALSE))</f>
        <v xml:space="preserve"> </v>
      </c>
    </row>
    <row r="734" spans="1:24" x14ac:dyDescent="0.25">
      <c r="A734" s="91"/>
      <c r="B734" s="76" t="s">
        <v>781</v>
      </c>
      <c r="C734" s="89" t="s">
        <v>900</v>
      </c>
      <c r="D734" s="139" t="str">
        <f>IF(ISERROR(VLOOKUP($B734,Lists!$R$4:$S$17,2,FALSE)),"",VLOOKUP($B734,Lists!$R$4:$S$17,2,FALSE))</f>
        <v/>
      </c>
      <c r="E734" s="90" t="s">
        <v>799</v>
      </c>
      <c r="F734" s="96"/>
      <c r="G734" s="96" t="s">
        <v>836</v>
      </c>
      <c r="H734" s="91" t="s">
        <v>1016</v>
      </c>
      <c r="I734" s="91" t="s">
        <v>926</v>
      </c>
      <c r="J734" s="97"/>
      <c r="K734" s="78" t="s">
        <v>945</v>
      </c>
      <c r="L734" s="140" t="str">
        <f>IF(ISERROR(VLOOKUP($B734&amp;" "&amp;$M734,Lists!$AC$4:$AD$17,2,FALSE)),"",VLOOKUP($B734&amp;" "&amp;$M734,Lists!$AC$4:$AD$17,2,FALSE))</f>
        <v/>
      </c>
      <c r="M734" s="78" t="str">
        <f>IF(ISERROR(VLOOKUP($K734,Lists!$L$4:$M$7,2,FALSE)),"",VLOOKUP($K734,Lists!$L$4:$M$7,2,FALSE))</f>
        <v/>
      </c>
      <c r="N734" s="98" t="str">
        <f t="shared" si="11"/>
        <v/>
      </c>
      <c r="O734" s="124" t="str">
        <f>IF(C734="no",VLOOKUP(B734,Lists!$R$4:$AB$17,10, FALSE),"Please enter details here")</f>
        <v>Please enter details here</v>
      </c>
      <c r="P734" s="99"/>
      <c r="Q734" s="99" t="str">
        <f>IF(Lists!$BA$4="","No","")</f>
        <v>No</v>
      </c>
      <c r="R734" s="100" t="str">
        <f>IF(ISERROR(VLOOKUP($E734,Lists!$T$4:$AA$49,6,FALSE)),"",VLOOKUP($E734,Lists!$T$4:$AA$49,6,FALSE))</f>
        <v/>
      </c>
      <c r="S734" s="101" t="str">
        <f>IF(ISERROR(VLOOKUP($E734,Lists!$T$4:$AA$49,7,FALSE)),"",VLOOKUP($E734,Lists!$T$4:$AA$49,7,FALSE))</f>
        <v/>
      </c>
      <c r="T734" s="102"/>
      <c r="U734" s="102"/>
      <c r="V734" s="102"/>
      <c r="W734" s="102"/>
      <c r="X734" s="102" t="str">
        <f>IF(ISERROR(VLOOKUP($E734,Lists!$T$4:$AF$49,13,FALSE))," ",VLOOKUP($E734,Lists!$T$4:$AF$49,13,FALSE))</f>
        <v xml:space="preserve"> </v>
      </c>
    </row>
    <row r="735" spans="1:24" x14ac:dyDescent="0.25">
      <c r="A735" s="91"/>
      <c r="B735" s="76" t="s">
        <v>781</v>
      </c>
      <c r="C735" s="89" t="s">
        <v>900</v>
      </c>
      <c r="D735" s="139" t="str">
        <f>IF(ISERROR(VLOOKUP($B735,Lists!$R$4:$S$17,2,FALSE)),"",VLOOKUP($B735,Lists!$R$4:$S$17,2,FALSE))</f>
        <v/>
      </c>
      <c r="E735" s="90" t="s">
        <v>799</v>
      </c>
      <c r="F735" s="96"/>
      <c r="G735" s="96" t="s">
        <v>836</v>
      </c>
      <c r="H735" s="91" t="s">
        <v>1016</v>
      </c>
      <c r="I735" s="91" t="s">
        <v>926</v>
      </c>
      <c r="J735" s="97"/>
      <c r="K735" s="78" t="s">
        <v>945</v>
      </c>
      <c r="L735" s="140" t="str">
        <f>IF(ISERROR(VLOOKUP($B735&amp;" "&amp;$M735,Lists!$AC$4:$AD$17,2,FALSE)),"",VLOOKUP($B735&amp;" "&amp;$M735,Lists!$AC$4:$AD$17,2,FALSE))</f>
        <v/>
      </c>
      <c r="M735" s="78" t="str">
        <f>IF(ISERROR(VLOOKUP($K735,Lists!$L$4:$M$7,2,FALSE)),"",VLOOKUP($K735,Lists!$L$4:$M$7,2,FALSE))</f>
        <v/>
      </c>
      <c r="N735" s="98" t="str">
        <f t="shared" si="11"/>
        <v/>
      </c>
      <c r="O735" s="124" t="str">
        <f>IF(C735="no",VLOOKUP(B735,Lists!$R$4:$AB$17,10, FALSE),"Please enter details here")</f>
        <v>Please enter details here</v>
      </c>
      <c r="P735" s="99"/>
      <c r="Q735" s="99" t="str">
        <f>IF(Lists!$BA$4="","No","")</f>
        <v>No</v>
      </c>
      <c r="R735" s="100" t="str">
        <f>IF(ISERROR(VLOOKUP($E735,Lists!$T$4:$AA$49,6,FALSE)),"",VLOOKUP($E735,Lists!$T$4:$AA$49,6,FALSE))</f>
        <v/>
      </c>
      <c r="S735" s="101" t="str">
        <f>IF(ISERROR(VLOOKUP($E735,Lists!$T$4:$AA$49,7,FALSE)),"",VLOOKUP($E735,Lists!$T$4:$AA$49,7,FALSE))</f>
        <v/>
      </c>
      <c r="T735" s="102"/>
      <c r="U735" s="102"/>
      <c r="V735" s="102"/>
      <c r="W735" s="102"/>
      <c r="X735" s="102" t="str">
        <f>IF(ISERROR(VLOOKUP($E735,Lists!$T$4:$AF$49,13,FALSE))," ",VLOOKUP($E735,Lists!$T$4:$AF$49,13,FALSE))</f>
        <v xml:space="preserve"> </v>
      </c>
    </row>
    <row r="736" spans="1:24" x14ac:dyDescent="0.25">
      <c r="A736" s="91"/>
      <c r="B736" s="76" t="s">
        <v>781</v>
      </c>
      <c r="C736" s="89" t="s">
        <v>900</v>
      </c>
      <c r="D736" s="139" t="str">
        <f>IF(ISERROR(VLOOKUP($B736,Lists!$R$4:$S$17,2,FALSE)),"",VLOOKUP($B736,Lists!$R$4:$S$17,2,FALSE))</f>
        <v/>
      </c>
      <c r="E736" s="90" t="s">
        <v>799</v>
      </c>
      <c r="F736" s="96"/>
      <c r="G736" s="96" t="s">
        <v>836</v>
      </c>
      <c r="H736" s="91" t="s">
        <v>1016</v>
      </c>
      <c r="I736" s="91" t="s">
        <v>926</v>
      </c>
      <c r="J736" s="97"/>
      <c r="K736" s="78" t="s">
        <v>945</v>
      </c>
      <c r="L736" s="140" t="str">
        <f>IF(ISERROR(VLOOKUP($B736&amp;" "&amp;$M736,Lists!$AC$4:$AD$17,2,FALSE)),"",VLOOKUP($B736&amp;" "&amp;$M736,Lists!$AC$4:$AD$17,2,FALSE))</f>
        <v/>
      </c>
      <c r="M736" s="78" t="str">
        <f>IF(ISERROR(VLOOKUP($K736,Lists!$L$4:$M$7,2,FALSE)),"",VLOOKUP($K736,Lists!$L$4:$M$7,2,FALSE))</f>
        <v/>
      </c>
      <c r="N736" s="98" t="str">
        <f t="shared" si="11"/>
        <v/>
      </c>
      <c r="O736" s="124" t="str">
        <f>IF(C736="no",VLOOKUP(B736,Lists!$R$4:$AB$17,10, FALSE),"Please enter details here")</f>
        <v>Please enter details here</v>
      </c>
      <c r="P736" s="99"/>
      <c r="Q736" s="99" t="str">
        <f>IF(Lists!$BA$4="","No","")</f>
        <v>No</v>
      </c>
      <c r="R736" s="100" t="str">
        <f>IF(ISERROR(VLOOKUP($E736,Lists!$T$4:$AA$49,6,FALSE)),"",VLOOKUP($E736,Lists!$T$4:$AA$49,6,FALSE))</f>
        <v/>
      </c>
      <c r="S736" s="101" t="str">
        <f>IF(ISERROR(VLOOKUP($E736,Lists!$T$4:$AA$49,7,FALSE)),"",VLOOKUP($E736,Lists!$T$4:$AA$49,7,FALSE))</f>
        <v/>
      </c>
      <c r="T736" s="102"/>
      <c r="U736" s="102"/>
      <c r="V736" s="102"/>
      <c r="W736" s="102"/>
      <c r="X736" s="102" t="str">
        <f>IF(ISERROR(VLOOKUP($E736,Lists!$T$4:$AF$49,13,FALSE))," ",VLOOKUP($E736,Lists!$T$4:$AF$49,13,FALSE))</f>
        <v xml:space="preserve"> </v>
      </c>
    </row>
    <row r="737" spans="1:24" x14ac:dyDescent="0.25">
      <c r="A737" s="91"/>
      <c r="B737" s="76" t="s">
        <v>781</v>
      </c>
      <c r="C737" s="89" t="s">
        <v>900</v>
      </c>
      <c r="D737" s="139" t="str">
        <f>IF(ISERROR(VLOOKUP($B737,Lists!$R$4:$S$17,2,FALSE)),"",VLOOKUP($B737,Lists!$R$4:$S$17,2,FALSE))</f>
        <v/>
      </c>
      <c r="E737" s="90" t="s">
        <v>799</v>
      </c>
      <c r="F737" s="96"/>
      <c r="G737" s="96" t="s">
        <v>836</v>
      </c>
      <c r="H737" s="91" t="s">
        <v>1016</v>
      </c>
      <c r="I737" s="91" t="s">
        <v>926</v>
      </c>
      <c r="J737" s="97"/>
      <c r="K737" s="78" t="s">
        <v>945</v>
      </c>
      <c r="L737" s="140" t="str">
        <f>IF(ISERROR(VLOOKUP($B737&amp;" "&amp;$M737,Lists!$AC$4:$AD$17,2,FALSE)),"",VLOOKUP($B737&amp;" "&amp;$M737,Lists!$AC$4:$AD$17,2,FALSE))</f>
        <v/>
      </c>
      <c r="M737" s="78" t="str">
        <f>IF(ISERROR(VLOOKUP($K737,Lists!$L$4:$M$7,2,FALSE)),"",VLOOKUP($K737,Lists!$L$4:$M$7,2,FALSE))</f>
        <v/>
      </c>
      <c r="N737" s="98" t="str">
        <f t="shared" si="11"/>
        <v/>
      </c>
      <c r="O737" s="124" t="str">
        <f>IF(C737="no",VLOOKUP(B737,Lists!$R$4:$AB$17,10, FALSE),"Please enter details here")</f>
        <v>Please enter details here</v>
      </c>
      <c r="P737" s="99"/>
      <c r="Q737" s="99" t="str">
        <f>IF(Lists!$BA$4="","No","")</f>
        <v>No</v>
      </c>
      <c r="R737" s="100" t="str">
        <f>IF(ISERROR(VLOOKUP($E737,Lists!$T$4:$AA$49,6,FALSE)),"",VLOOKUP($E737,Lists!$T$4:$AA$49,6,FALSE))</f>
        <v/>
      </c>
      <c r="S737" s="101" t="str">
        <f>IF(ISERROR(VLOOKUP($E737,Lists!$T$4:$AA$49,7,FALSE)),"",VLOOKUP($E737,Lists!$T$4:$AA$49,7,FALSE))</f>
        <v/>
      </c>
      <c r="T737" s="102"/>
      <c r="U737" s="102"/>
      <c r="V737" s="102"/>
      <c r="W737" s="102"/>
      <c r="X737" s="102" t="str">
        <f>IF(ISERROR(VLOOKUP($E737,Lists!$T$4:$AF$49,13,FALSE))," ",VLOOKUP($E737,Lists!$T$4:$AF$49,13,FALSE))</f>
        <v xml:space="preserve"> </v>
      </c>
    </row>
    <row r="738" spans="1:24" x14ac:dyDescent="0.25">
      <c r="A738" s="91"/>
      <c r="B738" s="76" t="s">
        <v>781</v>
      </c>
      <c r="C738" s="89" t="s">
        <v>900</v>
      </c>
      <c r="D738" s="139" t="str">
        <f>IF(ISERROR(VLOOKUP($B738,Lists!$R$4:$S$17,2,FALSE)),"",VLOOKUP($B738,Lists!$R$4:$S$17,2,FALSE))</f>
        <v/>
      </c>
      <c r="E738" s="90" t="s">
        <v>799</v>
      </c>
      <c r="F738" s="96"/>
      <c r="G738" s="96" t="s">
        <v>836</v>
      </c>
      <c r="H738" s="91" t="s">
        <v>1016</v>
      </c>
      <c r="I738" s="91" t="s">
        <v>926</v>
      </c>
      <c r="J738" s="97"/>
      <c r="K738" s="78" t="s">
        <v>945</v>
      </c>
      <c r="L738" s="140" t="str">
        <f>IF(ISERROR(VLOOKUP($B738&amp;" "&amp;$M738,Lists!$AC$4:$AD$17,2,FALSE)),"",VLOOKUP($B738&amp;" "&amp;$M738,Lists!$AC$4:$AD$17,2,FALSE))</f>
        <v/>
      </c>
      <c r="M738" s="78" t="str">
        <f>IF(ISERROR(VLOOKUP($K738,Lists!$L$4:$M$7,2,FALSE)),"",VLOOKUP($K738,Lists!$L$4:$M$7,2,FALSE))</f>
        <v/>
      </c>
      <c r="N738" s="98" t="str">
        <f t="shared" si="11"/>
        <v/>
      </c>
      <c r="O738" s="124" t="str">
        <f>IF(C738="no",VLOOKUP(B738,Lists!$R$4:$AB$17,10, FALSE),"Please enter details here")</f>
        <v>Please enter details here</v>
      </c>
      <c r="P738" s="99"/>
      <c r="Q738" s="99" t="str">
        <f>IF(Lists!$BA$4="","No","")</f>
        <v>No</v>
      </c>
      <c r="R738" s="100" t="str">
        <f>IF(ISERROR(VLOOKUP($E738,Lists!$T$4:$AA$49,6,FALSE)),"",VLOOKUP($E738,Lists!$T$4:$AA$49,6,FALSE))</f>
        <v/>
      </c>
      <c r="S738" s="101" t="str">
        <f>IF(ISERROR(VLOOKUP($E738,Lists!$T$4:$AA$49,7,FALSE)),"",VLOOKUP($E738,Lists!$T$4:$AA$49,7,FALSE))</f>
        <v/>
      </c>
      <c r="T738" s="102"/>
      <c r="U738" s="102"/>
      <c r="V738" s="102"/>
      <c r="W738" s="102"/>
      <c r="X738" s="102" t="str">
        <f>IF(ISERROR(VLOOKUP($E738,Lists!$T$4:$AF$49,13,FALSE))," ",VLOOKUP($E738,Lists!$T$4:$AF$49,13,FALSE))</f>
        <v xml:space="preserve"> </v>
      </c>
    </row>
    <row r="739" spans="1:24" x14ac:dyDescent="0.25">
      <c r="A739" s="91"/>
      <c r="B739" s="76" t="s">
        <v>781</v>
      </c>
      <c r="C739" s="89" t="s">
        <v>900</v>
      </c>
      <c r="D739" s="139" t="str">
        <f>IF(ISERROR(VLOOKUP($B739,Lists!$R$4:$S$17,2,FALSE)),"",VLOOKUP($B739,Lists!$R$4:$S$17,2,FALSE))</f>
        <v/>
      </c>
      <c r="E739" s="90" t="s">
        <v>799</v>
      </c>
      <c r="F739" s="96"/>
      <c r="G739" s="96" t="s">
        <v>836</v>
      </c>
      <c r="H739" s="91" t="s">
        <v>1016</v>
      </c>
      <c r="I739" s="91" t="s">
        <v>926</v>
      </c>
      <c r="J739" s="97"/>
      <c r="K739" s="78" t="s">
        <v>945</v>
      </c>
      <c r="L739" s="140" t="str">
        <f>IF(ISERROR(VLOOKUP($B739&amp;" "&amp;$M739,Lists!$AC$4:$AD$17,2,FALSE)),"",VLOOKUP($B739&amp;" "&amp;$M739,Lists!$AC$4:$AD$17,2,FALSE))</f>
        <v/>
      </c>
      <c r="M739" s="78" t="str">
        <f>IF(ISERROR(VLOOKUP($K739,Lists!$L$4:$M$7,2,FALSE)),"",VLOOKUP($K739,Lists!$L$4:$M$7,2,FALSE))</f>
        <v/>
      </c>
      <c r="N739" s="98" t="str">
        <f t="shared" si="11"/>
        <v/>
      </c>
      <c r="O739" s="124" t="str">
        <f>IF(C739="no",VLOOKUP(B739,Lists!$R$4:$AB$17,10, FALSE),"Please enter details here")</f>
        <v>Please enter details here</v>
      </c>
      <c r="P739" s="99"/>
      <c r="Q739" s="99" t="str">
        <f>IF(Lists!$BA$4="","No","")</f>
        <v>No</v>
      </c>
      <c r="R739" s="100" t="str">
        <f>IF(ISERROR(VLOOKUP($E739,Lists!$T$4:$AA$49,6,FALSE)),"",VLOOKUP($E739,Lists!$T$4:$AA$49,6,FALSE))</f>
        <v/>
      </c>
      <c r="S739" s="101" t="str">
        <f>IF(ISERROR(VLOOKUP($E739,Lists!$T$4:$AA$49,7,FALSE)),"",VLOOKUP($E739,Lists!$T$4:$AA$49,7,FALSE))</f>
        <v/>
      </c>
      <c r="T739" s="102"/>
      <c r="U739" s="102"/>
      <c r="V739" s="102"/>
      <c r="W739" s="102"/>
      <c r="X739" s="102" t="str">
        <f>IF(ISERROR(VLOOKUP($E739,Lists!$T$4:$AF$49,13,FALSE))," ",VLOOKUP($E739,Lists!$T$4:$AF$49,13,FALSE))</f>
        <v xml:space="preserve"> </v>
      </c>
    </row>
    <row r="740" spans="1:24" x14ac:dyDescent="0.25">
      <c r="A740" s="91"/>
      <c r="B740" s="76" t="s">
        <v>781</v>
      </c>
      <c r="C740" s="89" t="s">
        <v>900</v>
      </c>
      <c r="D740" s="139" t="str">
        <f>IF(ISERROR(VLOOKUP($B740,Lists!$R$4:$S$17,2,FALSE)),"",VLOOKUP($B740,Lists!$R$4:$S$17,2,FALSE))</f>
        <v/>
      </c>
      <c r="E740" s="90" t="s">
        <v>799</v>
      </c>
      <c r="F740" s="96"/>
      <c r="G740" s="96" t="s">
        <v>836</v>
      </c>
      <c r="H740" s="91" t="s">
        <v>1016</v>
      </c>
      <c r="I740" s="91" t="s">
        <v>926</v>
      </c>
      <c r="J740" s="97"/>
      <c r="K740" s="78" t="s">
        <v>945</v>
      </c>
      <c r="L740" s="140" t="str">
        <f>IF(ISERROR(VLOOKUP($B740&amp;" "&amp;$M740,Lists!$AC$4:$AD$17,2,FALSE)),"",VLOOKUP($B740&amp;" "&amp;$M740,Lists!$AC$4:$AD$17,2,FALSE))</f>
        <v/>
      </c>
      <c r="M740" s="78" t="str">
        <f>IF(ISERROR(VLOOKUP($K740,Lists!$L$4:$M$7,2,FALSE)),"",VLOOKUP($K740,Lists!$L$4:$M$7,2,FALSE))</f>
        <v/>
      </c>
      <c r="N740" s="98" t="str">
        <f t="shared" si="11"/>
        <v/>
      </c>
      <c r="O740" s="124" t="str">
        <f>IF(C740="no",VLOOKUP(B740,Lists!$R$4:$AB$17,10, FALSE),"Please enter details here")</f>
        <v>Please enter details here</v>
      </c>
      <c r="P740" s="99"/>
      <c r="Q740" s="99" t="str">
        <f>IF(Lists!$BA$4="","No","")</f>
        <v>No</v>
      </c>
      <c r="R740" s="100" t="str">
        <f>IF(ISERROR(VLOOKUP($E740,Lists!$T$4:$AA$49,6,FALSE)),"",VLOOKUP($E740,Lists!$T$4:$AA$49,6,FALSE))</f>
        <v/>
      </c>
      <c r="S740" s="101" t="str">
        <f>IF(ISERROR(VLOOKUP($E740,Lists!$T$4:$AA$49,7,FALSE)),"",VLOOKUP($E740,Lists!$T$4:$AA$49,7,FALSE))</f>
        <v/>
      </c>
      <c r="T740" s="102"/>
      <c r="U740" s="102"/>
      <c r="V740" s="102"/>
      <c r="W740" s="102"/>
      <c r="X740" s="102" t="str">
        <f>IF(ISERROR(VLOOKUP($E740,Lists!$T$4:$AF$49,13,FALSE))," ",VLOOKUP($E740,Lists!$T$4:$AF$49,13,FALSE))</f>
        <v xml:space="preserve"> </v>
      </c>
    </row>
    <row r="741" spans="1:24" x14ac:dyDescent="0.25">
      <c r="A741" s="91"/>
      <c r="B741" s="76" t="s">
        <v>781</v>
      </c>
      <c r="C741" s="89" t="s">
        <v>900</v>
      </c>
      <c r="D741" s="139" t="str">
        <f>IF(ISERROR(VLOOKUP($B741,Lists!$R$4:$S$17,2,FALSE)),"",VLOOKUP($B741,Lists!$R$4:$S$17,2,FALSE))</f>
        <v/>
      </c>
      <c r="E741" s="90" t="s">
        <v>799</v>
      </c>
      <c r="F741" s="96"/>
      <c r="G741" s="96" t="s">
        <v>836</v>
      </c>
      <c r="H741" s="91" t="s">
        <v>1016</v>
      </c>
      <c r="I741" s="91" t="s">
        <v>926</v>
      </c>
      <c r="J741" s="97"/>
      <c r="K741" s="78" t="s">
        <v>945</v>
      </c>
      <c r="L741" s="140" t="str">
        <f>IF(ISERROR(VLOOKUP($B741&amp;" "&amp;$M741,Lists!$AC$4:$AD$17,2,FALSE)),"",VLOOKUP($B741&amp;" "&amp;$M741,Lists!$AC$4:$AD$17,2,FALSE))</f>
        <v/>
      </c>
      <c r="M741" s="78" t="str">
        <f>IF(ISERROR(VLOOKUP($K741,Lists!$L$4:$M$7,2,FALSE)),"",VLOOKUP($K741,Lists!$L$4:$M$7,2,FALSE))</f>
        <v/>
      </c>
      <c r="N741" s="98" t="str">
        <f t="shared" si="11"/>
        <v/>
      </c>
      <c r="O741" s="124" t="str">
        <f>IF(C741="no",VLOOKUP(B741,Lists!$R$4:$AB$17,10, FALSE),"Please enter details here")</f>
        <v>Please enter details here</v>
      </c>
      <c r="P741" s="99"/>
      <c r="Q741" s="99" t="str">
        <f>IF(Lists!$BA$4="","No","")</f>
        <v>No</v>
      </c>
      <c r="R741" s="100" t="str">
        <f>IF(ISERROR(VLOOKUP($E741,Lists!$T$4:$AA$49,6,FALSE)),"",VLOOKUP($E741,Lists!$T$4:$AA$49,6,FALSE))</f>
        <v/>
      </c>
      <c r="S741" s="101" t="str">
        <f>IF(ISERROR(VLOOKUP($E741,Lists!$T$4:$AA$49,7,FALSE)),"",VLOOKUP($E741,Lists!$T$4:$AA$49,7,FALSE))</f>
        <v/>
      </c>
      <c r="T741" s="102"/>
      <c r="U741" s="102"/>
      <c r="V741" s="102"/>
      <c r="W741" s="102"/>
      <c r="X741" s="102" t="str">
        <f>IF(ISERROR(VLOOKUP($E741,Lists!$T$4:$AF$49,13,FALSE))," ",VLOOKUP($E741,Lists!$T$4:$AF$49,13,FALSE))</f>
        <v xml:space="preserve"> </v>
      </c>
    </row>
    <row r="742" spans="1:24" x14ac:dyDescent="0.25">
      <c r="A742" s="91"/>
      <c r="B742" s="76" t="s">
        <v>781</v>
      </c>
      <c r="C742" s="89" t="s">
        <v>900</v>
      </c>
      <c r="D742" s="139" t="str">
        <f>IF(ISERROR(VLOOKUP($B742,Lists!$R$4:$S$17,2,FALSE)),"",VLOOKUP($B742,Lists!$R$4:$S$17,2,FALSE))</f>
        <v/>
      </c>
      <c r="E742" s="90" t="s">
        <v>799</v>
      </c>
      <c r="F742" s="96"/>
      <c r="G742" s="96" t="s">
        <v>836</v>
      </c>
      <c r="H742" s="91" t="s">
        <v>1016</v>
      </c>
      <c r="I742" s="91" t="s">
        <v>926</v>
      </c>
      <c r="J742" s="97"/>
      <c r="K742" s="78" t="s">
        <v>945</v>
      </c>
      <c r="L742" s="140" t="str">
        <f>IF(ISERROR(VLOOKUP($B742&amp;" "&amp;$M742,Lists!$AC$4:$AD$17,2,FALSE)),"",VLOOKUP($B742&amp;" "&amp;$M742,Lists!$AC$4:$AD$17,2,FALSE))</f>
        <v/>
      </c>
      <c r="M742" s="78" t="str">
        <f>IF(ISERROR(VLOOKUP($K742,Lists!$L$4:$M$7,2,FALSE)),"",VLOOKUP($K742,Lists!$L$4:$M$7,2,FALSE))</f>
        <v/>
      </c>
      <c r="N742" s="98" t="str">
        <f t="shared" si="11"/>
        <v/>
      </c>
      <c r="O742" s="124" t="str">
        <f>IF(C742="no",VLOOKUP(B742,Lists!$R$4:$AB$17,10, FALSE),"Please enter details here")</f>
        <v>Please enter details here</v>
      </c>
      <c r="P742" s="99"/>
      <c r="Q742" s="99" t="str">
        <f>IF(Lists!$BA$4="","No","")</f>
        <v>No</v>
      </c>
      <c r="R742" s="100" t="str">
        <f>IF(ISERROR(VLOOKUP($E742,Lists!$T$4:$AA$49,6,FALSE)),"",VLOOKUP($E742,Lists!$T$4:$AA$49,6,FALSE))</f>
        <v/>
      </c>
      <c r="S742" s="101" t="str">
        <f>IF(ISERROR(VLOOKUP($E742,Lists!$T$4:$AA$49,7,FALSE)),"",VLOOKUP($E742,Lists!$T$4:$AA$49,7,FALSE))</f>
        <v/>
      </c>
      <c r="T742" s="102"/>
      <c r="U742" s="102"/>
      <c r="V742" s="102"/>
      <c r="W742" s="102"/>
      <c r="X742" s="102" t="str">
        <f>IF(ISERROR(VLOOKUP($E742,Lists!$T$4:$AF$49,13,FALSE))," ",VLOOKUP($E742,Lists!$T$4:$AF$49,13,FALSE))</f>
        <v xml:space="preserve"> </v>
      </c>
    </row>
    <row r="743" spans="1:24" x14ac:dyDescent="0.25">
      <c r="A743" s="91"/>
      <c r="B743" s="76" t="s">
        <v>781</v>
      </c>
      <c r="C743" s="89" t="s">
        <v>900</v>
      </c>
      <c r="D743" s="139" t="str">
        <f>IF(ISERROR(VLOOKUP($B743,Lists!$R$4:$S$17,2,FALSE)),"",VLOOKUP($B743,Lists!$R$4:$S$17,2,FALSE))</f>
        <v/>
      </c>
      <c r="E743" s="90" t="s">
        <v>799</v>
      </c>
      <c r="F743" s="96"/>
      <c r="G743" s="96" t="s">
        <v>836</v>
      </c>
      <c r="H743" s="91" t="s">
        <v>1016</v>
      </c>
      <c r="I743" s="91" t="s">
        <v>926</v>
      </c>
      <c r="J743" s="97"/>
      <c r="K743" s="78" t="s">
        <v>945</v>
      </c>
      <c r="L743" s="140" t="str">
        <f>IF(ISERROR(VLOOKUP($B743&amp;" "&amp;$M743,Lists!$AC$4:$AD$17,2,FALSE)),"",VLOOKUP($B743&amp;" "&amp;$M743,Lists!$AC$4:$AD$17,2,FALSE))</f>
        <v/>
      </c>
      <c r="M743" s="78" t="str">
        <f>IF(ISERROR(VLOOKUP($K743,Lists!$L$4:$M$7,2,FALSE)),"",VLOOKUP($K743,Lists!$L$4:$M$7,2,FALSE))</f>
        <v/>
      </c>
      <c r="N743" s="98" t="str">
        <f t="shared" si="11"/>
        <v/>
      </c>
      <c r="O743" s="124" t="str">
        <f>IF(C743="no",VLOOKUP(B743,Lists!$R$4:$AB$17,10, FALSE),"Please enter details here")</f>
        <v>Please enter details here</v>
      </c>
      <c r="P743" s="99"/>
      <c r="Q743" s="99" t="str">
        <f>IF(Lists!$BA$4="","No","")</f>
        <v>No</v>
      </c>
      <c r="R743" s="100" t="str">
        <f>IF(ISERROR(VLOOKUP($E743,Lists!$T$4:$AA$49,6,FALSE)),"",VLOOKUP($E743,Lists!$T$4:$AA$49,6,FALSE))</f>
        <v/>
      </c>
      <c r="S743" s="101" t="str">
        <f>IF(ISERROR(VLOOKUP($E743,Lists!$T$4:$AA$49,7,FALSE)),"",VLOOKUP($E743,Lists!$T$4:$AA$49,7,FALSE))</f>
        <v/>
      </c>
      <c r="T743" s="102"/>
      <c r="U743" s="102"/>
      <c r="V743" s="102"/>
      <c r="W743" s="102"/>
      <c r="X743" s="102" t="str">
        <f>IF(ISERROR(VLOOKUP($E743,Lists!$T$4:$AF$49,13,FALSE))," ",VLOOKUP($E743,Lists!$T$4:$AF$49,13,FALSE))</f>
        <v xml:space="preserve"> </v>
      </c>
    </row>
    <row r="744" spans="1:24" x14ac:dyDescent="0.25">
      <c r="A744" s="91"/>
      <c r="B744" s="76" t="s">
        <v>781</v>
      </c>
      <c r="C744" s="89" t="s">
        <v>900</v>
      </c>
      <c r="D744" s="139" t="str">
        <f>IF(ISERROR(VLOOKUP($B744,Lists!$R$4:$S$17,2,FALSE)),"",VLOOKUP($B744,Lists!$R$4:$S$17,2,FALSE))</f>
        <v/>
      </c>
      <c r="E744" s="90" t="s">
        <v>799</v>
      </c>
      <c r="F744" s="96"/>
      <c r="G744" s="96" t="s">
        <v>836</v>
      </c>
      <c r="H744" s="91" t="s">
        <v>1016</v>
      </c>
      <c r="I744" s="91" t="s">
        <v>926</v>
      </c>
      <c r="J744" s="97"/>
      <c r="K744" s="78" t="s">
        <v>945</v>
      </c>
      <c r="L744" s="140" t="str">
        <f>IF(ISERROR(VLOOKUP($B744&amp;" "&amp;$M744,Lists!$AC$4:$AD$17,2,FALSE)),"",VLOOKUP($B744&amp;" "&amp;$M744,Lists!$AC$4:$AD$17,2,FALSE))</f>
        <v/>
      </c>
      <c r="M744" s="78" t="str">
        <f>IF(ISERROR(VLOOKUP($K744,Lists!$L$4:$M$7,2,FALSE)),"",VLOOKUP($K744,Lists!$L$4:$M$7,2,FALSE))</f>
        <v/>
      </c>
      <c r="N744" s="98" t="str">
        <f t="shared" si="11"/>
        <v/>
      </c>
      <c r="O744" s="124" t="str">
        <f>IF(C744="no",VLOOKUP(B744,Lists!$R$4:$AB$17,10, FALSE),"Please enter details here")</f>
        <v>Please enter details here</v>
      </c>
      <c r="P744" s="99"/>
      <c r="Q744" s="99" t="str">
        <f>IF(Lists!$BA$4="","No","")</f>
        <v>No</v>
      </c>
      <c r="R744" s="100" t="str">
        <f>IF(ISERROR(VLOOKUP($E744,Lists!$T$4:$AA$49,6,FALSE)),"",VLOOKUP($E744,Lists!$T$4:$AA$49,6,FALSE))</f>
        <v/>
      </c>
      <c r="S744" s="101" t="str">
        <f>IF(ISERROR(VLOOKUP($E744,Lists!$T$4:$AA$49,7,FALSE)),"",VLOOKUP($E744,Lists!$T$4:$AA$49,7,FALSE))</f>
        <v/>
      </c>
      <c r="T744" s="102"/>
      <c r="U744" s="102"/>
      <c r="V744" s="102"/>
      <c r="W744" s="102"/>
      <c r="X744" s="102" t="str">
        <f>IF(ISERROR(VLOOKUP($E744,Lists!$T$4:$AF$49,13,FALSE))," ",VLOOKUP($E744,Lists!$T$4:$AF$49,13,FALSE))</f>
        <v xml:space="preserve"> </v>
      </c>
    </row>
    <row r="745" spans="1:24" x14ac:dyDescent="0.25">
      <c r="A745" s="91"/>
      <c r="B745" s="76" t="s">
        <v>781</v>
      </c>
      <c r="C745" s="89" t="s">
        <v>900</v>
      </c>
      <c r="D745" s="139" t="str">
        <f>IF(ISERROR(VLOOKUP($B745,Lists!$R$4:$S$17,2,FALSE)),"",VLOOKUP($B745,Lists!$R$4:$S$17,2,FALSE))</f>
        <v/>
      </c>
      <c r="E745" s="90" t="s">
        <v>799</v>
      </c>
      <c r="F745" s="96"/>
      <c r="G745" s="96" t="s">
        <v>836</v>
      </c>
      <c r="H745" s="91" t="s">
        <v>1016</v>
      </c>
      <c r="I745" s="91" t="s">
        <v>926</v>
      </c>
      <c r="J745" s="97"/>
      <c r="K745" s="78" t="s">
        <v>945</v>
      </c>
      <c r="L745" s="140" t="str">
        <f>IF(ISERROR(VLOOKUP($B745&amp;" "&amp;$M745,Lists!$AC$4:$AD$17,2,FALSE)),"",VLOOKUP($B745&amp;" "&amp;$M745,Lists!$AC$4:$AD$17,2,FALSE))</f>
        <v/>
      </c>
      <c r="M745" s="78" t="str">
        <f>IF(ISERROR(VLOOKUP($K745,Lists!$L$4:$M$7,2,FALSE)),"",VLOOKUP($K745,Lists!$L$4:$M$7,2,FALSE))</f>
        <v/>
      </c>
      <c r="N745" s="98" t="str">
        <f t="shared" si="11"/>
        <v/>
      </c>
      <c r="O745" s="124" t="str">
        <f>IF(C745="no",VLOOKUP(B745,Lists!$R$4:$AB$17,10, FALSE),"Please enter details here")</f>
        <v>Please enter details here</v>
      </c>
      <c r="P745" s="99"/>
      <c r="Q745" s="99" t="str">
        <f>IF(Lists!$BA$4="","No","")</f>
        <v>No</v>
      </c>
      <c r="R745" s="100" t="str">
        <f>IF(ISERROR(VLOOKUP($E745,Lists!$T$4:$AA$49,6,FALSE)),"",VLOOKUP($E745,Lists!$T$4:$AA$49,6,FALSE))</f>
        <v/>
      </c>
      <c r="S745" s="101" t="str">
        <f>IF(ISERROR(VLOOKUP($E745,Lists!$T$4:$AA$49,7,FALSE)),"",VLOOKUP($E745,Lists!$T$4:$AA$49,7,FALSE))</f>
        <v/>
      </c>
      <c r="T745" s="102"/>
      <c r="U745" s="102"/>
      <c r="V745" s="102"/>
      <c r="W745" s="102"/>
      <c r="X745" s="102" t="str">
        <f>IF(ISERROR(VLOOKUP($E745,Lists!$T$4:$AF$49,13,FALSE))," ",VLOOKUP($E745,Lists!$T$4:$AF$49,13,FALSE))</f>
        <v xml:space="preserve"> </v>
      </c>
    </row>
    <row r="746" spans="1:24" x14ac:dyDescent="0.25">
      <c r="A746" s="91"/>
      <c r="B746" s="76" t="s">
        <v>781</v>
      </c>
      <c r="C746" s="89" t="s">
        <v>900</v>
      </c>
      <c r="D746" s="139" t="str">
        <f>IF(ISERROR(VLOOKUP($B746,Lists!$R$4:$S$17,2,FALSE)),"",VLOOKUP($B746,Lists!$R$4:$S$17,2,FALSE))</f>
        <v/>
      </c>
      <c r="E746" s="90" t="s">
        <v>799</v>
      </c>
      <c r="F746" s="96"/>
      <c r="G746" s="96" t="s">
        <v>836</v>
      </c>
      <c r="H746" s="91" t="s">
        <v>1016</v>
      </c>
      <c r="I746" s="91" t="s">
        <v>926</v>
      </c>
      <c r="J746" s="97"/>
      <c r="K746" s="78" t="s">
        <v>945</v>
      </c>
      <c r="L746" s="140" t="str">
        <f>IF(ISERROR(VLOOKUP($B746&amp;" "&amp;$M746,Lists!$AC$4:$AD$17,2,FALSE)),"",VLOOKUP($B746&amp;" "&amp;$M746,Lists!$AC$4:$AD$17,2,FALSE))</f>
        <v/>
      </c>
      <c r="M746" s="78" t="str">
        <f>IF(ISERROR(VLOOKUP($K746,Lists!$L$4:$M$7,2,FALSE)),"",VLOOKUP($K746,Lists!$L$4:$M$7,2,FALSE))</f>
        <v/>
      </c>
      <c r="N746" s="98" t="str">
        <f t="shared" si="11"/>
        <v/>
      </c>
      <c r="O746" s="124" t="str">
        <f>IF(C746="no",VLOOKUP(B746,Lists!$R$4:$AB$17,10, FALSE),"Please enter details here")</f>
        <v>Please enter details here</v>
      </c>
      <c r="P746" s="99"/>
      <c r="Q746" s="99" t="str">
        <f>IF(Lists!$BA$4="","No","")</f>
        <v>No</v>
      </c>
      <c r="R746" s="100" t="str">
        <f>IF(ISERROR(VLOOKUP($E746,Lists!$T$4:$AA$49,6,FALSE)),"",VLOOKUP($E746,Lists!$T$4:$AA$49,6,FALSE))</f>
        <v/>
      </c>
      <c r="S746" s="101" t="str">
        <f>IF(ISERROR(VLOOKUP($E746,Lists!$T$4:$AA$49,7,FALSE)),"",VLOOKUP($E746,Lists!$T$4:$AA$49,7,FALSE))</f>
        <v/>
      </c>
      <c r="T746" s="102"/>
      <c r="U746" s="102"/>
      <c r="V746" s="102"/>
      <c r="W746" s="102"/>
      <c r="X746" s="102" t="str">
        <f>IF(ISERROR(VLOOKUP($E746,Lists!$T$4:$AF$49,13,FALSE))," ",VLOOKUP($E746,Lists!$T$4:$AF$49,13,FALSE))</f>
        <v xml:space="preserve"> </v>
      </c>
    </row>
    <row r="747" spans="1:24" x14ac:dyDescent="0.25">
      <c r="A747" s="91"/>
      <c r="B747" s="76" t="s">
        <v>781</v>
      </c>
      <c r="C747" s="89" t="s">
        <v>900</v>
      </c>
      <c r="D747" s="139" t="str">
        <f>IF(ISERROR(VLOOKUP($B747,Lists!$R$4:$S$17,2,FALSE)),"",VLOOKUP($B747,Lists!$R$4:$S$17,2,FALSE))</f>
        <v/>
      </c>
      <c r="E747" s="90" t="s">
        <v>799</v>
      </c>
      <c r="F747" s="96"/>
      <c r="G747" s="96" t="s">
        <v>836</v>
      </c>
      <c r="H747" s="91" t="s">
        <v>1016</v>
      </c>
      <c r="I747" s="91" t="s">
        <v>926</v>
      </c>
      <c r="J747" s="97"/>
      <c r="K747" s="78" t="s">
        <v>945</v>
      </c>
      <c r="L747" s="140" t="str">
        <f>IF(ISERROR(VLOOKUP($B747&amp;" "&amp;$M747,Lists!$AC$4:$AD$17,2,FALSE)),"",VLOOKUP($B747&amp;" "&amp;$M747,Lists!$AC$4:$AD$17,2,FALSE))</f>
        <v/>
      </c>
      <c r="M747" s="78" t="str">
        <f>IF(ISERROR(VLOOKUP($K747,Lists!$L$4:$M$7,2,FALSE)),"",VLOOKUP($K747,Lists!$L$4:$M$7,2,FALSE))</f>
        <v/>
      </c>
      <c r="N747" s="98" t="str">
        <f t="shared" si="11"/>
        <v/>
      </c>
      <c r="O747" s="124" t="str">
        <f>IF(C747="no",VLOOKUP(B747,Lists!$R$4:$AB$17,10, FALSE),"Please enter details here")</f>
        <v>Please enter details here</v>
      </c>
      <c r="P747" s="99"/>
      <c r="Q747" s="99" t="str">
        <f>IF(Lists!$BA$4="","No","")</f>
        <v>No</v>
      </c>
      <c r="R747" s="100" t="str">
        <f>IF(ISERROR(VLOOKUP($E747,Lists!$T$4:$AA$49,6,FALSE)),"",VLOOKUP($E747,Lists!$T$4:$AA$49,6,FALSE))</f>
        <v/>
      </c>
      <c r="S747" s="101" t="str">
        <f>IF(ISERROR(VLOOKUP($E747,Lists!$T$4:$AA$49,7,FALSE)),"",VLOOKUP($E747,Lists!$T$4:$AA$49,7,FALSE))</f>
        <v/>
      </c>
      <c r="T747" s="102"/>
      <c r="U747" s="102"/>
      <c r="V747" s="102"/>
      <c r="W747" s="102"/>
      <c r="X747" s="102" t="str">
        <f>IF(ISERROR(VLOOKUP($E747,Lists!$T$4:$AF$49,13,FALSE))," ",VLOOKUP($E747,Lists!$T$4:$AF$49,13,FALSE))</f>
        <v xml:space="preserve"> </v>
      </c>
    </row>
    <row r="748" spans="1:24" x14ac:dyDescent="0.25">
      <c r="A748" s="91"/>
      <c r="B748" s="76" t="s">
        <v>781</v>
      </c>
      <c r="C748" s="89" t="s">
        <v>900</v>
      </c>
      <c r="D748" s="139" t="str">
        <f>IF(ISERROR(VLOOKUP($B748,Lists!$R$4:$S$17,2,FALSE)),"",VLOOKUP($B748,Lists!$R$4:$S$17,2,FALSE))</f>
        <v/>
      </c>
      <c r="E748" s="90" t="s">
        <v>799</v>
      </c>
      <c r="F748" s="96"/>
      <c r="G748" s="96" t="s">
        <v>836</v>
      </c>
      <c r="H748" s="91" t="s">
        <v>1016</v>
      </c>
      <c r="I748" s="91" t="s">
        <v>926</v>
      </c>
      <c r="J748" s="97"/>
      <c r="K748" s="78" t="s">
        <v>945</v>
      </c>
      <c r="L748" s="140" t="str">
        <f>IF(ISERROR(VLOOKUP($B748&amp;" "&amp;$M748,Lists!$AC$4:$AD$17,2,FALSE)),"",VLOOKUP($B748&amp;" "&amp;$M748,Lists!$AC$4:$AD$17,2,FALSE))</f>
        <v/>
      </c>
      <c r="M748" s="78" t="str">
        <f>IF(ISERROR(VLOOKUP($K748,Lists!$L$4:$M$7,2,FALSE)),"",VLOOKUP($K748,Lists!$L$4:$M$7,2,FALSE))</f>
        <v/>
      </c>
      <c r="N748" s="98" t="str">
        <f t="shared" si="11"/>
        <v/>
      </c>
      <c r="O748" s="124" t="str">
        <f>IF(C748="no",VLOOKUP(B748,Lists!$R$4:$AB$17,10, FALSE),"Please enter details here")</f>
        <v>Please enter details here</v>
      </c>
      <c r="P748" s="99"/>
      <c r="Q748" s="99" t="str">
        <f>IF(Lists!$BA$4="","No","")</f>
        <v>No</v>
      </c>
      <c r="R748" s="100" t="str">
        <f>IF(ISERROR(VLOOKUP($E748,Lists!$T$4:$AA$49,6,FALSE)),"",VLOOKUP($E748,Lists!$T$4:$AA$49,6,FALSE))</f>
        <v/>
      </c>
      <c r="S748" s="101" t="str">
        <f>IF(ISERROR(VLOOKUP($E748,Lists!$T$4:$AA$49,7,FALSE)),"",VLOOKUP($E748,Lists!$T$4:$AA$49,7,FALSE))</f>
        <v/>
      </c>
      <c r="T748" s="102"/>
      <c r="U748" s="102"/>
      <c r="V748" s="102"/>
      <c r="W748" s="102"/>
      <c r="X748" s="102" t="str">
        <f>IF(ISERROR(VLOOKUP($E748,Lists!$T$4:$AF$49,13,FALSE))," ",VLOOKUP($E748,Lists!$T$4:$AF$49,13,FALSE))</f>
        <v xml:space="preserve"> </v>
      </c>
    </row>
    <row r="749" spans="1:24" x14ac:dyDescent="0.25">
      <c r="A749" s="91"/>
      <c r="B749" s="76" t="s">
        <v>781</v>
      </c>
      <c r="C749" s="89" t="s">
        <v>900</v>
      </c>
      <c r="D749" s="139" t="str">
        <f>IF(ISERROR(VLOOKUP($B749,Lists!$R$4:$S$17,2,FALSE)),"",VLOOKUP($B749,Lists!$R$4:$S$17,2,FALSE))</f>
        <v/>
      </c>
      <c r="E749" s="90" t="s">
        <v>799</v>
      </c>
      <c r="F749" s="96"/>
      <c r="G749" s="96" t="s">
        <v>836</v>
      </c>
      <c r="H749" s="91" t="s">
        <v>1016</v>
      </c>
      <c r="I749" s="91" t="s">
        <v>926</v>
      </c>
      <c r="J749" s="97"/>
      <c r="K749" s="78" t="s">
        <v>945</v>
      </c>
      <c r="L749" s="140" t="str">
        <f>IF(ISERROR(VLOOKUP($B749&amp;" "&amp;$M749,Lists!$AC$4:$AD$17,2,FALSE)),"",VLOOKUP($B749&amp;" "&amp;$M749,Lists!$AC$4:$AD$17,2,FALSE))</f>
        <v/>
      </c>
      <c r="M749" s="78" t="str">
        <f>IF(ISERROR(VLOOKUP($K749,Lists!$L$4:$M$7,2,FALSE)),"",VLOOKUP($K749,Lists!$L$4:$M$7,2,FALSE))</f>
        <v/>
      </c>
      <c r="N749" s="98" t="str">
        <f t="shared" si="11"/>
        <v/>
      </c>
      <c r="O749" s="124" t="str">
        <f>IF(C749="no",VLOOKUP(B749,Lists!$R$4:$AB$17,10, FALSE),"Please enter details here")</f>
        <v>Please enter details here</v>
      </c>
      <c r="P749" s="99"/>
      <c r="Q749" s="99" t="str">
        <f>IF(Lists!$BA$4="","No","")</f>
        <v>No</v>
      </c>
      <c r="R749" s="100" t="str">
        <f>IF(ISERROR(VLOOKUP($E749,Lists!$T$4:$AA$49,6,FALSE)),"",VLOOKUP($E749,Lists!$T$4:$AA$49,6,FALSE))</f>
        <v/>
      </c>
      <c r="S749" s="101" t="str">
        <f>IF(ISERROR(VLOOKUP($E749,Lists!$T$4:$AA$49,7,FALSE)),"",VLOOKUP($E749,Lists!$T$4:$AA$49,7,FALSE))</f>
        <v/>
      </c>
      <c r="T749" s="102"/>
      <c r="U749" s="102"/>
      <c r="V749" s="102"/>
      <c r="W749" s="102"/>
      <c r="X749" s="102" t="str">
        <f>IF(ISERROR(VLOOKUP($E749,Lists!$T$4:$AF$49,13,FALSE))," ",VLOOKUP($E749,Lists!$T$4:$AF$49,13,FALSE))</f>
        <v xml:space="preserve"> </v>
      </c>
    </row>
    <row r="750" spans="1:24" x14ac:dyDescent="0.25">
      <c r="A750" s="91"/>
      <c r="B750" s="76" t="s">
        <v>781</v>
      </c>
      <c r="C750" s="89" t="s">
        <v>900</v>
      </c>
      <c r="D750" s="139" t="str">
        <f>IF(ISERROR(VLOOKUP($B750,Lists!$R$4:$S$17,2,FALSE)),"",VLOOKUP($B750,Lists!$R$4:$S$17,2,FALSE))</f>
        <v/>
      </c>
      <c r="E750" s="90" t="s">
        <v>799</v>
      </c>
      <c r="F750" s="96"/>
      <c r="G750" s="96" t="s">
        <v>836</v>
      </c>
      <c r="H750" s="91" t="s">
        <v>1016</v>
      </c>
      <c r="I750" s="91" t="s">
        <v>926</v>
      </c>
      <c r="J750" s="97"/>
      <c r="K750" s="78" t="s">
        <v>945</v>
      </c>
      <c r="L750" s="140" t="str">
        <f>IF(ISERROR(VLOOKUP($B750&amp;" "&amp;$M750,Lists!$AC$4:$AD$17,2,FALSE)),"",VLOOKUP($B750&amp;" "&amp;$M750,Lists!$AC$4:$AD$17,2,FALSE))</f>
        <v/>
      </c>
      <c r="M750" s="78" t="str">
        <f>IF(ISERROR(VLOOKUP($K750,Lists!$L$4:$M$7,2,FALSE)),"",VLOOKUP($K750,Lists!$L$4:$M$7,2,FALSE))</f>
        <v/>
      </c>
      <c r="N750" s="98" t="str">
        <f t="shared" si="11"/>
        <v/>
      </c>
      <c r="O750" s="124" t="str">
        <f>IF(C750="no",VLOOKUP(B750,Lists!$R$4:$AB$17,10, FALSE),"Please enter details here")</f>
        <v>Please enter details here</v>
      </c>
      <c r="P750" s="99"/>
      <c r="Q750" s="99" t="str">
        <f>IF(Lists!$BA$4="","No","")</f>
        <v>No</v>
      </c>
      <c r="R750" s="100" t="str">
        <f>IF(ISERROR(VLOOKUP($E750,Lists!$T$4:$AA$49,6,FALSE)),"",VLOOKUP($E750,Lists!$T$4:$AA$49,6,FALSE))</f>
        <v/>
      </c>
      <c r="S750" s="101" t="str">
        <f>IF(ISERROR(VLOOKUP($E750,Lists!$T$4:$AA$49,7,FALSE)),"",VLOOKUP($E750,Lists!$T$4:$AA$49,7,FALSE))</f>
        <v/>
      </c>
      <c r="T750" s="102"/>
      <c r="U750" s="102"/>
      <c r="V750" s="102"/>
      <c r="W750" s="102"/>
      <c r="X750" s="102" t="str">
        <f>IF(ISERROR(VLOOKUP($E750,Lists!$T$4:$AF$49,13,FALSE))," ",VLOOKUP($E750,Lists!$T$4:$AF$49,13,FALSE))</f>
        <v xml:space="preserve"> </v>
      </c>
    </row>
    <row r="751" spans="1:24" x14ac:dyDescent="0.25">
      <c r="A751" s="91"/>
      <c r="B751" s="76" t="s">
        <v>781</v>
      </c>
      <c r="C751" s="89" t="s">
        <v>900</v>
      </c>
      <c r="D751" s="139" t="str">
        <f>IF(ISERROR(VLOOKUP($B751,Lists!$R$4:$S$17,2,FALSE)),"",VLOOKUP($B751,Lists!$R$4:$S$17,2,FALSE))</f>
        <v/>
      </c>
      <c r="E751" s="90" t="s">
        <v>799</v>
      </c>
      <c r="F751" s="96"/>
      <c r="G751" s="96" t="s">
        <v>836</v>
      </c>
      <c r="H751" s="91" t="s">
        <v>1016</v>
      </c>
      <c r="I751" s="91" t="s">
        <v>926</v>
      </c>
      <c r="J751" s="97"/>
      <c r="K751" s="78" t="s">
        <v>945</v>
      </c>
      <c r="L751" s="140" t="str">
        <f>IF(ISERROR(VLOOKUP($B751&amp;" "&amp;$M751,Lists!$AC$4:$AD$17,2,FALSE)),"",VLOOKUP($B751&amp;" "&amp;$M751,Lists!$AC$4:$AD$17,2,FALSE))</f>
        <v/>
      </c>
      <c r="M751" s="78" t="str">
        <f>IF(ISERROR(VLOOKUP($K751,Lists!$L$4:$M$7,2,FALSE)),"",VLOOKUP($K751,Lists!$L$4:$M$7,2,FALSE))</f>
        <v/>
      </c>
      <c r="N751" s="98" t="str">
        <f t="shared" si="11"/>
        <v/>
      </c>
      <c r="O751" s="124" t="str">
        <f>IF(C751="no",VLOOKUP(B751,Lists!$R$4:$AB$17,10, FALSE),"Please enter details here")</f>
        <v>Please enter details here</v>
      </c>
      <c r="P751" s="99"/>
      <c r="Q751" s="99" t="str">
        <f>IF(Lists!$BA$4="","No","")</f>
        <v>No</v>
      </c>
      <c r="R751" s="100" t="str">
        <f>IF(ISERROR(VLOOKUP($E751,Lists!$T$4:$AA$49,6,FALSE)),"",VLOOKUP($E751,Lists!$T$4:$AA$49,6,FALSE))</f>
        <v/>
      </c>
      <c r="S751" s="101" t="str">
        <f>IF(ISERROR(VLOOKUP($E751,Lists!$T$4:$AA$49,7,FALSE)),"",VLOOKUP($E751,Lists!$T$4:$AA$49,7,FALSE))</f>
        <v/>
      </c>
      <c r="T751" s="102"/>
      <c r="U751" s="102"/>
      <c r="V751" s="102"/>
      <c r="W751" s="102"/>
      <c r="X751" s="102" t="str">
        <f>IF(ISERROR(VLOOKUP($E751,Lists!$T$4:$AF$49,13,FALSE))," ",VLOOKUP($E751,Lists!$T$4:$AF$49,13,FALSE))</f>
        <v xml:space="preserve"> </v>
      </c>
    </row>
    <row r="752" spans="1:24" x14ac:dyDescent="0.25">
      <c r="A752" s="91"/>
      <c r="B752" s="76" t="s">
        <v>781</v>
      </c>
      <c r="C752" s="89" t="s">
        <v>900</v>
      </c>
      <c r="D752" s="139" t="str">
        <f>IF(ISERROR(VLOOKUP($B752,Lists!$R$4:$S$17,2,FALSE)),"",VLOOKUP($B752,Lists!$R$4:$S$17,2,FALSE))</f>
        <v/>
      </c>
      <c r="E752" s="90" t="s">
        <v>799</v>
      </c>
      <c r="F752" s="96"/>
      <c r="G752" s="96" t="s">
        <v>836</v>
      </c>
      <c r="H752" s="91" t="s">
        <v>1016</v>
      </c>
      <c r="I752" s="91" t="s">
        <v>926</v>
      </c>
      <c r="J752" s="97"/>
      <c r="K752" s="78" t="s">
        <v>945</v>
      </c>
      <c r="L752" s="140" t="str">
        <f>IF(ISERROR(VLOOKUP($B752&amp;" "&amp;$M752,Lists!$AC$4:$AD$17,2,FALSE)),"",VLOOKUP($B752&amp;" "&amp;$M752,Lists!$AC$4:$AD$17,2,FALSE))</f>
        <v/>
      </c>
      <c r="M752" s="78" t="str">
        <f>IF(ISERROR(VLOOKUP($K752,Lists!$L$4:$M$7,2,FALSE)),"",VLOOKUP($K752,Lists!$L$4:$M$7,2,FALSE))</f>
        <v/>
      </c>
      <c r="N752" s="98" t="str">
        <f t="shared" si="11"/>
        <v/>
      </c>
      <c r="O752" s="124" t="str">
        <f>IF(C752="no",VLOOKUP(B752,Lists!$R$4:$AB$17,10, FALSE),"Please enter details here")</f>
        <v>Please enter details here</v>
      </c>
      <c r="P752" s="99"/>
      <c r="Q752" s="99" t="str">
        <f>IF(Lists!$BA$4="","No","")</f>
        <v>No</v>
      </c>
      <c r="R752" s="100" t="str">
        <f>IF(ISERROR(VLOOKUP($E752,Lists!$T$4:$AA$49,6,FALSE)),"",VLOOKUP($E752,Lists!$T$4:$AA$49,6,FALSE))</f>
        <v/>
      </c>
      <c r="S752" s="101" t="str">
        <f>IF(ISERROR(VLOOKUP($E752,Lists!$T$4:$AA$49,7,FALSE)),"",VLOOKUP($E752,Lists!$T$4:$AA$49,7,FALSE))</f>
        <v/>
      </c>
      <c r="T752" s="102"/>
      <c r="U752" s="102"/>
      <c r="V752" s="102"/>
      <c r="W752" s="102"/>
      <c r="X752" s="102" t="str">
        <f>IF(ISERROR(VLOOKUP($E752,Lists!$T$4:$AF$49,13,FALSE))," ",VLOOKUP($E752,Lists!$T$4:$AF$49,13,FALSE))</f>
        <v xml:space="preserve"> </v>
      </c>
    </row>
    <row r="753" spans="1:24" x14ac:dyDescent="0.25">
      <c r="A753" s="91"/>
      <c r="B753" s="76" t="s">
        <v>781</v>
      </c>
      <c r="C753" s="89" t="s">
        <v>900</v>
      </c>
      <c r="D753" s="139" t="str">
        <f>IF(ISERROR(VLOOKUP($B753,Lists!$R$4:$S$17,2,FALSE)),"",VLOOKUP($B753,Lists!$R$4:$S$17,2,FALSE))</f>
        <v/>
      </c>
      <c r="E753" s="90" t="s">
        <v>799</v>
      </c>
      <c r="F753" s="96"/>
      <c r="G753" s="96" t="s">
        <v>836</v>
      </c>
      <c r="H753" s="91" t="s">
        <v>1016</v>
      </c>
      <c r="I753" s="91" t="s">
        <v>926</v>
      </c>
      <c r="J753" s="97"/>
      <c r="K753" s="78" t="s">
        <v>945</v>
      </c>
      <c r="L753" s="140" t="str">
        <f>IF(ISERROR(VLOOKUP($B753&amp;" "&amp;$M753,Lists!$AC$4:$AD$17,2,FALSE)),"",VLOOKUP($B753&amp;" "&amp;$M753,Lists!$AC$4:$AD$17,2,FALSE))</f>
        <v/>
      </c>
      <c r="M753" s="78" t="str">
        <f>IF(ISERROR(VLOOKUP($K753,Lists!$L$4:$M$7,2,FALSE)),"",VLOOKUP($K753,Lists!$L$4:$M$7,2,FALSE))</f>
        <v/>
      </c>
      <c r="N753" s="98" t="str">
        <f t="shared" si="11"/>
        <v/>
      </c>
      <c r="O753" s="124" t="str">
        <f>IF(C753="no",VLOOKUP(B753,Lists!$R$4:$AB$17,10, FALSE),"Please enter details here")</f>
        <v>Please enter details here</v>
      </c>
      <c r="P753" s="99"/>
      <c r="Q753" s="99" t="str">
        <f>IF(Lists!$BA$4="","No","")</f>
        <v>No</v>
      </c>
      <c r="R753" s="100" t="str">
        <f>IF(ISERROR(VLOOKUP($E753,Lists!$T$4:$AA$49,6,FALSE)),"",VLOOKUP($E753,Lists!$T$4:$AA$49,6,FALSE))</f>
        <v/>
      </c>
      <c r="S753" s="101" t="str">
        <f>IF(ISERROR(VLOOKUP($E753,Lists!$T$4:$AA$49,7,FALSE)),"",VLOOKUP($E753,Lists!$T$4:$AA$49,7,FALSE))</f>
        <v/>
      </c>
      <c r="T753" s="102"/>
      <c r="U753" s="102"/>
      <c r="V753" s="102"/>
      <c r="W753" s="102"/>
      <c r="X753" s="102" t="str">
        <f>IF(ISERROR(VLOOKUP($E753,Lists!$T$4:$AF$49,13,FALSE))," ",VLOOKUP($E753,Lists!$T$4:$AF$49,13,FALSE))</f>
        <v xml:space="preserve"> </v>
      </c>
    </row>
    <row r="754" spans="1:24" x14ac:dyDescent="0.25">
      <c r="A754" s="91"/>
      <c r="B754" s="76" t="s">
        <v>781</v>
      </c>
      <c r="C754" s="89" t="s">
        <v>900</v>
      </c>
      <c r="D754" s="139" t="str">
        <f>IF(ISERROR(VLOOKUP($B754,Lists!$R$4:$S$17,2,FALSE)),"",VLOOKUP($B754,Lists!$R$4:$S$17,2,FALSE))</f>
        <v/>
      </c>
      <c r="E754" s="90" t="s">
        <v>799</v>
      </c>
      <c r="F754" s="96"/>
      <c r="G754" s="96" t="s">
        <v>836</v>
      </c>
      <c r="H754" s="91" t="s">
        <v>1016</v>
      </c>
      <c r="I754" s="91" t="s">
        <v>926</v>
      </c>
      <c r="J754" s="97"/>
      <c r="K754" s="78" t="s">
        <v>945</v>
      </c>
      <c r="L754" s="140" t="str">
        <f>IF(ISERROR(VLOOKUP($B754&amp;" "&amp;$M754,Lists!$AC$4:$AD$17,2,FALSE)),"",VLOOKUP($B754&amp;" "&amp;$M754,Lists!$AC$4:$AD$17,2,FALSE))</f>
        <v/>
      </c>
      <c r="M754" s="78" t="str">
        <f>IF(ISERROR(VLOOKUP($K754,Lists!$L$4:$M$7,2,FALSE)),"",VLOOKUP($K754,Lists!$L$4:$M$7,2,FALSE))</f>
        <v/>
      </c>
      <c r="N754" s="98" t="str">
        <f t="shared" si="11"/>
        <v/>
      </c>
      <c r="O754" s="124" t="str">
        <f>IF(C754="no",VLOOKUP(B754,Lists!$R$4:$AB$17,10, FALSE),"Please enter details here")</f>
        <v>Please enter details here</v>
      </c>
      <c r="P754" s="99"/>
      <c r="Q754" s="99" t="str">
        <f>IF(Lists!$BA$4="","No","")</f>
        <v>No</v>
      </c>
      <c r="R754" s="100" t="str">
        <f>IF(ISERROR(VLOOKUP($E754,Lists!$T$4:$AA$49,6,FALSE)),"",VLOOKUP($E754,Lists!$T$4:$AA$49,6,FALSE))</f>
        <v/>
      </c>
      <c r="S754" s="101" t="str">
        <f>IF(ISERROR(VLOOKUP($E754,Lists!$T$4:$AA$49,7,FALSE)),"",VLOOKUP($E754,Lists!$T$4:$AA$49,7,FALSE))</f>
        <v/>
      </c>
      <c r="T754" s="102"/>
      <c r="U754" s="102"/>
      <c r="V754" s="102"/>
      <c r="W754" s="102"/>
      <c r="X754" s="102" t="str">
        <f>IF(ISERROR(VLOOKUP($E754,Lists!$T$4:$AF$49,13,FALSE))," ",VLOOKUP($E754,Lists!$T$4:$AF$49,13,FALSE))</f>
        <v xml:space="preserve"> </v>
      </c>
    </row>
    <row r="755" spans="1:24" x14ac:dyDescent="0.25">
      <c r="A755" s="91"/>
      <c r="B755" s="76" t="s">
        <v>781</v>
      </c>
      <c r="C755" s="89" t="s">
        <v>900</v>
      </c>
      <c r="D755" s="139" t="str">
        <f>IF(ISERROR(VLOOKUP($B755,Lists!$R$4:$S$17,2,FALSE)),"",VLOOKUP($B755,Lists!$R$4:$S$17,2,FALSE))</f>
        <v/>
      </c>
      <c r="E755" s="90" t="s">
        <v>799</v>
      </c>
      <c r="F755" s="96"/>
      <c r="G755" s="96" t="s">
        <v>836</v>
      </c>
      <c r="H755" s="91" t="s">
        <v>1016</v>
      </c>
      <c r="I755" s="91" t="s">
        <v>926</v>
      </c>
      <c r="J755" s="97"/>
      <c r="K755" s="78" t="s">
        <v>945</v>
      </c>
      <c r="L755" s="140" t="str">
        <f>IF(ISERROR(VLOOKUP($B755&amp;" "&amp;$M755,Lists!$AC$4:$AD$17,2,FALSE)),"",VLOOKUP($B755&amp;" "&amp;$M755,Lists!$AC$4:$AD$17,2,FALSE))</f>
        <v/>
      </c>
      <c r="M755" s="78" t="str">
        <f>IF(ISERROR(VLOOKUP($K755,Lists!$L$4:$M$7,2,FALSE)),"",VLOOKUP($K755,Lists!$L$4:$M$7,2,FALSE))</f>
        <v/>
      </c>
      <c r="N755" s="98" t="str">
        <f t="shared" si="11"/>
        <v/>
      </c>
      <c r="O755" s="124" t="str">
        <f>IF(C755="no",VLOOKUP(B755,Lists!$R$4:$AB$17,10, FALSE),"Please enter details here")</f>
        <v>Please enter details here</v>
      </c>
      <c r="P755" s="99"/>
      <c r="Q755" s="99" t="str">
        <f>IF(Lists!$BA$4="","No","")</f>
        <v>No</v>
      </c>
      <c r="R755" s="100" t="str">
        <f>IF(ISERROR(VLOOKUP($E755,Lists!$T$4:$AA$49,6,FALSE)),"",VLOOKUP($E755,Lists!$T$4:$AA$49,6,FALSE))</f>
        <v/>
      </c>
      <c r="S755" s="101" t="str">
        <f>IF(ISERROR(VLOOKUP($E755,Lists!$T$4:$AA$49,7,FALSE)),"",VLOOKUP($E755,Lists!$T$4:$AA$49,7,FALSE))</f>
        <v/>
      </c>
      <c r="T755" s="102"/>
      <c r="U755" s="102"/>
      <c r="V755" s="102"/>
      <c r="W755" s="102"/>
      <c r="X755" s="102" t="str">
        <f>IF(ISERROR(VLOOKUP($E755,Lists!$T$4:$AF$49,13,FALSE))," ",VLOOKUP($E755,Lists!$T$4:$AF$49,13,FALSE))</f>
        <v xml:space="preserve"> </v>
      </c>
    </row>
    <row r="756" spans="1:24" x14ac:dyDescent="0.25">
      <c r="A756" s="91"/>
      <c r="B756" s="76" t="s">
        <v>781</v>
      </c>
      <c r="C756" s="89" t="s">
        <v>900</v>
      </c>
      <c r="D756" s="139" t="str">
        <f>IF(ISERROR(VLOOKUP($B756,Lists!$R$4:$S$17,2,FALSE)),"",VLOOKUP($B756,Lists!$R$4:$S$17,2,FALSE))</f>
        <v/>
      </c>
      <c r="E756" s="90" t="s">
        <v>799</v>
      </c>
      <c r="F756" s="96"/>
      <c r="G756" s="96" t="s">
        <v>836</v>
      </c>
      <c r="H756" s="91" t="s">
        <v>1016</v>
      </c>
      <c r="I756" s="91" t="s">
        <v>926</v>
      </c>
      <c r="J756" s="97"/>
      <c r="K756" s="78" t="s">
        <v>945</v>
      </c>
      <c r="L756" s="140" t="str">
        <f>IF(ISERROR(VLOOKUP($B756&amp;" "&amp;$M756,Lists!$AC$4:$AD$17,2,FALSE)),"",VLOOKUP($B756&amp;" "&amp;$M756,Lists!$AC$4:$AD$17,2,FALSE))</f>
        <v/>
      </c>
      <c r="M756" s="78" t="str">
        <f>IF(ISERROR(VLOOKUP($K756,Lists!$L$4:$M$7,2,FALSE)),"",VLOOKUP($K756,Lists!$L$4:$M$7,2,FALSE))</f>
        <v/>
      </c>
      <c r="N756" s="98" t="str">
        <f t="shared" si="11"/>
        <v/>
      </c>
      <c r="O756" s="124" t="str">
        <f>IF(C756="no",VLOOKUP(B756,Lists!$R$4:$AB$17,10, FALSE),"Please enter details here")</f>
        <v>Please enter details here</v>
      </c>
      <c r="P756" s="99"/>
      <c r="Q756" s="99" t="str">
        <f>IF(Lists!$BA$4="","No","")</f>
        <v>No</v>
      </c>
      <c r="R756" s="100" t="str">
        <f>IF(ISERROR(VLOOKUP($E756,Lists!$T$4:$AA$49,6,FALSE)),"",VLOOKUP($E756,Lists!$T$4:$AA$49,6,FALSE))</f>
        <v/>
      </c>
      <c r="S756" s="101" t="str">
        <f>IF(ISERROR(VLOOKUP($E756,Lists!$T$4:$AA$49,7,FALSE)),"",VLOOKUP($E756,Lists!$T$4:$AA$49,7,FALSE))</f>
        <v/>
      </c>
      <c r="T756" s="102"/>
      <c r="U756" s="102"/>
      <c r="V756" s="102"/>
      <c r="W756" s="102"/>
      <c r="X756" s="102" t="str">
        <f>IF(ISERROR(VLOOKUP($E756,Lists!$T$4:$AF$49,13,FALSE))," ",VLOOKUP($E756,Lists!$T$4:$AF$49,13,FALSE))</f>
        <v xml:space="preserve"> </v>
      </c>
    </row>
    <row r="757" spans="1:24" x14ac:dyDescent="0.25">
      <c r="A757" s="91"/>
      <c r="B757" s="76" t="s">
        <v>781</v>
      </c>
      <c r="C757" s="89" t="s">
        <v>900</v>
      </c>
      <c r="D757" s="139" t="str">
        <f>IF(ISERROR(VLOOKUP($B757,Lists!$R$4:$S$17,2,FALSE)),"",VLOOKUP($B757,Lists!$R$4:$S$17,2,FALSE))</f>
        <v/>
      </c>
      <c r="E757" s="90" t="s">
        <v>799</v>
      </c>
      <c r="F757" s="96"/>
      <c r="G757" s="96" t="s">
        <v>836</v>
      </c>
      <c r="H757" s="91" t="s">
        <v>1016</v>
      </c>
      <c r="I757" s="91" t="s">
        <v>926</v>
      </c>
      <c r="J757" s="97"/>
      <c r="K757" s="78" t="s">
        <v>945</v>
      </c>
      <c r="L757" s="140" t="str">
        <f>IF(ISERROR(VLOOKUP($B757&amp;" "&amp;$M757,Lists!$AC$4:$AD$17,2,FALSE)),"",VLOOKUP($B757&amp;" "&amp;$M757,Lists!$AC$4:$AD$17,2,FALSE))</f>
        <v/>
      </c>
      <c r="M757" s="78" t="str">
        <f>IF(ISERROR(VLOOKUP($K757,Lists!$L$4:$M$7,2,FALSE)),"",VLOOKUP($K757,Lists!$L$4:$M$7,2,FALSE))</f>
        <v/>
      </c>
      <c r="N757" s="98" t="str">
        <f t="shared" si="11"/>
        <v/>
      </c>
      <c r="O757" s="124" t="str">
        <f>IF(C757="no",VLOOKUP(B757,Lists!$R$4:$AB$17,10, FALSE),"Please enter details here")</f>
        <v>Please enter details here</v>
      </c>
      <c r="P757" s="99"/>
      <c r="Q757" s="99" t="str">
        <f>IF(Lists!$BA$4="","No","")</f>
        <v>No</v>
      </c>
      <c r="R757" s="100" t="str">
        <f>IF(ISERROR(VLOOKUP($E757,Lists!$T$4:$AA$49,6,FALSE)),"",VLOOKUP($E757,Lists!$T$4:$AA$49,6,FALSE))</f>
        <v/>
      </c>
      <c r="S757" s="101" t="str">
        <f>IF(ISERROR(VLOOKUP($E757,Lists!$T$4:$AA$49,7,FALSE)),"",VLOOKUP($E757,Lists!$T$4:$AA$49,7,FALSE))</f>
        <v/>
      </c>
      <c r="T757" s="102"/>
      <c r="U757" s="102"/>
      <c r="V757" s="102"/>
      <c r="W757" s="102"/>
      <c r="X757" s="102" t="str">
        <f>IF(ISERROR(VLOOKUP($E757,Lists!$T$4:$AF$49,13,FALSE))," ",VLOOKUP($E757,Lists!$T$4:$AF$49,13,FALSE))</f>
        <v xml:space="preserve"> </v>
      </c>
    </row>
    <row r="758" spans="1:24" x14ac:dyDescent="0.25">
      <c r="A758" s="91"/>
      <c r="B758" s="76" t="s">
        <v>781</v>
      </c>
      <c r="C758" s="89" t="s">
        <v>900</v>
      </c>
      <c r="D758" s="139" t="str">
        <f>IF(ISERROR(VLOOKUP($B758,Lists!$R$4:$S$17,2,FALSE)),"",VLOOKUP($B758,Lists!$R$4:$S$17,2,FALSE))</f>
        <v/>
      </c>
      <c r="E758" s="90" t="s">
        <v>799</v>
      </c>
      <c r="F758" s="96"/>
      <c r="G758" s="96" t="s">
        <v>836</v>
      </c>
      <c r="H758" s="91" t="s">
        <v>1016</v>
      </c>
      <c r="I758" s="91" t="s">
        <v>926</v>
      </c>
      <c r="J758" s="97"/>
      <c r="K758" s="78" t="s">
        <v>945</v>
      </c>
      <c r="L758" s="140" t="str">
        <f>IF(ISERROR(VLOOKUP($B758&amp;" "&amp;$M758,Lists!$AC$4:$AD$17,2,FALSE)),"",VLOOKUP($B758&amp;" "&amp;$M758,Lists!$AC$4:$AD$17,2,FALSE))</f>
        <v/>
      </c>
      <c r="M758" s="78" t="str">
        <f>IF(ISERROR(VLOOKUP($K758,Lists!$L$4:$M$7,2,FALSE)),"",VLOOKUP($K758,Lists!$L$4:$M$7,2,FALSE))</f>
        <v/>
      </c>
      <c r="N758" s="98" t="str">
        <f t="shared" si="11"/>
        <v/>
      </c>
      <c r="O758" s="124" t="str">
        <f>IF(C758="no",VLOOKUP(B758,Lists!$R$4:$AB$17,10, FALSE),"Please enter details here")</f>
        <v>Please enter details here</v>
      </c>
      <c r="P758" s="99"/>
      <c r="Q758" s="99" t="str">
        <f>IF(Lists!$BA$4="","No","")</f>
        <v>No</v>
      </c>
      <c r="R758" s="100" t="str">
        <f>IF(ISERROR(VLOOKUP($E758,Lists!$T$4:$AA$49,6,FALSE)),"",VLOOKUP($E758,Lists!$T$4:$AA$49,6,FALSE))</f>
        <v/>
      </c>
      <c r="S758" s="101" t="str">
        <f>IF(ISERROR(VLOOKUP($E758,Lists!$T$4:$AA$49,7,FALSE)),"",VLOOKUP($E758,Lists!$T$4:$AA$49,7,FALSE))</f>
        <v/>
      </c>
      <c r="T758" s="102"/>
      <c r="U758" s="102"/>
      <c r="V758" s="102"/>
      <c r="W758" s="102"/>
      <c r="X758" s="102" t="str">
        <f>IF(ISERROR(VLOOKUP($E758,Lists!$T$4:$AF$49,13,FALSE))," ",VLOOKUP($E758,Lists!$T$4:$AF$49,13,FALSE))</f>
        <v xml:space="preserve"> </v>
      </c>
    </row>
    <row r="759" spans="1:24" x14ac:dyDescent="0.25">
      <c r="A759" s="91"/>
      <c r="B759" s="76" t="s">
        <v>781</v>
      </c>
      <c r="C759" s="89" t="s">
        <v>900</v>
      </c>
      <c r="D759" s="139" t="str">
        <f>IF(ISERROR(VLOOKUP($B759,Lists!$R$4:$S$17,2,FALSE)),"",VLOOKUP($B759,Lists!$R$4:$S$17,2,FALSE))</f>
        <v/>
      </c>
      <c r="E759" s="90" t="s">
        <v>799</v>
      </c>
      <c r="F759" s="96"/>
      <c r="G759" s="96" t="s">
        <v>836</v>
      </c>
      <c r="H759" s="91" t="s">
        <v>1016</v>
      </c>
      <c r="I759" s="91" t="s">
        <v>926</v>
      </c>
      <c r="J759" s="97"/>
      <c r="K759" s="78" t="s">
        <v>945</v>
      </c>
      <c r="L759" s="140" t="str">
        <f>IF(ISERROR(VLOOKUP($B759&amp;" "&amp;$M759,Lists!$AC$4:$AD$17,2,FALSE)),"",VLOOKUP($B759&amp;" "&amp;$M759,Lists!$AC$4:$AD$17,2,FALSE))</f>
        <v/>
      </c>
      <c r="M759" s="78" t="str">
        <f>IF(ISERROR(VLOOKUP($K759,Lists!$L$4:$M$7,2,FALSE)),"",VLOOKUP($K759,Lists!$L$4:$M$7,2,FALSE))</f>
        <v/>
      </c>
      <c r="N759" s="98" t="str">
        <f t="shared" si="11"/>
        <v/>
      </c>
      <c r="O759" s="124" t="str">
        <f>IF(C759="no",VLOOKUP(B759,Lists!$R$4:$AB$17,10, FALSE),"Please enter details here")</f>
        <v>Please enter details here</v>
      </c>
      <c r="P759" s="99"/>
      <c r="Q759" s="99" t="str">
        <f>IF(Lists!$BA$4="","No","")</f>
        <v>No</v>
      </c>
      <c r="R759" s="100" t="str">
        <f>IF(ISERROR(VLOOKUP($E759,Lists!$T$4:$AA$49,6,FALSE)),"",VLOOKUP($E759,Lists!$T$4:$AA$49,6,FALSE))</f>
        <v/>
      </c>
      <c r="S759" s="101" t="str">
        <f>IF(ISERROR(VLOOKUP($E759,Lists!$T$4:$AA$49,7,FALSE)),"",VLOOKUP($E759,Lists!$T$4:$AA$49,7,FALSE))</f>
        <v/>
      </c>
      <c r="T759" s="102"/>
      <c r="U759" s="102"/>
      <c r="V759" s="102"/>
      <c r="W759" s="102"/>
      <c r="X759" s="102" t="str">
        <f>IF(ISERROR(VLOOKUP($E759,Lists!$T$4:$AF$49,13,FALSE))," ",VLOOKUP($E759,Lists!$T$4:$AF$49,13,FALSE))</f>
        <v xml:space="preserve"> </v>
      </c>
    </row>
    <row r="760" spans="1:24" x14ac:dyDescent="0.25">
      <c r="A760" s="91"/>
      <c r="B760" s="76" t="s">
        <v>781</v>
      </c>
      <c r="C760" s="89" t="s">
        <v>900</v>
      </c>
      <c r="D760" s="139" t="str">
        <f>IF(ISERROR(VLOOKUP($B760,Lists!$R$4:$S$17,2,FALSE)),"",VLOOKUP($B760,Lists!$R$4:$S$17,2,FALSE))</f>
        <v/>
      </c>
      <c r="E760" s="90" t="s">
        <v>799</v>
      </c>
      <c r="F760" s="96"/>
      <c r="G760" s="96" t="s">
        <v>836</v>
      </c>
      <c r="H760" s="91" t="s">
        <v>1016</v>
      </c>
      <c r="I760" s="91" t="s">
        <v>926</v>
      </c>
      <c r="J760" s="97"/>
      <c r="K760" s="78" t="s">
        <v>945</v>
      </c>
      <c r="L760" s="140" t="str">
        <f>IF(ISERROR(VLOOKUP($B760&amp;" "&amp;$M760,Lists!$AC$4:$AD$17,2,FALSE)),"",VLOOKUP($B760&amp;" "&amp;$M760,Lists!$AC$4:$AD$17,2,FALSE))</f>
        <v/>
      </c>
      <c r="M760" s="78" t="str">
        <f>IF(ISERROR(VLOOKUP($K760,Lists!$L$4:$M$7,2,FALSE)),"",VLOOKUP($K760,Lists!$L$4:$M$7,2,FALSE))</f>
        <v/>
      </c>
      <c r="N760" s="98" t="str">
        <f t="shared" si="11"/>
        <v/>
      </c>
      <c r="O760" s="124" t="str">
        <f>IF(C760="no",VLOOKUP(B760,Lists!$R$4:$AB$17,10, FALSE),"Please enter details here")</f>
        <v>Please enter details here</v>
      </c>
      <c r="P760" s="99"/>
      <c r="Q760" s="99" t="str">
        <f>IF(Lists!$BA$4="","No","")</f>
        <v>No</v>
      </c>
      <c r="R760" s="100" t="str">
        <f>IF(ISERROR(VLOOKUP($E760,Lists!$T$4:$AA$49,6,FALSE)),"",VLOOKUP($E760,Lists!$T$4:$AA$49,6,FALSE))</f>
        <v/>
      </c>
      <c r="S760" s="101" t="str">
        <f>IF(ISERROR(VLOOKUP($E760,Lists!$T$4:$AA$49,7,FALSE)),"",VLOOKUP($E760,Lists!$T$4:$AA$49,7,FALSE))</f>
        <v/>
      </c>
      <c r="T760" s="102"/>
      <c r="U760" s="102"/>
      <c r="V760" s="102"/>
      <c r="W760" s="102"/>
      <c r="X760" s="102" t="str">
        <f>IF(ISERROR(VLOOKUP($E760,Lists!$T$4:$AF$49,13,FALSE))," ",VLOOKUP($E760,Lists!$T$4:$AF$49,13,FALSE))</f>
        <v xml:space="preserve"> </v>
      </c>
    </row>
    <row r="761" spans="1:24" x14ac:dyDescent="0.25">
      <c r="A761" s="91"/>
      <c r="B761" s="76" t="s">
        <v>781</v>
      </c>
      <c r="C761" s="89" t="s">
        <v>900</v>
      </c>
      <c r="D761" s="139" t="str">
        <f>IF(ISERROR(VLOOKUP($B761,Lists!$R$4:$S$17,2,FALSE)),"",VLOOKUP($B761,Lists!$R$4:$S$17,2,FALSE))</f>
        <v/>
      </c>
      <c r="E761" s="90" t="s">
        <v>799</v>
      </c>
      <c r="F761" s="96"/>
      <c r="G761" s="96" t="s">
        <v>836</v>
      </c>
      <c r="H761" s="91" t="s">
        <v>1016</v>
      </c>
      <c r="I761" s="91" t="s">
        <v>926</v>
      </c>
      <c r="J761" s="97"/>
      <c r="K761" s="78" t="s">
        <v>945</v>
      </c>
      <c r="L761" s="140" t="str">
        <f>IF(ISERROR(VLOOKUP($B761&amp;" "&amp;$M761,Lists!$AC$4:$AD$17,2,FALSE)),"",VLOOKUP($B761&amp;" "&amp;$M761,Lists!$AC$4:$AD$17,2,FALSE))</f>
        <v/>
      </c>
      <c r="M761" s="78" t="str">
        <f>IF(ISERROR(VLOOKUP($K761,Lists!$L$4:$M$7,2,FALSE)),"",VLOOKUP($K761,Lists!$L$4:$M$7,2,FALSE))</f>
        <v/>
      </c>
      <c r="N761" s="98" t="str">
        <f t="shared" si="11"/>
        <v/>
      </c>
      <c r="O761" s="124" t="str">
        <f>IF(C761="no",VLOOKUP(B761,Lists!$R$4:$AB$17,10, FALSE),"Please enter details here")</f>
        <v>Please enter details here</v>
      </c>
      <c r="P761" s="99"/>
      <c r="Q761" s="99" t="str">
        <f>IF(Lists!$BA$4="","No","")</f>
        <v>No</v>
      </c>
      <c r="R761" s="100" t="str">
        <f>IF(ISERROR(VLOOKUP($E761,Lists!$T$4:$AA$49,6,FALSE)),"",VLOOKUP($E761,Lists!$T$4:$AA$49,6,FALSE))</f>
        <v/>
      </c>
      <c r="S761" s="101" t="str">
        <f>IF(ISERROR(VLOOKUP($E761,Lists!$T$4:$AA$49,7,FALSE)),"",VLOOKUP($E761,Lists!$T$4:$AA$49,7,FALSE))</f>
        <v/>
      </c>
      <c r="T761" s="102"/>
      <c r="U761" s="102"/>
      <c r="V761" s="102"/>
      <c r="W761" s="102"/>
      <c r="X761" s="102" t="str">
        <f>IF(ISERROR(VLOOKUP($E761,Lists!$T$4:$AF$49,13,FALSE))," ",VLOOKUP($E761,Lists!$T$4:$AF$49,13,FALSE))</f>
        <v xml:space="preserve"> </v>
      </c>
    </row>
    <row r="762" spans="1:24" x14ac:dyDescent="0.25">
      <c r="A762" s="91"/>
      <c r="B762" s="76" t="s">
        <v>781</v>
      </c>
      <c r="C762" s="89" t="s">
        <v>900</v>
      </c>
      <c r="D762" s="139" t="str">
        <f>IF(ISERROR(VLOOKUP($B762,Lists!$R$4:$S$17,2,FALSE)),"",VLOOKUP($B762,Lists!$R$4:$S$17,2,FALSE))</f>
        <v/>
      </c>
      <c r="E762" s="90" t="s">
        <v>799</v>
      </c>
      <c r="F762" s="96"/>
      <c r="G762" s="96" t="s">
        <v>836</v>
      </c>
      <c r="H762" s="91" t="s">
        <v>1016</v>
      </c>
      <c r="I762" s="91" t="s">
        <v>926</v>
      </c>
      <c r="J762" s="97"/>
      <c r="K762" s="78" t="s">
        <v>945</v>
      </c>
      <c r="L762" s="140" t="str">
        <f>IF(ISERROR(VLOOKUP($B762&amp;" "&amp;$M762,Lists!$AC$4:$AD$17,2,FALSE)),"",VLOOKUP($B762&amp;" "&amp;$M762,Lists!$AC$4:$AD$17,2,FALSE))</f>
        <v/>
      </c>
      <c r="M762" s="78" t="str">
        <f>IF(ISERROR(VLOOKUP($K762,Lists!$L$4:$M$7,2,FALSE)),"",VLOOKUP($K762,Lists!$L$4:$M$7,2,FALSE))</f>
        <v/>
      </c>
      <c r="N762" s="98" t="str">
        <f t="shared" si="11"/>
        <v/>
      </c>
      <c r="O762" s="124" t="str">
        <f>IF(C762="no",VLOOKUP(B762,Lists!$R$4:$AB$17,10, FALSE),"Please enter details here")</f>
        <v>Please enter details here</v>
      </c>
      <c r="P762" s="99"/>
      <c r="Q762" s="99" t="str">
        <f>IF(Lists!$BA$4="","No","")</f>
        <v>No</v>
      </c>
      <c r="R762" s="100" t="str">
        <f>IF(ISERROR(VLOOKUP($E762,Lists!$T$4:$AA$49,6,FALSE)),"",VLOOKUP($E762,Lists!$T$4:$AA$49,6,FALSE))</f>
        <v/>
      </c>
      <c r="S762" s="101" t="str">
        <f>IF(ISERROR(VLOOKUP($E762,Lists!$T$4:$AA$49,7,FALSE)),"",VLOOKUP($E762,Lists!$T$4:$AA$49,7,FALSE))</f>
        <v/>
      </c>
      <c r="T762" s="102"/>
      <c r="U762" s="102"/>
      <c r="V762" s="102"/>
      <c r="W762" s="102"/>
      <c r="X762" s="102" t="str">
        <f>IF(ISERROR(VLOOKUP($E762,Lists!$T$4:$AF$49,13,FALSE))," ",VLOOKUP($E762,Lists!$T$4:$AF$49,13,FALSE))</f>
        <v xml:space="preserve"> </v>
      </c>
    </row>
    <row r="763" spans="1:24" x14ac:dyDescent="0.25">
      <c r="A763" s="91"/>
      <c r="B763" s="76" t="s">
        <v>781</v>
      </c>
      <c r="C763" s="89" t="s">
        <v>900</v>
      </c>
      <c r="D763" s="139" t="str">
        <f>IF(ISERROR(VLOOKUP($B763,Lists!$R$4:$S$17,2,FALSE)),"",VLOOKUP($B763,Lists!$R$4:$S$17,2,FALSE))</f>
        <v/>
      </c>
      <c r="E763" s="90" t="s">
        <v>799</v>
      </c>
      <c r="F763" s="96"/>
      <c r="G763" s="96" t="s">
        <v>836</v>
      </c>
      <c r="H763" s="91" t="s">
        <v>1016</v>
      </c>
      <c r="I763" s="91" t="s">
        <v>926</v>
      </c>
      <c r="J763" s="97"/>
      <c r="K763" s="78" t="s">
        <v>945</v>
      </c>
      <c r="L763" s="140" t="str">
        <f>IF(ISERROR(VLOOKUP($B763&amp;" "&amp;$M763,Lists!$AC$4:$AD$17,2,FALSE)),"",VLOOKUP($B763&amp;" "&amp;$M763,Lists!$AC$4:$AD$17,2,FALSE))</f>
        <v/>
      </c>
      <c r="M763" s="78" t="str">
        <f>IF(ISERROR(VLOOKUP($K763,Lists!$L$4:$M$7,2,FALSE)),"",VLOOKUP($K763,Lists!$L$4:$M$7,2,FALSE))</f>
        <v/>
      </c>
      <c r="N763" s="98" t="str">
        <f t="shared" si="11"/>
        <v/>
      </c>
      <c r="O763" s="124" t="str">
        <f>IF(C763="no",VLOOKUP(B763,Lists!$R$4:$AB$17,10, FALSE),"Please enter details here")</f>
        <v>Please enter details here</v>
      </c>
      <c r="P763" s="99"/>
      <c r="Q763" s="99" t="str">
        <f>IF(Lists!$BA$4="","No","")</f>
        <v>No</v>
      </c>
      <c r="R763" s="100" t="str">
        <f>IF(ISERROR(VLOOKUP($E763,Lists!$T$4:$AA$49,6,FALSE)),"",VLOOKUP($E763,Lists!$T$4:$AA$49,6,FALSE))</f>
        <v/>
      </c>
      <c r="S763" s="101" t="str">
        <f>IF(ISERROR(VLOOKUP($E763,Lists!$T$4:$AA$49,7,FALSE)),"",VLOOKUP($E763,Lists!$T$4:$AA$49,7,FALSE))</f>
        <v/>
      </c>
      <c r="T763" s="102"/>
      <c r="U763" s="102"/>
      <c r="V763" s="102"/>
      <c r="W763" s="102"/>
      <c r="X763" s="102" t="str">
        <f>IF(ISERROR(VLOOKUP($E763,Lists!$T$4:$AF$49,13,FALSE))," ",VLOOKUP($E763,Lists!$T$4:$AF$49,13,FALSE))</f>
        <v xml:space="preserve"> </v>
      </c>
    </row>
    <row r="764" spans="1:24" x14ac:dyDescent="0.25">
      <c r="A764" s="91"/>
      <c r="B764" s="76" t="s">
        <v>781</v>
      </c>
      <c r="C764" s="89" t="s">
        <v>900</v>
      </c>
      <c r="D764" s="139" t="str">
        <f>IF(ISERROR(VLOOKUP($B764,Lists!$R$4:$S$17,2,FALSE)),"",VLOOKUP($B764,Lists!$R$4:$S$17,2,FALSE))</f>
        <v/>
      </c>
      <c r="E764" s="90" t="s">
        <v>799</v>
      </c>
      <c r="F764" s="96"/>
      <c r="G764" s="96" t="s">
        <v>836</v>
      </c>
      <c r="H764" s="91" t="s">
        <v>1016</v>
      </c>
      <c r="I764" s="91" t="s">
        <v>926</v>
      </c>
      <c r="J764" s="97"/>
      <c r="K764" s="78" t="s">
        <v>945</v>
      </c>
      <c r="L764" s="140" t="str">
        <f>IF(ISERROR(VLOOKUP($B764&amp;" "&amp;$M764,Lists!$AC$4:$AD$17,2,FALSE)),"",VLOOKUP($B764&amp;" "&amp;$M764,Lists!$AC$4:$AD$17,2,FALSE))</f>
        <v/>
      </c>
      <c r="M764" s="78" t="str">
        <f>IF(ISERROR(VLOOKUP($K764,Lists!$L$4:$M$7,2,FALSE)),"",VLOOKUP($K764,Lists!$L$4:$M$7,2,FALSE))</f>
        <v/>
      </c>
      <c r="N764" s="98" t="str">
        <f t="shared" si="11"/>
        <v/>
      </c>
      <c r="O764" s="124" t="str">
        <f>IF(C764="no",VLOOKUP(B764,Lists!$R$4:$AB$17,10, FALSE),"Please enter details here")</f>
        <v>Please enter details here</v>
      </c>
      <c r="P764" s="99"/>
      <c r="Q764" s="99" t="str">
        <f>IF(Lists!$BA$4="","No","")</f>
        <v>No</v>
      </c>
      <c r="R764" s="100" t="str">
        <f>IF(ISERROR(VLOOKUP($E764,Lists!$T$4:$AA$49,6,FALSE)),"",VLOOKUP($E764,Lists!$T$4:$AA$49,6,FALSE))</f>
        <v/>
      </c>
      <c r="S764" s="101" t="str">
        <f>IF(ISERROR(VLOOKUP($E764,Lists!$T$4:$AA$49,7,FALSE)),"",VLOOKUP($E764,Lists!$T$4:$AA$49,7,FALSE))</f>
        <v/>
      </c>
      <c r="T764" s="102"/>
      <c r="U764" s="102"/>
      <c r="V764" s="102"/>
      <c r="W764" s="102"/>
      <c r="X764" s="102" t="str">
        <f>IF(ISERROR(VLOOKUP($E764,Lists!$T$4:$AF$49,13,FALSE))," ",VLOOKUP($E764,Lists!$T$4:$AF$49,13,FALSE))</f>
        <v xml:space="preserve"> </v>
      </c>
    </row>
    <row r="765" spans="1:24" x14ac:dyDescent="0.25">
      <c r="A765" s="91"/>
      <c r="B765" s="76" t="s">
        <v>781</v>
      </c>
      <c r="C765" s="89" t="s">
        <v>900</v>
      </c>
      <c r="D765" s="139" t="str">
        <f>IF(ISERROR(VLOOKUP($B765,Lists!$R$4:$S$17,2,FALSE)),"",VLOOKUP($B765,Lists!$R$4:$S$17,2,FALSE))</f>
        <v/>
      </c>
      <c r="E765" s="90" t="s">
        <v>799</v>
      </c>
      <c r="F765" s="96"/>
      <c r="G765" s="96" t="s">
        <v>836</v>
      </c>
      <c r="H765" s="91" t="s">
        <v>1016</v>
      </c>
      <c r="I765" s="91" t="s">
        <v>926</v>
      </c>
      <c r="J765" s="97"/>
      <c r="K765" s="78" t="s">
        <v>945</v>
      </c>
      <c r="L765" s="140" t="str">
        <f>IF(ISERROR(VLOOKUP($B765&amp;" "&amp;$M765,Lists!$AC$4:$AD$17,2,FALSE)),"",VLOOKUP($B765&amp;" "&amp;$M765,Lists!$AC$4:$AD$17,2,FALSE))</f>
        <v/>
      </c>
      <c r="M765" s="78" t="str">
        <f>IF(ISERROR(VLOOKUP($K765,Lists!$L$4:$M$7,2,FALSE)),"",VLOOKUP($K765,Lists!$L$4:$M$7,2,FALSE))</f>
        <v/>
      </c>
      <c r="N765" s="98" t="str">
        <f t="shared" si="11"/>
        <v/>
      </c>
      <c r="O765" s="124" t="str">
        <f>IF(C765="no",VLOOKUP(B765,Lists!$R$4:$AB$17,10, FALSE),"Please enter details here")</f>
        <v>Please enter details here</v>
      </c>
      <c r="P765" s="99"/>
      <c r="Q765" s="99" t="str">
        <f>IF(Lists!$BA$4="","No","")</f>
        <v>No</v>
      </c>
      <c r="R765" s="100" t="str">
        <f>IF(ISERROR(VLOOKUP($E765,Lists!$T$4:$AA$49,6,FALSE)),"",VLOOKUP($E765,Lists!$T$4:$AA$49,6,FALSE))</f>
        <v/>
      </c>
      <c r="S765" s="101" t="str">
        <f>IF(ISERROR(VLOOKUP($E765,Lists!$T$4:$AA$49,7,FALSE)),"",VLOOKUP($E765,Lists!$T$4:$AA$49,7,FALSE))</f>
        <v/>
      </c>
      <c r="T765" s="102"/>
      <c r="U765" s="102"/>
      <c r="V765" s="102"/>
      <c r="W765" s="102"/>
      <c r="X765" s="102" t="str">
        <f>IF(ISERROR(VLOOKUP($E765,Lists!$T$4:$AF$49,13,FALSE))," ",VLOOKUP($E765,Lists!$T$4:$AF$49,13,FALSE))</f>
        <v xml:space="preserve"> </v>
      </c>
    </row>
    <row r="766" spans="1:24" x14ac:dyDescent="0.25">
      <c r="A766" s="91"/>
      <c r="B766" s="76" t="s">
        <v>781</v>
      </c>
      <c r="C766" s="89" t="s">
        <v>900</v>
      </c>
      <c r="D766" s="139" t="str">
        <f>IF(ISERROR(VLOOKUP($B766,Lists!$R$4:$S$17,2,FALSE)),"",VLOOKUP($B766,Lists!$R$4:$S$17,2,FALSE))</f>
        <v/>
      </c>
      <c r="E766" s="90" t="s">
        <v>799</v>
      </c>
      <c r="F766" s="96"/>
      <c r="G766" s="96" t="s">
        <v>836</v>
      </c>
      <c r="H766" s="91" t="s">
        <v>1016</v>
      </c>
      <c r="I766" s="91" t="s">
        <v>926</v>
      </c>
      <c r="J766" s="97"/>
      <c r="K766" s="78" t="s">
        <v>945</v>
      </c>
      <c r="L766" s="140" t="str">
        <f>IF(ISERROR(VLOOKUP($B766&amp;" "&amp;$M766,Lists!$AC$4:$AD$17,2,FALSE)),"",VLOOKUP($B766&amp;" "&amp;$M766,Lists!$AC$4:$AD$17,2,FALSE))</f>
        <v/>
      </c>
      <c r="M766" s="78" t="str">
        <f>IF(ISERROR(VLOOKUP($K766,Lists!$L$4:$M$7,2,FALSE)),"",VLOOKUP($K766,Lists!$L$4:$M$7,2,FALSE))</f>
        <v/>
      </c>
      <c r="N766" s="98" t="str">
        <f t="shared" si="11"/>
        <v/>
      </c>
      <c r="O766" s="124" t="str">
        <f>IF(C766="no",VLOOKUP(B766,Lists!$R$4:$AB$17,10, FALSE),"Please enter details here")</f>
        <v>Please enter details here</v>
      </c>
      <c r="P766" s="99"/>
      <c r="Q766" s="99" t="str">
        <f>IF(Lists!$BA$4="","No","")</f>
        <v>No</v>
      </c>
      <c r="R766" s="100" t="str">
        <f>IF(ISERROR(VLOOKUP($E766,Lists!$T$4:$AA$49,6,FALSE)),"",VLOOKUP($E766,Lists!$T$4:$AA$49,6,FALSE))</f>
        <v/>
      </c>
      <c r="S766" s="101" t="str">
        <f>IF(ISERROR(VLOOKUP($E766,Lists!$T$4:$AA$49,7,FALSE)),"",VLOOKUP($E766,Lists!$T$4:$AA$49,7,FALSE))</f>
        <v/>
      </c>
      <c r="T766" s="102"/>
      <c r="U766" s="102"/>
      <c r="V766" s="102"/>
      <c r="W766" s="102"/>
      <c r="X766" s="102" t="str">
        <f>IF(ISERROR(VLOOKUP($E766,Lists!$T$4:$AF$49,13,FALSE))," ",VLOOKUP($E766,Lists!$T$4:$AF$49,13,FALSE))</f>
        <v xml:space="preserve"> </v>
      </c>
    </row>
    <row r="767" spans="1:24" x14ac:dyDescent="0.25">
      <c r="A767" s="91"/>
      <c r="B767" s="76" t="s">
        <v>781</v>
      </c>
      <c r="C767" s="89" t="s">
        <v>900</v>
      </c>
      <c r="D767" s="139" t="str">
        <f>IF(ISERROR(VLOOKUP($B767,Lists!$R$4:$S$17,2,FALSE)),"",VLOOKUP($B767,Lists!$R$4:$S$17,2,FALSE))</f>
        <v/>
      </c>
      <c r="E767" s="90" t="s">
        <v>799</v>
      </c>
      <c r="F767" s="96"/>
      <c r="G767" s="96" t="s">
        <v>836</v>
      </c>
      <c r="H767" s="91" t="s">
        <v>1016</v>
      </c>
      <c r="I767" s="91" t="s">
        <v>926</v>
      </c>
      <c r="J767" s="97"/>
      <c r="K767" s="78" t="s">
        <v>945</v>
      </c>
      <c r="L767" s="140" t="str">
        <f>IF(ISERROR(VLOOKUP($B767&amp;" "&amp;$M767,Lists!$AC$4:$AD$17,2,FALSE)),"",VLOOKUP($B767&amp;" "&amp;$M767,Lists!$AC$4:$AD$17,2,FALSE))</f>
        <v/>
      </c>
      <c r="M767" s="78" t="str">
        <f>IF(ISERROR(VLOOKUP($K767,Lists!$L$4:$M$7,2,FALSE)),"",VLOOKUP($K767,Lists!$L$4:$M$7,2,FALSE))</f>
        <v/>
      </c>
      <c r="N767" s="98" t="str">
        <f t="shared" si="11"/>
        <v/>
      </c>
      <c r="O767" s="124" t="str">
        <f>IF(C767="no",VLOOKUP(B767,Lists!$R$4:$AB$17,10, FALSE),"Please enter details here")</f>
        <v>Please enter details here</v>
      </c>
      <c r="P767" s="99"/>
      <c r="Q767" s="99" t="str">
        <f>IF(Lists!$BA$4="","No","")</f>
        <v>No</v>
      </c>
      <c r="R767" s="100" t="str">
        <f>IF(ISERROR(VLOOKUP($E767,Lists!$T$4:$AA$49,6,FALSE)),"",VLOOKUP($E767,Lists!$T$4:$AA$49,6,FALSE))</f>
        <v/>
      </c>
      <c r="S767" s="101" t="str">
        <f>IF(ISERROR(VLOOKUP($E767,Lists!$T$4:$AA$49,7,FALSE)),"",VLOOKUP($E767,Lists!$T$4:$AA$49,7,FALSE))</f>
        <v/>
      </c>
      <c r="T767" s="102"/>
      <c r="U767" s="102"/>
      <c r="V767" s="102"/>
      <c r="W767" s="102"/>
      <c r="X767" s="102" t="str">
        <f>IF(ISERROR(VLOOKUP($E767,Lists!$T$4:$AF$49,13,FALSE))," ",VLOOKUP($E767,Lists!$T$4:$AF$49,13,FALSE))</f>
        <v xml:space="preserve"> </v>
      </c>
    </row>
    <row r="768" spans="1:24" x14ac:dyDescent="0.25">
      <c r="A768" s="91"/>
      <c r="B768" s="76" t="s">
        <v>781</v>
      </c>
      <c r="C768" s="89" t="s">
        <v>900</v>
      </c>
      <c r="D768" s="139" t="str">
        <f>IF(ISERROR(VLOOKUP($B768,Lists!$R$4:$S$17,2,FALSE)),"",VLOOKUP($B768,Lists!$R$4:$S$17,2,FALSE))</f>
        <v/>
      </c>
      <c r="E768" s="90" t="s">
        <v>799</v>
      </c>
      <c r="F768" s="96"/>
      <c r="G768" s="96" t="s">
        <v>836</v>
      </c>
      <c r="H768" s="91" t="s">
        <v>1016</v>
      </c>
      <c r="I768" s="91" t="s">
        <v>926</v>
      </c>
      <c r="J768" s="97"/>
      <c r="K768" s="78" t="s">
        <v>945</v>
      </c>
      <c r="L768" s="140" t="str">
        <f>IF(ISERROR(VLOOKUP($B768&amp;" "&amp;$M768,Lists!$AC$4:$AD$17,2,FALSE)),"",VLOOKUP($B768&amp;" "&amp;$M768,Lists!$AC$4:$AD$17,2,FALSE))</f>
        <v/>
      </c>
      <c r="M768" s="78" t="str">
        <f>IF(ISERROR(VLOOKUP($K768,Lists!$L$4:$M$7,2,FALSE)),"",VLOOKUP($K768,Lists!$L$4:$M$7,2,FALSE))</f>
        <v/>
      </c>
      <c r="N768" s="98" t="str">
        <f t="shared" si="11"/>
        <v/>
      </c>
      <c r="O768" s="124" t="str">
        <f>IF(C768="no",VLOOKUP(B768,Lists!$R$4:$AB$17,10, FALSE),"Please enter details here")</f>
        <v>Please enter details here</v>
      </c>
      <c r="P768" s="99"/>
      <c r="Q768" s="99" t="str">
        <f>IF(Lists!$BA$4="","No","")</f>
        <v>No</v>
      </c>
      <c r="R768" s="100" t="str">
        <f>IF(ISERROR(VLOOKUP($E768,Lists!$T$4:$AA$49,6,FALSE)),"",VLOOKUP($E768,Lists!$T$4:$AA$49,6,FALSE))</f>
        <v/>
      </c>
      <c r="S768" s="101" t="str">
        <f>IF(ISERROR(VLOOKUP($E768,Lists!$T$4:$AA$49,7,FALSE)),"",VLOOKUP($E768,Lists!$T$4:$AA$49,7,FALSE))</f>
        <v/>
      </c>
      <c r="T768" s="102"/>
      <c r="U768" s="102"/>
      <c r="V768" s="102"/>
      <c r="W768" s="102"/>
      <c r="X768" s="102" t="str">
        <f>IF(ISERROR(VLOOKUP($E768,Lists!$T$4:$AF$49,13,FALSE))," ",VLOOKUP($E768,Lists!$T$4:$AF$49,13,FALSE))</f>
        <v xml:space="preserve"> </v>
      </c>
    </row>
    <row r="769" spans="1:24" x14ac:dyDescent="0.25">
      <c r="A769" s="91"/>
      <c r="B769" s="76" t="s">
        <v>781</v>
      </c>
      <c r="C769" s="89" t="s">
        <v>900</v>
      </c>
      <c r="D769" s="139" t="str">
        <f>IF(ISERROR(VLOOKUP($B769,Lists!$R$4:$S$17,2,FALSE)),"",VLOOKUP($B769,Lists!$R$4:$S$17,2,FALSE))</f>
        <v/>
      </c>
      <c r="E769" s="90" t="s">
        <v>799</v>
      </c>
      <c r="F769" s="96"/>
      <c r="G769" s="96" t="s">
        <v>836</v>
      </c>
      <c r="H769" s="91" t="s">
        <v>1016</v>
      </c>
      <c r="I769" s="91" t="s">
        <v>926</v>
      </c>
      <c r="J769" s="97"/>
      <c r="K769" s="78" t="s">
        <v>945</v>
      </c>
      <c r="L769" s="140" t="str">
        <f>IF(ISERROR(VLOOKUP($B769&amp;" "&amp;$M769,Lists!$AC$4:$AD$17,2,FALSE)),"",VLOOKUP($B769&amp;" "&amp;$M769,Lists!$AC$4:$AD$17,2,FALSE))</f>
        <v/>
      </c>
      <c r="M769" s="78" t="str">
        <f>IF(ISERROR(VLOOKUP($K769,Lists!$L$4:$M$7,2,FALSE)),"",VLOOKUP($K769,Lists!$L$4:$M$7,2,FALSE))</f>
        <v/>
      </c>
      <c r="N769" s="98" t="str">
        <f t="shared" si="11"/>
        <v/>
      </c>
      <c r="O769" s="124" t="str">
        <f>IF(C769="no",VLOOKUP(B769,Lists!$R$4:$AB$17,10, FALSE),"Please enter details here")</f>
        <v>Please enter details here</v>
      </c>
      <c r="P769" s="99"/>
      <c r="Q769" s="99" t="str">
        <f>IF(Lists!$BA$4="","No","")</f>
        <v>No</v>
      </c>
      <c r="R769" s="100" t="str">
        <f>IF(ISERROR(VLOOKUP($E769,Lists!$T$4:$AA$49,6,FALSE)),"",VLOOKUP($E769,Lists!$T$4:$AA$49,6,FALSE))</f>
        <v/>
      </c>
      <c r="S769" s="101" t="str">
        <f>IF(ISERROR(VLOOKUP($E769,Lists!$T$4:$AA$49,7,FALSE)),"",VLOOKUP($E769,Lists!$T$4:$AA$49,7,FALSE))</f>
        <v/>
      </c>
      <c r="T769" s="102"/>
      <c r="U769" s="102"/>
      <c r="V769" s="102"/>
      <c r="W769" s="102"/>
      <c r="X769" s="102" t="str">
        <f>IF(ISERROR(VLOOKUP($E769,Lists!$T$4:$AF$49,13,FALSE))," ",VLOOKUP($E769,Lists!$T$4:$AF$49,13,FALSE))</f>
        <v xml:space="preserve"> </v>
      </c>
    </row>
    <row r="770" spans="1:24" x14ac:dyDescent="0.25">
      <c r="A770" s="91"/>
      <c r="B770" s="76" t="s">
        <v>781</v>
      </c>
      <c r="C770" s="89" t="s">
        <v>900</v>
      </c>
      <c r="D770" s="139" t="str">
        <f>IF(ISERROR(VLOOKUP($B770,Lists!$R$4:$S$17,2,FALSE)),"",VLOOKUP($B770,Lists!$R$4:$S$17,2,FALSE))</f>
        <v/>
      </c>
      <c r="E770" s="90" t="s">
        <v>799</v>
      </c>
      <c r="F770" s="96"/>
      <c r="G770" s="96" t="s">
        <v>836</v>
      </c>
      <c r="H770" s="91" t="s">
        <v>1016</v>
      </c>
      <c r="I770" s="91" t="s">
        <v>926</v>
      </c>
      <c r="J770" s="97"/>
      <c r="K770" s="78" t="s">
        <v>945</v>
      </c>
      <c r="L770" s="140" t="str">
        <f>IF(ISERROR(VLOOKUP($B770&amp;" "&amp;$M770,Lists!$AC$4:$AD$17,2,FALSE)),"",VLOOKUP($B770&amp;" "&amp;$M770,Lists!$AC$4:$AD$17,2,FALSE))</f>
        <v/>
      </c>
      <c r="M770" s="78" t="str">
        <f>IF(ISERROR(VLOOKUP($K770,Lists!$L$4:$M$7,2,FALSE)),"",VLOOKUP($K770,Lists!$L$4:$M$7,2,FALSE))</f>
        <v/>
      </c>
      <c r="N770" s="98" t="str">
        <f t="shared" si="11"/>
        <v/>
      </c>
      <c r="O770" s="124" t="str">
        <f>IF(C770="no",VLOOKUP(B770,Lists!$R$4:$AB$17,10, FALSE),"Please enter details here")</f>
        <v>Please enter details here</v>
      </c>
      <c r="P770" s="99"/>
      <c r="Q770" s="99" t="str">
        <f>IF(Lists!$BA$4="","No","")</f>
        <v>No</v>
      </c>
      <c r="R770" s="100" t="str">
        <f>IF(ISERROR(VLOOKUP($E770,Lists!$T$4:$AA$49,6,FALSE)),"",VLOOKUP($E770,Lists!$T$4:$AA$49,6,FALSE))</f>
        <v/>
      </c>
      <c r="S770" s="101" t="str">
        <f>IF(ISERROR(VLOOKUP($E770,Lists!$T$4:$AA$49,7,FALSE)),"",VLOOKUP($E770,Lists!$T$4:$AA$49,7,FALSE))</f>
        <v/>
      </c>
      <c r="T770" s="102"/>
      <c r="U770" s="102"/>
      <c r="V770" s="102"/>
      <c r="W770" s="102"/>
      <c r="X770" s="102" t="str">
        <f>IF(ISERROR(VLOOKUP($E770,Lists!$T$4:$AF$49,13,FALSE))," ",VLOOKUP($E770,Lists!$T$4:$AF$49,13,FALSE))</f>
        <v xml:space="preserve"> </v>
      </c>
    </row>
    <row r="771" spans="1:24" x14ac:dyDescent="0.25">
      <c r="A771" s="91"/>
      <c r="B771" s="76" t="s">
        <v>781</v>
      </c>
      <c r="C771" s="89" t="s">
        <v>900</v>
      </c>
      <c r="D771" s="139" t="str">
        <f>IF(ISERROR(VLOOKUP($B771,Lists!$R$4:$S$17,2,FALSE)),"",VLOOKUP($B771,Lists!$R$4:$S$17,2,FALSE))</f>
        <v/>
      </c>
      <c r="E771" s="90" t="s">
        <v>799</v>
      </c>
      <c r="F771" s="96"/>
      <c r="G771" s="96" t="s">
        <v>836</v>
      </c>
      <c r="H771" s="91" t="s">
        <v>1016</v>
      </c>
      <c r="I771" s="91" t="s">
        <v>926</v>
      </c>
      <c r="J771" s="97"/>
      <c r="K771" s="78" t="s">
        <v>945</v>
      </c>
      <c r="L771" s="140" t="str">
        <f>IF(ISERROR(VLOOKUP($B771&amp;" "&amp;$M771,Lists!$AC$4:$AD$17,2,FALSE)),"",VLOOKUP($B771&amp;" "&amp;$M771,Lists!$AC$4:$AD$17,2,FALSE))</f>
        <v/>
      </c>
      <c r="M771" s="78" t="str">
        <f>IF(ISERROR(VLOOKUP($K771,Lists!$L$4:$M$7,2,FALSE)),"",VLOOKUP($K771,Lists!$L$4:$M$7,2,FALSE))</f>
        <v/>
      </c>
      <c r="N771" s="98" t="str">
        <f t="shared" si="11"/>
        <v/>
      </c>
      <c r="O771" s="124" t="str">
        <f>IF(C771="no",VLOOKUP(B771,Lists!$R$4:$AB$17,10, FALSE),"Please enter details here")</f>
        <v>Please enter details here</v>
      </c>
      <c r="P771" s="99"/>
      <c r="Q771" s="99" t="str">
        <f>IF(Lists!$BA$4="","No","")</f>
        <v>No</v>
      </c>
      <c r="R771" s="100" t="str">
        <f>IF(ISERROR(VLOOKUP($E771,Lists!$T$4:$AA$49,6,FALSE)),"",VLOOKUP($E771,Lists!$T$4:$AA$49,6,FALSE))</f>
        <v/>
      </c>
      <c r="S771" s="101" t="str">
        <f>IF(ISERROR(VLOOKUP($E771,Lists!$T$4:$AA$49,7,FALSE)),"",VLOOKUP($E771,Lists!$T$4:$AA$49,7,FALSE))</f>
        <v/>
      </c>
      <c r="T771" s="102"/>
      <c r="U771" s="102"/>
      <c r="V771" s="102"/>
      <c r="W771" s="102"/>
      <c r="X771" s="102" t="str">
        <f>IF(ISERROR(VLOOKUP($E771,Lists!$T$4:$AF$49,13,FALSE))," ",VLOOKUP($E771,Lists!$T$4:$AF$49,13,FALSE))</f>
        <v xml:space="preserve"> </v>
      </c>
    </row>
    <row r="772" spans="1:24" x14ac:dyDescent="0.25">
      <c r="A772" s="91"/>
      <c r="B772" s="76" t="s">
        <v>781</v>
      </c>
      <c r="C772" s="89" t="s">
        <v>900</v>
      </c>
      <c r="D772" s="139" t="str">
        <f>IF(ISERROR(VLOOKUP($B772,Lists!$R$4:$S$17,2,FALSE)),"",VLOOKUP($B772,Lists!$R$4:$S$17,2,FALSE))</f>
        <v/>
      </c>
      <c r="E772" s="90" t="s">
        <v>799</v>
      </c>
      <c r="F772" s="96"/>
      <c r="G772" s="96" t="s">
        <v>836</v>
      </c>
      <c r="H772" s="91" t="s">
        <v>1016</v>
      </c>
      <c r="I772" s="91" t="s">
        <v>926</v>
      </c>
      <c r="J772" s="97"/>
      <c r="K772" s="78" t="s">
        <v>945</v>
      </c>
      <c r="L772" s="140" t="str">
        <f>IF(ISERROR(VLOOKUP($B772&amp;" "&amp;$M772,Lists!$AC$4:$AD$17,2,FALSE)),"",VLOOKUP($B772&amp;" "&amp;$M772,Lists!$AC$4:$AD$17,2,FALSE))</f>
        <v/>
      </c>
      <c r="M772" s="78" t="str">
        <f>IF(ISERROR(VLOOKUP($K772,Lists!$L$4:$M$7,2,FALSE)),"",VLOOKUP($K772,Lists!$L$4:$M$7,2,FALSE))</f>
        <v/>
      </c>
      <c r="N772" s="98" t="str">
        <f t="shared" si="11"/>
        <v/>
      </c>
      <c r="O772" s="124" t="str">
        <f>IF(C772="no",VLOOKUP(B772,Lists!$R$4:$AB$17,10, FALSE),"Please enter details here")</f>
        <v>Please enter details here</v>
      </c>
      <c r="P772" s="99"/>
      <c r="Q772" s="99" t="str">
        <f>IF(Lists!$BA$4="","No","")</f>
        <v>No</v>
      </c>
      <c r="R772" s="100" t="str">
        <f>IF(ISERROR(VLOOKUP($E772,Lists!$T$4:$AA$49,6,FALSE)),"",VLOOKUP($E772,Lists!$T$4:$AA$49,6,FALSE))</f>
        <v/>
      </c>
      <c r="S772" s="101" t="str">
        <f>IF(ISERROR(VLOOKUP($E772,Lists!$T$4:$AA$49,7,FALSE)),"",VLOOKUP($E772,Lists!$T$4:$AA$49,7,FALSE))</f>
        <v/>
      </c>
      <c r="T772" s="102"/>
      <c r="U772" s="102"/>
      <c r="V772" s="102"/>
      <c r="W772" s="102"/>
      <c r="X772" s="102" t="str">
        <f>IF(ISERROR(VLOOKUP($E772,Lists!$T$4:$AF$49,13,FALSE))," ",VLOOKUP($E772,Lists!$T$4:$AF$49,13,FALSE))</f>
        <v xml:space="preserve"> </v>
      </c>
    </row>
    <row r="773" spans="1:24" x14ac:dyDescent="0.25">
      <c r="A773" s="91"/>
      <c r="B773" s="76" t="s">
        <v>781</v>
      </c>
      <c r="C773" s="89" t="s">
        <v>900</v>
      </c>
      <c r="D773" s="139" t="str">
        <f>IF(ISERROR(VLOOKUP($B773,Lists!$R$4:$S$17,2,FALSE)),"",VLOOKUP($B773,Lists!$R$4:$S$17,2,FALSE))</f>
        <v/>
      </c>
      <c r="E773" s="90" t="s">
        <v>799</v>
      </c>
      <c r="F773" s="96"/>
      <c r="G773" s="96" t="s">
        <v>836</v>
      </c>
      <c r="H773" s="91" t="s">
        <v>1016</v>
      </c>
      <c r="I773" s="91" t="s">
        <v>926</v>
      </c>
      <c r="J773" s="97"/>
      <c r="K773" s="78" t="s">
        <v>945</v>
      </c>
      <c r="L773" s="140" t="str">
        <f>IF(ISERROR(VLOOKUP($B773&amp;" "&amp;$M773,Lists!$AC$4:$AD$17,2,FALSE)),"",VLOOKUP($B773&amp;" "&amp;$M773,Lists!$AC$4:$AD$17,2,FALSE))</f>
        <v/>
      </c>
      <c r="M773" s="78" t="str">
        <f>IF(ISERROR(VLOOKUP($K773,Lists!$L$4:$M$7,2,FALSE)),"",VLOOKUP($K773,Lists!$L$4:$M$7,2,FALSE))</f>
        <v/>
      </c>
      <c r="N773" s="98" t="str">
        <f t="shared" si="11"/>
        <v/>
      </c>
      <c r="O773" s="124" t="str">
        <f>IF(C773="no",VLOOKUP(B773,Lists!$R$4:$AB$17,10, FALSE),"Please enter details here")</f>
        <v>Please enter details here</v>
      </c>
      <c r="P773" s="99"/>
      <c r="Q773" s="99" t="str">
        <f>IF(Lists!$BA$4="","No","")</f>
        <v>No</v>
      </c>
      <c r="R773" s="100" t="str">
        <f>IF(ISERROR(VLOOKUP($E773,Lists!$T$4:$AA$49,6,FALSE)),"",VLOOKUP($E773,Lists!$T$4:$AA$49,6,FALSE))</f>
        <v/>
      </c>
      <c r="S773" s="101" t="str">
        <f>IF(ISERROR(VLOOKUP($E773,Lists!$T$4:$AA$49,7,FALSE)),"",VLOOKUP($E773,Lists!$T$4:$AA$49,7,FALSE))</f>
        <v/>
      </c>
      <c r="T773" s="102"/>
      <c r="U773" s="102"/>
      <c r="V773" s="102"/>
      <c r="W773" s="102"/>
      <c r="X773" s="102" t="str">
        <f>IF(ISERROR(VLOOKUP($E773,Lists!$T$4:$AF$49,13,FALSE))," ",VLOOKUP($E773,Lists!$T$4:$AF$49,13,FALSE))</f>
        <v xml:space="preserve"> </v>
      </c>
    </row>
    <row r="774" spans="1:24" x14ac:dyDescent="0.25">
      <c r="A774" s="91"/>
      <c r="B774" s="76" t="s">
        <v>781</v>
      </c>
      <c r="C774" s="89" t="s">
        <v>900</v>
      </c>
      <c r="D774" s="139" t="str">
        <f>IF(ISERROR(VLOOKUP($B774,Lists!$R$4:$S$17,2,FALSE)),"",VLOOKUP($B774,Lists!$R$4:$S$17,2,FALSE))</f>
        <v/>
      </c>
      <c r="E774" s="90" t="s">
        <v>799</v>
      </c>
      <c r="F774" s="96"/>
      <c r="G774" s="96" t="s">
        <v>836</v>
      </c>
      <c r="H774" s="91" t="s">
        <v>1016</v>
      </c>
      <c r="I774" s="91" t="s">
        <v>926</v>
      </c>
      <c r="J774" s="97"/>
      <c r="K774" s="78" t="s">
        <v>945</v>
      </c>
      <c r="L774" s="140" t="str">
        <f>IF(ISERROR(VLOOKUP($B774&amp;" "&amp;$M774,Lists!$AC$4:$AD$17,2,FALSE)),"",VLOOKUP($B774&amp;" "&amp;$M774,Lists!$AC$4:$AD$17,2,FALSE))</f>
        <v/>
      </c>
      <c r="M774" s="78" t="str">
        <f>IF(ISERROR(VLOOKUP($K774,Lists!$L$4:$M$7,2,FALSE)),"",VLOOKUP($K774,Lists!$L$4:$M$7,2,FALSE))</f>
        <v/>
      </c>
      <c r="N774" s="98" t="str">
        <f t="shared" si="11"/>
        <v/>
      </c>
      <c r="O774" s="124" t="str">
        <f>IF(C774="no",VLOOKUP(B774,Lists!$R$4:$AB$17,10, FALSE),"Please enter details here")</f>
        <v>Please enter details here</v>
      </c>
      <c r="P774" s="99"/>
      <c r="Q774" s="99" t="str">
        <f>IF(Lists!$BA$4="","No","")</f>
        <v>No</v>
      </c>
      <c r="R774" s="100" t="str">
        <f>IF(ISERROR(VLOOKUP($E774,Lists!$T$4:$AA$49,6,FALSE)),"",VLOOKUP($E774,Lists!$T$4:$AA$49,6,FALSE))</f>
        <v/>
      </c>
      <c r="S774" s="101" t="str">
        <f>IF(ISERROR(VLOOKUP($E774,Lists!$T$4:$AA$49,7,FALSE)),"",VLOOKUP($E774,Lists!$T$4:$AA$49,7,FALSE))</f>
        <v/>
      </c>
      <c r="T774" s="102"/>
      <c r="U774" s="102"/>
      <c r="V774" s="102"/>
      <c r="W774" s="102"/>
      <c r="X774" s="102" t="str">
        <f>IF(ISERROR(VLOOKUP($E774,Lists!$T$4:$AF$49,13,FALSE))," ",VLOOKUP($E774,Lists!$T$4:$AF$49,13,FALSE))</f>
        <v xml:space="preserve"> </v>
      </c>
    </row>
    <row r="775" spans="1:24" x14ac:dyDescent="0.25">
      <c r="A775" s="91"/>
      <c r="B775" s="76" t="s">
        <v>781</v>
      </c>
      <c r="C775" s="89" t="s">
        <v>900</v>
      </c>
      <c r="D775" s="139" t="str">
        <f>IF(ISERROR(VLOOKUP($B775,Lists!$R$4:$S$17,2,FALSE)),"",VLOOKUP($B775,Lists!$R$4:$S$17,2,FALSE))</f>
        <v/>
      </c>
      <c r="E775" s="90" t="s">
        <v>799</v>
      </c>
      <c r="F775" s="96"/>
      <c r="G775" s="96" t="s">
        <v>836</v>
      </c>
      <c r="H775" s="91" t="s">
        <v>1016</v>
      </c>
      <c r="I775" s="91" t="s">
        <v>926</v>
      </c>
      <c r="J775" s="97"/>
      <c r="K775" s="78" t="s">
        <v>945</v>
      </c>
      <c r="L775" s="140" t="str">
        <f>IF(ISERROR(VLOOKUP($B775&amp;" "&amp;$M775,Lists!$AC$4:$AD$17,2,FALSE)),"",VLOOKUP($B775&amp;" "&amp;$M775,Lists!$AC$4:$AD$17,2,FALSE))</f>
        <v/>
      </c>
      <c r="M775" s="78" t="str">
        <f>IF(ISERROR(VLOOKUP($K775,Lists!$L$4:$M$7,2,FALSE)),"",VLOOKUP($K775,Lists!$L$4:$M$7,2,FALSE))</f>
        <v/>
      </c>
      <c r="N775" s="98" t="str">
        <f t="shared" si="11"/>
        <v/>
      </c>
      <c r="O775" s="124" t="str">
        <f>IF(C775="no",VLOOKUP(B775,Lists!$R$4:$AB$17,10, FALSE),"Please enter details here")</f>
        <v>Please enter details here</v>
      </c>
      <c r="P775" s="99"/>
      <c r="Q775" s="99" t="str">
        <f>IF(Lists!$BA$4="","No","")</f>
        <v>No</v>
      </c>
      <c r="R775" s="100" t="str">
        <f>IF(ISERROR(VLOOKUP($E775,Lists!$T$4:$AA$49,6,FALSE)),"",VLOOKUP($E775,Lists!$T$4:$AA$49,6,FALSE))</f>
        <v/>
      </c>
      <c r="S775" s="101" t="str">
        <f>IF(ISERROR(VLOOKUP($E775,Lists!$T$4:$AA$49,7,FALSE)),"",VLOOKUP($E775,Lists!$T$4:$AA$49,7,FALSE))</f>
        <v/>
      </c>
      <c r="T775" s="102"/>
      <c r="U775" s="102"/>
      <c r="V775" s="102"/>
      <c r="W775" s="102"/>
      <c r="X775" s="102" t="str">
        <f>IF(ISERROR(VLOOKUP($E775,Lists!$T$4:$AF$49,13,FALSE))," ",VLOOKUP($E775,Lists!$T$4:$AF$49,13,FALSE))</f>
        <v xml:space="preserve"> </v>
      </c>
    </row>
    <row r="776" spans="1:24" x14ac:dyDescent="0.25">
      <c r="A776" s="91"/>
      <c r="B776" s="76" t="s">
        <v>781</v>
      </c>
      <c r="C776" s="89" t="s">
        <v>900</v>
      </c>
      <c r="D776" s="139" t="str">
        <f>IF(ISERROR(VLOOKUP($B776,Lists!$R$4:$S$17,2,FALSE)),"",VLOOKUP($B776,Lists!$R$4:$S$17,2,FALSE))</f>
        <v/>
      </c>
      <c r="E776" s="90" t="s">
        <v>799</v>
      </c>
      <c r="F776" s="96"/>
      <c r="G776" s="96" t="s">
        <v>836</v>
      </c>
      <c r="H776" s="91" t="s">
        <v>1016</v>
      </c>
      <c r="I776" s="91" t="s">
        <v>926</v>
      </c>
      <c r="J776" s="97"/>
      <c r="K776" s="78" t="s">
        <v>945</v>
      </c>
      <c r="L776" s="140" t="str">
        <f>IF(ISERROR(VLOOKUP($B776&amp;" "&amp;$M776,Lists!$AC$4:$AD$17,2,FALSE)),"",VLOOKUP($B776&amp;" "&amp;$M776,Lists!$AC$4:$AD$17,2,FALSE))</f>
        <v/>
      </c>
      <c r="M776" s="78" t="str">
        <f>IF(ISERROR(VLOOKUP($K776,Lists!$L$4:$M$7,2,FALSE)),"",VLOOKUP($K776,Lists!$L$4:$M$7,2,FALSE))</f>
        <v/>
      </c>
      <c r="N776" s="98" t="str">
        <f t="shared" ref="N776:N839" si="12">IF(ISERROR(J776*L776),"",J776*L776)</f>
        <v/>
      </c>
      <c r="O776" s="124" t="str">
        <f>IF(C776="no",VLOOKUP(B776,Lists!$R$4:$AB$17,10, FALSE),"Please enter details here")</f>
        <v>Please enter details here</v>
      </c>
      <c r="P776" s="99"/>
      <c r="Q776" s="99" t="str">
        <f>IF(Lists!$BA$4="","No","")</f>
        <v>No</v>
      </c>
      <c r="R776" s="100" t="str">
        <f>IF(ISERROR(VLOOKUP($E776,Lists!$T$4:$AA$49,6,FALSE)),"",VLOOKUP($E776,Lists!$T$4:$AA$49,6,FALSE))</f>
        <v/>
      </c>
      <c r="S776" s="101" t="str">
        <f>IF(ISERROR(VLOOKUP($E776,Lists!$T$4:$AA$49,7,FALSE)),"",VLOOKUP($E776,Lists!$T$4:$AA$49,7,FALSE))</f>
        <v/>
      </c>
      <c r="T776" s="102"/>
      <c r="U776" s="102"/>
      <c r="V776" s="102"/>
      <c r="W776" s="102"/>
      <c r="X776" s="102" t="str">
        <f>IF(ISERROR(VLOOKUP($E776,Lists!$T$4:$AF$49,13,FALSE))," ",VLOOKUP($E776,Lists!$T$4:$AF$49,13,FALSE))</f>
        <v xml:space="preserve"> </v>
      </c>
    </row>
    <row r="777" spans="1:24" x14ac:dyDescent="0.25">
      <c r="A777" s="91"/>
      <c r="B777" s="76" t="s">
        <v>781</v>
      </c>
      <c r="C777" s="89" t="s">
        <v>900</v>
      </c>
      <c r="D777" s="139" t="str">
        <f>IF(ISERROR(VLOOKUP($B777,Lists!$R$4:$S$17,2,FALSE)),"",VLOOKUP($B777,Lists!$R$4:$S$17,2,FALSE))</f>
        <v/>
      </c>
      <c r="E777" s="90" t="s">
        <v>799</v>
      </c>
      <c r="F777" s="96"/>
      <c r="G777" s="96" t="s">
        <v>836</v>
      </c>
      <c r="H777" s="91" t="s">
        <v>1016</v>
      </c>
      <c r="I777" s="91" t="s">
        <v>926</v>
      </c>
      <c r="J777" s="97"/>
      <c r="K777" s="78" t="s">
        <v>945</v>
      </c>
      <c r="L777" s="140" t="str">
        <f>IF(ISERROR(VLOOKUP($B777&amp;" "&amp;$M777,Lists!$AC$4:$AD$17,2,FALSE)),"",VLOOKUP($B777&amp;" "&amp;$M777,Lists!$AC$4:$AD$17,2,FALSE))</f>
        <v/>
      </c>
      <c r="M777" s="78" t="str">
        <f>IF(ISERROR(VLOOKUP($K777,Lists!$L$4:$M$7,2,FALSE)),"",VLOOKUP($K777,Lists!$L$4:$M$7,2,FALSE))</f>
        <v/>
      </c>
      <c r="N777" s="98" t="str">
        <f t="shared" si="12"/>
        <v/>
      </c>
      <c r="O777" s="124" t="str">
        <f>IF(C777="no",VLOOKUP(B777,Lists!$R$4:$AB$17,10, FALSE),"Please enter details here")</f>
        <v>Please enter details here</v>
      </c>
      <c r="P777" s="99"/>
      <c r="Q777" s="99" t="str">
        <f>IF(Lists!$BA$4="","No","")</f>
        <v>No</v>
      </c>
      <c r="R777" s="100" t="str">
        <f>IF(ISERROR(VLOOKUP($E777,Lists!$T$4:$AA$49,6,FALSE)),"",VLOOKUP($E777,Lists!$T$4:$AA$49,6,FALSE))</f>
        <v/>
      </c>
      <c r="S777" s="101" t="str">
        <f>IF(ISERROR(VLOOKUP($E777,Lists!$T$4:$AA$49,7,FALSE)),"",VLOOKUP($E777,Lists!$T$4:$AA$49,7,FALSE))</f>
        <v/>
      </c>
      <c r="T777" s="102"/>
      <c r="U777" s="102"/>
      <c r="V777" s="102"/>
      <c r="W777" s="102"/>
      <c r="X777" s="102" t="str">
        <f>IF(ISERROR(VLOOKUP($E777,Lists!$T$4:$AF$49,13,FALSE))," ",VLOOKUP($E777,Lists!$T$4:$AF$49,13,FALSE))</f>
        <v xml:space="preserve"> </v>
      </c>
    </row>
    <row r="778" spans="1:24" x14ac:dyDescent="0.25">
      <c r="A778" s="91"/>
      <c r="B778" s="76" t="s">
        <v>781</v>
      </c>
      <c r="C778" s="89" t="s">
        <v>900</v>
      </c>
      <c r="D778" s="139" t="str">
        <f>IF(ISERROR(VLOOKUP($B778,Lists!$R$4:$S$17,2,FALSE)),"",VLOOKUP($B778,Lists!$R$4:$S$17,2,FALSE))</f>
        <v/>
      </c>
      <c r="E778" s="90" t="s">
        <v>799</v>
      </c>
      <c r="F778" s="96"/>
      <c r="G778" s="96" t="s">
        <v>836</v>
      </c>
      <c r="H778" s="91" t="s">
        <v>1016</v>
      </c>
      <c r="I778" s="91" t="s">
        <v>926</v>
      </c>
      <c r="J778" s="97"/>
      <c r="K778" s="78" t="s">
        <v>945</v>
      </c>
      <c r="L778" s="140" t="str">
        <f>IF(ISERROR(VLOOKUP($B778&amp;" "&amp;$M778,Lists!$AC$4:$AD$17,2,FALSE)),"",VLOOKUP($B778&amp;" "&amp;$M778,Lists!$AC$4:$AD$17,2,FALSE))</f>
        <v/>
      </c>
      <c r="M778" s="78" t="str">
        <f>IF(ISERROR(VLOOKUP($K778,Lists!$L$4:$M$7,2,FALSE)),"",VLOOKUP($K778,Lists!$L$4:$M$7,2,FALSE))</f>
        <v/>
      </c>
      <c r="N778" s="98" t="str">
        <f t="shared" si="12"/>
        <v/>
      </c>
      <c r="O778" s="124" t="str">
        <f>IF(C778="no",VLOOKUP(B778,Lists!$R$4:$AB$17,10, FALSE),"Please enter details here")</f>
        <v>Please enter details here</v>
      </c>
      <c r="P778" s="99"/>
      <c r="Q778" s="99" t="str">
        <f>IF(Lists!$BA$4="","No","")</f>
        <v>No</v>
      </c>
      <c r="R778" s="100" t="str">
        <f>IF(ISERROR(VLOOKUP($E778,Lists!$T$4:$AA$49,6,FALSE)),"",VLOOKUP($E778,Lists!$T$4:$AA$49,6,FALSE))</f>
        <v/>
      </c>
      <c r="S778" s="101" t="str">
        <f>IF(ISERROR(VLOOKUP($E778,Lists!$T$4:$AA$49,7,FALSE)),"",VLOOKUP($E778,Lists!$T$4:$AA$49,7,FALSE))</f>
        <v/>
      </c>
      <c r="T778" s="102"/>
      <c r="U778" s="102"/>
      <c r="V778" s="102"/>
      <c r="W778" s="102"/>
      <c r="X778" s="102" t="str">
        <f>IF(ISERROR(VLOOKUP($E778,Lists!$T$4:$AF$49,13,FALSE))," ",VLOOKUP($E778,Lists!$T$4:$AF$49,13,FALSE))</f>
        <v xml:space="preserve"> </v>
      </c>
    </row>
    <row r="779" spans="1:24" x14ac:dyDescent="0.25">
      <c r="A779" s="91"/>
      <c r="B779" s="76" t="s">
        <v>781</v>
      </c>
      <c r="C779" s="89" t="s">
        <v>900</v>
      </c>
      <c r="D779" s="139" t="str">
        <f>IF(ISERROR(VLOOKUP($B779,Lists!$R$4:$S$17,2,FALSE)),"",VLOOKUP($B779,Lists!$R$4:$S$17,2,FALSE))</f>
        <v/>
      </c>
      <c r="E779" s="90" t="s">
        <v>799</v>
      </c>
      <c r="F779" s="96"/>
      <c r="G779" s="96" t="s">
        <v>836</v>
      </c>
      <c r="H779" s="91" t="s">
        <v>1016</v>
      </c>
      <c r="I779" s="91" t="s">
        <v>926</v>
      </c>
      <c r="J779" s="97"/>
      <c r="K779" s="78" t="s">
        <v>945</v>
      </c>
      <c r="L779" s="140" t="str">
        <f>IF(ISERROR(VLOOKUP($B779&amp;" "&amp;$M779,Lists!$AC$4:$AD$17,2,FALSE)),"",VLOOKUP($B779&amp;" "&amp;$M779,Lists!$AC$4:$AD$17,2,FALSE))</f>
        <v/>
      </c>
      <c r="M779" s="78" t="str">
        <f>IF(ISERROR(VLOOKUP($K779,Lists!$L$4:$M$7,2,FALSE)),"",VLOOKUP($K779,Lists!$L$4:$M$7,2,FALSE))</f>
        <v/>
      </c>
      <c r="N779" s="98" t="str">
        <f t="shared" si="12"/>
        <v/>
      </c>
      <c r="O779" s="124" t="str">
        <f>IF(C779="no",VLOOKUP(B779,Lists!$R$4:$AB$17,10, FALSE),"Please enter details here")</f>
        <v>Please enter details here</v>
      </c>
      <c r="P779" s="99"/>
      <c r="Q779" s="99" t="str">
        <f>IF(Lists!$BA$4="","No","")</f>
        <v>No</v>
      </c>
      <c r="R779" s="100" t="str">
        <f>IF(ISERROR(VLOOKUP($E779,Lists!$T$4:$AA$49,6,FALSE)),"",VLOOKUP($E779,Lists!$T$4:$AA$49,6,FALSE))</f>
        <v/>
      </c>
      <c r="S779" s="101" t="str">
        <f>IF(ISERROR(VLOOKUP($E779,Lists!$T$4:$AA$49,7,FALSE)),"",VLOOKUP($E779,Lists!$T$4:$AA$49,7,FALSE))</f>
        <v/>
      </c>
      <c r="T779" s="102"/>
      <c r="U779" s="102"/>
      <c r="V779" s="102"/>
      <c r="W779" s="102"/>
      <c r="X779" s="102" t="str">
        <f>IF(ISERROR(VLOOKUP($E779,Lists!$T$4:$AF$49,13,FALSE))," ",VLOOKUP($E779,Lists!$T$4:$AF$49,13,FALSE))</f>
        <v xml:space="preserve"> </v>
      </c>
    </row>
    <row r="780" spans="1:24" x14ac:dyDescent="0.25">
      <c r="A780" s="91"/>
      <c r="B780" s="76" t="s">
        <v>781</v>
      </c>
      <c r="C780" s="89" t="s">
        <v>900</v>
      </c>
      <c r="D780" s="139" t="str">
        <f>IF(ISERROR(VLOOKUP($B780,Lists!$R$4:$S$17,2,FALSE)),"",VLOOKUP($B780,Lists!$R$4:$S$17,2,FALSE))</f>
        <v/>
      </c>
      <c r="E780" s="90" t="s">
        <v>799</v>
      </c>
      <c r="F780" s="96"/>
      <c r="G780" s="96" t="s">
        <v>836</v>
      </c>
      <c r="H780" s="91" t="s">
        <v>1016</v>
      </c>
      <c r="I780" s="91" t="s">
        <v>926</v>
      </c>
      <c r="J780" s="97"/>
      <c r="K780" s="78" t="s">
        <v>945</v>
      </c>
      <c r="L780" s="140" t="str">
        <f>IF(ISERROR(VLOOKUP($B780&amp;" "&amp;$M780,Lists!$AC$4:$AD$17,2,FALSE)),"",VLOOKUP($B780&amp;" "&amp;$M780,Lists!$AC$4:$AD$17,2,FALSE))</f>
        <v/>
      </c>
      <c r="M780" s="78" t="str">
        <f>IF(ISERROR(VLOOKUP($K780,Lists!$L$4:$M$7,2,FALSE)),"",VLOOKUP($K780,Lists!$L$4:$M$7,2,FALSE))</f>
        <v/>
      </c>
      <c r="N780" s="98" t="str">
        <f t="shared" si="12"/>
        <v/>
      </c>
      <c r="O780" s="124" t="str">
        <f>IF(C780="no",VLOOKUP(B780,Lists!$R$4:$AB$17,10, FALSE),"Please enter details here")</f>
        <v>Please enter details here</v>
      </c>
      <c r="P780" s="99"/>
      <c r="Q780" s="99" t="str">
        <f>IF(Lists!$BA$4="","No","")</f>
        <v>No</v>
      </c>
      <c r="R780" s="100" t="str">
        <f>IF(ISERROR(VLOOKUP($E780,Lists!$T$4:$AA$49,6,FALSE)),"",VLOOKUP($E780,Lists!$T$4:$AA$49,6,FALSE))</f>
        <v/>
      </c>
      <c r="S780" s="101" t="str">
        <f>IF(ISERROR(VLOOKUP($E780,Lists!$T$4:$AA$49,7,FALSE)),"",VLOOKUP($E780,Lists!$T$4:$AA$49,7,FALSE))</f>
        <v/>
      </c>
      <c r="T780" s="102"/>
      <c r="U780" s="102"/>
      <c r="V780" s="102"/>
      <c r="W780" s="102"/>
      <c r="X780" s="102" t="str">
        <f>IF(ISERROR(VLOOKUP($E780,Lists!$T$4:$AF$49,13,FALSE))," ",VLOOKUP($E780,Lists!$T$4:$AF$49,13,FALSE))</f>
        <v xml:space="preserve"> </v>
      </c>
    </row>
    <row r="781" spans="1:24" x14ac:dyDescent="0.25">
      <c r="A781" s="91"/>
      <c r="B781" s="76" t="s">
        <v>781</v>
      </c>
      <c r="C781" s="89" t="s">
        <v>900</v>
      </c>
      <c r="D781" s="139" t="str">
        <f>IF(ISERROR(VLOOKUP($B781,Lists!$R$4:$S$17,2,FALSE)),"",VLOOKUP($B781,Lists!$R$4:$S$17,2,FALSE))</f>
        <v/>
      </c>
      <c r="E781" s="90" t="s">
        <v>799</v>
      </c>
      <c r="F781" s="96"/>
      <c r="G781" s="96" t="s">
        <v>836</v>
      </c>
      <c r="H781" s="91" t="s">
        <v>1016</v>
      </c>
      <c r="I781" s="91" t="s">
        <v>926</v>
      </c>
      <c r="J781" s="97"/>
      <c r="K781" s="78" t="s">
        <v>945</v>
      </c>
      <c r="L781" s="140" t="str">
        <f>IF(ISERROR(VLOOKUP($B781&amp;" "&amp;$M781,Lists!$AC$4:$AD$17,2,FALSE)),"",VLOOKUP($B781&amp;" "&amp;$M781,Lists!$AC$4:$AD$17,2,FALSE))</f>
        <v/>
      </c>
      <c r="M781" s="78" t="str">
        <f>IF(ISERROR(VLOOKUP($K781,Lists!$L$4:$M$7,2,FALSE)),"",VLOOKUP($K781,Lists!$L$4:$M$7,2,FALSE))</f>
        <v/>
      </c>
      <c r="N781" s="98" t="str">
        <f t="shared" si="12"/>
        <v/>
      </c>
      <c r="O781" s="124" t="str">
        <f>IF(C781="no",VLOOKUP(B781,Lists!$R$4:$AB$17,10, FALSE),"Please enter details here")</f>
        <v>Please enter details here</v>
      </c>
      <c r="P781" s="99"/>
      <c r="Q781" s="99" t="str">
        <f>IF(Lists!$BA$4="","No","")</f>
        <v>No</v>
      </c>
      <c r="R781" s="100" t="str">
        <f>IF(ISERROR(VLOOKUP($E781,Lists!$T$4:$AA$49,6,FALSE)),"",VLOOKUP($E781,Lists!$T$4:$AA$49,6,FALSE))</f>
        <v/>
      </c>
      <c r="S781" s="101" t="str">
        <f>IF(ISERROR(VLOOKUP($E781,Lists!$T$4:$AA$49,7,FALSE)),"",VLOOKUP($E781,Lists!$T$4:$AA$49,7,FALSE))</f>
        <v/>
      </c>
      <c r="T781" s="102"/>
      <c r="U781" s="102"/>
      <c r="V781" s="102"/>
      <c r="W781" s="102"/>
      <c r="X781" s="102" t="str">
        <f>IF(ISERROR(VLOOKUP($E781,Lists!$T$4:$AF$49,13,FALSE))," ",VLOOKUP($E781,Lists!$T$4:$AF$49,13,FALSE))</f>
        <v xml:space="preserve"> </v>
      </c>
    </row>
    <row r="782" spans="1:24" x14ac:dyDescent="0.25">
      <c r="A782" s="91"/>
      <c r="B782" s="76" t="s">
        <v>781</v>
      </c>
      <c r="C782" s="89" t="s">
        <v>900</v>
      </c>
      <c r="D782" s="139" t="str">
        <f>IF(ISERROR(VLOOKUP($B782,Lists!$R$4:$S$17,2,FALSE)),"",VLOOKUP($B782,Lists!$R$4:$S$17,2,FALSE))</f>
        <v/>
      </c>
      <c r="E782" s="90" t="s">
        <v>799</v>
      </c>
      <c r="F782" s="96"/>
      <c r="G782" s="96" t="s">
        <v>836</v>
      </c>
      <c r="H782" s="91" t="s">
        <v>1016</v>
      </c>
      <c r="I782" s="91" t="s">
        <v>926</v>
      </c>
      <c r="J782" s="97"/>
      <c r="K782" s="78" t="s">
        <v>945</v>
      </c>
      <c r="L782" s="140" t="str">
        <f>IF(ISERROR(VLOOKUP($B782&amp;" "&amp;$M782,Lists!$AC$4:$AD$17,2,FALSE)),"",VLOOKUP($B782&amp;" "&amp;$M782,Lists!$AC$4:$AD$17,2,FALSE))</f>
        <v/>
      </c>
      <c r="M782" s="78" t="str">
        <f>IF(ISERROR(VLOOKUP($K782,Lists!$L$4:$M$7,2,FALSE)),"",VLOOKUP($K782,Lists!$L$4:$M$7,2,FALSE))</f>
        <v/>
      </c>
      <c r="N782" s="98" t="str">
        <f t="shared" si="12"/>
        <v/>
      </c>
      <c r="O782" s="124" t="str">
        <f>IF(C782="no",VLOOKUP(B782,Lists!$R$4:$AB$17,10, FALSE),"Please enter details here")</f>
        <v>Please enter details here</v>
      </c>
      <c r="P782" s="99"/>
      <c r="Q782" s="99" t="str">
        <f>IF(Lists!$BA$4="","No","")</f>
        <v>No</v>
      </c>
      <c r="R782" s="100" t="str">
        <f>IF(ISERROR(VLOOKUP($E782,Lists!$T$4:$AA$49,6,FALSE)),"",VLOOKUP($E782,Lists!$T$4:$AA$49,6,FALSE))</f>
        <v/>
      </c>
      <c r="S782" s="101" t="str">
        <f>IF(ISERROR(VLOOKUP($E782,Lists!$T$4:$AA$49,7,FALSE)),"",VLOOKUP($E782,Lists!$T$4:$AA$49,7,FALSE))</f>
        <v/>
      </c>
      <c r="T782" s="102"/>
      <c r="U782" s="102"/>
      <c r="V782" s="102"/>
      <c r="W782" s="102"/>
      <c r="X782" s="102" t="str">
        <f>IF(ISERROR(VLOOKUP($E782,Lists!$T$4:$AF$49,13,FALSE))," ",VLOOKUP($E782,Lists!$T$4:$AF$49,13,FALSE))</f>
        <v xml:space="preserve"> </v>
      </c>
    </row>
    <row r="783" spans="1:24" x14ac:dyDescent="0.25">
      <c r="A783" s="91"/>
      <c r="B783" s="76" t="s">
        <v>781</v>
      </c>
      <c r="C783" s="89" t="s">
        <v>900</v>
      </c>
      <c r="D783" s="139" t="str">
        <f>IF(ISERROR(VLOOKUP($B783,Lists!$R$4:$S$17,2,FALSE)),"",VLOOKUP($B783,Lists!$R$4:$S$17,2,FALSE))</f>
        <v/>
      </c>
      <c r="E783" s="90" t="s">
        <v>799</v>
      </c>
      <c r="F783" s="96"/>
      <c r="G783" s="96" t="s">
        <v>836</v>
      </c>
      <c r="H783" s="91" t="s">
        <v>1016</v>
      </c>
      <c r="I783" s="91" t="s">
        <v>926</v>
      </c>
      <c r="J783" s="97"/>
      <c r="K783" s="78" t="s">
        <v>945</v>
      </c>
      <c r="L783" s="140" t="str">
        <f>IF(ISERROR(VLOOKUP($B783&amp;" "&amp;$M783,Lists!$AC$4:$AD$17,2,FALSE)),"",VLOOKUP($B783&amp;" "&amp;$M783,Lists!$AC$4:$AD$17,2,FALSE))</f>
        <v/>
      </c>
      <c r="M783" s="78" t="str">
        <f>IF(ISERROR(VLOOKUP($K783,Lists!$L$4:$M$7,2,FALSE)),"",VLOOKUP($K783,Lists!$L$4:$M$7,2,FALSE))</f>
        <v/>
      </c>
      <c r="N783" s="98" t="str">
        <f t="shared" si="12"/>
        <v/>
      </c>
      <c r="O783" s="124" t="str">
        <f>IF(C783="no",VLOOKUP(B783,Lists!$R$4:$AB$17,10, FALSE),"Please enter details here")</f>
        <v>Please enter details here</v>
      </c>
      <c r="P783" s="99"/>
      <c r="Q783" s="99" t="str">
        <f>IF(Lists!$BA$4="","No","")</f>
        <v>No</v>
      </c>
      <c r="R783" s="100" t="str">
        <f>IF(ISERROR(VLOOKUP($E783,Lists!$T$4:$AA$49,6,FALSE)),"",VLOOKUP($E783,Lists!$T$4:$AA$49,6,FALSE))</f>
        <v/>
      </c>
      <c r="S783" s="101" t="str">
        <f>IF(ISERROR(VLOOKUP($E783,Lists!$T$4:$AA$49,7,FALSE)),"",VLOOKUP($E783,Lists!$T$4:$AA$49,7,FALSE))</f>
        <v/>
      </c>
      <c r="T783" s="102"/>
      <c r="U783" s="102"/>
      <c r="V783" s="102"/>
      <c r="W783" s="102"/>
      <c r="X783" s="102" t="str">
        <f>IF(ISERROR(VLOOKUP($E783,Lists!$T$4:$AF$49,13,FALSE))," ",VLOOKUP($E783,Lists!$T$4:$AF$49,13,FALSE))</f>
        <v xml:space="preserve"> </v>
      </c>
    </row>
    <row r="784" spans="1:24" x14ac:dyDescent="0.25">
      <c r="A784" s="91"/>
      <c r="B784" s="76" t="s">
        <v>781</v>
      </c>
      <c r="C784" s="89" t="s">
        <v>900</v>
      </c>
      <c r="D784" s="139" t="str">
        <f>IF(ISERROR(VLOOKUP($B784,Lists!$R$4:$S$17,2,FALSE)),"",VLOOKUP($B784,Lists!$R$4:$S$17,2,FALSE))</f>
        <v/>
      </c>
      <c r="E784" s="90" t="s">
        <v>799</v>
      </c>
      <c r="F784" s="96"/>
      <c r="G784" s="96" t="s">
        <v>836</v>
      </c>
      <c r="H784" s="91" t="s">
        <v>1016</v>
      </c>
      <c r="I784" s="91" t="s">
        <v>926</v>
      </c>
      <c r="J784" s="97"/>
      <c r="K784" s="78" t="s">
        <v>945</v>
      </c>
      <c r="L784" s="140" t="str">
        <f>IF(ISERROR(VLOOKUP($B784&amp;" "&amp;$M784,Lists!$AC$4:$AD$17,2,FALSE)),"",VLOOKUP($B784&amp;" "&amp;$M784,Lists!$AC$4:$AD$17,2,FALSE))</f>
        <v/>
      </c>
      <c r="M784" s="78" t="str">
        <f>IF(ISERROR(VLOOKUP($K784,Lists!$L$4:$M$7,2,FALSE)),"",VLOOKUP($K784,Lists!$L$4:$M$7,2,FALSE))</f>
        <v/>
      </c>
      <c r="N784" s="98" t="str">
        <f t="shared" si="12"/>
        <v/>
      </c>
      <c r="O784" s="124" t="str">
        <f>IF(C784="no",VLOOKUP(B784,Lists!$R$4:$AB$17,10, FALSE),"Please enter details here")</f>
        <v>Please enter details here</v>
      </c>
      <c r="P784" s="99"/>
      <c r="Q784" s="99" t="str">
        <f>IF(Lists!$BA$4="","No","")</f>
        <v>No</v>
      </c>
      <c r="R784" s="100" t="str">
        <f>IF(ISERROR(VLOOKUP($E784,Lists!$T$4:$AA$49,6,FALSE)),"",VLOOKUP($E784,Lists!$T$4:$AA$49,6,FALSE))</f>
        <v/>
      </c>
      <c r="S784" s="101" t="str">
        <f>IF(ISERROR(VLOOKUP($E784,Lists!$T$4:$AA$49,7,FALSE)),"",VLOOKUP($E784,Lists!$T$4:$AA$49,7,FALSE))</f>
        <v/>
      </c>
      <c r="T784" s="102"/>
      <c r="U784" s="102"/>
      <c r="V784" s="102"/>
      <c r="W784" s="102"/>
      <c r="X784" s="102" t="str">
        <f>IF(ISERROR(VLOOKUP($E784,Lists!$T$4:$AF$49,13,FALSE))," ",VLOOKUP($E784,Lists!$T$4:$AF$49,13,FALSE))</f>
        <v xml:space="preserve"> </v>
      </c>
    </row>
    <row r="785" spans="1:24" x14ac:dyDescent="0.25">
      <c r="A785" s="91"/>
      <c r="B785" s="76" t="s">
        <v>781</v>
      </c>
      <c r="C785" s="89" t="s">
        <v>900</v>
      </c>
      <c r="D785" s="139" t="str">
        <f>IF(ISERROR(VLOOKUP($B785,Lists!$R$4:$S$17,2,FALSE)),"",VLOOKUP($B785,Lists!$R$4:$S$17,2,FALSE))</f>
        <v/>
      </c>
      <c r="E785" s="90" t="s">
        <v>799</v>
      </c>
      <c r="F785" s="96"/>
      <c r="G785" s="96" t="s">
        <v>836</v>
      </c>
      <c r="H785" s="91" t="s">
        <v>1016</v>
      </c>
      <c r="I785" s="91" t="s">
        <v>926</v>
      </c>
      <c r="J785" s="97"/>
      <c r="K785" s="78" t="s">
        <v>945</v>
      </c>
      <c r="L785" s="140" t="str">
        <f>IF(ISERROR(VLOOKUP($B785&amp;" "&amp;$M785,Lists!$AC$4:$AD$17,2,FALSE)),"",VLOOKUP($B785&amp;" "&amp;$M785,Lists!$AC$4:$AD$17,2,FALSE))</f>
        <v/>
      </c>
      <c r="M785" s="78" t="str">
        <f>IF(ISERROR(VLOOKUP($K785,Lists!$L$4:$M$7,2,FALSE)),"",VLOOKUP($K785,Lists!$L$4:$M$7,2,FALSE))</f>
        <v/>
      </c>
      <c r="N785" s="98" t="str">
        <f t="shared" si="12"/>
        <v/>
      </c>
      <c r="O785" s="124" t="str">
        <f>IF(C785="no",VLOOKUP(B785,Lists!$R$4:$AB$17,10, FALSE),"Please enter details here")</f>
        <v>Please enter details here</v>
      </c>
      <c r="P785" s="99"/>
      <c r="Q785" s="99" t="str">
        <f>IF(Lists!$BA$4="","No","")</f>
        <v>No</v>
      </c>
      <c r="R785" s="100" t="str">
        <f>IF(ISERROR(VLOOKUP($E785,Lists!$T$4:$AA$49,6,FALSE)),"",VLOOKUP($E785,Lists!$T$4:$AA$49,6,FALSE))</f>
        <v/>
      </c>
      <c r="S785" s="101" t="str">
        <f>IF(ISERROR(VLOOKUP($E785,Lists!$T$4:$AA$49,7,FALSE)),"",VLOOKUP($E785,Lists!$T$4:$AA$49,7,FALSE))</f>
        <v/>
      </c>
      <c r="T785" s="102"/>
      <c r="U785" s="102"/>
      <c r="V785" s="102"/>
      <c r="W785" s="102"/>
      <c r="X785" s="102" t="str">
        <f>IF(ISERROR(VLOOKUP($E785,Lists!$T$4:$AF$49,13,FALSE))," ",VLOOKUP($E785,Lists!$T$4:$AF$49,13,FALSE))</f>
        <v xml:space="preserve"> </v>
      </c>
    </row>
    <row r="786" spans="1:24" x14ac:dyDescent="0.25">
      <c r="A786" s="91"/>
      <c r="B786" s="76" t="s">
        <v>781</v>
      </c>
      <c r="C786" s="89" t="s">
        <v>900</v>
      </c>
      <c r="D786" s="139" t="str">
        <f>IF(ISERROR(VLOOKUP($B786,Lists!$R$4:$S$17,2,FALSE)),"",VLOOKUP($B786,Lists!$R$4:$S$17,2,FALSE))</f>
        <v/>
      </c>
      <c r="E786" s="90" t="s">
        <v>799</v>
      </c>
      <c r="F786" s="96"/>
      <c r="G786" s="96" t="s">
        <v>836</v>
      </c>
      <c r="H786" s="91" t="s">
        <v>1016</v>
      </c>
      <c r="I786" s="91" t="s">
        <v>926</v>
      </c>
      <c r="J786" s="97"/>
      <c r="K786" s="78" t="s">
        <v>945</v>
      </c>
      <c r="L786" s="140" t="str">
        <f>IF(ISERROR(VLOOKUP($B786&amp;" "&amp;$M786,Lists!$AC$4:$AD$17,2,FALSE)),"",VLOOKUP($B786&amp;" "&amp;$M786,Lists!$AC$4:$AD$17,2,FALSE))</f>
        <v/>
      </c>
      <c r="M786" s="78" t="str">
        <f>IF(ISERROR(VLOOKUP($K786,Lists!$L$4:$M$7,2,FALSE)),"",VLOOKUP($K786,Lists!$L$4:$M$7,2,FALSE))</f>
        <v/>
      </c>
      <c r="N786" s="98" t="str">
        <f t="shared" si="12"/>
        <v/>
      </c>
      <c r="O786" s="124" t="str">
        <f>IF(C786="no",VLOOKUP(B786,Lists!$R$4:$AB$17,10, FALSE),"Please enter details here")</f>
        <v>Please enter details here</v>
      </c>
      <c r="P786" s="99"/>
      <c r="Q786" s="99" t="str">
        <f>IF(Lists!$BA$4="","No","")</f>
        <v>No</v>
      </c>
      <c r="R786" s="100" t="str">
        <f>IF(ISERROR(VLOOKUP($E786,Lists!$T$4:$AA$49,6,FALSE)),"",VLOOKUP($E786,Lists!$T$4:$AA$49,6,FALSE))</f>
        <v/>
      </c>
      <c r="S786" s="101" t="str">
        <f>IF(ISERROR(VLOOKUP($E786,Lists!$T$4:$AA$49,7,FALSE)),"",VLOOKUP($E786,Lists!$T$4:$AA$49,7,FALSE))</f>
        <v/>
      </c>
      <c r="T786" s="102"/>
      <c r="U786" s="102"/>
      <c r="V786" s="102"/>
      <c r="W786" s="102"/>
      <c r="X786" s="102" t="str">
        <f>IF(ISERROR(VLOOKUP($E786,Lists!$T$4:$AF$49,13,FALSE))," ",VLOOKUP($E786,Lists!$T$4:$AF$49,13,FALSE))</f>
        <v xml:space="preserve"> </v>
      </c>
    </row>
    <row r="787" spans="1:24" x14ac:dyDescent="0.25">
      <c r="A787" s="91"/>
      <c r="B787" s="76" t="s">
        <v>781</v>
      </c>
      <c r="C787" s="89" t="s">
        <v>900</v>
      </c>
      <c r="D787" s="139" t="str">
        <f>IF(ISERROR(VLOOKUP($B787,Lists!$R$4:$S$17,2,FALSE)),"",VLOOKUP($B787,Lists!$R$4:$S$17,2,FALSE))</f>
        <v/>
      </c>
      <c r="E787" s="90" t="s">
        <v>799</v>
      </c>
      <c r="F787" s="96"/>
      <c r="G787" s="96" t="s">
        <v>836</v>
      </c>
      <c r="H787" s="91" t="s">
        <v>1016</v>
      </c>
      <c r="I787" s="91" t="s">
        <v>926</v>
      </c>
      <c r="J787" s="97"/>
      <c r="K787" s="78" t="s">
        <v>945</v>
      </c>
      <c r="L787" s="140" t="str">
        <f>IF(ISERROR(VLOOKUP($B787&amp;" "&amp;$M787,Lists!$AC$4:$AD$17,2,FALSE)),"",VLOOKUP($B787&amp;" "&amp;$M787,Lists!$AC$4:$AD$17,2,FALSE))</f>
        <v/>
      </c>
      <c r="M787" s="78" t="str">
        <f>IF(ISERROR(VLOOKUP($K787,Lists!$L$4:$M$7,2,FALSE)),"",VLOOKUP($K787,Lists!$L$4:$M$7,2,FALSE))</f>
        <v/>
      </c>
      <c r="N787" s="98" t="str">
        <f t="shared" si="12"/>
        <v/>
      </c>
      <c r="O787" s="124" t="str">
        <f>IF(C787="no",VLOOKUP(B787,Lists!$R$4:$AB$17,10, FALSE),"Please enter details here")</f>
        <v>Please enter details here</v>
      </c>
      <c r="P787" s="99"/>
      <c r="Q787" s="99" t="str">
        <f>IF(Lists!$BA$4="","No","")</f>
        <v>No</v>
      </c>
      <c r="R787" s="100" t="str">
        <f>IF(ISERROR(VLOOKUP($E787,Lists!$T$4:$AA$49,6,FALSE)),"",VLOOKUP($E787,Lists!$T$4:$AA$49,6,FALSE))</f>
        <v/>
      </c>
      <c r="S787" s="101" t="str">
        <f>IF(ISERROR(VLOOKUP($E787,Lists!$T$4:$AA$49,7,FALSE)),"",VLOOKUP($E787,Lists!$T$4:$AA$49,7,FALSE))</f>
        <v/>
      </c>
      <c r="T787" s="102"/>
      <c r="U787" s="102"/>
      <c r="V787" s="102"/>
      <c r="W787" s="102"/>
      <c r="X787" s="102" t="str">
        <f>IF(ISERROR(VLOOKUP($E787,Lists!$T$4:$AF$49,13,FALSE))," ",VLOOKUP($E787,Lists!$T$4:$AF$49,13,FALSE))</f>
        <v xml:space="preserve"> </v>
      </c>
    </row>
    <row r="788" spans="1:24" x14ac:dyDescent="0.25">
      <c r="A788" s="91"/>
      <c r="B788" s="76" t="s">
        <v>781</v>
      </c>
      <c r="C788" s="89" t="s">
        <v>900</v>
      </c>
      <c r="D788" s="139" t="str">
        <f>IF(ISERROR(VLOOKUP($B788,Lists!$R$4:$S$17,2,FALSE)),"",VLOOKUP($B788,Lists!$R$4:$S$17,2,FALSE))</f>
        <v/>
      </c>
      <c r="E788" s="90" t="s">
        <v>799</v>
      </c>
      <c r="F788" s="96"/>
      <c r="G788" s="96" t="s">
        <v>836</v>
      </c>
      <c r="H788" s="91" t="s">
        <v>1016</v>
      </c>
      <c r="I788" s="91" t="s">
        <v>926</v>
      </c>
      <c r="J788" s="97"/>
      <c r="K788" s="78" t="s">
        <v>945</v>
      </c>
      <c r="L788" s="140" t="str">
        <f>IF(ISERROR(VLOOKUP($B788&amp;" "&amp;$M788,Lists!$AC$4:$AD$17,2,FALSE)),"",VLOOKUP($B788&amp;" "&amp;$M788,Lists!$AC$4:$AD$17,2,FALSE))</f>
        <v/>
      </c>
      <c r="M788" s="78" t="str">
        <f>IF(ISERROR(VLOOKUP($K788,Lists!$L$4:$M$7,2,FALSE)),"",VLOOKUP($K788,Lists!$L$4:$M$7,2,FALSE))</f>
        <v/>
      </c>
      <c r="N788" s="98" t="str">
        <f t="shared" si="12"/>
        <v/>
      </c>
      <c r="O788" s="124" t="str">
        <f>IF(C788="no",VLOOKUP(B788,Lists!$R$4:$AB$17,10, FALSE),"Please enter details here")</f>
        <v>Please enter details here</v>
      </c>
      <c r="P788" s="99"/>
      <c r="Q788" s="99" t="str">
        <f>IF(Lists!$BA$4="","No","")</f>
        <v>No</v>
      </c>
      <c r="R788" s="100" t="str">
        <f>IF(ISERROR(VLOOKUP($E788,Lists!$T$4:$AA$49,6,FALSE)),"",VLOOKUP($E788,Lists!$T$4:$AA$49,6,FALSE))</f>
        <v/>
      </c>
      <c r="S788" s="101" t="str">
        <f>IF(ISERROR(VLOOKUP($E788,Lists!$T$4:$AA$49,7,FALSE)),"",VLOOKUP($E788,Lists!$T$4:$AA$49,7,FALSE))</f>
        <v/>
      </c>
      <c r="T788" s="102"/>
      <c r="U788" s="102"/>
      <c r="V788" s="102"/>
      <c r="W788" s="102"/>
      <c r="X788" s="102" t="str">
        <f>IF(ISERROR(VLOOKUP($E788,Lists!$T$4:$AF$49,13,FALSE))," ",VLOOKUP($E788,Lists!$T$4:$AF$49,13,FALSE))</f>
        <v xml:space="preserve"> </v>
      </c>
    </row>
    <row r="789" spans="1:24" x14ac:dyDescent="0.25">
      <c r="A789" s="91"/>
      <c r="B789" s="76" t="s">
        <v>781</v>
      </c>
      <c r="C789" s="89" t="s">
        <v>900</v>
      </c>
      <c r="D789" s="139" t="str">
        <f>IF(ISERROR(VLOOKUP($B789,Lists!$R$4:$S$17,2,FALSE)),"",VLOOKUP($B789,Lists!$R$4:$S$17,2,FALSE))</f>
        <v/>
      </c>
      <c r="E789" s="90" t="s">
        <v>799</v>
      </c>
      <c r="F789" s="96"/>
      <c r="G789" s="96" t="s">
        <v>836</v>
      </c>
      <c r="H789" s="91" t="s">
        <v>1016</v>
      </c>
      <c r="I789" s="91" t="s">
        <v>926</v>
      </c>
      <c r="J789" s="97"/>
      <c r="K789" s="78" t="s">
        <v>945</v>
      </c>
      <c r="L789" s="140" t="str">
        <f>IF(ISERROR(VLOOKUP($B789&amp;" "&amp;$M789,Lists!$AC$4:$AD$17,2,FALSE)),"",VLOOKUP($B789&amp;" "&amp;$M789,Lists!$AC$4:$AD$17,2,FALSE))</f>
        <v/>
      </c>
      <c r="M789" s="78" t="str">
        <f>IF(ISERROR(VLOOKUP($K789,Lists!$L$4:$M$7,2,FALSE)),"",VLOOKUP($K789,Lists!$L$4:$M$7,2,FALSE))</f>
        <v/>
      </c>
      <c r="N789" s="98" t="str">
        <f t="shared" si="12"/>
        <v/>
      </c>
      <c r="O789" s="124" t="str">
        <f>IF(C789="no",VLOOKUP(B789,Lists!$R$4:$AB$17,10, FALSE),"Please enter details here")</f>
        <v>Please enter details here</v>
      </c>
      <c r="P789" s="99"/>
      <c r="Q789" s="99" t="str">
        <f>IF(Lists!$BA$4="","No","")</f>
        <v>No</v>
      </c>
      <c r="R789" s="100" t="str">
        <f>IF(ISERROR(VLOOKUP($E789,Lists!$T$4:$AA$49,6,FALSE)),"",VLOOKUP($E789,Lists!$T$4:$AA$49,6,FALSE))</f>
        <v/>
      </c>
      <c r="S789" s="101" t="str">
        <f>IF(ISERROR(VLOOKUP($E789,Lists!$T$4:$AA$49,7,FALSE)),"",VLOOKUP($E789,Lists!$T$4:$AA$49,7,FALSE))</f>
        <v/>
      </c>
      <c r="T789" s="102"/>
      <c r="U789" s="102"/>
      <c r="V789" s="102"/>
      <c r="W789" s="102"/>
      <c r="X789" s="102" t="str">
        <f>IF(ISERROR(VLOOKUP($E789,Lists!$T$4:$AF$49,13,FALSE))," ",VLOOKUP($E789,Lists!$T$4:$AF$49,13,FALSE))</f>
        <v xml:space="preserve"> </v>
      </c>
    </row>
    <row r="790" spans="1:24" x14ac:dyDescent="0.25">
      <c r="A790" s="91"/>
      <c r="B790" s="76" t="s">
        <v>781</v>
      </c>
      <c r="C790" s="89" t="s">
        <v>900</v>
      </c>
      <c r="D790" s="139" t="str">
        <f>IF(ISERROR(VLOOKUP($B790,Lists!$R$4:$S$17,2,FALSE)),"",VLOOKUP($B790,Lists!$R$4:$S$17,2,FALSE))</f>
        <v/>
      </c>
      <c r="E790" s="90" t="s">
        <v>799</v>
      </c>
      <c r="F790" s="96"/>
      <c r="G790" s="96" t="s">
        <v>836</v>
      </c>
      <c r="H790" s="91" t="s">
        <v>1016</v>
      </c>
      <c r="I790" s="91" t="s">
        <v>926</v>
      </c>
      <c r="J790" s="97"/>
      <c r="K790" s="78" t="s">
        <v>945</v>
      </c>
      <c r="L790" s="140" t="str">
        <f>IF(ISERROR(VLOOKUP($B790&amp;" "&amp;$M790,Lists!$AC$4:$AD$17,2,FALSE)),"",VLOOKUP($B790&amp;" "&amp;$M790,Lists!$AC$4:$AD$17,2,FALSE))</f>
        <v/>
      </c>
      <c r="M790" s="78" t="str">
        <f>IF(ISERROR(VLOOKUP($K790,Lists!$L$4:$M$7,2,FALSE)),"",VLOOKUP($K790,Lists!$L$4:$M$7,2,FALSE))</f>
        <v/>
      </c>
      <c r="N790" s="98" t="str">
        <f t="shared" si="12"/>
        <v/>
      </c>
      <c r="O790" s="124" t="str">
        <f>IF(C790="no",VLOOKUP(B790,Lists!$R$4:$AB$17,10, FALSE),"Please enter details here")</f>
        <v>Please enter details here</v>
      </c>
      <c r="P790" s="99"/>
      <c r="Q790" s="99" t="str">
        <f>IF(Lists!$BA$4="","No","")</f>
        <v>No</v>
      </c>
      <c r="R790" s="100" t="str">
        <f>IF(ISERROR(VLOOKUP($E790,Lists!$T$4:$AA$49,6,FALSE)),"",VLOOKUP($E790,Lists!$T$4:$AA$49,6,FALSE))</f>
        <v/>
      </c>
      <c r="S790" s="101" t="str">
        <f>IF(ISERROR(VLOOKUP($E790,Lists!$T$4:$AA$49,7,FALSE)),"",VLOOKUP($E790,Lists!$T$4:$AA$49,7,FALSE))</f>
        <v/>
      </c>
      <c r="T790" s="102"/>
      <c r="U790" s="102"/>
      <c r="V790" s="102"/>
      <c r="W790" s="102"/>
      <c r="X790" s="102" t="str">
        <f>IF(ISERROR(VLOOKUP($E790,Lists!$T$4:$AF$49,13,FALSE))," ",VLOOKUP($E790,Lists!$T$4:$AF$49,13,FALSE))</f>
        <v xml:space="preserve"> </v>
      </c>
    </row>
    <row r="791" spans="1:24" x14ac:dyDescent="0.25">
      <c r="A791" s="91"/>
      <c r="B791" s="76" t="s">
        <v>781</v>
      </c>
      <c r="C791" s="89" t="s">
        <v>900</v>
      </c>
      <c r="D791" s="139" t="str">
        <f>IF(ISERROR(VLOOKUP($B791,Lists!$R$4:$S$17,2,FALSE)),"",VLOOKUP($B791,Lists!$R$4:$S$17,2,FALSE))</f>
        <v/>
      </c>
      <c r="E791" s="90" t="s">
        <v>799</v>
      </c>
      <c r="F791" s="96"/>
      <c r="G791" s="96" t="s">
        <v>836</v>
      </c>
      <c r="H791" s="91" t="s">
        <v>1016</v>
      </c>
      <c r="I791" s="91" t="s">
        <v>926</v>
      </c>
      <c r="J791" s="97"/>
      <c r="K791" s="78" t="s">
        <v>945</v>
      </c>
      <c r="L791" s="140" t="str">
        <f>IF(ISERROR(VLOOKUP($B791&amp;" "&amp;$M791,Lists!$AC$4:$AD$17,2,FALSE)),"",VLOOKUP($B791&amp;" "&amp;$M791,Lists!$AC$4:$AD$17,2,FALSE))</f>
        <v/>
      </c>
      <c r="M791" s="78" t="str">
        <f>IF(ISERROR(VLOOKUP($K791,Lists!$L$4:$M$7,2,FALSE)),"",VLOOKUP($K791,Lists!$L$4:$M$7,2,FALSE))</f>
        <v/>
      </c>
      <c r="N791" s="98" t="str">
        <f t="shared" si="12"/>
        <v/>
      </c>
      <c r="O791" s="124" t="str">
        <f>IF(C791="no",VLOOKUP(B791,Lists!$R$4:$AB$17,10, FALSE),"Please enter details here")</f>
        <v>Please enter details here</v>
      </c>
      <c r="P791" s="99"/>
      <c r="Q791" s="99" t="str">
        <f>IF(Lists!$BA$4="","No","")</f>
        <v>No</v>
      </c>
      <c r="R791" s="100" t="str">
        <f>IF(ISERROR(VLOOKUP($E791,Lists!$T$4:$AA$49,6,FALSE)),"",VLOOKUP($E791,Lists!$T$4:$AA$49,6,FALSE))</f>
        <v/>
      </c>
      <c r="S791" s="101" t="str">
        <f>IF(ISERROR(VLOOKUP($E791,Lists!$T$4:$AA$49,7,FALSE)),"",VLOOKUP($E791,Lists!$T$4:$AA$49,7,FALSE))</f>
        <v/>
      </c>
      <c r="T791" s="102"/>
      <c r="U791" s="102"/>
      <c r="V791" s="102"/>
      <c r="W791" s="102"/>
      <c r="X791" s="102" t="str">
        <f>IF(ISERROR(VLOOKUP($E791,Lists!$T$4:$AF$49,13,FALSE))," ",VLOOKUP($E791,Lists!$T$4:$AF$49,13,FALSE))</f>
        <v xml:space="preserve"> </v>
      </c>
    </row>
    <row r="792" spans="1:24" x14ac:dyDescent="0.25">
      <c r="A792" s="91"/>
      <c r="B792" s="76" t="s">
        <v>781</v>
      </c>
      <c r="C792" s="89" t="s">
        <v>900</v>
      </c>
      <c r="D792" s="139" t="str">
        <f>IF(ISERROR(VLOOKUP($B792,Lists!$R$4:$S$17,2,FALSE)),"",VLOOKUP($B792,Lists!$R$4:$S$17,2,FALSE))</f>
        <v/>
      </c>
      <c r="E792" s="90" t="s">
        <v>799</v>
      </c>
      <c r="F792" s="96"/>
      <c r="G792" s="96" t="s">
        <v>836</v>
      </c>
      <c r="H792" s="91" t="s">
        <v>1016</v>
      </c>
      <c r="I792" s="91" t="s">
        <v>926</v>
      </c>
      <c r="J792" s="97"/>
      <c r="K792" s="78" t="s">
        <v>945</v>
      </c>
      <c r="L792" s="140" t="str">
        <f>IF(ISERROR(VLOOKUP($B792&amp;" "&amp;$M792,Lists!$AC$4:$AD$17,2,FALSE)),"",VLOOKUP($B792&amp;" "&amp;$M792,Lists!$AC$4:$AD$17,2,FALSE))</f>
        <v/>
      </c>
      <c r="M792" s="78" t="str">
        <f>IF(ISERROR(VLOOKUP($K792,Lists!$L$4:$M$7,2,FALSE)),"",VLOOKUP($K792,Lists!$L$4:$M$7,2,FALSE))</f>
        <v/>
      </c>
      <c r="N792" s="98" t="str">
        <f t="shared" si="12"/>
        <v/>
      </c>
      <c r="O792" s="124" t="str">
        <f>IF(C792="no",VLOOKUP(B792,Lists!$R$4:$AB$17,10, FALSE),"Please enter details here")</f>
        <v>Please enter details here</v>
      </c>
      <c r="P792" s="99"/>
      <c r="Q792" s="99" t="str">
        <f>IF(Lists!$BA$4="","No","")</f>
        <v>No</v>
      </c>
      <c r="R792" s="100" t="str">
        <f>IF(ISERROR(VLOOKUP($E792,Lists!$T$4:$AA$49,6,FALSE)),"",VLOOKUP($E792,Lists!$T$4:$AA$49,6,FALSE))</f>
        <v/>
      </c>
      <c r="S792" s="101" t="str">
        <f>IF(ISERROR(VLOOKUP($E792,Lists!$T$4:$AA$49,7,FALSE)),"",VLOOKUP($E792,Lists!$T$4:$AA$49,7,FALSE))</f>
        <v/>
      </c>
      <c r="T792" s="102"/>
      <c r="U792" s="102"/>
      <c r="V792" s="102"/>
      <c r="W792" s="102"/>
      <c r="X792" s="102" t="str">
        <f>IF(ISERROR(VLOOKUP($E792,Lists!$T$4:$AF$49,13,FALSE))," ",VLOOKUP($E792,Lists!$T$4:$AF$49,13,FALSE))</f>
        <v xml:space="preserve"> </v>
      </c>
    </row>
    <row r="793" spans="1:24" x14ac:dyDescent="0.25">
      <c r="A793" s="91"/>
      <c r="B793" s="76" t="s">
        <v>781</v>
      </c>
      <c r="C793" s="89" t="s">
        <v>900</v>
      </c>
      <c r="D793" s="139" t="str">
        <f>IF(ISERROR(VLOOKUP($B793,Lists!$R$4:$S$17,2,FALSE)),"",VLOOKUP($B793,Lists!$R$4:$S$17,2,FALSE))</f>
        <v/>
      </c>
      <c r="E793" s="90" t="s">
        <v>799</v>
      </c>
      <c r="F793" s="96"/>
      <c r="G793" s="96" t="s">
        <v>836</v>
      </c>
      <c r="H793" s="91" t="s">
        <v>1016</v>
      </c>
      <c r="I793" s="91" t="s">
        <v>926</v>
      </c>
      <c r="J793" s="97"/>
      <c r="K793" s="78" t="s">
        <v>945</v>
      </c>
      <c r="L793" s="140" t="str">
        <f>IF(ISERROR(VLOOKUP($B793&amp;" "&amp;$M793,Lists!$AC$4:$AD$17,2,FALSE)),"",VLOOKUP($B793&amp;" "&amp;$M793,Lists!$AC$4:$AD$17,2,FALSE))</f>
        <v/>
      </c>
      <c r="M793" s="78" t="str">
        <f>IF(ISERROR(VLOOKUP($K793,Lists!$L$4:$M$7,2,FALSE)),"",VLOOKUP($K793,Lists!$L$4:$M$7,2,FALSE))</f>
        <v/>
      </c>
      <c r="N793" s="98" t="str">
        <f t="shared" si="12"/>
        <v/>
      </c>
      <c r="O793" s="124" t="str">
        <f>IF(C793="no",VLOOKUP(B793,Lists!$R$4:$AB$17,10, FALSE),"Please enter details here")</f>
        <v>Please enter details here</v>
      </c>
      <c r="P793" s="99"/>
      <c r="Q793" s="99" t="str">
        <f>IF(Lists!$BA$4="","No","")</f>
        <v>No</v>
      </c>
      <c r="R793" s="100" t="str">
        <f>IF(ISERROR(VLOOKUP($E793,Lists!$T$4:$AA$49,6,FALSE)),"",VLOOKUP($E793,Lists!$T$4:$AA$49,6,FALSE))</f>
        <v/>
      </c>
      <c r="S793" s="101" t="str">
        <f>IF(ISERROR(VLOOKUP($E793,Lists!$T$4:$AA$49,7,FALSE)),"",VLOOKUP($E793,Lists!$T$4:$AA$49,7,FALSE))</f>
        <v/>
      </c>
      <c r="T793" s="102"/>
      <c r="U793" s="102"/>
      <c r="V793" s="102"/>
      <c r="W793" s="102"/>
      <c r="X793" s="102" t="str">
        <f>IF(ISERROR(VLOOKUP($E793,Lists!$T$4:$AF$49,13,FALSE))," ",VLOOKUP($E793,Lists!$T$4:$AF$49,13,FALSE))</f>
        <v xml:space="preserve"> </v>
      </c>
    </row>
    <row r="794" spans="1:24" x14ac:dyDescent="0.25">
      <c r="A794" s="91"/>
      <c r="B794" s="76" t="s">
        <v>781</v>
      </c>
      <c r="C794" s="89" t="s">
        <v>900</v>
      </c>
      <c r="D794" s="139" t="str">
        <f>IF(ISERROR(VLOOKUP($B794,Lists!$R$4:$S$17,2,FALSE)),"",VLOOKUP($B794,Lists!$R$4:$S$17,2,FALSE))</f>
        <v/>
      </c>
      <c r="E794" s="90" t="s">
        <v>799</v>
      </c>
      <c r="F794" s="96"/>
      <c r="G794" s="96" t="s">
        <v>836</v>
      </c>
      <c r="H794" s="91" t="s">
        <v>1016</v>
      </c>
      <c r="I794" s="91" t="s">
        <v>926</v>
      </c>
      <c r="J794" s="97"/>
      <c r="K794" s="78" t="s">
        <v>945</v>
      </c>
      <c r="L794" s="140" t="str">
        <f>IF(ISERROR(VLOOKUP($B794&amp;" "&amp;$M794,Lists!$AC$4:$AD$17,2,FALSE)),"",VLOOKUP($B794&amp;" "&amp;$M794,Lists!$AC$4:$AD$17,2,FALSE))</f>
        <v/>
      </c>
      <c r="M794" s="78" t="str">
        <f>IF(ISERROR(VLOOKUP($K794,Lists!$L$4:$M$7,2,FALSE)),"",VLOOKUP($K794,Lists!$L$4:$M$7,2,FALSE))</f>
        <v/>
      </c>
      <c r="N794" s="98" t="str">
        <f t="shared" si="12"/>
        <v/>
      </c>
      <c r="O794" s="124" t="str">
        <f>IF(C794="no",VLOOKUP(B794,Lists!$R$4:$AB$17,10, FALSE),"Please enter details here")</f>
        <v>Please enter details here</v>
      </c>
      <c r="P794" s="99"/>
      <c r="Q794" s="99" t="str">
        <f>IF(Lists!$BA$4="","No","")</f>
        <v>No</v>
      </c>
      <c r="R794" s="100" t="str">
        <f>IF(ISERROR(VLOOKUP($E794,Lists!$T$4:$AA$49,6,FALSE)),"",VLOOKUP($E794,Lists!$T$4:$AA$49,6,FALSE))</f>
        <v/>
      </c>
      <c r="S794" s="101" t="str">
        <f>IF(ISERROR(VLOOKUP($E794,Lists!$T$4:$AA$49,7,FALSE)),"",VLOOKUP($E794,Lists!$T$4:$AA$49,7,FALSE))</f>
        <v/>
      </c>
      <c r="T794" s="102"/>
      <c r="U794" s="102"/>
      <c r="V794" s="102"/>
      <c r="W794" s="102"/>
      <c r="X794" s="102" t="str">
        <f>IF(ISERROR(VLOOKUP($E794,Lists!$T$4:$AF$49,13,FALSE))," ",VLOOKUP($E794,Lists!$T$4:$AF$49,13,FALSE))</f>
        <v xml:space="preserve"> </v>
      </c>
    </row>
    <row r="795" spans="1:24" x14ac:dyDescent="0.25">
      <c r="A795" s="91"/>
      <c r="B795" s="76" t="s">
        <v>781</v>
      </c>
      <c r="C795" s="89" t="s">
        <v>900</v>
      </c>
      <c r="D795" s="139" t="str">
        <f>IF(ISERROR(VLOOKUP($B795,Lists!$R$4:$S$17,2,FALSE)),"",VLOOKUP($B795,Lists!$R$4:$S$17,2,FALSE))</f>
        <v/>
      </c>
      <c r="E795" s="90" t="s">
        <v>799</v>
      </c>
      <c r="F795" s="96"/>
      <c r="G795" s="96" t="s">
        <v>836</v>
      </c>
      <c r="H795" s="91" t="s">
        <v>1016</v>
      </c>
      <c r="I795" s="91" t="s">
        <v>926</v>
      </c>
      <c r="J795" s="97"/>
      <c r="K795" s="78" t="s">
        <v>945</v>
      </c>
      <c r="L795" s="140" t="str">
        <f>IF(ISERROR(VLOOKUP($B795&amp;" "&amp;$M795,Lists!$AC$4:$AD$17,2,FALSE)),"",VLOOKUP($B795&amp;" "&amp;$M795,Lists!$AC$4:$AD$17,2,FALSE))</f>
        <v/>
      </c>
      <c r="M795" s="78" t="str">
        <f>IF(ISERROR(VLOOKUP($K795,Lists!$L$4:$M$7,2,FALSE)),"",VLOOKUP($K795,Lists!$L$4:$M$7,2,FALSE))</f>
        <v/>
      </c>
      <c r="N795" s="98" t="str">
        <f t="shared" si="12"/>
        <v/>
      </c>
      <c r="O795" s="124" t="str">
        <f>IF(C795="no",VLOOKUP(B795,Lists!$R$4:$AB$17,10, FALSE),"Please enter details here")</f>
        <v>Please enter details here</v>
      </c>
      <c r="P795" s="99"/>
      <c r="Q795" s="99" t="str">
        <f>IF(Lists!$BA$4="","No","")</f>
        <v>No</v>
      </c>
      <c r="R795" s="100" t="str">
        <f>IF(ISERROR(VLOOKUP($E795,Lists!$T$4:$AA$49,6,FALSE)),"",VLOOKUP($E795,Lists!$T$4:$AA$49,6,FALSE))</f>
        <v/>
      </c>
      <c r="S795" s="101" t="str">
        <f>IF(ISERROR(VLOOKUP($E795,Lists!$T$4:$AA$49,7,FALSE)),"",VLOOKUP($E795,Lists!$T$4:$AA$49,7,FALSE))</f>
        <v/>
      </c>
      <c r="T795" s="102"/>
      <c r="U795" s="102"/>
      <c r="V795" s="102"/>
      <c r="W795" s="102"/>
      <c r="X795" s="102" t="str">
        <f>IF(ISERROR(VLOOKUP($E795,Lists!$T$4:$AF$49,13,FALSE))," ",VLOOKUP($E795,Lists!$T$4:$AF$49,13,FALSE))</f>
        <v xml:space="preserve"> </v>
      </c>
    </row>
    <row r="796" spans="1:24" x14ac:dyDescent="0.25">
      <c r="A796" s="91"/>
      <c r="B796" s="76" t="s">
        <v>781</v>
      </c>
      <c r="C796" s="89" t="s">
        <v>900</v>
      </c>
      <c r="D796" s="139" t="str">
        <f>IF(ISERROR(VLOOKUP($B796,Lists!$R$4:$S$17,2,FALSE)),"",VLOOKUP($B796,Lists!$R$4:$S$17,2,FALSE))</f>
        <v/>
      </c>
      <c r="E796" s="90" t="s">
        <v>799</v>
      </c>
      <c r="F796" s="96"/>
      <c r="G796" s="96" t="s">
        <v>836</v>
      </c>
      <c r="H796" s="91" t="s">
        <v>1016</v>
      </c>
      <c r="I796" s="91" t="s">
        <v>926</v>
      </c>
      <c r="J796" s="97"/>
      <c r="K796" s="78" t="s">
        <v>945</v>
      </c>
      <c r="L796" s="140" t="str">
        <f>IF(ISERROR(VLOOKUP($B796&amp;" "&amp;$M796,Lists!$AC$4:$AD$17,2,FALSE)),"",VLOOKUP($B796&amp;" "&amp;$M796,Lists!$AC$4:$AD$17,2,FALSE))</f>
        <v/>
      </c>
      <c r="M796" s="78" t="str">
        <f>IF(ISERROR(VLOOKUP($K796,Lists!$L$4:$M$7,2,FALSE)),"",VLOOKUP($K796,Lists!$L$4:$M$7,2,FALSE))</f>
        <v/>
      </c>
      <c r="N796" s="98" t="str">
        <f t="shared" si="12"/>
        <v/>
      </c>
      <c r="O796" s="124" t="str">
        <f>IF(C796="no",VLOOKUP(B796,Lists!$R$4:$AB$17,10, FALSE),"Please enter details here")</f>
        <v>Please enter details here</v>
      </c>
      <c r="P796" s="99"/>
      <c r="Q796" s="99" t="str">
        <f>IF(Lists!$BA$4="","No","")</f>
        <v>No</v>
      </c>
      <c r="R796" s="100" t="str">
        <f>IF(ISERROR(VLOOKUP($E796,Lists!$T$4:$AA$49,6,FALSE)),"",VLOOKUP($E796,Lists!$T$4:$AA$49,6,FALSE))</f>
        <v/>
      </c>
      <c r="S796" s="101" t="str">
        <f>IF(ISERROR(VLOOKUP($E796,Lists!$T$4:$AA$49,7,FALSE)),"",VLOOKUP($E796,Lists!$T$4:$AA$49,7,FALSE))</f>
        <v/>
      </c>
      <c r="T796" s="102"/>
      <c r="U796" s="102"/>
      <c r="V796" s="102"/>
      <c r="W796" s="102"/>
      <c r="X796" s="102" t="str">
        <f>IF(ISERROR(VLOOKUP($E796,Lists!$T$4:$AF$49,13,FALSE))," ",VLOOKUP($E796,Lists!$T$4:$AF$49,13,FALSE))</f>
        <v xml:space="preserve"> </v>
      </c>
    </row>
    <row r="797" spans="1:24" x14ac:dyDescent="0.25">
      <c r="A797" s="91"/>
      <c r="B797" s="76" t="s">
        <v>781</v>
      </c>
      <c r="C797" s="89" t="s">
        <v>900</v>
      </c>
      <c r="D797" s="139" t="str">
        <f>IF(ISERROR(VLOOKUP($B797,Lists!$R$4:$S$17,2,FALSE)),"",VLOOKUP($B797,Lists!$R$4:$S$17,2,FALSE))</f>
        <v/>
      </c>
      <c r="E797" s="90" t="s">
        <v>799</v>
      </c>
      <c r="F797" s="96"/>
      <c r="G797" s="96" t="s">
        <v>836</v>
      </c>
      <c r="H797" s="91" t="s">
        <v>1016</v>
      </c>
      <c r="I797" s="91" t="s">
        <v>926</v>
      </c>
      <c r="J797" s="97"/>
      <c r="K797" s="78" t="s">
        <v>945</v>
      </c>
      <c r="L797" s="140" t="str">
        <f>IF(ISERROR(VLOOKUP($B797&amp;" "&amp;$M797,Lists!$AC$4:$AD$17,2,FALSE)),"",VLOOKUP($B797&amp;" "&amp;$M797,Lists!$AC$4:$AD$17,2,FALSE))</f>
        <v/>
      </c>
      <c r="M797" s="78" t="str">
        <f>IF(ISERROR(VLOOKUP($K797,Lists!$L$4:$M$7,2,FALSE)),"",VLOOKUP($K797,Lists!$L$4:$M$7,2,FALSE))</f>
        <v/>
      </c>
      <c r="N797" s="98" t="str">
        <f t="shared" si="12"/>
        <v/>
      </c>
      <c r="O797" s="124" t="str">
        <f>IF(C797="no",VLOOKUP(B797,Lists!$R$4:$AB$17,10, FALSE),"Please enter details here")</f>
        <v>Please enter details here</v>
      </c>
      <c r="P797" s="99"/>
      <c r="Q797" s="99" t="str">
        <f>IF(Lists!$BA$4="","No","")</f>
        <v>No</v>
      </c>
      <c r="R797" s="100" t="str">
        <f>IF(ISERROR(VLOOKUP($E797,Lists!$T$4:$AA$49,6,FALSE)),"",VLOOKUP($E797,Lists!$T$4:$AA$49,6,FALSE))</f>
        <v/>
      </c>
      <c r="S797" s="101" t="str">
        <f>IF(ISERROR(VLOOKUP($E797,Lists!$T$4:$AA$49,7,FALSE)),"",VLOOKUP($E797,Lists!$T$4:$AA$49,7,FALSE))</f>
        <v/>
      </c>
      <c r="T797" s="102"/>
      <c r="U797" s="102"/>
      <c r="V797" s="102"/>
      <c r="W797" s="102"/>
      <c r="X797" s="102" t="str">
        <f>IF(ISERROR(VLOOKUP($E797,Lists!$T$4:$AF$49,13,FALSE))," ",VLOOKUP($E797,Lists!$T$4:$AF$49,13,FALSE))</f>
        <v xml:space="preserve"> </v>
      </c>
    </row>
    <row r="798" spans="1:24" x14ac:dyDescent="0.25">
      <c r="A798" s="91"/>
      <c r="B798" s="76" t="s">
        <v>781</v>
      </c>
      <c r="C798" s="89" t="s">
        <v>900</v>
      </c>
      <c r="D798" s="139" t="str">
        <f>IF(ISERROR(VLOOKUP($B798,Lists!$R$4:$S$17,2,FALSE)),"",VLOOKUP($B798,Lists!$R$4:$S$17,2,FALSE))</f>
        <v/>
      </c>
      <c r="E798" s="90" t="s">
        <v>799</v>
      </c>
      <c r="F798" s="96"/>
      <c r="G798" s="96" t="s">
        <v>836</v>
      </c>
      <c r="H798" s="91" t="s">
        <v>1016</v>
      </c>
      <c r="I798" s="91" t="s">
        <v>926</v>
      </c>
      <c r="J798" s="97"/>
      <c r="K798" s="78" t="s">
        <v>945</v>
      </c>
      <c r="L798" s="140" t="str">
        <f>IF(ISERROR(VLOOKUP($B798&amp;" "&amp;$M798,Lists!$AC$4:$AD$17,2,FALSE)),"",VLOOKUP($B798&amp;" "&amp;$M798,Lists!$AC$4:$AD$17,2,FALSE))</f>
        <v/>
      </c>
      <c r="M798" s="78" t="str">
        <f>IF(ISERROR(VLOOKUP($K798,Lists!$L$4:$M$7,2,FALSE)),"",VLOOKUP($K798,Lists!$L$4:$M$7,2,FALSE))</f>
        <v/>
      </c>
      <c r="N798" s="98" t="str">
        <f t="shared" si="12"/>
        <v/>
      </c>
      <c r="O798" s="124" t="str">
        <f>IF(C798="no",VLOOKUP(B798,Lists!$R$4:$AB$17,10, FALSE),"Please enter details here")</f>
        <v>Please enter details here</v>
      </c>
      <c r="P798" s="99"/>
      <c r="Q798" s="99" t="str">
        <f>IF(Lists!$BA$4="","No","")</f>
        <v>No</v>
      </c>
      <c r="R798" s="100" t="str">
        <f>IF(ISERROR(VLOOKUP($E798,Lists!$T$4:$AA$49,6,FALSE)),"",VLOOKUP($E798,Lists!$T$4:$AA$49,6,FALSE))</f>
        <v/>
      </c>
      <c r="S798" s="101" t="str">
        <f>IF(ISERROR(VLOOKUP($E798,Lists!$T$4:$AA$49,7,FALSE)),"",VLOOKUP($E798,Lists!$T$4:$AA$49,7,FALSE))</f>
        <v/>
      </c>
      <c r="T798" s="102"/>
      <c r="U798" s="102"/>
      <c r="V798" s="102"/>
      <c r="W798" s="102"/>
      <c r="X798" s="102" t="str">
        <f>IF(ISERROR(VLOOKUP($E798,Lists!$T$4:$AF$49,13,FALSE))," ",VLOOKUP($E798,Lists!$T$4:$AF$49,13,FALSE))</f>
        <v xml:space="preserve"> </v>
      </c>
    </row>
    <row r="799" spans="1:24" x14ac:dyDescent="0.25">
      <c r="A799" s="91"/>
      <c r="B799" s="76" t="s">
        <v>781</v>
      </c>
      <c r="C799" s="89" t="s">
        <v>900</v>
      </c>
      <c r="D799" s="139" t="str">
        <f>IF(ISERROR(VLOOKUP($B799,Lists!$R$4:$S$17,2,FALSE)),"",VLOOKUP($B799,Lists!$R$4:$S$17,2,FALSE))</f>
        <v/>
      </c>
      <c r="E799" s="90" t="s">
        <v>799</v>
      </c>
      <c r="F799" s="96"/>
      <c r="G799" s="96" t="s">
        <v>836</v>
      </c>
      <c r="H799" s="91" t="s">
        <v>1016</v>
      </c>
      <c r="I799" s="91" t="s">
        <v>926</v>
      </c>
      <c r="J799" s="97"/>
      <c r="K799" s="78" t="s">
        <v>945</v>
      </c>
      <c r="L799" s="140" t="str">
        <f>IF(ISERROR(VLOOKUP($B799&amp;" "&amp;$M799,Lists!$AC$4:$AD$17,2,FALSE)),"",VLOOKUP($B799&amp;" "&amp;$M799,Lists!$AC$4:$AD$17,2,FALSE))</f>
        <v/>
      </c>
      <c r="M799" s="78" t="str">
        <f>IF(ISERROR(VLOOKUP($K799,Lists!$L$4:$M$7,2,FALSE)),"",VLOOKUP($K799,Lists!$L$4:$M$7,2,FALSE))</f>
        <v/>
      </c>
      <c r="N799" s="98" t="str">
        <f t="shared" si="12"/>
        <v/>
      </c>
      <c r="O799" s="124" t="str">
        <f>IF(C799="no",VLOOKUP(B799,Lists!$R$4:$AB$17,10, FALSE),"Please enter details here")</f>
        <v>Please enter details here</v>
      </c>
      <c r="P799" s="99"/>
      <c r="Q799" s="99" t="str">
        <f>IF(Lists!$BA$4="","No","")</f>
        <v>No</v>
      </c>
      <c r="R799" s="100" t="str">
        <f>IF(ISERROR(VLOOKUP($E799,Lists!$T$4:$AA$49,6,FALSE)),"",VLOOKUP($E799,Lists!$T$4:$AA$49,6,FALSE))</f>
        <v/>
      </c>
      <c r="S799" s="101" t="str">
        <f>IF(ISERROR(VLOOKUP($E799,Lists!$T$4:$AA$49,7,FALSE)),"",VLOOKUP($E799,Lists!$T$4:$AA$49,7,FALSE))</f>
        <v/>
      </c>
      <c r="T799" s="102"/>
      <c r="U799" s="102"/>
      <c r="V799" s="102"/>
      <c r="W799" s="102"/>
      <c r="X799" s="102" t="str">
        <f>IF(ISERROR(VLOOKUP($E799,Lists!$T$4:$AF$49,13,FALSE))," ",VLOOKUP($E799,Lists!$T$4:$AF$49,13,FALSE))</f>
        <v xml:space="preserve"> </v>
      </c>
    </row>
    <row r="800" spans="1:24" x14ac:dyDescent="0.25">
      <c r="A800" s="91"/>
      <c r="B800" s="76" t="s">
        <v>781</v>
      </c>
      <c r="C800" s="89" t="s">
        <v>900</v>
      </c>
      <c r="D800" s="139" t="str">
        <f>IF(ISERROR(VLOOKUP($B800,Lists!$R$4:$S$17,2,FALSE)),"",VLOOKUP($B800,Lists!$R$4:$S$17,2,FALSE))</f>
        <v/>
      </c>
      <c r="E800" s="90" t="s">
        <v>799</v>
      </c>
      <c r="F800" s="96"/>
      <c r="G800" s="96" t="s">
        <v>836</v>
      </c>
      <c r="H800" s="91" t="s">
        <v>1016</v>
      </c>
      <c r="I800" s="91" t="s">
        <v>926</v>
      </c>
      <c r="J800" s="97"/>
      <c r="K800" s="78" t="s">
        <v>945</v>
      </c>
      <c r="L800" s="140" t="str">
        <f>IF(ISERROR(VLOOKUP($B800&amp;" "&amp;$M800,Lists!$AC$4:$AD$17,2,FALSE)),"",VLOOKUP($B800&amp;" "&amp;$M800,Lists!$AC$4:$AD$17,2,FALSE))</f>
        <v/>
      </c>
      <c r="M800" s="78" t="str">
        <f>IF(ISERROR(VLOOKUP($K800,Lists!$L$4:$M$7,2,FALSE)),"",VLOOKUP($K800,Lists!$L$4:$M$7,2,FALSE))</f>
        <v/>
      </c>
      <c r="N800" s="98" t="str">
        <f t="shared" si="12"/>
        <v/>
      </c>
      <c r="O800" s="124" t="str">
        <f>IF(C800="no",VLOOKUP(B800,Lists!$R$4:$AB$17,10, FALSE),"Please enter details here")</f>
        <v>Please enter details here</v>
      </c>
      <c r="P800" s="99"/>
      <c r="Q800" s="99" t="str">
        <f>IF(Lists!$BA$4="","No","")</f>
        <v>No</v>
      </c>
      <c r="R800" s="100" t="str">
        <f>IF(ISERROR(VLOOKUP($E800,Lists!$T$4:$AA$49,6,FALSE)),"",VLOOKUP($E800,Lists!$T$4:$AA$49,6,FALSE))</f>
        <v/>
      </c>
      <c r="S800" s="101" t="str">
        <f>IF(ISERROR(VLOOKUP($E800,Lists!$T$4:$AA$49,7,FALSE)),"",VLOOKUP($E800,Lists!$T$4:$AA$49,7,FALSE))</f>
        <v/>
      </c>
      <c r="T800" s="102"/>
      <c r="U800" s="102"/>
      <c r="V800" s="102"/>
      <c r="W800" s="102"/>
      <c r="X800" s="102" t="str">
        <f>IF(ISERROR(VLOOKUP($E800,Lists!$T$4:$AF$49,13,FALSE))," ",VLOOKUP($E800,Lists!$T$4:$AF$49,13,FALSE))</f>
        <v xml:space="preserve"> </v>
      </c>
    </row>
    <row r="801" spans="1:24" x14ac:dyDescent="0.25">
      <c r="A801" s="91"/>
      <c r="B801" s="76" t="s">
        <v>781</v>
      </c>
      <c r="C801" s="89" t="s">
        <v>900</v>
      </c>
      <c r="D801" s="139" t="str">
        <f>IF(ISERROR(VLOOKUP($B801,Lists!$R$4:$S$17,2,FALSE)),"",VLOOKUP($B801,Lists!$R$4:$S$17,2,FALSE))</f>
        <v/>
      </c>
      <c r="E801" s="90" t="s">
        <v>799</v>
      </c>
      <c r="F801" s="96"/>
      <c r="G801" s="96" t="s">
        <v>836</v>
      </c>
      <c r="H801" s="91" t="s">
        <v>1016</v>
      </c>
      <c r="I801" s="91" t="s">
        <v>926</v>
      </c>
      <c r="J801" s="97"/>
      <c r="K801" s="78" t="s">
        <v>945</v>
      </c>
      <c r="L801" s="140" t="str">
        <f>IF(ISERROR(VLOOKUP($B801&amp;" "&amp;$M801,Lists!$AC$4:$AD$17,2,FALSE)),"",VLOOKUP($B801&amp;" "&amp;$M801,Lists!$AC$4:$AD$17,2,FALSE))</f>
        <v/>
      </c>
      <c r="M801" s="78" t="str">
        <f>IF(ISERROR(VLOOKUP($K801,Lists!$L$4:$M$7,2,FALSE)),"",VLOOKUP($K801,Lists!$L$4:$M$7,2,FALSE))</f>
        <v/>
      </c>
      <c r="N801" s="98" t="str">
        <f t="shared" si="12"/>
        <v/>
      </c>
      <c r="O801" s="124" t="str">
        <f>IF(C801="no",VLOOKUP(B801,Lists!$R$4:$AB$17,10, FALSE),"Please enter details here")</f>
        <v>Please enter details here</v>
      </c>
      <c r="P801" s="99"/>
      <c r="Q801" s="99" t="str">
        <f>IF(Lists!$BA$4="","No","")</f>
        <v>No</v>
      </c>
      <c r="R801" s="100" t="str">
        <f>IF(ISERROR(VLOOKUP($E801,Lists!$T$4:$AA$49,6,FALSE)),"",VLOOKUP($E801,Lists!$T$4:$AA$49,6,FALSE))</f>
        <v/>
      </c>
      <c r="S801" s="101" t="str">
        <f>IF(ISERROR(VLOOKUP($E801,Lists!$T$4:$AA$49,7,FALSE)),"",VLOOKUP($E801,Lists!$T$4:$AA$49,7,FALSE))</f>
        <v/>
      </c>
      <c r="T801" s="102"/>
      <c r="U801" s="102"/>
      <c r="V801" s="102"/>
      <c r="W801" s="102"/>
      <c r="X801" s="102" t="str">
        <f>IF(ISERROR(VLOOKUP($E801,Lists!$T$4:$AF$49,13,FALSE))," ",VLOOKUP($E801,Lists!$T$4:$AF$49,13,FALSE))</f>
        <v xml:space="preserve"> </v>
      </c>
    </row>
    <row r="802" spans="1:24" x14ac:dyDescent="0.25">
      <c r="A802" s="91"/>
      <c r="B802" s="76" t="s">
        <v>781</v>
      </c>
      <c r="C802" s="89" t="s">
        <v>900</v>
      </c>
      <c r="D802" s="139" t="str">
        <f>IF(ISERROR(VLOOKUP($B802,Lists!$R$4:$S$17,2,FALSE)),"",VLOOKUP($B802,Lists!$R$4:$S$17,2,FALSE))</f>
        <v/>
      </c>
      <c r="E802" s="90" t="s">
        <v>799</v>
      </c>
      <c r="F802" s="96"/>
      <c r="G802" s="96" t="s">
        <v>836</v>
      </c>
      <c r="H802" s="91" t="s">
        <v>1016</v>
      </c>
      <c r="I802" s="91" t="s">
        <v>926</v>
      </c>
      <c r="J802" s="97"/>
      <c r="K802" s="78" t="s">
        <v>945</v>
      </c>
      <c r="L802" s="140" t="str">
        <f>IF(ISERROR(VLOOKUP($B802&amp;" "&amp;$M802,Lists!$AC$4:$AD$17,2,FALSE)),"",VLOOKUP($B802&amp;" "&amp;$M802,Lists!$AC$4:$AD$17,2,FALSE))</f>
        <v/>
      </c>
      <c r="M802" s="78" t="str">
        <f>IF(ISERROR(VLOOKUP($K802,Lists!$L$4:$M$7,2,FALSE)),"",VLOOKUP($K802,Lists!$L$4:$M$7,2,FALSE))</f>
        <v/>
      </c>
      <c r="N802" s="98" t="str">
        <f t="shared" si="12"/>
        <v/>
      </c>
      <c r="O802" s="124" t="str">
        <f>IF(C802="no",VLOOKUP(B802,Lists!$R$4:$AB$17,10, FALSE),"Please enter details here")</f>
        <v>Please enter details here</v>
      </c>
      <c r="P802" s="99"/>
      <c r="Q802" s="99" t="str">
        <f>IF(Lists!$BA$4="","No","")</f>
        <v>No</v>
      </c>
      <c r="R802" s="100" t="str">
        <f>IF(ISERROR(VLOOKUP($E802,Lists!$T$4:$AA$49,6,FALSE)),"",VLOOKUP($E802,Lists!$T$4:$AA$49,6,FALSE))</f>
        <v/>
      </c>
      <c r="S802" s="101" t="str">
        <f>IF(ISERROR(VLOOKUP($E802,Lists!$T$4:$AA$49,7,FALSE)),"",VLOOKUP($E802,Lists!$T$4:$AA$49,7,FALSE))</f>
        <v/>
      </c>
      <c r="T802" s="102"/>
      <c r="U802" s="102"/>
      <c r="V802" s="102"/>
      <c r="W802" s="102"/>
      <c r="X802" s="102" t="str">
        <f>IF(ISERROR(VLOOKUP($E802,Lists!$T$4:$AF$49,13,FALSE))," ",VLOOKUP($E802,Lists!$T$4:$AF$49,13,FALSE))</f>
        <v xml:space="preserve"> </v>
      </c>
    </row>
    <row r="803" spans="1:24" x14ac:dyDescent="0.25">
      <c r="A803" s="91"/>
      <c r="B803" s="76" t="s">
        <v>781</v>
      </c>
      <c r="C803" s="89" t="s">
        <v>900</v>
      </c>
      <c r="D803" s="139" t="str">
        <f>IF(ISERROR(VLOOKUP($B803,Lists!$R$4:$S$17,2,FALSE)),"",VLOOKUP($B803,Lists!$R$4:$S$17,2,FALSE))</f>
        <v/>
      </c>
      <c r="E803" s="90" t="s">
        <v>799</v>
      </c>
      <c r="F803" s="96"/>
      <c r="G803" s="96" t="s">
        <v>836</v>
      </c>
      <c r="H803" s="91" t="s">
        <v>1016</v>
      </c>
      <c r="I803" s="91" t="s">
        <v>926</v>
      </c>
      <c r="J803" s="97"/>
      <c r="K803" s="78" t="s">
        <v>945</v>
      </c>
      <c r="L803" s="140" t="str">
        <f>IF(ISERROR(VLOOKUP($B803&amp;" "&amp;$M803,Lists!$AC$4:$AD$17,2,FALSE)),"",VLOOKUP($B803&amp;" "&amp;$M803,Lists!$AC$4:$AD$17,2,FALSE))</f>
        <v/>
      </c>
      <c r="M803" s="78" t="str">
        <f>IF(ISERROR(VLOOKUP($K803,Lists!$L$4:$M$7,2,FALSE)),"",VLOOKUP($K803,Lists!$L$4:$M$7,2,FALSE))</f>
        <v/>
      </c>
      <c r="N803" s="98" t="str">
        <f t="shared" si="12"/>
        <v/>
      </c>
      <c r="O803" s="124" t="str">
        <f>IF(C803="no",VLOOKUP(B803,Lists!$R$4:$AB$17,10, FALSE),"Please enter details here")</f>
        <v>Please enter details here</v>
      </c>
      <c r="P803" s="99"/>
      <c r="Q803" s="99" t="str">
        <f>IF(Lists!$BA$4="","No","")</f>
        <v>No</v>
      </c>
      <c r="R803" s="100" t="str">
        <f>IF(ISERROR(VLOOKUP($E803,Lists!$T$4:$AA$49,6,FALSE)),"",VLOOKUP($E803,Lists!$T$4:$AA$49,6,FALSE))</f>
        <v/>
      </c>
      <c r="S803" s="101" t="str">
        <f>IF(ISERROR(VLOOKUP($E803,Lists!$T$4:$AA$49,7,FALSE)),"",VLOOKUP($E803,Lists!$T$4:$AA$49,7,FALSE))</f>
        <v/>
      </c>
      <c r="T803" s="102"/>
      <c r="U803" s="102"/>
      <c r="V803" s="102"/>
      <c r="W803" s="102"/>
      <c r="X803" s="102" t="str">
        <f>IF(ISERROR(VLOOKUP($E803,Lists!$T$4:$AF$49,13,FALSE))," ",VLOOKUP($E803,Lists!$T$4:$AF$49,13,FALSE))</f>
        <v xml:space="preserve"> </v>
      </c>
    </row>
    <row r="804" spans="1:24" x14ac:dyDescent="0.25">
      <c r="A804" s="91"/>
      <c r="B804" s="76" t="s">
        <v>781</v>
      </c>
      <c r="C804" s="89" t="s">
        <v>900</v>
      </c>
      <c r="D804" s="139" t="str">
        <f>IF(ISERROR(VLOOKUP($B804,Lists!$R$4:$S$17,2,FALSE)),"",VLOOKUP($B804,Lists!$R$4:$S$17,2,FALSE))</f>
        <v/>
      </c>
      <c r="E804" s="90" t="s">
        <v>799</v>
      </c>
      <c r="F804" s="96"/>
      <c r="G804" s="96" t="s">
        <v>836</v>
      </c>
      <c r="H804" s="91" t="s">
        <v>1016</v>
      </c>
      <c r="I804" s="91" t="s">
        <v>926</v>
      </c>
      <c r="J804" s="97"/>
      <c r="K804" s="78" t="s">
        <v>945</v>
      </c>
      <c r="L804" s="140" t="str">
        <f>IF(ISERROR(VLOOKUP($B804&amp;" "&amp;$M804,Lists!$AC$4:$AD$17,2,FALSE)),"",VLOOKUP($B804&amp;" "&amp;$M804,Lists!$AC$4:$AD$17,2,FALSE))</f>
        <v/>
      </c>
      <c r="M804" s="78" t="str">
        <f>IF(ISERROR(VLOOKUP($K804,Lists!$L$4:$M$7,2,FALSE)),"",VLOOKUP($K804,Lists!$L$4:$M$7,2,FALSE))</f>
        <v/>
      </c>
      <c r="N804" s="98" t="str">
        <f t="shared" si="12"/>
        <v/>
      </c>
      <c r="O804" s="124" t="str">
        <f>IF(C804="no",VLOOKUP(B804,Lists!$R$4:$AB$17,10, FALSE),"Please enter details here")</f>
        <v>Please enter details here</v>
      </c>
      <c r="P804" s="99"/>
      <c r="Q804" s="99" t="str">
        <f>IF(Lists!$BA$4="","No","")</f>
        <v>No</v>
      </c>
      <c r="R804" s="100" t="str">
        <f>IF(ISERROR(VLOOKUP($E804,Lists!$T$4:$AA$49,6,FALSE)),"",VLOOKUP($E804,Lists!$T$4:$AA$49,6,FALSE))</f>
        <v/>
      </c>
      <c r="S804" s="101" t="str">
        <f>IF(ISERROR(VLOOKUP($E804,Lists!$T$4:$AA$49,7,FALSE)),"",VLOOKUP($E804,Lists!$T$4:$AA$49,7,FALSE))</f>
        <v/>
      </c>
      <c r="T804" s="102"/>
      <c r="U804" s="102"/>
      <c r="V804" s="102"/>
      <c r="W804" s="102"/>
      <c r="X804" s="102" t="str">
        <f>IF(ISERROR(VLOOKUP($E804,Lists!$T$4:$AF$49,13,FALSE))," ",VLOOKUP($E804,Lists!$T$4:$AF$49,13,FALSE))</f>
        <v xml:space="preserve"> </v>
      </c>
    </row>
    <row r="805" spans="1:24" x14ac:dyDescent="0.25">
      <c r="A805" s="91"/>
      <c r="B805" s="76" t="s">
        <v>781</v>
      </c>
      <c r="C805" s="89" t="s">
        <v>900</v>
      </c>
      <c r="D805" s="139" t="str">
        <f>IF(ISERROR(VLOOKUP($B805,Lists!$R$4:$S$17,2,FALSE)),"",VLOOKUP($B805,Lists!$R$4:$S$17,2,FALSE))</f>
        <v/>
      </c>
      <c r="E805" s="90" t="s">
        <v>799</v>
      </c>
      <c r="F805" s="96"/>
      <c r="G805" s="96" t="s">
        <v>836</v>
      </c>
      <c r="H805" s="91" t="s">
        <v>1016</v>
      </c>
      <c r="I805" s="91" t="s">
        <v>926</v>
      </c>
      <c r="J805" s="97"/>
      <c r="K805" s="78" t="s">
        <v>945</v>
      </c>
      <c r="L805" s="140" t="str">
        <f>IF(ISERROR(VLOOKUP($B805&amp;" "&amp;$M805,Lists!$AC$4:$AD$17,2,FALSE)),"",VLOOKUP($B805&amp;" "&amp;$M805,Lists!$AC$4:$AD$17,2,FALSE))</f>
        <v/>
      </c>
      <c r="M805" s="78" t="str">
        <f>IF(ISERROR(VLOOKUP($K805,Lists!$L$4:$M$7,2,FALSE)),"",VLOOKUP($K805,Lists!$L$4:$M$7,2,FALSE))</f>
        <v/>
      </c>
      <c r="N805" s="98" t="str">
        <f t="shared" si="12"/>
        <v/>
      </c>
      <c r="O805" s="124" t="str">
        <f>IF(C805="no",VLOOKUP(B805,Lists!$R$4:$AB$17,10, FALSE),"Please enter details here")</f>
        <v>Please enter details here</v>
      </c>
      <c r="P805" s="99"/>
      <c r="Q805" s="99" t="str">
        <f>IF(Lists!$BA$4="","No","")</f>
        <v>No</v>
      </c>
      <c r="R805" s="100" t="str">
        <f>IF(ISERROR(VLOOKUP($E805,Lists!$T$4:$AA$49,6,FALSE)),"",VLOOKUP($E805,Lists!$T$4:$AA$49,6,FALSE))</f>
        <v/>
      </c>
      <c r="S805" s="101" t="str">
        <f>IF(ISERROR(VLOOKUP($E805,Lists!$T$4:$AA$49,7,FALSE)),"",VLOOKUP($E805,Lists!$T$4:$AA$49,7,FALSE))</f>
        <v/>
      </c>
      <c r="T805" s="102"/>
      <c r="U805" s="102"/>
      <c r="V805" s="102"/>
      <c r="W805" s="102"/>
      <c r="X805" s="102" t="str">
        <f>IF(ISERROR(VLOOKUP($E805,Lists!$T$4:$AF$49,13,FALSE))," ",VLOOKUP($E805,Lists!$T$4:$AF$49,13,FALSE))</f>
        <v xml:space="preserve"> </v>
      </c>
    </row>
    <row r="806" spans="1:24" x14ac:dyDescent="0.25">
      <c r="A806" s="91"/>
      <c r="B806" s="76" t="s">
        <v>781</v>
      </c>
      <c r="C806" s="89" t="s">
        <v>900</v>
      </c>
      <c r="D806" s="139" t="str">
        <f>IF(ISERROR(VLOOKUP($B806,Lists!$R$4:$S$17,2,FALSE)),"",VLOOKUP($B806,Lists!$R$4:$S$17,2,FALSE))</f>
        <v/>
      </c>
      <c r="E806" s="90" t="s">
        <v>799</v>
      </c>
      <c r="F806" s="96"/>
      <c r="G806" s="96" t="s">
        <v>836</v>
      </c>
      <c r="H806" s="91" t="s">
        <v>1016</v>
      </c>
      <c r="I806" s="91" t="s">
        <v>926</v>
      </c>
      <c r="J806" s="97"/>
      <c r="K806" s="78" t="s">
        <v>945</v>
      </c>
      <c r="L806" s="140" t="str">
        <f>IF(ISERROR(VLOOKUP($B806&amp;" "&amp;$M806,Lists!$AC$4:$AD$17,2,FALSE)),"",VLOOKUP($B806&amp;" "&amp;$M806,Lists!$AC$4:$AD$17,2,FALSE))</f>
        <v/>
      </c>
      <c r="M806" s="78" t="str">
        <f>IF(ISERROR(VLOOKUP($K806,Lists!$L$4:$M$7,2,FALSE)),"",VLOOKUP($K806,Lists!$L$4:$M$7,2,FALSE))</f>
        <v/>
      </c>
      <c r="N806" s="98" t="str">
        <f t="shared" si="12"/>
        <v/>
      </c>
      <c r="O806" s="124" t="str">
        <f>IF(C806="no",VLOOKUP(B806,Lists!$R$4:$AB$17,10, FALSE),"Please enter details here")</f>
        <v>Please enter details here</v>
      </c>
      <c r="P806" s="99"/>
      <c r="Q806" s="99" t="str">
        <f>IF(Lists!$BA$4="","No","")</f>
        <v>No</v>
      </c>
      <c r="R806" s="100" t="str">
        <f>IF(ISERROR(VLOOKUP($E806,Lists!$T$4:$AA$49,6,FALSE)),"",VLOOKUP($E806,Lists!$T$4:$AA$49,6,FALSE))</f>
        <v/>
      </c>
      <c r="S806" s="101" t="str">
        <f>IF(ISERROR(VLOOKUP($E806,Lists!$T$4:$AA$49,7,FALSE)),"",VLOOKUP($E806,Lists!$T$4:$AA$49,7,FALSE))</f>
        <v/>
      </c>
      <c r="T806" s="102"/>
      <c r="U806" s="102"/>
      <c r="V806" s="102"/>
      <c r="W806" s="102"/>
      <c r="X806" s="102" t="str">
        <f>IF(ISERROR(VLOOKUP($E806,Lists!$T$4:$AF$49,13,FALSE))," ",VLOOKUP($E806,Lists!$T$4:$AF$49,13,FALSE))</f>
        <v xml:space="preserve"> </v>
      </c>
    </row>
    <row r="807" spans="1:24" x14ac:dyDescent="0.25">
      <c r="A807" s="91"/>
      <c r="B807" s="76" t="s">
        <v>781</v>
      </c>
      <c r="C807" s="89" t="s">
        <v>900</v>
      </c>
      <c r="D807" s="139" t="str">
        <f>IF(ISERROR(VLOOKUP($B807,Lists!$R$4:$S$17,2,FALSE)),"",VLOOKUP($B807,Lists!$R$4:$S$17,2,FALSE))</f>
        <v/>
      </c>
      <c r="E807" s="90" t="s">
        <v>799</v>
      </c>
      <c r="F807" s="96"/>
      <c r="G807" s="96" t="s">
        <v>836</v>
      </c>
      <c r="H807" s="91" t="s">
        <v>1016</v>
      </c>
      <c r="I807" s="91" t="s">
        <v>926</v>
      </c>
      <c r="J807" s="97"/>
      <c r="K807" s="78" t="s">
        <v>945</v>
      </c>
      <c r="L807" s="140" t="str">
        <f>IF(ISERROR(VLOOKUP($B807&amp;" "&amp;$M807,Lists!$AC$4:$AD$17,2,FALSE)),"",VLOOKUP($B807&amp;" "&amp;$M807,Lists!$AC$4:$AD$17,2,FALSE))</f>
        <v/>
      </c>
      <c r="M807" s="78" t="str">
        <f>IF(ISERROR(VLOOKUP($K807,Lists!$L$4:$M$7,2,FALSE)),"",VLOOKUP($K807,Lists!$L$4:$M$7,2,FALSE))</f>
        <v/>
      </c>
      <c r="N807" s="98" t="str">
        <f t="shared" si="12"/>
        <v/>
      </c>
      <c r="O807" s="124" t="str">
        <f>IF(C807="no",VLOOKUP(B807,Lists!$R$4:$AB$17,10, FALSE),"Please enter details here")</f>
        <v>Please enter details here</v>
      </c>
      <c r="P807" s="99"/>
      <c r="Q807" s="99" t="str">
        <f>IF(Lists!$BA$4="","No","")</f>
        <v>No</v>
      </c>
      <c r="R807" s="100" t="str">
        <f>IF(ISERROR(VLOOKUP($E807,Lists!$T$4:$AA$49,6,FALSE)),"",VLOOKUP($E807,Lists!$T$4:$AA$49,6,FALSE))</f>
        <v/>
      </c>
      <c r="S807" s="101" t="str">
        <f>IF(ISERROR(VLOOKUP($E807,Lists!$T$4:$AA$49,7,FALSE)),"",VLOOKUP($E807,Lists!$T$4:$AA$49,7,FALSE))</f>
        <v/>
      </c>
      <c r="T807" s="102"/>
      <c r="U807" s="102"/>
      <c r="V807" s="102"/>
      <c r="W807" s="102"/>
      <c r="X807" s="102" t="str">
        <f>IF(ISERROR(VLOOKUP($E807,Lists!$T$4:$AF$49,13,FALSE))," ",VLOOKUP($E807,Lists!$T$4:$AF$49,13,FALSE))</f>
        <v xml:space="preserve"> </v>
      </c>
    </row>
    <row r="808" spans="1:24" x14ac:dyDescent="0.25">
      <c r="A808" s="91"/>
      <c r="B808" s="76" t="s">
        <v>781</v>
      </c>
      <c r="C808" s="89" t="s">
        <v>900</v>
      </c>
      <c r="D808" s="139" t="str">
        <f>IF(ISERROR(VLOOKUP($B808,Lists!$R$4:$S$17,2,FALSE)),"",VLOOKUP($B808,Lists!$R$4:$S$17,2,FALSE))</f>
        <v/>
      </c>
      <c r="E808" s="90" t="s">
        <v>799</v>
      </c>
      <c r="F808" s="96"/>
      <c r="G808" s="96" t="s">
        <v>836</v>
      </c>
      <c r="H808" s="91" t="s">
        <v>1016</v>
      </c>
      <c r="I808" s="91" t="s">
        <v>926</v>
      </c>
      <c r="J808" s="97"/>
      <c r="K808" s="78" t="s">
        <v>945</v>
      </c>
      <c r="L808" s="140" t="str">
        <f>IF(ISERROR(VLOOKUP($B808&amp;" "&amp;$M808,Lists!$AC$4:$AD$17,2,FALSE)),"",VLOOKUP($B808&amp;" "&amp;$M808,Lists!$AC$4:$AD$17,2,FALSE))</f>
        <v/>
      </c>
      <c r="M808" s="78" t="str">
        <f>IF(ISERROR(VLOOKUP($K808,Lists!$L$4:$M$7,2,FALSE)),"",VLOOKUP($K808,Lists!$L$4:$M$7,2,FALSE))</f>
        <v/>
      </c>
      <c r="N808" s="98" t="str">
        <f t="shared" si="12"/>
        <v/>
      </c>
      <c r="O808" s="124" t="str">
        <f>IF(C808="no",VLOOKUP(B808,Lists!$R$4:$AB$17,10, FALSE),"Please enter details here")</f>
        <v>Please enter details here</v>
      </c>
      <c r="P808" s="99"/>
      <c r="Q808" s="99" t="str">
        <f>IF(Lists!$BA$4="","No","")</f>
        <v>No</v>
      </c>
      <c r="R808" s="100" t="str">
        <f>IF(ISERROR(VLOOKUP($E808,Lists!$T$4:$AA$49,6,FALSE)),"",VLOOKUP($E808,Lists!$T$4:$AA$49,6,FALSE))</f>
        <v/>
      </c>
      <c r="S808" s="101" t="str">
        <f>IF(ISERROR(VLOOKUP($E808,Lists!$T$4:$AA$49,7,FALSE)),"",VLOOKUP($E808,Lists!$T$4:$AA$49,7,FALSE))</f>
        <v/>
      </c>
      <c r="T808" s="102"/>
      <c r="U808" s="102"/>
      <c r="V808" s="102"/>
      <c r="W808" s="102"/>
      <c r="X808" s="102" t="str">
        <f>IF(ISERROR(VLOOKUP($E808,Lists!$T$4:$AF$49,13,FALSE))," ",VLOOKUP($E808,Lists!$T$4:$AF$49,13,FALSE))</f>
        <v xml:space="preserve"> </v>
      </c>
    </row>
    <row r="809" spans="1:24" x14ac:dyDescent="0.25">
      <c r="A809" s="91"/>
      <c r="B809" s="76" t="s">
        <v>781</v>
      </c>
      <c r="C809" s="89" t="s">
        <v>900</v>
      </c>
      <c r="D809" s="139" t="str">
        <f>IF(ISERROR(VLOOKUP($B809,Lists!$R$4:$S$17,2,FALSE)),"",VLOOKUP($B809,Lists!$R$4:$S$17,2,FALSE))</f>
        <v/>
      </c>
      <c r="E809" s="90" t="s">
        <v>799</v>
      </c>
      <c r="F809" s="96"/>
      <c r="G809" s="96" t="s">
        <v>836</v>
      </c>
      <c r="H809" s="91" t="s">
        <v>1016</v>
      </c>
      <c r="I809" s="91" t="s">
        <v>926</v>
      </c>
      <c r="J809" s="97"/>
      <c r="K809" s="78" t="s">
        <v>945</v>
      </c>
      <c r="L809" s="140" t="str">
        <f>IF(ISERROR(VLOOKUP($B809&amp;" "&amp;$M809,Lists!$AC$4:$AD$17,2,FALSE)),"",VLOOKUP($B809&amp;" "&amp;$M809,Lists!$AC$4:$AD$17,2,FALSE))</f>
        <v/>
      </c>
      <c r="M809" s="78" t="str">
        <f>IF(ISERROR(VLOOKUP($K809,Lists!$L$4:$M$7,2,FALSE)),"",VLOOKUP($K809,Lists!$L$4:$M$7,2,FALSE))</f>
        <v/>
      </c>
      <c r="N809" s="98" t="str">
        <f t="shared" si="12"/>
        <v/>
      </c>
      <c r="O809" s="124" t="str">
        <f>IF(C809="no",VLOOKUP(B809,Lists!$R$4:$AB$17,10, FALSE),"Please enter details here")</f>
        <v>Please enter details here</v>
      </c>
      <c r="P809" s="99"/>
      <c r="Q809" s="99" t="str">
        <f>IF(Lists!$BA$4="","No","")</f>
        <v>No</v>
      </c>
      <c r="R809" s="100" t="str">
        <f>IF(ISERROR(VLOOKUP($E809,Lists!$T$4:$AA$49,6,FALSE)),"",VLOOKUP($E809,Lists!$T$4:$AA$49,6,FALSE))</f>
        <v/>
      </c>
      <c r="S809" s="101" t="str">
        <f>IF(ISERROR(VLOOKUP($E809,Lists!$T$4:$AA$49,7,FALSE)),"",VLOOKUP($E809,Lists!$T$4:$AA$49,7,FALSE))</f>
        <v/>
      </c>
      <c r="T809" s="102"/>
      <c r="U809" s="102"/>
      <c r="V809" s="102"/>
      <c r="W809" s="102"/>
      <c r="X809" s="102" t="str">
        <f>IF(ISERROR(VLOOKUP($E809,Lists!$T$4:$AF$49,13,FALSE))," ",VLOOKUP($E809,Lists!$T$4:$AF$49,13,FALSE))</f>
        <v xml:space="preserve"> </v>
      </c>
    </row>
    <row r="810" spans="1:24" x14ac:dyDescent="0.25">
      <c r="A810" s="91"/>
      <c r="B810" s="76" t="s">
        <v>781</v>
      </c>
      <c r="C810" s="89" t="s">
        <v>900</v>
      </c>
      <c r="D810" s="139" t="str">
        <f>IF(ISERROR(VLOOKUP($B810,Lists!$R$4:$S$17,2,FALSE)),"",VLOOKUP($B810,Lists!$R$4:$S$17,2,FALSE))</f>
        <v/>
      </c>
      <c r="E810" s="90" t="s">
        <v>799</v>
      </c>
      <c r="F810" s="96"/>
      <c r="G810" s="96" t="s">
        <v>836</v>
      </c>
      <c r="H810" s="91" t="s">
        <v>1016</v>
      </c>
      <c r="I810" s="91" t="s">
        <v>926</v>
      </c>
      <c r="J810" s="97"/>
      <c r="K810" s="78" t="s">
        <v>945</v>
      </c>
      <c r="L810" s="140" t="str">
        <f>IF(ISERROR(VLOOKUP($B810&amp;" "&amp;$M810,Lists!$AC$4:$AD$17,2,FALSE)),"",VLOOKUP($B810&amp;" "&amp;$M810,Lists!$AC$4:$AD$17,2,FALSE))</f>
        <v/>
      </c>
      <c r="M810" s="78" t="str">
        <f>IF(ISERROR(VLOOKUP($K810,Lists!$L$4:$M$7,2,FALSE)),"",VLOOKUP($K810,Lists!$L$4:$M$7,2,FALSE))</f>
        <v/>
      </c>
      <c r="N810" s="98" t="str">
        <f t="shared" si="12"/>
        <v/>
      </c>
      <c r="O810" s="124" t="str">
        <f>IF(C810="no",VLOOKUP(B810,Lists!$R$4:$AB$17,10, FALSE),"Please enter details here")</f>
        <v>Please enter details here</v>
      </c>
      <c r="P810" s="99"/>
      <c r="Q810" s="99" t="str">
        <f>IF(Lists!$BA$4="","No","")</f>
        <v>No</v>
      </c>
      <c r="R810" s="100" t="str">
        <f>IF(ISERROR(VLOOKUP($E810,Lists!$T$4:$AA$49,6,FALSE)),"",VLOOKUP($E810,Lists!$T$4:$AA$49,6,FALSE))</f>
        <v/>
      </c>
      <c r="S810" s="101" t="str">
        <f>IF(ISERROR(VLOOKUP($E810,Lists!$T$4:$AA$49,7,FALSE)),"",VLOOKUP($E810,Lists!$T$4:$AA$49,7,FALSE))</f>
        <v/>
      </c>
      <c r="T810" s="102"/>
      <c r="U810" s="102"/>
      <c r="V810" s="102"/>
      <c r="W810" s="102"/>
      <c r="X810" s="102" t="str">
        <f>IF(ISERROR(VLOOKUP($E810,Lists!$T$4:$AF$49,13,FALSE))," ",VLOOKUP($E810,Lists!$T$4:$AF$49,13,FALSE))</f>
        <v xml:space="preserve"> </v>
      </c>
    </row>
    <row r="811" spans="1:24" x14ac:dyDescent="0.25">
      <c r="A811" s="91"/>
      <c r="B811" s="76" t="s">
        <v>781</v>
      </c>
      <c r="C811" s="89" t="s">
        <v>900</v>
      </c>
      <c r="D811" s="139" t="str">
        <f>IF(ISERROR(VLOOKUP($B811,Lists!$R$4:$S$17,2,FALSE)),"",VLOOKUP($B811,Lists!$R$4:$S$17,2,FALSE))</f>
        <v/>
      </c>
      <c r="E811" s="90" t="s">
        <v>799</v>
      </c>
      <c r="F811" s="96"/>
      <c r="G811" s="96" t="s">
        <v>836</v>
      </c>
      <c r="H811" s="91" t="s">
        <v>1016</v>
      </c>
      <c r="I811" s="91" t="s">
        <v>926</v>
      </c>
      <c r="J811" s="97"/>
      <c r="K811" s="78" t="s">
        <v>945</v>
      </c>
      <c r="L811" s="140" t="str">
        <f>IF(ISERROR(VLOOKUP($B811&amp;" "&amp;$M811,Lists!$AC$4:$AD$17,2,FALSE)),"",VLOOKUP($B811&amp;" "&amp;$M811,Lists!$AC$4:$AD$17,2,FALSE))</f>
        <v/>
      </c>
      <c r="M811" s="78" t="str">
        <f>IF(ISERROR(VLOOKUP($K811,Lists!$L$4:$M$7,2,FALSE)),"",VLOOKUP($K811,Lists!$L$4:$M$7,2,FALSE))</f>
        <v/>
      </c>
      <c r="N811" s="98" t="str">
        <f t="shared" si="12"/>
        <v/>
      </c>
      <c r="O811" s="124" t="str">
        <f>IF(C811="no",VLOOKUP(B811,Lists!$R$4:$AB$17,10, FALSE),"Please enter details here")</f>
        <v>Please enter details here</v>
      </c>
      <c r="P811" s="99"/>
      <c r="Q811" s="99" t="str">
        <f>IF(Lists!$BA$4="","No","")</f>
        <v>No</v>
      </c>
      <c r="R811" s="100" t="str">
        <f>IF(ISERROR(VLOOKUP($E811,Lists!$T$4:$AA$49,6,FALSE)),"",VLOOKUP($E811,Lists!$T$4:$AA$49,6,FALSE))</f>
        <v/>
      </c>
      <c r="S811" s="101" t="str">
        <f>IF(ISERROR(VLOOKUP($E811,Lists!$T$4:$AA$49,7,FALSE)),"",VLOOKUP($E811,Lists!$T$4:$AA$49,7,FALSE))</f>
        <v/>
      </c>
      <c r="T811" s="102"/>
      <c r="U811" s="102"/>
      <c r="V811" s="102"/>
      <c r="W811" s="102"/>
      <c r="X811" s="102" t="str">
        <f>IF(ISERROR(VLOOKUP($E811,Lists!$T$4:$AF$49,13,FALSE))," ",VLOOKUP($E811,Lists!$T$4:$AF$49,13,FALSE))</f>
        <v xml:space="preserve"> </v>
      </c>
    </row>
    <row r="812" spans="1:24" x14ac:dyDescent="0.25">
      <c r="A812" s="91"/>
      <c r="B812" s="76" t="s">
        <v>781</v>
      </c>
      <c r="C812" s="89" t="s">
        <v>900</v>
      </c>
      <c r="D812" s="139" t="str">
        <f>IF(ISERROR(VLOOKUP($B812,Lists!$R$4:$S$17,2,FALSE)),"",VLOOKUP($B812,Lists!$R$4:$S$17,2,FALSE))</f>
        <v/>
      </c>
      <c r="E812" s="90" t="s">
        <v>799</v>
      </c>
      <c r="F812" s="96"/>
      <c r="G812" s="96" t="s">
        <v>836</v>
      </c>
      <c r="H812" s="91" t="s">
        <v>1016</v>
      </c>
      <c r="I812" s="91" t="s">
        <v>926</v>
      </c>
      <c r="J812" s="97"/>
      <c r="K812" s="78" t="s">
        <v>945</v>
      </c>
      <c r="L812" s="140" t="str">
        <f>IF(ISERROR(VLOOKUP($B812&amp;" "&amp;$M812,Lists!$AC$4:$AD$17,2,FALSE)),"",VLOOKUP($B812&amp;" "&amp;$M812,Lists!$AC$4:$AD$17,2,FALSE))</f>
        <v/>
      </c>
      <c r="M812" s="78" t="str">
        <f>IF(ISERROR(VLOOKUP($K812,Lists!$L$4:$M$7,2,FALSE)),"",VLOOKUP($K812,Lists!$L$4:$M$7,2,FALSE))</f>
        <v/>
      </c>
      <c r="N812" s="98" t="str">
        <f t="shared" si="12"/>
        <v/>
      </c>
      <c r="O812" s="124" t="str">
        <f>IF(C812="no",VLOOKUP(B812,Lists!$R$4:$AB$17,10, FALSE),"Please enter details here")</f>
        <v>Please enter details here</v>
      </c>
      <c r="P812" s="99"/>
      <c r="Q812" s="99" t="str">
        <f>IF(Lists!$BA$4="","No","")</f>
        <v>No</v>
      </c>
      <c r="R812" s="100" t="str">
        <f>IF(ISERROR(VLOOKUP($E812,Lists!$T$4:$AA$49,6,FALSE)),"",VLOOKUP($E812,Lists!$T$4:$AA$49,6,FALSE))</f>
        <v/>
      </c>
      <c r="S812" s="101" t="str">
        <f>IF(ISERROR(VLOOKUP($E812,Lists!$T$4:$AA$49,7,FALSE)),"",VLOOKUP($E812,Lists!$T$4:$AA$49,7,FALSE))</f>
        <v/>
      </c>
      <c r="T812" s="102"/>
      <c r="U812" s="102"/>
      <c r="V812" s="102"/>
      <c r="W812" s="102"/>
      <c r="X812" s="102" t="str">
        <f>IF(ISERROR(VLOOKUP($E812,Lists!$T$4:$AF$49,13,FALSE))," ",VLOOKUP($E812,Lists!$T$4:$AF$49,13,FALSE))</f>
        <v xml:space="preserve"> </v>
      </c>
    </row>
    <row r="813" spans="1:24" x14ac:dyDescent="0.25">
      <c r="A813" s="91"/>
      <c r="B813" s="76" t="s">
        <v>781</v>
      </c>
      <c r="C813" s="89" t="s">
        <v>900</v>
      </c>
      <c r="D813" s="139" t="str">
        <f>IF(ISERROR(VLOOKUP($B813,Lists!$R$4:$S$17,2,FALSE)),"",VLOOKUP($B813,Lists!$R$4:$S$17,2,FALSE))</f>
        <v/>
      </c>
      <c r="E813" s="90" t="s">
        <v>799</v>
      </c>
      <c r="F813" s="96"/>
      <c r="G813" s="96" t="s">
        <v>836</v>
      </c>
      <c r="H813" s="91" t="s">
        <v>1016</v>
      </c>
      <c r="I813" s="91" t="s">
        <v>926</v>
      </c>
      <c r="J813" s="97"/>
      <c r="K813" s="78" t="s">
        <v>945</v>
      </c>
      <c r="L813" s="140" t="str">
        <f>IF(ISERROR(VLOOKUP($B813&amp;" "&amp;$M813,Lists!$AC$4:$AD$17,2,FALSE)),"",VLOOKUP($B813&amp;" "&amp;$M813,Lists!$AC$4:$AD$17,2,FALSE))</f>
        <v/>
      </c>
      <c r="M813" s="78" t="str">
        <f>IF(ISERROR(VLOOKUP($K813,Lists!$L$4:$M$7,2,FALSE)),"",VLOOKUP($K813,Lists!$L$4:$M$7,2,FALSE))</f>
        <v/>
      </c>
      <c r="N813" s="98" t="str">
        <f t="shared" si="12"/>
        <v/>
      </c>
      <c r="O813" s="124" t="str">
        <f>IF(C813="no",VLOOKUP(B813,Lists!$R$4:$AB$17,10, FALSE),"Please enter details here")</f>
        <v>Please enter details here</v>
      </c>
      <c r="P813" s="99"/>
      <c r="Q813" s="99" t="str">
        <f>IF(Lists!$BA$4="","No","")</f>
        <v>No</v>
      </c>
      <c r="R813" s="100" t="str">
        <f>IF(ISERROR(VLOOKUP($E813,Lists!$T$4:$AA$49,6,FALSE)),"",VLOOKUP($E813,Lists!$T$4:$AA$49,6,FALSE))</f>
        <v/>
      </c>
      <c r="S813" s="101" t="str">
        <f>IF(ISERROR(VLOOKUP($E813,Lists!$T$4:$AA$49,7,FALSE)),"",VLOOKUP($E813,Lists!$T$4:$AA$49,7,FALSE))</f>
        <v/>
      </c>
      <c r="T813" s="102"/>
      <c r="U813" s="102"/>
      <c r="V813" s="102"/>
      <c r="W813" s="102"/>
      <c r="X813" s="102" t="str">
        <f>IF(ISERROR(VLOOKUP($E813,Lists!$T$4:$AF$49,13,FALSE))," ",VLOOKUP($E813,Lists!$T$4:$AF$49,13,FALSE))</f>
        <v xml:space="preserve"> </v>
      </c>
    </row>
    <row r="814" spans="1:24" x14ac:dyDescent="0.25">
      <c r="A814" s="91"/>
      <c r="B814" s="76" t="s">
        <v>781</v>
      </c>
      <c r="C814" s="89" t="s">
        <v>900</v>
      </c>
      <c r="D814" s="139" t="str">
        <f>IF(ISERROR(VLOOKUP($B814,Lists!$R$4:$S$17,2,FALSE)),"",VLOOKUP($B814,Lists!$R$4:$S$17,2,FALSE))</f>
        <v/>
      </c>
      <c r="E814" s="90" t="s">
        <v>799</v>
      </c>
      <c r="F814" s="96"/>
      <c r="G814" s="96" t="s">
        <v>836</v>
      </c>
      <c r="H814" s="91" t="s">
        <v>1016</v>
      </c>
      <c r="I814" s="91" t="s">
        <v>926</v>
      </c>
      <c r="J814" s="97"/>
      <c r="K814" s="78" t="s">
        <v>945</v>
      </c>
      <c r="L814" s="140" t="str">
        <f>IF(ISERROR(VLOOKUP($B814&amp;" "&amp;$M814,Lists!$AC$4:$AD$17,2,FALSE)),"",VLOOKUP($B814&amp;" "&amp;$M814,Lists!$AC$4:$AD$17,2,FALSE))</f>
        <v/>
      </c>
      <c r="M814" s="78" t="str">
        <f>IF(ISERROR(VLOOKUP($K814,Lists!$L$4:$M$7,2,FALSE)),"",VLOOKUP($K814,Lists!$L$4:$M$7,2,FALSE))</f>
        <v/>
      </c>
      <c r="N814" s="98" t="str">
        <f t="shared" si="12"/>
        <v/>
      </c>
      <c r="O814" s="124" t="str">
        <f>IF(C814="no",VLOOKUP(B814,Lists!$R$4:$AB$17,10, FALSE),"Please enter details here")</f>
        <v>Please enter details here</v>
      </c>
      <c r="P814" s="99"/>
      <c r="Q814" s="99" t="str">
        <f>IF(Lists!$BA$4="","No","")</f>
        <v>No</v>
      </c>
      <c r="R814" s="100" t="str">
        <f>IF(ISERROR(VLOOKUP($E814,Lists!$T$4:$AA$49,6,FALSE)),"",VLOOKUP($E814,Lists!$T$4:$AA$49,6,FALSE))</f>
        <v/>
      </c>
      <c r="S814" s="101" t="str">
        <f>IF(ISERROR(VLOOKUP($E814,Lists!$T$4:$AA$49,7,FALSE)),"",VLOOKUP($E814,Lists!$T$4:$AA$49,7,FALSE))</f>
        <v/>
      </c>
      <c r="T814" s="102"/>
      <c r="U814" s="102"/>
      <c r="V814" s="102"/>
      <c r="W814" s="102"/>
      <c r="X814" s="102" t="str">
        <f>IF(ISERROR(VLOOKUP($E814,Lists!$T$4:$AF$49,13,FALSE))," ",VLOOKUP($E814,Lists!$T$4:$AF$49,13,FALSE))</f>
        <v xml:space="preserve"> </v>
      </c>
    </row>
    <row r="815" spans="1:24" x14ac:dyDescent="0.25">
      <c r="A815" s="91"/>
      <c r="B815" s="76" t="s">
        <v>781</v>
      </c>
      <c r="C815" s="89" t="s">
        <v>900</v>
      </c>
      <c r="D815" s="139" t="str">
        <f>IF(ISERROR(VLOOKUP($B815,Lists!$R$4:$S$17,2,FALSE)),"",VLOOKUP($B815,Lists!$R$4:$S$17,2,FALSE))</f>
        <v/>
      </c>
      <c r="E815" s="90" t="s">
        <v>799</v>
      </c>
      <c r="F815" s="96"/>
      <c r="G815" s="96" t="s">
        <v>836</v>
      </c>
      <c r="H815" s="91" t="s">
        <v>1016</v>
      </c>
      <c r="I815" s="91" t="s">
        <v>926</v>
      </c>
      <c r="J815" s="97"/>
      <c r="K815" s="78" t="s">
        <v>945</v>
      </c>
      <c r="L815" s="140" t="str">
        <f>IF(ISERROR(VLOOKUP($B815&amp;" "&amp;$M815,Lists!$AC$4:$AD$17,2,FALSE)),"",VLOOKUP($B815&amp;" "&amp;$M815,Lists!$AC$4:$AD$17,2,FALSE))</f>
        <v/>
      </c>
      <c r="M815" s="78" t="str">
        <f>IF(ISERROR(VLOOKUP($K815,Lists!$L$4:$M$7,2,FALSE)),"",VLOOKUP($K815,Lists!$L$4:$M$7,2,FALSE))</f>
        <v/>
      </c>
      <c r="N815" s="98" t="str">
        <f t="shared" si="12"/>
        <v/>
      </c>
      <c r="O815" s="124" t="str">
        <f>IF(C815="no",VLOOKUP(B815,Lists!$R$4:$AB$17,10, FALSE),"Please enter details here")</f>
        <v>Please enter details here</v>
      </c>
      <c r="P815" s="99"/>
      <c r="Q815" s="99" t="str">
        <f>IF(Lists!$BA$4="","No","")</f>
        <v>No</v>
      </c>
      <c r="R815" s="100" t="str">
        <f>IF(ISERROR(VLOOKUP($E815,Lists!$T$4:$AA$49,6,FALSE)),"",VLOOKUP($E815,Lists!$T$4:$AA$49,6,FALSE))</f>
        <v/>
      </c>
      <c r="S815" s="101" t="str">
        <f>IF(ISERROR(VLOOKUP($E815,Lists!$T$4:$AA$49,7,FALSE)),"",VLOOKUP($E815,Lists!$T$4:$AA$49,7,FALSE))</f>
        <v/>
      </c>
      <c r="T815" s="102"/>
      <c r="U815" s="102"/>
      <c r="V815" s="102"/>
      <c r="W815" s="102"/>
      <c r="X815" s="102" t="str">
        <f>IF(ISERROR(VLOOKUP($E815,Lists!$T$4:$AF$49,13,FALSE))," ",VLOOKUP($E815,Lists!$T$4:$AF$49,13,FALSE))</f>
        <v xml:space="preserve"> </v>
      </c>
    </row>
    <row r="816" spans="1:24" x14ac:dyDescent="0.25">
      <c r="A816" s="91"/>
      <c r="B816" s="76" t="s">
        <v>781</v>
      </c>
      <c r="C816" s="89" t="s">
        <v>900</v>
      </c>
      <c r="D816" s="139" t="str">
        <f>IF(ISERROR(VLOOKUP($B816,Lists!$R$4:$S$17,2,FALSE)),"",VLOOKUP($B816,Lists!$R$4:$S$17,2,FALSE))</f>
        <v/>
      </c>
      <c r="E816" s="90" t="s">
        <v>799</v>
      </c>
      <c r="F816" s="96"/>
      <c r="G816" s="96" t="s">
        <v>836</v>
      </c>
      <c r="H816" s="91" t="s">
        <v>1016</v>
      </c>
      <c r="I816" s="91" t="s">
        <v>926</v>
      </c>
      <c r="J816" s="97"/>
      <c r="K816" s="78" t="s">
        <v>945</v>
      </c>
      <c r="L816" s="140" t="str">
        <f>IF(ISERROR(VLOOKUP($B816&amp;" "&amp;$M816,Lists!$AC$4:$AD$17,2,FALSE)),"",VLOOKUP($B816&amp;" "&amp;$M816,Lists!$AC$4:$AD$17,2,FALSE))</f>
        <v/>
      </c>
      <c r="M816" s="78" t="str">
        <f>IF(ISERROR(VLOOKUP($K816,Lists!$L$4:$M$7,2,FALSE)),"",VLOOKUP($K816,Lists!$L$4:$M$7,2,FALSE))</f>
        <v/>
      </c>
      <c r="N816" s="98" t="str">
        <f t="shared" si="12"/>
        <v/>
      </c>
      <c r="O816" s="124" t="str">
        <f>IF(C816="no",VLOOKUP(B816,Lists!$R$4:$AB$17,10, FALSE),"Please enter details here")</f>
        <v>Please enter details here</v>
      </c>
      <c r="P816" s="99"/>
      <c r="Q816" s="99" t="str">
        <f>IF(Lists!$BA$4="","No","")</f>
        <v>No</v>
      </c>
      <c r="R816" s="100" t="str">
        <f>IF(ISERROR(VLOOKUP($E816,Lists!$T$4:$AA$49,6,FALSE)),"",VLOOKUP($E816,Lists!$T$4:$AA$49,6,FALSE))</f>
        <v/>
      </c>
      <c r="S816" s="101" t="str">
        <f>IF(ISERROR(VLOOKUP($E816,Lists!$T$4:$AA$49,7,FALSE)),"",VLOOKUP($E816,Lists!$T$4:$AA$49,7,FALSE))</f>
        <v/>
      </c>
      <c r="T816" s="102"/>
      <c r="U816" s="102"/>
      <c r="V816" s="102"/>
      <c r="W816" s="102"/>
      <c r="X816" s="102" t="str">
        <f>IF(ISERROR(VLOOKUP($E816,Lists!$T$4:$AF$49,13,FALSE))," ",VLOOKUP($E816,Lists!$T$4:$AF$49,13,FALSE))</f>
        <v xml:space="preserve"> </v>
      </c>
    </row>
    <row r="817" spans="1:24" x14ac:dyDescent="0.25">
      <c r="A817" s="91"/>
      <c r="B817" s="76" t="s">
        <v>781</v>
      </c>
      <c r="C817" s="89" t="s">
        <v>900</v>
      </c>
      <c r="D817" s="139" t="str">
        <f>IF(ISERROR(VLOOKUP($B817,Lists!$R$4:$S$17,2,FALSE)),"",VLOOKUP($B817,Lists!$R$4:$S$17,2,FALSE))</f>
        <v/>
      </c>
      <c r="E817" s="90" t="s">
        <v>799</v>
      </c>
      <c r="F817" s="96"/>
      <c r="G817" s="96" t="s">
        <v>836</v>
      </c>
      <c r="H817" s="91" t="s">
        <v>1016</v>
      </c>
      <c r="I817" s="91" t="s">
        <v>926</v>
      </c>
      <c r="J817" s="97"/>
      <c r="K817" s="78" t="s">
        <v>945</v>
      </c>
      <c r="L817" s="140" t="str">
        <f>IF(ISERROR(VLOOKUP($B817&amp;" "&amp;$M817,Lists!$AC$4:$AD$17,2,FALSE)),"",VLOOKUP($B817&amp;" "&amp;$M817,Lists!$AC$4:$AD$17,2,FALSE))</f>
        <v/>
      </c>
      <c r="M817" s="78" t="str">
        <f>IF(ISERROR(VLOOKUP($K817,Lists!$L$4:$M$7,2,FALSE)),"",VLOOKUP($K817,Lists!$L$4:$M$7,2,FALSE))</f>
        <v/>
      </c>
      <c r="N817" s="98" t="str">
        <f t="shared" si="12"/>
        <v/>
      </c>
      <c r="O817" s="124" t="str">
        <f>IF(C817="no",VLOOKUP(B817,Lists!$R$4:$AB$17,10, FALSE),"Please enter details here")</f>
        <v>Please enter details here</v>
      </c>
      <c r="P817" s="99"/>
      <c r="Q817" s="99" t="str">
        <f>IF(Lists!$BA$4="","No","")</f>
        <v>No</v>
      </c>
      <c r="R817" s="100" t="str">
        <f>IF(ISERROR(VLOOKUP($E817,Lists!$T$4:$AA$49,6,FALSE)),"",VLOOKUP($E817,Lists!$T$4:$AA$49,6,FALSE))</f>
        <v/>
      </c>
      <c r="S817" s="101" t="str">
        <f>IF(ISERROR(VLOOKUP($E817,Lists!$T$4:$AA$49,7,FALSE)),"",VLOOKUP($E817,Lists!$T$4:$AA$49,7,FALSE))</f>
        <v/>
      </c>
      <c r="T817" s="102"/>
      <c r="U817" s="102"/>
      <c r="V817" s="102"/>
      <c r="W817" s="102"/>
      <c r="X817" s="102" t="str">
        <f>IF(ISERROR(VLOOKUP($E817,Lists!$T$4:$AF$49,13,FALSE))," ",VLOOKUP($E817,Lists!$T$4:$AF$49,13,FALSE))</f>
        <v xml:space="preserve"> </v>
      </c>
    </row>
    <row r="818" spans="1:24" x14ac:dyDescent="0.25">
      <c r="A818" s="91"/>
      <c r="B818" s="76" t="s">
        <v>781</v>
      </c>
      <c r="C818" s="89" t="s">
        <v>900</v>
      </c>
      <c r="D818" s="139" t="str">
        <f>IF(ISERROR(VLOOKUP($B818,Lists!$R$4:$S$17,2,FALSE)),"",VLOOKUP($B818,Lists!$R$4:$S$17,2,FALSE))</f>
        <v/>
      </c>
      <c r="E818" s="90" t="s">
        <v>799</v>
      </c>
      <c r="F818" s="96"/>
      <c r="G818" s="96" t="s">
        <v>836</v>
      </c>
      <c r="H818" s="91" t="s">
        <v>1016</v>
      </c>
      <c r="I818" s="91" t="s">
        <v>926</v>
      </c>
      <c r="J818" s="97"/>
      <c r="K818" s="78" t="s">
        <v>945</v>
      </c>
      <c r="L818" s="140" t="str">
        <f>IF(ISERROR(VLOOKUP($B818&amp;" "&amp;$M818,Lists!$AC$4:$AD$17,2,FALSE)),"",VLOOKUP($B818&amp;" "&amp;$M818,Lists!$AC$4:$AD$17,2,FALSE))</f>
        <v/>
      </c>
      <c r="M818" s="78" t="str">
        <f>IF(ISERROR(VLOOKUP($K818,Lists!$L$4:$M$7,2,FALSE)),"",VLOOKUP($K818,Lists!$L$4:$M$7,2,FALSE))</f>
        <v/>
      </c>
      <c r="N818" s="98" t="str">
        <f t="shared" si="12"/>
        <v/>
      </c>
      <c r="O818" s="124" t="str">
        <f>IF(C818="no",VLOOKUP(B818,Lists!$R$4:$AB$17,10, FALSE),"Please enter details here")</f>
        <v>Please enter details here</v>
      </c>
      <c r="P818" s="99"/>
      <c r="Q818" s="99" t="str">
        <f>IF(Lists!$BA$4="","No","")</f>
        <v>No</v>
      </c>
      <c r="R818" s="100" t="str">
        <f>IF(ISERROR(VLOOKUP($E818,Lists!$T$4:$AA$49,6,FALSE)),"",VLOOKUP($E818,Lists!$T$4:$AA$49,6,FALSE))</f>
        <v/>
      </c>
      <c r="S818" s="101" t="str">
        <f>IF(ISERROR(VLOOKUP($E818,Lists!$T$4:$AA$49,7,FALSE)),"",VLOOKUP($E818,Lists!$T$4:$AA$49,7,FALSE))</f>
        <v/>
      </c>
      <c r="T818" s="102"/>
      <c r="U818" s="102"/>
      <c r="V818" s="102"/>
      <c r="W818" s="102"/>
      <c r="X818" s="102" t="str">
        <f>IF(ISERROR(VLOOKUP($E818,Lists!$T$4:$AF$49,13,FALSE))," ",VLOOKUP($E818,Lists!$T$4:$AF$49,13,FALSE))</f>
        <v xml:space="preserve"> </v>
      </c>
    </row>
    <row r="819" spans="1:24" x14ac:dyDescent="0.25">
      <c r="A819" s="91"/>
      <c r="B819" s="76" t="s">
        <v>781</v>
      </c>
      <c r="C819" s="89" t="s">
        <v>900</v>
      </c>
      <c r="D819" s="139" t="str">
        <f>IF(ISERROR(VLOOKUP($B819,Lists!$R$4:$S$17,2,FALSE)),"",VLOOKUP($B819,Lists!$R$4:$S$17,2,FALSE))</f>
        <v/>
      </c>
      <c r="E819" s="90" t="s">
        <v>799</v>
      </c>
      <c r="F819" s="96"/>
      <c r="G819" s="96" t="s">
        <v>836</v>
      </c>
      <c r="H819" s="91" t="s">
        <v>1016</v>
      </c>
      <c r="I819" s="91" t="s">
        <v>926</v>
      </c>
      <c r="J819" s="97"/>
      <c r="K819" s="78" t="s">
        <v>945</v>
      </c>
      <c r="L819" s="140" t="str">
        <f>IF(ISERROR(VLOOKUP($B819&amp;" "&amp;$M819,Lists!$AC$4:$AD$17,2,FALSE)),"",VLOOKUP($B819&amp;" "&amp;$M819,Lists!$AC$4:$AD$17,2,FALSE))</f>
        <v/>
      </c>
      <c r="M819" s="78" t="str">
        <f>IF(ISERROR(VLOOKUP($K819,Lists!$L$4:$M$7,2,FALSE)),"",VLOOKUP($K819,Lists!$L$4:$M$7,2,FALSE))</f>
        <v/>
      </c>
      <c r="N819" s="98" t="str">
        <f t="shared" si="12"/>
        <v/>
      </c>
      <c r="O819" s="124" t="str">
        <f>IF(C819="no",VLOOKUP(B819,Lists!$R$4:$AB$17,10, FALSE),"Please enter details here")</f>
        <v>Please enter details here</v>
      </c>
      <c r="P819" s="99"/>
      <c r="Q819" s="99" t="str">
        <f>IF(Lists!$BA$4="","No","")</f>
        <v>No</v>
      </c>
      <c r="R819" s="100" t="str">
        <f>IF(ISERROR(VLOOKUP($E819,Lists!$T$4:$AA$49,6,FALSE)),"",VLOOKUP($E819,Lists!$T$4:$AA$49,6,FALSE))</f>
        <v/>
      </c>
      <c r="S819" s="101" t="str">
        <f>IF(ISERROR(VLOOKUP($E819,Lists!$T$4:$AA$49,7,FALSE)),"",VLOOKUP($E819,Lists!$T$4:$AA$49,7,FALSE))</f>
        <v/>
      </c>
      <c r="T819" s="102"/>
      <c r="U819" s="102"/>
      <c r="V819" s="102"/>
      <c r="W819" s="102"/>
      <c r="X819" s="102" t="str">
        <f>IF(ISERROR(VLOOKUP($E819,Lists!$T$4:$AF$49,13,FALSE))," ",VLOOKUP($E819,Lists!$T$4:$AF$49,13,FALSE))</f>
        <v xml:space="preserve"> </v>
      </c>
    </row>
    <row r="820" spans="1:24" x14ac:dyDescent="0.25">
      <c r="A820" s="91"/>
      <c r="B820" s="76" t="s">
        <v>781</v>
      </c>
      <c r="C820" s="89" t="s">
        <v>900</v>
      </c>
      <c r="D820" s="139" t="str">
        <f>IF(ISERROR(VLOOKUP($B820,Lists!$R$4:$S$17,2,FALSE)),"",VLOOKUP($B820,Lists!$R$4:$S$17,2,FALSE))</f>
        <v/>
      </c>
      <c r="E820" s="90" t="s">
        <v>799</v>
      </c>
      <c r="F820" s="96"/>
      <c r="G820" s="96" t="s">
        <v>836</v>
      </c>
      <c r="H820" s="91" t="s">
        <v>1016</v>
      </c>
      <c r="I820" s="91" t="s">
        <v>926</v>
      </c>
      <c r="J820" s="97"/>
      <c r="K820" s="78" t="s">
        <v>945</v>
      </c>
      <c r="L820" s="140" t="str">
        <f>IF(ISERROR(VLOOKUP($B820&amp;" "&amp;$M820,Lists!$AC$4:$AD$17,2,FALSE)),"",VLOOKUP($B820&amp;" "&amp;$M820,Lists!$AC$4:$AD$17,2,FALSE))</f>
        <v/>
      </c>
      <c r="M820" s="78" t="str">
        <f>IF(ISERROR(VLOOKUP($K820,Lists!$L$4:$M$7,2,FALSE)),"",VLOOKUP($K820,Lists!$L$4:$M$7,2,FALSE))</f>
        <v/>
      </c>
      <c r="N820" s="98" t="str">
        <f t="shared" si="12"/>
        <v/>
      </c>
      <c r="O820" s="124" t="str">
        <f>IF(C820="no",VLOOKUP(B820,Lists!$R$4:$AB$17,10, FALSE),"Please enter details here")</f>
        <v>Please enter details here</v>
      </c>
      <c r="P820" s="99"/>
      <c r="Q820" s="99" t="str">
        <f>IF(Lists!$BA$4="","No","")</f>
        <v>No</v>
      </c>
      <c r="R820" s="100" t="str">
        <f>IF(ISERROR(VLOOKUP($E820,Lists!$T$4:$AA$49,6,FALSE)),"",VLOOKUP($E820,Lists!$T$4:$AA$49,6,FALSE))</f>
        <v/>
      </c>
      <c r="S820" s="101" t="str">
        <f>IF(ISERROR(VLOOKUP($E820,Lists!$T$4:$AA$49,7,FALSE)),"",VLOOKUP($E820,Lists!$T$4:$AA$49,7,FALSE))</f>
        <v/>
      </c>
      <c r="T820" s="102"/>
      <c r="U820" s="102"/>
      <c r="V820" s="102"/>
      <c r="W820" s="102"/>
      <c r="X820" s="102" t="str">
        <f>IF(ISERROR(VLOOKUP($E820,Lists!$T$4:$AF$49,13,FALSE))," ",VLOOKUP($E820,Lists!$T$4:$AF$49,13,FALSE))</f>
        <v xml:space="preserve"> </v>
      </c>
    </row>
    <row r="821" spans="1:24" x14ac:dyDescent="0.25">
      <c r="A821" s="91"/>
      <c r="B821" s="76" t="s">
        <v>781</v>
      </c>
      <c r="C821" s="89" t="s">
        <v>900</v>
      </c>
      <c r="D821" s="139" t="str">
        <f>IF(ISERROR(VLOOKUP($B821,Lists!$R$4:$S$17,2,FALSE)),"",VLOOKUP($B821,Lists!$R$4:$S$17,2,FALSE))</f>
        <v/>
      </c>
      <c r="E821" s="90" t="s">
        <v>799</v>
      </c>
      <c r="F821" s="96"/>
      <c r="G821" s="96" t="s">
        <v>836</v>
      </c>
      <c r="H821" s="91" t="s">
        <v>1016</v>
      </c>
      <c r="I821" s="91" t="s">
        <v>926</v>
      </c>
      <c r="J821" s="97"/>
      <c r="K821" s="78" t="s">
        <v>945</v>
      </c>
      <c r="L821" s="140" t="str">
        <f>IF(ISERROR(VLOOKUP($B821&amp;" "&amp;$M821,Lists!$AC$4:$AD$17,2,FALSE)),"",VLOOKUP($B821&amp;" "&amp;$M821,Lists!$AC$4:$AD$17,2,FALSE))</f>
        <v/>
      </c>
      <c r="M821" s="78" t="str">
        <f>IF(ISERROR(VLOOKUP($K821,Lists!$L$4:$M$7,2,FALSE)),"",VLOOKUP($K821,Lists!$L$4:$M$7,2,FALSE))</f>
        <v/>
      </c>
      <c r="N821" s="98" t="str">
        <f t="shared" si="12"/>
        <v/>
      </c>
      <c r="O821" s="124" t="str">
        <f>IF(C821="no",VLOOKUP(B821,Lists!$R$4:$AB$17,10, FALSE),"Please enter details here")</f>
        <v>Please enter details here</v>
      </c>
      <c r="P821" s="99"/>
      <c r="Q821" s="99" t="str">
        <f>IF(Lists!$BA$4="","No","")</f>
        <v>No</v>
      </c>
      <c r="R821" s="100" t="str">
        <f>IF(ISERROR(VLOOKUP($E821,Lists!$T$4:$AA$49,6,FALSE)),"",VLOOKUP($E821,Lists!$T$4:$AA$49,6,FALSE))</f>
        <v/>
      </c>
      <c r="S821" s="101" t="str">
        <f>IF(ISERROR(VLOOKUP($E821,Lists!$T$4:$AA$49,7,FALSE)),"",VLOOKUP($E821,Lists!$T$4:$AA$49,7,FALSE))</f>
        <v/>
      </c>
      <c r="T821" s="102"/>
      <c r="U821" s="102"/>
      <c r="V821" s="102"/>
      <c r="W821" s="102"/>
      <c r="X821" s="102" t="str">
        <f>IF(ISERROR(VLOOKUP($E821,Lists!$T$4:$AF$49,13,FALSE))," ",VLOOKUP($E821,Lists!$T$4:$AF$49,13,FALSE))</f>
        <v xml:space="preserve"> </v>
      </c>
    </row>
    <row r="822" spans="1:24" x14ac:dyDescent="0.25">
      <c r="A822" s="91"/>
      <c r="B822" s="76" t="s">
        <v>781</v>
      </c>
      <c r="C822" s="89" t="s">
        <v>900</v>
      </c>
      <c r="D822" s="139" t="str">
        <f>IF(ISERROR(VLOOKUP($B822,Lists!$R$4:$S$17,2,FALSE)),"",VLOOKUP($B822,Lists!$R$4:$S$17,2,FALSE))</f>
        <v/>
      </c>
      <c r="E822" s="90" t="s">
        <v>799</v>
      </c>
      <c r="F822" s="96"/>
      <c r="G822" s="96" t="s">
        <v>836</v>
      </c>
      <c r="H822" s="91" t="s">
        <v>1016</v>
      </c>
      <c r="I822" s="91" t="s">
        <v>926</v>
      </c>
      <c r="J822" s="97"/>
      <c r="K822" s="78" t="s">
        <v>945</v>
      </c>
      <c r="L822" s="140" t="str">
        <f>IF(ISERROR(VLOOKUP($B822&amp;" "&amp;$M822,Lists!$AC$4:$AD$17,2,FALSE)),"",VLOOKUP($B822&amp;" "&amp;$M822,Lists!$AC$4:$AD$17,2,FALSE))</f>
        <v/>
      </c>
      <c r="M822" s="78" t="str">
        <f>IF(ISERROR(VLOOKUP($K822,Lists!$L$4:$M$7,2,FALSE)),"",VLOOKUP($K822,Lists!$L$4:$M$7,2,FALSE))</f>
        <v/>
      </c>
      <c r="N822" s="98" t="str">
        <f t="shared" si="12"/>
        <v/>
      </c>
      <c r="O822" s="124" t="str">
        <f>IF(C822="no",VLOOKUP(B822,Lists!$R$4:$AB$17,10, FALSE),"Please enter details here")</f>
        <v>Please enter details here</v>
      </c>
      <c r="P822" s="99"/>
      <c r="Q822" s="99" t="str">
        <f>IF(Lists!$BA$4="","No","")</f>
        <v>No</v>
      </c>
      <c r="R822" s="100" t="str">
        <f>IF(ISERROR(VLOOKUP($E822,Lists!$T$4:$AA$49,6,FALSE)),"",VLOOKUP($E822,Lists!$T$4:$AA$49,6,FALSE))</f>
        <v/>
      </c>
      <c r="S822" s="101" t="str">
        <f>IF(ISERROR(VLOOKUP($E822,Lists!$T$4:$AA$49,7,FALSE)),"",VLOOKUP($E822,Lists!$T$4:$AA$49,7,FALSE))</f>
        <v/>
      </c>
      <c r="T822" s="102"/>
      <c r="U822" s="102"/>
      <c r="V822" s="102"/>
      <c r="W822" s="102"/>
      <c r="X822" s="102" t="str">
        <f>IF(ISERROR(VLOOKUP($E822,Lists!$T$4:$AF$49,13,FALSE))," ",VLOOKUP($E822,Lists!$T$4:$AF$49,13,FALSE))</f>
        <v xml:space="preserve"> </v>
      </c>
    </row>
    <row r="823" spans="1:24" x14ac:dyDescent="0.25">
      <c r="A823" s="91"/>
      <c r="B823" s="76" t="s">
        <v>781</v>
      </c>
      <c r="C823" s="89" t="s">
        <v>900</v>
      </c>
      <c r="D823" s="139" t="str">
        <f>IF(ISERROR(VLOOKUP($B823,Lists!$R$4:$S$17,2,FALSE)),"",VLOOKUP($B823,Lists!$R$4:$S$17,2,FALSE))</f>
        <v/>
      </c>
      <c r="E823" s="90" t="s">
        <v>799</v>
      </c>
      <c r="F823" s="96"/>
      <c r="G823" s="96" t="s">
        <v>836</v>
      </c>
      <c r="H823" s="91" t="s">
        <v>1016</v>
      </c>
      <c r="I823" s="91" t="s">
        <v>926</v>
      </c>
      <c r="J823" s="97"/>
      <c r="K823" s="78" t="s">
        <v>945</v>
      </c>
      <c r="L823" s="140" t="str">
        <f>IF(ISERROR(VLOOKUP($B823&amp;" "&amp;$M823,Lists!$AC$4:$AD$17,2,FALSE)),"",VLOOKUP($B823&amp;" "&amp;$M823,Lists!$AC$4:$AD$17,2,FALSE))</f>
        <v/>
      </c>
      <c r="M823" s="78" t="str">
        <f>IF(ISERROR(VLOOKUP($K823,Lists!$L$4:$M$7,2,FALSE)),"",VLOOKUP($K823,Lists!$L$4:$M$7,2,FALSE))</f>
        <v/>
      </c>
      <c r="N823" s="98" t="str">
        <f t="shared" si="12"/>
        <v/>
      </c>
      <c r="O823" s="124" t="str">
        <f>IF(C823="no",VLOOKUP(B823,Lists!$R$4:$AB$17,10, FALSE),"Please enter details here")</f>
        <v>Please enter details here</v>
      </c>
      <c r="P823" s="99"/>
      <c r="Q823" s="99" t="str">
        <f>IF(Lists!$BA$4="","No","")</f>
        <v>No</v>
      </c>
      <c r="R823" s="100" t="str">
        <f>IF(ISERROR(VLOOKUP($E823,Lists!$T$4:$AA$49,6,FALSE)),"",VLOOKUP($E823,Lists!$T$4:$AA$49,6,FALSE))</f>
        <v/>
      </c>
      <c r="S823" s="101" t="str">
        <f>IF(ISERROR(VLOOKUP($E823,Lists!$T$4:$AA$49,7,FALSE)),"",VLOOKUP($E823,Lists!$T$4:$AA$49,7,FALSE))</f>
        <v/>
      </c>
      <c r="T823" s="102"/>
      <c r="U823" s="102"/>
      <c r="V823" s="102"/>
      <c r="W823" s="102"/>
      <c r="X823" s="102" t="str">
        <f>IF(ISERROR(VLOOKUP($E823,Lists!$T$4:$AF$49,13,FALSE))," ",VLOOKUP($E823,Lists!$T$4:$AF$49,13,FALSE))</f>
        <v xml:space="preserve"> </v>
      </c>
    </row>
    <row r="824" spans="1:24" x14ac:dyDescent="0.25">
      <c r="A824" s="91"/>
      <c r="B824" s="76" t="s">
        <v>781</v>
      </c>
      <c r="C824" s="89" t="s">
        <v>900</v>
      </c>
      <c r="D824" s="139" t="str">
        <f>IF(ISERROR(VLOOKUP($B824,Lists!$R$4:$S$17,2,FALSE)),"",VLOOKUP($B824,Lists!$R$4:$S$17,2,FALSE))</f>
        <v/>
      </c>
      <c r="E824" s="90" t="s">
        <v>799</v>
      </c>
      <c r="F824" s="96"/>
      <c r="G824" s="96" t="s">
        <v>836</v>
      </c>
      <c r="H824" s="91" t="s">
        <v>1016</v>
      </c>
      <c r="I824" s="91" t="s">
        <v>926</v>
      </c>
      <c r="J824" s="97"/>
      <c r="K824" s="78" t="s">
        <v>945</v>
      </c>
      <c r="L824" s="140" t="str">
        <f>IF(ISERROR(VLOOKUP($B824&amp;" "&amp;$M824,Lists!$AC$4:$AD$17,2,FALSE)),"",VLOOKUP($B824&amp;" "&amp;$M824,Lists!$AC$4:$AD$17,2,FALSE))</f>
        <v/>
      </c>
      <c r="M824" s="78" t="str">
        <f>IF(ISERROR(VLOOKUP($K824,Lists!$L$4:$M$7,2,FALSE)),"",VLOOKUP($K824,Lists!$L$4:$M$7,2,FALSE))</f>
        <v/>
      </c>
      <c r="N824" s="98" t="str">
        <f t="shared" si="12"/>
        <v/>
      </c>
      <c r="O824" s="124" t="str">
        <f>IF(C824="no",VLOOKUP(B824,Lists!$R$4:$AB$17,10, FALSE),"Please enter details here")</f>
        <v>Please enter details here</v>
      </c>
      <c r="P824" s="99"/>
      <c r="Q824" s="99" t="str">
        <f>IF(Lists!$BA$4="","No","")</f>
        <v>No</v>
      </c>
      <c r="R824" s="100" t="str">
        <f>IF(ISERROR(VLOOKUP($E824,Lists!$T$4:$AA$49,6,FALSE)),"",VLOOKUP($E824,Lists!$T$4:$AA$49,6,FALSE))</f>
        <v/>
      </c>
      <c r="S824" s="101" t="str">
        <f>IF(ISERROR(VLOOKUP($E824,Lists!$T$4:$AA$49,7,FALSE)),"",VLOOKUP($E824,Lists!$T$4:$AA$49,7,FALSE))</f>
        <v/>
      </c>
      <c r="T824" s="102"/>
      <c r="U824" s="102"/>
      <c r="V824" s="102"/>
      <c r="W824" s="102"/>
      <c r="X824" s="102" t="str">
        <f>IF(ISERROR(VLOOKUP($E824,Lists!$T$4:$AF$49,13,FALSE))," ",VLOOKUP($E824,Lists!$T$4:$AF$49,13,FALSE))</f>
        <v xml:space="preserve"> </v>
      </c>
    </row>
    <row r="825" spans="1:24" x14ac:dyDescent="0.25">
      <c r="A825" s="91"/>
      <c r="B825" s="76" t="s">
        <v>781</v>
      </c>
      <c r="C825" s="89" t="s">
        <v>900</v>
      </c>
      <c r="D825" s="139" t="str">
        <f>IF(ISERROR(VLOOKUP($B825,Lists!$R$4:$S$17,2,FALSE)),"",VLOOKUP($B825,Lists!$R$4:$S$17,2,FALSE))</f>
        <v/>
      </c>
      <c r="E825" s="90" t="s">
        <v>799</v>
      </c>
      <c r="F825" s="96"/>
      <c r="G825" s="96" t="s">
        <v>836</v>
      </c>
      <c r="H825" s="91" t="s">
        <v>1016</v>
      </c>
      <c r="I825" s="91" t="s">
        <v>926</v>
      </c>
      <c r="J825" s="97"/>
      <c r="K825" s="78" t="s">
        <v>945</v>
      </c>
      <c r="L825" s="140" t="str">
        <f>IF(ISERROR(VLOOKUP($B825&amp;" "&amp;$M825,Lists!$AC$4:$AD$17,2,FALSE)),"",VLOOKUP($B825&amp;" "&amp;$M825,Lists!$AC$4:$AD$17,2,FALSE))</f>
        <v/>
      </c>
      <c r="M825" s="78" t="str">
        <f>IF(ISERROR(VLOOKUP($K825,Lists!$L$4:$M$7,2,FALSE)),"",VLOOKUP($K825,Lists!$L$4:$M$7,2,FALSE))</f>
        <v/>
      </c>
      <c r="N825" s="98" t="str">
        <f t="shared" si="12"/>
        <v/>
      </c>
      <c r="O825" s="124" t="str">
        <f>IF(C825="no",VLOOKUP(B825,Lists!$R$4:$AB$17,10, FALSE),"Please enter details here")</f>
        <v>Please enter details here</v>
      </c>
      <c r="P825" s="99"/>
      <c r="Q825" s="99" t="str">
        <f>IF(Lists!$BA$4="","No","")</f>
        <v>No</v>
      </c>
      <c r="R825" s="100" t="str">
        <f>IF(ISERROR(VLOOKUP($E825,Lists!$T$4:$AA$49,6,FALSE)),"",VLOOKUP($E825,Lists!$T$4:$AA$49,6,FALSE))</f>
        <v/>
      </c>
      <c r="S825" s="101" t="str">
        <f>IF(ISERROR(VLOOKUP($E825,Lists!$T$4:$AA$49,7,FALSE)),"",VLOOKUP($E825,Lists!$T$4:$AA$49,7,FALSE))</f>
        <v/>
      </c>
      <c r="T825" s="102"/>
      <c r="U825" s="102"/>
      <c r="V825" s="102"/>
      <c r="W825" s="102"/>
      <c r="X825" s="102" t="str">
        <f>IF(ISERROR(VLOOKUP($E825,Lists!$T$4:$AF$49,13,FALSE))," ",VLOOKUP($E825,Lists!$T$4:$AF$49,13,FALSE))</f>
        <v xml:space="preserve"> </v>
      </c>
    </row>
    <row r="826" spans="1:24" x14ac:dyDescent="0.25">
      <c r="A826" s="91"/>
      <c r="B826" s="76" t="s">
        <v>781</v>
      </c>
      <c r="C826" s="89" t="s">
        <v>900</v>
      </c>
      <c r="D826" s="139" t="str">
        <f>IF(ISERROR(VLOOKUP($B826,Lists!$R$4:$S$17,2,FALSE)),"",VLOOKUP($B826,Lists!$R$4:$S$17,2,FALSE))</f>
        <v/>
      </c>
      <c r="E826" s="90" t="s">
        <v>799</v>
      </c>
      <c r="F826" s="96"/>
      <c r="G826" s="96" t="s">
        <v>836</v>
      </c>
      <c r="H826" s="91" t="s">
        <v>1016</v>
      </c>
      <c r="I826" s="91" t="s">
        <v>926</v>
      </c>
      <c r="J826" s="97"/>
      <c r="K826" s="78" t="s">
        <v>945</v>
      </c>
      <c r="L826" s="140" t="str">
        <f>IF(ISERROR(VLOOKUP($B826&amp;" "&amp;$M826,Lists!$AC$4:$AD$17,2,FALSE)),"",VLOOKUP($B826&amp;" "&amp;$M826,Lists!$AC$4:$AD$17,2,FALSE))</f>
        <v/>
      </c>
      <c r="M826" s="78" t="str">
        <f>IF(ISERROR(VLOOKUP($K826,Lists!$L$4:$M$7,2,FALSE)),"",VLOOKUP($K826,Lists!$L$4:$M$7,2,FALSE))</f>
        <v/>
      </c>
      <c r="N826" s="98" t="str">
        <f t="shared" si="12"/>
        <v/>
      </c>
      <c r="O826" s="124" t="str">
        <f>IF(C826="no",VLOOKUP(B826,Lists!$R$4:$AB$17,10, FALSE),"Please enter details here")</f>
        <v>Please enter details here</v>
      </c>
      <c r="P826" s="99"/>
      <c r="Q826" s="99" t="str">
        <f>IF(Lists!$BA$4="","No","")</f>
        <v>No</v>
      </c>
      <c r="R826" s="100" t="str">
        <f>IF(ISERROR(VLOOKUP($E826,Lists!$T$4:$AA$49,6,FALSE)),"",VLOOKUP($E826,Lists!$T$4:$AA$49,6,FALSE))</f>
        <v/>
      </c>
      <c r="S826" s="101" t="str">
        <f>IF(ISERROR(VLOOKUP($E826,Lists!$T$4:$AA$49,7,FALSE)),"",VLOOKUP($E826,Lists!$T$4:$AA$49,7,FALSE))</f>
        <v/>
      </c>
      <c r="T826" s="102"/>
      <c r="U826" s="102"/>
      <c r="V826" s="102"/>
      <c r="W826" s="102"/>
      <c r="X826" s="102" t="str">
        <f>IF(ISERROR(VLOOKUP($E826,Lists!$T$4:$AF$49,13,FALSE))," ",VLOOKUP($E826,Lists!$T$4:$AF$49,13,FALSE))</f>
        <v xml:space="preserve"> </v>
      </c>
    </row>
    <row r="827" spans="1:24" x14ac:dyDescent="0.25">
      <c r="A827" s="91"/>
      <c r="B827" s="76" t="s">
        <v>781</v>
      </c>
      <c r="C827" s="89" t="s">
        <v>900</v>
      </c>
      <c r="D827" s="139" t="str">
        <f>IF(ISERROR(VLOOKUP($B827,Lists!$R$4:$S$17,2,FALSE)),"",VLOOKUP($B827,Lists!$R$4:$S$17,2,FALSE))</f>
        <v/>
      </c>
      <c r="E827" s="90" t="s">
        <v>799</v>
      </c>
      <c r="F827" s="96"/>
      <c r="G827" s="96" t="s">
        <v>836</v>
      </c>
      <c r="H827" s="91" t="s">
        <v>1016</v>
      </c>
      <c r="I827" s="91" t="s">
        <v>926</v>
      </c>
      <c r="J827" s="97"/>
      <c r="K827" s="78" t="s">
        <v>945</v>
      </c>
      <c r="L827" s="140" t="str">
        <f>IF(ISERROR(VLOOKUP($B827&amp;" "&amp;$M827,Lists!$AC$4:$AD$17,2,FALSE)),"",VLOOKUP($B827&amp;" "&amp;$M827,Lists!$AC$4:$AD$17,2,FALSE))</f>
        <v/>
      </c>
      <c r="M827" s="78" t="str">
        <f>IF(ISERROR(VLOOKUP($K827,Lists!$L$4:$M$7,2,FALSE)),"",VLOOKUP($K827,Lists!$L$4:$M$7,2,FALSE))</f>
        <v/>
      </c>
      <c r="N827" s="98" t="str">
        <f t="shared" si="12"/>
        <v/>
      </c>
      <c r="O827" s="124" t="str">
        <f>IF(C827="no",VLOOKUP(B827,Lists!$R$4:$AB$17,10, FALSE),"Please enter details here")</f>
        <v>Please enter details here</v>
      </c>
      <c r="P827" s="99"/>
      <c r="Q827" s="99" t="str">
        <f>IF(Lists!$BA$4="","No","")</f>
        <v>No</v>
      </c>
      <c r="R827" s="100" t="str">
        <f>IF(ISERROR(VLOOKUP($E827,Lists!$T$4:$AA$49,6,FALSE)),"",VLOOKUP($E827,Lists!$T$4:$AA$49,6,FALSE))</f>
        <v/>
      </c>
      <c r="S827" s="101" t="str">
        <f>IF(ISERROR(VLOOKUP($E827,Lists!$T$4:$AA$49,7,FALSE)),"",VLOOKUP($E827,Lists!$T$4:$AA$49,7,FALSE))</f>
        <v/>
      </c>
      <c r="T827" s="102"/>
      <c r="U827" s="102"/>
      <c r="V827" s="102"/>
      <c r="W827" s="102"/>
      <c r="X827" s="102" t="str">
        <f>IF(ISERROR(VLOOKUP($E827,Lists!$T$4:$AF$49,13,FALSE))," ",VLOOKUP($E827,Lists!$T$4:$AF$49,13,FALSE))</f>
        <v xml:space="preserve"> </v>
      </c>
    </row>
    <row r="828" spans="1:24" x14ac:dyDescent="0.25">
      <c r="A828" s="91"/>
      <c r="B828" s="76" t="s">
        <v>781</v>
      </c>
      <c r="C828" s="89" t="s">
        <v>900</v>
      </c>
      <c r="D828" s="139" t="str">
        <f>IF(ISERROR(VLOOKUP($B828,Lists!$R$4:$S$17,2,FALSE)),"",VLOOKUP($B828,Lists!$R$4:$S$17,2,FALSE))</f>
        <v/>
      </c>
      <c r="E828" s="90" t="s">
        <v>799</v>
      </c>
      <c r="F828" s="96"/>
      <c r="G828" s="96" t="s">
        <v>836</v>
      </c>
      <c r="H828" s="91" t="s">
        <v>1016</v>
      </c>
      <c r="I828" s="91" t="s">
        <v>926</v>
      </c>
      <c r="J828" s="97"/>
      <c r="K828" s="78" t="s">
        <v>945</v>
      </c>
      <c r="L828" s="140" t="str">
        <f>IF(ISERROR(VLOOKUP($B828&amp;" "&amp;$M828,Lists!$AC$4:$AD$17,2,FALSE)),"",VLOOKUP($B828&amp;" "&amp;$M828,Lists!$AC$4:$AD$17,2,FALSE))</f>
        <v/>
      </c>
      <c r="M828" s="78" t="str">
        <f>IF(ISERROR(VLOOKUP($K828,Lists!$L$4:$M$7,2,FALSE)),"",VLOOKUP($K828,Lists!$L$4:$M$7,2,FALSE))</f>
        <v/>
      </c>
      <c r="N828" s="98" t="str">
        <f t="shared" si="12"/>
        <v/>
      </c>
      <c r="O828" s="124" t="str">
        <f>IF(C828="no",VLOOKUP(B828,Lists!$R$4:$AB$17,10, FALSE),"Please enter details here")</f>
        <v>Please enter details here</v>
      </c>
      <c r="P828" s="99"/>
      <c r="Q828" s="99" t="str">
        <f>IF(Lists!$BA$4="","No","")</f>
        <v>No</v>
      </c>
      <c r="R828" s="100" t="str">
        <f>IF(ISERROR(VLOOKUP($E828,Lists!$T$4:$AA$49,6,FALSE)),"",VLOOKUP($E828,Lists!$T$4:$AA$49,6,FALSE))</f>
        <v/>
      </c>
      <c r="S828" s="101" t="str">
        <f>IF(ISERROR(VLOOKUP($E828,Lists!$T$4:$AA$49,7,FALSE)),"",VLOOKUP($E828,Lists!$T$4:$AA$49,7,FALSE))</f>
        <v/>
      </c>
      <c r="T828" s="102"/>
      <c r="U828" s="102"/>
      <c r="V828" s="102"/>
      <c r="W828" s="102"/>
      <c r="X828" s="102" t="str">
        <f>IF(ISERROR(VLOOKUP($E828,Lists!$T$4:$AF$49,13,FALSE))," ",VLOOKUP($E828,Lists!$T$4:$AF$49,13,FALSE))</f>
        <v xml:space="preserve"> </v>
      </c>
    </row>
    <row r="829" spans="1:24" x14ac:dyDescent="0.25">
      <c r="A829" s="91"/>
      <c r="B829" s="76" t="s">
        <v>781</v>
      </c>
      <c r="C829" s="89" t="s">
        <v>900</v>
      </c>
      <c r="D829" s="139" t="str">
        <f>IF(ISERROR(VLOOKUP($B829,Lists!$R$4:$S$17,2,FALSE)),"",VLOOKUP($B829,Lists!$R$4:$S$17,2,FALSE))</f>
        <v/>
      </c>
      <c r="E829" s="90" t="s">
        <v>799</v>
      </c>
      <c r="F829" s="96"/>
      <c r="G829" s="96" t="s">
        <v>836</v>
      </c>
      <c r="H829" s="91" t="s">
        <v>1016</v>
      </c>
      <c r="I829" s="91" t="s">
        <v>926</v>
      </c>
      <c r="J829" s="97"/>
      <c r="K829" s="78" t="s">
        <v>945</v>
      </c>
      <c r="L829" s="140" t="str">
        <f>IF(ISERROR(VLOOKUP($B829&amp;" "&amp;$M829,Lists!$AC$4:$AD$17,2,FALSE)),"",VLOOKUP($B829&amp;" "&amp;$M829,Lists!$AC$4:$AD$17,2,FALSE))</f>
        <v/>
      </c>
      <c r="M829" s="78" t="str">
        <f>IF(ISERROR(VLOOKUP($K829,Lists!$L$4:$M$7,2,FALSE)),"",VLOOKUP($K829,Lists!$L$4:$M$7,2,FALSE))</f>
        <v/>
      </c>
      <c r="N829" s="98" t="str">
        <f t="shared" si="12"/>
        <v/>
      </c>
      <c r="O829" s="124" t="str">
        <f>IF(C829="no",VLOOKUP(B829,Lists!$R$4:$AB$17,10, FALSE),"Please enter details here")</f>
        <v>Please enter details here</v>
      </c>
      <c r="P829" s="99"/>
      <c r="Q829" s="99" t="str">
        <f>IF(Lists!$BA$4="","No","")</f>
        <v>No</v>
      </c>
      <c r="R829" s="100" t="str">
        <f>IF(ISERROR(VLOOKUP($E829,Lists!$T$4:$AA$49,6,FALSE)),"",VLOOKUP($E829,Lists!$T$4:$AA$49,6,FALSE))</f>
        <v/>
      </c>
      <c r="S829" s="101" t="str">
        <f>IF(ISERROR(VLOOKUP($E829,Lists!$T$4:$AA$49,7,FALSE)),"",VLOOKUP($E829,Lists!$T$4:$AA$49,7,FALSE))</f>
        <v/>
      </c>
      <c r="T829" s="102"/>
      <c r="U829" s="102"/>
      <c r="V829" s="102"/>
      <c r="W829" s="102"/>
      <c r="X829" s="102" t="str">
        <f>IF(ISERROR(VLOOKUP($E829,Lists!$T$4:$AF$49,13,FALSE))," ",VLOOKUP($E829,Lists!$T$4:$AF$49,13,FALSE))</f>
        <v xml:space="preserve"> </v>
      </c>
    </row>
    <row r="830" spans="1:24" x14ac:dyDescent="0.25">
      <c r="A830" s="91"/>
      <c r="B830" s="76" t="s">
        <v>781</v>
      </c>
      <c r="C830" s="89" t="s">
        <v>900</v>
      </c>
      <c r="D830" s="139" t="str">
        <f>IF(ISERROR(VLOOKUP($B830,Lists!$R$4:$S$17,2,FALSE)),"",VLOOKUP($B830,Lists!$R$4:$S$17,2,FALSE))</f>
        <v/>
      </c>
      <c r="E830" s="90" t="s">
        <v>799</v>
      </c>
      <c r="F830" s="96"/>
      <c r="G830" s="96" t="s">
        <v>836</v>
      </c>
      <c r="H830" s="91" t="s">
        <v>1016</v>
      </c>
      <c r="I830" s="91" t="s">
        <v>926</v>
      </c>
      <c r="J830" s="97"/>
      <c r="K830" s="78" t="s">
        <v>945</v>
      </c>
      <c r="L830" s="140" t="str">
        <f>IF(ISERROR(VLOOKUP($B830&amp;" "&amp;$M830,Lists!$AC$4:$AD$17,2,FALSE)),"",VLOOKUP($B830&amp;" "&amp;$M830,Lists!$AC$4:$AD$17,2,FALSE))</f>
        <v/>
      </c>
      <c r="M830" s="78" t="str">
        <f>IF(ISERROR(VLOOKUP($K830,Lists!$L$4:$M$7,2,FALSE)),"",VLOOKUP($K830,Lists!$L$4:$M$7,2,FALSE))</f>
        <v/>
      </c>
      <c r="N830" s="98" t="str">
        <f t="shared" si="12"/>
        <v/>
      </c>
      <c r="O830" s="124" t="str">
        <f>IF(C830="no",VLOOKUP(B830,Lists!$R$4:$AB$17,10, FALSE),"Please enter details here")</f>
        <v>Please enter details here</v>
      </c>
      <c r="P830" s="99"/>
      <c r="Q830" s="99" t="str">
        <f>IF(Lists!$BA$4="","No","")</f>
        <v>No</v>
      </c>
      <c r="R830" s="100" t="str">
        <f>IF(ISERROR(VLOOKUP($E830,Lists!$T$4:$AA$49,6,FALSE)),"",VLOOKUP($E830,Lists!$T$4:$AA$49,6,FALSE))</f>
        <v/>
      </c>
      <c r="S830" s="101" t="str">
        <f>IF(ISERROR(VLOOKUP($E830,Lists!$T$4:$AA$49,7,FALSE)),"",VLOOKUP($E830,Lists!$T$4:$AA$49,7,FALSE))</f>
        <v/>
      </c>
      <c r="T830" s="102"/>
      <c r="U830" s="102"/>
      <c r="V830" s="102"/>
      <c r="W830" s="102"/>
      <c r="X830" s="102" t="str">
        <f>IF(ISERROR(VLOOKUP($E830,Lists!$T$4:$AF$49,13,FALSE))," ",VLOOKUP($E830,Lists!$T$4:$AF$49,13,FALSE))</f>
        <v xml:space="preserve"> </v>
      </c>
    </row>
    <row r="831" spans="1:24" x14ac:dyDescent="0.25">
      <c r="A831" s="91"/>
      <c r="B831" s="76" t="s">
        <v>781</v>
      </c>
      <c r="C831" s="89" t="s">
        <v>900</v>
      </c>
      <c r="D831" s="139" t="str">
        <f>IF(ISERROR(VLOOKUP($B831,Lists!$R$4:$S$17,2,FALSE)),"",VLOOKUP($B831,Lists!$R$4:$S$17,2,FALSE))</f>
        <v/>
      </c>
      <c r="E831" s="90" t="s">
        <v>799</v>
      </c>
      <c r="F831" s="96"/>
      <c r="G831" s="96" t="s">
        <v>836</v>
      </c>
      <c r="H831" s="91" t="s">
        <v>1016</v>
      </c>
      <c r="I831" s="91" t="s">
        <v>926</v>
      </c>
      <c r="J831" s="97"/>
      <c r="K831" s="78" t="s">
        <v>945</v>
      </c>
      <c r="L831" s="140" t="str">
        <f>IF(ISERROR(VLOOKUP($B831&amp;" "&amp;$M831,Lists!$AC$4:$AD$17,2,FALSE)),"",VLOOKUP($B831&amp;" "&amp;$M831,Lists!$AC$4:$AD$17,2,FALSE))</f>
        <v/>
      </c>
      <c r="M831" s="78" t="str">
        <f>IF(ISERROR(VLOOKUP($K831,Lists!$L$4:$M$7,2,FALSE)),"",VLOOKUP($K831,Lists!$L$4:$M$7,2,FALSE))</f>
        <v/>
      </c>
      <c r="N831" s="98" t="str">
        <f t="shared" si="12"/>
        <v/>
      </c>
      <c r="O831" s="124" t="str">
        <f>IF(C831="no",VLOOKUP(B831,Lists!$R$4:$AB$17,10, FALSE),"Please enter details here")</f>
        <v>Please enter details here</v>
      </c>
      <c r="P831" s="99"/>
      <c r="Q831" s="99" t="str">
        <f>IF(Lists!$BA$4="","No","")</f>
        <v>No</v>
      </c>
      <c r="R831" s="100" t="str">
        <f>IF(ISERROR(VLOOKUP($E831,Lists!$T$4:$AA$49,6,FALSE)),"",VLOOKUP($E831,Lists!$T$4:$AA$49,6,FALSE))</f>
        <v/>
      </c>
      <c r="S831" s="101" t="str">
        <f>IF(ISERROR(VLOOKUP($E831,Lists!$T$4:$AA$49,7,FALSE)),"",VLOOKUP($E831,Lists!$T$4:$AA$49,7,FALSE))</f>
        <v/>
      </c>
      <c r="T831" s="102"/>
      <c r="U831" s="102"/>
      <c r="V831" s="102"/>
      <c r="W831" s="102"/>
      <c r="X831" s="102" t="str">
        <f>IF(ISERROR(VLOOKUP($E831,Lists!$T$4:$AF$49,13,FALSE))," ",VLOOKUP($E831,Lists!$T$4:$AF$49,13,FALSE))</f>
        <v xml:space="preserve"> </v>
      </c>
    </row>
    <row r="832" spans="1:24" x14ac:dyDescent="0.25">
      <c r="A832" s="91"/>
      <c r="B832" s="76" t="s">
        <v>781</v>
      </c>
      <c r="C832" s="89" t="s">
        <v>900</v>
      </c>
      <c r="D832" s="139" t="str">
        <f>IF(ISERROR(VLOOKUP($B832,Lists!$R$4:$S$17,2,FALSE)),"",VLOOKUP($B832,Lists!$R$4:$S$17,2,FALSE))</f>
        <v/>
      </c>
      <c r="E832" s="90" t="s">
        <v>799</v>
      </c>
      <c r="F832" s="96"/>
      <c r="G832" s="96" t="s">
        <v>836</v>
      </c>
      <c r="H832" s="91" t="s">
        <v>1016</v>
      </c>
      <c r="I832" s="91" t="s">
        <v>926</v>
      </c>
      <c r="J832" s="97"/>
      <c r="K832" s="78" t="s">
        <v>945</v>
      </c>
      <c r="L832" s="140" t="str">
        <f>IF(ISERROR(VLOOKUP($B832&amp;" "&amp;$M832,Lists!$AC$4:$AD$17,2,FALSE)),"",VLOOKUP($B832&amp;" "&amp;$M832,Lists!$AC$4:$AD$17,2,FALSE))</f>
        <v/>
      </c>
      <c r="M832" s="78" t="str">
        <f>IF(ISERROR(VLOOKUP($K832,Lists!$L$4:$M$7,2,FALSE)),"",VLOOKUP($K832,Lists!$L$4:$M$7,2,FALSE))</f>
        <v/>
      </c>
      <c r="N832" s="98" t="str">
        <f t="shared" si="12"/>
        <v/>
      </c>
      <c r="O832" s="124" t="str">
        <f>IF(C832="no",VLOOKUP(B832,Lists!$R$4:$AB$17,10, FALSE),"Please enter details here")</f>
        <v>Please enter details here</v>
      </c>
      <c r="P832" s="99"/>
      <c r="Q832" s="99" t="str">
        <f>IF(Lists!$BA$4="","No","")</f>
        <v>No</v>
      </c>
      <c r="R832" s="100" t="str">
        <f>IF(ISERROR(VLOOKUP($E832,Lists!$T$4:$AA$49,6,FALSE)),"",VLOOKUP($E832,Lists!$T$4:$AA$49,6,FALSE))</f>
        <v/>
      </c>
      <c r="S832" s="101" t="str">
        <f>IF(ISERROR(VLOOKUP($E832,Lists!$T$4:$AA$49,7,FALSE)),"",VLOOKUP($E832,Lists!$T$4:$AA$49,7,FALSE))</f>
        <v/>
      </c>
      <c r="T832" s="102"/>
      <c r="U832" s="102"/>
      <c r="V832" s="102"/>
      <c r="W832" s="102"/>
      <c r="X832" s="102" t="str">
        <f>IF(ISERROR(VLOOKUP($E832,Lists!$T$4:$AF$49,13,FALSE))," ",VLOOKUP($E832,Lists!$T$4:$AF$49,13,FALSE))</f>
        <v xml:space="preserve"> </v>
      </c>
    </row>
    <row r="833" spans="1:24" x14ac:dyDescent="0.25">
      <c r="A833" s="91"/>
      <c r="B833" s="76" t="s">
        <v>781</v>
      </c>
      <c r="C833" s="89" t="s">
        <v>900</v>
      </c>
      <c r="D833" s="139" t="str">
        <f>IF(ISERROR(VLOOKUP($B833,Lists!$R$4:$S$17,2,FALSE)),"",VLOOKUP($B833,Lists!$R$4:$S$17,2,FALSE))</f>
        <v/>
      </c>
      <c r="E833" s="90" t="s">
        <v>799</v>
      </c>
      <c r="F833" s="96"/>
      <c r="G833" s="96" t="s">
        <v>836</v>
      </c>
      <c r="H833" s="91" t="s">
        <v>1016</v>
      </c>
      <c r="I833" s="91" t="s">
        <v>926</v>
      </c>
      <c r="J833" s="97"/>
      <c r="K833" s="78" t="s">
        <v>945</v>
      </c>
      <c r="L833" s="140" t="str">
        <f>IF(ISERROR(VLOOKUP($B833&amp;" "&amp;$M833,Lists!$AC$4:$AD$17,2,FALSE)),"",VLOOKUP($B833&amp;" "&amp;$M833,Lists!$AC$4:$AD$17,2,FALSE))</f>
        <v/>
      </c>
      <c r="M833" s="78" t="str">
        <f>IF(ISERROR(VLOOKUP($K833,Lists!$L$4:$M$7,2,FALSE)),"",VLOOKUP($K833,Lists!$L$4:$M$7,2,FALSE))</f>
        <v/>
      </c>
      <c r="N833" s="98" t="str">
        <f t="shared" si="12"/>
        <v/>
      </c>
      <c r="O833" s="124" t="str">
        <f>IF(C833="no",VLOOKUP(B833,Lists!$R$4:$AB$17,10, FALSE),"Please enter details here")</f>
        <v>Please enter details here</v>
      </c>
      <c r="P833" s="99"/>
      <c r="Q833" s="99" t="str">
        <f>IF(Lists!$BA$4="","No","")</f>
        <v>No</v>
      </c>
      <c r="R833" s="100" t="str">
        <f>IF(ISERROR(VLOOKUP($E833,Lists!$T$4:$AA$49,6,FALSE)),"",VLOOKUP($E833,Lists!$T$4:$AA$49,6,FALSE))</f>
        <v/>
      </c>
      <c r="S833" s="101" t="str">
        <f>IF(ISERROR(VLOOKUP($E833,Lists!$T$4:$AA$49,7,FALSE)),"",VLOOKUP($E833,Lists!$T$4:$AA$49,7,FALSE))</f>
        <v/>
      </c>
      <c r="T833" s="102"/>
      <c r="U833" s="102"/>
      <c r="V833" s="102"/>
      <c r="W833" s="102"/>
      <c r="X833" s="102" t="str">
        <f>IF(ISERROR(VLOOKUP($E833,Lists!$T$4:$AF$49,13,FALSE))," ",VLOOKUP($E833,Lists!$T$4:$AF$49,13,FALSE))</f>
        <v xml:space="preserve"> </v>
      </c>
    </row>
    <row r="834" spans="1:24" x14ac:dyDescent="0.25">
      <c r="A834" s="91"/>
      <c r="B834" s="76" t="s">
        <v>781</v>
      </c>
      <c r="C834" s="89" t="s">
        <v>900</v>
      </c>
      <c r="D834" s="139" t="str">
        <f>IF(ISERROR(VLOOKUP($B834,Lists!$R$4:$S$17,2,FALSE)),"",VLOOKUP($B834,Lists!$R$4:$S$17,2,FALSE))</f>
        <v/>
      </c>
      <c r="E834" s="90" t="s">
        <v>799</v>
      </c>
      <c r="F834" s="96"/>
      <c r="G834" s="96" t="s">
        <v>836</v>
      </c>
      <c r="H834" s="91" t="s">
        <v>1016</v>
      </c>
      <c r="I834" s="91" t="s">
        <v>926</v>
      </c>
      <c r="J834" s="97"/>
      <c r="K834" s="78" t="s">
        <v>945</v>
      </c>
      <c r="L834" s="140" t="str">
        <f>IF(ISERROR(VLOOKUP($B834&amp;" "&amp;$M834,Lists!$AC$4:$AD$17,2,FALSE)),"",VLOOKUP($B834&amp;" "&amp;$M834,Lists!$AC$4:$AD$17,2,FALSE))</f>
        <v/>
      </c>
      <c r="M834" s="78" t="str">
        <f>IF(ISERROR(VLOOKUP($K834,Lists!$L$4:$M$7,2,FALSE)),"",VLOOKUP($K834,Lists!$L$4:$M$7,2,FALSE))</f>
        <v/>
      </c>
      <c r="N834" s="98" t="str">
        <f t="shared" si="12"/>
        <v/>
      </c>
      <c r="O834" s="124" t="str">
        <f>IF(C834="no",VLOOKUP(B834,Lists!$R$4:$AB$17,10, FALSE),"Please enter details here")</f>
        <v>Please enter details here</v>
      </c>
      <c r="P834" s="99"/>
      <c r="Q834" s="99" t="str">
        <f>IF(Lists!$BA$4="","No","")</f>
        <v>No</v>
      </c>
      <c r="R834" s="100" t="str">
        <f>IF(ISERROR(VLOOKUP($E834,Lists!$T$4:$AA$49,6,FALSE)),"",VLOOKUP($E834,Lists!$T$4:$AA$49,6,FALSE))</f>
        <v/>
      </c>
      <c r="S834" s="101" t="str">
        <f>IF(ISERROR(VLOOKUP($E834,Lists!$T$4:$AA$49,7,FALSE)),"",VLOOKUP($E834,Lists!$T$4:$AA$49,7,FALSE))</f>
        <v/>
      </c>
      <c r="T834" s="102"/>
      <c r="U834" s="102"/>
      <c r="V834" s="102"/>
      <c r="W834" s="102"/>
      <c r="X834" s="102" t="str">
        <f>IF(ISERROR(VLOOKUP($E834,Lists!$T$4:$AF$49,13,FALSE))," ",VLOOKUP($E834,Lists!$T$4:$AF$49,13,FALSE))</f>
        <v xml:space="preserve"> </v>
      </c>
    </row>
    <row r="835" spans="1:24" x14ac:dyDescent="0.25">
      <c r="A835" s="91"/>
      <c r="B835" s="76" t="s">
        <v>781</v>
      </c>
      <c r="C835" s="89" t="s">
        <v>900</v>
      </c>
      <c r="D835" s="139" t="str">
        <f>IF(ISERROR(VLOOKUP($B835,Lists!$R$4:$S$17,2,FALSE)),"",VLOOKUP($B835,Lists!$R$4:$S$17,2,FALSE))</f>
        <v/>
      </c>
      <c r="E835" s="90" t="s">
        <v>799</v>
      </c>
      <c r="F835" s="96"/>
      <c r="G835" s="96" t="s">
        <v>836</v>
      </c>
      <c r="H835" s="91" t="s">
        <v>1016</v>
      </c>
      <c r="I835" s="91" t="s">
        <v>926</v>
      </c>
      <c r="J835" s="97"/>
      <c r="K835" s="78" t="s">
        <v>945</v>
      </c>
      <c r="L835" s="140" t="str">
        <f>IF(ISERROR(VLOOKUP($B835&amp;" "&amp;$M835,Lists!$AC$4:$AD$17,2,FALSE)),"",VLOOKUP($B835&amp;" "&amp;$M835,Lists!$AC$4:$AD$17,2,FALSE))</f>
        <v/>
      </c>
      <c r="M835" s="78" t="str">
        <f>IF(ISERROR(VLOOKUP($K835,Lists!$L$4:$M$7,2,FALSE)),"",VLOOKUP($K835,Lists!$L$4:$M$7,2,FALSE))</f>
        <v/>
      </c>
      <c r="N835" s="98" t="str">
        <f t="shared" si="12"/>
        <v/>
      </c>
      <c r="O835" s="124" t="str">
        <f>IF(C835="no",VLOOKUP(B835,Lists!$R$4:$AB$17,10, FALSE),"Please enter details here")</f>
        <v>Please enter details here</v>
      </c>
      <c r="P835" s="99"/>
      <c r="Q835" s="99" t="str">
        <f>IF(Lists!$BA$4="","No","")</f>
        <v>No</v>
      </c>
      <c r="R835" s="100" t="str">
        <f>IF(ISERROR(VLOOKUP($E835,Lists!$T$4:$AA$49,6,FALSE)),"",VLOOKUP($E835,Lists!$T$4:$AA$49,6,FALSE))</f>
        <v/>
      </c>
      <c r="S835" s="101" t="str">
        <f>IF(ISERROR(VLOOKUP($E835,Lists!$T$4:$AA$49,7,FALSE)),"",VLOOKUP($E835,Lists!$T$4:$AA$49,7,FALSE))</f>
        <v/>
      </c>
      <c r="T835" s="102"/>
      <c r="U835" s="102"/>
      <c r="V835" s="102"/>
      <c r="W835" s="102"/>
      <c r="X835" s="102" t="str">
        <f>IF(ISERROR(VLOOKUP($E835,Lists!$T$4:$AF$49,13,FALSE))," ",VLOOKUP($E835,Lists!$T$4:$AF$49,13,FALSE))</f>
        <v xml:space="preserve"> </v>
      </c>
    </row>
    <row r="836" spans="1:24" x14ac:dyDescent="0.25">
      <c r="A836" s="91"/>
      <c r="B836" s="76" t="s">
        <v>781</v>
      </c>
      <c r="C836" s="89" t="s">
        <v>900</v>
      </c>
      <c r="D836" s="139" t="str">
        <f>IF(ISERROR(VLOOKUP($B836,Lists!$R$4:$S$17,2,FALSE)),"",VLOOKUP($B836,Lists!$R$4:$S$17,2,FALSE))</f>
        <v/>
      </c>
      <c r="E836" s="90" t="s">
        <v>799</v>
      </c>
      <c r="F836" s="96"/>
      <c r="G836" s="96" t="s">
        <v>836</v>
      </c>
      <c r="H836" s="91" t="s">
        <v>1016</v>
      </c>
      <c r="I836" s="91" t="s">
        <v>926</v>
      </c>
      <c r="J836" s="97"/>
      <c r="K836" s="78" t="s">
        <v>945</v>
      </c>
      <c r="L836" s="140" t="str">
        <f>IF(ISERROR(VLOOKUP($B836&amp;" "&amp;$M836,Lists!$AC$4:$AD$17,2,FALSE)),"",VLOOKUP($B836&amp;" "&amp;$M836,Lists!$AC$4:$AD$17,2,FALSE))</f>
        <v/>
      </c>
      <c r="M836" s="78" t="str">
        <f>IF(ISERROR(VLOOKUP($K836,Lists!$L$4:$M$7,2,FALSE)),"",VLOOKUP($K836,Lists!$L$4:$M$7,2,FALSE))</f>
        <v/>
      </c>
      <c r="N836" s="98" t="str">
        <f t="shared" si="12"/>
        <v/>
      </c>
      <c r="O836" s="124" t="str">
        <f>IF(C836="no",VLOOKUP(B836,Lists!$R$4:$AB$17,10, FALSE),"Please enter details here")</f>
        <v>Please enter details here</v>
      </c>
      <c r="P836" s="99"/>
      <c r="Q836" s="99" t="str">
        <f>IF(Lists!$BA$4="","No","")</f>
        <v>No</v>
      </c>
      <c r="R836" s="100" t="str">
        <f>IF(ISERROR(VLOOKUP($E836,Lists!$T$4:$AA$49,6,FALSE)),"",VLOOKUP($E836,Lists!$T$4:$AA$49,6,FALSE))</f>
        <v/>
      </c>
      <c r="S836" s="101" t="str">
        <f>IF(ISERROR(VLOOKUP($E836,Lists!$T$4:$AA$49,7,FALSE)),"",VLOOKUP($E836,Lists!$T$4:$AA$49,7,FALSE))</f>
        <v/>
      </c>
      <c r="T836" s="102"/>
      <c r="U836" s="102"/>
      <c r="V836" s="102"/>
      <c r="W836" s="102"/>
      <c r="X836" s="102" t="str">
        <f>IF(ISERROR(VLOOKUP($E836,Lists!$T$4:$AF$49,13,FALSE))," ",VLOOKUP($E836,Lists!$T$4:$AF$49,13,FALSE))</f>
        <v xml:space="preserve"> </v>
      </c>
    </row>
    <row r="837" spans="1:24" x14ac:dyDescent="0.25">
      <c r="A837" s="91"/>
      <c r="B837" s="76" t="s">
        <v>781</v>
      </c>
      <c r="C837" s="89" t="s">
        <v>900</v>
      </c>
      <c r="D837" s="139" t="str">
        <f>IF(ISERROR(VLOOKUP($B837,Lists!$R$4:$S$17,2,FALSE)),"",VLOOKUP($B837,Lists!$R$4:$S$17,2,FALSE))</f>
        <v/>
      </c>
      <c r="E837" s="90" t="s">
        <v>799</v>
      </c>
      <c r="F837" s="96"/>
      <c r="G837" s="96" t="s">
        <v>836</v>
      </c>
      <c r="H837" s="91" t="s">
        <v>1016</v>
      </c>
      <c r="I837" s="91" t="s">
        <v>926</v>
      </c>
      <c r="J837" s="97"/>
      <c r="K837" s="78" t="s">
        <v>945</v>
      </c>
      <c r="L837" s="140" t="str">
        <f>IF(ISERROR(VLOOKUP($B837&amp;" "&amp;$M837,Lists!$AC$4:$AD$17,2,FALSE)),"",VLOOKUP($B837&amp;" "&amp;$M837,Lists!$AC$4:$AD$17,2,FALSE))</f>
        <v/>
      </c>
      <c r="M837" s="78" t="str">
        <f>IF(ISERROR(VLOOKUP($K837,Lists!$L$4:$M$7,2,FALSE)),"",VLOOKUP($K837,Lists!$L$4:$M$7,2,FALSE))</f>
        <v/>
      </c>
      <c r="N837" s="98" t="str">
        <f t="shared" si="12"/>
        <v/>
      </c>
      <c r="O837" s="124" t="str">
        <f>IF(C837="no",VLOOKUP(B837,Lists!$R$4:$AB$17,10, FALSE),"Please enter details here")</f>
        <v>Please enter details here</v>
      </c>
      <c r="P837" s="99"/>
      <c r="Q837" s="99" t="str">
        <f>IF(Lists!$BA$4="","No","")</f>
        <v>No</v>
      </c>
      <c r="R837" s="100" t="str">
        <f>IF(ISERROR(VLOOKUP($E837,Lists!$T$4:$AA$49,6,FALSE)),"",VLOOKUP($E837,Lists!$T$4:$AA$49,6,FALSE))</f>
        <v/>
      </c>
      <c r="S837" s="101" t="str">
        <f>IF(ISERROR(VLOOKUP($E837,Lists!$T$4:$AA$49,7,FALSE)),"",VLOOKUP($E837,Lists!$T$4:$AA$49,7,FALSE))</f>
        <v/>
      </c>
      <c r="T837" s="102"/>
      <c r="U837" s="102"/>
      <c r="V837" s="102"/>
      <c r="W837" s="102"/>
      <c r="X837" s="102" t="str">
        <f>IF(ISERROR(VLOOKUP($E837,Lists!$T$4:$AF$49,13,FALSE))," ",VLOOKUP($E837,Lists!$T$4:$AF$49,13,FALSE))</f>
        <v xml:space="preserve"> </v>
      </c>
    </row>
    <row r="838" spans="1:24" x14ac:dyDescent="0.25">
      <c r="A838" s="91"/>
      <c r="B838" s="76" t="s">
        <v>781</v>
      </c>
      <c r="C838" s="89" t="s">
        <v>900</v>
      </c>
      <c r="D838" s="139" t="str">
        <f>IF(ISERROR(VLOOKUP($B838,Lists!$R$4:$S$17,2,FALSE)),"",VLOOKUP($B838,Lists!$R$4:$S$17,2,FALSE))</f>
        <v/>
      </c>
      <c r="E838" s="90" t="s">
        <v>799</v>
      </c>
      <c r="F838" s="96"/>
      <c r="G838" s="96" t="s">
        <v>836</v>
      </c>
      <c r="H838" s="91" t="s">
        <v>1016</v>
      </c>
      <c r="I838" s="91" t="s">
        <v>926</v>
      </c>
      <c r="J838" s="97"/>
      <c r="K838" s="78" t="s">
        <v>945</v>
      </c>
      <c r="L838" s="140" t="str">
        <f>IF(ISERROR(VLOOKUP($B838&amp;" "&amp;$M838,Lists!$AC$4:$AD$17,2,FALSE)),"",VLOOKUP($B838&amp;" "&amp;$M838,Lists!$AC$4:$AD$17,2,FALSE))</f>
        <v/>
      </c>
      <c r="M838" s="78" t="str">
        <f>IF(ISERROR(VLOOKUP($K838,Lists!$L$4:$M$7,2,FALSE)),"",VLOOKUP($K838,Lists!$L$4:$M$7,2,FALSE))</f>
        <v/>
      </c>
      <c r="N838" s="98" t="str">
        <f t="shared" si="12"/>
        <v/>
      </c>
      <c r="O838" s="124" t="str">
        <f>IF(C838="no",VLOOKUP(B838,Lists!$R$4:$AB$17,10, FALSE),"Please enter details here")</f>
        <v>Please enter details here</v>
      </c>
      <c r="P838" s="99"/>
      <c r="Q838" s="99" t="str">
        <f>IF(Lists!$BA$4="","No","")</f>
        <v>No</v>
      </c>
      <c r="R838" s="100" t="str">
        <f>IF(ISERROR(VLOOKUP($E838,Lists!$T$4:$AA$49,6,FALSE)),"",VLOOKUP($E838,Lists!$T$4:$AA$49,6,FALSE))</f>
        <v/>
      </c>
      <c r="S838" s="101" t="str">
        <f>IF(ISERROR(VLOOKUP($E838,Lists!$T$4:$AA$49,7,FALSE)),"",VLOOKUP($E838,Lists!$T$4:$AA$49,7,FALSE))</f>
        <v/>
      </c>
      <c r="T838" s="102"/>
      <c r="U838" s="102"/>
      <c r="V838" s="102"/>
      <c r="W838" s="102"/>
      <c r="X838" s="102" t="str">
        <f>IF(ISERROR(VLOOKUP($E838,Lists!$T$4:$AF$49,13,FALSE))," ",VLOOKUP($E838,Lists!$T$4:$AF$49,13,FALSE))</f>
        <v xml:space="preserve"> </v>
      </c>
    </row>
    <row r="839" spans="1:24" x14ac:dyDescent="0.25">
      <c r="A839" s="91"/>
      <c r="B839" s="76" t="s">
        <v>781</v>
      </c>
      <c r="C839" s="89" t="s">
        <v>900</v>
      </c>
      <c r="D839" s="139" t="str">
        <f>IF(ISERROR(VLOOKUP($B839,Lists!$R$4:$S$17,2,FALSE)),"",VLOOKUP($B839,Lists!$R$4:$S$17,2,FALSE))</f>
        <v/>
      </c>
      <c r="E839" s="90" t="s">
        <v>799</v>
      </c>
      <c r="F839" s="96"/>
      <c r="G839" s="96" t="s">
        <v>836</v>
      </c>
      <c r="H839" s="91" t="s">
        <v>1016</v>
      </c>
      <c r="I839" s="91" t="s">
        <v>926</v>
      </c>
      <c r="J839" s="97"/>
      <c r="K839" s="78" t="s">
        <v>945</v>
      </c>
      <c r="L839" s="140" t="str">
        <f>IF(ISERROR(VLOOKUP($B839&amp;" "&amp;$M839,Lists!$AC$4:$AD$17,2,FALSE)),"",VLOOKUP($B839&amp;" "&amp;$M839,Lists!$AC$4:$AD$17,2,FALSE))</f>
        <v/>
      </c>
      <c r="M839" s="78" t="str">
        <f>IF(ISERROR(VLOOKUP($K839,Lists!$L$4:$M$7,2,FALSE)),"",VLOOKUP($K839,Lists!$L$4:$M$7,2,FALSE))</f>
        <v/>
      </c>
      <c r="N839" s="98" t="str">
        <f t="shared" si="12"/>
        <v/>
      </c>
      <c r="O839" s="124" t="str">
        <f>IF(C839="no",VLOOKUP(B839,Lists!$R$4:$AB$17,10, FALSE),"Please enter details here")</f>
        <v>Please enter details here</v>
      </c>
      <c r="P839" s="99"/>
      <c r="Q839" s="99" t="str">
        <f>IF(Lists!$BA$4="","No","")</f>
        <v>No</v>
      </c>
      <c r="R839" s="100" t="str">
        <f>IF(ISERROR(VLOOKUP($E839,Lists!$T$4:$AA$49,6,FALSE)),"",VLOOKUP($E839,Lists!$T$4:$AA$49,6,FALSE))</f>
        <v/>
      </c>
      <c r="S839" s="101" t="str">
        <f>IF(ISERROR(VLOOKUP($E839,Lists!$T$4:$AA$49,7,FALSE)),"",VLOOKUP($E839,Lists!$T$4:$AA$49,7,FALSE))</f>
        <v/>
      </c>
      <c r="T839" s="102"/>
      <c r="U839" s="102"/>
      <c r="V839" s="102"/>
      <c r="W839" s="102"/>
      <c r="X839" s="102" t="str">
        <f>IF(ISERROR(VLOOKUP($E839,Lists!$T$4:$AF$49,13,FALSE))," ",VLOOKUP($E839,Lists!$T$4:$AF$49,13,FALSE))</f>
        <v xml:space="preserve"> </v>
      </c>
    </row>
    <row r="840" spans="1:24" x14ac:dyDescent="0.25">
      <c r="A840" s="91"/>
      <c r="B840" s="76" t="s">
        <v>781</v>
      </c>
      <c r="C840" s="89" t="s">
        <v>900</v>
      </c>
      <c r="D840" s="139" t="str">
        <f>IF(ISERROR(VLOOKUP($B840,Lists!$R$4:$S$17,2,FALSE)),"",VLOOKUP($B840,Lists!$R$4:$S$17,2,FALSE))</f>
        <v/>
      </c>
      <c r="E840" s="90" t="s">
        <v>799</v>
      </c>
      <c r="F840" s="96"/>
      <c r="G840" s="96" t="s">
        <v>836</v>
      </c>
      <c r="H840" s="91" t="s">
        <v>1016</v>
      </c>
      <c r="I840" s="91" t="s">
        <v>926</v>
      </c>
      <c r="J840" s="97"/>
      <c r="K840" s="78" t="s">
        <v>945</v>
      </c>
      <c r="L840" s="140" t="str">
        <f>IF(ISERROR(VLOOKUP($B840&amp;" "&amp;$M840,Lists!$AC$4:$AD$17,2,FALSE)),"",VLOOKUP($B840&amp;" "&amp;$M840,Lists!$AC$4:$AD$17,2,FALSE))</f>
        <v/>
      </c>
      <c r="M840" s="78" t="str">
        <f>IF(ISERROR(VLOOKUP($K840,Lists!$L$4:$M$7,2,FALSE)),"",VLOOKUP($K840,Lists!$L$4:$M$7,2,FALSE))</f>
        <v/>
      </c>
      <c r="N840" s="98" t="str">
        <f t="shared" ref="N840:N903" si="13">IF(ISERROR(J840*L840),"",J840*L840)</f>
        <v/>
      </c>
      <c r="O840" s="124" t="str">
        <f>IF(C840="no",VLOOKUP(B840,Lists!$R$4:$AB$17,10, FALSE),"Please enter details here")</f>
        <v>Please enter details here</v>
      </c>
      <c r="P840" s="99"/>
      <c r="Q840" s="99" t="str">
        <f>IF(Lists!$BA$4="","No","")</f>
        <v>No</v>
      </c>
      <c r="R840" s="100" t="str">
        <f>IF(ISERROR(VLOOKUP($E840,Lists!$T$4:$AA$49,6,FALSE)),"",VLOOKUP($E840,Lists!$T$4:$AA$49,6,FALSE))</f>
        <v/>
      </c>
      <c r="S840" s="101" t="str">
        <f>IF(ISERROR(VLOOKUP($E840,Lists!$T$4:$AA$49,7,FALSE)),"",VLOOKUP($E840,Lists!$T$4:$AA$49,7,FALSE))</f>
        <v/>
      </c>
      <c r="T840" s="102"/>
      <c r="U840" s="102"/>
      <c r="V840" s="102"/>
      <c r="W840" s="102"/>
      <c r="X840" s="102" t="str">
        <f>IF(ISERROR(VLOOKUP($E840,Lists!$T$4:$AF$49,13,FALSE))," ",VLOOKUP($E840,Lists!$T$4:$AF$49,13,FALSE))</f>
        <v xml:space="preserve"> </v>
      </c>
    </row>
    <row r="841" spans="1:24" x14ac:dyDescent="0.25">
      <c r="A841" s="91"/>
      <c r="B841" s="76" t="s">
        <v>781</v>
      </c>
      <c r="C841" s="89" t="s">
        <v>900</v>
      </c>
      <c r="D841" s="139" t="str">
        <f>IF(ISERROR(VLOOKUP($B841,Lists!$R$4:$S$17,2,FALSE)),"",VLOOKUP($B841,Lists!$R$4:$S$17,2,FALSE))</f>
        <v/>
      </c>
      <c r="E841" s="90" t="s">
        <v>799</v>
      </c>
      <c r="F841" s="96"/>
      <c r="G841" s="96" t="s">
        <v>836</v>
      </c>
      <c r="H841" s="91" t="s">
        <v>1016</v>
      </c>
      <c r="I841" s="91" t="s">
        <v>926</v>
      </c>
      <c r="J841" s="97"/>
      <c r="K841" s="78" t="s">
        <v>945</v>
      </c>
      <c r="L841" s="140" t="str">
        <f>IF(ISERROR(VLOOKUP($B841&amp;" "&amp;$M841,Lists!$AC$4:$AD$17,2,FALSE)),"",VLOOKUP($B841&amp;" "&amp;$M841,Lists!$AC$4:$AD$17,2,FALSE))</f>
        <v/>
      </c>
      <c r="M841" s="78" t="str">
        <f>IF(ISERROR(VLOOKUP($K841,Lists!$L$4:$M$7,2,FALSE)),"",VLOOKUP($K841,Lists!$L$4:$M$7,2,FALSE))</f>
        <v/>
      </c>
      <c r="N841" s="98" t="str">
        <f t="shared" si="13"/>
        <v/>
      </c>
      <c r="O841" s="124" t="str">
        <f>IF(C841="no",VLOOKUP(B841,Lists!$R$4:$AB$17,10, FALSE),"Please enter details here")</f>
        <v>Please enter details here</v>
      </c>
      <c r="P841" s="99"/>
      <c r="Q841" s="99" t="str">
        <f>IF(Lists!$BA$4="","No","")</f>
        <v>No</v>
      </c>
      <c r="R841" s="100" t="str">
        <f>IF(ISERROR(VLOOKUP($E841,Lists!$T$4:$AA$49,6,FALSE)),"",VLOOKUP($E841,Lists!$T$4:$AA$49,6,FALSE))</f>
        <v/>
      </c>
      <c r="S841" s="101" t="str">
        <f>IF(ISERROR(VLOOKUP($E841,Lists!$T$4:$AA$49,7,FALSE)),"",VLOOKUP($E841,Lists!$T$4:$AA$49,7,FALSE))</f>
        <v/>
      </c>
      <c r="T841" s="102"/>
      <c r="U841" s="102"/>
      <c r="V841" s="102"/>
      <c r="W841" s="102"/>
      <c r="X841" s="102" t="str">
        <f>IF(ISERROR(VLOOKUP($E841,Lists!$T$4:$AF$49,13,FALSE))," ",VLOOKUP($E841,Lists!$T$4:$AF$49,13,FALSE))</f>
        <v xml:space="preserve"> </v>
      </c>
    </row>
    <row r="842" spans="1:24" x14ac:dyDescent="0.25">
      <c r="A842" s="91"/>
      <c r="B842" s="76" t="s">
        <v>781</v>
      </c>
      <c r="C842" s="89" t="s">
        <v>900</v>
      </c>
      <c r="D842" s="139" t="str">
        <f>IF(ISERROR(VLOOKUP($B842,Lists!$R$4:$S$17,2,FALSE)),"",VLOOKUP($B842,Lists!$R$4:$S$17,2,FALSE))</f>
        <v/>
      </c>
      <c r="E842" s="90" t="s">
        <v>799</v>
      </c>
      <c r="F842" s="96"/>
      <c r="G842" s="96" t="s">
        <v>836</v>
      </c>
      <c r="H842" s="91" t="s">
        <v>1016</v>
      </c>
      <c r="I842" s="91" t="s">
        <v>926</v>
      </c>
      <c r="J842" s="97"/>
      <c r="K842" s="78" t="s">
        <v>945</v>
      </c>
      <c r="L842" s="140" t="str">
        <f>IF(ISERROR(VLOOKUP($B842&amp;" "&amp;$M842,Lists!$AC$4:$AD$17,2,FALSE)),"",VLOOKUP($B842&amp;" "&amp;$M842,Lists!$AC$4:$AD$17,2,FALSE))</f>
        <v/>
      </c>
      <c r="M842" s="78" t="str">
        <f>IF(ISERROR(VLOOKUP($K842,Lists!$L$4:$M$7,2,FALSE)),"",VLOOKUP($K842,Lists!$L$4:$M$7,2,FALSE))</f>
        <v/>
      </c>
      <c r="N842" s="98" t="str">
        <f t="shared" si="13"/>
        <v/>
      </c>
      <c r="O842" s="124" t="str">
        <f>IF(C842="no",VLOOKUP(B842,Lists!$R$4:$AB$17,10, FALSE),"Please enter details here")</f>
        <v>Please enter details here</v>
      </c>
      <c r="P842" s="99"/>
      <c r="Q842" s="99" t="str">
        <f>IF(Lists!$BA$4="","No","")</f>
        <v>No</v>
      </c>
      <c r="R842" s="100" t="str">
        <f>IF(ISERROR(VLOOKUP($E842,Lists!$T$4:$AA$49,6,FALSE)),"",VLOOKUP($E842,Lists!$T$4:$AA$49,6,FALSE))</f>
        <v/>
      </c>
      <c r="S842" s="101" t="str">
        <f>IF(ISERROR(VLOOKUP($E842,Lists!$T$4:$AA$49,7,FALSE)),"",VLOOKUP($E842,Lists!$T$4:$AA$49,7,FALSE))</f>
        <v/>
      </c>
      <c r="T842" s="102"/>
      <c r="U842" s="102"/>
      <c r="V842" s="102"/>
      <c r="W842" s="102"/>
      <c r="X842" s="102" t="str">
        <f>IF(ISERROR(VLOOKUP($E842,Lists!$T$4:$AF$49,13,FALSE))," ",VLOOKUP($E842,Lists!$T$4:$AF$49,13,FALSE))</f>
        <v xml:space="preserve"> </v>
      </c>
    </row>
    <row r="843" spans="1:24" x14ac:dyDescent="0.25">
      <c r="A843" s="91"/>
      <c r="B843" s="76" t="s">
        <v>781</v>
      </c>
      <c r="C843" s="89" t="s">
        <v>900</v>
      </c>
      <c r="D843" s="139" t="str">
        <f>IF(ISERROR(VLOOKUP($B843,Lists!$R$4:$S$17,2,FALSE)),"",VLOOKUP($B843,Lists!$R$4:$S$17,2,FALSE))</f>
        <v/>
      </c>
      <c r="E843" s="90" t="s">
        <v>799</v>
      </c>
      <c r="F843" s="96"/>
      <c r="G843" s="96" t="s">
        <v>836</v>
      </c>
      <c r="H843" s="91" t="s">
        <v>1016</v>
      </c>
      <c r="I843" s="91" t="s">
        <v>926</v>
      </c>
      <c r="J843" s="97"/>
      <c r="K843" s="78" t="s">
        <v>945</v>
      </c>
      <c r="L843" s="140" t="str">
        <f>IF(ISERROR(VLOOKUP($B843&amp;" "&amp;$M843,Lists!$AC$4:$AD$17,2,FALSE)),"",VLOOKUP($B843&amp;" "&amp;$M843,Lists!$AC$4:$AD$17,2,FALSE))</f>
        <v/>
      </c>
      <c r="M843" s="78" t="str">
        <f>IF(ISERROR(VLOOKUP($K843,Lists!$L$4:$M$7,2,FALSE)),"",VLOOKUP($K843,Lists!$L$4:$M$7,2,FALSE))</f>
        <v/>
      </c>
      <c r="N843" s="98" t="str">
        <f t="shared" si="13"/>
        <v/>
      </c>
      <c r="O843" s="124" t="str">
        <f>IF(C843="no",VLOOKUP(B843,Lists!$R$4:$AB$17,10, FALSE),"Please enter details here")</f>
        <v>Please enter details here</v>
      </c>
      <c r="P843" s="99"/>
      <c r="Q843" s="99" t="str">
        <f>IF(Lists!$BA$4="","No","")</f>
        <v>No</v>
      </c>
      <c r="R843" s="100" t="str">
        <f>IF(ISERROR(VLOOKUP($E843,Lists!$T$4:$AA$49,6,FALSE)),"",VLOOKUP($E843,Lists!$T$4:$AA$49,6,FALSE))</f>
        <v/>
      </c>
      <c r="S843" s="101" t="str">
        <f>IF(ISERROR(VLOOKUP($E843,Lists!$T$4:$AA$49,7,FALSE)),"",VLOOKUP($E843,Lists!$T$4:$AA$49,7,FALSE))</f>
        <v/>
      </c>
      <c r="T843" s="102"/>
      <c r="U843" s="102"/>
      <c r="V843" s="102"/>
      <c r="W843" s="102"/>
      <c r="X843" s="102" t="str">
        <f>IF(ISERROR(VLOOKUP($E843,Lists!$T$4:$AF$49,13,FALSE))," ",VLOOKUP($E843,Lists!$T$4:$AF$49,13,FALSE))</f>
        <v xml:space="preserve"> </v>
      </c>
    </row>
    <row r="844" spans="1:24" x14ac:dyDescent="0.25">
      <c r="A844" s="91"/>
      <c r="B844" s="76" t="s">
        <v>781</v>
      </c>
      <c r="C844" s="89" t="s">
        <v>900</v>
      </c>
      <c r="D844" s="139" t="str">
        <f>IF(ISERROR(VLOOKUP($B844,Lists!$R$4:$S$17,2,FALSE)),"",VLOOKUP($B844,Lists!$R$4:$S$17,2,FALSE))</f>
        <v/>
      </c>
      <c r="E844" s="90" t="s">
        <v>799</v>
      </c>
      <c r="F844" s="96"/>
      <c r="G844" s="96" t="s">
        <v>836</v>
      </c>
      <c r="H844" s="91" t="s">
        <v>1016</v>
      </c>
      <c r="I844" s="91" t="s">
        <v>926</v>
      </c>
      <c r="J844" s="97"/>
      <c r="K844" s="78" t="s">
        <v>945</v>
      </c>
      <c r="L844" s="140" t="str">
        <f>IF(ISERROR(VLOOKUP($B844&amp;" "&amp;$M844,Lists!$AC$4:$AD$17,2,FALSE)),"",VLOOKUP($B844&amp;" "&amp;$M844,Lists!$AC$4:$AD$17,2,FALSE))</f>
        <v/>
      </c>
      <c r="M844" s="78" t="str">
        <f>IF(ISERROR(VLOOKUP($K844,Lists!$L$4:$M$7,2,FALSE)),"",VLOOKUP($K844,Lists!$L$4:$M$7,2,FALSE))</f>
        <v/>
      </c>
      <c r="N844" s="98" t="str">
        <f t="shared" si="13"/>
        <v/>
      </c>
      <c r="O844" s="124" t="str">
        <f>IF(C844="no",VLOOKUP(B844,Lists!$R$4:$AB$17,10, FALSE),"Please enter details here")</f>
        <v>Please enter details here</v>
      </c>
      <c r="P844" s="99"/>
      <c r="Q844" s="99" t="str">
        <f>IF(Lists!$BA$4="","No","")</f>
        <v>No</v>
      </c>
      <c r="R844" s="100" t="str">
        <f>IF(ISERROR(VLOOKUP($E844,Lists!$T$4:$AA$49,6,FALSE)),"",VLOOKUP($E844,Lists!$T$4:$AA$49,6,FALSE))</f>
        <v/>
      </c>
      <c r="S844" s="101" t="str">
        <f>IF(ISERROR(VLOOKUP($E844,Lists!$T$4:$AA$49,7,FALSE)),"",VLOOKUP($E844,Lists!$T$4:$AA$49,7,FALSE))</f>
        <v/>
      </c>
      <c r="T844" s="102"/>
      <c r="U844" s="102"/>
      <c r="V844" s="102"/>
      <c r="W844" s="102"/>
      <c r="X844" s="102" t="str">
        <f>IF(ISERROR(VLOOKUP($E844,Lists!$T$4:$AF$49,13,FALSE))," ",VLOOKUP($E844,Lists!$T$4:$AF$49,13,FALSE))</f>
        <v xml:space="preserve"> </v>
      </c>
    </row>
    <row r="845" spans="1:24" x14ac:dyDescent="0.25">
      <c r="A845" s="91"/>
      <c r="B845" s="76" t="s">
        <v>781</v>
      </c>
      <c r="C845" s="89" t="s">
        <v>900</v>
      </c>
      <c r="D845" s="139" t="str">
        <f>IF(ISERROR(VLOOKUP($B845,Lists!$R$4:$S$17,2,FALSE)),"",VLOOKUP($B845,Lists!$R$4:$S$17,2,FALSE))</f>
        <v/>
      </c>
      <c r="E845" s="90" t="s">
        <v>799</v>
      </c>
      <c r="F845" s="96"/>
      <c r="G845" s="96" t="s">
        <v>836</v>
      </c>
      <c r="H845" s="91" t="s">
        <v>1016</v>
      </c>
      <c r="I845" s="91" t="s">
        <v>926</v>
      </c>
      <c r="J845" s="97"/>
      <c r="K845" s="78" t="s">
        <v>945</v>
      </c>
      <c r="L845" s="140" t="str">
        <f>IF(ISERROR(VLOOKUP($B845&amp;" "&amp;$M845,Lists!$AC$4:$AD$17,2,FALSE)),"",VLOOKUP($B845&amp;" "&amp;$M845,Lists!$AC$4:$AD$17,2,FALSE))</f>
        <v/>
      </c>
      <c r="M845" s="78" t="str">
        <f>IF(ISERROR(VLOOKUP($K845,Lists!$L$4:$M$7,2,FALSE)),"",VLOOKUP($K845,Lists!$L$4:$M$7,2,FALSE))</f>
        <v/>
      </c>
      <c r="N845" s="98" t="str">
        <f t="shared" si="13"/>
        <v/>
      </c>
      <c r="O845" s="124" t="str">
        <f>IF(C845="no",VLOOKUP(B845,Lists!$R$4:$AB$17,10, FALSE),"Please enter details here")</f>
        <v>Please enter details here</v>
      </c>
      <c r="P845" s="99"/>
      <c r="Q845" s="99" t="str">
        <f>IF(Lists!$BA$4="","No","")</f>
        <v>No</v>
      </c>
      <c r="R845" s="100" t="str">
        <f>IF(ISERROR(VLOOKUP($E845,Lists!$T$4:$AA$49,6,FALSE)),"",VLOOKUP($E845,Lists!$T$4:$AA$49,6,FALSE))</f>
        <v/>
      </c>
      <c r="S845" s="101" t="str">
        <f>IF(ISERROR(VLOOKUP($E845,Lists!$T$4:$AA$49,7,FALSE)),"",VLOOKUP($E845,Lists!$T$4:$AA$49,7,FALSE))</f>
        <v/>
      </c>
      <c r="T845" s="102"/>
      <c r="U845" s="102"/>
      <c r="V845" s="102"/>
      <c r="W845" s="102"/>
      <c r="X845" s="102" t="str">
        <f>IF(ISERROR(VLOOKUP($E845,Lists!$T$4:$AF$49,13,FALSE))," ",VLOOKUP($E845,Lists!$T$4:$AF$49,13,FALSE))</f>
        <v xml:space="preserve"> </v>
      </c>
    </row>
    <row r="846" spans="1:24" x14ac:dyDescent="0.25">
      <c r="A846" s="91"/>
      <c r="B846" s="76" t="s">
        <v>781</v>
      </c>
      <c r="C846" s="89" t="s">
        <v>900</v>
      </c>
      <c r="D846" s="139" t="str">
        <f>IF(ISERROR(VLOOKUP($B846,Lists!$R$4:$S$17,2,FALSE)),"",VLOOKUP($B846,Lists!$R$4:$S$17,2,FALSE))</f>
        <v/>
      </c>
      <c r="E846" s="90" t="s">
        <v>799</v>
      </c>
      <c r="F846" s="96"/>
      <c r="G846" s="96" t="s">
        <v>836</v>
      </c>
      <c r="H846" s="91" t="s">
        <v>1016</v>
      </c>
      <c r="I846" s="91" t="s">
        <v>926</v>
      </c>
      <c r="J846" s="97"/>
      <c r="K846" s="78" t="s">
        <v>945</v>
      </c>
      <c r="L846" s="140" t="str">
        <f>IF(ISERROR(VLOOKUP($B846&amp;" "&amp;$M846,Lists!$AC$4:$AD$17,2,FALSE)),"",VLOOKUP($B846&amp;" "&amp;$M846,Lists!$AC$4:$AD$17,2,FALSE))</f>
        <v/>
      </c>
      <c r="M846" s="78" t="str">
        <f>IF(ISERROR(VLOOKUP($K846,Lists!$L$4:$M$7,2,FALSE)),"",VLOOKUP($K846,Lists!$L$4:$M$7,2,FALSE))</f>
        <v/>
      </c>
      <c r="N846" s="98" t="str">
        <f t="shared" si="13"/>
        <v/>
      </c>
      <c r="O846" s="124" t="str">
        <f>IF(C846="no",VLOOKUP(B846,Lists!$R$4:$AB$17,10, FALSE),"Please enter details here")</f>
        <v>Please enter details here</v>
      </c>
      <c r="P846" s="99"/>
      <c r="Q846" s="99" t="str">
        <f>IF(Lists!$BA$4="","No","")</f>
        <v>No</v>
      </c>
      <c r="R846" s="100" t="str">
        <f>IF(ISERROR(VLOOKUP($E846,Lists!$T$4:$AA$49,6,FALSE)),"",VLOOKUP($E846,Lists!$T$4:$AA$49,6,FALSE))</f>
        <v/>
      </c>
      <c r="S846" s="101" t="str">
        <f>IF(ISERROR(VLOOKUP($E846,Lists!$T$4:$AA$49,7,FALSE)),"",VLOOKUP($E846,Lists!$T$4:$AA$49,7,FALSE))</f>
        <v/>
      </c>
      <c r="T846" s="102"/>
      <c r="U846" s="102"/>
      <c r="V846" s="102"/>
      <c r="W846" s="102"/>
      <c r="X846" s="102" t="str">
        <f>IF(ISERROR(VLOOKUP($E846,Lists!$T$4:$AF$49,13,FALSE))," ",VLOOKUP($E846,Lists!$T$4:$AF$49,13,FALSE))</f>
        <v xml:space="preserve"> </v>
      </c>
    </row>
    <row r="847" spans="1:24" x14ac:dyDescent="0.25">
      <c r="A847" s="91"/>
      <c r="B847" s="76" t="s">
        <v>781</v>
      </c>
      <c r="C847" s="89" t="s">
        <v>900</v>
      </c>
      <c r="D847" s="139" t="str">
        <f>IF(ISERROR(VLOOKUP($B847,Lists!$R$4:$S$17,2,FALSE)),"",VLOOKUP($B847,Lists!$R$4:$S$17,2,FALSE))</f>
        <v/>
      </c>
      <c r="E847" s="90" t="s">
        <v>799</v>
      </c>
      <c r="F847" s="96"/>
      <c r="G847" s="96" t="s">
        <v>836</v>
      </c>
      <c r="H847" s="91" t="s">
        <v>1016</v>
      </c>
      <c r="I847" s="91" t="s">
        <v>926</v>
      </c>
      <c r="J847" s="97"/>
      <c r="K847" s="78" t="s">
        <v>945</v>
      </c>
      <c r="L847" s="140" t="str">
        <f>IF(ISERROR(VLOOKUP($B847&amp;" "&amp;$M847,Lists!$AC$4:$AD$17,2,FALSE)),"",VLOOKUP($B847&amp;" "&amp;$M847,Lists!$AC$4:$AD$17,2,FALSE))</f>
        <v/>
      </c>
      <c r="M847" s="78" t="str">
        <f>IF(ISERROR(VLOOKUP($K847,Lists!$L$4:$M$7,2,FALSE)),"",VLOOKUP($K847,Lists!$L$4:$M$7,2,FALSE))</f>
        <v/>
      </c>
      <c r="N847" s="98" t="str">
        <f t="shared" si="13"/>
        <v/>
      </c>
      <c r="O847" s="124" t="str">
        <f>IF(C847="no",VLOOKUP(B847,Lists!$R$4:$AB$17,10, FALSE),"Please enter details here")</f>
        <v>Please enter details here</v>
      </c>
      <c r="P847" s="99"/>
      <c r="Q847" s="99" t="str">
        <f>IF(Lists!$BA$4="","No","")</f>
        <v>No</v>
      </c>
      <c r="R847" s="100" t="str">
        <f>IF(ISERROR(VLOOKUP($E847,Lists!$T$4:$AA$49,6,FALSE)),"",VLOOKUP($E847,Lists!$T$4:$AA$49,6,FALSE))</f>
        <v/>
      </c>
      <c r="S847" s="101" t="str">
        <f>IF(ISERROR(VLOOKUP($E847,Lists!$T$4:$AA$49,7,FALSE)),"",VLOOKUP($E847,Lists!$T$4:$AA$49,7,FALSE))</f>
        <v/>
      </c>
      <c r="T847" s="102"/>
      <c r="U847" s="102"/>
      <c r="V847" s="102"/>
      <c r="W847" s="102"/>
      <c r="X847" s="102" t="str">
        <f>IF(ISERROR(VLOOKUP($E847,Lists!$T$4:$AF$49,13,FALSE))," ",VLOOKUP($E847,Lists!$T$4:$AF$49,13,FALSE))</f>
        <v xml:space="preserve"> </v>
      </c>
    </row>
    <row r="848" spans="1:24" x14ac:dyDescent="0.25">
      <c r="A848" s="91"/>
      <c r="B848" s="76" t="s">
        <v>781</v>
      </c>
      <c r="C848" s="89" t="s">
        <v>900</v>
      </c>
      <c r="D848" s="139" t="str">
        <f>IF(ISERROR(VLOOKUP($B848,Lists!$R$4:$S$17,2,FALSE)),"",VLOOKUP($B848,Lists!$R$4:$S$17,2,FALSE))</f>
        <v/>
      </c>
      <c r="E848" s="90" t="s">
        <v>799</v>
      </c>
      <c r="F848" s="96"/>
      <c r="G848" s="96" t="s">
        <v>836</v>
      </c>
      <c r="H848" s="91" t="s">
        <v>1016</v>
      </c>
      <c r="I848" s="91" t="s">
        <v>926</v>
      </c>
      <c r="J848" s="97"/>
      <c r="K848" s="78" t="s">
        <v>945</v>
      </c>
      <c r="L848" s="140" t="str">
        <f>IF(ISERROR(VLOOKUP($B848&amp;" "&amp;$M848,Lists!$AC$4:$AD$17,2,FALSE)),"",VLOOKUP($B848&amp;" "&amp;$M848,Lists!$AC$4:$AD$17,2,FALSE))</f>
        <v/>
      </c>
      <c r="M848" s="78" t="str">
        <f>IF(ISERROR(VLOOKUP($K848,Lists!$L$4:$M$7,2,FALSE)),"",VLOOKUP($K848,Lists!$L$4:$M$7,2,FALSE))</f>
        <v/>
      </c>
      <c r="N848" s="98" t="str">
        <f t="shared" si="13"/>
        <v/>
      </c>
      <c r="O848" s="124" t="str">
        <f>IF(C848="no",VLOOKUP(B848,Lists!$R$4:$AB$17,10, FALSE),"Please enter details here")</f>
        <v>Please enter details here</v>
      </c>
      <c r="P848" s="99"/>
      <c r="Q848" s="99" t="str">
        <f>IF(Lists!$BA$4="","No","")</f>
        <v>No</v>
      </c>
      <c r="R848" s="100" t="str">
        <f>IF(ISERROR(VLOOKUP($E848,Lists!$T$4:$AA$49,6,FALSE)),"",VLOOKUP($E848,Lists!$T$4:$AA$49,6,FALSE))</f>
        <v/>
      </c>
      <c r="S848" s="101" t="str">
        <f>IF(ISERROR(VLOOKUP($E848,Lists!$T$4:$AA$49,7,FALSE)),"",VLOOKUP($E848,Lists!$T$4:$AA$49,7,FALSE))</f>
        <v/>
      </c>
      <c r="T848" s="102"/>
      <c r="U848" s="102"/>
      <c r="V848" s="102"/>
      <c r="W848" s="102"/>
      <c r="X848" s="102" t="str">
        <f>IF(ISERROR(VLOOKUP($E848,Lists!$T$4:$AF$49,13,FALSE))," ",VLOOKUP($E848,Lists!$T$4:$AF$49,13,FALSE))</f>
        <v xml:space="preserve"> </v>
      </c>
    </row>
    <row r="849" spans="1:24" x14ac:dyDescent="0.25">
      <c r="A849" s="91"/>
      <c r="B849" s="76" t="s">
        <v>781</v>
      </c>
      <c r="C849" s="89" t="s">
        <v>900</v>
      </c>
      <c r="D849" s="139" t="str">
        <f>IF(ISERROR(VLOOKUP($B849,Lists!$R$4:$S$17,2,FALSE)),"",VLOOKUP($B849,Lists!$R$4:$S$17,2,FALSE))</f>
        <v/>
      </c>
      <c r="E849" s="90" t="s">
        <v>799</v>
      </c>
      <c r="F849" s="96"/>
      <c r="G849" s="96" t="s">
        <v>836</v>
      </c>
      <c r="H849" s="91" t="s">
        <v>1016</v>
      </c>
      <c r="I849" s="91" t="s">
        <v>926</v>
      </c>
      <c r="J849" s="97"/>
      <c r="K849" s="78" t="s">
        <v>945</v>
      </c>
      <c r="L849" s="140" t="str">
        <f>IF(ISERROR(VLOOKUP($B849&amp;" "&amp;$M849,Lists!$AC$4:$AD$17,2,FALSE)),"",VLOOKUP($B849&amp;" "&amp;$M849,Lists!$AC$4:$AD$17,2,FALSE))</f>
        <v/>
      </c>
      <c r="M849" s="78" t="str">
        <f>IF(ISERROR(VLOOKUP($K849,Lists!$L$4:$M$7,2,FALSE)),"",VLOOKUP($K849,Lists!$L$4:$M$7,2,FALSE))</f>
        <v/>
      </c>
      <c r="N849" s="98" t="str">
        <f t="shared" si="13"/>
        <v/>
      </c>
      <c r="O849" s="124" t="str">
        <f>IF(C849="no",VLOOKUP(B849,Lists!$R$4:$AB$17,10, FALSE),"Please enter details here")</f>
        <v>Please enter details here</v>
      </c>
      <c r="P849" s="99"/>
      <c r="Q849" s="99" t="str">
        <f>IF(Lists!$BA$4="","No","")</f>
        <v>No</v>
      </c>
      <c r="R849" s="100" t="str">
        <f>IF(ISERROR(VLOOKUP($E849,Lists!$T$4:$AA$49,6,FALSE)),"",VLOOKUP($E849,Lists!$T$4:$AA$49,6,FALSE))</f>
        <v/>
      </c>
      <c r="S849" s="101" t="str">
        <f>IF(ISERROR(VLOOKUP($E849,Lists!$T$4:$AA$49,7,FALSE)),"",VLOOKUP($E849,Lists!$T$4:$AA$49,7,FALSE))</f>
        <v/>
      </c>
      <c r="T849" s="102"/>
      <c r="U849" s="102"/>
      <c r="V849" s="102"/>
      <c r="W849" s="102"/>
      <c r="X849" s="102" t="str">
        <f>IF(ISERROR(VLOOKUP($E849,Lists!$T$4:$AF$49,13,FALSE))," ",VLOOKUP($E849,Lists!$T$4:$AF$49,13,FALSE))</f>
        <v xml:space="preserve"> </v>
      </c>
    </row>
    <row r="850" spans="1:24" x14ac:dyDescent="0.25">
      <c r="A850" s="91"/>
      <c r="B850" s="76" t="s">
        <v>781</v>
      </c>
      <c r="C850" s="89" t="s">
        <v>900</v>
      </c>
      <c r="D850" s="139" t="str">
        <f>IF(ISERROR(VLOOKUP($B850,Lists!$R$4:$S$17,2,FALSE)),"",VLOOKUP($B850,Lists!$R$4:$S$17,2,FALSE))</f>
        <v/>
      </c>
      <c r="E850" s="90" t="s">
        <v>799</v>
      </c>
      <c r="F850" s="96"/>
      <c r="G850" s="96" t="s">
        <v>836</v>
      </c>
      <c r="H850" s="91" t="s">
        <v>1016</v>
      </c>
      <c r="I850" s="91" t="s">
        <v>926</v>
      </c>
      <c r="J850" s="97"/>
      <c r="K850" s="78" t="s">
        <v>945</v>
      </c>
      <c r="L850" s="140" t="str">
        <f>IF(ISERROR(VLOOKUP($B850&amp;" "&amp;$M850,Lists!$AC$4:$AD$17,2,FALSE)),"",VLOOKUP($B850&amp;" "&amp;$M850,Lists!$AC$4:$AD$17,2,FALSE))</f>
        <v/>
      </c>
      <c r="M850" s="78" t="str">
        <f>IF(ISERROR(VLOOKUP($K850,Lists!$L$4:$M$7,2,FALSE)),"",VLOOKUP($K850,Lists!$L$4:$M$7,2,FALSE))</f>
        <v/>
      </c>
      <c r="N850" s="98" t="str">
        <f t="shared" si="13"/>
        <v/>
      </c>
      <c r="O850" s="124" t="str">
        <f>IF(C850="no",VLOOKUP(B850,Lists!$R$4:$AB$17,10, FALSE),"Please enter details here")</f>
        <v>Please enter details here</v>
      </c>
      <c r="P850" s="99"/>
      <c r="Q850" s="99" t="str">
        <f>IF(Lists!$BA$4="","No","")</f>
        <v>No</v>
      </c>
      <c r="R850" s="100" t="str">
        <f>IF(ISERROR(VLOOKUP($E850,Lists!$T$4:$AA$49,6,FALSE)),"",VLOOKUP($E850,Lists!$T$4:$AA$49,6,FALSE))</f>
        <v/>
      </c>
      <c r="S850" s="101" t="str">
        <f>IF(ISERROR(VLOOKUP($E850,Lists!$T$4:$AA$49,7,FALSE)),"",VLOOKUP($E850,Lists!$T$4:$AA$49,7,FALSE))</f>
        <v/>
      </c>
      <c r="T850" s="102"/>
      <c r="U850" s="102"/>
      <c r="V850" s="102"/>
      <c r="W850" s="102"/>
      <c r="X850" s="102" t="str">
        <f>IF(ISERROR(VLOOKUP($E850,Lists!$T$4:$AF$49,13,FALSE))," ",VLOOKUP($E850,Lists!$T$4:$AF$49,13,FALSE))</f>
        <v xml:space="preserve"> </v>
      </c>
    </row>
    <row r="851" spans="1:24" x14ac:dyDescent="0.25">
      <c r="A851" s="91"/>
      <c r="B851" s="76" t="s">
        <v>781</v>
      </c>
      <c r="C851" s="89" t="s">
        <v>900</v>
      </c>
      <c r="D851" s="139" t="str">
        <f>IF(ISERROR(VLOOKUP($B851,Lists!$R$4:$S$17,2,FALSE)),"",VLOOKUP($B851,Lists!$R$4:$S$17,2,FALSE))</f>
        <v/>
      </c>
      <c r="E851" s="90" t="s">
        <v>799</v>
      </c>
      <c r="F851" s="96"/>
      <c r="G851" s="96" t="s">
        <v>836</v>
      </c>
      <c r="H851" s="91" t="s">
        <v>1016</v>
      </c>
      <c r="I851" s="91" t="s">
        <v>926</v>
      </c>
      <c r="J851" s="97"/>
      <c r="K851" s="78" t="s">
        <v>945</v>
      </c>
      <c r="L851" s="140" t="str">
        <f>IF(ISERROR(VLOOKUP($B851&amp;" "&amp;$M851,Lists!$AC$4:$AD$17,2,FALSE)),"",VLOOKUP($B851&amp;" "&amp;$M851,Lists!$AC$4:$AD$17,2,FALSE))</f>
        <v/>
      </c>
      <c r="M851" s="78" t="str">
        <f>IF(ISERROR(VLOOKUP($K851,Lists!$L$4:$M$7,2,FALSE)),"",VLOOKUP($K851,Lists!$L$4:$M$7,2,FALSE))</f>
        <v/>
      </c>
      <c r="N851" s="98" t="str">
        <f t="shared" si="13"/>
        <v/>
      </c>
      <c r="O851" s="124" t="str">
        <f>IF(C851="no",VLOOKUP(B851,Lists!$R$4:$AB$17,10, FALSE),"Please enter details here")</f>
        <v>Please enter details here</v>
      </c>
      <c r="P851" s="99"/>
      <c r="Q851" s="99" t="str">
        <f>IF(Lists!$BA$4="","No","")</f>
        <v>No</v>
      </c>
      <c r="R851" s="100" t="str">
        <f>IF(ISERROR(VLOOKUP($E851,Lists!$T$4:$AA$49,6,FALSE)),"",VLOOKUP($E851,Lists!$T$4:$AA$49,6,FALSE))</f>
        <v/>
      </c>
      <c r="S851" s="101" t="str">
        <f>IF(ISERROR(VLOOKUP($E851,Lists!$T$4:$AA$49,7,FALSE)),"",VLOOKUP($E851,Lists!$T$4:$AA$49,7,FALSE))</f>
        <v/>
      </c>
      <c r="T851" s="102"/>
      <c r="U851" s="102"/>
      <c r="V851" s="102"/>
      <c r="W851" s="102"/>
      <c r="X851" s="102" t="str">
        <f>IF(ISERROR(VLOOKUP($E851,Lists!$T$4:$AF$49,13,FALSE))," ",VLOOKUP($E851,Lists!$T$4:$AF$49,13,FALSE))</f>
        <v xml:space="preserve"> </v>
      </c>
    </row>
    <row r="852" spans="1:24" x14ac:dyDescent="0.25">
      <c r="A852" s="91"/>
      <c r="B852" s="76" t="s">
        <v>781</v>
      </c>
      <c r="C852" s="89" t="s">
        <v>900</v>
      </c>
      <c r="D852" s="139" t="str">
        <f>IF(ISERROR(VLOOKUP($B852,Lists!$R$4:$S$17,2,FALSE)),"",VLOOKUP($B852,Lists!$R$4:$S$17,2,FALSE))</f>
        <v/>
      </c>
      <c r="E852" s="90" t="s">
        <v>799</v>
      </c>
      <c r="F852" s="96"/>
      <c r="G852" s="96" t="s">
        <v>836</v>
      </c>
      <c r="H852" s="91" t="s">
        <v>1016</v>
      </c>
      <c r="I852" s="91" t="s">
        <v>926</v>
      </c>
      <c r="J852" s="97"/>
      <c r="K852" s="78" t="s">
        <v>945</v>
      </c>
      <c r="L852" s="140" t="str">
        <f>IF(ISERROR(VLOOKUP($B852&amp;" "&amp;$M852,Lists!$AC$4:$AD$17,2,FALSE)),"",VLOOKUP($B852&amp;" "&amp;$M852,Lists!$AC$4:$AD$17,2,FALSE))</f>
        <v/>
      </c>
      <c r="M852" s="78" t="str">
        <f>IF(ISERROR(VLOOKUP($K852,Lists!$L$4:$M$7,2,FALSE)),"",VLOOKUP($K852,Lists!$L$4:$M$7,2,FALSE))</f>
        <v/>
      </c>
      <c r="N852" s="98" t="str">
        <f t="shared" si="13"/>
        <v/>
      </c>
      <c r="O852" s="124" t="str">
        <f>IF(C852="no",VLOOKUP(B852,Lists!$R$4:$AB$17,10, FALSE),"Please enter details here")</f>
        <v>Please enter details here</v>
      </c>
      <c r="P852" s="99"/>
      <c r="Q852" s="99" t="str">
        <f>IF(Lists!$BA$4="","No","")</f>
        <v>No</v>
      </c>
      <c r="R852" s="100" t="str">
        <f>IF(ISERROR(VLOOKUP($E852,Lists!$T$4:$AA$49,6,FALSE)),"",VLOOKUP($E852,Lists!$T$4:$AA$49,6,FALSE))</f>
        <v/>
      </c>
      <c r="S852" s="101" t="str">
        <f>IF(ISERROR(VLOOKUP($E852,Lists!$T$4:$AA$49,7,FALSE)),"",VLOOKUP($E852,Lists!$T$4:$AA$49,7,FALSE))</f>
        <v/>
      </c>
      <c r="T852" s="102"/>
      <c r="U852" s="102"/>
      <c r="V852" s="102"/>
      <c r="W852" s="102"/>
      <c r="X852" s="102" t="str">
        <f>IF(ISERROR(VLOOKUP($E852,Lists!$T$4:$AF$49,13,FALSE))," ",VLOOKUP($E852,Lists!$T$4:$AF$49,13,FALSE))</f>
        <v xml:space="preserve"> </v>
      </c>
    </row>
    <row r="853" spans="1:24" x14ac:dyDescent="0.25">
      <c r="A853" s="91"/>
      <c r="B853" s="76" t="s">
        <v>781</v>
      </c>
      <c r="C853" s="89" t="s">
        <v>900</v>
      </c>
      <c r="D853" s="139" t="str">
        <f>IF(ISERROR(VLOOKUP($B853,Lists!$R$4:$S$17,2,FALSE)),"",VLOOKUP($B853,Lists!$R$4:$S$17,2,FALSE))</f>
        <v/>
      </c>
      <c r="E853" s="90" t="s">
        <v>799</v>
      </c>
      <c r="F853" s="96"/>
      <c r="G853" s="96" t="s">
        <v>836</v>
      </c>
      <c r="H853" s="91" t="s">
        <v>1016</v>
      </c>
      <c r="I853" s="91" t="s">
        <v>926</v>
      </c>
      <c r="J853" s="97"/>
      <c r="K853" s="78" t="s">
        <v>945</v>
      </c>
      <c r="L853" s="140" t="str">
        <f>IF(ISERROR(VLOOKUP($B853&amp;" "&amp;$M853,Lists!$AC$4:$AD$17,2,FALSE)),"",VLOOKUP($B853&amp;" "&amp;$M853,Lists!$AC$4:$AD$17,2,FALSE))</f>
        <v/>
      </c>
      <c r="M853" s="78" t="str">
        <f>IF(ISERROR(VLOOKUP($K853,Lists!$L$4:$M$7,2,FALSE)),"",VLOOKUP($K853,Lists!$L$4:$M$7,2,FALSE))</f>
        <v/>
      </c>
      <c r="N853" s="98" t="str">
        <f t="shared" si="13"/>
        <v/>
      </c>
      <c r="O853" s="124" t="str">
        <f>IF(C853="no",VLOOKUP(B853,Lists!$R$4:$AB$17,10, FALSE),"Please enter details here")</f>
        <v>Please enter details here</v>
      </c>
      <c r="P853" s="99"/>
      <c r="Q853" s="99" t="str">
        <f>IF(Lists!$BA$4="","No","")</f>
        <v>No</v>
      </c>
      <c r="R853" s="100" t="str">
        <f>IF(ISERROR(VLOOKUP($E853,Lists!$T$4:$AA$49,6,FALSE)),"",VLOOKUP($E853,Lists!$T$4:$AA$49,6,FALSE))</f>
        <v/>
      </c>
      <c r="S853" s="101" t="str">
        <f>IF(ISERROR(VLOOKUP($E853,Lists!$T$4:$AA$49,7,FALSE)),"",VLOOKUP($E853,Lists!$T$4:$AA$49,7,FALSE))</f>
        <v/>
      </c>
      <c r="T853" s="102"/>
      <c r="U853" s="102"/>
      <c r="V853" s="102"/>
      <c r="W853" s="102"/>
      <c r="X853" s="102" t="str">
        <f>IF(ISERROR(VLOOKUP($E853,Lists!$T$4:$AF$49,13,FALSE))," ",VLOOKUP($E853,Lists!$T$4:$AF$49,13,FALSE))</f>
        <v xml:space="preserve"> </v>
      </c>
    </row>
    <row r="854" spans="1:24" x14ac:dyDescent="0.25">
      <c r="A854" s="91"/>
      <c r="B854" s="76" t="s">
        <v>781</v>
      </c>
      <c r="C854" s="89" t="s">
        <v>900</v>
      </c>
      <c r="D854" s="139" t="str">
        <f>IF(ISERROR(VLOOKUP($B854,Lists!$R$4:$S$17,2,FALSE)),"",VLOOKUP($B854,Lists!$R$4:$S$17,2,FALSE))</f>
        <v/>
      </c>
      <c r="E854" s="90" t="s">
        <v>799</v>
      </c>
      <c r="F854" s="96"/>
      <c r="G854" s="96" t="s">
        <v>836</v>
      </c>
      <c r="H854" s="91" t="s">
        <v>1016</v>
      </c>
      <c r="I854" s="91" t="s">
        <v>926</v>
      </c>
      <c r="J854" s="97"/>
      <c r="K854" s="78" t="s">
        <v>945</v>
      </c>
      <c r="L854" s="140" t="str">
        <f>IF(ISERROR(VLOOKUP($B854&amp;" "&amp;$M854,Lists!$AC$4:$AD$17,2,FALSE)),"",VLOOKUP($B854&amp;" "&amp;$M854,Lists!$AC$4:$AD$17,2,FALSE))</f>
        <v/>
      </c>
      <c r="M854" s="78" t="str">
        <f>IF(ISERROR(VLOOKUP($K854,Lists!$L$4:$M$7,2,FALSE)),"",VLOOKUP($K854,Lists!$L$4:$M$7,2,FALSE))</f>
        <v/>
      </c>
      <c r="N854" s="98" t="str">
        <f t="shared" si="13"/>
        <v/>
      </c>
      <c r="O854" s="124" t="str">
        <f>IF(C854="no",VLOOKUP(B854,Lists!$R$4:$AB$17,10, FALSE),"Please enter details here")</f>
        <v>Please enter details here</v>
      </c>
      <c r="P854" s="99"/>
      <c r="Q854" s="99" t="str">
        <f>IF(Lists!$BA$4="","No","")</f>
        <v>No</v>
      </c>
      <c r="R854" s="100" t="str">
        <f>IF(ISERROR(VLOOKUP($E854,Lists!$T$4:$AA$49,6,FALSE)),"",VLOOKUP($E854,Lists!$T$4:$AA$49,6,FALSE))</f>
        <v/>
      </c>
      <c r="S854" s="101" t="str">
        <f>IF(ISERROR(VLOOKUP($E854,Lists!$T$4:$AA$49,7,FALSE)),"",VLOOKUP($E854,Lists!$T$4:$AA$49,7,FALSE))</f>
        <v/>
      </c>
      <c r="T854" s="102"/>
      <c r="U854" s="102"/>
      <c r="V854" s="102"/>
      <c r="W854" s="102"/>
      <c r="X854" s="102" t="str">
        <f>IF(ISERROR(VLOOKUP($E854,Lists!$T$4:$AF$49,13,FALSE))," ",VLOOKUP($E854,Lists!$T$4:$AF$49,13,FALSE))</f>
        <v xml:space="preserve"> </v>
      </c>
    </row>
    <row r="855" spans="1:24" x14ac:dyDescent="0.25">
      <c r="A855" s="91"/>
      <c r="B855" s="76" t="s">
        <v>781</v>
      </c>
      <c r="C855" s="89" t="s">
        <v>900</v>
      </c>
      <c r="D855" s="139" t="str">
        <f>IF(ISERROR(VLOOKUP($B855,Lists!$R$4:$S$17,2,FALSE)),"",VLOOKUP($B855,Lists!$R$4:$S$17,2,FALSE))</f>
        <v/>
      </c>
      <c r="E855" s="90" t="s">
        <v>799</v>
      </c>
      <c r="F855" s="96"/>
      <c r="G855" s="96" t="s">
        <v>836</v>
      </c>
      <c r="H855" s="91" t="s">
        <v>1016</v>
      </c>
      <c r="I855" s="91" t="s">
        <v>926</v>
      </c>
      <c r="J855" s="97"/>
      <c r="K855" s="78" t="s">
        <v>945</v>
      </c>
      <c r="L855" s="140" t="str">
        <f>IF(ISERROR(VLOOKUP($B855&amp;" "&amp;$M855,Lists!$AC$4:$AD$17,2,FALSE)),"",VLOOKUP($B855&amp;" "&amp;$M855,Lists!$AC$4:$AD$17,2,FALSE))</f>
        <v/>
      </c>
      <c r="M855" s="78" t="str">
        <f>IF(ISERROR(VLOOKUP($K855,Lists!$L$4:$M$7,2,FALSE)),"",VLOOKUP($K855,Lists!$L$4:$M$7,2,FALSE))</f>
        <v/>
      </c>
      <c r="N855" s="98" t="str">
        <f t="shared" si="13"/>
        <v/>
      </c>
      <c r="O855" s="124" t="str">
        <f>IF(C855="no",VLOOKUP(B855,Lists!$R$4:$AB$17,10, FALSE),"Please enter details here")</f>
        <v>Please enter details here</v>
      </c>
      <c r="P855" s="99"/>
      <c r="Q855" s="99" t="str">
        <f>IF(Lists!$BA$4="","No","")</f>
        <v>No</v>
      </c>
      <c r="R855" s="100" t="str">
        <f>IF(ISERROR(VLOOKUP($E855,Lists!$T$4:$AA$49,6,FALSE)),"",VLOOKUP($E855,Lists!$T$4:$AA$49,6,FALSE))</f>
        <v/>
      </c>
      <c r="S855" s="101" t="str">
        <f>IF(ISERROR(VLOOKUP($E855,Lists!$T$4:$AA$49,7,FALSE)),"",VLOOKUP($E855,Lists!$T$4:$AA$49,7,FALSE))</f>
        <v/>
      </c>
      <c r="T855" s="102"/>
      <c r="U855" s="102"/>
      <c r="V855" s="102"/>
      <c r="W855" s="102"/>
      <c r="X855" s="102" t="str">
        <f>IF(ISERROR(VLOOKUP($E855,Lists!$T$4:$AF$49,13,FALSE))," ",VLOOKUP($E855,Lists!$T$4:$AF$49,13,FALSE))</f>
        <v xml:space="preserve"> </v>
      </c>
    </row>
    <row r="856" spans="1:24" x14ac:dyDescent="0.25">
      <c r="A856" s="91"/>
      <c r="B856" s="76" t="s">
        <v>781</v>
      </c>
      <c r="C856" s="89" t="s">
        <v>900</v>
      </c>
      <c r="D856" s="139" t="str">
        <f>IF(ISERROR(VLOOKUP($B856,Lists!$R$4:$S$17,2,FALSE)),"",VLOOKUP($B856,Lists!$R$4:$S$17,2,FALSE))</f>
        <v/>
      </c>
      <c r="E856" s="90" t="s">
        <v>799</v>
      </c>
      <c r="F856" s="96"/>
      <c r="G856" s="96" t="s">
        <v>836</v>
      </c>
      <c r="H856" s="91" t="s">
        <v>1016</v>
      </c>
      <c r="I856" s="91" t="s">
        <v>926</v>
      </c>
      <c r="J856" s="97"/>
      <c r="K856" s="78" t="s">
        <v>945</v>
      </c>
      <c r="L856" s="140" t="str">
        <f>IF(ISERROR(VLOOKUP($B856&amp;" "&amp;$M856,Lists!$AC$4:$AD$17,2,FALSE)),"",VLOOKUP($B856&amp;" "&amp;$M856,Lists!$AC$4:$AD$17,2,FALSE))</f>
        <v/>
      </c>
      <c r="M856" s="78" t="str">
        <f>IF(ISERROR(VLOOKUP($K856,Lists!$L$4:$M$7,2,FALSE)),"",VLOOKUP($K856,Lists!$L$4:$M$7,2,FALSE))</f>
        <v/>
      </c>
      <c r="N856" s="98" t="str">
        <f t="shared" si="13"/>
        <v/>
      </c>
      <c r="O856" s="124" t="str">
        <f>IF(C856="no",VLOOKUP(B856,Lists!$R$4:$AB$17,10, FALSE),"Please enter details here")</f>
        <v>Please enter details here</v>
      </c>
      <c r="P856" s="99"/>
      <c r="Q856" s="99" t="str">
        <f>IF(Lists!$BA$4="","No","")</f>
        <v>No</v>
      </c>
      <c r="R856" s="100" t="str">
        <f>IF(ISERROR(VLOOKUP($E856,Lists!$T$4:$AA$49,6,FALSE)),"",VLOOKUP($E856,Lists!$T$4:$AA$49,6,FALSE))</f>
        <v/>
      </c>
      <c r="S856" s="101" t="str">
        <f>IF(ISERROR(VLOOKUP($E856,Lists!$T$4:$AA$49,7,FALSE)),"",VLOOKUP($E856,Lists!$T$4:$AA$49,7,FALSE))</f>
        <v/>
      </c>
      <c r="T856" s="102"/>
      <c r="U856" s="102"/>
      <c r="V856" s="102"/>
      <c r="W856" s="102"/>
      <c r="X856" s="102" t="str">
        <f>IF(ISERROR(VLOOKUP($E856,Lists!$T$4:$AF$49,13,FALSE))," ",VLOOKUP($E856,Lists!$T$4:$AF$49,13,FALSE))</f>
        <v xml:space="preserve"> </v>
      </c>
    </row>
    <row r="857" spans="1:24" x14ac:dyDescent="0.25">
      <c r="A857" s="91"/>
      <c r="B857" s="76" t="s">
        <v>781</v>
      </c>
      <c r="C857" s="89" t="s">
        <v>900</v>
      </c>
      <c r="D857" s="139" t="str">
        <f>IF(ISERROR(VLOOKUP($B857,Lists!$R$4:$S$17,2,FALSE)),"",VLOOKUP($B857,Lists!$R$4:$S$17,2,FALSE))</f>
        <v/>
      </c>
      <c r="E857" s="90" t="s">
        <v>799</v>
      </c>
      <c r="F857" s="96"/>
      <c r="G857" s="96" t="s">
        <v>836</v>
      </c>
      <c r="H857" s="91" t="s">
        <v>1016</v>
      </c>
      <c r="I857" s="91" t="s">
        <v>926</v>
      </c>
      <c r="J857" s="97"/>
      <c r="K857" s="78" t="s">
        <v>945</v>
      </c>
      <c r="L857" s="140" t="str">
        <f>IF(ISERROR(VLOOKUP($B857&amp;" "&amp;$M857,Lists!$AC$4:$AD$17,2,FALSE)),"",VLOOKUP($B857&amp;" "&amp;$M857,Lists!$AC$4:$AD$17,2,FALSE))</f>
        <v/>
      </c>
      <c r="M857" s="78" t="str">
        <f>IF(ISERROR(VLOOKUP($K857,Lists!$L$4:$M$7,2,FALSE)),"",VLOOKUP($K857,Lists!$L$4:$M$7,2,FALSE))</f>
        <v/>
      </c>
      <c r="N857" s="98" t="str">
        <f t="shared" si="13"/>
        <v/>
      </c>
      <c r="O857" s="124" t="str">
        <f>IF(C857="no",VLOOKUP(B857,Lists!$R$4:$AB$17,10, FALSE),"Please enter details here")</f>
        <v>Please enter details here</v>
      </c>
      <c r="P857" s="99"/>
      <c r="Q857" s="99" t="str">
        <f>IF(Lists!$BA$4="","No","")</f>
        <v>No</v>
      </c>
      <c r="R857" s="100" t="str">
        <f>IF(ISERROR(VLOOKUP($E857,Lists!$T$4:$AA$49,6,FALSE)),"",VLOOKUP($E857,Lists!$T$4:$AA$49,6,FALSE))</f>
        <v/>
      </c>
      <c r="S857" s="101" t="str">
        <f>IF(ISERROR(VLOOKUP($E857,Lists!$T$4:$AA$49,7,FALSE)),"",VLOOKUP($E857,Lists!$T$4:$AA$49,7,FALSE))</f>
        <v/>
      </c>
      <c r="T857" s="102"/>
      <c r="U857" s="102"/>
      <c r="V857" s="102"/>
      <c r="W857" s="102"/>
      <c r="X857" s="102" t="str">
        <f>IF(ISERROR(VLOOKUP($E857,Lists!$T$4:$AF$49,13,FALSE))," ",VLOOKUP($E857,Lists!$T$4:$AF$49,13,FALSE))</f>
        <v xml:space="preserve"> </v>
      </c>
    </row>
    <row r="858" spans="1:24" x14ac:dyDescent="0.25">
      <c r="A858" s="91"/>
      <c r="B858" s="76" t="s">
        <v>781</v>
      </c>
      <c r="C858" s="89" t="s">
        <v>900</v>
      </c>
      <c r="D858" s="139" t="str">
        <f>IF(ISERROR(VLOOKUP($B858,Lists!$R$4:$S$17,2,FALSE)),"",VLOOKUP($B858,Lists!$R$4:$S$17,2,FALSE))</f>
        <v/>
      </c>
      <c r="E858" s="90" t="s">
        <v>799</v>
      </c>
      <c r="F858" s="96"/>
      <c r="G858" s="96" t="s">
        <v>836</v>
      </c>
      <c r="H858" s="91" t="s">
        <v>1016</v>
      </c>
      <c r="I858" s="91" t="s">
        <v>926</v>
      </c>
      <c r="J858" s="97"/>
      <c r="K858" s="78" t="s">
        <v>945</v>
      </c>
      <c r="L858" s="140" t="str">
        <f>IF(ISERROR(VLOOKUP($B858&amp;" "&amp;$M858,Lists!$AC$4:$AD$17,2,FALSE)),"",VLOOKUP($B858&amp;" "&amp;$M858,Lists!$AC$4:$AD$17,2,FALSE))</f>
        <v/>
      </c>
      <c r="M858" s="78" t="str">
        <f>IF(ISERROR(VLOOKUP($K858,Lists!$L$4:$M$7,2,FALSE)),"",VLOOKUP($K858,Lists!$L$4:$M$7,2,FALSE))</f>
        <v/>
      </c>
      <c r="N858" s="98" t="str">
        <f t="shared" si="13"/>
        <v/>
      </c>
      <c r="O858" s="124" t="str">
        <f>IF(C858="no",VLOOKUP(B858,Lists!$R$4:$AB$17,10, FALSE),"Please enter details here")</f>
        <v>Please enter details here</v>
      </c>
      <c r="P858" s="99"/>
      <c r="Q858" s="99" t="str">
        <f>IF(Lists!$BA$4="","No","")</f>
        <v>No</v>
      </c>
      <c r="R858" s="100" t="str">
        <f>IF(ISERROR(VLOOKUP($E858,Lists!$T$4:$AA$49,6,FALSE)),"",VLOOKUP($E858,Lists!$T$4:$AA$49,6,FALSE))</f>
        <v/>
      </c>
      <c r="S858" s="101" t="str">
        <f>IF(ISERROR(VLOOKUP($E858,Lists!$T$4:$AA$49,7,FALSE)),"",VLOOKUP($E858,Lists!$T$4:$AA$49,7,FALSE))</f>
        <v/>
      </c>
      <c r="T858" s="102"/>
      <c r="U858" s="102"/>
      <c r="V858" s="102"/>
      <c r="W858" s="102"/>
      <c r="X858" s="102" t="str">
        <f>IF(ISERROR(VLOOKUP($E858,Lists!$T$4:$AF$49,13,FALSE))," ",VLOOKUP($E858,Lists!$T$4:$AF$49,13,FALSE))</f>
        <v xml:space="preserve"> </v>
      </c>
    </row>
    <row r="859" spans="1:24" x14ac:dyDescent="0.25">
      <c r="A859" s="91"/>
      <c r="B859" s="76" t="s">
        <v>781</v>
      </c>
      <c r="C859" s="89" t="s">
        <v>900</v>
      </c>
      <c r="D859" s="139" t="str">
        <f>IF(ISERROR(VLOOKUP($B859,Lists!$R$4:$S$17,2,FALSE)),"",VLOOKUP($B859,Lists!$R$4:$S$17,2,FALSE))</f>
        <v/>
      </c>
      <c r="E859" s="90" t="s">
        <v>799</v>
      </c>
      <c r="F859" s="96"/>
      <c r="G859" s="96" t="s">
        <v>836</v>
      </c>
      <c r="H859" s="91" t="s">
        <v>1016</v>
      </c>
      <c r="I859" s="91" t="s">
        <v>926</v>
      </c>
      <c r="J859" s="97"/>
      <c r="K859" s="78" t="s">
        <v>945</v>
      </c>
      <c r="L859" s="140" t="str">
        <f>IF(ISERROR(VLOOKUP($B859&amp;" "&amp;$M859,Lists!$AC$4:$AD$17,2,FALSE)),"",VLOOKUP($B859&amp;" "&amp;$M859,Lists!$AC$4:$AD$17,2,FALSE))</f>
        <v/>
      </c>
      <c r="M859" s="78" t="str">
        <f>IF(ISERROR(VLOOKUP($K859,Lists!$L$4:$M$7,2,FALSE)),"",VLOOKUP($K859,Lists!$L$4:$M$7,2,FALSE))</f>
        <v/>
      </c>
      <c r="N859" s="98" t="str">
        <f t="shared" si="13"/>
        <v/>
      </c>
      <c r="O859" s="124" t="str">
        <f>IF(C859="no",VLOOKUP(B859,Lists!$R$4:$AB$17,10, FALSE),"Please enter details here")</f>
        <v>Please enter details here</v>
      </c>
      <c r="P859" s="99"/>
      <c r="Q859" s="99" t="str">
        <f>IF(Lists!$BA$4="","No","")</f>
        <v>No</v>
      </c>
      <c r="R859" s="100" t="str">
        <f>IF(ISERROR(VLOOKUP($E859,Lists!$T$4:$AA$49,6,FALSE)),"",VLOOKUP($E859,Lists!$T$4:$AA$49,6,FALSE))</f>
        <v/>
      </c>
      <c r="S859" s="101" t="str">
        <f>IF(ISERROR(VLOOKUP($E859,Lists!$T$4:$AA$49,7,FALSE)),"",VLOOKUP($E859,Lists!$T$4:$AA$49,7,FALSE))</f>
        <v/>
      </c>
      <c r="T859" s="102"/>
      <c r="U859" s="102"/>
      <c r="V859" s="102"/>
      <c r="W859" s="102"/>
      <c r="X859" s="102" t="str">
        <f>IF(ISERROR(VLOOKUP($E859,Lists!$T$4:$AF$49,13,FALSE))," ",VLOOKUP($E859,Lists!$T$4:$AF$49,13,FALSE))</f>
        <v xml:space="preserve"> </v>
      </c>
    </row>
    <row r="860" spans="1:24" x14ac:dyDescent="0.25">
      <c r="A860" s="91"/>
      <c r="B860" s="76" t="s">
        <v>781</v>
      </c>
      <c r="C860" s="89" t="s">
        <v>900</v>
      </c>
      <c r="D860" s="139" t="str">
        <f>IF(ISERROR(VLOOKUP($B860,Lists!$R$4:$S$17,2,FALSE)),"",VLOOKUP($B860,Lists!$R$4:$S$17,2,FALSE))</f>
        <v/>
      </c>
      <c r="E860" s="90" t="s">
        <v>799</v>
      </c>
      <c r="F860" s="96"/>
      <c r="G860" s="96" t="s">
        <v>836</v>
      </c>
      <c r="H860" s="91" t="s">
        <v>1016</v>
      </c>
      <c r="I860" s="91" t="s">
        <v>926</v>
      </c>
      <c r="J860" s="97"/>
      <c r="K860" s="78" t="s">
        <v>945</v>
      </c>
      <c r="L860" s="140" t="str">
        <f>IF(ISERROR(VLOOKUP($B860&amp;" "&amp;$M860,Lists!$AC$4:$AD$17,2,FALSE)),"",VLOOKUP($B860&amp;" "&amp;$M860,Lists!$AC$4:$AD$17,2,FALSE))</f>
        <v/>
      </c>
      <c r="M860" s="78" t="str">
        <f>IF(ISERROR(VLOOKUP($K860,Lists!$L$4:$M$7,2,FALSE)),"",VLOOKUP($K860,Lists!$L$4:$M$7,2,FALSE))</f>
        <v/>
      </c>
      <c r="N860" s="98" t="str">
        <f t="shared" si="13"/>
        <v/>
      </c>
      <c r="O860" s="124" t="str">
        <f>IF(C860="no",VLOOKUP(B860,Lists!$R$4:$AB$17,10, FALSE),"Please enter details here")</f>
        <v>Please enter details here</v>
      </c>
      <c r="P860" s="99"/>
      <c r="Q860" s="99" t="str">
        <f>IF(Lists!$BA$4="","No","")</f>
        <v>No</v>
      </c>
      <c r="R860" s="100" t="str">
        <f>IF(ISERROR(VLOOKUP($E860,Lists!$T$4:$AA$49,6,FALSE)),"",VLOOKUP($E860,Lists!$T$4:$AA$49,6,FALSE))</f>
        <v/>
      </c>
      <c r="S860" s="101" t="str">
        <f>IF(ISERROR(VLOOKUP($E860,Lists!$T$4:$AA$49,7,FALSE)),"",VLOOKUP($E860,Lists!$T$4:$AA$49,7,FALSE))</f>
        <v/>
      </c>
      <c r="T860" s="102"/>
      <c r="U860" s="102"/>
      <c r="V860" s="102"/>
      <c r="W860" s="102"/>
      <c r="X860" s="102" t="str">
        <f>IF(ISERROR(VLOOKUP($E860,Lists!$T$4:$AF$49,13,FALSE))," ",VLOOKUP($E860,Lists!$T$4:$AF$49,13,FALSE))</f>
        <v xml:space="preserve"> </v>
      </c>
    </row>
    <row r="861" spans="1:24" x14ac:dyDescent="0.25">
      <c r="A861" s="91"/>
      <c r="B861" s="76" t="s">
        <v>781</v>
      </c>
      <c r="C861" s="89" t="s">
        <v>900</v>
      </c>
      <c r="D861" s="139" t="str">
        <f>IF(ISERROR(VLOOKUP($B861,Lists!$R$4:$S$17,2,FALSE)),"",VLOOKUP($B861,Lists!$R$4:$S$17,2,FALSE))</f>
        <v/>
      </c>
      <c r="E861" s="90" t="s">
        <v>799</v>
      </c>
      <c r="F861" s="96"/>
      <c r="G861" s="96" t="s">
        <v>836</v>
      </c>
      <c r="H861" s="91" t="s">
        <v>1016</v>
      </c>
      <c r="I861" s="91" t="s">
        <v>926</v>
      </c>
      <c r="J861" s="97"/>
      <c r="K861" s="78" t="s">
        <v>945</v>
      </c>
      <c r="L861" s="140" t="str">
        <f>IF(ISERROR(VLOOKUP($B861&amp;" "&amp;$M861,Lists!$AC$4:$AD$17,2,FALSE)),"",VLOOKUP($B861&amp;" "&amp;$M861,Lists!$AC$4:$AD$17,2,FALSE))</f>
        <v/>
      </c>
      <c r="M861" s="78" t="str">
        <f>IF(ISERROR(VLOOKUP($K861,Lists!$L$4:$M$7,2,FALSE)),"",VLOOKUP($K861,Lists!$L$4:$M$7,2,FALSE))</f>
        <v/>
      </c>
      <c r="N861" s="98" t="str">
        <f t="shared" si="13"/>
        <v/>
      </c>
      <c r="O861" s="124" t="str">
        <f>IF(C861="no",VLOOKUP(B861,Lists!$R$4:$AB$17,10, FALSE),"Please enter details here")</f>
        <v>Please enter details here</v>
      </c>
      <c r="P861" s="99"/>
      <c r="Q861" s="99" t="str">
        <f>IF(Lists!$BA$4="","No","")</f>
        <v>No</v>
      </c>
      <c r="R861" s="100" t="str">
        <f>IF(ISERROR(VLOOKUP($E861,Lists!$T$4:$AA$49,6,FALSE)),"",VLOOKUP($E861,Lists!$T$4:$AA$49,6,FALSE))</f>
        <v/>
      </c>
      <c r="S861" s="101" t="str">
        <f>IF(ISERROR(VLOOKUP($E861,Lists!$T$4:$AA$49,7,FALSE)),"",VLOOKUP($E861,Lists!$T$4:$AA$49,7,FALSE))</f>
        <v/>
      </c>
      <c r="T861" s="102"/>
      <c r="U861" s="102"/>
      <c r="V861" s="102"/>
      <c r="W861" s="102"/>
      <c r="X861" s="102" t="str">
        <f>IF(ISERROR(VLOOKUP($E861,Lists!$T$4:$AF$49,13,FALSE))," ",VLOOKUP($E861,Lists!$T$4:$AF$49,13,FALSE))</f>
        <v xml:space="preserve"> </v>
      </c>
    </row>
    <row r="862" spans="1:24" x14ac:dyDescent="0.25">
      <c r="A862" s="91"/>
      <c r="B862" s="76" t="s">
        <v>781</v>
      </c>
      <c r="C862" s="89" t="s">
        <v>900</v>
      </c>
      <c r="D862" s="139" t="str">
        <f>IF(ISERROR(VLOOKUP($B862,Lists!$R$4:$S$17,2,FALSE)),"",VLOOKUP($B862,Lists!$R$4:$S$17,2,FALSE))</f>
        <v/>
      </c>
      <c r="E862" s="90" t="s">
        <v>799</v>
      </c>
      <c r="F862" s="96"/>
      <c r="G862" s="96" t="s">
        <v>836</v>
      </c>
      <c r="H862" s="91" t="s">
        <v>1016</v>
      </c>
      <c r="I862" s="91" t="s">
        <v>926</v>
      </c>
      <c r="J862" s="97"/>
      <c r="K862" s="78" t="s">
        <v>945</v>
      </c>
      <c r="L862" s="140" t="str">
        <f>IF(ISERROR(VLOOKUP($B862&amp;" "&amp;$M862,Lists!$AC$4:$AD$17,2,FALSE)),"",VLOOKUP($B862&amp;" "&amp;$M862,Lists!$AC$4:$AD$17,2,FALSE))</f>
        <v/>
      </c>
      <c r="M862" s="78" t="str">
        <f>IF(ISERROR(VLOOKUP($K862,Lists!$L$4:$M$7,2,FALSE)),"",VLOOKUP($K862,Lists!$L$4:$M$7,2,FALSE))</f>
        <v/>
      </c>
      <c r="N862" s="98" t="str">
        <f t="shared" si="13"/>
        <v/>
      </c>
      <c r="O862" s="124" t="str">
        <f>IF(C862="no",VLOOKUP(B862,Lists!$R$4:$AB$17,10, FALSE),"Please enter details here")</f>
        <v>Please enter details here</v>
      </c>
      <c r="P862" s="99"/>
      <c r="Q862" s="99" t="str">
        <f>IF(Lists!$BA$4="","No","")</f>
        <v>No</v>
      </c>
      <c r="R862" s="100" t="str">
        <f>IF(ISERROR(VLOOKUP($E862,Lists!$T$4:$AA$49,6,FALSE)),"",VLOOKUP($E862,Lists!$T$4:$AA$49,6,FALSE))</f>
        <v/>
      </c>
      <c r="S862" s="101" t="str">
        <f>IF(ISERROR(VLOOKUP($E862,Lists!$T$4:$AA$49,7,FALSE)),"",VLOOKUP($E862,Lists!$T$4:$AA$49,7,FALSE))</f>
        <v/>
      </c>
      <c r="T862" s="102"/>
      <c r="U862" s="102"/>
      <c r="V862" s="102"/>
      <c r="W862" s="102"/>
      <c r="X862" s="102" t="str">
        <f>IF(ISERROR(VLOOKUP($E862,Lists!$T$4:$AF$49,13,FALSE))," ",VLOOKUP($E862,Lists!$T$4:$AF$49,13,FALSE))</f>
        <v xml:space="preserve"> </v>
      </c>
    </row>
    <row r="863" spans="1:24" x14ac:dyDescent="0.25">
      <c r="A863" s="91"/>
      <c r="B863" s="76" t="s">
        <v>781</v>
      </c>
      <c r="C863" s="89" t="s">
        <v>900</v>
      </c>
      <c r="D863" s="139" t="str">
        <f>IF(ISERROR(VLOOKUP($B863,Lists!$R$4:$S$17,2,FALSE)),"",VLOOKUP($B863,Lists!$R$4:$S$17,2,FALSE))</f>
        <v/>
      </c>
      <c r="E863" s="90" t="s">
        <v>799</v>
      </c>
      <c r="F863" s="96"/>
      <c r="G863" s="96" t="s">
        <v>836</v>
      </c>
      <c r="H863" s="91" t="s">
        <v>1016</v>
      </c>
      <c r="I863" s="91" t="s">
        <v>926</v>
      </c>
      <c r="J863" s="97"/>
      <c r="K863" s="78" t="s">
        <v>945</v>
      </c>
      <c r="L863" s="140" t="str">
        <f>IF(ISERROR(VLOOKUP($B863&amp;" "&amp;$M863,Lists!$AC$4:$AD$17,2,FALSE)),"",VLOOKUP($B863&amp;" "&amp;$M863,Lists!$AC$4:$AD$17,2,FALSE))</f>
        <v/>
      </c>
      <c r="M863" s="78" t="str">
        <f>IF(ISERROR(VLOOKUP($K863,Lists!$L$4:$M$7,2,FALSE)),"",VLOOKUP($K863,Lists!$L$4:$M$7,2,FALSE))</f>
        <v/>
      </c>
      <c r="N863" s="98" t="str">
        <f t="shared" si="13"/>
        <v/>
      </c>
      <c r="O863" s="124" t="str">
        <f>IF(C863="no",VLOOKUP(B863,Lists!$R$4:$AB$17,10, FALSE),"Please enter details here")</f>
        <v>Please enter details here</v>
      </c>
      <c r="P863" s="99"/>
      <c r="Q863" s="99" t="str">
        <f>IF(Lists!$BA$4="","No","")</f>
        <v>No</v>
      </c>
      <c r="R863" s="100" t="str">
        <f>IF(ISERROR(VLOOKUP($E863,Lists!$T$4:$AA$49,6,FALSE)),"",VLOOKUP($E863,Lists!$T$4:$AA$49,6,FALSE))</f>
        <v/>
      </c>
      <c r="S863" s="101" t="str">
        <f>IF(ISERROR(VLOOKUP($E863,Lists!$T$4:$AA$49,7,FALSE)),"",VLOOKUP($E863,Lists!$T$4:$AA$49,7,FALSE))</f>
        <v/>
      </c>
      <c r="T863" s="102"/>
      <c r="U863" s="102"/>
      <c r="V863" s="102"/>
      <c r="W863" s="102"/>
      <c r="X863" s="102" t="str">
        <f>IF(ISERROR(VLOOKUP($E863,Lists!$T$4:$AF$49,13,FALSE))," ",VLOOKUP($E863,Lists!$T$4:$AF$49,13,FALSE))</f>
        <v xml:space="preserve"> </v>
      </c>
    </row>
    <row r="864" spans="1:24" x14ac:dyDescent="0.25">
      <c r="A864" s="91"/>
      <c r="B864" s="76" t="s">
        <v>781</v>
      </c>
      <c r="C864" s="89" t="s">
        <v>900</v>
      </c>
      <c r="D864" s="139" t="str">
        <f>IF(ISERROR(VLOOKUP($B864,Lists!$R$4:$S$17,2,FALSE)),"",VLOOKUP($B864,Lists!$R$4:$S$17,2,FALSE))</f>
        <v/>
      </c>
      <c r="E864" s="90" t="s">
        <v>799</v>
      </c>
      <c r="F864" s="96"/>
      <c r="G864" s="96" t="s">
        <v>836</v>
      </c>
      <c r="H864" s="91" t="s">
        <v>1016</v>
      </c>
      <c r="I864" s="91" t="s">
        <v>926</v>
      </c>
      <c r="J864" s="97"/>
      <c r="K864" s="78" t="s">
        <v>945</v>
      </c>
      <c r="L864" s="140" t="str">
        <f>IF(ISERROR(VLOOKUP($B864&amp;" "&amp;$M864,Lists!$AC$4:$AD$17,2,FALSE)),"",VLOOKUP($B864&amp;" "&amp;$M864,Lists!$AC$4:$AD$17,2,FALSE))</f>
        <v/>
      </c>
      <c r="M864" s="78" t="str">
        <f>IF(ISERROR(VLOOKUP($K864,Lists!$L$4:$M$7,2,FALSE)),"",VLOOKUP($K864,Lists!$L$4:$M$7,2,FALSE))</f>
        <v/>
      </c>
      <c r="N864" s="98" t="str">
        <f t="shared" si="13"/>
        <v/>
      </c>
      <c r="O864" s="124" t="str">
        <f>IF(C864="no",VLOOKUP(B864,Lists!$R$4:$AB$17,10, FALSE),"Please enter details here")</f>
        <v>Please enter details here</v>
      </c>
      <c r="P864" s="99"/>
      <c r="Q864" s="99" t="str">
        <f>IF(Lists!$BA$4="","No","")</f>
        <v>No</v>
      </c>
      <c r="R864" s="100" t="str">
        <f>IF(ISERROR(VLOOKUP($E864,Lists!$T$4:$AA$49,6,FALSE)),"",VLOOKUP($E864,Lists!$T$4:$AA$49,6,FALSE))</f>
        <v/>
      </c>
      <c r="S864" s="101" t="str">
        <f>IF(ISERROR(VLOOKUP($E864,Lists!$T$4:$AA$49,7,FALSE)),"",VLOOKUP($E864,Lists!$T$4:$AA$49,7,FALSE))</f>
        <v/>
      </c>
      <c r="T864" s="102"/>
      <c r="U864" s="102"/>
      <c r="V864" s="102"/>
      <c r="W864" s="102"/>
      <c r="X864" s="102" t="str">
        <f>IF(ISERROR(VLOOKUP($E864,Lists!$T$4:$AF$49,13,FALSE))," ",VLOOKUP($E864,Lists!$T$4:$AF$49,13,FALSE))</f>
        <v xml:space="preserve"> </v>
      </c>
    </row>
    <row r="865" spans="1:24" x14ac:dyDescent="0.25">
      <c r="A865" s="91"/>
      <c r="B865" s="76" t="s">
        <v>781</v>
      </c>
      <c r="C865" s="89" t="s">
        <v>900</v>
      </c>
      <c r="D865" s="139" t="str">
        <f>IF(ISERROR(VLOOKUP($B865,Lists!$R$4:$S$17,2,FALSE)),"",VLOOKUP($B865,Lists!$R$4:$S$17,2,FALSE))</f>
        <v/>
      </c>
      <c r="E865" s="90" t="s">
        <v>799</v>
      </c>
      <c r="F865" s="96"/>
      <c r="G865" s="96" t="s">
        <v>836</v>
      </c>
      <c r="H865" s="91" t="s">
        <v>1016</v>
      </c>
      <c r="I865" s="91" t="s">
        <v>926</v>
      </c>
      <c r="J865" s="97"/>
      <c r="K865" s="78" t="s">
        <v>945</v>
      </c>
      <c r="L865" s="140" t="str">
        <f>IF(ISERROR(VLOOKUP($B865&amp;" "&amp;$M865,Lists!$AC$4:$AD$17,2,FALSE)),"",VLOOKUP($B865&amp;" "&amp;$M865,Lists!$AC$4:$AD$17,2,FALSE))</f>
        <v/>
      </c>
      <c r="M865" s="78" t="str">
        <f>IF(ISERROR(VLOOKUP($K865,Lists!$L$4:$M$7,2,FALSE)),"",VLOOKUP($K865,Lists!$L$4:$M$7,2,FALSE))</f>
        <v/>
      </c>
      <c r="N865" s="98" t="str">
        <f t="shared" si="13"/>
        <v/>
      </c>
      <c r="O865" s="124" t="str">
        <f>IF(C865="no",VLOOKUP(B865,Lists!$R$4:$AB$17,10, FALSE),"Please enter details here")</f>
        <v>Please enter details here</v>
      </c>
      <c r="P865" s="99"/>
      <c r="Q865" s="99" t="str">
        <f>IF(Lists!$BA$4="","No","")</f>
        <v>No</v>
      </c>
      <c r="R865" s="100" t="str">
        <f>IF(ISERROR(VLOOKUP($E865,Lists!$T$4:$AA$49,6,FALSE)),"",VLOOKUP($E865,Lists!$T$4:$AA$49,6,FALSE))</f>
        <v/>
      </c>
      <c r="S865" s="101" t="str">
        <f>IF(ISERROR(VLOOKUP($E865,Lists!$T$4:$AA$49,7,FALSE)),"",VLOOKUP($E865,Lists!$T$4:$AA$49,7,FALSE))</f>
        <v/>
      </c>
      <c r="T865" s="102"/>
      <c r="U865" s="102"/>
      <c r="V865" s="102"/>
      <c r="W865" s="102"/>
      <c r="X865" s="102" t="str">
        <f>IF(ISERROR(VLOOKUP($E865,Lists!$T$4:$AF$49,13,FALSE))," ",VLOOKUP($E865,Lists!$T$4:$AF$49,13,FALSE))</f>
        <v xml:space="preserve"> </v>
      </c>
    </row>
    <row r="866" spans="1:24" x14ac:dyDescent="0.25">
      <c r="A866" s="91"/>
      <c r="B866" s="76" t="s">
        <v>781</v>
      </c>
      <c r="C866" s="89" t="s">
        <v>900</v>
      </c>
      <c r="D866" s="139" t="str">
        <f>IF(ISERROR(VLOOKUP($B866,Lists!$R$4:$S$17,2,FALSE)),"",VLOOKUP($B866,Lists!$R$4:$S$17,2,FALSE))</f>
        <v/>
      </c>
      <c r="E866" s="90" t="s">
        <v>799</v>
      </c>
      <c r="F866" s="96"/>
      <c r="G866" s="96" t="s">
        <v>836</v>
      </c>
      <c r="H866" s="91" t="s">
        <v>1016</v>
      </c>
      <c r="I866" s="91" t="s">
        <v>926</v>
      </c>
      <c r="J866" s="97"/>
      <c r="K866" s="78" t="s">
        <v>945</v>
      </c>
      <c r="L866" s="140" t="str">
        <f>IF(ISERROR(VLOOKUP($B866&amp;" "&amp;$M866,Lists!$AC$4:$AD$17,2,FALSE)),"",VLOOKUP($B866&amp;" "&amp;$M866,Lists!$AC$4:$AD$17,2,FALSE))</f>
        <v/>
      </c>
      <c r="M866" s="78" t="str">
        <f>IF(ISERROR(VLOOKUP($K866,Lists!$L$4:$M$7,2,FALSE)),"",VLOOKUP($K866,Lists!$L$4:$M$7,2,FALSE))</f>
        <v/>
      </c>
      <c r="N866" s="98" t="str">
        <f t="shared" si="13"/>
        <v/>
      </c>
      <c r="O866" s="124" t="str">
        <f>IF(C866="no",VLOOKUP(B866,Lists!$R$4:$AB$17,10, FALSE),"Please enter details here")</f>
        <v>Please enter details here</v>
      </c>
      <c r="P866" s="99"/>
      <c r="Q866" s="99" t="str">
        <f>IF(Lists!$BA$4="","No","")</f>
        <v>No</v>
      </c>
      <c r="R866" s="100" t="str">
        <f>IF(ISERROR(VLOOKUP($E866,Lists!$T$4:$AA$49,6,FALSE)),"",VLOOKUP($E866,Lists!$T$4:$AA$49,6,FALSE))</f>
        <v/>
      </c>
      <c r="S866" s="101" t="str">
        <f>IF(ISERROR(VLOOKUP($E866,Lists!$T$4:$AA$49,7,FALSE)),"",VLOOKUP($E866,Lists!$T$4:$AA$49,7,FALSE))</f>
        <v/>
      </c>
      <c r="T866" s="102"/>
      <c r="U866" s="102"/>
      <c r="V866" s="102"/>
      <c r="W866" s="102"/>
      <c r="X866" s="102" t="str">
        <f>IF(ISERROR(VLOOKUP($E866,Lists!$T$4:$AF$49,13,FALSE))," ",VLOOKUP($E866,Lists!$T$4:$AF$49,13,FALSE))</f>
        <v xml:space="preserve"> </v>
      </c>
    </row>
    <row r="867" spans="1:24" x14ac:dyDescent="0.25">
      <c r="A867" s="91"/>
      <c r="B867" s="76" t="s">
        <v>781</v>
      </c>
      <c r="C867" s="89" t="s">
        <v>900</v>
      </c>
      <c r="D867" s="139" t="str">
        <f>IF(ISERROR(VLOOKUP($B867,Lists!$R$4:$S$17,2,FALSE)),"",VLOOKUP($B867,Lists!$R$4:$S$17,2,FALSE))</f>
        <v/>
      </c>
      <c r="E867" s="90" t="s">
        <v>799</v>
      </c>
      <c r="F867" s="96"/>
      <c r="G867" s="96" t="s">
        <v>836</v>
      </c>
      <c r="H867" s="91" t="s">
        <v>1016</v>
      </c>
      <c r="I867" s="91" t="s">
        <v>926</v>
      </c>
      <c r="J867" s="97"/>
      <c r="K867" s="78" t="s">
        <v>945</v>
      </c>
      <c r="L867" s="140" t="str">
        <f>IF(ISERROR(VLOOKUP($B867&amp;" "&amp;$M867,Lists!$AC$4:$AD$17,2,FALSE)),"",VLOOKUP($B867&amp;" "&amp;$M867,Lists!$AC$4:$AD$17,2,FALSE))</f>
        <v/>
      </c>
      <c r="M867" s="78" t="str">
        <f>IF(ISERROR(VLOOKUP($K867,Lists!$L$4:$M$7,2,FALSE)),"",VLOOKUP($K867,Lists!$L$4:$M$7,2,FALSE))</f>
        <v/>
      </c>
      <c r="N867" s="98" t="str">
        <f t="shared" si="13"/>
        <v/>
      </c>
      <c r="O867" s="124" t="str">
        <f>IF(C867="no",VLOOKUP(B867,Lists!$R$4:$AB$17,10, FALSE),"Please enter details here")</f>
        <v>Please enter details here</v>
      </c>
      <c r="P867" s="99"/>
      <c r="Q867" s="99" t="str">
        <f>IF(Lists!$BA$4="","No","")</f>
        <v>No</v>
      </c>
      <c r="R867" s="100" t="str">
        <f>IF(ISERROR(VLOOKUP($E867,Lists!$T$4:$AA$49,6,FALSE)),"",VLOOKUP($E867,Lists!$T$4:$AA$49,6,FALSE))</f>
        <v/>
      </c>
      <c r="S867" s="101" t="str">
        <f>IF(ISERROR(VLOOKUP($E867,Lists!$T$4:$AA$49,7,FALSE)),"",VLOOKUP($E867,Lists!$T$4:$AA$49,7,FALSE))</f>
        <v/>
      </c>
      <c r="T867" s="102"/>
      <c r="U867" s="102"/>
      <c r="V867" s="102"/>
      <c r="W867" s="102"/>
      <c r="X867" s="102" t="str">
        <f>IF(ISERROR(VLOOKUP($E867,Lists!$T$4:$AF$49,13,FALSE))," ",VLOOKUP($E867,Lists!$T$4:$AF$49,13,FALSE))</f>
        <v xml:space="preserve"> </v>
      </c>
    </row>
    <row r="868" spans="1:24" x14ac:dyDescent="0.25">
      <c r="A868" s="91"/>
      <c r="B868" s="76" t="s">
        <v>781</v>
      </c>
      <c r="C868" s="89" t="s">
        <v>900</v>
      </c>
      <c r="D868" s="139" t="str">
        <f>IF(ISERROR(VLOOKUP($B868,Lists!$R$4:$S$17,2,FALSE)),"",VLOOKUP($B868,Lists!$R$4:$S$17,2,FALSE))</f>
        <v/>
      </c>
      <c r="E868" s="90" t="s">
        <v>799</v>
      </c>
      <c r="F868" s="96"/>
      <c r="G868" s="96" t="s">
        <v>836</v>
      </c>
      <c r="H868" s="91" t="s">
        <v>1016</v>
      </c>
      <c r="I868" s="91" t="s">
        <v>926</v>
      </c>
      <c r="J868" s="97"/>
      <c r="K868" s="78" t="s">
        <v>945</v>
      </c>
      <c r="L868" s="140" t="str">
        <f>IF(ISERROR(VLOOKUP($B868&amp;" "&amp;$M868,Lists!$AC$4:$AD$17,2,FALSE)),"",VLOOKUP($B868&amp;" "&amp;$M868,Lists!$AC$4:$AD$17,2,FALSE))</f>
        <v/>
      </c>
      <c r="M868" s="78" t="str">
        <f>IF(ISERROR(VLOOKUP($K868,Lists!$L$4:$M$7,2,FALSE)),"",VLOOKUP($K868,Lists!$L$4:$M$7,2,FALSE))</f>
        <v/>
      </c>
      <c r="N868" s="98" t="str">
        <f t="shared" si="13"/>
        <v/>
      </c>
      <c r="O868" s="124" t="str">
        <f>IF(C868="no",VLOOKUP(B868,Lists!$R$4:$AB$17,10, FALSE),"Please enter details here")</f>
        <v>Please enter details here</v>
      </c>
      <c r="P868" s="99"/>
      <c r="Q868" s="99" t="str">
        <f>IF(Lists!$BA$4="","No","")</f>
        <v>No</v>
      </c>
      <c r="R868" s="100" t="str">
        <f>IF(ISERROR(VLOOKUP($E868,Lists!$T$4:$AA$49,6,FALSE)),"",VLOOKUP($E868,Lists!$T$4:$AA$49,6,FALSE))</f>
        <v/>
      </c>
      <c r="S868" s="101" t="str">
        <f>IF(ISERROR(VLOOKUP($E868,Lists!$T$4:$AA$49,7,FALSE)),"",VLOOKUP($E868,Lists!$T$4:$AA$49,7,FALSE))</f>
        <v/>
      </c>
      <c r="T868" s="102"/>
      <c r="U868" s="102"/>
      <c r="V868" s="102"/>
      <c r="W868" s="102"/>
      <c r="X868" s="102" t="str">
        <f>IF(ISERROR(VLOOKUP($E868,Lists!$T$4:$AF$49,13,FALSE))," ",VLOOKUP($E868,Lists!$T$4:$AF$49,13,FALSE))</f>
        <v xml:space="preserve"> </v>
      </c>
    </row>
    <row r="869" spans="1:24" x14ac:dyDescent="0.25">
      <c r="A869" s="91"/>
      <c r="B869" s="76" t="s">
        <v>781</v>
      </c>
      <c r="C869" s="89" t="s">
        <v>900</v>
      </c>
      <c r="D869" s="139" t="str">
        <f>IF(ISERROR(VLOOKUP($B869,Lists!$R$4:$S$17,2,FALSE)),"",VLOOKUP($B869,Lists!$R$4:$S$17,2,FALSE))</f>
        <v/>
      </c>
      <c r="E869" s="90" t="s">
        <v>799</v>
      </c>
      <c r="F869" s="96"/>
      <c r="G869" s="96" t="s">
        <v>836</v>
      </c>
      <c r="H869" s="91" t="s">
        <v>1016</v>
      </c>
      <c r="I869" s="91" t="s">
        <v>926</v>
      </c>
      <c r="J869" s="97"/>
      <c r="K869" s="78" t="s">
        <v>945</v>
      </c>
      <c r="L869" s="140" t="str">
        <f>IF(ISERROR(VLOOKUP($B869&amp;" "&amp;$M869,Lists!$AC$4:$AD$17,2,FALSE)),"",VLOOKUP($B869&amp;" "&amp;$M869,Lists!$AC$4:$AD$17,2,FALSE))</f>
        <v/>
      </c>
      <c r="M869" s="78" t="str">
        <f>IF(ISERROR(VLOOKUP($K869,Lists!$L$4:$M$7,2,FALSE)),"",VLOOKUP($K869,Lists!$L$4:$M$7,2,FALSE))</f>
        <v/>
      </c>
      <c r="N869" s="98" t="str">
        <f t="shared" si="13"/>
        <v/>
      </c>
      <c r="O869" s="124" t="str">
        <f>IF(C869="no",VLOOKUP(B869,Lists!$R$4:$AB$17,10, FALSE),"Please enter details here")</f>
        <v>Please enter details here</v>
      </c>
      <c r="P869" s="99"/>
      <c r="Q869" s="99" t="str">
        <f>IF(Lists!$BA$4="","No","")</f>
        <v>No</v>
      </c>
      <c r="R869" s="100" t="str">
        <f>IF(ISERROR(VLOOKUP($E869,Lists!$T$4:$AA$49,6,FALSE)),"",VLOOKUP($E869,Lists!$T$4:$AA$49,6,FALSE))</f>
        <v/>
      </c>
      <c r="S869" s="101" t="str">
        <f>IF(ISERROR(VLOOKUP($E869,Lists!$T$4:$AA$49,7,FALSE)),"",VLOOKUP($E869,Lists!$T$4:$AA$49,7,FALSE))</f>
        <v/>
      </c>
      <c r="T869" s="102"/>
      <c r="U869" s="102"/>
      <c r="V869" s="102"/>
      <c r="W869" s="102"/>
      <c r="X869" s="102" t="str">
        <f>IF(ISERROR(VLOOKUP($E869,Lists!$T$4:$AF$49,13,FALSE))," ",VLOOKUP($E869,Lists!$T$4:$AF$49,13,FALSE))</f>
        <v xml:space="preserve"> </v>
      </c>
    </row>
    <row r="870" spans="1:24" x14ac:dyDescent="0.25">
      <c r="A870" s="91"/>
      <c r="B870" s="76" t="s">
        <v>781</v>
      </c>
      <c r="C870" s="89" t="s">
        <v>900</v>
      </c>
      <c r="D870" s="139" t="str">
        <f>IF(ISERROR(VLOOKUP($B870,Lists!$R$4:$S$17,2,FALSE)),"",VLOOKUP($B870,Lists!$R$4:$S$17,2,FALSE))</f>
        <v/>
      </c>
      <c r="E870" s="90" t="s">
        <v>799</v>
      </c>
      <c r="F870" s="96"/>
      <c r="G870" s="96" t="s">
        <v>836</v>
      </c>
      <c r="H870" s="91" t="s">
        <v>1016</v>
      </c>
      <c r="I870" s="91" t="s">
        <v>926</v>
      </c>
      <c r="J870" s="97"/>
      <c r="K870" s="78" t="s">
        <v>945</v>
      </c>
      <c r="L870" s="140" t="str">
        <f>IF(ISERROR(VLOOKUP($B870&amp;" "&amp;$M870,Lists!$AC$4:$AD$17,2,FALSE)),"",VLOOKUP($B870&amp;" "&amp;$M870,Lists!$AC$4:$AD$17,2,FALSE))</f>
        <v/>
      </c>
      <c r="M870" s="78" t="str">
        <f>IF(ISERROR(VLOOKUP($K870,Lists!$L$4:$M$7,2,FALSE)),"",VLOOKUP($K870,Lists!$L$4:$M$7,2,FALSE))</f>
        <v/>
      </c>
      <c r="N870" s="98" t="str">
        <f t="shared" si="13"/>
        <v/>
      </c>
      <c r="O870" s="124" t="str">
        <f>IF(C870="no",VLOOKUP(B870,Lists!$R$4:$AB$17,10, FALSE),"Please enter details here")</f>
        <v>Please enter details here</v>
      </c>
      <c r="P870" s="99"/>
      <c r="Q870" s="99" t="str">
        <f>IF(Lists!$BA$4="","No","")</f>
        <v>No</v>
      </c>
      <c r="R870" s="100" t="str">
        <f>IF(ISERROR(VLOOKUP($E870,Lists!$T$4:$AA$49,6,FALSE)),"",VLOOKUP($E870,Lists!$T$4:$AA$49,6,FALSE))</f>
        <v/>
      </c>
      <c r="S870" s="101" t="str">
        <f>IF(ISERROR(VLOOKUP($E870,Lists!$T$4:$AA$49,7,FALSE)),"",VLOOKUP($E870,Lists!$T$4:$AA$49,7,FALSE))</f>
        <v/>
      </c>
      <c r="T870" s="102"/>
      <c r="U870" s="102"/>
      <c r="V870" s="102"/>
      <c r="W870" s="102"/>
      <c r="X870" s="102" t="str">
        <f>IF(ISERROR(VLOOKUP($E870,Lists!$T$4:$AF$49,13,FALSE))," ",VLOOKUP($E870,Lists!$T$4:$AF$49,13,FALSE))</f>
        <v xml:space="preserve"> </v>
      </c>
    </row>
    <row r="871" spans="1:24" x14ac:dyDescent="0.25">
      <c r="A871" s="91"/>
      <c r="B871" s="76" t="s">
        <v>781</v>
      </c>
      <c r="C871" s="89" t="s">
        <v>900</v>
      </c>
      <c r="D871" s="139" t="str">
        <f>IF(ISERROR(VLOOKUP($B871,Lists!$R$4:$S$17,2,FALSE)),"",VLOOKUP($B871,Lists!$R$4:$S$17,2,FALSE))</f>
        <v/>
      </c>
      <c r="E871" s="90" t="s">
        <v>799</v>
      </c>
      <c r="F871" s="96"/>
      <c r="G871" s="96" t="s">
        <v>836</v>
      </c>
      <c r="H871" s="91" t="s">
        <v>1016</v>
      </c>
      <c r="I871" s="91" t="s">
        <v>926</v>
      </c>
      <c r="J871" s="97"/>
      <c r="K871" s="78" t="s">
        <v>945</v>
      </c>
      <c r="L871" s="140" t="str">
        <f>IF(ISERROR(VLOOKUP($B871&amp;" "&amp;$M871,Lists!$AC$4:$AD$17,2,FALSE)),"",VLOOKUP($B871&amp;" "&amp;$M871,Lists!$AC$4:$AD$17,2,FALSE))</f>
        <v/>
      </c>
      <c r="M871" s="78" t="str">
        <f>IF(ISERROR(VLOOKUP($K871,Lists!$L$4:$M$7,2,FALSE)),"",VLOOKUP($K871,Lists!$L$4:$M$7,2,FALSE))</f>
        <v/>
      </c>
      <c r="N871" s="98" t="str">
        <f t="shared" si="13"/>
        <v/>
      </c>
      <c r="O871" s="124" t="str">
        <f>IF(C871="no",VLOOKUP(B871,Lists!$R$4:$AB$17,10, FALSE),"Please enter details here")</f>
        <v>Please enter details here</v>
      </c>
      <c r="P871" s="99"/>
      <c r="Q871" s="99" t="str">
        <f>IF(Lists!$BA$4="","No","")</f>
        <v>No</v>
      </c>
      <c r="R871" s="100" t="str">
        <f>IF(ISERROR(VLOOKUP($E871,Lists!$T$4:$AA$49,6,FALSE)),"",VLOOKUP($E871,Lists!$T$4:$AA$49,6,FALSE))</f>
        <v/>
      </c>
      <c r="S871" s="101" t="str">
        <f>IF(ISERROR(VLOOKUP($E871,Lists!$T$4:$AA$49,7,FALSE)),"",VLOOKUP($E871,Lists!$T$4:$AA$49,7,FALSE))</f>
        <v/>
      </c>
      <c r="T871" s="102"/>
      <c r="U871" s="102"/>
      <c r="V871" s="102"/>
      <c r="W871" s="102"/>
      <c r="X871" s="102" t="str">
        <f>IF(ISERROR(VLOOKUP($E871,Lists!$T$4:$AF$49,13,FALSE))," ",VLOOKUP($E871,Lists!$T$4:$AF$49,13,FALSE))</f>
        <v xml:space="preserve"> </v>
      </c>
    </row>
    <row r="872" spans="1:24" x14ac:dyDescent="0.25">
      <c r="A872" s="91"/>
      <c r="B872" s="76" t="s">
        <v>781</v>
      </c>
      <c r="C872" s="89" t="s">
        <v>900</v>
      </c>
      <c r="D872" s="139" t="str">
        <f>IF(ISERROR(VLOOKUP($B872,Lists!$R$4:$S$17,2,FALSE)),"",VLOOKUP($B872,Lists!$R$4:$S$17,2,FALSE))</f>
        <v/>
      </c>
      <c r="E872" s="90" t="s">
        <v>799</v>
      </c>
      <c r="F872" s="96"/>
      <c r="G872" s="96" t="s">
        <v>836</v>
      </c>
      <c r="H872" s="91" t="s">
        <v>1016</v>
      </c>
      <c r="I872" s="91" t="s">
        <v>926</v>
      </c>
      <c r="J872" s="97"/>
      <c r="K872" s="78" t="s">
        <v>945</v>
      </c>
      <c r="L872" s="140" t="str">
        <f>IF(ISERROR(VLOOKUP($B872&amp;" "&amp;$M872,Lists!$AC$4:$AD$17,2,FALSE)),"",VLOOKUP($B872&amp;" "&amp;$M872,Lists!$AC$4:$AD$17,2,FALSE))</f>
        <v/>
      </c>
      <c r="M872" s="78" t="str">
        <f>IF(ISERROR(VLOOKUP($K872,Lists!$L$4:$M$7,2,FALSE)),"",VLOOKUP($K872,Lists!$L$4:$M$7,2,FALSE))</f>
        <v/>
      </c>
      <c r="N872" s="98" t="str">
        <f t="shared" si="13"/>
        <v/>
      </c>
      <c r="O872" s="124" t="str">
        <f>IF(C872="no",VLOOKUP(B872,Lists!$R$4:$AB$17,10, FALSE),"Please enter details here")</f>
        <v>Please enter details here</v>
      </c>
      <c r="P872" s="99"/>
      <c r="Q872" s="99" t="str">
        <f>IF(Lists!$BA$4="","No","")</f>
        <v>No</v>
      </c>
      <c r="R872" s="100" t="str">
        <f>IF(ISERROR(VLOOKUP($E872,Lists!$T$4:$AA$49,6,FALSE)),"",VLOOKUP($E872,Lists!$T$4:$AA$49,6,FALSE))</f>
        <v/>
      </c>
      <c r="S872" s="101" t="str">
        <f>IF(ISERROR(VLOOKUP($E872,Lists!$T$4:$AA$49,7,FALSE)),"",VLOOKUP($E872,Lists!$T$4:$AA$49,7,FALSE))</f>
        <v/>
      </c>
      <c r="T872" s="102"/>
      <c r="U872" s="102"/>
      <c r="V872" s="102"/>
      <c r="W872" s="102"/>
      <c r="X872" s="102" t="str">
        <f>IF(ISERROR(VLOOKUP($E872,Lists!$T$4:$AF$49,13,FALSE))," ",VLOOKUP($E872,Lists!$T$4:$AF$49,13,FALSE))</f>
        <v xml:space="preserve"> </v>
      </c>
    </row>
    <row r="873" spans="1:24" x14ac:dyDescent="0.25">
      <c r="A873" s="91"/>
      <c r="B873" s="76" t="s">
        <v>781</v>
      </c>
      <c r="C873" s="89" t="s">
        <v>900</v>
      </c>
      <c r="D873" s="139" t="str">
        <f>IF(ISERROR(VLOOKUP($B873,Lists!$R$4:$S$17,2,FALSE)),"",VLOOKUP($B873,Lists!$R$4:$S$17,2,FALSE))</f>
        <v/>
      </c>
      <c r="E873" s="90" t="s">
        <v>799</v>
      </c>
      <c r="F873" s="96"/>
      <c r="G873" s="96" t="s">
        <v>836</v>
      </c>
      <c r="H873" s="91" t="s">
        <v>1016</v>
      </c>
      <c r="I873" s="91" t="s">
        <v>926</v>
      </c>
      <c r="J873" s="97"/>
      <c r="K873" s="78" t="s">
        <v>945</v>
      </c>
      <c r="L873" s="140" t="str">
        <f>IF(ISERROR(VLOOKUP($B873&amp;" "&amp;$M873,Lists!$AC$4:$AD$17,2,FALSE)),"",VLOOKUP($B873&amp;" "&amp;$M873,Lists!$AC$4:$AD$17,2,FALSE))</f>
        <v/>
      </c>
      <c r="M873" s="78" t="str">
        <f>IF(ISERROR(VLOOKUP($K873,Lists!$L$4:$M$7,2,FALSE)),"",VLOOKUP($K873,Lists!$L$4:$M$7,2,FALSE))</f>
        <v/>
      </c>
      <c r="N873" s="98" t="str">
        <f t="shared" si="13"/>
        <v/>
      </c>
      <c r="O873" s="124" t="str">
        <f>IF(C873="no",VLOOKUP(B873,Lists!$R$4:$AB$17,10, FALSE),"Please enter details here")</f>
        <v>Please enter details here</v>
      </c>
      <c r="P873" s="99"/>
      <c r="Q873" s="99" t="str">
        <f>IF(Lists!$BA$4="","No","")</f>
        <v>No</v>
      </c>
      <c r="R873" s="100" t="str">
        <f>IF(ISERROR(VLOOKUP($E873,Lists!$T$4:$AA$49,6,FALSE)),"",VLOOKUP($E873,Lists!$T$4:$AA$49,6,FALSE))</f>
        <v/>
      </c>
      <c r="S873" s="101" t="str">
        <f>IF(ISERROR(VLOOKUP($E873,Lists!$T$4:$AA$49,7,FALSE)),"",VLOOKUP($E873,Lists!$T$4:$AA$49,7,FALSE))</f>
        <v/>
      </c>
      <c r="T873" s="102"/>
      <c r="U873" s="102"/>
      <c r="V873" s="102"/>
      <c r="W873" s="102"/>
      <c r="X873" s="102" t="str">
        <f>IF(ISERROR(VLOOKUP($E873,Lists!$T$4:$AF$49,13,FALSE))," ",VLOOKUP($E873,Lists!$T$4:$AF$49,13,FALSE))</f>
        <v xml:space="preserve"> </v>
      </c>
    </row>
    <row r="874" spans="1:24" x14ac:dyDescent="0.25">
      <c r="A874" s="91"/>
      <c r="B874" s="76" t="s">
        <v>781</v>
      </c>
      <c r="C874" s="89" t="s">
        <v>900</v>
      </c>
      <c r="D874" s="139" t="str">
        <f>IF(ISERROR(VLOOKUP($B874,Lists!$R$4:$S$17,2,FALSE)),"",VLOOKUP($B874,Lists!$R$4:$S$17,2,FALSE))</f>
        <v/>
      </c>
      <c r="E874" s="90" t="s">
        <v>799</v>
      </c>
      <c r="F874" s="96"/>
      <c r="G874" s="96" t="s">
        <v>836</v>
      </c>
      <c r="H874" s="91" t="s">
        <v>1016</v>
      </c>
      <c r="I874" s="91" t="s">
        <v>926</v>
      </c>
      <c r="J874" s="97"/>
      <c r="K874" s="78" t="s">
        <v>945</v>
      </c>
      <c r="L874" s="140" t="str">
        <f>IF(ISERROR(VLOOKUP($B874&amp;" "&amp;$M874,Lists!$AC$4:$AD$17,2,FALSE)),"",VLOOKUP($B874&amp;" "&amp;$M874,Lists!$AC$4:$AD$17,2,FALSE))</f>
        <v/>
      </c>
      <c r="M874" s="78" t="str">
        <f>IF(ISERROR(VLOOKUP($K874,Lists!$L$4:$M$7,2,FALSE)),"",VLOOKUP($K874,Lists!$L$4:$M$7,2,FALSE))</f>
        <v/>
      </c>
      <c r="N874" s="98" t="str">
        <f t="shared" si="13"/>
        <v/>
      </c>
      <c r="O874" s="124" t="str">
        <f>IF(C874="no",VLOOKUP(B874,Lists!$R$4:$AB$17,10, FALSE),"Please enter details here")</f>
        <v>Please enter details here</v>
      </c>
      <c r="P874" s="99"/>
      <c r="Q874" s="99" t="str">
        <f>IF(Lists!$BA$4="","No","")</f>
        <v>No</v>
      </c>
      <c r="R874" s="100" t="str">
        <f>IF(ISERROR(VLOOKUP($E874,Lists!$T$4:$AA$49,6,FALSE)),"",VLOOKUP($E874,Lists!$T$4:$AA$49,6,FALSE))</f>
        <v/>
      </c>
      <c r="S874" s="101" t="str">
        <f>IF(ISERROR(VLOOKUP($E874,Lists!$T$4:$AA$49,7,FALSE)),"",VLOOKUP($E874,Lists!$T$4:$AA$49,7,FALSE))</f>
        <v/>
      </c>
      <c r="T874" s="102"/>
      <c r="U874" s="102"/>
      <c r="V874" s="102"/>
      <c r="W874" s="102"/>
      <c r="X874" s="102" t="str">
        <f>IF(ISERROR(VLOOKUP($E874,Lists!$T$4:$AF$49,13,FALSE))," ",VLOOKUP($E874,Lists!$T$4:$AF$49,13,FALSE))</f>
        <v xml:space="preserve"> </v>
      </c>
    </row>
    <row r="875" spans="1:24" x14ac:dyDescent="0.25">
      <c r="A875" s="91"/>
      <c r="B875" s="76" t="s">
        <v>781</v>
      </c>
      <c r="C875" s="89" t="s">
        <v>900</v>
      </c>
      <c r="D875" s="139" t="str">
        <f>IF(ISERROR(VLOOKUP($B875,Lists!$R$4:$S$17,2,FALSE)),"",VLOOKUP($B875,Lists!$R$4:$S$17,2,FALSE))</f>
        <v/>
      </c>
      <c r="E875" s="90" t="s">
        <v>799</v>
      </c>
      <c r="F875" s="96"/>
      <c r="G875" s="96" t="s">
        <v>836</v>
      </c>
      <c r="H875" s="91" t="s">
        <v>1016</v>
      </c>
      <c r="I875" s="91" t="s">
        <v>926</v>
      </c>
      <c r="J875" s="97"/>
      <c r="K875" s="78" t="s">
        <v>945</v>
      </c>
      <c r="L875" s="140" t="str">
        <f>IF(ISERROR(VLOOKUP($B875&amp;" "&amp;$M875,Lists!$AC$4:$AD$17,2,FALSE)),"",VLOOKUP($B875&amp;" "&amp;$M875,Lists!$AC$4:$AD$17,2,FALSE))</f>
        <v/>
      </c>
      <c r="M875" s="78" t="str">
        <f>IF(ISERROR(VLOOKUP($K875,Lists!$L$4:$M$7,2,FALSE)),"",VLOOKUP($K875,Lists!$L$4:$M$7,2,FALSE))</f>
        <v/>
      </c>
      <c r="N875" s="98" t="str">
        <f t="shared" si="13"/>
        <v/>
      </c>
      <c r="O875" s="124" t="str">
        <f>IF(C875="no",VLOOKUP(B875,Lists!$R$4:$AB$17,10, FALSE),"Please enter details here")</f>
        <v>Please enter details here</v>
      </c>
      <c r="P875" s="99"/>
      <c r="Q875" s="99" t="str">
        <f>IF(Lists!$BA$4="","No","")</f>
        <v>No</v>
      </c>
      <c r="R875" s="100" t="str">
        <f>IF(ISERROR(VLOOKUP($E875,Lists!$T$4:$AA$49,6,FALSE)),"",VLOOKUP($E875,Lists!$T$4:$AA$49,6,FALSE))</f>
        <v/>
      </c>
      <c r="S875" s="101" t="str">
        <f>IF(ISERROR(VLOOKUP($E875,Lists!$T$4:$AA$49,7,FALSE)),"",VLOOKUP($E875,Lists!$T$4:$AA$49,7,FALSE))</f>
        <v/>
      </c>
      <c r="T875" s="102"/>
      <c r="U875" s="102"/>
      <c r="V875" s="102"/>
      <c r="W875" s="102"/>
      <c r="X875" s="102" t="str">
        <f>IF(ISERROR(VLOOKUP($E875,Lists!$T$4:$AF$49,13,FALSE))," ",VLOOKUP($E875,Lists!$T$4:$AF$49,13,FALSE))</f>
        <v xml:space="preserve"> </v>
      </c>
    </row>
    <row r="876" spans="1:24" x14ac:dyDescent="0.25">
      <c r="A876" s="91"/>
      <c r="B876" s="76" t="s">
        <v>781</v>
      </c>
      <c r="C876" s="89" t="s">
        <v>900</v>
      </c>
      <c r="D876" s="139" t="str">
        <f>IF(ISERROR(VLOOKUP($B876,Lists!$R$4:$S$17,2,FALSE)),"",VLOOKUP($B876,Lists!$R$4:$S$17,2,FALSE))</f>
        <v/>
      </c>
      <c r="E876" s="90" t="s">
        <v>799</v>
      </c>
      <c r="F876" s="96"/>
      <c r="G876" s="96" t="s">
        <v>836</v>
      </c>
      <c r="H876" s="91" t="s">
        <v>1016</v>
      </c>
      <c r="I876" s="91" t="s">
        <v>926</v>
      </c>
      <c r="J876" s="97"/>
      <c r="K876" s="78" t="s">
        <v>945</v>
      </c>
      <c r="L876" s="140" t="str">
        <f>IF(ISERROR(VLOOKUP($B876&amp;" "&amp;$M876,Lists!$AC$4:$AD$17,2,FALSE)),"",VLOOKUP($B876&amp;" "&amp;$M876,Lists!$AC$4:$AD$17,2,FALSE))</f>
        <v/>
      </c>
      <c r="M876" s="78" t="str">
        <f>IF(ISERROR(VLOOKUP($K876,Lists!$L$4:$M$7,2,FALSE)),"",VLOOKUP($K876,Lists!$L$4:$M$7,2,FALSE))</f>
        <v/>
      </c>
      <c r="N876" s="98" t="str">
        <f t="shared" si="13"/>
        <v/>
      </c>
      <c r="O876" s="124" t="str">
        <f>IF(C876="no",VLOOKUP(B876,Lists!$R$4:$AB$17,10, FALSE),"Please enter details here")</f>
        <v>Please enter details here</v>
      </c>
      <c r="P876" s="99"/>
      <c r="Q876" s="99" t="str">
        <f>IF(Lists!$BA$4="","No","")</f>
        <v>No</v>
      </c>
      <c r="R876" s="100" t="str">
        <f>IF(ISERROR(VLOOKUP($E876,Lists!$T$4:$AA$49,6,FALSE)),"",VLOOKUP($E876,Lists!$T$4:$AA$49,6,FALSE))</f>
        <v/>
      </c>
      <c r="S876" s="101" t="str">
        <f>IF(ISERROR(VLOOKUP($E876,Lists!$T$4:$AA$49,7,FALSE)),"",VLOOKUP($E876,Lists!$T$4:$AA$49,7,FALSE))</f>
        <v/>
      </c>
      <c r="T876" s="102"/>
      <c r="U876" s="102"/>
      <c r="V876" s="102"/>
      <c r="W876" s="102"/>
      <c r="X876" s="102" t="str">
        <f>IF(ISERROR(VLOOKUP($E876,Lists!$T$4:$AF$49,13,FALSE))," ",VLOOKUP($E876,Lists!$T$4:$AF$49,13,FALSE))</f>
        <v xml:space="preserve"> </v>
      </c>
    </row>
    <row r="877" spans="1:24" x14ac:dyDescent="0.25">
      <c r="A877" s="91"/>
      <c r="B877" s="76" t="s">
        <v>781</v>
      </c>
      <c r="C877" s="89" t="s">
        <v>900</v>
      </c>
      <c r="D877" s="139" t="str">
        <f>IF(ISERROR(VLOOKUP($B877,Lists!$R$4:$S$17,2,FALSE)),"",VLOOKUP($B877,Lists!$R$4:$S$17,2,FALSE))</f>
        <v/>
      </c>
      <c r="E877" s="90" t="s">
        <v>799</v>
      </c>
      <c r="F877" s="96"/>
      <c r="G877" s="96" t="s">
        <v>836</v>
      </c>
      <c r="H877" s="91" t="s">
        <v>1016</v>
      </c>
      <c r="I877" s="91" t="s">
        <v>926</v>
      </c>
      <c r="J877" s="97"/>
      <c r="K877" s="78" t="s">
        <v>945</v>
      </c>
      <c r="L877" s="140" t="str">
        <f>IF(ISERROR(VLOOKUP($B877&amp;" "&amp;$M877,Lists!$AC$4:$AD$17,2,FALSE)),"",VLOOKUP($B877&amp;" "&amp;$M877,Lists!$AC$4:$AD$17,2,FALSE))</f>
        <v/>
      </c>
      <c r="M877" s="78" t="str">
        <f>IF(ISERROR(VLOOKUP($K877,Lists!$L$4:$M$7,2,FALSE)),"",VLOOKUP($K877,Lists!$L$4:$M$7,2,FALSE))</f>
        <v/>
      </c>
      <c r="N877" s="98" t="str">
        <f t="shared" si="13"/>
        <v/>
      </c>
      <c r="O877" s="124" t="str">
        <f>IF(C877="no",VLOOKUP(B877,Lists!$R$4:$AB$17,10, FALSE),"Please enter details here")</f>
        <v>Please enter details here</v>
      </c>
      <c r="P877" s="99"/>
      <c r="Q877" s="99" t="str">
        <f>IF(Lists!$BA$4="","No","")</f>
        <v>No</v>
      </c>
      <c r="R877" s="100" t="str">
        <f>IF(ISERROR(VLOOKUP($E877,Lists!$T$4:$AA$49,6,FALSE)),"",VLOOKUP($E877,Lists!$T$4:$AA$49,6,FALSE))</f>
        <v/>
      </c>
      <c r="S877" s="101" t="str">
        <f>IF(ISERROR(VLOOKUP($E877,Lists!$T$4:$AA$49,7,FALSE)),"",VLOOKUP($E877,Lists!$T$4:$AA$49,7,FALSE))</f>
        <v/>
      </c>
      <c r="T877" s="102"/>
      <c r="U877" s="102"/>
      <c r="V877" s="102"/>
      <c r="W877" s="102"/>
      <c r="X877" s="102" t="str">
        <f>IF(ISERROR(VLOOKUP($E877,Lists!$T$4:$AF$49,13,FALSE))," ",VLOOKUP($E877,Lists!$T$4:$AF$49,13,FALSE))</f>
        <v xml:space="preserve"> </v>
      </c>
    </row>
    <row r="878" spans="1:24" x14ac:dyDescent="0.25">
      <c r="A878" s="91"/>
      <c r="B878" s="76" t="s">
        <v>781</v>
      </c>
      <c r="C878" s="89" t="s">
        <v>900</v>
      </c>
      <c r="D878" s="139" t="str">
        <f>IF(ISERROR(VLOOKUP($B878,Lists!$R$4:$S$17,2,FALSE)),"",VLOOKUP($B878,Lists!$R$4:$S$17,2,FALSE))</f>
        <v/>
      </c>
      <c r="E878" s="90" t="s">
        <v>799</v>
      </c>
      <c r="F878" s="96"/>
      <c r="G878" s="96" t="s">
        <v>836</v>
      </c>
      <c r="H878" s="91" t="s">
        <v>1016</v>
      </c>
      <c r="I878" s="91" t="s">
        <v>926</v>
      </c>
      <c r="J878" s="97"/>
      <c r="K878" s="78" t="s">
        <v>945</v>
      </c>
      <c r="L878" s="140" t="str">
        <f>IF(ISERROR(VLOOKUP($B878&amp;" "&amp;$M878,Lists!$AC$4:$AD$17,2,FALSE)),"",VLOOKUP($B878&amp;" "&amp;$M878,Lists!$AC$4:$AD$17,2,FALSE))</f>
        <v/>
      </c>
      <c r="M878" s="78" t="str">
        <f>IF(ISERROR(VLOOKUP($K878,Lists!$L$4:$M$7,2,FALSE)),"",VLOOKUP($K878,Lists!$L$4:$M$7,2,FALSE))</f>
        <v/>
      </c>
      <c r="N878" s="98" t="str">
        <f t="shared" si="13"/>
        <v/>
      </c>
      <c r="O878" s="124" t="str">
        <f>IF(C878="no",VLOOKUP(B878,Lists!$R$4:$AB$17,10, FALSE),"Please enter details here")</f>
        <v>Please enter details here</v>
      </c>
      <c r="P878" s="99"/>
      <c r="Q878" s="99" t="str">
        <f>IF(Lists!$BA$4="","No","")</f>
        <v>No</v>
      </c>
      <c r="R878" s="100" t="str">
        <f>IF(ISERROR(VLOOKUP($E878,Lists!$T$4:$AA$49,6,FALSE)),"",VLOOKUP($E878,Lists!$T$4:$AA$49,6,FALSE))</f>
        <v/>
      </c>
      <c r="S878" s="101" t="str">
        <f>IF(ISERROR(VLOOKUP($E878,Lists!$T$4:$AA$49,7,FALSE)),"",VLOOKUP($E878,Lists!$T$4:$AA$49,7,FALSE))</f>
        <v/>
      </c>
      <c r="T878" s="102"/>
      <c r="U878" s="102"/>
      <c r="V878" s="102"/>
      <c r="W878" s="102"/>
      <c r="X878" s="102" t="str">
        <f>IF(ISERROR(VLOOKUP($E878,Lists!$T$4:$AF$49,13,FALSE))," ",VLOOKUP($E878,Lists!$T$4:$AF$49,13,FALSE))</f>
        <v xml:space="preserve"> </v>
      </c>
    </row>
    <row r="879" spans="1:24" x14ac:dyDescent="0.25">
      <c r="A879" s="91"/>
      <c r="B879" s="76" t="s">
        <v>781</v>
      </c>
      <c r="C879" s="89" t="s">
        <v>900</v>
      </c>
      <c r="D879" s="139" t="str">
        <f>IF(ISERROR(VLOOKUP($B879,Lists!$R$4:$S$17,2,FALSE)),"",VLOOKUP($B879,Lists!$R$4:$S$17,2,FALSE))</f>
        <v/>
      </c>
      <c r="E879" s="90" t="s">
        <v>799</v>
      </c>
      <c r="F879" s="96"/>
      <c r="G879" s="96" t="s">
        <v>836</v>
      </c>
      <c r="H879" s="91" t="s">
        <v>1016</v>
      </c>
      <c r="I879" s="91" t="s">
        <v>926</v>
      </c>
      <c r="J879" s="97"/>
      <c r="K879" s="78" t="s">
        <v>945</v>
      </c>
      <c r="L879" s="140" t="str">
        <f>IF(ISERROR(VLOOKUP($B879&amp;" "&amp;$M879,Lists!$AC$4:$AD$17,2,FALSE)),"",VLOOKUP($B879&amp;" "&amp;$M879,Lists!$AC$4:$AD$17,2,FALSE))</f>
        <v/>
      </c>
      <c r="M879" s="78" t="str">
        <f>IF(ISERROR(VLOOKUP($K879,Lists!$L$4:$M$7,2,FALSE)),"",VLOOKUP($K879,Lists!$L$4:$M$7,2,FALSE))</f>
        <v/>
      </c>
      <c r="N879" s="98" t="str">
        <f t="shared" si="13"/>
        <v/>
      </c>
      <c r="O879" s="124" t="str">
        <f>IF(C879="no",VLOOKUP(B879,Lists!$R$4:$AB$17,10, FALSE),"Please enter details here")</f>
        <v>Please enter details here</v>
      </c>
      <c r="P879" s="99"/>
      <c r="Q879" s="99" t="str">
        <f>IF(Lists!$BA$4="","No","")</f>
        <v>No</v>
      </c>
      <c r="R879" s="100" t="str">
        <f>IF(ISERROR(VLOOKUP($E879,Lists!$T$4:$AA$49,6,FALSE)),"",VLOOKUP($E879,Lists!$T$4:$AA$49,6,FALSE))</f>
        <v/>
      </c>
      <c r="S879" s="101" t="str">
        <f>IF(ISERROR(VLOOKUP($E879,Lists!$T$4:$AA$49,7,FALSE)),"",VLOOKUP($E879,Lists!$T$4:$AA$49,7,FALSE))</f>
        <v/>
      </c>
      <c r="T879" s="102"/>
      <c r="U879" s="102"/>
      <c r="V879" s="102"/>
      <c r="W879" s="102"/>
      <c r="X879" s="102" t="str">
        <f>IF(ISERROR(VLOOKUP($E879,Lists!$T$4:$AF$49,13,FALSE))," ",VLOOKUP($E879,Lists!$T$4:$AF$49,13,FALSE))</f>
        <v xml:space="preserve"> </v>
      </c>
    </row>
    <row r="880" spans="1:24" x14ac:dyDescent="0.25">
      <c r="A880" s="91"/>
      <c r="B880" s="76" t="s">
        <v>781</v>
      </c>
      <c r="C880" s="89" t="s">
        <v>900</v>
      </c>
      <c r="D880" s="139" t="str">
        <f>IF(ISERROR(VLOOKUP($B880,Lists!$R$4:$S$17,2,FALSE)),"",VLOOKUP($B880,Lists!$R$4:$S$17,2,FALSE))</f>
        <v/>
      </c>
      <c r="E880" s="90" t="s">
        <v>799</v>
      </c>
      <c r="F880" s="96"/>
      <c r="G880" s="96" t="s">
        <v>836</v>
      </c>
      <c r="H880" s="91" t="s">
        <v>1016</v>
      </c>
      <c r="I880" s="91" t="s">
        <v>926</v>
      </c>
      <c r="J880" s="97"/>
      <c r="K880" s="78" t="s">
        <v>945</v>
      </c>
      <c r="L880" s="140" t="str">
        <f>IF(ISERROR(VLOOKUP($B880&amp;" "&amp;$M880,Lists!$AC$4:$AD$17,2,FALSE)),"",VLOOKUP($B880&amp;" "&amp;$M880,Lists!$AC$4:$AD$17,2,FALSE))</f>
        <v/>
      </c>
      <c r="M880" s="78" t="str">
        <f>IF(ISERROR(VLOOKUP($K880,Lists!$L$4:$M$7,2,FALSE)),"",VLOOKUP($K880,Lists!$L$4:$M$7,2,FALSE))</f>
        <v/>
      </c>
      <c r="N880" s="98" t="str">
        <f t="shared" si="13"/>
        <v/>
      </c>
      <c r="O880" s="124" t="str">
        <f>IF(C880="no",VLOOKUP(B880,Lists!$R$4:$AB$17,10, FALSE),"Please enter details here")</f>
        <v>Please enter details here</v>
      </c>
      <c r="P880" s="99"/>
      <c r="Q880" s="99" t="str">
        <f>IF(Lists!$BA$4="","No","")</f>
        <v>No</v>
      </c>
      <c r="R880" s="100" t="str">
        <f>IF(ISERROR(VLOOKUP($E880,Lists!$T$4:$AA$49,6,FALSE)),"",VLOOKUP($E880,Lists!$T$4:$AA$49,6,FALSE))</f>
        <v/>
      </c>
      <c r="S880" s="101" t="str">
        <f>IF(ISERROR(VLOOKUP($E880,Lists!$T$4:$AA$49,7,FALSE)),"",VLOOKUP($E880,Lists!$T$4:$AA$49,7,FALSE))</f>
        <v/>
      </c>
      <c r="T880" s="102"/>
      <c r="U880" s="102"/>
      <c r="V880" s="102"/>
      <c r="W880" s="102"/>
      <c r="X880" s="102" t="str">
        <f>IF(ISERROR(VLOOKUP($E880,Lists!$T$4:$AF$49,13,FALSE))," ",VLOOKUP($E880,Lists!$T$4:$AF$49,13,FALSE))</f>
        <v xml:space="preserve"> </v>
      </c>
    </row>
    <row r="881" spans="1:24" x14ac:dyDescent="0.25">
      <c r="A881" s="91"/>
      <c r="B881" s="76" t="s">
        <v>781</v>
      </c>
      <c r="C881" s="89" t="s">
        <v>900</v>
      </c>
      <c r="D881" s="139" t="str">
        <f>IF(ISERROR(VLOOKUP($B881,Lists!$R$4:$S$17,2,FALSE)),"",VLOOKUP($B881,Lists!$R$4:$S$17,2,FALSE))</f>
        <v/>
      </c>
      <c r="E881" s="90" t="s">
        <v>799</v>
      </c>
      <c r="F881" s="96"/>
      <c r="G881" s="96" t="s">
        <v>836</v>
      </c>
      <c r="H881" s="91" t="s">
        <v>1016</v>
      </c>
      <c r="I881" s="91" t="s">
        <v>926</v>
      </c>
      <c r="J881" s="97"/>
      <c r="K881" s="78" t="s">
        <v>945</v>
      </c>
      <c r="L881" s="140" t="str">
        <f>IF(ISERROR(VLOOKUP($B881&amp;" "&amp;$M881,Lists!$AC$4:$AD$17,2,FALSE)),"",VLOOKUP($B881&amp;" "&amp;$M881,Lists!$AC$4:$AD$17,2,FALSE))</f>
        <v/>
      </c>
      <c r="M881" s="78" t="str">
        <f>IF(ISERROR(VLOOKUP($K881,Lists!$L$4:$M$7,2,FALSE)),"",VLOOKUP($K881,Lists!$L$4:$M$7,2,FALSE))</f>
        <v/>
      </c>
      <c r="N881" s="98" t="str">
        <f t="shared" si="13"/>
        <v/>
      </c>
      <c r="O881" s="124" t="str">
        <f>IF(C881="no",VLOOKUP(B881,Lists!$R$4:$AB$17,10, FALSE),"Please enter details here")</f>
        <v>Please enter details here</v>
      </c>
      <c r="P881" s="99"/>
      <c r="Q881" s="99" t="str">
        <f>IF(Lists!$BA$4="","No","")</f>
        <v>No</v>
      </c>
      <c r="R881" s="100" t="str">
        <f>IF(ISERROR(VLOOKUP($E881,Lists!$T$4:$AA$49,6,FALSE)),"",VLOOKUP($E881,Lists!$T$4:$AA$49,6,FALSE))</f>
        <v/>
      </c>
      <c r="S881" s="101" t="str">
        <f>IF(ISERROR(VLOOKUP($E881,Lists!$T$4:$AA$49,7,FALSE)),"",VLOOKUP($E881,Lists!$T$4:$AA$49,7,FALSE))</f>
        <v/>
      </c>
      <c r="T881" s="102"/>
      <c r="U881" s="102"/>
      <c r="V881" s="102"/>
      <c r="W881" s="102"/>
      <c r="X881" s="102" t="str">
        <f>IF(ISERROR(VLOOKUP($E881,Lists!$T$4:$AF$49,13,FALSE))," ",VLOOKUP($E881,Lists!$T$4:$AF$49,13,FALSE))</f>
        <v xml:space="preserve"> </v>
      </c>
    </row>
    <row r="882" spans="1:24" x14ac:dyDescent="0.25">
      <c r="A882" s="91"/>
      <c r="B882" s="76" t="s">
        <v>781</v>
      </c>
      <c r="C882" s="89" t="s">
        <v>900</v>
      </c>
      <c r="D882" s="139" t="str">
        <f>IF(ISERROR(VLOOKUP($B882,Lists!$R$4:$S$17,2,FALSE)),"",VLOOKUP($B882,Lists!$R$4:$S$17,2,FALSE))</f>
        <v/>
      </c>
      <c r="E882" s="90" t="s">
        <v>799</v>
      </c>
      <c r="F882" s="96"/>
      <c r="G882" s="96" t="s">
        <v>836</v>
      </c>
      <c r="H882" s="91" t="s">
        <v>1016</v>
      </c>
      <c r="I882" s="91" t="s">
        <v>926</v>
      </c>
      <c r="J882" s="97"/>
      <c r="K882" s="78" t="s">
        <v>945</v>
      </c>
      <c r="L882" s="140" t="str">
        <f>IF(ISERROR(VLOOKUP($B882&amp;" "&amp;$M882,Lists!$AC$4:$AD$17,2,FALSE)),"",VLOOKUP($B882&amp;" "&amp;$M882,Lists!$AC$4:$AD$17,2,FALSE))</f>
        <v/>
      </c>
      <c r="M882" s="78" t="str">
        <f>IF(ISERROR(VLOOKUP($K882,Lists!$L$4:$M$7,2,FALSE)),"",VLOOKUP($K882,Lists!$L$4:$M$7,2,FALSE))</f>
        <v/>
      </c>
      <c r="N882" s="98" t="str">
        <f t="shared" si="13"/>
        <v/>
      </c>
      <c r="O882" s="124" t="str">
        <f>IF(C882="no",VLOOKUP(B882,Lists!$R$4:$AB$17,10, FALSE),"Please enter details here")</f>
        <v>Please enter details here</v>
      </c>
      <c r="P882" s="99"/>
      <c r="Q882" s="99" t="str">
        <f>IF(Lists!$BA$4="","No","")</f>
        <v>No</v>
      </c>
      <c r="R882" s="100" t="str">
        <f>IF(ISERROR(VLOOKUP($E882,Lists!$T$4:$AA$49,6,FALSE)),"",VLOOKUP($E882,Lists!$T$4:$AA$49,6,FALSE))</f>
        <v/>
      </c>
      <c r="S882" s="101" t="str">
        <f>IF(ISERROR(VLOOKUP($E882,Lists!$T$4:$AA$49,7,FALSE)),"",VLOOKUP($E882,Lists!$T$4:$AA$49,7,FALSE))</f>
        <v/>
      </c>
      <c r="T882" s="102"/>
      <c r="U882" s="102"/>
      <c r="V882" s="102"/>
      <c r="W882" s="102"/>
      <c r="X882" s="102" t="str">
        <f>IF(ISERROR(VLOOKUP($E882,Lists!$T$4:$AF$49,13,FALSE))," ",VLOOKUP($E882,Lists!$T$4:$AF$49,13,FALSE))</f>
        <v xml:space="preserve"> </v>
      </c>
    </row>
    <row r="883" spans="1:24" x14ac:dyDescent="0.25">
      <c r="A883" s="91"/>
      <c r="B883" s="76" t="s">
        <v>781</v>
      </c>
      <c r="C883" s="89" t="s">
        <v>900</v>
      </c>
      <c r="D883" s="139" t="str">
        <f>IF(ISERROR(VLOOKUP($B883,Lists!$R$4:$S$17,2,FALSE)),"",VLOOKUP($B883,Lists!$R$4:$S$17,2,FALSE))</f>
        <v/>
      </c>
      <c r="E883" s="90" t="s">
        <v>799</v>
      </c>
      <c r="F883" s="96"/>
      <c r="G883" s="96" t="s">
        <v>836</v>
      </c>
      <c r="H883" s="91" t="s">
        <v>1016</v>
      </c>
      <c r="I883" s="91" t="s">
        <v>926</v>
      </c>
      <c r="J883" s="97"/>
      <c r="K883" s="78" t="s">
        <v>945</v>
      </c>
      <c r="L883" s="140" t="str">
        <f>IF(ISERROR(VLOOKUP($B883&amp;" "&amp;$M883,Lists!$AC$4:$AD$17,2,FALSE)),"",VLOOKUP($B883&amp;" "&amp;$M883,Lists!$AC$4:$AD$17,2,FALSE))</f>
        <v/>
      </c>
      <c r="M883" s="78" t="str">
        <f>IF(ISERROR(VLOOKUP($K883,Lists!$L$4:$M$7,2,FALSE)),"",VLOOKUP($K883,Lists!$L$4:$M$7,2,FALSE))</f>
        <v/>
      </c>
      <c r="N883" s="98" t="str">
        <f t="shared" si="13"/>
        <v/>
      </c>
      <c r="O883" s="124" t="str">
        <f>IF(C883="no",VLOOKUP(B883,Lists!$R$4:$AB$17,10, FALSE),"Please enter details here")</f>
        <v>Please enter details here</v>
      </c>
      <c r="P883" s="99"/>
      <c r="Q883" s="99" t="str">
        <f>IF(Lists!$BA$4="","No","")</f>
        <v>No</v>
      </c>
      <c r="R883" s="100" t="str">
        <f>IF(ISERROR(VLOOKUP($E883,Lists!$T$4:$AA$49,6,FALSE)),"",VLOOKUP($E883,Lists!$T$4:$AA$49,6,FALSE))</f>
        <v/>
      </c>
      <c r="S883" s="101" t="str">
        <f>IF(ISERROR(VLOOKUP($E883,Lists!$T$4:$AA$49,7,FALSE)),"",VLOOKUP($E883,Lists!$T$4:$AA$49,7,FALSE))</f>
        <v/>
      </c>
      <c r="T883" s="102"/>
      <c r="U883" s="102"/>
      <c r="V883" s="102"/>
      <c r="W883" s="102"/>
      <c r="X883" s="102" t="str">
        <f>IF(ISERROR(VLOOKUP($E883,Lists!$T$4:$AF$49,13,FALSE))," ",VLOOKUP($E883,Lists!$T$4:$AF$49,13,FALSE))</f>
        <v xml:space="preserve"> </v>
      </c>
    </row>
    <row r="884" spans="1:24" x14ac:dyDescent="0.25">
      <c r="A884" s="91"/>
      <c r="B884" s="76" t="s">
        <v>781</v>
      </c>
      <c r="C884" s="89" t="s">
        <v>900</v>
      </c>
      <c r="D884" s="139" t="str">
        <f>IF(ISERROR(VLOOKUP($B884,Lists!$R$4:$S$17,2,FALSE)),"",VLOOKUP($B884,Lists!$R$4:$S$17,2,FALSE))</f>
        <v/>
      </c>
      <c r="E884" s="90" t="s">
        <v>799</v>
      </c>
      <c r="F884" s="96"/>
      <c r="G884" s="96" t="s">
        <v>836</v>
      </c>
      <c r="H884" s="91" t="s">
        <v>1016</v>
      </c>
      <c r="I884" s="91" t="s">
        <v>926</v>
      </c>
      <c r="J884" s="97"/>
      <c r="K884" s="78" t="s">
        <v>945</v>
      </c>
      <c r="L884" s="140" t="str">
        <f>IF(ISERROR(VLOOKUP($B884&amp;" "&amp;$M884,Lists!$AC$4:$AD$17,2,FALSE)),"",VLOOKUP($B884&amp;" "&amp;$M884,Lists!$AC$4:$AD$17,2,FALSE))</f>
        <v/>
      </c>
      <c r="M884" s="78" t="str">
        <f>IF(ISERROR(VLOOKUP($K884,Lists!$L$4:$M$7,2,FALSE)),"",VLOOKUP($K884,Lists!$L$4:$M$7,2,FALSE))</f>
        <v/>
      </c>
      <c r="N884" s="98" t="str">
        <f t="shared" si="13"/>
        <v/>
      </c>
      <c r="O884" s="124" t="str">
        <f>IF(C884="no",VLOOKUP(B884,Lists!$R$4:$AB$17,10, FALSE),"Please enter details here")</f>
        <v>Please enter details here</v>
      </c>
      <c r="P884" s="99"/>
      <c r="Q884" s="99" t="str">
        <f>IF(Lists!$BA$4="","No","")</f>
        <v>No</v>
      </c>
      <c r="R884" s="100" t="str">
        <f>IF(ISERROR(VLOOKUP($E884,Lists!$T$4:$AA$49,6,FALSE)),"",VLOOKUP($E884,Lists!$T$4:$AA$49,6,FALSE))</f>
        <v/>
      </c>
      <c r="S884" s="101" t="str">
        <f>IF(ISERROR(VLOOKUP($E884,Lists!$T$4:$AA$49,7,FALSE)),"",VLOOKUP($E884,Lists!$T$4:$AA$49,7,FALSE))</f>
        <v/>
      </c>
      <c r="T884" s="102"/>
      <c r="U884" s="102"/>
      <c r="V884" s="102"/>
      <c r="W884" s="102"/>
      <c r="X884" s="102" t="str">
        <f>IF(ISERROR(VLOOKUP($E884,Lists!$T$4:$AF$49,13,FALSE))," ",VLOOKUP($E884,Lists!$T$4:$AF$49,13,FALSE))</f>
        <v xml:space="preserve"> </v>
      </c>
    </row>
    <row r="885" spans="1:24" x14ac:dyDescent="0.25">
      <c r="A885" s="91"/>
      <c r="B885" s="76" t="s">
        <v>781</v>
      </c>
      <c r="C885" s="89" t="s">
        <v>900</v>
      </c>
      <c r="D885" s="139" t="str">
        <f>IF(ISERROR(VLOOKUP($B885,Lists!$R$4:$S$17,2,FALSE)),"",VLOOKUP($B885,Lists!$R$4:$S$17,2,FALSE))</f>
        <v/>
      </c>
      <c r="E885" s="90" t="s">
        <v>799</v>
      </c>
      <c r="F885" s="96"/>
      <c r="G885" s="96" t="s">
        <v>836</v>
      </c>
      <c r="H885" s="91" t="s">
        <v>1016</v>
      </c>
      <c r="I885" s="91" t="s">
        <v>926</v>
      </c>
      <c r="J885" s="97"/>
      <c r="K885" s="78" t="s">
        <v>945</v>
      </c>
      <c r="L885" s="140" t="str">
        <f>IF(ISERROR(VLOOKUP($B885&amp;" "&amp;$M885,Lists!$AC$4:$AD$17,2,FALSE)),"",VLOOKUP($B885&amp;" "&amp;$M885,Lists!$AC$4:$AD$17,2,FALSE))</f>
        <v/>
      </c>
      <c r="M885" s="78" t="str">
        <f>IF(ISERROR(VLOOKUP($K885,Lists!$L$4:$M$7,2,FALSE)),"",VLOOKUP($K885,Lists!$L$4:$M$7,2,FALSE))</f>
        <v/>
      </c>
      <c r="N885" s="98" t="str">
        <f t="shared" si="13"/>
        <v/>
      </c>
      <c r="O885" s="124" t="str">
        <f>IF(C885="no",VLOOKUP(B885,Lists!$R$4:$AB$17,10, FALSE),"Please enter details here")</f>
        <v>Please enter details here</v>
      </c>
      <c r="P885" s="99"/>
      <c r="Q885" s="99" t="str">
        <f>IF(Lists!$BA$4="","No","")</f>
        <v>No</v>
      </c>
      <c r="R885" s="100" t="str">
        <f>IF(ISERROR(VLOOKUP($E885,Lists!$T$4:$AA$49,6,FALSE)),"",VLOOKUP($E885,Lists!$T$4:$AA$49,6,FALSE))</f>
        <v/>
      </c>
      <c r="S885" s="101" t="str">
        <f>IF(ISERROR(VLOOKUP($E885,Lists!$T$4:$AA$49,7,FALSE)),"",VLOOKUP($E885,Lists!$T$4:$AA$49,7,FALSE))</f>
        <v/>
      </c>
      <c r="T885" s="102"/>
      <c r="U885" s="102"/>
      <c r="V885" s="102"/>
      <c r="W885" s="102"/>
      <c r="X885" s="102" t="str">
        <f>IF(ISERROR(VLOOKUP($E885,Lists!$T$4:$AF$49,13,FALSE))," ",VLOOKUP($E885,Lists!$T$4:$AF$49,13,FALSE))</f>
        <v xml:space="preserve"> </v>
      </c>
    </row>
    <row r="886" spans="1:24" x14ac:dyDescent="0.25">
      <c r="A886" s="91"/>
      <c r="B886" s="76" t="s">
        <v>781</v>
      </c>
      <c r="C886" s="89" t="s">
        <v>900</v>
      </c>
      <c r="D886" s="139" t="str">
        <f>IF(ISERROR(VLOOKUP($B886,Lists!$R$4:$S$17,2,FALSE)),"",VLOOKUP($B886,Lists!$R$4:$S$17,2,FALSE))</f>
        <v/>
      </c>
      <c r="E886" s="90" t="s">
        <v>799</v>
      </c>
      <c r="F886" s="96"/>
      <c r="G886" s="96" t="s">
        <v>836</v>
      </c>
      <c r="H886" s="91" t="s">
        <v>1016</v>
      </c>
      <c r="I886" s="91" t="s">
        <v>926</v>
      </c>
      <c r="J886" s="97"/>
      <c r="K886" s="78" t="s">
        <v>945</v>
      </c>
      <c r="L886" s="140" t="str">
        <f>IF(ISERROR(VLOOKUP($B886&amp;" "&amp;$M886,Lists!$AC$4:$AD$17,2,FALSE)),"",VLOOKUP($B886&amp;" "&amp;$M886,Lists!$AC$4:$AD$17,2,FALSE))</f>
        <v/>
      </c>
      <c r="M886" s="78" t="str">
        <f>IF(ISERROR(VLOOKUP($K886,Lists!$L$4:$M$7,2,FALSE)),"",VLOOKUP($K886,Lists!$L$4:$M$7,2,FALSE))</f>
        <v/>
      </c>
      <c r="N886" s="98" t="str">
        <f t="shared" si="13"/>
        <v/>
      </c>
      <c r="O886" s="124" t="str">
        <f>IF(C886="no",VLOOKUP(B886,Lists!$R$4:$AB$17,10, FALSE),"Please enter details here")</f>
        <v>Please enter details here</v>
      </c>
      <c r="P886" s="99"/>
      <c r="Q886" s="99" t="str">
        <f>IF(Lists!$BA$4="","No","")</f>
        <v>No</v>
      </c>
      <c r="R886" s="100" t="str">
        <f>IF(ISERROR(VLOOKUP($E886,Lists!$T$4:$AA$49,6,FALSE)),"",VLOOKUP($E886,Lists!$T$4:$AA$49,6,FALSE))</f>
        <v/>
      </c>
      <c r="S886" s="101" t="str">
        <f>IF(ISERROR(VLOOKUP($E886,Lists!$T$4:$AA$49,7,FALSE)),"",VLOOKUP($E886,Lists!$T$4:$AA$49,7,FALSE))</f>
        <v/>
      </c>
      <c r="T886" s="102"/>
      <c r="U886" s="102"/>
      <c r="V886" s="102"/>
      <c r="W886" s="102"/>
      <c r="X886" s="102" t="str">
        <f>IF(ISERROR(VLOOKUP($E886,Lists!$T$4:$AF$49,13,FALSE))," ",VLOOKUP($E886,Lists!$T$4:$AF$49,13,FALSE))</f>
        <v xml:space="preserve"> </v>
      </c>
    </row>
    <row r="887" spans="1:24" x14ac:dyDescent="0.25">
      <c r="A887" s="91"/>
      <c r="B887" s="76" t="s">
        <v>781</v>
      </c>
      <c r="C887" s="89" t="s">
        <v>900</v>
      </c>
      <c r="D887" s="139" t="str">
        <f>IF(ISERROR(VLOOKUP($B887,Lists!$R$4:$S$17,2,FALSE)),"",VLOOKUP($B887,Lists!$R$4:$S$17,2,FALSE))</f>
        <v/>
      </c>
      <c r="E887" s="90" t="s">
        <v>799</v>
      </c>
      <c r="F887" s="96"/>
      <c r="G887" s="96" t="s">
        <v>836</v>
      </c>
      <c r="H887" s="91" t="s">
        <v>1016</v>
      </c>
      <c r="I887" s="91" t="s">
        <v>926</v>
      </c>
      <c r="J887" s="97"/>
      <c r="K887" s="78" t="s">
        <v>945</v>
      </c>
      <c r="L887" s="140" t="str">
        <f>IF(ISERROR(VLOOKUP($B887&amp;" "&amp;$M887,Lists!$AC$4:$AD$17,2,FALSE)),"",VLOOKUP($B887&amp;" "&amp;$M887,Lists!$AC$4:$AD$17,2,FALSE))</f>
        <v/>
      </c>
      <c r="M887" s="78" t="str">
        <f>IF(ISERROR(VLOOKUP($K887,Lists!$L$4:$M$7,2,FALSE)),"",VLOOKUP($K887,Lists!$L$4:$M$7,2,FALSE))</f>
        <v/>
      </c>
      <c r="N887" s="98" t="str">
        <f t="shared" si="13"/>
        <v/>
      </c>
      <c r="O887" s="124" t="str">
        <f>IF(C887="no",VLOOKUP(B887,Lists!$R$4:$AB$17,10, FALSE),"Please enter details here")</f>
        <v>Please enter details here</v>
      </c>
      <c r="P887" s="99"/>
      <c r="Q887" s="99" t="str">
        <f>IF(Lists!$BA$4="","No","")</f>
        <v>No</v>
      </c>
      <c r="R887" s="100" t="str">
        <f>IF(ISERROR(VLOOKUP($E887,Lists!$T$4:$AA$49,6,FALSE)),"",VLOOKUP($E887,Lists!$T$4:$AA$49,6,FALSE))</f>
        <v/>
      </c>
      <c r="S887" s="101" t="str">
        <f>IF(ISERROR(VLOOKUP($E887,Lists!$T$4:$AA$49,7,FALSE)),"",VLOOKUP($E887,Lists!$T$4:$AA$49,7,FALSE))</f>
        <v/>
      </c>
      <c r="T887" s="102"/>
      <c r="U887" s="102"/>
      <c r="V887" s="102"/>
      <c r="W887" s="102"/>
      <c r="X887" s="102" t="str">
        <f>IF(ISERROR(VLOOKUP($E887,Lists!$T$4:$AF$49,13,FALSE))," ",VLOOKUP($E887,Lists!$T$4:$AF$49,13,FALSE))</f>
        <v xml:space="preserve"> </v>
      </c>
    </row>
    <row r="888" spans="1:24" x14ac:dyDescent="0.25">
      <c r="A888" s="91"/>
      <c r="B888" s="76" t="s">
        <v>781</v>
      </c>
      <c r="C888" s="89" t="s">
        <v>900</v>
      </c>
      <c r="D888" s="139" t="str">
        <f>IF(ISERROR(VLOOKUP($B888,Lists!$R$4:$S$17,2,FALSE)),"",VLOOKUP($B888,Lists!$R$4:$S$17,2,FALSE))</f>
        <v/>
      </c>
      <c r="E888" s="90" t="s">
        <v>799</v>
      </c>
      <c r="F888" s="96"/>
      <c r="G888" s="96" t="s">
        <v>836</v>
      </c>
      <c r="H888" s="91" t="s">
        <v>1016</v>
      </c>
      <c r="I888" s="91" t="s">
        <v>926</v>
      </c>
      <c r="J888" s="97"/>
      <c r="K888" s="78" t="s">
        <v>945</v>
      </c>
      <c r="L888" s="140" t="str">
        <f>IF(ISERROR(VLOOKUP($B888&amp;" "&amp;$M888,Lists!$AC$4:$AD$17,2,FALSE)),"",VLOOKUP($B888&amp;" "&amp;$M888,Lists!$AC$4:$AD$17,2,FALSE))</f>
        <v/>
      </c>
      <c r="M888" s="78" t="str">
        <f>IF(ISERROR(VLOOKUP($K888,Lists!$L$4:$M$7,2,FALSE)),"",VLOOKUP($K888,Lists!$L$4:$M$7,2,FALSE))</f>
        <v/>
      </c>
      <c r="N888" s="98" t="str">
        <f t="shared" si="13"/>
        <v/>
      </c>
      <c r="O888" s="124" t="str">
        <f>IF(C888="no",VLOOKUP(B888,Lists!$R$4:$AB$17,10, FALSE),"Please enter details here")</f>
        <v>Please enter details here</v>
      </c>
      <c r="P888" s="99"/>
      <c r="Q888" s="99" t="str">
        <f>IF(Lists!$BA$4="","No","")</f>
        <v>No</v>
      </c>
      <c r="R888" s="100" t="str">
        <f>IF(ISERROR(VLOOKUP($E888,Lists!$T$4:$AA$49,6,FALSE)),"",VLOOKUP($E888,Lists!$T$4:$AA$49,6,FALSE))</f>
        <v/>
      </c>
      <c r="S888" s="101" t="str">
        <f>IF(ISERROR(VLOOKUP($E888,Lists!$T$4:$AA$49,7,FALSE)),"",VLOOKUP($E888,Lists!$T$4:$AA$49,7,FALSE))</f>
        <v/>
      </c>
      <c r="T888" s="102"/>
      <c r="U888" s="102"/>
      <c r="V888" s="102"/>
      <c r="W888" s="102"/>
      <c r="X888" s="102" t="str">
        <f>IF(ISERROR(VLOOKUP($E888,Lists!$T$4:$AF$49,13,FALSE))," ",VLOOKUP($E888,Lists!$T$4:$AF$49,13,FALSE))</f>
        <v xml:space="preserve"> </v>
      </c>
    </row>
    <row r="889" spans="1:24" x14ac:dyDescent="0.25">
      <c r="A889" s="91"/>
      <c r="B889" s="76" t="s">
        <v>781</v>
      </c>
      <c r="C889" s="89" t="s">
        <v>900</v>
      </c>
      <c r="D889" s="139" t="str">
        <f>IF(ISERROR(VLOOKUP($B889,Lists!$R$4:$S$17,2,FALSE)),"",VLOOKUP($B889,Lists!$R$4:$S$17,2,FALSE))</f>
        <v/>
      </c>
      <c r="E889" s="90" t="s">
        <v>799</v>
      </c>
      <c r="F889" s="96"/>
      <c r="G889" s="96" t="s">
        <v>836</v>
      </c>
      <c r="H889" s="91" t="s">
        <v>1016</v>
      </c>
      <c r="I889" s="91" t="s">
        <v>926</v>
      </c>
      <c r="J889" s="97"/>
      <c r="K889" s="78" t="s">
        <v>945</v>
      </c>
      <c r="L889" s="140" t="str">
        <f>IF(ISERROR(VLOOKUP($B889&amp;" "&amp;$M889,Lists!$AC$4:$AD$17,2,FALSE)),"",VLOOKUP($B889&amp;" "&amp;$M889,Lists!$AC$4:$AD$17,2,FALSE))</f>
        <v/>
      </c>
      <c r="M889" s="78" t="str">
        <f>IF(ISERROR(VLOOKUP($K889,Lists!$L$4:$M$7,2,FALSE)),"",VLOOKUP($K889,Lists!$L$4:$M$7,2,FALSE))</f>
        <v/>
      </c>
      <c r="N889" s="98" t="str">
        <f t="shared" si="13"/>
        <v/>
      </c>
      <c r="O889" s="124" t="str">
        <f>IF(C889="no",VLOOKUP(B889,Lists!$R$4:$AB$17,10, FALSE),"Please enter details here")</f>
        <v>Please enter details here</v>
      </c>
      <c r="P889" s="99"/>
      <c r="Q889" s="99" t="str">
        <f>IF(Lists!$BA$4="","No","")</f>
        <v>No</v>
      </c>
      <c r="R889" s="100" t="str">
        <f>IF(ISERROR(VLOOKUP($E889,Lists!$T$4:$AA$49,6,FALSE)),"",VLOOKUP($E889,Lists!$T$4:$AA$49,6,FALSE))</f>
        <v/>
      </c>
      <c r="S889" s="101" t="str">
        <f>IF(ISERROR(VLOOKUP($E889,Lists!$T$4:$AA$49,7,FALSE)),"",VLOOKUP($E889,Lists!$T$4:$AA$49,7,FALSE))</f>
        <v/>
      </c>
      <c r="T889" s="102"/>
      <c r="U889" s="102"/>
      <c r="V889" s="102"/>
      <c r="W889" s="102"/>
      <c r="X889" s="102" t="str">
        <f>IF(ISERROR(VLOOKUP($E889,Lists!$T$4:$AF$49,13,FALSE))," ",VLOOKUP($E889,Lists!$T$4:$AF$49,13,FALSE))</f>
        <v xml:space="preserve"> </v>
      </c>
    </row>
    <row r="890" spans="1:24" x14ac:dyDescent="0.25">
      <c r="A890" s="91"/>
      <c r="B890" s="76" t="s">
        <v>781</v>
      </c>
      <c r="C890" s="89" t="s">
        <v>900</v>
      </c>
      <c r="D890" s="139" t="str">
        <f>IF(ISERROR(VLOOKUP($B890,Lists!$R$4:$S$17,2,FALSE)),"",VLOOKUP($B890,Lists!$R$4:$S$17,2,FALSE))</f>
        <v/>
      </c>
      <c r="E890" s="90" t="s">
        <v>799</v>
      </c>
      <c r="F890" s="96"/>
      <c r="G890" s="96" t="s">
        <v>836</v>
      </c>
      <c r="H890" s="91" t="s">
        <v>1016</v>
      </c>
      <c r="I890" s="91" t="s">
        <v>926</v>
      </c>
      <c r="J890" s="97"/>
      <c r="K890" s="78" t="s">
        <v>945</v>
      </c>
      <c r="L890" s="140" t="str">
        <f>IF(ISERROR(VLOOKUP($B890&amp;" "&amp;$M890,Lists!$AC$4:$AD$17,2,FALSE)),"",VLOOKUP($B890&amp;" "&amp;$M890,Lists!$AC$4:$AD$17,2,FALSE))</f>
        <v/>
      </c>
      <c r="M890" s="78" t="str">
        <f>IF(ISERROR(VLOOKUP($K890,Lists!$L$4:$M$7,2,FALSE)),"",VLOOKUP($K890,Lists!$L$4:$M$7,2,FALSE))</f>
        <v/>
      </c>
      <c r="N890" s="98" t="str">
        <f t="shared" si="13"/>
        <v/>
      </c>
      <c r="O890" s="124" t="str">
        <f>IF(C890="no",VLOOKUP(B890,Lists!$R$4:$AB$17,10, FALSE),"Please enter details here")</f>
        <v>Please enter details here</v>
      </c>
      <c r="P890" s="99"/>
      <c r="Q890" s="99" t="str">
        <f>IF(Lists!$BA$4="","No","")</f>
        <v>No</v>
      </c>
      <c r="R890" s="100" t="str">
        <f>IF(ISERROR(VLOOKUP($E890,Lists!$T$4:$AA$49,6,FALSE)),"",VLOOKUP($E890,Lists!$T$4:$AA$49,6,FALSE))</f>
        <v/>
      </c>
      <c r="S890" s="101" t="str">
        <f>IF(ISERROR(VLOOKUP($E890,Lists!$T$4:$AA$49,7,FALSE)),"",VLOOKUP($E890,Lists!$T$4:$AA$49,7,FALSE))</f>
        <v/>
      </c>
      <c r="T890" s="102"/>
      <c r="U890" s="102"/>
      <c r="V890" s="102"/>
      <c r="W890" s="102"/>
      <c r="X890" s="102" t="str">
        <f>IF(ISERROR(VLOOKUP($E890,Lists!$T$4:$AF$49,13,FALSE))," ",VLOOKUP($E890,Lists!$T$4:$AF$49,13,FALSE))</f>
        <v xml:space="preserve"> </v>
      </c>
    </row>
    <row r="891" spans="1:24" x14ac:dyDescent="0.25">
      <c r="A891" s="91"/>
      <c r="B891" s="76" t="s">
        <v>781</v>
      </c>
      <c r="C891" s="89" t="s">
        <v>900</v>
      </c>
      <c r="D891" s="139" t="str">
        <f>IF(ISERROR(VLOOKUP($B891,Lists!$R$4:$S$17,2,FALSE)),"",VLOOKUP($B891,Lists!$R$4:$S$17,2,FALSE))</f>
        <v/>
      </c>
      <c r="E891" s="90" t="s">
        <v>799</v>
      </c>
      <c r="F891" s="96"/>
      <c r="G891" s="96" t="s">
        <v>836</v>
      </c>
      <c r="H891" s="91" t="s">
        <v>1016</v>
      </c>
      <c r="I891" s="91" t="s">
        <v>926</v>
      </c>
      <c r="J891" s="97"/>
      <c r="K891" s="78" t="s">
        <v>945</v>
      </c>
      <c r="L891" s="140" t="str">
        <f>IF(ISERROR(VLOOKUP($B891&amp;" "&amp;$M891,Lists!$AC$4:$AD$17,2,FALSE)),"",VLOOKUP($B891&amp;" "&amp;$M891,Lists!$AC$4:$AD$17,2,FALSE))</f>
        <v/>
      </c>
      <c r="M891" s="78" t="str">
        <f>IF(ISERROR(VLOOKUP($K891,Lists!$L$4:$M$7,2,FALSE)),"",VLOOKUP($K891,Lists!$L$4:$M$7,2,FALSE))</f>
        <v/>
      </c>
      <c r="N891" s="98" t="str">
        <f t="shared" si="13"/>
        <v/>
      </c>
      <c r="O891" s="124" t="str">
        <f>IF(C891="no",VLOOKUP(B891,Lists!$R$4:$AB$17,10, FALSE),"Please enter details here")</f>
        <v>Please enter details here</v>
      </c>
      <c r="P891" s="99"/>
      <c r="Q891" s="99" t="str">
        <f>IF(Lists!$BA$4="","No","")</f>
        <v>No</v>
      </c>
      <c r="R891" s="100" t="str">
        <f>IF(ISERROR(VLOOKUP($E891,Lists!$T$4:$AA$49,6,FALSE)),"",VLOOKUP($E891,Lists!$T$4:$AA$49,6,FALSE))</f>
        <v/>
      </c>
      <c r="S891" s="101" t="str">
        <f>IF(ISERROR(VLOOKUP($E891,Lists!$T$4:$AA$49,7,FALSE)),"",VLOOKUP($E891,Lists!$T$4:$AA$49,7,FALSE))</f>
        <v/>
      </c>
      <c r="T891" s="102"/>
      <c r="U891" s="102"/>
      <c r="V891" s="102"/>
      <c r="W891" s="102"/>
      <c r="X891" s="102" t="str">
        <f>IF(ISERROR(VLOOKUP($E891,Lists!$T$4:$AF$49,13,FALSE))," ",VLOOKUP($E891,Lists!$T$4:$AF$49,13,FALSE))</f>
        <v xml:space="preserve"> </v>
      </c>
    </row>
    <row r="892" spans="1:24" x14ac:dyDescent="0.25">
      <c r="A892" s="91"/>
      <c r="B892" s="76" t="s">
        <v>781</v>
      </c>
      <c r="C892" s="89" t="s">
        <v>900</v>
      </c>
      <c r="D892" s="139" t="str">
        <f>IF(ISERROR(VLOOKUP($B892,Lists!$R$4:$S$17,2,FALSE)),"",VLOOKUP($B892,Lists!$R$4:$S$17,2,FALSE))</f>
        <v/>
      </c>
      <c r="E892" s="90" t="s">
        <v>799</v>
      </c>
      <c r="F892" s="96"/>
      <c r="G892" s="96" t="s">
        <v>836</v>
      </c>
      <c r="H892" s="91" t="s">
        <v>1016</v>
      </c>
      <c r="I892" s="91" t="s">
        <v>926</v>
      </c>
      <c r="J892" s="97"/>
      <c r="K892" s="78" t="s">
        <v>945</v>
      </c>
      <c r="L892" s="140" t="str">
        <f>IF(ISERROR(VLOOKUP($B892&amp;" "&amp;$M892,Lists!$AC$4:$AD$17,2,FALSE)),"",VLOOKUP($B892&amp;" "&amp;$M892,Lists!$AC$4:$AD$17,2,FALSE))</f>
        <v/>
      </c>
      <c r="M892" s="78" t="str">
        <f>IF(ISERROR(VLOOKUP($K892,Lists!$L$4:$M$7,2,FALSE)),"",VLOOKUP($K892,Lists!$L$4:$M$7,2,FALSE))</f>
        <v/>
      </c>
      <c r="N892" s="98" t="str">
        <f t="shared" si="13"/>
        <v/>
      </c>
      <c r="O892" s="124" t="str">
        <f>IF(C892="no",VLOOKUP(B892,Lists!$R$4:$AB$17,10, FALSE),"Please enter details here")</f>
        <v>Please enter details here</v>
      </c>
      <c r="P892" s="99"/>
      <c r="Q892" s="99" t="str">
        <f>IF(Lists!$BA$4="","No","")</f>
        <v>No</v>
      </c>
      <c r="R892" s="100" t="str">
        <f>IF(ISERROR(VLOOKUP($E892,Lists!$T$4:$AA$49,6,FALSE)),"",VLOOKUP($E892,Lists!$T$4:$AA$49,6,FALSE))</f>
        <v/>
      </c>
      <c r="S892" s="101" t="str">
        <f>IF(ISERROR(VLOOKUP($E892,Lists!$T$4:$AA$49,7,FALSE)),"",VLOOKUP($E892,Lists!$T$4:$AA$49,7,FALSE))</f>
        <v/>
      </c>
      <c r="T892" s="102"/>
      <c r="U892" s="102"/>
      <c r="V892" s="102"/>
      <c r="W892" s="102"/>
      <c r="X892" s="102" t="str">
        <f>IF(ISERROR(VLOOKUP($E892,Lists!$T$4:$AF$49,13,FALSE))," ",VLOOKUP($E892,Lists!$T$4:$AF$49,13,FALSE))</f>
        <v xml:space="preserve"> </v>
      </c>
    </row>
    <row r="893" spans="1:24" x14ac:dyDescent="0.25">
      <c r="A893" s="91"/>
      <c r="B893" s="76" t="s">
        <v>781</v>
      </c>
      <c r="C893" s="89" t="s">
        <v>900</v>
      </c>
      <c r="D893" s="139" t="str">
        <f>IF(ISERROR(VLOOKUP($B893,Lists!$R$4:$S$17,2,FALSE)),"",VLOOKUP($B893,Lists!$R$4:$S$17,2,FALSE))</f>
        <v/>
      </c>
      <c r="E893" s="90" t="s">
        <v>799</v>
      </c>
      <c r="F893" s="96"/>
      <c r="G893" s="96" t="s">
        <v>836</v>
      </c>
      <c r="H893" s="91" t="s">
        <v>1016</v>
      </c>
      <c r="I893" s="91" t="s">
        <v>926</v>
      </c>
      <c r="J893" s="97"/>
      <c r="K893" s="78" t="s">
        <v>945</v>
      </c>
      <c r="L893" s="140" t="str">
        <f>IF(ISERROR(VLOOKUP($B893&amp;" "&amp;$M893,Lists!$AC$4:$AD$17,2,FALSE)),"",VLOOKUP($B893&amp;" "&amp;$M893,Lists!$AC$4:$AD$17,2,FALSE))</f>
        <v/>
      </c>
      <c r="M893" s="78" t="str">
        <f>IF(ISERROR(VLOOKUP($K893,Lists!$L$4:$M$7,2,FALSE)),"",VLOOKUP($K893,Lists!$L$4:$M$7,2,FALSE))</f>
        <v/>
      </c>
      <c r="N893" s="98" t="str">
        <f t="shared" si="13"/>
        <v/>
      </c>
      <c r="O893" s="124" t="str">
        <f>IF(C893="no",VLOOKUP(B893,Lists!$R$4:$AB$17,10, FALSE),"Please enter details here")</f>
        <v>Please enter details here</v>
      </c>
      <c r="P893" s="99"/>
      <c r="Q893" s="99" t="str">
        <f>IF(Lists!$BA$4="","No","")</f>
        <v>No</v>
      </c>
      <c r="R893" s="100" t="str">
        <f>IF(ISERROR(VLOOKUP($E893,Lists!$T$4:$AA$49,6,FALSE)),"",VLOOKUP($E893,Lists!$T$4:$AA$49,6,FALSE))</f>
        <v/>
      </c>
      <c r="S893" s="101" t="str">
        <f>IF(ISERROR(VLOOKUP($E893,Lists!$T$4:$AA$49,7,FALSE)),"",VLOOKUP($E893,Lists!$T$4:$AA$49,7,FALSE))</f>
        <v/>
      </c>
      <c r="T893" s="102"/>
      <c r="U893" s="102"/>
      <c r="V893" s="102"/>
      <c r="W893" s="102"/>
      <c r="X893" s="102" t="str">
        <f>IF(ISERROR(VLOOKUP($E893,Lists!$T$4:$AF$49,13,FALSE))," ",VLOOKUP($E893,Lists!$T$4:$AF$49,13,FALSE))</f>
        <v xml:space="preserve"> </v>
      </c>
    </row>
    <row r="894" spans="1:24" x14ac:dyDescent="0.25">
      <c r="A894" s="91"/>
      <c r="B894" s="76" t="s">
        <v>781</v>
      </c>
      <c r="C894" s="89" t="s">
        <v>900</v>
      </c>
      <c r="D894" s="139" t="str">
        <f>IF(ISERROR(VLOOKUP($B894,Lists!$R$4:$S$17,2,FALSE)),"",VLOOKUP($B894,Lists!$R$4:$S$17,2,FALSE))</f>
        <v/>
      </c>
      <c r="E894" s="90" t="s">
        <v>799</v>
      </c>
      <c r="F894" s="96"/>
      <c r="G894" s="96" t="s">
        <v>836</v>
      </c>
      <c r="H894" s="91" t="s">
        <v>1016</v>
      </c>
      <c r="I894" s="91" t="s">
        <v>926</v>
      </c>
      <c r="J894" s="97"/>
      <c r="K894" s="78" t="s">
        <v>945</v>
      </c>
      <c r="L894" s="140" t="str">
        <f>IF(ISERROR(VLOOKUP($B894&amp;" "&amp;$M894,Lists!$AC$4:$AD$17,2,FALSE)),"",VLOOKUP($B894&amp;" "&amp;$M894,Lists!$AC$4:$AD$17,2,FALSE))</f>
        <v/>
      </c>
      <c r="M894" s="78" t="str">
        <f>IF(ISERROR(VLOOKUP($K894,Lists!$L$4:$M$7,2,FALSE)),"",VLOOKUP($K894,Lists!$L$4:$M$7,2,FALSE))</f>
        <v/>
      </c>
      <c r="N894" s="98" t="str">
        <f t="shared" si="13"/>
        <v/>
      </c>
      <c r="O894" s="124" t="str">
        <f>IF(C894="no",VLOOKUP(B894,Lists!$R$4:$AB$17,10, FALSE),"Please enter details here")</f>
        <v>Please enter details here</v>
      </c>
      <c r="P894" s="99"/>
      <c r="Q894" s="99" t="str">
        <f>IF(Lists!$BA$4="","No","")</f>
        <v>No</v>
      </c>
      <c r="R894" s="100" t="str">
        <f>IF(ISERROR(VLOOKUP($E894,Lists!$T$4:$AA$49,6,FALSE)),"",VLOOKUP($E894,Lists!$T$4:$AA$49,6,FALSE))</f>
        <v/>
      </c>
      <c r="S894" s="101" t="str">
        <f>IF(ISERROR(VLOOKUP($E894,Lists!$T$4:$AA$49,7,FALSE)),"",VLOOKUP($E894,Lists!$T$4:$AA$49,7,FALSE))</f>
        <v/>
      </c>
      <c r="T894" s="102"/>
      <c r="U894" s="102"/>
      <c r="V894" s="102"/>
      <c r="W894" s="102"/>
      <c r="X894" s="102" t="str">
        <f>IF(ISERROR(VLOOKUP($E894,Lists!$T$4:$AF$49,13,FALSE))," ",VLOOKUP($E894,Lists!$T$4:$AF$49,13,FALSE))</f>
        <v xml:space="preserve"> </v>
      </c>
    </row>
    <row r="895" spans="1:24" x14ac:dyDescent="0.25">
      <c r="A895" s="91"/>
      <c r="B895" s="76" t="s">
        <v>781</v>
      </c>
      <c r="C895" s="89" t="s">
        <v>900</v>
      </c>
      <c r="D895" s="139" t="str">
        <f>IF(ISERROR(VLOOKUP($B895,Lists!$R$4:$S$17,2,FALSE)),"",VLOOKUP($B895,Lists!$R$4:$S$17,2,FALSE))</f>
        <v/>
      </c>
      <c r="E895" s="90" t="s">
        <v>799</v>
      </c>
      <c r="F895" s="96"/>
      <c r="G895" s="96" t="s">
        <v>836</v>
      </c>
      <c r="H895" s="91" t="s">
        <v>1016</v>
      </c>
      <c r="I895" s="91" t="s">
        <v>926</v>
      </c>
      <c r="J895" s="97"/>
      <c r="K895" s="78" t="s">
        <v>945</v>
      </c>
      <c r="L895" s="140" t="str">
        <f>IF(ISERROR(VLOOKUP($B895&amp;" "&amp;$M895,Lists!$AC$4:$AD$17,2,FALSE)),"",VLOOKUP($B895&amp;" "&amp;$M895,Lists!$AC$4:$AD$17,2,FALSE))</f>
        <v/>
      </c>
      <c r="M895" s="78" t="str">
        <f>IF(ISERROR(VLOOKUP($K895,Lists!$L$4:$M$7,2,FALSE)),"",VLOOKUP($K895,Lists!$L$4:$M$7,2,FALSE))</f>
        <v/>
      </c>
      <c r="N895" s="98" t="str">
        <f t="shared" si="13"/>
        <v/>
      </c>
      <c r="O895" s="124" t="str">
        <f>IF(C895="no",VLOOKUP(B895,Lists!$R$4:$AB$17,10, FALSE),"Please enter details here")</f>
        <v>Please enter details here</v>
      </c>
      <c r="P895" s="99"/>
      <c r="Q895" s="99" t="str">
        <f>IF(Lists!$BA$4="","No","")</f>
        <v>No</v>
      </c>
      <c r="R895" s="100" t="str">
        <f>IF(ISERROR(VLOOKUP($E895,Lists!$T$4:$AA$49,6,FALSE)),"",VLOOKUP($E895,Lists!$T$4:$AA$49,6,FALSE))</f>
        <v/>
      </c>
      <c r="S895" s="101" t="str">
        <f>IF(ISERROR(VLOOKUP($E895,Lists!$T$4:$AA$49,7,FALSE)),"",VLOOKUP($E895,Lists!$T$4:$AA$49,7,FALSE))</f>
        <v/>
      </c>
      <c r="T895" s="102"/>
      <c r="U895" s="102"/>
      <c r="V895" s="102"/>
      <c r="W895" s="102"/>
      <c r="X895" s="102" t="str">
        <f>IF(ISERROR(VLOOKUP($E895,Lists!$T$4:$AF$49,13,FALSE))," ",VLOOKUP($E895,Lists!$T$4:$AF$49,13,FALSE))</f>
        <v xml:space="preserve"> </v>
      </c>
    </row>
    <row r="896" spans="1:24" x14ac:dyDescent="0.25">
      <c r="A896" s="91"/>
      <c r="B896" s="76" t="s">
        <v>781</v>
      </c>
      <c r="C896" s="89" t="s">
        <v>900</v>
      </c>
      <c r="D896" s="139" t="str">
        <f>IF(ISERROR(VLOOKUP($B896,Lists!$R$4:$S$17,2,FALSE)),"",VLOOKUP($B896,Lists!$R$4:$S$17,2,FALSE))</f>
        <v/>
      </c>
      <c r="E896" s="90" t="s">
        <v>799</v>
      </c>
      <c r="F896" s="96"/>
      <c r="G896" s="96" t="s">
        <v>836</v>
      </c>
      <c r="H896" s="91" t="s">
        <v>1016</v>
      </c>
      <c r="I896" s="91" t="s">
        <v>926</v>
      </c>
      <c r="J896" s="97"/>
      <c r="K896" s="78" t="s">
        <v>945</v>
      </c>
      <c r="L896" s="140" t="str">
        <f>IF(ISERROR(VLOOKUP($B896&amp;" "&amp;$M896,Lists!$AC$4:$AD$17,2,FALSE)),"",VLOOKUP($B896&amp;" "&amp;$M896,Lists!$AC$4:$AD$17,2,FALSE))</f>
        <v/>
      </c>
      <c r="M896" s="78" t="str">
        <f>IF(ISERROR(VLOOKUP($K896,Lists!$L$4:$M$7,2,FALSE)),"",VLOOKUP($K896,Lists!$L$4:$M$7,2,FALSE))</f>
        <v/>
      </c>
      <c r="N896" s="98" t="str">
        <f t="shared" si="13"/>
        <v/>
      </c>
      <c r="O896" s="124" t="str">
        <f>IF(C896="no",VLOOKUP(B896,Lists!$R$4:$AB$17,10, FALSE),"Please enter details here")</f>
        <v>Please enter details here</v>
      </c>
      <c r="P896" s="99"/>
      <c r="Q896" s="99" t="str">
        <f>IF(Lists!$BA$4="","No","")</f>
        <v>No</v>
      </c>
      <c r="R896" s="100" t="str">
        <f>IF(ISERROR(VLOOKUP($E896,Lists!$T$4:$AA$49,6,FALSE)),"",VLOOKUP($E896,Lists!$T$4:$AA$49,6,FALSE))</f>
        <v/>
      </c>
      <c r="S896" s="101" t="str">
        <f>IF(ISERROR(VLOOKUP($E896,Lists!$T$4:$AA$49,7,FALSE)),"",VLOOKUP($E896,Lists!$T$4:$AA$49,7,FALSE))</f>
        <v/>
      </c>
      <c r="T896" s="102"/>
      <c r="U896" s="102"/>
      <c r="V896" s="102"/>
      <c r="W896" s="102"/>
      <c r="X896" s="102" t="str">
        <f>IF(ISERROR(VLOOKUP($E896,Lists!$T$4:$AF$49,13,FALSE))," ",VLOOKUP($E896,Lists!$T$4:$AF$49,13,FALSE))</f>
        <v xml:space="preserve"> </v>
      </c>
    </row>
    <row r="897" spans="1:24" x14ac:dyDescent="0.25">
      <c r="A897" s="91"/>
      <c r="B897" s="76" t="s">
        <v>781</v>
      </c>
      <c r="C897" s="89" t="s">
        <v>900</v>
      </c>
      <c r="D897" s="139" t="str">
        <f>IF(ISERROR(VLOOKUP($B897,Lists!$R$4:$S$17,2,FALSE)),"",VLOOKUP($B897,Lists!$R$4:$S$17,2,FALSE))</f>
        <v/>
      </c>
      <c r="E897" s="90" t="s">
        <v>799</v>
      </c>
      <c r="F897" s="96"/>
      <c r="G897" s="96" t="s">
        <v>836</v>
      </c>
      <c r="H897" s="91" t="s">
        <v>1016</v>
      </c>
      <c r="I897" s="91" t="s">
        <v>926</v>
      </c>
      <c r="J897" s="97"/>
      <c r="K897" s="78" t="s">
        <v>945</v>
      </c>
      <c r="L897" s="140" t="str">
        <f>IF(ISERROR(VLOOKUP($B897&amp;" "&amp;$M897,Lists!$AC$4:$AD$17,2,FALSE)),"",VLOOKUP($B897&amp;" "&amp;$M897,Lists!$AC$4:$AD$17,2,FALSE))</f>
        <v/>
      </c>
      <c r="M897" s="78" t="str">
        <f>IF(ISERROR(VLOOKUP($K897,Lists!$L$4:$M$7,2,FALSE)),"",VLOOKUP($K897,Lists!$L$4:$M$7,2,FALSE))</f>
        <v/>
      </c>
      <c r="N897" s="98" t="str">
        <f t="shared" si="13"/>
        <v/>
      </c>
      <c r="O897" s="124" t="str">
        <f>IF(C897="no",VLOOKUP(B897,Lists!$R$4:$AB$17,10, FALSE),"Please enter details here")</f>
        <v>Please enter details here</v>
      </c>
      <c r="P897" s="99"/>
      <c r="Q897" s="99" t="str">
        <f>IF(Lists!$BA$4="","No","")</f>
        <v>No</v>
      </c>
      <c r="R897" s="100" t="str">
        <f>IF(ISERROR(VLOOKUP($E897,Lists!$T$4:$AA$49,6,FALSE)),"",VLOOKUP($E897,Lists!$T$4:$AA$49,6,FALSE))</f>
        <v/>
      </c>
      <c r="S897" s="101" t="str">
        <f>IF(ISERROR(VLOOKUP($E897,Lists!$T$4:$AA$49,7,FALSE)),"",VLOOKUP($E897,Lists!$T$4:$AA$49,7,FALSE))</f>
        <v/>
      </c>
      <c r="T897" s="102"/>
      <c r="U897" s="102"/>
      <c r="V897" s="102"/>
      <c r="W897" s="102"/>
      <c r="X897" s="102" t="str">
        <f>IF(ISERROR(VLOOKUP($E897,Lists!$T$4:$AF$49,13,FALSE))," ",VLOOKUP($E897,Lists!$T$4:$AF$49,13,FALSE))</f>
        <v xml:space="preserve"> </v>
      </c>
    </row>
    <row r="898" spans="1:24" x14ac:dyDescent="0.25">
      <c r="A898" s="91"/>
      <c r="B898" s="76" t="s">
        <v>781</v>
      </c>
      <c r="C898" s="89" t="s">
        <v>900</v>
      </c>
      <c r="D898" s="139" t="str">
        <f>IF(ISERROR(VLOOKUP($B898,Lists!$R$4:$S$17,2,FALSE)),"",VLOOKUP($B898,Lists!$R$4:$S$17,2,FALSE))</f>
        <v/>
      </c>
      <c r="E898" s="90" t="s">
        <v>799</v>
      </c>
      <c r="F898" s="96"/>
      <c r="G898" s="96" t="s">
        <v>836</v>
      </c>
      <c r="H898" s="91" t="s">
        <v>1016</v>
      </c>
      <c r="I898" s="91" t="s">
        <v>926</v>
      </c>
      <c r="J898" s="97"/>
      <c r="K898" s="78" t="s">
        <v>945</v>
      </c>
      <c r="L898" s="140" t="str">
        <f>IF(ISERROR(VLOOKUP($B898&amp;" "&amp;$M898,Lists!$AC$4:$AD$17,2,FALSE)),"",VLOOKUP($B898&amp;" "&amp;$M898,Lists!$AC$4:$AD$17,2,FALSE))</f>
        <v/>
      </c>
      <c r="M898" s="78" t="str">
        <f>IF(ISERROR(VLOOKUP($K898,Lists!$L$4:$M$7,2,FALSE)),"",VLOOKUP($K898,Lists!$L$4:$M$7,2,FALSE))</f>
        <v/>
      </c>
      <c r="N898" s="98" t="str">
        <f t="shared" si="13"/>
        <v/>
      </c>
      <c r="O898" s="124" t="str">
        <f>IF(C898="no",VLOOKUP(B898,Lists!$R$4:$AB$17,10, FALSE),"Please enter details here")</f>
        <v>Please enter details here</v>
      </c>
      <c r="P898" s="99"/>
      <c r="Q898" s="99" t="str">
        <f>IF(Lists!$BA$4="","No","")</f>
        <v>No</v>
      </c>
      <c r="R898" s="100" t="str">
        <f>IF(ISERROR(VLOOKUP($E898,Lists!$T$4:$AA$49,6,FALSE)),"",VLOOKUP($E898,Lists!$T$4:$AA$49,6,FALSE))</f>
        <v/>
      </c>
      <c r="S898" s="101" t="str">
        <f>IF(ISERROR(VLOOKUP($E898,Lists!$T$4:$AA$49,7,FALSE)),"",VLOOKUP($E898,Lists!$T$4:$AA$49,7,FALSE))</f>
        <v/>
      </c>
      <c r="T898" s="102"/>
      <c r="U898" s="102"/>
      <c r="V898" s="102"/>
      <c r="W898" s="102"/>
      <c r="X898" s="102" t="str">
        <f>IF(ISERROR(VLOOKUP($E898,Lists!$T$4:$AF$49,13,FALSE))," ",VLOOKUP($E898,Lists!$T$4:$AF$49,13,FALSE))</f>
        <v xml:space="preserve"> </v>
      </c>
    </row>
    <row r="899" spans="1:24" x14ac:dyDescent="0.25">
      <c r="A899" s="91"/>
      <c r="B899" s="76" t="s">
        <v>781</v>
      </c>
      <c r="C899" s="89" t="s">
        <v>900</v>
      </c>
      <c r="D899" s="139" t="str">
        <f>IF(ISERROR(VLOOKUP($B899,Lists!$R$4:$S$17,2,FALSE)),"",VLOOKUP($B899,Lists!$R$4:$S$17,2,FALSE))</f>
        <v/>
      </c>
      <c r="E899" s="90" t="s">
        <v>799</v>
      </c>
      <c r="F899" s="96"/>
      <c r="G899" s="96" t="s">
        <v>836</v>
      </c>
      <c r="H899" s="91" t="s">
        <v>1016</v>
      </c>
      <c r="I899" s="91" t="s">
        <v>926</v>
      </c>
      <c r="J899" s="97"/>
      <c r="K899" s="78" t="s">
        <v>945</v>
      </c>
      <c r="L899" s="140" t="str">
        <f>IF(ISERROR(VLOOKUP($B899&amp;" "&amp;$M899,Lists!$AC$4:$AD$17,2,FALSE)),"",VLOOKUP($B899&amp;" "&amp;$M899,Lists!$AC$4:$AD$17,2,FALSE))</f>
        <v/>
      </c>
      <c r="M899" s="78" t="str">
        <f>IF(ISERROR(VLOOKUP($K899,Lists!$L$4:$M$7,2,FALSE)),"",VLOOKUP($K899,Lists!$L$4:$M$7,2,FALSE))</f>
        <v/>
      </c>
      <c r="N899" s="98" t="str">
        <f t="shared" si="13"/>
        <v/>
      </c>
      <c r="O899" s="124" t="str">
        <f>IF(C899="no",VLOOKUP(B899,Lists!$R$4:$AB$17,10, FALSE),"Please enter details here")</f>
        <v>Please enter details here</v>
      </c>
      <c r="P899" s="99"/>
      <c r="Q899" s="99" t="str">
        <f>IF(Lists!$BA$4="","No","")</f>
        <v>No</v>
      </c>
      <c r="R899" s="100" t="str">
        <f>IF(ISERROR(VLOOKUP($E899,Lists!$T$4:$AA$49,6,FALSE)),"",VLOOKUP($E899,Lists!$T$4:$AA$49,6,FALSE))</f>
        <v/>
      </c>
      <c r="S899" s="101" t="str">
        <f>IF(ISERROR(VLOOKUP($E899,Lists!$T$4:$AA$49,7,FALSE)),"",VLOOKUP($E899,Lists!$T$4:$AA$49,7,FALSE))</f>
        <v/>
      </c>
      <c r="T899" s="102"/>
      <c r="U899" s="102"/>
      <c r="V899" s="102"/>
      <c r="W899" s="102"/>
      <c r="X899" s="102" t="str">
        <f>IF(ISERROR(VLOOKUP($E899,Lists!$T$4:$AF$49,13,FALSE))," ",VLOOKUP($E899,Lists!$T$4:$AF$49,13,FALSE))</f>
        <v xml:space="preserve"> </v>
      </c>
    </row>
    <row r="900" spans="1:24" x14ac:dyDescent="0.25">
      <c r="A900" s="91"/>
      <c r="B900" s="76" t="s">
        <v>781</v>
      </c>
      <c r="C900" s="89" t="s">
        <v>900</v>
      </c>
      <c r="D900" s="139" t="str">
        <f>IF(ISERROR(VLOOKUP($B900,Lists!$R$4:$S$17,2,FALSE)),"",VLOOKUP($B900,Lists!$R$4:$S$17,2,FALSE))</f>
        <v/>
      </c>
      <c r="E900" s="90" t="s">
        <v>799</v>
      </c>
      <c r="F900" s="96"/>
      <c r="G900" s="96" t="s">
        <v>836</v>
      </c>
      <c r="H900" s="91" t="s">
        <v>1016</v>
      </c>
      <c r="I900" s="91" t="s">
        <v>926</v>
      </c>
      <c r="J900" s="97"/>
      <c r="K900" s="78" t="s">
        <v>945</v>
      </c>
      <c r="L900" s="140" t="str">
        <f>IF(ISERROR(VLOOKUP($B900&amp;" "&amp;$M900,Lists!$AC$4:$AD$17,2,FALSE)),"",VLOOKUP($B900&amp;" "&amp;$M900,Lists!$AC$4:$AD$17,2,FALSE))</f>
        <v/>
      </c>
      <c r="M900" s="78" t="str">
        <f>IF(ISERROR(VLOOKUP($K900,Lists!$L$4:$M$7,2,FALSE)),"",VLOOKUP($K900,Lists!$L$4:$M$7,2,FALSE))</f>
        <v/>
      </c>
      <c r="N900" s="98" t="str">
        <f t="shared" si="13"/>
        <v/>
      </c>
      <c r="O900" s="124" t="str">
        <f>IF(C900="no",VLOOKUP(B900,Lists!$R$4:$AB$17,10, FALSE),"Please enter details here")</f>
        <v>Please enter details here</v>
      </c>
      <c r="P900" s="99"/>
      <c r="Q900" s="99" t="str">
        <f>IF(Lists!$BA$4="","No","")</f>
        <v>No</v>
      </c>
      <c r="R900" s="100" t="str">
        <f>IF(ISERROR(VLOOKUP($E900,Lists!$T$4:$AA$49,6,FALSE)),"",VLOOKUP($E900,Lists!$T$4:$AA$49,6,FALSE))</f>
        <v/>
      </c>
      <c r="S900" s="101" t="str">
        <f>IF(ISERROR(VLOOKUP($E900,Lists!$T$4:$AA$49,7,FALSE)),"",VLOOKUP($E900,Lists!$T$4:$AA$49,7,FALSE))</f>
        <v/>
      </c>
      <c r="T900" s="102"/>
      <c r="U900" s="102"/>
      <c r="V900" s="102"/>
      <c r="W900" s="102"/>
      <c r="X900" s="102" t="str">
        <f>IF(ISERROR(VLOOKUP($E900,Lists!$T$4:$AF$49,13,FALSE))," ",VLOOKUP($E900,Lists!$T$4:$AF$49,13,FALSE))</f>
        <v xml:space="preserve"> </v>
      </c>
    </row>
    <row r="901" spans="1:24" x14ac:dyDescent="0.25">
      <c r="A901" s="91"/>
      <c r="B901" s="76" t="s">
        <v>781</v>
      </c>
      <c r="C901" s="89" t="s">
        <v>900</v>
      </c>
      <c r="D901" s="139" t="str">
        <f>IF(ISERROR(VLOOKUP($B901,Lists!$R$4:$S$17,2,FALSE)),"",VLOOKUP($B901,Lists!$R$4:$S$17,2,FALSE))</f>
        <v/>
      </c>
      <c r="E901" s="90" t="s">
        <v>799</v>
      </c>
      <c r="F901" s="96"/>
      <c r="G901" s="96" t="s">
        <v>836</v>
      </c>
      <c r="H901" s="91" t="s">
        <v>1016</v>
      </c>
      <c r="I901" s="91" t="s">
        <v>926</v>
      </c>
      <c r="J901" s="97"/>
      <c r="K901" s="78" t="s">
        <v>945</v>
      </c>
      <c r="L901" s="140" t="str">
        <f>IF(ISERROR(VLOOKUP($B901&amp;" "&amp;$M901,Lists!$AC$4:$AD$17,2,FALSE)),"",VLOOKUP($B901&amp;" "&amp;$M901,Lists!$AC$4:$AD$17,2,FALSE))</f>
        <v/>
      </c>
      <c r="M901" s="78" t="str">
        <f>IF(ISERROR(VLOOKUP($K901,Lists!$L$4:$M$7,2,FALSE)),"",VLOOKUP($K901,Lists!$L$4:$M$7,2,FALSE))</f>
        <v/>
      </c>
      <c r="N901" s="98" t="str">
        <f t="shared" si="13"/>
        <v/>
      </c>
      <c r="O901" s="124" t="str">
        <f>IF(C901="no",VLOOKUP(B901,Lists!$R$4:$AB$17,10, FALSE),"Please enter details here")</f>
        <v>Please enter details here</v>
      </c>
      <c r="P901" s="99"/>
      <c r="Q901" s="99" t="str">
        <f>IF(Lists!$BA$4="","No","")</f>
        <v>No</v>
      </c>
      <c r="R901" s="100" t="str">
        <f>IF(ISERROR(VLOOKUP($E901,Lists!$T$4:$AA$49,6,FALSE)),"",VLOOKUP($E901,Lists!$T$4:$AA$49,6,FALSE))</f>
        <v/>
      </c>
      <c r="S901" s="101" t="str">
        <f>IF(ISERROR(VLOOKUP($E901,Lists!$T$4:$AA$49,7,FALSE)),"",VLOOKUP($E901,Lists!$T$4:$AA$49,7,FALSE))</f>
        <v/>
      </c>
      <c r="T901" s="102"/>
      <c r="U901" s="102"/>
      <c r="V901" s="102"/>
      <c r="W901" s="102"/>
      <c r="X901" s="102" t="str">
        <f>IF(ISERROR(VLOOKUP($E901,Lists!$T$4:$AF$49,13,FALSE))," ",VLOOKUP($E901,Lists!$T$4:$AF$49,13,FALSE))</f>
        <v xml:space="preserve"> </v>
      </c>
    </row>
    <row r="902" spans="1:24" x14ac:dyDescent="0.25">
      <c r="A902" s="91"/>
      <c r="B902" s="76" t="s">
        <v>781</v>
      </c>
      <c r="C902" s="89" t="s">
        <v>900</v>
      </c>
      <c r="D902" s="139" t="str">
        <f>IF(ISERROR(VLOOKUP($B902,Lists!$R$4:$S$17,2,FALSE)),"",VLOOKUP($B902,Lists!$R$4:$S$17,2,FALSE))</f>
        <v/>
      </c>
      <c r="E902" s="90" t="s">
        <v>799</v>
      </c>
      <c r="F902" s="96"/>
      <c r="G902" s="96" t="s">
        <v>836</v>
      </c>
      <c r="H902" s="91" t="s">
        <v>1016</v>
      </c>
      <c r="I902" s="91" t="s">
        <v>926</v>
      </c>
      <c r="J902" s="97"/>
      <c r="K902" s="78" t="s">
        <v>945</v>
      </c>
      <c r="L902" s="140" t="str">
        <f>IF(ISERROR(VLOOKUP($B902&amp;" "&amp;$M902,Lists!$AC$4:$AD$17,2,FALSE)),"",VLOOKUP($B902&amp;" "&amp;$M902,Lists!$AC$4:$AD$17,2,FALSE))</f>
        <v/>
      </c>
      <c r="M902" s="78" t="str">
        <f>IF(ISERROR(VLOOKUP($K902,Lists!$L$4:$M$7,2,FALSE)),"",VLOOKUP($K902,Lists!$L$4:$M$7,2,FALSE))</f>
        <v/>
      </c>
      <c r="N902" s="98" t="str">
        <f t="shared" si="13"/>
        <v/>
      </c>
      <c r="O902" s="124" t="str">
        <f>IF(C902="no",VLOOKUP(B902,Lists!$R$4:$AB$17,10, FALSE),"Please enter details here")</f>
        <v>Please enter details here</v>
      </c>
      <c r="P902" s="99"/>
      <c r="Q902" s="99" t="str">
        <f>IF(Lists!$BA$4="","No","")</f>
        <v>No</v>
      </c>
      <c r="R902" s="100" t="str">
        <f>IF(ISERROR(VLOOKUP($E902,Lists!$T$4:$AA$49,6,FALSE)),"",VLOOKUP($E902,Lists!$T$4:$AA$49,6,FALSE))</f>
        <v/>
      </c>
      <c r="S902" s="101" t="str">
        <f>IF(ISERROR(VLOOKUP($E902,Lists!$T$4:$AA$49,7,FALSE)),"",VLOOKUP($E902,Lists!$T$4:$AA$49,7,FALSE))</f>
        <v/>
      </c>
      <c r="T902" s="102"/>
      <c r="U902" s="102"/>
      <c r="V902" s="102"/>
      <c r="W902" s="102"/>
      <c r="X902" s="102" t="str">
        <f>IF(ISERROR(VLOOKUP($E902,Lists!$T$4:$AF$49,13,FALSE))," ",VLOOKUP($E902,Lists!$T$4:$AF$49,13,FALSE))</f>
        <v xml:space="preserve"> </v>
      </c>
    </row>
    <row r="903" spans="1:24" x14ac:dyDescent="0.25">
      <c r="A903" s="91"/>
      <c r="B903" s="76" t="s">
        <v>781</v>
      </c>
      <c r="C903" s="89" t="s">
        <v>900</v>
      </c>
      <c r="D903" s="139" t="str">
        <f>IF(ISERROR(VLOOKUP($B903,Lists!$R$4:$S$17,2,FALSE)),"",VLOOKUP($B903,Lists!$R$4:$S$17,2,FALSE))</f>
        <v/>
      </c>
      <c r="E903" s="90" t="s">
        <v>799</v>
      </c>
      <c r="F903" s="96"/>
      <c r="G903" s="96" t="s">
        <v>836</v>
      </c>
      <c r="H903" s="91" t="s">
        <v>1016</v>
      </c>
      <c r="I903" s="91" t="s">
        <v>926</v>
      </c>
      <c r="J903" s="97"/>
      <c r="K903" s="78" t="s">
        <v>945</v>
      </c>
      <c r="L903" s="140" t="str">
        <f>IF(ISERROR(VLOOKUP($B903&amp;" "&amp;$M903,Lists!$AC$4:$AD$17,2,FALSE)),"",VLOOKUP($B903&amp;" "&amp;$M903,Lists!$AC$4:$AD$17,2,FALSE))</f>
        <v/>
      </c>
      <c r="M903" s="78" t="str">
        <f>IF(ISERROR(VLOOKUP($K903,Lists!$L$4:$M$7,2,FALSE)),"",VLOOKUP($K903,Lists!$L$4:$M$7,2,FALSE))</f>
        <v/>
      </c>
      <c r="N903" s="98" t="str">
        <f t="shared" si="13"/>
        <v/>
      </c>
      <c r="O903" s="124" t="str">
        <f>IF(C903="no",VLOOKUP(B903,Lists!$R$4:$AB$17,10, FALSE),"Please enter details here")</f>
        <v>Please enter details here</v>
      </c>
      <c r="P903" s="99"/>
      <c r="Q903" s="99" t="str">
        <f>IF(Lists!$BA$4="","No","")</f>
        <v>No</v>
      </c>
      <c r="R903" s="100" t="str">
        <f>IF(ISERROR(VLOOKUP($E903,Lists!$T$4:$AA$49,6,FALSE)),"",VLOOKUP($E903,Lists!$T$4:$AA$49,6,FALSE))</f>
        <v/>
      </c>
      <c r="S903" s="101" t="str">
        <f>IF(ISERROR(VLOOKUP($E903,Lists!$T$4:$AA$49,7,FALSE)),"",VLOOKUP($E903,Lists!$T$4:$AA$49,7,FALSE))</f>
        <v/>
      </c>
      <c r="T903" s="102"/>
      <c r="U903" s="102"/>
      <c r="V903" s="102"/>
      <c r="W903" s="102"/>
      <c r="X903" s="102" t="str">
        <f>IF(ISERROR(VLOOKUP($E903,Lists!$T$4:$AF$49,13,FALSE))," ",VLOOKUP($E903,Lists!$T$4:$AF$49,13,FALSE))</f>
        <v xml:space="preserve"> </v>
      </c>
    </row>
    <row r="904" spans="1:24" x14ac:dyDescent="0.25">
      <c r="A904" s="91"/>
      <c r="B904" s="76" t="s">
        <v>781</v>
      </c>
      <c r="C904" s="89" t="s">
        <v>900</v>
      </c>
      <c r="D904" s="139" t="str">
        <f>IF(ISERROR(VLOOKUP($B904,Lists!$R$4:$S$17,2,FALSE)),"",VLOOKUP($B904,Lists!$R$4:$S$17,2,FALSE))</f>
        <v/>
      </c>
      <c r="E904" s="90" t="s">
        <v>799</v>
      </c>
      <c r="F904" s="96"/>
      <c r="G904" s="96" t="s">
        <v>836</v>
      </c>
      <c r="H904" s="91" t="s">
        <v>1016</v>
      </c>
      <c r="I904" s="91" t="s">
        <v>926</v>
      </c>
      <c r="J904" s="97"/>
      <c r="K904" s="78" t="s">
        <v>945</v>
      </c>
      <c r="L904" s="140" t="str">
        <f>IF(ISERROR(VLOOKUP($B904&amp;" "&amp;$M904,Lists!$AC$4:$AD$17,2,FALSE)),"",VLOOKUP($B904&amp;" "&amp;$M904,Lists!$AC$4:$AD$17,2,FALSE))</f>
        <v/>
      </c>
      <c r="M904" s="78" t="str">
        <f>IF(ISERROR(VLOOKUP($K904,Lists!$L$4:$M$7,2,FALSE)),"",VLOOKUP($K904,Lists!$L$4:$M$7,2,FALSE))</f>
        <v/>
      </c>
      <c r="N904" s="98" t="str">
        <f t="shared" ref="N904:N967" si="14">IF(ISERROR(J904*L904),"",J904*L904)</f>
        <v/>
      </c>
      <c r="O904" s="124" t="str">
        <f>IF(C904="no",VLOOKUP(B904,Lists!$R$4:$AB$17,10, FALSE),"Please enter details here")</f>
        <v>Please enter details here</v>
      </c>
      <c r="P904" s="99"/>
      <c r="Q904" s="99" t="str">
        <f>IF(Lists!$BA$4="","No","")</f>
        <v>No</v>
      </c>
      <c r="R904" s="100" t="str">
        <f>IF(ISERROR(VLOOKUP($E904,Lists!$T$4:$AA$49,6,FALSE)),"",VLOOKUP($E904,Lists!$T$4:$AA$49,6,FALSE))</f>
        <v/>
      </c>
      <c r="S904" s="101" t="str">
        <f>IF(ISERROR(VLOOKUP($E904,Lists!$T$4:$AA$49,7,FALSE)),"",VLOOKUP($E904,Lists!$T$4:$AA$49,7,FALSE))</f>
        <v/>
      </c>
      <c r="T904" s="102"/>
      <c r="U904" s="102"/>
      <c r="V904" s="102"/>
      <c r="W904" s="102"/>
      <c r="X904" s="102" t="str">
        <f>IF(ISERROR(VLOOKUP($E904,Lists!$T$4:$AF$49,13,FALSE))," ",VLOOKUP($E904,Lists!$T$4:$AF$49,13,FALSE))</f>
        <v xml:space="preserve"> </v>
      </c>
    </row>
    <row r="905" spans="1:24" x14ac:dyDescent="0.25">
      <c r="A905" s="91"/>
      <c r="B905" s="76" t="s">
        <v>781</v>
      </c>
      <c r="C905" s="89" t="s">
        <v>900</v>
      </c>
      <c r="D905" s="139" t="str">
        <f>IF(ISERROR(VLOOKUP($B905,Lists!$R$4:$S$17,2,FALSE)),"",VLOOKUP($B905,Lists!$R$4:$S$17,2,FALSE))</f>
        <v/>
      </c>
      <c r="E905" s="90" t="s">
        <v>799</v>
      </c>
      <c r="F905" s="96"/>
      <c r="G905" s="96" t="s">
        <v>836</v>
      </c>
      <c r="H905" s="91" t="s">
        <v>1016</v>
      </c>
      <c r="I905" s="91" t="s">
        <v>926</v>
      </c>
      <c r="J905" s="97"/>
      <c r="K905" s="78" t="s">
        <v>945</v>
      </c>
      <c r="L905" s="140" t="str">
        <f>IF(ISERROR(VLOOKUP($B905&amp;" "&amp;$M905,Lists!$AC$4:$AD$17,2,FALSE)),"",VLOOKUP($B905&amp;" "&amp;$M905,Lists!$AC$4:$AD$17,2,FALSE))</f>
        <v/>
      </c>
      <c r="M905" s="78" t="str">
        <f>IF(ISERROR(VLOOKUP($K905,Lists!$L$4:$M$7,2,FALSE)),"",VLOOKUP($K905,Lists!$L$4:$M$7,2,FALSE))</f>
        <v/>
      </c>
      <c r="N905" s="98" t="str">
        <f t="shared" si="14"/>
        <v/>
      </c>
      <c r="O905" s="124" t="str">
        <f>IF(C905="no",VLOOKUP(B905,Lists!$R$4:$AB$17,10, FALSE),"Please enter details here")</f>
        <v>Please enter details here</v>
      </c>
      <c r="P905" s="99"/>
      <c r="Q905" s="99" t="str">
        <f>IF(Lists!$BA$4="","No","")</f>
        <v>No</v>
      </c>
      <c r="R905" s="100" t="str">
        <f>IF(ISERROR(VLOOKUP($E905,Lists!$T$4:$AA$49,6,FALSE)),"",VLOOKUP($E905,Lists!$T$4:$AA$49,6,FALSE))</f>
        <v/>
      </c>
      <c r="S905" s="101" t="str">
        <f>IF(ISERROR(VLOOKUP($E905,Lists!$T$4:$AA$49,7,FALSE)),"",VLOOKUP($E905,Lists!$T$4:$AA$49,7,FALSE))</f>
        <v/>
      </c>
      <c r="T905" s="102"/>
      <c r="U905" s="102"/>
      <c r="V905" s="102"/>
      <c r="W905" s="102"/>
      <c r="X905" s="102" t="str">
        <f>IF(ISERROR(VLOOKUP($E905,Lists!$T$4:$AF$49,13,FALSE))," ",VLOOKUP($E905,Lists!$T$4:$AF$49,13,FALSE))</f>
        <v xml:space="preserve"> </v>
      </c>
    </row>
    <row r="906" spans="1:24" x14ac:dyDescent="0.25">
      <c r="A906" s="91"/>
      <c r="B906" s="76" t="s">
        <v>781</v>
      </c>
      <c r="C906" s="89" t="s">
        <v>900</v>
      </c>
      <c r="D906" s="139" t="str">
        <f>IF(ISERROR(VLOOKUP($B906,Lists!$R$4:$S$17,2,FALSE)),"",VLOOKUP($B906,Lists!$R$4:$S$17,2,FALSE))</f>
        <v/>
      </c>
      <c r="E906" s="90" t="s">
        <v>799</v>
      </c>
      <c r="F906" s="96"/>
      <c r="G906" s="96" t="s">
        <v>836</v>
      </c>
      <c r="H906" s="91" t="s">
        <v>1016</v>
      </c>
      <c r="I906" s="91" t="s">
        <v>926</v>
      </c>
      <c r="J906" s="97"/>
      <c r="K906" s="78" t="s">
        <v>945</v>
      </c>
      <c r="L906" s="140" t="str">
        <f>IF(ISERROR(VLOOKUP($B906&amp;" "&amp;$M906,Lists!$AC$4:$AD$17,2,FALSE)),"",VLOOKUP($B906&amp;" "&amp;$M906,Lists!$AC$4:$AD$17,2,FALSE))</f>
        <v/>
      </c>
      <c r="M906" s="78" t="str">
        <f>IF(ISERROR(VLOOKUP($K906,Lists!$L$4:$M$7,2,FALSE)),"",VLOOKUP($K906,Lists!$L$4:$M$7,2,FALSE))</f>
        <v/>
      </c>
      <c r="N906" s="98" t="str">
        <f t="shared" si="14"/>
        <v/>
      </c>
      <c r="O906" s="124" t="str">
        <f>IF(C906="no",VLOOKUP(B906,Lists!$R$4:$AB$17,10, FALSE),"Please enter details here")</f>
        <v>Please enter details here</v>
      </c>
      <c r="P906" s="99"/>
      <c r="Q906" s="99" t="str">
        <f>IF(Lists!$BA$4="","No","")</f>
        <v>No</v>
      </c>
      <c r="R906" s="100" t="str">
        <f>IF(ISERROR(VLOOKUP($E906,Lists!$T$4:$AA$49,6,FALSE)),"",VLOOKUP($E906,Lists!$T$4:$AA$49,6,FALSE))</f>
        <v/>
      </c>
      <c r="S906" s="101" t="str">
        <f>IF(ISERROR(VLOOKUP($E906,Lists!$T$4:$AA$49,7,FALSE)),"",VLOOKUP($E906,Lists!$T$4:$AA$49,7,FALSE))</f>
        <v/>
      </c>
      <c r="T906" s="102"/>
      <c r="U906" s="102"/>
      <c r="V906" s="102"/>
      <c r="W906" s="102"/>
      <c r="X906" s="102" t="str">
        <f>IF(ISERROR(VLOOKUP($E906,Lists!$T$4:$AF$49,13,FALSE))," ",VLOOKUP($E906,Lists!$T$4:$AF$49,13,FALSE))</f>
        <v xml:space="preserve"> </v>
      </c>
    </row>
    <row r="907" spans="1:24" x14ac:dyDescent="0.25">
      <c r="A907" s="91"/>
      <c r="B907" s="76" t="s">
        <v>781</v>
      </c>
      <c r="C907" s="89" t="s">
        <v>900</v>
      </c>
      <c r="D907" s="139" t="str">
        <f>IF(ISERROR(VLOOKUP($B907,Lists!$R$4:$S$17,2,FALSE)),"",VLOOKUP($B907,Lists!$R$4:$S$17,2,FALSE))</f>
        <v/>
      </c>
      <c r="E907" s="90" t="s">
        <v>799</v>
      </c>
      <c r="F907" s="96"/>
      <c r="G907" s="96" t="s">
        <v>836</v>
      </c>
      <c r="H907" s="91" t="s">
        <v>1016</v>
      </c>
      <c r="I907" s="91" t="s">
        <v>926</v>
      </c>
      <c r="J907" s="97"/>
      <c r="K907" s="78" t="s">
        <v>945</v>
      </c>
      <c r="L907" s="140" t="str">
        <f>IF(ISERROR(VLOOKUP($B907&amp;" "&amp;$M907,Lists!$AC$4:$AD$17,2,FALSE)),"",VLOOKUP($B907&amp;" "&amp;$M907,Lists!$AC$4:$AD$17,2,FALSE))</f>
        <v/>
      </c>
      <c r="M907" s="78" t="str">
        <f>IF(ISERROR(VLOOKUP($K907,Lists!$L$4:$M$7,2,FALSE)),"",VLOOKUP($K907,Lists!$L$4:$M$7,2,FALSE))</f>
        <v/>
      </c>
      <c r="N907" s="98" t="str">
        <f t="shared" si="14"/>
        <v/>
      </c>
      <c r="O907" s="124" t="str">
        <f>IF(C907="no",VLOOKUP(B907,Lists!$R$4:$AB$17,10, FALSE),"Please enter details here")</f>
        <v>Please enter details here</v>
      </c>
      <c r="P907" s="99"/>
      <c r="Q907" s="99" t="str">
        <f>IF(Lists!$BA$4="","No","")</f>
        <v>No</v>
      </c>
      <c r="R907" s="100" t="str">
        <f>IF(ISERROR(VLOOKUP($E907,Lists!$T$4:$AA$49,6,FALSE)),"",VLOOKUP($E907,Lists!$T$4:$AA$49,6,FALSE))</f>
        <v/>
      </c>
      <c r="S907" s="101" t="str">
        <f>IF(ISERROR(VLOOKUP($E907,Lists!$T$4:$AA$49,7,FALSE)),"",VLOOKUP($E907,Lists!$T$4:$AA$49,7,FALSE))</f>
        <v/>
      </c>
      <c r="T907" s="102"/>
      <c r="U907" s="102"/>
      <c r="V907" s="102"/>
      <c r="W907" s="102"/>
      <c r="X907" s="102" t="str">
        <f>IF(ISERROR(VLOOKUP($E907,Lists!$T$4:$AF$49,13,FALSE))," ",VLOOKUP($E907,Lists!$T$4:$AF$49,13,FALSE))</f>
        <v xml:space="preserve"> </v>
      </c>
    </row>
    <row r="908" spans="1:24" x14ac:dyDescent="0.25">
      <c r="A908" s="91"/>
      <c r="B908" s="76" t="s">
        <v>781</v>
      </c>
      <c r="C908" s="89" t="s">
        <v>900</v>
      </c>
      <c r="D908" s="139" t="str">
        <f>IF(ISERROR(VLOOKUP($B908,Lists!$R$4:$S$17,2,FALSE)),"",VLOOKUP($B908,Lists!$R$4:$S$17,2,FALSE))</f>
        <v/>
      </c>
      <c r="E908" s="90" t="s">
        <v>799</v>
      </c>
      <c r="F908" s="96"/>
      <c r="G908" s="96" t="s">
        <v>836</v>
      </c>
      <c r="H908" s="91" t="s">
        <v>1016</v>
      </c>
      <c r="I908" s="91" t="s">
        <v>926</v>
      </c>
      <c r="J908" s="97"/>
      <c r="K908" s="78" t="s">
        <v>945</v>
      </c>
      <c r="L908" s="140" t="str">
        <f>IF(ISERROR(VLOOKUP($B908&amp;" "&amp;$M908,Lists!$AC$4:$AD$17,2,FALSE)),"",VLOOKUP($B908&amp;" "&amp;$M908,Lists!$AC$4:$AD$17,2,FALSE))</f>
        <v/>
      </c>
      <c r="M908" s="78" t="str">
        <f>IF(ISERROR(VLOOKUP($K908,Lists!$L$4:$M$7,2,FALSE)),"",VLOOKUP($K908,Lists!$L$4:$M$7,2,FALSE))</f>
        <v/>
      </c>
      <c r="N908" s="98" t="str">
        <f t="shared" si="14"/>
        <v/>
      </c>
      <c r="O908" s="124" t="str">
        <f>IF(C908="no",VLOOKUP(B908,Lists!$R$4:$AB$17,10, FALSE),"Please enter details here")</f>
        <v>Please enter details here</v>
      </c>
      <c r="P908" s="99"/>
      <c r="Q908" s="99" t="str">
        <f>IF(Lists!$BA$4="","No","")</f>
        <v>No</v>
      </c>
      <c r="R908" s="100" t="str">
        <f>IF(ISERROR(VLOOKUP($E908,Lists!$T$4:$AA$49,6,FALSE)),"",VLOOKUP($E908,Lists!$T$4:$AA$49,6,FALSE))</f>
        <v/>
      </c>
      <c r="S908" s="101" t="str">
        <f>IF(ISERROR(VLOOKUP($E908,Lists!$T$4:$AA$49,7,FALSE)),"",VLOOKUP($E908,Lists!$T$4:$AA$49,7,FALSE))</f>
        <v/>
      </c>
      <c r="T908" s="102"/>
      <c r="U908" s="102"/>
      <c r="V908" s="102"/>
      <c r="W908" s="102"/>
      <c r="X908" s="102" t="str">
        <f>IF(ISERROR(VLOOKUP($E908,Lists!$T$4:$AF$49,13,FALSE))," ",VLOOKUP($E908,Lists!$T$4:$AF$49,13,FALSE))</f>
        <v xml:space="preserve"> </v>
      </c>
    </row>
    <row r="909" spans="1:24" x14ac:dyDescent="0.25">
      <c r="A909" s="91"/>
      <c r="B909" s="76" t="s">
        <v>781</v>
      </c>
      <c r="C909" s="89" t="s">
        <v>900</v>
      </c>
      <c r="D909" s="139" t="str">
        <f>IF(ISERROR(VLOOKUP($B909,Lists!$R$4:$S$17,2,FALSE)),"",VLOOKUP($B909,Lists!$R$4:$S$17,2,FALSE))</f>
        <v/>
      </c>
      <c r="E909" s="90" t="s">
        <v>799</v>
      </c>
      <c r="F909" s="96"/>
      <c r="G909" s="96" t="s">
        <v>836</v>
      </c>
      <c r="H909" s="91" t="s">
        <v>1016</v>
      </c>
      <c r="I909" s="91" t="s">
        <v>926</v>
      </c>
      <c r="J909" s="97"/>
      <c r="K909" s="78" t="s">
        <v>945</v>
      </c>
      <c r="L909" s="140" t="str">
        <f>IF(ISERROR(VLOOKUP($B909&amp;" "&amp;$M909,Lists!$AC$4:$AD$17,2,FALSE)),"",VLOOKUP($B909&amp;" "&amp;$M909,Lists!$AC$4:$AD$17,2,FALSE))</f>
        <v/>
      </c>
      <c r="M909" s="78" t="str">
        <f>IF(ISERROR(VLOOKUP($K909,Lists!$L$4:$M$7,2,FALSE)),"",VLOOKUP($K909,Lists!$L$4:$M$7,2,FALSE))</f>
        <v/>
      </c>
      <c r="N909" s="98" t="str">
        <f t="shared" si="14"/>
        <v/>
      </c>
      <c r="O909" s="124" t="str">
        <f>IF(C909="no",VLOOKUP(B909,Lists!$R$4:$AB$17,10, FALSE),"Please enter details here")</f>
        <v>Please enter details here</v>
      </c>
      <c r="P909" s="99"/>
      <c r="Q909" s="99" t="str">
        <f>IF(Lists!$BA$4="","No","")</f>
        <v>No</v>
      </c>
      <c r="R909" s="100" t="str">
        <f>IF(ISERROR(VLOOKUP($E909,Lists!$T$4:$AA$49,6,FALSE)),"",VLOOKUP($E909,Lists!$T$4:$AA$49,6,FALSE))</f>
        <v/>
      </c>
      <c r="S909" s="101" t="str">
        <f>IF(ISERROR(VLOOKUP($E909,Lists!$T$4:$AA$49,7,FALSE)),"",VLOOKUP($E909,Lists!$T$4:$AA$49,7,FALSE))</f>
        <v/>
      </c>
      <c r="T909" s="102"/>
      <c r="U909" s="102"/>
      <c r="V909" s="102"/>
      <c r="W909" s="102"/>
      <c r="X909" s="102" t="str">
        <f>IF(ISERROR(VLOOKUP($E909,Lists!$T$4:$AF$49,13,FALSE))," ",VLOOKUP($E909,Lists!$T$4:$AF$49,13,FALSE))</f>
        <v xml:space="preserve"> </v>
      </c>
    </row>
    <row r="910" spans="1:24" x14ac:dyDescent="0.25">
      <c r="A910" s="91"/>
      <c r="B910" s="76" t="s">
        <v>781</v>
      </c>
      <c r="C910" s="89" t="s">
        <v>900</v>
      </c>
      <c r="D910" s="139" t="str">
        <f>IF(ISERROR(VLOOKUP($B910,Lists!$R$4:$S$17,2,FALSE)),"",VLOOKUP($B910,Lists!$R$4:$S$17,2,FALSE))</f>
        <v/>
      </c>
      <c r="E910" s="90" t="s">
        <v>799</v>
      </c>
      <c r="F910" s="96"/>
      <c r="G910" s="96" t="s">
        <v>836</v>
      </c>
      <c r="H910" s="91" t="s">
        <v>1016</v>
      </c>
      <c r="I910" s="91" t="s">
        <v>926</v>
      </c>
      <c r="J910" s="97"/>
      <c r="K910" s="78" t="s">
        <v>945</v>
      </c>
      <c r="L910" s="140" t="str">
        <f>IF(ISERROR(VLOOKUP($B910&amp;" "&amp;$M910,Lists!$AC$4:$AD$17,2,FALSE)),"",VLOOKUP($B910&amp;" "&amp;$M910,Lists!$AC$4:$AD$17,2,FALSE))</f>
        <v/>
      </c>
      <c r="M910" s="78" t="str">
        <f>IF(ISERROR(VLOOKUP($K910,Lists!$L$4:$M$7,2,FALSE)),"",VLOOKUP($K910,Lists!$L$4:$M$7,2,FALSE))</f>
        <v/>
      </c>
      <c r="N910" s="98" t="str">
        <f t="shared" si="14"/>
        <v/>
      </c>
      <c r="O910" s="124" t="str">
        <f>IF(C910="no",VLOOKUP(B910,Lists!$R$4:$AB$17,10, FALSE),"Please enter details here")</f>
        <v>Please enter details here</v>
      </c>
      <c r="P910" s="99"/>
      <c r="Q910" s="99" t="str">
        <f>IF(Lists!$BA$4="","No","")</f>
        <v>No</v>
      </c>
      <c r="R910" s="100" t="str">
        <f>IF(ISERROR(VLOOKUP($E910,Lists!$T$4:$AA$49,6,FALSE)),"",VLOOKUP($E910,Lists!$T$4:$AA$49,6,FALSE))</f>
        <v/>
      </c>
      <c r="S910" s="101" t="str">
        <f>IF(ISERROR(VLOOKUP($E910,Lists!$T$4:$AA$49,7,FALSE)),"",VLOOKUP($E910,Lists!$T$4:$AA$49,7,FALSE))</f>
        <v/>
      </c>
      <c r="T910" s="102"/>
      <c r="U910" s="102"/>
      <c r="V910" s="102"/>
      <c r="W910" s="102"/>
      <c r="X910" s="102" t="str">
        <f>IF(ISERROR(VLOOKUP($E910,Lists!$T$4:$AF$49,13,FALSE))," ",VLOOKUP($E910,Lists!$T$4:$AF$49,13,FALSE))</f>
        <v xml:space="preserve"> </v>
      </c>
    </row>
    <row r="911" spans="1:24" x14ac:dyDescent="0.25">
      <c r="A911" s="91"/>
      <c r="B911" s="76" t="s">
        <v>781</v>
      </c>
      <c r="C911" s="89" t="s">
        <v>900</v>
      </c>
      <c r="D911" s="139" t="str">
        <f>IF(ISERROR(VLOOKUP($B911,Lists!$R$4:$S$17,2,FALSE)),"",VLOOKUP($B911,Lists!$R$4:$S$17,2,FALSE))</f>
        <v/>
      </c>
      <c r="E911" s="90" t="s">
        <v>799</v>
      </c>
      <c r="F911" s="96"/>
      <c r="G911" s="96" t="s">
        <v>836</v>
      </c>
      <c r="H911" s="91" t="s">
        <v>1016</v>
      </c>
      <c r="I911" s="91" t="s">
        <v>926</v>
      </c>
      <c r="J911" s="97"/>
      <c r="K911" s="78" t="s">
        <v>945</v>
      </c>
      <c r="L911" s="140" t="str">
        <f>IF(ISERROR(VLOOKUP($B911&amp;" "&amp;$M911,Lists!$AC$4:$AD$17,2,FALSE)),"",VLOOKUP($B911&amp;" "&amp;$M911,Lists!$AC$4:$AD$17,2,FALSE))</f>
        <v/>
      </c>
      <c r="M911" s="78" t="str">
        <f>IF(ISERROR(VLOOKUP($K911,Lists!$L$4:$M$7,2,FALSE)),"",VLOOKUP($K911,Lists!$L$4:$M$7,2,FALSE))</f>
        <v/>
      </c>
      <c r="N911" s="98" t="str">
        <f t="shared" si="14"/>
        <v/>
      </c>
      <c r="O911" s="124" t="str">
        <f>IF(C911="no",VLOOKUP(B911,Lists!$R$4:$AB$17,10, FALSE),"Please enter details here")</f>
        <v>Please enter details here</v>
      </c>
      <c r="P911" s="99"/>
      <c r="Q911" s="99" t="str">
        <f>IF(Lists!$BA$4="","No","")</f>
        <v>No</v>
      </c>
      <c r="R911" s="100" t="str">
        <f>IF(ISERROR(VLOOKUP($E911,Lists!$T$4:$AA$49,6,FALSE)),"",VLOOKUP($E911,Lists!$T$4:$AA$49,6,FALSE))</f>
        <v/>
      </c>
      <c r="S911" s="101" t="str">
        <f>IF(ISERROR(VLOOKUP($E911,Lists!$T$4:$AA$49,7,FALSE)),"",VLOOKUP($E911,Lists!$T$4:$AA$49,7,FALSE))</f>
        <v/>
      </c>
      <c r="T911" s="102"/>
      <c r="U911" s="102"/>
      <c r="V911" s="102"/>
      <c r="W911" s="102"/>
      <c r="X911" s="102" t="str">
        <f>IF(ISERROR(VLOOKUP($E911,Lists!$T$4:$AF$49,13,FALSE))," ",VLOOKUP($E911,Lists!$T$4:$AF$49,13,FALSE))</f>
        <v xml:space="preserve"> </v>
      </c>
    </row>
    <row r="912" spans="1:24" x14ac:dyDescent="0.25">
      <c r="A912" s="91"/>
      <c r="B912" s="76" t="s">
        <v>781</v>
      </c>
      <c r="C912" s="89" t="s">
        <v>900</v>
      </c>
      <c r="D912" s="139" t="str">
        <f>IF(ISERROR(VLOOKUP($B912,Lists!$R$4:$S$17,2,FALSE)),"",VLOOKUP($B912,Lists!$R$4:$S$17,2,FALSE))</f>
        <v/>
      </c>
      <c r="E912" s="90" t="s">
        <v>799</v>
      </c>
      <c r="F912" s="96"/>
      <c r="G912" s="96" t="s">
        <v>836</v>
      </c>
      <c r="H912" s="91" t="s">
        <v>1016</v>
      </c>
      <c r="I912" s="91" t="s">
        <v>926</v>
      </c>
      <c r="J912" s="97"/>
      <c r="K912" s="78" t="s">
        <v>945</v>
      </c>
      <c r="L912" s="140" t="str">
        <f>IF(ISERROR(VLOOKUP($B912&amp;" "&amp;$M912,Lists!$AC$4:$AD$17,2,FALSE)),"",VLOOKUP($B912&amp;" "&amp;$M912,Lists!$AC$4:$AD$17,2,FALSE))</f>
        <v/>
      </c>
      <c r="M912" s="78" t="str">
        <f>IF(ISERROR(VLOOKUP($K912,Lists!$L$4:$M$7,2,FALSE)),"",VLOOKUP($K912,Lists!$L$4:$M$7,2,FALSE))</f>
        <v/>
      </c>
      <c r="N912" s="98" t="str">
        <f t="shared" si="14"/>
        <v/>
      </c>
      <c r="O912" s="124" t="str">
        <f>IF(C912="no",VLOOKUP(B912,Lists!$R$4:$AB$17,10, FALSE),"Please enter details here")</f>
        <v>Please enter details here</v>
      </c>
      <c r="P912" s="99"/>
      <c r="Q912" s="99" t="str">
        <f>IF(Lists!$BA$4="","No","")</f>
        <v>No</v>
      </c>
      <c r="R912" s="100" t="str">
        <f>IF(ISERROR(VLOOKUP($E912,Lists!$T$4:$AA$49,6,FALSE)),"",VLOOKUP($E912,Lists!$T$4:$AA$49,6,FALSE))</f>
        <v/>
      </c>
      <c r="S912" s="101" t="str">
        <f>IF(ISERROR(VLOOKUP($E912,Lists!$T$4:$AA$49,7,FALSE)),"",VLOOKUP($E912,Lists!$T$4:$AA$49,7,FALSE))</f>
        <v/>
      </c>
      <c r="T912" s="102"/>
      <c r="U912" s="102"/>
      <c r="V912" s="102"/>
      <c r="W912" s="102"/>
      <c r="X912" s="102" t="str">
        <f>IF(ISERROR(VLOOKUP($E912,Lists!$T$4:$AF$49,13,FALSE))," ",VLOOKUP($E912,Lists!$T$4:$AF$49,13,FALSE))</f>
        <v xml:space="preserve"> </v>
      </c>
    </row>
    <row r="913" spans="1:24" x14ac:dyDescent="0.25">
      <c r="A913" s="91"/>
      <c r="B913" s="76" t="s">
        <v>781</v>
      </c>
      <c r="C913" s="89" t="s">
        <v>900</v>
      </c>
      <c r="D913" s="139" t="str">
        <f>IF(ISERROR(VLOOKUP($B913,Lists!$R$4:$S$17,2,FALSE)),"",VLOOKUP($B913,Lists!$R$4:$S$17,2,FALSE))</f>
        <v/>
      </c>
      <c r="E913" s="90" t="s">
        <v>799</v>
      </c>
      <c r="F913" s="96"/>
      <c r="G913" s="96" t="s">
        <v>836</v>
      </c>
      <c r="H913" s="91" t="s">
        <v>1016</v>
      </c>
      <c r="I913" s="91" t="s">
        <v>926</v>
      </c>
      <c r="J913" s="97"/>
      <c r="K913" s="78" t="s">
        <v>945</v>
      </c>
      <c r="L913" s="140" t="str">
        <f>IF(ISERROR(VLOOKUP($B913&amp;" "&amp;$M913,Lists!$AC$4:$AD$17,2,FALSE)),"",VLOOKUP($B913&amp;" "&amp;$M913,Lists!$AC$4:$AD$17,2,FALSE))</f>
        <v/>
      </c>
      <c r="M913" s="78" t="str">
        <f>IF(ISERROR(VLOOKUP($K913,Lists!$L$4:$M$7,2,FALSE)),"",VLOOKUP($K913,Lists!$L$4:$M$7,2,FALSE))</f>
        <v/>
      </c>
      <c r="N913" s="98" t="str">
        <f t="shared" si="14"/>
        <v/>
      </c>
      <c r="O913" s="124" t="str">
        <f>IF(C913="no",VLOOKUP(B913,Lists!$R$4:$AB$17,10, FALSE),"Please enter details here")</f>
        <v>Please enter details here</v>
      </c>
      <c r="P913" s="99"/>
      <c r="Q913" s="99" t="str">
        <f>IF(Lists!$BA$4="","No","")</f>
        <v>No</v>
      </c>
      <c r="R913" s="100" t="str">
        <f>IF(ISERROR(VLOOKUP($E913,Lists!$T$4:$AA$49,6,FALSE)),"",VLOOKUP($E913,Lists!$T$4:$AA$49,6,FALSE))</f>
        <v/>
      </c>
      <c r="S913" s="101" t="str">
        <f>IF(ISERROR(VLOOKUP($E913,Lists!$T$4:$AA$49,7,FALSE)),"",VLOOKUP($E913,Lists!$T$4:$AA$49,7,FALSE))</f>
        <v/>
      </c>
      <c r="T913" s="102"/>
      <c r="U913" s="102"/>
      <c r="V913" s="102"/>
      <c r="W913" s="102"/>
      <c r="X913" s="102" t="str">
        <f>IF(ISERROR(VLOOKUP($E913,Lists!$T$4:$AF$49,13,FALSE))," ",VLOOKUP($E913,Lists!$T$4:$AF$49,13,FALSE))</f>
        <v xml:space="preserve"> </v>
      </c>
    </row>
    <row r="914" spans="1:24" x14ac:dyDescent="0.25">
      <c r="A914" s="91"/>
      <c r="B914" s="76" t="s">
        <v>781</v>
      </c>
      <c r="C914" s="89" t="s">
        <v>900</v>
      </c>
      <c r="D914" s="139" t="str">
        <f>IF(ISERROR(VLOOKUP($B914,Lists!$R$4:$S$17,2,FALSE)),"",VLOOKUP($B914,Lists!$R$4:$S$17,2,FALSE))</f>
        <v/>
      </c>
      <c r="E914" s="90" t="s">
        <v>799</v>
      </c>
      <c r="F914" s="96"/>
      <c r="G914" s="96" t="s">
        <v>836</v>
      </c>
      <c r="H914" s="91" t="s">
        <v>1016</v>
      </c>
      <c r="I914" s="91" t="s">
        <v>926</v>
      </c>
      <c r="J914" s="97"/>
      <c r="K914" s="78" t="s">
        <v>945</v>
      </c>
      <c r="L914" s="140" t="str">
        <f>IF(ISERROR(VLOOKUP($B914&amp;" "&amp;$M914,Lists!$AC$4:$AD$17,2,FALSE)),"",VLOOKUP($B914&amp;" "&amp;$M914,Lists!$AC$4:$AD$17,2,FALSE))</f>
        <v/>
      </c>
      <c r="M914" s="78" t="str">
        <f>IF(ISERROR(VLOOKUP($K914,Lists!$L$4:$M$7,2,FALSE)),"",VLOOKUP($K914,Lists!$L$4:$M$7,2,FALSE))</f>
        <v/>
      </c>
      <c r="N914" s="98" t="str">
        <f t="shared" si="14"/>
        <v/>
      </c>
      <c r="O914" s="124" t="str">
        <f>IF(C914="no",VLOOKUP(B914,Lists!$R$4:$AB$17,10, FALSE),"Please enter details here")</f>
        <v>Please enter details here</v>
      </c>
      <c r="P914" s="99"/>
      <c r="Q914" s="99" t="str">
        <f>IF(Lists!$BA$4="","No","")</f>
        <v>No</v>
      </c>
      <c r="R914" s="100" t="str">
        <f>IF(ISERROR(VLOOKUP($E914,Lists!$T$4:$AA$49,6,FALSE)),"",VLOOKUP($E914,Lists!$T$4:$AA$49,6,FALSE))</f>
        <v/>
      </c>
      <c r="S914" s="101" t="str">
        <f>IF(ISERROR(VLOOKUP($E914,Lists!$T$4:$AA$49,7,FALSE)),"",VLOOKUP($E914,Lists!$T$4:$AA$49,7,FALSE))</f>
        <v/>
      </c>
      <c r="T914" s="102"/>
      <c r="U914" s="102"/>
      <c r="V914" s="102"/>
      <c r="W914" s="102"/>
      <c r="X914" s="102" t="str">
        <f>IF(ISERROR(VLOOKUP($E914,Lists!$T$4:$AF$49,13,FALSE))," ",VLOOKUP($E914,Lists!$T$4:$AF$49,13,FALSE))</f>
        <v xml:space="preserve"> </v>
      </c>
    </row>
    <row r="915" spans="1:24" x14ac:dyDescent="0.25">
      <c r="A915" s="91"/>
      <c r="B915" s="76" t="s">
        <v>781</v>
      </c>
      <c r="C915" s="89" t="s">
        <v>900</v>
      </c>
      <c r="D915" s="139" t="str">
        <f>IF(ISERROR(VLOOKUP($B915,Lists!$R$4:$S$17,2,FALSE)),"",VLOOKUP($B915,Lists!$R$4:$S$17,2,FALSE))</f>
        <v/>
      </c>
      <c r="E915" s="90" t="s">
        <v>799</v>
      </c>
      <c r="F915" s="96"/>
      <c r="G915" s="96" t="s">
        <v>836</v>
      </c>
      <c r="H915" s="91" t="s">
        <v>1016</v>
      </c>
      <c r="I915" s="91" t="s">
        <v>926</v>
      </c>
      <c r="J915" s="97"/>
      <c r="K915" s="78" t="s">
        <v>945</v>
      </c>
      <c r="L915" s="140" t="str">
        <f>IF(ISERROR(VLOOKUP($B915&amp;" "&amp;$M915,Lists!$AC$4:$AD$17,2,FALSE)),"",VLOOKUP($B915&amp;" "&amp;$M915,Lists!$AC$4:$AD$17,2,FALSE))</f>
        <v/>
      </c>
      <c r="M915" s="78" t="str">
        <f>IF(ISERROR(VLOOKUP($K915,Lists!$L$4:$M$7,2,FALSE)),"",VLOOKUP($K915,Lists!$L$4:$M$7,2,FALSE))</f>
        <v/>
      </c>
      <c r="N915" s="98" t="str">
        <f t="shared" si="14"/>
        <v/>
      </c>
      <c r="O915" s="124" t="str">
        <f>IF(C915="no",VLOOKUP(B915,Lists!$R$4:$AB$17,10, FALSE),"Please enter details here")</f>
        <v>Please enter details here</v>
      </c>
      <c r="P915" s="99"/>
      <c r="Q915" s="99" t="str">
        <f>IF(Lists!$BA$4="","No","")</f>
        <v>No</v>
      </c>
      <c r="R915" s="100" t="str">
        <f>IF(ISERROR(VLOOKUP($E915,Lists!$T$4:$AA$49,6,FALSE)),"",VLOOKUP($E915,Lists!$T$4:$AA$49,6,FALSE))</f>
        <v/>
      </c>
      <c r="S915" s="101" t="str">
        <f>IF(ISERROR(VLOOKUP($E915,Lists!$T$4:$AA$49,7,FALSE)),"",VLOOKUP($E915,Lists!$T$4:$AA$49,7,FALSE))</f>
        <v/>
      </c>
      <c r="T915" s="102"/>
      <c r="U915" s="102"/>
      <c r="V915" s="102"/>
      <c r="W915" s="102"/>
      <c r="X915" s="102" t="str">
        <f>IF(ISERROR(VLOOKUP($E915,Lists!$T$4:$AF$49,13,FALSE))," ",VLOOKUP($E915,Lists!$T$4:$AF$49,13,FALSE))</f>
        <v xml:space="preserve"> </v>
      </c>
    </row>
    <row r="916" spans="1:24" x14ac:dyDescent="0.25">
      <c r="A916" s="91"/>
      <c r="B916" s="76" t="s">
        <v>781</v>
      </c>
      <c r="C916" s="89" t="s">
        <v>900</v>
      </c>
      <c r="D916" s="139" t="str">
        <f>IF(ISERROR(VLOOKUP($B916,Lists!$R$4:$S$17,2,FALSE)),"",VLOOKUP($B916,Lists!$R$4:$S$17,2,FALSE))</f>
        <v/>
      </c>
      <c r="E916" s="90" t="s">
        <v>799</v>
      </c>
      <c r="F916" s="96"/>
      <c r="G916" s="96" t="s">
        <v>836</v>
      </c>
      <c r="H916" s="91" t="s">
        <v>1016</v>
      </c>
      <c r="I916" s="91" t="s">
        <v>926</v>
      </c>
      <c r="J916" s="97"/>
      <c r="K916" s="78" t="s">
        <v>945</v>
      </c>
      <c r="L916" s="140" t="str">
        <f>IF(ISERROR(VLOOKUP($B916&amp;" "&amp;$M916,Lists!$AC$4:$AD$17,2,FALSE)),"",VLOOKUP($B916&amp;" "&amp;$M916,Lists!$AC$4:$AD$17,2,FALSE))</f>
        <v/>
      </c>
      <c r="M916" s="78" t="str">
        <f>IF(ISERROR(VLOOKUP($K916,Lists!$L$4:$M$7,2,FALSE)),"",VLOOKUP($K916,Lists!$L$4:$M$7,2,FALSE))</f>
        <v/>
      </c>
      <c r="N916" s="98" t="str">
        <f t="shared" si="14"/>
        <v/>
      </c>
      <c r="O916" s="124" t="str">
        <f>IF(C916="no",VLOOKUP(B916,Lists!$R$4:$AB$17,10, FALSE),"Please enter details here")</f>
        <v>Please enter details here</v>
      </c>
      <c r="P916" s="99"/>
      <c r="Q916" s="99" t="str">
        <f>IF(Lists!$BA$4="","No","")</f>
        <v>No</v>
      </c>
      <c r="R916" s="100" t="str">
        <f>IF(ISERROR(VLOOKUP($E916,Lists!$T$4:$AA$49,6,FALSE)),"",VLOOKUP($E916,Lists!$T$4:$AA$49,6,FALSE))</f>
        <v/>
      </c>
      <c r="S916" s="101" t="str">
        <f>IF(ISERROR(VLOOKUP($E916,Lists!$T$4:$AA$49,7,FALSE)),"",VLOOKUP($E916,Lists!$T$4:$AA$49,7,FALSE))</f>
        <v/>
      </c>
      <c r="T916" s="102"/>
      <c r="U916" s="102"/>
      <c r="V916" s="102"/>
      <c r="W916" s="102"/>
      <c r="X916" s="102" t="str">
        <f>IF(ISERROR(VLOOKUP($E916,Lists!$T$4:$AF$49,13,FALSE))," ",VLOOKUP($E916,Lists!$T$4:$AF$49,13,FALSE))</f>
        <v xml:space="preserve"> </v>
      </c>
    </row>
    <row r="917" spans="1:24" x14ac:dyDescent="0.25">
      <c r="A917" s="91"/>
      <c r="B917" s="76" t="s">
        <v>781</v>
      </c>
      <c r="C917" s="89" t="s">
        <v>900</v>
      </c>
      <c r="D917" s="139" t="str">
        <f>IF(ISERROR(VLOOKUP($B917,Lists!$R$4:$S$17,2,FALSE)),"",VLOOKUP($B917,Lists!$R$4:$S$17,2,FALSE))</f>
        <v/>
      </c>
      <c r="E917" s="90" t="s">
        <v>799</v>
      </c>
      <c r="F917" s="96"/>
      <c r="G917" s="96" t="s">
        <v>836</v>
      </c>
      <c r="H917" s="91" t="s">
        <v>1016</v>
      </c>
      <c r="I917" s="91" t="s">
        <v>926</v>
      </c>
      <c r="J917" s="97"/>
      <c r="K917" s="78" t="s">
        <v>945</v>
      </c>
      <c r="L917" s="140" t="str">
        <f>IF(ISERROR(VLOOKUP($B917&amp;" "&amp;$M917,Lists!$AC$4:$AD$17,2,FALSE)),"",VLOOKUP($B917&amp;" "&amp;$M917,Lists!$AC$4:$AD$17,2,FALSE))</f>
        <v/>
      </c>
      <c r="M917" s="78" t="str">
        <f>IF(ISERROR(VLOOKUP($K917,Lists!$L$4:$M$7,2,FALSE)),"",VLOOKUP($K917,Lists!$L$4:$M$7,2,FALSE))</f>
        <v/>
      </c>
      <c r="N917" s="98" t="str">
        <f t="shared" si="14"/>
        <v/>
      </c>
      <c r="O917" s="124" t="str">
        <f>IF(C917="no",VLOOKUP(B917,Lists!$R$4:$AB$17,10, FALSE),"Please enter details here")</f>
        <v>Please enter details here</v>
      </c>
      <c r="P917" s="99"/>
      <c r="Q917" s="99" t="str">
        <f>IF(Lists!$BA$4="","No","")</f>
        <v>No</v>
      </c>
      <c r="R917" s="100" t="str">
        <f>IF(ISERROR(VLOOKUP($E917,Lists!$T$4:$AA$49,6,FALSE)),"",VLOOKUP($E917,Lists!$T$4:$AA$49,6,FALSE))</f>
        <v/>
      </c>
      <c r="S917" s="101" t="str">
        <f>IF(ISERROR(VLOOKUP($E917,Lists!$T$4:$AA$49,7,FALSE)),"",VLOOKUP($E917,Lists!$T$4:$AA$49,7,FALSE))</f>
        <v/>
      </c>
      <c r="T917" s="102"/>
      <c r="U917" s="102"/>
      <c r="V917" s="102"/>
      <c r="W917" s="102"/>
      <c r="X917" s="102" t="str">
        <f>IF(ISERROR(VLOOKUP($E917,Lists!$T$4:$AF$49,13,FALSE))," ",VLOOKUP($E917,Lists!$T$4:$AF$49,13,FALSE))</f>
        <v xml:space="preserve"> </v>
      </c>
    </row>
    <row r="918" spans="1:24" x14ac:dyDescent="0.25">
      <c r="A918" s="91"/>
      <c r="B918" s="76" t="s">
        <v>781</v>
      </c>
      <c r="C918" s="89" t="s">
        <v>900</v>
      </c>
      <c r="D918" s="139" t="str">
        <f>IF(ISERROR(VLOOKUP($B918,Lists!$R$4:$S$17,2,FALSE)),"",VLOOKUP($B918,Lists!$R$4:$S$17,2,FALSE))</f>
        <v/>
      </c>
      <c r="E918" s="90" t="s">
        <v>799</v>
      </c>
      <c r="F918" s="96"/>
      <c r="G918" s="96" t="s">
        <v>836</v>
      </c>
      <c r="H918" s="91" t="s">
        <v>1016</v>
      </c>
      <c r="I918" s="91" t="s">
        <v>926</v>
      </c>
      <c r="J918" s="97"/>
      <c r="K918" s="78" t="s">
        <v>945</v>
      </c>
      <c r="L918" s="140" t="str">
        <f>IF(ISERROR(VLOOKUP($B918&amp;" "&amp;$M918,Lists!$AC$4:$AD$17,2,FALSE)),"",VLOOKUP($B918&amp;" "&amp;$M918,Lists!$AC$4:$AD$17,2,FALSE))</f>
        <v/>
      </c>
      <c r="M918" s="78" t="str">
        <f>IF(ISERROR(VLOOKUP($K918,Lists!$L$4:$M$7,2,FALSE)),"",VLOOKUP($K918,Lists!$L$4:$M$7,2,FALSE))</f>
        <v/>
      </c>
      <c r="N918" s="98" t="str">
        <f t="shared" si="14"/>
        <v/>
      </c>
      <c r="O918" s="124" t="str">
        <f>IF(C918="no",VLOOKUP(B918,Lists!$R$4:$AB$17,10, FALSE),"Please enter details here")</f>
        <v>Please enter details here</v>
      </c>
      <c r="P918" s="99"/>
      <c r="Q918" s="99" t="str">
        <f>IF(Lists!$BA$4="","No","")</f>
        <v>No</v>
      </c>
      <c r="R918" s="100" t="str">
        <f>IF(ISERROR(VLOOKUP($E918,Lists!$T$4:$AA$49,6,FALSE)),"",VLOOKUP($E918,Lists!$T$4:$AA$49,6,FALSE))</f>
        <v/>
      </c>
      <c r="S918" s="101" t="str">
        <f>IF(ISERROR(VLOOKUP($E918,Lists!$T$4:$AA$49,7,FALSE)),"",VLOOKUP($E918,Lists!$T$4:$AA$49,7,FALSE))</f>
        <v/>
      </c>
      <c r="T918" s="102"/>
      <c r="U918" s="102"/>
      <c r="V918" s="102"/>
      <c r="W918" s="102"/>
      <c r="X918" s="102" t="str">
        <f>IF(ISERROR(VLOOKUP($E918,Lists!$T$4:$AF$49,13,FALSE))," ",VLOOKUP($E918,Lists!$T$4:$AF$49,13,FALSE))</f>
        <v xml:space="preserve"> </v>
      </c>
    </row>
    <row r="919" spans="1:24" x14ac:dyDescent="0.25">
      <c r="A919" s="91"/>
      <c r="B919" s="76" t="s">
        <v>781</v>
      </c>
      <c r="C919" s="89" t="s">
        <v>900</v>
      </c>
      <c r="D919" s="139" t="str">
        <f>IF(ISERROR(VLOOKUP($B919,Lists!$R$4:$S$17,2,FALSE)),"",VLOOKUP($B919,Lists!$R$4:$S$17,2,FALSE))</f>
        <v/>
      </c>
      <c r="E919" s="90" t="s">
        <v>799</v>
      </c>
      <c r="F919" s="96"/>
      <c r="G919" s="96" t="s">
        <v>836</v>
      </c>
      <c r="H919" s="91" t="s">
        <v>1016</v>
      </c>
      <c r="I919" s="91" t="s">
        <v>926</v>
      </c>
      <c r="J919" s="97"/>
      <c r="K919" s="78" t="s">
        <v>945</v>
      </c>
      <c r="L919" s="140" t="str">
        <f>IF(ISERROR(VLOOKUP($B919&amp;" "&amp;$M919,Lists!$AC$4:$AD$17,2,FALSE)),"",VLOOKUP($B919&amp;" "&amp;$M919,Lists!$AC$4:$AD$17,2,FALSE))</f>
        <v/>
      </c>
      <c r="M919" s="78" t="str">
        <f>IF(ISERROR(VLOOKUP($K919,Lists!$L$4:$M$7,2,FALSE)),"",VLOOKUP($K919,Lists!$L$4:$M$7,2,FALSE))</f>
        <v/>
      </c>
      <c r="N919" s="98" t="str">
        <f t="shared" si="14"/>
        <v/>
      </c>
      <c r="O919" s="124" t="str">
        <f>IF(C919="no",VLOOKUP(B919,Lists!$R$4:$AB$17,10, FALSE),"Please enter details here")</f>
        <v>Please enter details here</v>
      </c>
      <c r="P919" s="99"/>
      <c r="Q919" s="99" t="str">
        <f>IF(Lists!$BA$4="","No","")</f>
        <v>No</v>
      </c>
      <c r="R919" s="100" t="str">
        <f>IF(ISERROR(VLOOKUP($E919,Lists!$T$4:$AA$49,6,FALSE)),"",VLOOKUP($E919,Lists!$T$4:$AA$49,6,FALSE))</f>
        <v/>
      </c>
      <c r="S919" s="101" t="str">
        <f>IF(ISERROR(VLOOKUP($E919,Lists!$T$4:$AA$49,7,FALSE)),"",VLOOKUP($E919,Lists!$T$4:$AA$49,7,FALSE))</f>
        <v/>
      </c>
      <c r="T919" s="102"/>
      <c r="U919" s="102"/>
      <c r="V919" s="102"/>
      <c r="W919" s="102"/>
      <c r="X919" s="102" t="str">
        <f>IF(ISERROR(VLOOKUP($E919,Lists!$T$4:$AF$49,13,FALSE))," ",VLOOKUP($E919,Lists!$T$4:$AF$49,13,FALSE))</f>
        <v xml:space="preserve"> </v>
      </c>
    </row>
    <row r="920" spans="1:24" x14ac:dyDescent="0.25">
      <c r="A920" s="91"/>
      <c r="B920" s="76" t="s">
        <v>781</v>
      </c>
      <c r="C920" s="89" t="s">
        <v>900</v>
      </c>
      <c r="D920" s="139" t="str">
        <f>IF(ISERROR(VLOOKUP($B920,Lists!$R$4:$S$17,2,FALSE)),"",VLOOKUP($B920,Lists!$R$4:$S$17,2,FALSE))</f>
        <v/>
      </c>
      <c r="E920" s="90" t="s">
        <v>799</v>
      </c>
      <c r="F920" s="96"/>
      <c r="G920" s="96" t="s">
        <v>836</v>
      </c>
      <c r="H920" s="91" t="s">
        <v>1016</v>
      </c>
      <c r="I920" s="91" t="s">
        <v>926</v>
      </c>
      <c r="J920" s="97"/>
      <c r="K920" s="78" t="s">
        <v>945</v>
      </c>
      <c r="L920" s="140" t="str">
        <f>IF(ISERROR(VLOOKUP($B920&amp;" "&amp;$M920,Lists!$AC$4:$AD$17,2,FALSE)),"",VLOOKUP($B920&amp;" "&amp;$M920,Lists!$AC$4:$AD$17,2,FALSE))</f>
        <v/>
      </c>
      <c r="M920" s="78" t="str">
        <f>IF(ISERROR(VLOOKUP($K920,Lists!$L$4:$M$7,2,FALSE)),"",VLOOKUP($K920,Lists!$L$4:$M$7,2,FALSE))</f>
        <v/>
      </c>
      <c r="N920" s="98" t="str">
        <f t="shared" si="14"/>
        <v/>
      </c>
      <c r="O920" s="124" t="str">
        <f>IF(C920="no",VLOOKUP(B920,Lists!$R$4:$AB$17,10, FALSE),"Please enter details here")</f>
        <v>Please enter details here</v>
      </c>
      <c r="P920" s="99"/>
      <c r="Q920" s="99" t="str">
        <f>IF(Lists!$BA$4="","No","")</f>
        <v>No</v>
      </c>
      <c r="R920" s="100" t="str">
        <f>IF(ISERROR(VLOOKUP($E920,Lists!$T$4:$AA$49,6,FALSE)),"",VLOOKUP($E920,Lists!$T$4:$AA$49,6,FALSE))</f>
        <v/>
      </c>
      <c r="S920" s="101" t="str">
        <f>IF(ISERROR(VLOOKUP($E920,Lists!$T$4:$AA$49,7,FALSE)),"",VLOOKUP($E920,Lists!$T$4:$AA$49,7,FALSE))</f>
        <v/>
      </c>
      <c r="T920" s="102"/>
      <c r="U920" s="102"/>
      <c r="V920" s="102"/>
      <c r="W920" s="102"/>
      <c r="X920" s="102" t="str">
        <f>IF(ISERROR(VLOOKUP($E920,Lists!$T$4:$AF$49,13,FALSE))," ",VLOOKUP($E920,Lists!$T$4:$AF$49,13,FALSE))</f>
        <v xml:space="preserve"> </v>
      </c>
    </row>
    <row r="921" spans="1:24" x14ac:dyDescent="0.25">
      <c r="A921" s="91"/>
      <c r="B921" s="76" t="s">
        <v>781</v>
      </c>
      <c r="C921" s="89" t="s">
        <v>900</v>
      </c>
      <c r="D921" s="139" t="str">
        <f>IF(ISERROR(VLOOKUP($B921,Lists!$R$4:$S$17,2,FALSE)),"",VLOOKUP($B921,Lists!$R$4:$S$17,2,FALSE))</f>
        <v/>
      </c>
      <c r="E921" s="90" t="s">
        <v>799</v>
      </c>
      <c r="F921" s="96"/>
      <c r="G921" s="96" t="s">
        <v>836</v>
      </c>
      <c r="H921" s="91" t="s">
        <v>1016</v>
      </c>
      <c r="I921" s="91" t="s">
        <v>926</v>
      </c>
      <c r="J921" s="97"/>
      <c r="K921" s="78" t="s">
        <v>945</v>
      </c>
      <c r="L921" s="140" t="str">
        <f>IF(ISERROR(VLOOKUP($B921&amp;" "&amp;$M921,Lists!$AC$4:$AD$17,2,FALSE)),"",VLOOKUP($B921&amp;" "&amp;$M921,Lists!$AC$4:$AD$17,2,FALSE))</f>
        <v/>
      </c>
      <c r="M921" s="78" t="str">
        <f>IF(ISERROR(VLOOKUP($K921,Lists!$L$4:$M$7,2,FALSE)),"",VLOOKUP($K921,Lists!$L$4:$M$7,2,FALSE))</f>
        <v/>
      </c>
      <c r="N921" s="98" t="str">
        <f t="shared" si="14"/>
        <v/>
      </c>
      <c r="O921" s="124" t="str">
        <f>IF(C921="no",VLOOKUP(B921,Lists!$R$4:$AB$17,10, FALSE),"Please enter details here")</f>
        <v>Please enter details here</v>
      </c>
      <c r="P921" s="99"/>
      <c r="Q921" s="99" t="str">
        <f>IF(Lists!$BA$4="","No","")</f>
        <v>No</v>
      </c>
      <c r="R921" s="100" t="str">
        <f>IF(ISERROR(VLOOKUP($E921,Lists!$T$4:$AA$49,6,FALSE)),"",VLOOKUP($E921,Lists!$T$4:$AA$49,6,FALSE))</f>
        <v/>
      </c>
      <c r="S921" s="101" t="str">
        <f>IF(ISERROR(VLOOKUP($E921,Lists!$T$4:$AA$49,7,FALSE)),"",VLOOKUP($E921,Lists!$T$4:$AA$49,7,FALSE))</f>
        <v/>
      </c>
      <c r="T921" s="102"/>
      <c r="U921" s="102"/>
      <c r="V921" s="102"/>
      <c r="W921" s="102"/>
      <c r="X921" s="102" t="str">
        <f>IF(ISERROR(VLOOKUP($E921,Lists!$T$4:$AF$49,13,FALSE))," ",VLOOKUP($E921,Lists!$T$4:$AF$49,13,FALSE))</f>
        <v xml:space="preserve"> </v>
      </c>
    </row>
    <row r="922" spans="1:24" x14ac:dyDescent="0.25">
      <c r="A922" s="91"/>
      <c r="B922" s="76" t="s">
        <v>781</v>
      </c>
      <c r="C922" s="89" t="s">
        <v>900</v>
      </c>
      <c r="D922" s="139" t="str">
        <f>IF(ISERROR(VLOOKUP($B922,Lists!$R$4:$S$17,2,FALSE)),"",VLOOKUP($B922,Lists!$R$4:$S$17,2,FALSE))</f>
        <v/>
      </c>
      <c r="E922" s="90" t="s">
        <v>799</v>
      </c>
      <c r="F922" s="96"/>
      <c r="G922" s="96" t="s">
        <v>836</v>
      </c>
      <c r="H922" s="91" t="s">
        <v>1016</v>
      </c>
      <c r="I922" s="91" t="s">
        <v>926</v>
      </c>
      <c r="J922" s="97"/>
      <c r="K922" s="78" t="s">
        <v>945</v>
      </c>
      <c r="L922" s="140" t="str">
        <f>IF(ISERROR(VLOOKUP($B922&amp;" "&amp;$M922,Lists!$AC$4:$AD$17,2,FALSE)),"",VLOOKUP($B922&amp;" "&amp;$M922,Lists!$AC$4:$AD$17,2,FALSE))</f>
        <v/>
      </c>
      <c r="M922" s="78" t="str">
        <f>IF(ISERROR(VLOOKUP($K922,Lists!$L$4:$M$7,2,FALSE)),"",VLOOKUP($K922,Lists!$L$4:$M$7,2,FALSE))</f>
        <v/>
      </c>
      <c r="N922" s="98" t="str">
        <f t="shared" si="14"/>
        <v/>
      </c>
      <c r="O922" s="124" t="str">
        <f>IF(C922="no",VLOOKUP(B922,Lists!$R$4:$AB$17,10, FALSE),"Please enter details here")</f>
        <v>Please enter details here</v>
      </c>
      <c r="P922" s="99"/>
      <c r="Q922" s="99" t="str">
        <f>IF(Lists!$BA$4="","No","")</f>
        <v>No</v>
      </c>
      <c r="R922" s="100" t="str">
        <f>IF(ISERROR(VLOOKUP($E922,Lists!$T$4:$AA$49,6,FALSE)),"",VLOOKUP($E922,Lists!$T$4:$AA$49,6,FALSE))</f>
        <v/>
      </c>
      <c r="S922" s="101" t="str">
        <f>IF(ISERROR(VLOOKUP($E922,Lists!$T$4:$AA$49,7,FALSE)),"",VLOOKUP($E922,Lists!$T$4:$AA$49,7,FALSE))</f>
        <v/>
      </c>
      <c r="T922" s="102"/>
      <c r="U922" s="102"/>
      <c r="V922" s="102"/>
      <c r="W922" s="102"/>
      <c r="X922" s="102" t="str">
        <f>IF(ISERROR(VLOOKUP($E922,Lists!$T$4:$AF$49,13,FALSE))," ",VLOOKUP($E922,Lists!$T$4:$AF$49,13,FALSE))</f>
        <v xml:space="preserve"> </v>
      </c>
    </row>
    <row r="923" spans="1:24" x14ac:dyDescent="0.25">
      <c r="A923" s="91"/>
      <c r="B923" s="76" t="s">
        <v>781</v>
      </c>
      <c r="C923" s="89" t="s">
        <v>900</v>
      </c>
      <c r="D923" s="139" t="str">
        <f>IF(ISERROR(VLOOKUP($B923,Lists!$R$4:$S$17,2,FALSE)),"",VLOOKUP($B923,Lists!$R$4:$S$17,2,FALSE))</f>
        <v/>
      </c>
      <c r="E923" s="90" t="s">
        <v>799</v>
      </c>
      <c r="F923" s="96"/>
      <c r="G923" s="96" t="s">
        <v>836</v>
      </c>
      <c r="H923" s="91" t="s">
        <v>1016</v>
      </c>
      <c r="I923" s="91" t="s">
        <v>926</v>
      </c>
      <c r="J923" s="97"/>
      <c r="K923" s="78" t="s">
        <v>945</v>
      </c>
      <c r="L923" s="140" t="str">
        <f>IF(ISERROR(VLOOKUP($B923&amp;" "&amp;$M923,Lists!$AC$4:$AD$17,2,FALSE)),"",VLOOKUP($B923&amp;" "&amp;$M923,Lists!$AC$4:$AD$17,2,FALSE))</f>
        <v/>
      </c>
      <c r="M923" s="78" t="str">
        <f>IF(ISERROR(VLOOKUP($K923,Lists!$L$4:$M$7,2,FALSE)),"",VLOOKUP($K923,Lists!$L$4:$M$7,2,FALSE))</f>
        <v/>
      </c>
      <c r="N923" s="98" t="str">
        <f t="shared" si="14"/>
        <v/>
      </c>
      <c r="O923" s="124" t="str">
        <f>IF(C923="no",VLOOKUP(B923,Lists!$R$4:$AB$17,10, FALSE),"Please enter details here")</f>
        <v>Please enter details here</v>
      </c>
      <c r="P923" s="99"/>
      <c r="Q923" s="99" t="str">
        <f>IF(Lists!$BA$4="","No","")</f>
        <v>No</v>
      </c>
      <c r="R923" s="100" t="str">
        <f>IF(ISERROR(VLOOKUP($E923,Lists!$T$4:$AA$49,6,FALSE)),"",VLOOKUP($E923,Lists!$T$4:$AA$49,6,FALSE))</f>
        <v/>
      </c>
      <c r="S923" s="101" t="str">
        <f>IF(ISERROR(VLOOKUP($E923,Lists!$T$4:$AA$49,7,FALSE)),"",VLOOKUP($E923,Lists!$T$4:$AA$49,7,FALSE))</f>
        <v/>
      </c>
      <c r="T923" s="102"/>
      <c r="U923" s="102"/>
      <c r="V923" s="102"/>
      <c r="W923" s="102"/>
      <c r="X923" s="102" t="str">
        <f>IF(ISERROR(VLOOKUP($E923,Lists!$T$4:$AF$49,13,FALSE))," ",VLOOKUP($E923,Lists!$T$4:$AF$49,13,FALSE))</f>
        <v xml:space="preserve"> </v>
      </c>
    </row>
    <row r="924" spans="1:24" x14ac:dyDescent="0.25">
      <c r="A924" s="91"/>
      <c r="B924" s="76" t="s">
        <v>781</v>
      </c>
      <c r="C924" s="89" t="s">
        <v>900</v>
      </c>
      <c r="D924" s="139" t="str">
        <f>IF(ISERROR(VLOOKUP($B924,Lists!$R$4:$S$17,2,FALSE)),"",VLOOKUP($B924,Lists!$R$4:$S$17,2,FALSE))</f>
        <v/>
      </c>
      <c r="E924" s="90" t="s">
        <v>799</v>
      </c>
      <c r="F924" s="96"/>
      <c r="G924" s="96" t="s">
        <v>836</v>
      </c>
      <c r="H924" s="91" t="s">
        <v>1016</v>
      </c>
      <c r="I924" s="91" t="s">
        <v>926</v>
      </c>
      <c r="J924" s="97"/>
      <c r="K924" s="78" t="s">
        <v>945</v>
      </c>
      <c r="L924" s="140" t="str">
        <f>IF(ISERROR(VLOOKUP($B924&amp;" "&amp;$M924,Lists!$AC$4:$AD$17,2,FALSE)),"",VLOOKUP($B924&amp;" "&amp;$M924,Lists!$AC$4:$AD$17,2,FALSE))</f>
        <v/>
      </c>
      <c r="M924" s="78" t="str">
        <f>IF(ISERROR(VLOOKUP($K924,Lists!$L$4:$M$7,2,FALSE)),"",VLOOKUP($K924,Lists!$L$4:$M$7,2,FALSE))</f>
        <v/>
      </c>
      <c r="N924" s="98" t="str">
        <f t="shared" si="14"/>
        <v/>
      </c>
      <c r="O924" s="124" t="str">
        <f>IF(C924="no",VLOOKUP(B924,Lists!$R$4:$AB$17,10, FALSE),"Please enter details here")</f>
        <v>Please enter details here</v>
      </c>
      <c r="P924" s="99"/>
      <c r="Q924" s="99" t="str">
        <f>IF(Lists!$BA$4="","No","")</f>
        <v>No</v>
      </c>
      <c r="R924" s="100" t="str">
        <f>IF(ISERROR(VLOOKUP($E924,Lists!$T$4:$AA$49,6,FALSE)),"",VLOOKUP($E924,Lists!$T$4:$AA$49,6,FALSE))</f>
        <v/>
      </c>
      <c r="S924" s="101" t="str">
        <f>IF(ISERROR(VLOOKUP($E924,Lists!$T$4:$AA$49,7,FALSE)),"",VLOOKUP($E924,Lists!$T$4:$AA$49,7,FALSE))</f>
        <v/>
      </c>
      <c r="T924" s="102"/>
      <c r="U924" s="102"/>
      <c r="V924" s="102"/>
      <c r="W924" s="102"/>
      <c r="X924" s="102" t="str">
        <f>IF(ISERROR(VLOOKUP($E924,Lists!$T$4:$AF$49,13,FALSE))," ",VLOOKUP($E924,Lists!$T$4:$AF$49,13,FALSE))</f>
        <v xml:space="preserve"> </v>
      </c>
    </row>
    <row r="925" spans="1:24" x14ac:dyDescent="0.25">
      <c r="A925" s="91"/>
      <c r="B925" s="76" t="s">
        <v>781</v>
      </c>
      <c r="C925" s="89" t="s">
        <v>900</v>
      </c>
      <c r="D925" s="139" t="str">
        <f>IF(ISERROR(VLOOKUP($B925,Lists!$R$4:$S$17,2,FALSE)),"",VLOOKUP($B925,Lists!$R$4:$S$17,2,FALSE))</f>
        <v/>
      </c>
      <c r="E925" s="90" t="s">
        <v>799</v>
      </c>
      <c r="F925" s="96"/>
      <c r="G925" s="96" t="s">
        <v>836</v>
      </c>
      <c r="H925" s="91" t="s">
        <v>1016</v>
      </c>
      <c r="I925" s="91" t="s">
        <v>926</v>
      </c>
      <c r="J925" s="97"/>
      <c r="K925" s="78" t="s">
        <v>945</v>
      </c>
      <c r="L925" s="140" t="str">
        <f>IF(ISERROR(VLOOKUP($B925&amp;" "&amp;$M925,Lists!$AC$4:$AD$17,2,FALSE)),"",VLOOKUP($B925&amp;" "&amp;$M925,Lists!$AC$4:$AD$17,2,FALSE))</f>
        <v/>
      </c>
      <c r="M925" s="78" t="str">
        <f>IF(ISERROR(VLOOKUP($K925,Lists!$L$4:$M$7,2,FALSE)),"",VLOOKUP($K925,Lists!$L$4:$M$7,2,FALSE))</f>
        <v/>
      </c>
      <c r="N925" s="98" t="str">
        <f t="shared" si="14"/>
        <v/>
      </c>
      <c r="O925" s="124" t="str">
        <f>IF(C925="no",VLOOKUP(B925,Lists!$R$4:$AB$17,10, FALSE),"Please enter details here")</f>
        <v>Please enter details here</v>
      </c>
      <c r="P925" s="99"/>
      <c r="Q925" s="99" t="str">
        <f>IF(Lists!$BA$4="","No","")</f>
        <v>No</v>
      </c>
      <c r="R925" s="100" t="str">
        <f>IF(ISERROR(VLOOKUP($E925,Lists!$T$4:$AA$49,6,FALSE)),"",VLOOKUP($E925,Lists!$T$4:$AA$49,6,FALSE))</f>
        <v/>
      </c>
      <c r="S925" s="101" t="str">
        <f>IF(ISERROR(VLOOKUP($E925,Lists!$T$4:$AA$49,7,FALSE)),"",VLOOKUP($E925,Lists!$T$4:$AA$49,7,FALSE))</f>
        <v/>
      </c>
      <c r="T925" s="102"/>
      <c r="U925" s="102"/>
      <c r="V925" s="102"/>
      <c r="W925" s="102"/>
      <c r="X925" s="102" t="str">
        <f>IF(ISERROR(VLOOKUP($E925,Lists!$T$4:$AF$49,13,FALSE))," ",VLOOKUP($E925,Lists!$T$4:$AF$49,13,FALSE))</f>
        <v xml:space="preserve"> </v>
      </c>
    </row>
    <row r="926" spans="1:24" x14ac:dyDescent="0.25">
      <c r="A926" s="91"/>
      <c r="B926" s="76" t="s">
        <v>781</v>
      </c>
      <c r="C926" s="89" t="s">
        <v>900</v>
      </c>
      <c r="D926" s="139" t="str">
        <f>IF(ISERROR(VLOOKUP($B926,Lists!$R$4:$S$17,2,FALSE)),"",VLOOKUP($B926,Lists!$R$4:$S$17,2,FALSE))</f>
        <v/>
      </c>
      <c r="E926" s="90" t="s">
        <v>799</v>
      </c>
      <c r="F926" s="96"/>
      <c r="G926" s="96" t="s">
        <v>836</v>
      </c>
      <c r="H926" s="91" t="s">
        <v>1016</v>
      </c>
      <c r="I926" s="91" t="s">
        <v>926</v>
      </c>
      <c r="J926" s="97"/>
      <c r="K926" s="78" t="s">
        <v>945</v>
      </c>
      <c r="L926" s="140" t="str">
        <f>IF(ISERROR(VLOOKUP($B926&amp;" "&amp;$M926,Lists!$AC$4:$AD$17,2,FALSE)),"",VLOOKUP($B926&amp;" "&amp;$M926,Lists!$AC$4:$AD$17,2,FALSE))</f>
        <v/>
      </c>
      <c r="M926" s="78" t="str">
        <f>IF(ISERROR(VLOOKUP($K926,Lists!$L$4:$M$7,2,FALSE)),"",VLOOKUP($K926,Lists!$L$4:$M$7,2,FALSE))</f>
        <v/>
      </c>
      <c r="N926" s="98" t="str">
        <f t="shared" si="14"/>
        <v/>
      </c>
      <c r="O926" s="124" t="str">
        <f>IF(C926="no",VLOOKUP(B926,Lists!$R$4:$AB$17,10, FALSE),"Please enter details here")</f>
        <v>Please enter details here</v>
      </c>
      <c r="P926" s="99"/>
      <c r="Q926" s="99" t="str">
        <f>IF(Lists!$BA$4="","No","")</f>
        <v>No</v>
      </c>
      <c r="R926" s="100" t="str">
        <f>IF(ISERROR(VLOOKUP($E926,Lists!$T$4:$AA$49,6,FALSE)),"",VLOOKUP($E926,Lists!$T$4:$AA$49,6,FALSE))</f>
        <v/>
      </c>
      <c r="S926" s="101" t="str">
        <f>IF(ISERROR(VLOOKUP($E926,Lists!$T$4:$AA$49,7,FALSE)),"",VLOOKUP($E926,Lists!$T$4:$AA$49,7,FALSE))</f>
        <v/>
      </c>
      <c r="T926" s="102"/>
      <c r="U926" s="102"/>
      <c r="V926" s="102"/>
      <c r="W926" s="102"/>
      <c r="X926" s="102" t="str">
        <f>IF(ISERROR(VLOOKUP($E926,Lists!$T$4:$AF$49,13,FALSE))," ",VLOOKUP($E926,Lists!$T$4:$AF$49,13,FALSE))</f>
        <v xml:space="preserve"> </v>
      </c>
    </row>
    <row r="927" spans="1:24" x14ac:dyDescent="0.25">
      <c r="A927" s="91"/>
      <c r="B927" s="76" t="s">
        <v>781</v>
      </c>
      <c r="C927" s="89" t="s">
        <v>900</v>
      </c>
      <c r="D927" s="139" t="str">
        <f>IF(ISERROR(VLOOKUP($B927,Lists!$R$4:$S$17,2,FALSE)),"",VLOOKUP($B927,Lists!$R$4:$S$17,2,FALSE))</f>
        <v/>
      </c>
      <c r="E927" s="90" t="s">
        <v>799</v>
      </c>
      <c r="F927" s="96"/>
      <c r="G927" s="96" t="s">
        <v>836</v>
      </c>
      <c r="H927" s="91" t="s">
        <v>1016</v>
      </c>
      <c r="I927" s="91" t="s">
        <v>926</v>
      </c>
      <c r="J927" s="97"/>
      <c r="K927" s="78" t="s">
        <v>945</v>
      </c>
      <c r="L927" s="140" t="str">
        <f>IF(ISERROR(VLOOKUP($B927&amp;" "&amp;$M927,Lists!$AC$4:$AD$17,2,FALSE)),"",VLOOKUP($B927&amp;" "&amp;$M927,Lists!$AC$4:$AD$17,2,FALSE))</f>
        <v/>
      </c>
      <c r="M927" s="78" t="str">
        <f>IF(ISERROR(VLOOKUP($K927,Lists!$L$4:$M$7,2,FALSE)),"",VLOOKUP($K927,Lists!$L$4:$M$7,2,FALSE))</f>
        <v/>
      </c>
      <c r="N927" s="98" t="str">
        <f t="shared" si="14"/>
        <v/>
      </c>
      <c r="O927" s="124" t="str">
        <f>IF(C927="no",VLOOKUP(B927,Lists!$R$4:$AB$17,10, FALSE),"Please enter details here")</f>
        <v>Please enter details here</v>
      </c>
      <c r="P927" s="99"/>
      <c r="Q927" s="99" t="str">
        <f>IF(Lists!$BA$4="","No","")</f>
        <v>No</v>
      </c>
      <c r="R927" s="100" t="str">
        <f>IF(ISERROR(VLOOKUP($E927,Lists!$T$4:$AA$49,6,FALSE)),"",VLOOKUP($E927,Lists!$T$4:$AA$49,6,FALSE))</f>
        <v/>
      </c>
      <c r="S927" s="101" t="str">
        <f>IF(ISERROR(VLOOKUP($E927,Lists!$T$4:$AA$49,7,FALSE)),"",VLOOKUP($E927,Lists!$T$4:$AA$49,7,FALSE))</f>
        <v/>
      </c>
      <c r="T927" s="102"/>
      <c r="U927" s="102"/>
      <c r="V927" s="102"/>
      <c r="W927" s="102"/>
      <c r="X927" s="102" t="str">
        <f>IF(ISERROR(VLOOKUP($E927,Lists!$T$4:$AF$49,13,FALSE))," ",VLOOKUP($E927,Lists!$T$4:$AF$49,13,FALSE))</f>
        <v xml:space="preserve"> </v>
      </c>
    </row>
    <row r="928" spans="1:24" x14ac:dyDescent="0.25">
      <c r="A928" s="91"/>
      <c r="B928" s="76" t="s">
        <v>781</v>
      </c>
      <c r="C928" s="89" t="s">
        <v>900</v>
      </c>
      <c r="D928" s="139" t="str">
        <f>IF(ISERROR(VLOOKUP($B928,Lists!$R$4:$S$17,2,FALSE)),"",VLOOKUP($B928,Lists!$R$4:$S$17,2,FALSE))</f>
        <v/>
      </c>
      <c r="E928" s="90" t="s">
        <v>799</v>
      </c>
      <c r="F928" s="96"/>
      <c r="G928" s="96" t="s">
        <v>836</v>
      </c>
      <c r="H928" s="91" t="s">
        <v>1016</v>
      </c>
      <c r="I928" s="91" t="s">
        <v>926</v>
      </c>
      <c r="J928" s="97"/>
      <c r="K928" s="78" t="s">
        <v>945</v>
      </c>
      <c r="L928" s="140" t="str">
        <f>IF(ISERROR(VLOOKUP($B928&amp;" "&amp;$M928,Lists!$AC$4:$AD$17,2,FALSE)),"",VLOOKUP($B928&amp;" "&amp;$M928,Lists!$AC$4:$AD$17,2,FALSE))</f>
        <v/>
      </c>
      <c r="M928" s="78" t="str">
        <f>IF(ISERROR(VLOOKUP($K928,Lists!$L$4:$M$7,2,FALSE)),"",VLOOKUP($K928,Lists!$L$4:$M$7,2,FALSE))</f>
        <v/>
      </c>
      <c r="N928" s="98" t="str">
        <f t="shared" si="14"/>
        <v/>
      </c>
      <c r="O928" s="124" t="str">
        <f>IF(C928="no",VLOOKUP(B928,Lists!$R$4:$AB$17,10, FALSE),"Please enter details here")</f>
        <v>Please enter details here</v>
      </c>
      <c r="P928" s="99"/>
      <c r="Q928" s="99" t="str">
        <f>IF(Lists!$BA$4="","No","")</f>
        <v>No</v>
      </c>
      <c r="R928" s="100" t="str">
        <f>IF(ISERROR(VLOOKUP($E928,Lists!$T$4:$AA$49,6,FALSE)),"",VLOOKUP($E928,Lists!$T$4:$AA$49,6,FALSE))</f>
        <v/>
      </c>
      <c r="S928" s="101" t="str">
        <f>IF(ISERROR(VLOOKUP($E928,Lists!$T$4:$AA$49,7,FALSE)),"",VLOOKUP($E928,Lists!$T$4:$AA$49,7,FALSE))</f>
        <v/>
      </c>
      <c r="T928" s="102"/>
      <c r="U928" s="102"/>
      <c r="V928" s="102"/>
      <c r="W928" s="102"/>
      <c r="X928" s="102" t="str">
        <f>IF(ISERROR(VLOOKUP($E928,Lists!$T$4:$AF$49,13,FALSE))," ",VLOOKUP($E928,Lists!$T$4:$AF$49,13,FALSE))</f>
        <v xml:space="preserve"> </v>
      </c>
    </row>
    <row r="929" spans="1:24" x14ac:dyDescent="0.25">
      <c r="A929" s="91"/>
      <c r="B929" s="76" t="s">
        <v>781</v>
      </c>
      <c r="C929" s="89" t="s">
        <v>900</v>
      </c>
      <c r="D929" s="139" t="str">
        <f>IF(ISERROR(VLOOKUP($B929,Lists!$R$4:$S$17,2,FALSE)),"",VLOOKUP($B929,Lists!$R$4:$S$17,2,FALSE))</f>
        <v/>
      </c>
      <c r="E929" s="90" t="s">
        <v>799</v>
      </c>
      <c r="F929" s="96"/>
      <c r="G929" s="96" t="s">
        <v>836</v>
      </c>
      <c r="H929" s="91" t="s">
        <v>1016</v>
      </c>
      <c r="I929" s="91" t="s">
        <v>926</v>
      </c>
      <c r="J929" s="97"/>
      <c r="K929" s="78" t="s">
        <v>945</v>
      </c>
      <c r="L929" s="140" t="str">
        <f>IF(ISERROR(VLOOKUP($B929&amp;" "&amp;$M929,Lists!$AC$4:$AD$17,2,FALSE)),"",VLOOKUP($B929&amp;" "&amp;$M929,Lists!$AC$4:$AD$17,2,FALSE))</f>
        <v/>
      </c>
      <c r="M929" s="78" t="str">
        <f>IF(ISERROR(VLOOKUP($K929,Lists!$L$4:$M$7,2,FALSE)),"",VLOOKUP($K929,Lists!$L$4:$M$7,2,FALSE))</f>
        <v/>
      </c>
      <c r="N929" s="98" t="str">
        <f t="shared" si="14"/>
        <v/>
      </c>
      <c r="O929" s="124" t="str">
        <f>IF(C929="no",VLOOKUP(B929,Lists!$R$4:$AB$17,10, FALSE),"Please enter details here")</f>
        <v>Please enter details here</v>
      </c>
      <c r="P929" s="99"/>
      <c r="Q929" s="99" t="str">
        <f>IF(Lists!$BA$4="","No","")</f>
        <v>No</v>
      </c>
      <c r="R929" s="100" t="str">
        <f>IF(ISERROR(VLOOKUP($E929,Lists!$T$4:$AA$49,6,FALSE)),"",VLOOKUP($E929,Lists!$T$4:$AA$49,6,FALSE))</f>
        <v/>
      </c>
      <c r="S929" s="101" t="str">
        <f>IF(ISERROR(VLOOKUP($E929,Lists!$T$4:$AA$49,7,FALSE)),"",VLOOKUP($E929,Lists!$T$4:$AA$49,7,FALSE))</f>
        <v/>
      </c>
      <c r="T929" s="102"/>
      <c r="U929" s="102"/>
      <c r="V929" s="102"/>
      <c r="W929" s="102"/>
      <c r="X929" s="102" t="str">
        <f>IF(ISERROR(VLOOKUP($E929,Lists!$T$4:$AF$49,13,FALSE))," ",VLOOKUP($E929,Lists!$T$4:$AF$49,13,FALSE))</f>
        <v xml:space="preserve"> </v>
      </c>
    </row>
    <row r="930" spans="1:24" x14ac:dyDescent="0.25">
      <c r="A930" s="91"/>
      <c r="B930" s="76" t="s">
        <v>781</v>
      </c>
      <c r="C930" s="89" t="s">
        <v>900</v>
      </c>
      <c r="D930" s="139" t="str">
        <f>IF(ISERROR(VLOOKUP($B930,Lists!$R$4:$S$17,2,FALSE)),"",VLOOKUP($B930,Lists!$R$4:$S$17,2,FALSE))</f>
        <v/>
      </c>
      <c r="E930" s="90" t="s">
        <v>799</v>
      </c>
      <c r="F930" s="96"/>
      <c r="G930" s="96" t="s">
        <v>836</v>
      </c>
      <c r="H930" s="91" t="s">
        <v>1016</v>
      </c>
      <c r="I930" s="91" t="s">
        <v>926</v>
      </c>
      <c r="J930" s="97"/>
      <c r="K930" s="78" t="s">
        <v>945</v>
      </c>
      <c r="L930" s="140" t="str">
        <f>IF(ISERROR(VLOOKUP($B930&amp;" "&amp;$M930,Lists!$AC$4:$AD$17,2,FALSE)),"",VLOOKUP($B930&amp;" "&amp;$M930,Lists!$AC$4:$AD$17,2,FALSE))</f>
        <v/>
      </c>
      <c r="M930" s="78" t="str">
        <f>IF(ISERROR(VLOOKUP($K930,Lists!$L$4:$M$7,2,FALSE)),"",VLOOKUP($K930,Lists!$L$4:$M$7,2,FALSE))</f>
        <v/>
      </c>
      <c r="N930" s="98" t="str">
        <f t="shared" si="14"/>
        <v/>
      </c>
      <c r="O930" s="124" t="str">
        <f>IF(C930="no",VLOOKUP(B930,Lists!$R$4:$AB$17,10, FALSE),"Please enter details here")</f>
        <v>Please enter details here</v>
      </c>
      <c r="P930" s="99"/>
      <c r="Q930" s="99" t="str">
        <f>IF(Lists!$BA$4="","No","")</f>
        <v>No</v>
      </c>
      <c r="R930" s="100" t="str">
        <f>IF(ISERROR(VLOOKUP($E930,Lists!$T$4:$AA$49,6,FALSE)),"",VLOOKUP($E930,Lists!$T$4:$AA$49,6,FALSE))</f>
        <v/>
      </c>
      <c r="S930" s="101" t="str">
        <f>IF(ISERROR(VLOOKUP($E930,Lists!$T$4:$AA$49,7,FALSE)),"",VLOOKUP($E930,Lists!$T$4:$AA$49,7,FALSE))</f>
        <v/>
      </c>
      <c r="T930" s="102"/>
      <c r="U930" s="102"/>
      <c r="V930" s="102"/>
      <c r="W930" s="102"/>
      <c r="X930" s="102" t="str">
        <f>IF(ISERROR(VLOOKUP($E930,Lists!$T$4:$AF$49,13,FALSE))," ",VLOOKUP($E930,Lists!$T$4:$AF$49,13,FALSE))</f>
        <v xml:space="preserve"> </v>
      </c>
    </row>
    <row r="931" spans="1:24" x14ac:dyDescent="0.25">
      <c r="A931" s="91"/>
      <c r="B931" s="76" t="s">
        <v>781</v>
      </c>
      <c r="C931" s="89" t="s">
        <v>900</v>
      </c>
      <c r="D931" s="139" t="str">
        <f>IF(ISERROR(VLOOKUP($B931,Lists!$R$4:$S$17,2,FALSE)),"",VLOOKUP($B931,Lists!$R$4:$S$17,2,FALSE))</f>
        <v/>
      </c>
      <c r="E931" s="90" t="s">
        <v>799</v>
      </c>
      <c r="F931" s="96"/>
      <c r="G931" s="96" t="s">
        <v>836</v>
      </c>
      <c r="H931" s="91" t="s">
        <v>1016</v>
      </c>
      <c r="I931" s="91" t="s">
        <v>926</v>
      </c>
      <c r="J931" s="97"/>
      <c r="K931" s="78" t="s">
        <v>945</v>
      </c>
      <c r="L931" s="140" t="str">
        <f>IF(ISERROR(VLOOKUP($B931&amp;" "&amp;$M931,Lists!$AC$4:$AD$17,2,FALSE)),"",VLOOKUP($B931&amp;" "&amp;$M931,Lists!$AC$4:$AD$17,2,FALSE))</f>
        <v/>
      </c>
      <c r="M931" s="78" t="str">
        <f>IF(ISERROR(VLOOKUP($K931,Lists!$L$4:$M$7,2,FALSE)),"",VLOOKUP($K931,Lists!$L$4:$M$7,2,FALSE))</f>
        <v/>
      </c>
      <c r="N931" s="98" t="str">
        <f t="shared" si="14"/>
        <v/>
      </c>
      <c r="O931" s="124" t="str">
        <f>IF(C931="no",VLOOKUP(B931,Lists!$R$4:$AB$17,10, FALSE),"Please enter details here")</f>
        <v>Please enter details here</v>
      </c>
      <c r="P931" s="99"/>
      <c r="Q931" s="99" t="str">
        <f>IF(Lists!$BA$4="","No","")</f>
        <v>No</v>
      </c>
      <c r="R931" s="100" t="str">
        <f>IF(ISERROR(VLOOKUP($E931,Lists!$T$4:$AA$49,6,FALSE)),"",VLOOKUP($E931,Lists!$T$4:$AA$49,6,FALSE))</f>
        <v/>
      </c>
      <c r="S931" s="101" t="str">
        <f>IF(ISERROR(VLOOKUP($E931,Lists!$T$4:$AA$49,7,FALSE)),"",VLOOKUP($E931,Lists!$T$4:$AA$49,7,FALSE))</f>
        <v/>
      </c>
      <c r="T931" s="102"/>
      <c r="U931" s="102"/>
      <c r="V931" s="102"/>
      <c r="W931" s="102"/>
      <c r="X931" s="102" t="str">
        <f>IF(ISERROR(VLOOKUP($E931,Lists!$T$4:$AF$49,13,FALSE))," ",VLOOKUP($E931,Lists!$T$4:$AF$49,13,FALSE))</f>
        <v xml:space="preserve"> </v>
      </c>
    </row>
    <row r="932" spans="1:24" x14ac:dyDescent="0.25">
      <c r="A932" s="91"/>
      <c r="B932" s="76" t="s">
        <v>781</v>
      </c>
      <c r="C932" s="89" t="s">
        <v>900</v>
      </c>
      <c r="D932" s="139" t="str">
        <f>IF(ISERROR(VLOOKUP($B932,Lists!$R$4:$S$17,2,FALSE)),"",VLOOKUP($B932,Lists!$R$4:$S$17,2,FALSE))</f>
        <v/>
      </c>
      <c r="E932" s="90" t="s">
        <v>799</v>
      </c>
      <c r="F932" s="96"/>
      <c r="G932" s="96" t="s">
        <v>836</v>
      </c>
      <c r="H932" s="91" t="s">
        <v>1016</v>
      </c>
      <c r="I932" s="91" t="s">
        <v>926</v>
      </c>
      <c r="J932" s="97"/>
      <c r="K932" s="78" t="s">
        <v>945</v>
      </c>
      <c r="L932" s="140" t="str">
        <f>IF(ISERROR(VLOOKUP($B932&amp;" "&amp;$M932,Lists!$AC$4:$AD$17,2,FALSE)),"",VLOOKUP($B932&amp;" "&amp;$M932,Lists!$AC$4:$AD$17,2,FALSE))</f>
        <v/>
      </c>
      <c r="M932" s="78" t="str">
        <f>IF(ISERROR(VLOOKUP($K932,Lists!$L$4:$M$7,2,FALSE)),"",VLOOKUP($K932,Lists!$L$4:$M$7,2,FALSE))</f>
        <v/>
      </c>
      <c r="N932" s="98" t="str">
        <f t="shared" si="14"/>
        <v/>
      </c>
      <c r="O932" s="124" t="str">
        <f>IF(C932="no",VLOOKUP(B932,Lists!$R$4:$AB$17,10, FALSE),"Please enter details here")</f>
        <v>Please enter details here</v>
      </c>
      <c r="P932" s="99"/>
      <c r="Q932" s="99" t="str">
        <f>IF(Lists!$BA$4="","No","")</f>
        <v>No</v>
      </c>
      <c r="R932" s="100" t="str">
        <f>IF(ISERROR(VLOOKUP($E932,Lists!$T$4:$AA$49,6,FALSE)),"",VLOOKUP($E932,Lists!$T$4:$AA$49,6,FALSE))</f>
        <v/>
      </c>
      <c r="S932" s="101" t="str">
        <f>IF(ISERROR(VLOOKUP($E932,Lists!$T$4:$AA$49,7,FALSE)),"",VLOOKUP($E932,Lists!$T$4:$AA$49,7,FALSE))</f>
        <v/>
      </c>
      <c r="T932" s="102"/>
      <c r="U932" s="102"/>
      <c r="V932" s="102"/>
      <c r="W932" s="102"/>
      <c r="X932" s="102" t="str">
        <f>IF(ISERROR(VLOOKUP($E932,Lists!$T$4:$AF$49,13,FALSE))," ",VLOOKUP($E932,Lists!$T$4:$AF$49,13,FALSE))</f>
        <v xml:space="preserve"> </v>
      </c>
    </row>
    <row r="933" spans="1:24" x14ac:dyDescent="0.25">
      <c r="A933" s="91"/>
      <c r="B933" s="76" t="s">
        <v>781</v>
      </c>
      <c r="C933" s="89" t="s">
        <v>900</v>
      </c>
      <c r="D933" s="139" t="str">
        <f>IF(ISERROR(VLOOKUP($B933,Lists!$R$4:$S$17,2,FALSE)),"",VLOOKUP($B933,Lists!$R$4:$S$17,2,FALSE))</f>
        <v/>
      </c>
      <c r="E933" s="90" t="s">
        <v>799</v>
      </c>
      <c r="F933" s="96"/>
      <c r="G933" s="96" t="s">
        <v>836</v>
      </c>
      <c r="H933" s="91" t="s">
        <v>1016</v>
      </c>
      <c r="I933" s="91" t="s">
        <v>926</v>
      </c>
      <c r="J933" s="97"/>
      <c r="K933" s="78" t="s">
        <v>945</v>
      </c>
      <c r="L933" s="140" t="str">
        <f>IF(ISERROR(VLOOKUP($B933&amp;" "&amp;$M933,Lists!$AC$4:$AD$17,2,FALSE)),"",VLOOKUP($B933&amp;" "&amp;$M933,Lists!$AC$4:$AD$17,2,FALSE))</f>
        <v/>
      </c>
      <c r="M933" s="78" t="str">
        <f>IF(ISERROR(VLOOKUP($K933,Lists!$L$4:$M$7,2,FALSE)),"",VLOOKUP($K933,Lists!$L$4:$M$7,2,FALSE))</f>
        <v/>
      </c>
      <c r="N933" s="98" t="str">
        <f t="shared" si="14"/>
        <v/>
      </c>
      <c r="O933" s="124" t="str">
        <f>IF(C933="no",VLOOKUP(B933,Lists!$R$4:$AB$17,10, FALSE),"Please enter details here")</f>
        <v>Please enter details here</v>
      </c>
      <c r="P933" s="99"/>
      <c r="Q933" s="99" t="str">
        <f>IF(Lists!$BA$4="","No","")</f>
        <v>No</v>
      </c>
      <c r="R933" s="100" t="str">
        <f>IF(ISERROR(VLOOKUP($E933,Lists!$T$4:$AA$49,6,FALSE)),"",VLOOKUP($E933,Lists!$T$4:$AA$49,6,FALSE))</f>
        <v/>
      </c>
      <c r="S933" s="101" t="str">
        <f>IF(ISERROR(VLOOKUP($E933,Lists!$T$4:$AA$49,7,FALSE)),"",VLOOKUP($E933,Lists!$T$4:$AA$49,7,FALSE))</f>
        <v/>
      </c>
      <c r="T933" s="102"/>
      <c r="U933" s="102"/>
      <c r="V933" s="102"/>
      <c r="W933" s="102"/>
      <c r="X933" s="102" t="str">
        <f>IF(ISERROR(VLOOKUP($E933,Lists!$T$4:$AF$49,13,FALSE))," ",VLOOKUP($E933,Lists!$T$4:$AF$49,13,FALSE))</f>
        <v xml:space="preserve"> </v>
      </c>
    </row>
    <row r="934" spans="1:24" x14ac:dyDescent="0.25">
      <c r="A934" s="91"/>
      <c r="B934" s="76" t="s">
        <v>781</v>
      </c>
      <c r="C934" s="89" t="s">
        <v>900</v>
      </c>
      <c r="D934" s="139" t="str">
        <f>IF(ISERROR(VLOOKUP($B934,Lists!$R$4:$S$17,2,FALSE)),"",VLOOKUP($B934,Lists!$R$4:$S$17,2,FALSE))</f>
        <v/>
      </c>
      <c r="E934" s="90" t="s">
        <v>799</v>
      </c>
      <c r="F934" s="96"/>
      <c r="G934" s="96" t="s">
        <v>836</v>
      </c>
      <c r="H934" s="91" t="s">
        <v>1016</v>
      </c>
      <c r="I934" s="91" t="s">
        <v>926</v>
      </c>
      <c r="J934" s="97"/>
      <c r="K934" s="78" t="s">
        <v>945</v>
      </c>
      <c r="L934" s="140" t="str">
        <f>IF(ISERROR(VLOOKUP($B934&amp;" "&amp;$M934,Lists!$AC$4:$AD$17,2,FALSE)),"",VLOOKUP($B934&amp;" "&amp;$M934,Lists!$AC$4:$AD$17,2,FALSE))</f>
        <v/>
      </c>
      <c r="M934" s="78" t="str">
        <f>IF(ISERROR(VLOOKUP($K934,Lists!$L$4:$M$7,2,FALSE)),"",VLOOKUP($K934,Lists!$L$4:$M$7,2,FALSE))</f>
        <v/>
      </c>
      <c r="N934" s="98" t="str">
        <f t="shared" si="14"/>
        <v/>
      </c>
      <c r="O934" s="124" t="str">
        <f>IF(C934="no",VLOOKUP(B934,Lists!$R$4:$AB$17,10, FALSE),"Please enter details here")</f>
        <v>Please enter details here</v>
      </c>
      <c r="P934" s="99"/>
      <c r="Q934" s="99" t="str">
        <f>IF(Lists!$BA$4="","No","")</f>
        <v>No</v>
      </c>
      <c r="R934" s="100" t="str">
        <f>IF(ISERROR(VLOOKUP($E934,Lists!$T$4:$AA$49,6,FALSE)),"",VLOOKUP($E934,Lists!$T$4:$AA$49,6,FALSE))</f>
        <v/>
      </c>
      <c r="S934" s="101" t="str">
        <f>IF(ISERROR(VLOOKUP($E934,Lists!$T$4:$AA$49,7,FALSE)),"",VLOOKUP($E934,Lists!$T$4:$AA$49,7,FALSE))</f>
        <v/>
      </c>
      <c r="T934" s="102"/>
      <c r="U934" s="102"/>
      <c r="V934" s="102"/>
      <c r="W934" s="102"/>
      <c r="X934" s="102" t="str">
        <f>IF(ISERROR(VLOOKUP($E934,Lists!$T$4:$AF$49,13,FALSE))," ",VLOOKUP($E934,Lists!$T$4:$AF$49,13,FALSE))</f>
        <v xml:space="preserve"> </v>
      </c>
    </row>
    <row r="935" spans="1:24" x14ac:dyDescent="0.25">
      <c r="A935" s="91"/>
      <c r="B935" s="76" t="s">
        <v>781</v>
      </c>
      <c r="C935" s="89" t="s">
        <v>900</v>
      </c>
      <c r="D935" s="139" t="str">
        <f>IF(ISERROR(VLOOKUP($B935,Lists!$R$4:$S$17,2,FALSE)),"",VLOOKUP($B935,Lists!$R$4:$S$17,2,FALSE))</f>
        <v/>
      </c>
      <c r="E935" s="90" t="s">
        <v>799</v>
      </c>
      <c r="F935" s="96"/>
      <c r="G935" s="96" t="s">
        <v>836</v>
      </c>
      <c r="H935" s="91" t="s">
        <v>1016</v>
      </c>
      <c r="I935" s="91" t="s">
        <v>926</v>
      </c>
      <c r="J935" s="97"/>
      <c r="K935" s="78" t="s">
        <v>945</v>
      </c>
      <c r="L935" s="140" t="str">
        <f>IF(ISERROR(VLOOKUP($B935&amp;" "&amp;$M935,Lists!$AC$4:$AD$17,2,FALSE)),"",VLOOKUP($B935&amp;" "&amp;$M935,Lists!$AC$4:$AD$17,2,FALSE))</f>
        <v/>
      </c>
      <c r="M935" s="78" t="str">
        <f>IF(ISERROR(VLOOKUP($K935,Lists!$L$4:$M$7,2,FALSE)),"",VLOOKUP($K935,Lists!$L$4:$M$7,2,FALSE))</f>
        <v/>
      </c>
      <c r="N935" s="98" t="str">
        <f t="shared" si="14"/>
        <v/>
      </c>
      <c r="O935" s="124" t="str">
        <f>IF(C935="no",VLOOKUP(B935,Lists!$R$4:$AB$17,10, FALSE),"Please enter details here")</f>
        <v>Please enter details here</v>
      </c>
      <c r="P935" s="99"/>
      <c r="Q935" s="99" t="str">
        <f>IF(Lists!$BA$4="","No","")</f>
        <v>No</v>
      </c>
      <c r="R935" s="100" t="str">
        <f>IF(ISERROR(VLOOKUP($E935,Lists!$T$4:$AA$49,6,FALSE)),"",VLOOKUP($E935,Lists!$T$4:$AA$49,6,FALSE))</f>
        <v/>
      </c>
      <c r="S935" s="101" t="str">
        <f>IF(ISERROR(VLOOKUP($E935,Lists!$T$4:$AA$49,7,FALSE)),"",VLOOKUP($E935,Lists!$T$4:$AA$49,7,FALSE))</f>
        <v/>
      </c>
      <c r="T935" s="102"/>
      <c r="U935" s="102"/>
      <c r="V935" s="102"/>
      <c r="W935" s="102"/>
      <c r="X935" s="102" t="str">
        <f>IF(ISERROR(VLOOKUP($E935,Lists!$T$4:$AF$49,13,FALSE))," ",VLOOKUP($E935,Lists!$T$4:$AF$49,13,FALSE))</f>
        <v xml:space="preserve"> </v>
      </c>
    </row>
    <row r="936" spans="1:24" x14ac:dyDescent="0.25">
      <c r="A936" s="91"/>
      <c r="B936" s="76" t="s">
        <v>781</v>
      </c>
      <c r="C936" s="89" t="s">
        <v>900</v>
      </c>
      <c r="D936" s="139" t="str">
        <f>IF(ISERROR(VLOOKUP($B936,Lists!$R$4:$S$17,2,FALSE)),"",VLOOKUP($B936,Lists!$R$4:$S$17,2,FALSE))</f>
        <v/>
      </c>
      <c r="E936" s="90" t="s">
        <v>799</v>
      </c>
      <c r="F936" s="96"/>
      <c r="G936" s="96" t="s">
        <v>836</v>
      </c>
      <c r="H936" s="91" t="s">
        <v>1016</v>
      </c>
      <c r="I936" s="91" t="s">
        <v>926</v>
      </c>
      <c r="J936" s="97"/>
      <c r="K936" s="78" t="s">
        <v>945</v>
      </c>
      <c r="L936" s="140" t="str">
        <f>IF(ISERROR(VLOOKUP($B936&amp;" "&amp;$M936,Lists!$AC$4:$AD$17,2,FALSE)),"",VLOOKUP($B936&amp;" "&amp;$M936,Lists!$AC$4:$AD$17,2,FALSE))</f>
        <v/>
      </c>
      <c r="M936" s="78" t="str">
        <f>IF(ISERROR(VLOOKUP($K936,Lists!$L$4:$M$7,2,FALSE)),"",VLOOKUP($K936,Lists!$L$4:$M$7,2,FALSE))</f>
        <v/>
      </c>
      <c r="N936" s="98" t="str">
        <f t="shared" si="14"/>
        <v/>
      </c>
      <c r="O936" s="124" t="str">
        <f>IF(C936="no",VLOOKUP(B936,Lists!$R$4:$AB$17,10, FALSE),"Please enter details here")</f>
        <v>Please enter details here</v>
      </c>
      <c r="P936" s="99"/>
      <c r="Q936" s="99" t="str">
        <f>IF(Lists!$BA$4="","No","")</f>
        <v>No</v>
      </c>
      <c r="R936" s="100" t="str">
        <f>IF(ISERROR(VLOOKUP($E936,Lists!$T$4:$AA$49,6,FALSE)),"",VLOOKUP($E936,Lists!$T$4:$AA$49,6,FALSE))</f>
        <v/>
      </c>
      <c r="S936" s="101" t="str">
        <f>IF(ISERROR(VLOOKUP($E936,Lists!$T$4:$AA$49,7,FALSE)),"",VLOOKUP($E936,Lists!$T$4:$AA$49,7,FALSE))</f>
        <v/>
      </c>
      <c r="T936" s="102"/>
      <c r="U936" s="102"/>
      <c r="V936" s="102"/>
      <c r="W936" s="102"/>
      <c r="X936" s="102" t="str">
        <f>IF(ISERROR(VLOOKUP($E936,Lists!$T$4:$AF$49,13,FALSE))," ",VLOOKUP($E936,Lists!$T$4:$AF$49,13,FALSE))</f>
        <v xml:space="preserve"> </v>
      </c>
    </row>
    <row r="937" spans="1:24" x14ac:dyDescent="0.25">
      <c r="A937" s="91"/>
      <c r="B937" s="76" t="s">
        <v>781</v>
      </c>
      <c r="C937" s="89" t="s">
        <v>900</v>
      </c>
      <c r="D937" s="139" t="str">
        <f>IF(ISERROR(VLOOKUP($B937,Lists!$R$4:$S$17,2,FALSE)),"",VLOOKUP($B937,Lists!$R$4:$S$17,2,FALSE))</f>
        <v/>
      </c>
      <c r="E937" s="90" t="s">
        <v>799</v>
      </c>
      <c r="F937" s="96"/>
      <c r="G937" s="96" t="s">
        <v>836</v>
      </c>
      <c r="H937" s="91" t="s">
        <v>1016</v>
      </c>
      <c r="I937" s="91" t="s">
        <v>926</v>
      </c>
      <c r="J937" s="97"/>
      <c r="K937" s="78" t="s">
        <v>945</v>
      </c>
      <c r="L937" s="140" t="str">
        <f>IF(ISERROR(VLOOKUP($B937&amp;" "&amp;$M937,Lists!$AC$4:$AD$17,2,FALSE)),"",VLOOKUP($B937&amp;" "&amp;$M937,Lists!$AC$4:$AD$17,2,FALSE))</f>
        <v/>
      </c>
      <c r="M937" s="78" t="str">
        <f>IF(ISERROR(VLOOKUP($K937,Lists!$L$4:$M$7,2,FALSE)),"",VLOOKUP($K937,Lists!$L$4:$M$7,2,FALSE))</f>
        <v/>
      </c>
      <c r="N937" s="98" t="str">
        <f t="shared" si="14"/>
        <v/>
      </c>
      <c r="O937" s="124" t="str">
        <f>IF(C937="no",VLOOKUP(B937,Lists!$R$4:$AB$17,10, FALSE),"Please enter details here")</f>
        <v>Please enter details here</v>
      </c>
      <c r="P937" s="99"/>
      <c r="Q937" s="99" t="str">
        <f>IF(Lists!$BA$4="","No","")</f>
        <v>No</v>
      </c>
      <c r="R937" s="100" t="str">
        <f>IF(ISERROR(VLOOKUP($E937,Lists!$T$4:$AA$49,6,FALSE)),"",VLOOKUP($E937,Lists!$T$4:$AA$49,6,FALSE))</f>
        <v/>
      </c>
      <c r="S937" s="101" t="str">
        <f>IF(ISERROR(VLOOKUP($E937,Lists!$T$4:$AA$49,7,FALSE)),"",VLOOKUP($E937,Lists!$T$4:$AA$49,7,FALSE))</f>
        <v/>
      </c>
      <c r="T937" s="102"/>
      <c r="U937" s="102"/>
      <c r="V937" s="102"/>
      <c r="W937" s="102"/>
      <c r="X937" s="102" t="str">
        <f>IF(ISERROR(VLOOKUP($E937,Lists!$T$4:$AF$49,13,FALSE))," ",VLOOKUP($E937,Lists!$T$4:$AF$49,13,FALSE))</f>
        <v xml:space="preserve"> </v>
      </c>
    </row>
    <row r="938" spans="1:24" x14ac:dyDescent="0.25">
      <c r="A938" s="91"/>
      <c r="B938" s="76" t="s">
        <v>781</v>
      </c>
      <c r="C938" s="89" t="s">
        <v>900</v>
      </c>
      <c r="D938" s="139" t="str">
        <f>IF(ISERROR(VLOOKUP($B938,Lists!$R$4:$S$17,2,FALSE)),"",VLOOKUP($B938,Lists!$R$4:$S$17,2,FALSE))</f>
        <v/>
      </c>
      <c r="E938" s="90" t="s">
        <v>799</v>
      </c>
      <c r="F938" s="96"/>
      <c r="G938" s="96" t="s">
        <v>836</v>
      </c>
      <c r="H938" s="91" t="s">
        <v>1016</v>
      </c>
      <c r="I938" s="91" t="s">
        <v>926</v>
      </c>
      <c r="J938" s="97"/>
      <c r="K938" s="78" t="s">
        <v>945</v>
      </c>
      <c r="L938" s="140" t="str">
        <f>IF(ISERROR(VLOOKUP($B938&amp;" "&amp;$M938,Lists!$AC$4:$AD$17,2,FALSE)),"",VLOOKUP($B938&amp;" "&amp;$M938,Lists!$AC$4:$AD$17,2,FALSE))</f>
        <v/>
      </c>
      <c r="M938" s="78" t="str">
        <f>IF(ISERROR(VLOOKUP($K938,Lists!$L$4:$M$7,2,FALSE)),"",VLOOKUP($K938,Lists!$L$4:$M$7,2,FALSE))</f>
        <v/>
      </c>
      <c r="N938" s="98" t="str">
        <f t="shared" si="14"/>
        <v/>
      </c>
      <c r="O938" s="124" t="str">
        <f>IF(C938="no",VLOOKUP(B938,Lists!$R$4:$AB$17,10, FALSE),"Please enter details here")</f>
        <v>Please enter details here</v>
      </c>
      <c r="P938" s="99"/>
      <c r="Q938" s="99" t="str">
        <f>IF(Lists!$BA$4="","No","")</f>
        <v>No</v>
      </c>
      <c r="R938" s="100" t="str">
        <f>IF(ISERROR(VLOOKUP($E938,Lists!$T$4:$AA$49,6,FALSE)),"",VLOOKUP($E938,Lists!$T$4:$AA$49,6,FALSE))</f>
        <v/>
      </c>
      <c r="S938" s="101" t="str">
        <f>IF(ISERROR(VLOOKUP($E938,Lists!$T$4:$AA$49,7,FALSE)),"",VLOOKUP($E938,Lists!$T$4:$AA$49,7,FALSE))</f>
        <v/>
      </c>
      <c r="T938" s="102"/>
      <c r="U938" s="102"/>
      <c r="V938" s="102"/>
      <c r="W938" s="102"/>
      <c r="X938" s="102" t="str">
        <f>IF(ISERROR(VLOOKUP($E938,Lists!$T$4:$AF$49,13,FALSE))," ",VLOOKUP($E938,Lists!$T$4:$AF$49,13,FALSE))</f>
        <v xml:space="preserve"> </v>
      </c>
    </row>
    <row r="939" spans="1:24" x14ac:dyDescent="0.25">
      <c r="A939" s="91"/>
      <c r="B939" s="76" t="s">
        <v>781</v>
      </c>
      <c r="C939" s="89" t="s">
        <v>900</v>
      </c>
      <c r="D939" s="139" t="str">
        <f>IF(ISERROR(VLOOKUP($B939,Lists!$R$4:$S$17,2,FALSE)),"",VLOOKUP($B939,Lists!$R$4:$S$17,2,FALSE))</f>
        <v/>
      </c>
      <c r="E939" s="90" t="s">
        <v>799</v>
      </c>
      <c r="F939" s="96"/>
      <c r="G939" s="96" t="s">
        <v>836</v>
      </c>
      <c r="H939" s="91" t="s">
        <v>1016</v>
      </c>
      <c r="I939" s="91" t="s">
        <v>926</v>
      </c>
      <c r="J939" s="97"/>
      <c r="K939" s="78" t="s">
        <v>945</v>
      </c>
      <c r="L939" s="140" t="str">
        <f>IF(ISERROR(VLOOKUP($B939&amp;" "&amp;$M939,Lists!$AC$4:$AD$17,2,FALSE)),"",VLOOKUP($B939&amp;" "&amp;$M939,Lists!$AC$4:$AD$17,2,FALSE))</f>
        <v/>
      </c>
      <c r="M939" s="78" t="str">
        <f>IF(ISERROR(VLOOKUP($K939,Lists!$L$4:$M$7,2,FALSE)),"",VLOOKUP($K939,Lists!$L$4:$M$7,2,FALSE))</f>
        <v/>
      </c>
      <c r="N939" s="98" t="str">
        <f t="shared" si="14"/>
        <v/>
      </c>
      <c r="O939" s="124" t="str">
        <f>IF(C939="no",VLOOKUP(B939,Lists!$R$4:$AB$17,10, FALSE),"Please enter details here")</f>
        <v>Please enter details here</v>
      </c>
      <c r="P939" s="99"/>
      <c r="Q939" s="99" t="str">
        <f>IF(Lists!$BA$4="","No","")</f>
        <v>No</v>
      </c>
      <c r="R939" s="100" t="str">
        <f>IF(ISERROR(VLOOKUP($E939,Lists!$T$4:$AA$49,6,FALSE)),"",VLOOKUP($E939,Lists!$T$4:$AA$49,6,FALSE))</f>
        <v/>
      </c>
      <c r="S939" s="101" t="str">
        <f>IF(ISERROR(VLOOKUP($E939,Lists!$T$4:$AA$49,7,FALSE)),"",VLOOKUP($E939,Lists!$T$4:$AA$49,7,FALSE))</f>
        <v/>
      </c>
      <c r="T939" s="102"/>
      <c r="U939" s="102"/>
      <c r="V939" s="102"/>
      <c r="W939" s="102"/>
      <c r="X939" s="102" t="str">
        <f>IF(ISERROR(VLOOKUP($E939,Lists!$T$4:$AF$49,13,FALSE))," ",VLOOKUP($E939,Lists!$T$4:$AF$49,13,FALSE))</f>
        <v xml:space="preserve"> </v>
      </c>
    </row>
    <row r="940" spans="1:24" x14ac:dyDescent="0.25">
      <c r="A940" s="91"/>
      <c r="B940" s="76" t="s">
        <v>781</v>
      </c>
      <c r="C940" s="89" t="s">
        <v>900</v>
      </c>
      <c r="D940" s="139" t="str">
        <f>IF(ISERROR(VLOOKUP($B940,Lists!$R$4:$S$17,2,FALSE)),"",VLOOKUP($B940,Lists!$R$4:$S$17,2,FALSE))</f>
        <v/>
      </c>
      <c r="E940" s="90" t="s">
        <v>799</v>
      </c>
      <c r="F940" s="96"/>
      <c r="G940" s="96" t="s">
        <v>836</v>
      </c>
      <c r="H940" s="91" t="s">
        <v>1016</v>
      </c>
      <c r="I940" s="91" t="s">
        <v>926</v>
      </c>
      <c r="J940" s="97"/>
      <c r="K940" s="78" t="s">
        <v>945</v>
      </c>
      <c r="L940" s="140" t="str">
        <f>IF(ISERROR(VLOOKUP($B940&amp;" "&amp;$M940,Lists!$AC$4:$AD$17,2,FALSE)),"",VLOOKUP($B940&amp;" "&amp;$M940,Lists!$AC$4:$AD$17,2,FALSE))</f>
        <v/>
      </c>
      <c r="M940" s="78" t="str">
        <f>IF(ISERROR(VLOOKUP($K940,Lists!$L$4:$M$7,2,FALSE)),"",VLOOKUP($K940,Lists!$L$4:$M$7,2,FALSE))</f>
        <v/>
      </c>
      <c r="N940" s="98" t="str">
        <f t="shared" si="14"/>
        <v/>
      </c>
      <c r="O940" s="124" t="str">
        <f>IF(C940="no",VLOOKUP(B940,Lists!$R$4:$AB$17,10, FALSE),"Please enter details here")</f>
        <v>Please enter details here</v>
      </c>
      <c r="P940" s="99"/>
      <c r="Q940" s="99" t="str">
        <f>IF(Lists!$BA$4="","No","")</f>
        <v>No</v>
      </c>
      <c r="R940" s="100" t="str">
        <f>IF(ISERROR(VLOOKUP($E940,Lists!$T$4:$AA$49,6,FALSE)),"",VLOOKUP($E940,Lists!$T$4:$AA$49,6,FALSE))</f>
        <v/>
      </c>
      <c r="S940" s="101" t="str">
        <f>IF(ISERROR(VLOOKUP($E940,Lists!$T$4:$AA$49,7,FALSE)),"",VLOOKUP($E940,Lists!$T$4:$AA$49,7,FALSE))</f>
        <v/>
      </c>
      <c r="T940" s="102"/>
      <c r="U940" s="102"/>
      <c r="V940" s="102"/>
      <c r="W940" s="102"/>
      <c r="X940" s="102" t="str">
        <f>IF(ISERROR(VLOOKUP($E940,Lists!$T$4:$AF$49,13,FALSE))," ",VLOOKUP($E940,Lists!$T$4:$AF$49,13,FALSE))</f>
        <v xml:space="preserve"> </v>
      </c>
    </row>
    <row r="941" spans="1:24" x14ac:dyDescent="0.25">
      <c r="A941" s="91"/>
      <c r="B941" s="76" t="s">
        <v>781</v>
      </c>
      <c r="C941" s="89" t="s">
        <v>900</v>
      </c>
      <c r="D941" s="139" t="str">
        <f>IF(ISERROR(VLOOKUP($B941,Lists!$R$4:$S$17,2,FALSE)),"",VLOOKUP($B941,Lists!$R$4:$S$17,2,FALSE))</f>
        <v/>
      </c>
      <c r="E941" s="90" t="s">
        <v>799</v>
      </c>
      <c r="F941" s="96"/>
      <c r="G941" s="96" t="s">
        <v>836</v>
      </c>
      <c r="H941" s="91" t="s">
        <v>1016</v>
      </c>
      <c r="I941" s="91" t="s">
        <v>926</v>
      </c>
      <c r="J941" s="97"/>
      <c r="K941" s="78" t="s">
        <v>945</v>
      </c>
      <c r="L941" s="140" t="str">
        <f>IF(ISERROR(VLOOKUP($B941&amp;" "&amp;$M941,Lists!$AC$4:$AD$17,2,FALSE)),"",VLOOKUP($B941&amp;" "&amp;$M941,Lists!$AC$4:$AD$17,2,FALSE))</f>
        <v/>
      </c>
      <c r="M941" s="78" t="str">
        <f>IF(ISERROR(VLOOKUP($K941,Lists!$L$4:$M$7,2,FALSE)),"",VLOOKUP($K941,Lists!$L$4:$M$7,2,FALSE))</f>
        <v/>
      </c>
      <c r="N941" s="98" t="str">
        <f t="shared" si="14"/>
        <v/>
      </c>
      <c r="O941" s="124" t="str">
        <f>IF(C941="no",VLOOKUP(B941,Lists!$R$4:$AB$17,10, FALSE),"Please enter details here")</f>
        <v>Please enter details here</v>
      </c>
      <c r="P941" s="99"/>
      <c r="Q941" s="99" t="str">
        <f>IF(Lists!$BA$4="","No","")</f>
        <v>No</v>
      </c>
      <c r="R941" s="100" t="str">
        <f>IF(ISERROR(VLOOKUP($E941,Lists!$T$4:$AA$49,6,FALSE)),"",VLOOKUP($E941,Lists!$T$4:$AA$49,6,FALSE))</f>
        <v/>
      </c>
      <c r="S941" s="101" t="str">
        <f>IF(ISERROR(VLOOKUP($E941,Lists!$T$4:$AA$49,7,FALSE)),"",VLOOKUP($E941,Lists!$T$4:$AA$49,7,FALSE))</f>
        <v/>
      </c>
      <c r="T941" s="102"/>
      <c r="U941" s="102"/>
      <c r="V941" s="102"/>
      <c r="W941" s="102"/>
      <c r="X941" s="102" t="str">
        <f>IF(ISERROR(VLOOKUP($E941,Lists!$T$4:$AF$49,13,FALSE))," ",VLOOKUP($E941,Lists!$T$4:$AF$49,13,FALSE))</f>
        <v xml:space="preserve"> </v>
      </c>
    </row>
    <row r="942" spans="1:24" x14ac:dyDescent="0.25">
      <c r="A942" s="91"/>
      <c r="B942" s="76" t="s">
        <v>781</v>
      </c>
      <c r="C942" s="89" t="s">
        <v>900</v>
      </c>
      <c r="D942" s="139" t="str">
        <f>IF(ISERROR(VLOOKUP($B942,Lists!$R$4:$S$17,2,FALSE)),"",VLOOKUP($B942,Lists!$R$4:$S$17,2,FALSE))</f>
        <v/>
      </c>
      <c r="E942" s="90" t="s">
        <v>799</v>
      </c>
      <c r="F942" s="96"/>
      <c r="G942" s="96" t="s">
        <v>836</v>
      </c>
      <c r="H942" s="91" t="s">
        <v>1016</v>
      </c>
      <c r="I942" s="91" t="s">
        <v>926</v>
      </c>
      <c r="J942" s="97"/>
      <c r="K942" s="78" t="s">
        <v>945</v>
      </c>
      <c r="L942" s="140" t="str">
        <f>IF(ISERROR(VLOOKUP($B942&amp;" "&amp;$M942,Lists!$AC$4:$AD$17,2,FALSE)),"",VLOOKUP($B942&amp;" "&amp;$M942,Lists!$AC$4:$AD$17,2,FALSE))</f>
        <v/>
      </c>
      <c r="M942" s="78" t="str">
        <f>IF(ISERROR(VLOOKUP($K942,Lists!$L$4:$M$7,2,FALSE)),"",VLOOKUP($K942,Lists!$L$4:$M$7,2,FALSE))</f>
        <v/>
      </c>
      <c r="N942" s="98" t="str">
        <f t="shared" si="14"/>
        <v/>
      </c>
      <c r="O942" s="124" t="str">
        <f>IF(C942="no",VLOOKUP(B942,Lists!$R$4:$AB$17,10, FALSE),"Please enter details here")</f>
        <v>Please enter details here</v>
      </c>
      <c r="P942" s="99"/>
      <c r="Q942" s="99" t="str">
        <f>IF(Lists!$BA$4="","No","")</f>
        <v>No</v>
      </c>
      <c r="R942" s="100" t="str">
        <f>IF(ISERROR(VLOOKUP($E942,Lists!$T$4:$AA$49,6,FALSE)),"",VLOOKUP($E942,Lists!$T$4:$AA$49,6,FALSE))</f>
        <v/>
      </c>
      <c r="S942" s="101" t="str">
        <f>IF(ISERROR(VLOOKUP($E942,Lists!$T$4:$AA$49,7,FALSE)),"",VLOOKUP($E942,Lists!$T$4:$AA$49,7,FALSE))</f>
        <v/>
      </c>
      <c r="T942" s="102"/>
      <c r="U942" s="102"/>
      <c r="V942" s="102"/>
      <c r="W942" s="102"/>
      <c r="X942" s="102" t="str">
        <f>IF(ISERROR(VLOOKUP($E942,Lists!$T$4:$AF$49,13,FALSE))," ",VLOOKUP($E942,Lists!$T$4:$AF$49,13,FALSE))</f>
        <v xml:space="preserve"> </v>
      </c>
    </row>
    <row r="943" spans="1:24" x14ac:dyDescent="0.25">
      <c r="A943" s="91"/>
      <c r="B943" s="76" t="s">
        <v>781</v>
      </c>
      <c r="C943" s="89" t="s">
        <v>900</v>
      </c>
      <c r="D943" s="139" t="str">
        <f>IF(ISERROR(VLOOKUP($B943,Lists!$R$4:$S$17,2,FALSE)),"",VLOOKUP($B943,Lists!$R$4:$S$17,2,FALSE))</f>
        <v/>
      </c>
      <c r="E943" s="90" t="s">
        <v>799</v>
      </c>
      <c r="F943" s="96"/>
      <c r="G943" s="96" t="s">
        <v>836</v>
      </c>
      <c r="H943" s="91" t="s">
        <v>1016</v>
      </c>
      <c r="I943" s="91" t="s">
        <v>926</v>
      </c>
      <c r="J943" s="97"/>
      <c r="K943" s="78" t="s">
        <v>945</v>
      </c>
      <c r="L943" s="140" t="str">
        <f>IF(ISERROR(VLOOKUP($B943&amp;" "&amp;$M943,Lists!$AC$4:$AD$17,2,FALSE)),"",VLOOKUP($B943&amp;" "&amp;$M943,Lists!$AC$4:$AD$17,2,FALSE))</f>
        <v/>
      </c>
      <c r="M943" s="78" t="str">
        <f>IF(ISERROR(VLOOKUP($K943,Lists!$L$4:$M$7,2,FALSE)),"",VLOOKUP($K943,Lists!$L$4:$M$7,2,FALSE))</f>
        <v/>
      </c>
      <c r="N943" s="98" t="str">
        <f t="shared" si="14"/>
        <v/>
      </c>
      <c r="O943" s="124" t="str">
        <f>IF(C943="no",VLOOKUP(B943,Lists!$R$4:$AB$17,10, FALSE),"Please enter details here")</f>
        <v>Please enter details here</v>
      </c>
      <c r="P943" s="99"/>
      <c r="Q943" s="99" t="str">
        <f>IF(Lists!$BA$4="","No","")</f>
        <v>No</v>
      </c>
      <c r="R943" s="100" t="str">
        <f>IF(ISERROR(VLOOKUP($E943,Lists!$T$4:$AA$49,6,FALSE)),"",VLOOKUP($E943,Lists!$T$4:$AA$49,6,FALSE))</f>
        <v/>
      </c>
      <c r="S943" s="101" t="str">
        <f>IF(ISERROR(VLOOKUP($E943,Lists!$T$4:$AA$49,7,FALSE)),"",VLOOKUP($E943,Lists!$T$4:$AA$49,7,FALSE))</f>
        <v/>
      </c>
      <c r="T943" s="102"/>
      <c r="U943" s="102"/>
      <c r="V943" s="102"/>
      <c r="W943" s="102"/>
      <c r="X943" s="102" t="str">
        <f>IF(ISERROR(VLOOKUP($E943,Lists!$T$4:$AF$49,13,FALSE))," ",VLOOKUP($E943,Lists!$T$4:$AF$49,13,FALSE))</f>
        <v xml:space="preserve"> </v>
      </c>
    </row>
    <row r="944" spans="1:24" x14ac:dyDescent="0.25">
      <c r="A944" s="91"/>
      <c r="B944" s="76" t="s">
        <v>781</v>
      </c>
      <c r="C944" s="89" t="s">
        <v>900</v>
      </c>
      <c r="D944" s="139" t="str">
        <f>IF(ISERROR(VLOOKUP($B944,Lists!$R$4:$S$17,2,FALSE)),"",VLOOKUP($B944,Lists!$R$4:$S$17,2,FALSE))</f>
        <v/>
      </c>
      <c r="E944" s="90" t="s">
        <v>799</v>
      </c>
      <c r="F944" s="96"/>
      <c r="G944" s="96" t="s">
        <v>836</v>
      </c>
      <c r="H944" s="91" t="s">
        <v>1016</v>
      </c>
      <c r="I944" s="91" t="s">
        <v>926</v>
      </c>
      <c r="J944" s="97"/>
      <c r="K944" s="78" t="s">
        <v>945</v>
      </c>
      <c r="L944" s="140" t="str">
        <f>IF(ISERROR(VLOOKUP($B944&amp;" "&amp;$M944,Lists!$AC$4:$AD$17,2,FALSE)),"",VLOOKUP($B944&amp;" "&amp;$M944,Lists!$AC$4:$AD$17,2,FALSE))</f>
        <v/>
      </c>
      <c r="M944" s="78" t="str">
        <f>IF(ISERROR(VLOOKUP($K944,Lists!$L$4:$M$7,2,FALSE)),"",VLOOKUP($K944,Lists!$L$4:$M$7,2,FALSE))</f>
        <v/>
      </c>
      <c r="N944" s="98" t="str">
        <f t="shared" si="14"/>
        <v/>
      </c>
      <c r="O944" s="124" t="str">
        <f>IF(C944="no",VLOOKUP(B944,Lists!$R$4:$AB$17,10, FALSE),"Please enter details here")</f>
        <v>Please enter details here</v>
      </c>
      <c r="P944" s="99"/>
      <c r="Q944" s="99" t="str">
        <f>IF(Lists!$BA$4="","No","")</f>
        <v>No</v>
      </c>
      <c r="R944" s="100" t="str">
        <f>IF(ISERROR(VLOOKUP($E944,Lists!$T$4:$AA$49,6,FALSE)),"",VLOOKUP($E944,Lists!$T$4:$AA$49,6,FALSE))</f>
        <v/>
      </c>
      <c r="S944" s="101" t="str">
        <f>IF(ISERROR(VLOOKUP($E944,Lists!$T$4:$AA$49,7,FALSE)),"",VLOOKUP($E944,Lists!$T$4:$AA$49,7,FALSE))</f>
        <v/>
      </c>
      <c r="T944" s="102"/>
      <c r="U944" s="102"/>
      <c r="V944" s="102"/>
      <c r="W944" s="102"/>
      <c r="X944" s="102" t="str">
        <f>IF(ISERROR(VLOOKUP($E944,Lists!$T$4:$AF$49,13,FALSE))," ",VLOOKUP($E944,Lists!$T$4:$AF$49,13,FALSE))</f>
        <v xml:space="preserve"> </v>
      </c>
    </row>
    <row r="945" spans="1:24" x14ac:dyDescent="0.25">
      <c r="A945" s="91"/>
      <c r="B945" s="76" t="s">
        <v>781</v>
      </c>
      <c r="C945" s="89" t="s">
        <v>900</v>
      </c>
      <c r="D945" s="139" t="str">
        <f>IF(ISERROR(VLOOKUP($B945,Lists!$R$4:$S$17,2,FALSE)),"",VLOOKUP($B945,Lists!$R$4:$S$17,2,FALSE))</f>
        <v/>
      </c>
      <c r="E945" s="90" t="s">
        <v>799</v>
      </c>
      <c r="F945" s="96"/>
      <c r="G945" s="96" t="s">
        <v>836</v>
      </c>
      <c r="H945" s="91" t="s">
        <v>1016</v>
      </c>
      <c r="I945" s="91" t="s">
        <v>926</v>
      </c>
      <c r="J945" s="97"/>
      <c r="K945" s="78" t="s">
        <v>945</v>
      </c>
      <c r="L945" s="140" t="str">
        <f>IF(ISERROR(VLOOKUP($B945&amp;" "&amp;$M945,Lists!$AC$4:$AD$17,2,FALSE)),"",VLOOKUP($B945&amp;" "&amp;$M945,Lists!$AC$4:$AD$17,2,FALSE))</f>
        <v/>
      </c>
      <c r="M945" s="78" t="str">
        <f>IF(ISERROR(VLOOKUP($K945,Lists!$L$4:$M$7,2,FALSE)),"",VLOOKUP($K945,Lists!$L$4:$M$7,2,FALSE))</f>
        <v/>
      </c>
      <c r="N945" s="98" t="str">
        <f t="shared" si="14"/>
        <v/>
      </c>
      <c r="O945" s="124" t="str">
        <f>IF(C945="no",VLOOKUP(B945,Lists!$R$4:$AB$17,10, FALSE),"Please enter details here")</f>
        <v>Please enter details here</v>
      </c>
      <c r="P945" s="99"/>
      <c r="Q945" s="99" t="str">
        <f>IF(Lists!$BA$4="","No","")</f>
        <v>No</v>
      </c>
      <c r="R945" s="100" t="str">
        <f>IF(ISERROR(VLOOKUP($E945,Lists!$T$4:$AA$49,6,FALSE)),"",VLOOKUP($E945,Lists!$T$4:$AA$49,6,FALSE))</f>
        <v/>
      </c>
      <c r="S945" s="101" t="str">
        <f>IF(ISERROR(VLOOKUP($E945,Lists!$T$4:$AA$49,7,FALSE)),"",VLOOKUP($E945,Lists!$T$4:$AA$49,7,FALSE))</f>
        <v/>
      </c>
      <c r="T945" s="102"/>
      <c r="U945" s="102"/>
      <c r="V945" s="102"/>
      <c r="W945" s="102"/>
      <c r="X945" s="102" t="str">
        <f>IF(ISERROR(VLOOKUP($E945,Lists!$T$4:$AF$49,13,FALSE))," ",VLOOKUP($E945,Lists!$T$4:$AF$49,13,FALSE))</f>
        <v xml:space="preserve"> </v>
      </c>
    </row>
    <row r="946" spans="1:24" x14ac:dyDescent="0.25">
      <c r="A946" s="91"/>
      <c r="B946" s="76" t="s">
        <v>781</v>
      </c>
      <c r="C946" s="89" t="s">
        <v>900</v>
      </c>
      <c r="D946" s="139" t="str">
        <f>IF(ISERROR(VLOOKUP($B946,Lists!$R$4:$S$17,2,FALSE)),"",VLOOKUP($B946,Lists!$R$4:$S$17,2,FALSE))</f>
        <v/>
      </c>
      <c r="E946" s="90" t="s">
        <v>799</v>
      </c>
      <c r="F946" s="96"/>
      <c r="G946" s="96" t="s">
        <v>836</v>
      </c>
      <c r="H946" s="91" t="s">
        <v>1016</v>
      </c>
      <c r="I946" s="91" t="s">
        <v>926</v>
      </c>
      <c r="J946" s="97"/>
      <c r="K946" s="78" t="s">
        <v>945</v>
      </c>
      <c r="L946" s="140" t="str">
        <f>IF(ISERROR(VLOOKUP($B946&amp;" "&amp;$M946,Lists!$AC$4:$AD$17,2,FALSE)),"",VLOOKUP($B946&amp;" "&amp;$M946,Lists!$AC$4:$AD$17,2,FALSE))</f>
        <v/>
      </c>
      <c r="M946" s="78" t="str">
        <f>IF(ISERROR(VLOOKUP($K946,Lists!$L$4:$M$7,2,FALSE)),"",VLOOKUP($K946,Lists!$L$4:$M$7,2,FALSE))</f>
        <v/>
      </c>
      <c r="N946" s="98" t="str">
        <f t="shared" si="14"/>
        <v/>
      </c>
      <c r="O946" s="124" t="str">
        <f>IF(C946="no",VLOOKUP(B946,Lists!$R$4:$AB$17,10, FALSE),"Please enter details here")</f>
        <v>Please enter details here</v>
      </c>
      <c r="P946" s="99"/>
      <c r="Q946" s="99" t="str">
        <f>IF(Lists!$BA$4="","No","")</f>
        <v>No</v>
      </c>
      <c r="R946" s="100" t="str">
        <f>IF(ISERROR(VLOOKUP($E946,Lists!$T$4:$AA$49,6,FALSE)),"",VLOOKUP($E946,Lists!$T$4:$AA$49,6,FALSE))</f>
        <v/>
      </c>
      <c r="S946" s="101" t="str">
        <f>IF(ISERROR(VLOOKUP($E946,Lists!$T$4:$AA$49,7,FALSE)),"",VLOOKUP($E946,Lists!$T$4:$AA$49,7,FALSE))</f>
        <v/>
      </c>
      <c r="T946" s="102"/>
      <c r="U946" s="102"/>
      <c r="V946" s="102"/>
      <c r="W946" s="102"/>
      <c r="X946" s="102" t="str">
        <f>IF(ISERROR(VLOOKUP($E946,Lists!$T$4:$AF$49,13,FALSE))," ",VLOOKUP($E946,Lists!$T$4:$AF$49,13,FALSE))</f>
        <v xml:space="preserve"> </v>
      </c>
    </row>
    <row r="947" spans="1:24" x14ac:dyDescent="0.25">
      <c r="A947" s="91"/>
      <c r="B947" s="76" t="s">
        <v>781</v>
      </c>
      <c r="C947" s="89" t="s">
        <v>900</v>
      </c>
      <c r="D947" s="139" t="str">
        <f>IF(ISERROR(VLOOKUP($B947,Lists!$R$4:$S$17,2,FALSE)),"",VLOOKUP($B947,Lists!$R$4:$S$17,2,FALSE))</f>
        <v/>
      </c>
      <c r="E947" s="90" t="s">
        <v>799</v>
      </c>
      <c r="F947" s="96"/>
      <c r="G947" s="96" t="s">
        <v>836</v>
      </c>
      <c r="H947" s="91" t="s">
        <v>1016</v>
      </c>
      <c r="I947" s="91" t="s">
        <v>926</v>
      </c>
      <c r="J947" s="97"/>
      <c r="K947" s="78" t="s">
        <v>945</v>
      </c>
      <c r="L947" s="140" t="str">
        <f>IF(ISERROR(VLOOKUP($B947&amp;" "&amp;$M947,Lists!$AC$4:$AD$17,2,FALSE)),"",VLOOKUP($B947&amp;" "&amp;$M947,Lists!$AC$4:$AD$17,2,FALSE))</f>
        <v/>
      </c>
      <c r="M947" s="78" t="str">
        <f>IF(ISERROR(VLOOKUP($K947,Lists!$L$4:$M$7,2,FALSE)),"",VLOOKUP($K947,Lists!$L$4:$M$7,2,FALSE))</f>
        <v/>
      </c>
      <c r="N947" s="98" t="str">
        <f t="shared" si="14"/>
        <v/>
      </c>
      <c r="O947" s="124" t="str">
        <f>IF(C947="no",VLOOKUP(B947,Lists!$R$4:$AB$17,10, FALSE),"Please enter details here")</f>
        <v>Please enter details here</v>
      </c>
      <c r="P947" s="99"/>
      <c r="Q947" s="99" t="str">
        <f>IF(Lists!$BA$4="","No","")</f>
        <v>No</v>
      </c>
      <c r="R947" s="100" t="str">
        <f>IF(ISERROR(VLOOKUP($E947,Lists!$T$4:$AA$49,6,FALSE)),"",VLOOKUP($E947,Lists!$T$4:$AA$49,6,FALSE))</f>
        <v/>
      </c>
      <c r="S947" s="101" t="str">
        <f>IF(ISERROR(VLOOKUP($E947,Lists!$T$4:$AA$49,7,FALSE)),"",VLOOKUP($E947,Lists!$T$4:$AA$49,7,FALSE))</f>
        <v/>
      </c>
      <c r="T947" s="102"/>
      <c r="U947" s="102"/>
      <c r="V947" s="102"/>
      <c r="W947" s="102"/>
      <c r="X947" s="102" t="str">
        <f>IF(ISERROR(VLOOKUP($E947,Lists!$T$4:$AF$49,13,FALSE))," ",VLOOKUP($E947,Lists!$T$4:$AF$49,13,FALSE))</f>
        <v xml:space="preserve"> </v>
      </c>
    </row>
    <row r="948" spans="1:24" x14ac:dyDescent="0.25">
      <c r="A948" s="91"/>
      <c r="B948" s="76" t="s">
        <v>781</v>
      </c>
      <c r="C948" s="89" t="s">
        <v>900</v>
      </c>
      <c r="D948" s="139" t="str">
        <f>IF(ISERROR(VLOOKUP($B948,Lists!$R$4:$S$17,2,FALSE)),"",VLOOKUP($B948,Lists!$R$4:$S$17,2,FALSE))</f>
        <v/>
      </c>
      <c r="E948" s="90" t="s">
        <v>799</v>
      </c>
      <c r="F948" s="96"/>
      <c r="G948" s="96" t="s">
        <v>836</v>
      </c>
      <c r="H948" s="91" t="s">
        <v>1016</v>
      </c>
      <c r="I948" s="91" t="s">
        <v>926</v>
      </c>
      <c r="J948" s="97"/>
      <c r="K948" s="78" t="s">
        <v>945</v>
      </c>
      <c r="L948" s="140" t="str">
        <f>IF(ISERROR(VLOOKUP($B948&amp;" "&amp;$M948,Lists!$AC$4:$AD$17,2,FALSE)),"",VLOOKUP($B948&amp;" "&amp;$M948,Lists!$AC$4:$AD$17,2,FALSE))</f>
        <v/>
      </c>
      <c r="M948" s="78" t="str">
        <f>IF(ISERROR(VLOOKUP($K948,Lists!$L$4:$M$7,2,FALSE)),"",VLOOKUP($K948,Lists!$L$4:$M$7,2,FALSE))</f>
        <v/>
      </c>
      <c r="N948" s="98" t="str">
        <f t="shared" si="14"/>
        <v/>
      </c>
      <c r="O948" s="124" t="str">
        <f>IF(C948="no",VLOOKUP(B948,Lists!$R$4:$AB$17,10, FALSE),"Please enter details here")</f>
        <v>Please enter details here</v>
      </c>
      <c r="P948" s="99"/>
      <c r="Q948" s="99" t="str">
        <f>IF(Lists!$BA$4="","No","")</f>
        <v>No</v>
      </c>
      <c r="R948" s="100" t="str">
        <f>IF(ISERROR(VLOOKUP($E948,Lists!$T$4:$AA$49,6,FALSE)),"",VLOOKUP($E948,Lists!$T$4:$AA$49,6,FALSE))</f>
        <v/>
      </c>
      <c r="S948" s="101" t="str">
        <f>IF(ISERROR(VLOOKUP($E948,Lists!$T$4:$AA$49,7,FALSE)),"",VLOOKUP($E948,Lists!$T$4:$AA$49,7,FALSE))</f>
        <v/>
      </c>
      <c r="T948" s="102"/>
      <c r="U948" s="102"/>
      <c r="V948" s="102"/>
      <c r="W948" s="102"/>
      <c r="X948" s="102" t="str">
        <f>IF(ISERROR(VLOOKUP($E948,Lists!$T$4:$AF$49,13,FALSE))," ",VLOOKUP($E948,Lists!$T$4:$AF$49,13,FALSE))</f>
        <v xml:space="preserve"> </v>
      </c>
    </row>
    <row r="949" spans="1:24" x14ac:dyDescent="0.25">
      <c r="A949" s="91"/>
      <c r="B949" s="76" t="s">
        <v>781</v>
      </c>
      <c r="C949" s="89" t="s">
        <v>900</v>
      </c>
      <c r="D949" s="139" t="str">
        <f>IF(ISERROR(VLOOKUP($B949,Lists!$R$4:$S$17,2,FALSE)),"",VLOOKUP($B949,Lists!$R$4:$S$17,2,FALSE))</f>
        <v/>
      </c>
      <c r="E949" s="90" t="s">
        <v>799</v>
      </c>
      <c r="F949" s="96"/>
      <c r="G949" s="96" t="s">
        <v>836</v>
      </c>
      <c r="H949" s="91" t="s">
        <v>1016</v>
      </c>
      <c r="I949" s="91" t="s">
        <v>926</v>
      </c>
      <c r="J949" s="97"/>
      <c r="K949" s="78" t="s">
        <v>945</v>
      </c>
      <c r="L949" s="140" t="str">
        <f>IF(ISERROR(VLOOKUP($B949&amp;" "&amp;$M949,Lists!$AC$4:$AD$17,2,FALSE)),"",VLOOKUP($B949&amp;" "&amp;$M949,Lists!$AC$4:$AD$17,2,FALSE))</f>
        <v/>
      </c>
      <c r="M949" s="78" t="str">
        <f>IF(ISERROR(VLOOKUP($K949,Lists!$L$4:$M$7,2,FALSE)),"",VLOOKUP($K949,Lists!$L$4:$M$7,2,FALSE))</f>
        <v/>
      </c>
      <c r="N949" s="98" t="str">
        <f t="shared" si="14"/>
        <v/>
      </c>
      <c r="O949" s="124" t="str">
        <f>IF(C949="no",VLOOKUP(B949,Lists!$R$4:$AB$17,10, FALSE),"Please enter details here")</f>
        <v>Please enter details here</v>
      </c>
      <c r="P949" s="99"/>
      <c r="Q949" s="99" t="str">
        <f>IF(Lists!$BA$4="","No","")</f>
        <v>No</v>
      </c>
      <c r="R949" s="100" t="str">
        <f>IF(ISERROR(VLOOKUP($E949,Lists!$T$4:$AA$49,6,FALSE)),"",VLOOKUP($E949,Lists!$T$4:$AA$49,6,FALSE))</f>
        <v/>
      </c>
      <c r="S949" s="101" t="str">
        <f>IF(ISERROR(VLOOKUP($E949,Lists!$T$4:$AA$49,7,FALSE)),"",VLOOKUP($E949,Lists!$T$4:$AA$49,7,FALSE))</f>
        <v/>
      </c>
      <c r="T949" s="102"/>
      <c r="U949" s="102"/>
      <c r="V949" s="102"/>
      <c r="W949" s="102"/>
      <c r="X949" s="102" t="str">
        <f>IF(ISERROR(VLOOKUP($E949,Lists!$T$4:$AF$49,13,FALSE))," ",VLOOKUP($E949,Lists!$T$4:$AF$49,13,FALSE))</f>
        <v xml:space="preserve"> </v>
      </c>
    </row>
    <row r="950" spans="1:24" x14ac:dyDescent="0.25">
      <c r="A950" s="91"/>
      <c r="B950" s="76" t="s">
        <v>781</v>
      </c>
      <c r="C950" s="89" t="s">
        <v>900</v>
      </c>
      <c r="D950" s="139" t="str">
        <f>IF(ISERROR(VLOOKUP($B950,Lists!$R$4:$S$17,2,FALSE)),"",VLOOKUP($B950,Lists!$R$4:$S$17,2,FALSE))</f>
        <v/>
      </c>
      <c r="E950" s="90" t="s">
        <v>799</v>
      </c>
      <c r="F950" s="96"/>
      <c r="G950" s="96" t="s">
        <v>836</v>
      </c>
      <c r="H950" s="91" t="s">
        <v>1016</v>
      </c>
      <c r="I950" s="91" t="s">
        <v>926</v>
      </c>
      <c r="J950" s="97"/>
      <c r="K950" s="78" t="s">
        <v>945</v>
      </c>
      <c r="L950" s="140" t="str">
        <f>IF(ISERROR(VLOOKUP($B950&amp;" "&amp;$M950,Lists!$AC$4:$AD$17,2,FALSE)),"",VLOOKUP($B950&amp;" "&amp;$M950,Lists!$AC$4:$AD$17,2,FALSE))</f>
        <v/>
      </c>
      <c r="M950" s="78" t="str">
        <f>IF(ISERROR(VLOOKUP($K950,Lists!$L$4:$M$7,2,FALSE)),"",VLOOKUP($K950,Lists!$L$4:$M$7,2,FALSE))</f>
        <v/>
      </c>
      <c r="N950" s="98" t="str">
        <f t="shared" si="14"/>
        <v/>
      </c>
      <c r="O950" s="124" t="str">
        <f>IF(C950="no",VLOOKUP(B950,Lists!$R$4:$AB$17,10, FALSE),"Please enter details here")</f>
        <v>Please enter details here</v>
      </c>
      <c r="P950" s="99"/>
      <c r="Q950" s="99" t="str">
        <f>IF(Lists!$BA$4="","No","")</f>
        <v>No</v>
      </c>
      <c r="R950" s="100" t="str">
        <f>IF(ISERROR(VLOOKUP($E950,Lists!$T$4:$AA$49,6,FALSE)),"",VLOOKUP($E950,Lists!$T$4:$AA$49,6,FALSE))</f>
        <v/>
      </c>
      <c r="S950" s="101" t="str">
        <f>IF(ISERROR(VLOOKUP($E950,Lists!$T$4:$AA$49,7,FALSE)),"",VLOOKUP($E950,Lists!$T$4:$AA$49,7,FALSE))</f>
        <v/>
      </c>
      <c r="T950" s="102"/>
      <c r="U950" s="102"/>
      <c r="V950" s="102"/>
      <c r="W950" s="102"/>
      <c r="X950" s="102" t="str">
        <f>IF(ISERROR(VLOOKUP($E950,Lists!$T$4:$AF$49,13,FALSE))," ",VLOOKUP($E950,Lists!$T$4:$AF$49,13,FALSE))</f>
        <v xml:space="preserve"> </v>
      </c>
    </row>
    <row r="951" spans="1:24" x14ac:dyDescent="0.25">
      <c r="A951" s="91"/>
      <c r="B951" s="76" t="s">
        <v>781</v>
      </c>
      <c r="C951" s="89" t="s">
        <v>900</v>
      </c>
      <c r="D951" s="139" t="str">
        <f>IF(ISERROR(VLOOKUP($B951,Lists!$R$4:$S$17,2,FALSE)),"",VLOOKUP($B951,Lists!$R$4:$S$17,2,FALSE))</f>
        <v/>
      </c>
      <c r="E951" s="90" t="s">
        <v>799</v>
      </c>
      <c r="F951" s="96"/>
      <c r="G951" s="96" t="s">
        <v>836</v>
      </c>
      <c r="H951" s="91" t="s">
        <v>1016</v>
      </c>
      <c r="I951" s="91" t="s">
        <v>926</v>
      </c>
      <c r="J951" s="97"/>
      <c r="K951" s="78" t="s">
        <v>945</v>
      </c>
      <c r="L951" s="140" t="str">
        <f>IF(ISERROR(VLOOKUP($B951&amp;" "&amp;$M951,Lists!$AC$4:$AD$17,2,FALSE)),"",VLOOKUP($B951&amp;" "&amp;$M951,Lists!$AC$4:$AD$17,2,FALSE))</f>
        <v/>
      </c>
      <c r="M951" s="78" t="str">
        <f>IF(ISERROR(VLOOKUP($K951,Lists!$L$4:$M$7,2,FALSE)),"",VLOOKUP($K951,Lists!$L$4:$M$7,2,FALSE))</f>
        <v/>
      </c>
      <c r="N951" s="98" t="str">
        <f t="shared" si="14"/>
        <v/>
      </c>
      <c r="O951" s="124" t="str">
        <f>IF(C951="no",VLOOKUP(B951,Lists!$R$4:$AB$17,10, FALSE),"Please enter details here")</f>
        <v>Please enter details here</v>
      </c>
      <c r="P951" s="99"/>
      <c r="Q951" s="99" t="str">
        <f>IF(Lists!$BA$4="","No","")</f>
        <v>No</v>
      </c>
      <c r="R951" s="100" t="str">
        <f>IF(ISERROR(VLOOKUP($E951,Lists!$T$4:$AA$49,6,FALSE)),"",VLOOKUP($E951,Lists!$T$4:$AA$49,6,FALSE))</f>
        <v/>
      </c>
      <c r="S951" s="101" t="str">
        <f>IF(ISERROR(VLOOKUP($E951,Lists!$T$4:$AA$49,7,FALSE)),"",VLOOKUP($E951,Lists!$T$4:$AA$49,7,FALSE))</f>
        <v/>
      </c>
      <c r="T951" s="102"/>
      <c r="U951" s="102"/>
      <c r="V951" s="102"/>
      <c r="W951" s="102"/>
      <c r="X951" s="102" t="str">
        <f>IF(ISERROR(VLOOKUP($E951,Lists!$T$4:$AF$49,13,FALSE))," ",VLOOKUP($E951,Lists!$T$4:$AF$49,13,FALSE))</f>
        <v xml:space="preserve"> </v>
      </c>
    </row>
    <row r="952" spans="1:24" x14ac:dyDescent="0.25">
      <c r="A952" s="91"/>
      <c r="B952" s="76" t="s">
        <v>781</v>
      </c>
      <c r="C952" s="89" t="s">
        <v>900</v>
      </c>
      <c r="D952" s="139" t="str">
        <f>IF(ISERROR(VLOOKUP($B952,Lists!$R$4:$S$17,2,FALSE)),"",VLOOKUP($B952,Lists!$R$4:$S$17,2,FALSE))</f>
        <v/>
      </c>
      <c r="E952" s="90" t="s">
        <v>799</v>
      </c>
      <c r="F952" s="96"/>
      <c r="G952" s="96" t="s">
        <v>836</v>
      </c>
      <c r="H952" s="91" t="s">
        <v>1016</v>
      </c>
      <c r="I952" s="91" t="s">
        <v>926</v>
      </c>
      <c r="J952" s="97"/>
      <c r="K952" s="78" t="s">
        <v>945</v>
      </c>
      <c r="L952" s="140" t="str">
        <f>IF(ISERROR(VLOOKUP($B952&amp;" "&amp;$M952,Lists!$AC$4:$AD$17,2,FALSE)),"",VLOOKUP($B952&amp;" "&amp;$M952,Lists!$AC$4:$AD$17,2,FALSE))</f>
        <v/>
      </c>
      <c r="M952" s="78" t="str">
        <f>IF(ISERROR(VLOOKUP($K952,Lists!$L$4:$M$7,2,FALSE)),"",VLOOKUP($K952,Lists!$L$4:$M$7,2,FALSE))</f>
        <v/>
      </c>
      <c r="N952" s="98" t="str">
        <f t="shared" si="14"/>
        <v/>
      </c>
      <c r="O952" s="124" t="str">
        <f>IF(C952="no",VLOOKUP(B952,Lists!$R$4:$AB$17,10, FALSE),"Please enter details here")</f>
        <v>Please enter details here</v>
      </c>
      <c r="P952" s="99"/>
      <c r="Q952" s="99" t="str">
        <f>IF(Lists!$BA$4="","No","")</f>
        <v>No</v>
      </c>
      <c r="R952" s="100" t="str">
        <f>IF(ISERROR(VLOOKUP($E952,Lists!$T$4:$AA$49,6,FALSE)),"",VLOOKUP($E952,Lists!$T$4:$AA$49,6,FALSE))</f>
        <v/>
      </c>
      <c r="S952" s="101" t="str">
        <f>IF(ISERROR(VLOOKUP($E952,Lists!$T$4:$AA$49,7,FALSE)),"",VLOOKUP($E952,Lists!$T$4:$AA$49,7,FALSE))</f>
        <v/>
      </c>
      <c r="T952" s="102"/>
      <c r="U952" s="102"/>
      <c r="V952" s="102"/>
      <c r="W952" s="102"/>
      <c r="X952" s="102" t="str">
        <f>IF(ISERROR(VLOOKUP($E952,Lists!$T$4:$AF$49,13,FALSE))," ",VLOOKUP($E952,Lists!$T$4:$AF$49,13,FALSE))</f>
        <v xml:space="preserve"> </v>
      </c>
    </row>
    <row r="953" spans="1:24" x14ac:dyDescent="0.25">
      <c r="A953" s="91"/>
      <c r="B953" s="76" t="s">
        <v>781</v>
      </c>
      <c r="C953" s="89" t="s">
        <v>900</v>
      </c>
      <c r="D953" s="139" t="str">
        <f>IF(ISERROR(VLOOKUP($B953,Lists!$R$4:$S$17,2,FALSE)),"",VLOOKUP($B953,Lists!$R$4:$S$17,2,FALSE))</f>
        <v/>
      </c>
      <c r="E953" s="90" t="s">
        <v>799</v>
      </c>
      <c r="F953" s="96"/>
      <c r="G953" s="96" t="s">
        <v>836</v>
      </c>
      <c r="H953" s="91" t="s">
        <v>1016</v>
      </c>
      <c r="I953" s="91" t="s">
        <v>926</v>
      </c>
      <c r="J953" s="97"/>
      <c r="K953" s="78" t="s">
        <v>945</v>
      </c>
      <c r="L953" s="140" t="str">
        <f>IF(ISERROR(VLOOKUP($B953&amp;" "&amp;$M953,Lists!$AC$4:$AD$17,2,FALSE)),"",VLOOKUP($B953&amp;" "&amp;$M953,Lists!$AC$4:$AD$17,2,FALSE))</f>
        <v/>
      </c>
      <c r="M953" s="78" t="str">
        <f>IF(ISERROR(VLOOKUP($K953,Lists!$L$4:$M$7,2,FALSE)),"",VLOOKUP($K953,Lists!$L$4:$M$7,2,FALSE))</f>
        <v/>
      </c>
      <c r="N953" s="98" t="str">
        <f t="shared" si="14"/>
        <v/>
      </c>
      <c r="O953" s="124" t="str">
        <f>IF(C953="no",VLOOKUP(B953,Lists!$R$4:$AB$17,10, FALSE),"Please enter details here")</f>
        <v>Please enter details here</v>
      </c>
      <c r="P953" s="99"/>
      <c r="Q953" s="99" t="str">
        <f>IF(Lists!$BA$4="","No","")</f>
        <v>No</v>
      </c>
      <c r="R953" s="100" t="str">
        <f>IF(ISERROR(VLOOKUP($E953,Lists!$T$4:$AA$49,6,FALSE)),"",VLOOKUP($E953,Lists!$T$4:$AA$49,6,FALSE))</f>
        <v/>
      </c>
      <c r="S953" s="101" t="str">
        <f>IF(ISERROR(VLOOKUP($E953,Lists!$T$4:$AA$49,7,FALSE)),"",VLOOKUP($E953,Lists!$T$4:$AA$49,7,FALSE))</f>
        <v/>
      </c>
      <c r="T953" s="102"/>
      <c r="U953" s="102"/>
      <c r="V953" s="102"/>
      <c r="W953" s="102"/>
      <c r="X953" s="102" t="str">
        <f>IF(ISERROR(VLOOKUP($E953,Lists!$T$4:$AF$49,13,FALSE))," ",VLOOKUP($E953,Lists!$T$4:$AF$49,13,FALSE))</f>
        <v xml:space="preserve"> </v>
      </c>
    </row>
    <row r="954" spans="1:24" x14ac:dyDescent="0.25">
      <c r="A954" s="91"/>
      <c r="B954" s="76" t="s">
        <v>781</v>
      </c>
      <c r="C954" s="89" t="s">
        <v>900</v>
      </c>
      <c r="D954" s="139" t="str">
        <f>IF(ISERROR(VLOOKUP($B954,Lists!$R$4:$S$17,2,FALSE)),"",VLOOKUP($B954,Lists!$R$4:$S$17,2,FALSE))</f>
        <v/>
      </c>
      <c r="E954" s="90" t="s">
        <v>799</v>
      </c>
      <c r="F954" s="96"/>
      <c r="G954" s="96" t="s">
        <v>836</v>
      </c>
      <c r="H954" s="91" t="s">
        <v>1016</v>
      </c>
      <c r="I954" s="91" t="s">
        <v>926</v>
      </c>
      <c r="J954" s="97"/>
      <c r="K954" s="78" t="s">
        <v>945</v>
      </c>
      <c r="L954" s="140" t="str">
        <f>IF(ISERROR(VLOOKUP($B954&amp;" "&amp;$M954,Lists!$AC$4:$AD$17,2,FALSE)),"",VLOOKUP($B954&amp;" "&amp;$M954,Lists!$AC$4:$AD$17,2,FALSE))</f>
        <v/>
      </c>
      <c r="M954" s="78" t="str">
        <f>IF(ISERROR(VLOOKUP($K954,Lists!$L$4:$M$7,2,FALSE)),"",VLOOKUP($K954,Lists!$L$4:$M$7,2,FALSE))</f>
        <v/>
      </c>
      <c r="N954" s="98" t="str">
        <f t="shared" si="14"/>
        <v/>
      </c>
      <c r="O954" s="124" t="str">
        <f>IF(C954="no",VLOOKUP(B954,Lists!$R$4:$AB$17,10, FALSE),"Please enter details here")</f>
        <v>Please enter details here</v>
      </c>
      <c r="P954" s="99"/>
      <c r="Q954" s="99" t="str">
        <f>IF(Lists!$BA$4="","No","")</f>
        <v>No</v>
      </c>
      <c r="R954" s="100" t="str">
        <f>IF(ISERROR(VLOOKUP($E954,Lists!$T$4:$AA$49,6,FALSE)),"",VLOOKUP($E954,Lists!$T$4:$AA$49,6,FALSE))</f>
        <v/>
      </c>
      <c r="S954" s="101" t="str">
        <f>IF(ISERROR(VLOOKUP($E954,Lists!$T$4:$AA$49,7,FALSE)),"",VLOOKUP($E954,Lists!$T$4:$AA$49,7,FALSE))</f>
        <v/>
      </c>
      <c r="T954" s="102"/>
      <c r="U954" s="102"/>
      <c r="V954" s="102"/>
      <c r="W954" s="102"/>
      <c r="X954" s="102" t="str">
        <f>IF(ISERROR(VLOOKUP($E954,Lists!$T$4:$AF$49,13,FALSE))," ",VLOOKUP($E954,Lists!$T$4:$AF$49,13,FALSE))</f>
        <v xml:space="preserve"> </v>
      </c>
    </row>
    <row r="955" spans="1:24" x14ac:dyDescent="0.25">
      <c r="A955" s="91"/>
      <c r="B955" s="76" t="s">
        <v>781</v>
      </c>
      <c r="C955" s="89" t="s">
        <v>900</v>
      </c>
      <c r="D955" s="139" t="str">
        <f>IF(ISERROR(VLOOKUP($B955,Lists!$R$4:$S$17,2,FALSE)),"",VLOOKUP($B955,Lists!$R$4:$S$17,2,FALSE))</f>
        <v/>
      </c>
      <c r="E955" s="90" t="s">
        <v>799</v>
      </c>
      <c r="F955" s="96"/>
      <c r="G955" s="96" t="s">
        <v>836</v>
      </c>
      <c r="H955" s="91" t="s">
        <v>1016</v>
      </c>
      <c r="I955" s="91" t="s">
        <v>926</v>
      </c>
      <c r="J955" s="97"/>
      <c r="K955" s="78" t="s">
        <v>945</v>
      </c>
      <c r="L955" s="140" t="str">
        <f>IF(ISERROR(VLOOKUP($B955&amp;" "&amp;$M955,Lists!$AC$4:$AD$17,2,FALSE)),"",VLOOKUP($B955&amp;" "&amp;$M955,Lists!$AC$4:$AD$17,2,FALSE))</f>
        <v/>
      </c>
      <c r="M955" s="78" t="str">
        <f>IF(ISERROR(VLOOKUP($K955,Lists!$L$4:$M$7,2,FALSE)),"",VLOOKUP($K955,Lists!$L$4:$M$7,2,FALSE))</f>
        <v/>
      </c>
      <c r="N955" s="98" t="str">
        <f t="shared" si="14"/>
        <v/>
      </c>
      <c r="O955" s="124" t="str">
        <f>IF(C955="no",VLOOKUP(B955,Lists!$R$4:$AB$17,10, FALSE),"Please enter details here")</f>
        <v>Please enter details here</v>
      </c>
      <c r="P955" s="99"/>
      <c r="Q955" s="99" t="str">
        <f>IF(Lists!$BA$4="","No","")</f>
        <v>No</v>
      </c>
      <c r="R955" s="100" t="str">
        <f>IF(ISERROR(VLOOKUP($E955,Lists!$T$4:$AA$49,6,FALSE)),"",VLOOKUP($E955,Lists!$T$4:$AA$49,6,FALSE))</f>
        <v/>
      </c>
      <c r="S955" s="101" t="str">
        <f>IF(ISERROR(VLOOKUP($E955,Lists!$T$4:$AA$49,7,FALSE)),"",VLOOKUP($E955,Lists!$T$4:$AA$49,7,FALSE))</f>
        <v/>
      </c>
      <c r="T955" s="102"/>
      <c r="U955" s="102"/>
      <c r="V955" s="102"/>
      <c r="W955" s="102"/>
      <c r="X955" s="102" t="str">
        <f>IF(ISERROR(VLOOKUP($E955,Lists!$T$4:$AF$49,13,FALSE))," ",VLOOKUP($E955,Lists!$T$4:$AF$49,13,FALSE))</f>
        <v xml:space="preserve"> </v>
      </c>
    </row>
    <row r="956" spans="1:24" x14ac:dyDescent="0.25">
      <c r="A956" s="91"/>
      <c r="B956" s="76" t="s">
        <v>781</v>
      </c>
      <c r="C956" s="89" t="s">
        <v>900</v>
      </c>
      <c r="D956" s="139" t="str">
        <f>IF(ISERROR(VLOOKUP($B956,Lists!$R$4:$S$17,2,FALSE)),"",VLOOKUP($B956,Lists!$R$4:$S$17,2,FALSE))</f>
        <v/>
      </c>
      <c r="E956" s="90" t="s">
        <v>799</v>
      </c>
      <c r="F956" s="96"/>
      <c r="G956" s="96" t="s">
        <v>836</v>
      </c>
      <c r="H956" s="91" t="s">
        <v>1016</v>
      </c>
      <c r="I956" s="91" t="s">
        <v>926</v>
      </c>
      <c r="J956" s="97"/>
      <c r="K956" s="78" t="s">
        <v>945</v>
      </c>
      <c r="L956" s="140" t="str">
        <f>IF(ISERROR(VLOOKUP($B956&amp;" "&amp;$M956,Lists!$AC$4:$AD$17,2,FALSE)),"",VLOOKUP($B956&amp;" "&amp;$M956,Lists!$AC$4:$AD$17,2,FALSE))</f>
        <v/>
      </c>
      <c r="M956" s="78" t="str">
        <f>IF(ISERROR(VLOOKUP($K956,Lists!$L$4:$M$7,2,FALSE)),"",VLOOKUP($K956,Lists!$L$4:$M$7,2,FALSE))</f>
        <v/>
      </c>
      <c r="N956" s="98" t="str">
        <f t="shared" si="14"/>
        <v/>
      </c>
      <c r="O956" s="124" t="str">
        <f>IF(C956="no",VLOOKUP(B956,Lists!$R$4:$AB$17,10, FALSE),"Please enter details here")</f>
        <v>Please enter details here</v>
      </c>
      <c r="P956" s="99"/>
      <c r="Q956" s="99" t="str">
        <f>IF(Lists!$BA$4="","No","")</f>
        <v>No</v>
      </c>
      <c r="R956" s="100" t="str">
        <f>IF(ISERROR(VLOOKUP($E956,Lists!$T$4:$AA$49,6,FALSE)),"",VLOOKUP($E956,Lists!$T$4:$AA$49,6,FALSE))</f>
        <v/>
      </c>
      <c r="S956" s="101" t="str">
        <f>IF(ISERROR(VLOOKUP($E956,Lists!$T$4:$AA$49,7,FALSE)),"",VLOOKUP($E956,Lists!$T$4:$AA$49,7,FALSE))</f>
        <v/>
      </c>
      <c r="T956" s="102"/>
      <c r="U956" s="102"/>
      <c r="V956" s="102"/>
      <c r="W956" s="102"/>
      <c r="X956" s="102" t="str">
        <f>IF(ISERROR(VLOOKUP($E956,Lists!$T$4:$AF$49,13,FALSE))," ",VLOOKUP($E956,Lists!$T$4:$AF$49,13,FALSE))</f>
        <v xml:space="preserve"> </v>
      </c>
    </row>
    <row r="957" spans="1:24" x14ac:dyDescent="0.25">
      <c r="A957" s="91"/>
      <c r="B957" s="76" t="s">
        <v>781</v>
      </c>
      <c r="C957" s="89" t="s">
        <v>900</v>
      </c>
      <c r="D957" s="139" t="str">
        <f>IF(ISERROR(VLOOKUP($B957,Lists!$R$4:$S$17,2,FALSE)),"",VLOOKUP($B957,Lists!$R$4:$S$17,2,FALSE))</f>
        <v/>
      </c>
      <c r="E957" s="90" t="s">
        <v>799</v>
      </c>
      <c r="F957" s="96"/>
      <c r="G957" s="96" t="s">
        <v>836</v>
      </c>
      <c r="H957" s="91" t="s">
        <v>1016</v>
      </c>
      <c r="I957" s="91" t="s">
        <v>926</v>
      </c>
      <c r="J957" s="97"/>
      <c r="K957" s="78" t="s">
        <v>945</v>
      </c>
      <c r="L957" s="140" t="str">
        <f>IF(ISERROR(VLOOKUP($B957&amp;" "&amp;$M957,Lists!$AC$4:$AD$17,2,FALSE)),"",VLOOKUP($B957&amp;" "&amp;$M957,Lists!$AC$4:$AD$17,2,FALSE))</f>
        <v/>
      </c>
      <c r="M957" s="78" t="str">
        <f>IF(ISERROR(VLOOKUP($K957,Lists!$L$4:$M$7,2,FALSE)),"",VLOOKUP($K957,Lists!$L$4:$M$7,2,FALSE))</f>
        <v/>
      </c>
      <c r="N957" s="98" t="str">
        <f t="shared" si="14"/>
        <v/>
      </c>
      <c r="O957" s="124" t="str">
        <f>IF(C957="no",VLOOKUP(B957,Lists!$R$4:$AB$17,10, FALSE),"Please enter details here")</f>
        <v>Please enter details here</v>
      </c>
      <c r="P957" s="99"/>
      <c r="Q957" s="99" t="str">
        <f>IF(Lists!$BA$4="","No","")</f>
        <v>No</v>
      </c>
      <c r="R957" s="100" t="str">
        <f>IF(ISERROR(VLOOKUP($E957,Lists!$T$4:$AA$49,6,FALSE)),"",VLOOKUP($E957,Lists!$T$4:$AA$49,6,FALSE))</f>
        <v/>
      </c>
      <c r="S957" s="101" t="str">
        <f>IF(ISERROR(VLOOKUP($E957,Lists!$T$4:$AA$49,7,FALSE)),"",VLOOKUP($E957,Lists!$T$4:$AA$49,7,FALSE))</f>
        <v/>
      </c>
      <c r="T957" s="102"/>
      <c r="U957" s="102"/>
      <c r="V957" s="102"/>
      <c r="W957" s="102"/>
      <c r="X957" s="102" t="str">
        <f>IF(ISERROR(VLOOKUP($E957,Lists!$T$4:$AF$49,13,FALSE))," ",VLOOKUP($E957,Lists!$T$4:$AF$49,13,FALSE))</f>
        <v xml:space="preserve"> </v>
      </c>
    </row>
    <row r="958" spans="1:24" x14ac:dyDescent="0.25">
      <c r="A958" s="91"/>
      <c r="B958" s="76" t="s">
        <v>781</v>
      </c>
      <c r="C958" s="89" t="s">
        <v>900</v>
      </c>
      <c r="D958" s="139" t="str">
        <f>IF(ISERROR(VLOOKUP($B958,Lists!$R$4:$S$17,2,FALSE)),"",VLOOKUP($B958,Lists!$R$4:$S$17,2,FALSE))</f>
        <v/>
      </c>
      <c r="E958" s="90" t="s">
        <v>799</v>
      </c>
      <c r="F958" s="96"/>
      <c r="G958" s="96" t="s">
        <v>836</v>
      </c>
      <c r="H958" s="91" t="s">
        <v>1016</v>
      </c>
      <c r="I958" s="91" t="s">
        <v>926</v>
      </c>
      <c r="J958" s="97"/>
      <c r="K958" s="78" t="s">
        <v>945</v>
      </c>
      <c r="L958" s="140" t="str">
        <f>IF(ISERROR(VLOOKUP($B958&amp;" "&amp;$M958,Lists!$AC$4:$AD$17,2,FALSE)),"",VLOOKUP($B958&amp;" "&amp;$M958,Lists!$AC$4:$AD$17,2,FALSE))</f>
        <v/>
      </c>
      <c r="M958" s="78" t="str">
        <f>IF(ISERROR(VLOOKUP($K958,Lists!$L$4:$M$7,2,FALSE)),"",VLOOKUP($K958,Lists!$L$4:$M$7,2,FALSE))</f>
        <v/>
      </c>
      <c r="N958" s="98" t="str">
        <f t="shared" si="14"/>
        <v/>
      </c>
      <c r="O958" s="124" t="str">
        <f>IF(C958="no",VLOOKUP(B958,Lists!$R$4:$AB$17,10, FALSE),"Please enter details here")</f>
        <v>Please enter details here</v>
      </c>
      <c r="P958" s="99"/>
      <c r="Q958" s="99" t="str">
        <f>IF(Lists!$BA$4="","No","")</f>
        <v>No</v>
      </c>
      <c r="R958" s="100" t="str">
        <f>IF(ISERROR(VLOOKUP($E958,Lists!$T$4:$AA$49,6,FALSE)),"",VLOOKUP($E958,Lists!$T$4:$AA$49,6,FALSE))</f>
        <v/>
      </c>
      <c r="S958" s="101" t="str">
        <f>IF(ISERROR(VLOOKUP($E958,Lists!$T$4:$AA$49,7,FALSE)),"",VLOOKUP($E958,Lists!$T$4:$AA$49,7,FALSE))</f>
        <v/>
      </c>
      <c r="T958" s="102"/>
      <c r="U958" s="102"/>
      <c r="V958" s="102"/>
      <c r="W958" s="102"/>
      <c r="X958" s="102" t="str">
        <f>IF(ISERROR(VLOOKUP($E958,Lists!$T$4:$AF$49,13,FALSE))," ",VLOOKUP($E958,Lists!$T$4:$AF$49,13,FALSE))</f>
        <v xml:space="preserve"> </v>
      </c>
    </row>
    <row r="959" spans="1:24" x14ac:dyDescent="0.25">
      <c r="A959" s="91"/>
      <c r="B959" s="76" t="s">
        <v>781</v>
      </c>
      <c r="C959" s="89" t="s">
        <v>900</v>
      </c>
      <c r="D959" s="139" t="str">
        <f>IF(ISERROR(VLOOKUP($B959,Lists!$R$4:$S$17,2,FALSE)),"",VLOOKUP($B959,Lists!$R$4:$S$17,2,FALSE))</f>
        <v/>
      </c>
      <c r="E959" s="90" t="s">
        <v>799</v>
      </c>
      <c r="F959" s="96"/>
      <c r="G959" s="96" t="s">
        <v>836</v>
      </c>
      <c r="H959" s="91" t="s">
        <v>1016</v>
      </c>
      <c r="I959" s="91" t="s">
        <v>926</v>
      </c>
      <c r="J959" s="97"/>
      <c r="K959" s="78" t="s">
        <v>945</v>
      </c>
      <c r="L959" s="140" t="str">
        <f>IF(ISERROR(VLOOKUP($B959&amp;" "&amp;$M959,Lists!$AC$4:$AD$17,2,FALSE)),"",VLOOKUP($B959&amp;" "&amp;$M959,Lists!$AC$4:$AD$17,2,FALSE))</f>
        <v/>
      </c>
      <c r="M959" s="78" t="str">
        <f>IF(ISERROR(VLOOKUP($K959,Lists!$L$4:$M$7,2,FALSE)),"",VLOOKUP($K959,Lists!$L$4:$M$7,2,FALSE))</f>
        <v/>
      </c>
      <c r="N959" s="98" t="str">
        <f t="shared" si="14"/>
        <v/>
      </c>
      <c r="O959" s="124" t="str">
        <f>IF(C959="no",VLOOKUP(B959,Lists!$R$4:$AB$17,10, FALSE),"Please enter details here")</f>
        <v>Please enter details here</v>
      </c>
      <c r="P959" s="99"/>
      <c r="Q959" s="99" t="str">
        <f>IF(Lists!$BA$4="","No","")</f>
        <v>No</v>
      </c>
      <c r="R959" s="100" t="str">
        <f>IF(ISERROR(VLOOKUP($E959,Lists!$T$4:$AA$49,6,FALSE)),"",VLOOKUP($E959,Lists!$T$4:$AA$49,6,FALSE))</f>
        <v/>
      </c>
      <c r="S959" s="101" t="str">
        <f>IF(ISERROR(VLOOKUP($E959,Lists!$T$4:$AA$49,7,FALSE)),"",VLOOKUP($E959,Lists!$T$4:$AA$49,7,FALSE))</f>
        <v/>
      </c>
      <c r="T959" s="102"/>
      <c r="U959" s="102"/>
      <c r="V959" s="102"/>
      <c r="W959" s="102"/>
      <c r="X959" s="102" t="str">
        <f>IF(ISERROR(VLOOKUP($E959,Lists!$T$4:$AF$49,13,FALSE))," ",VLOOKUP($E959,Lists!$T$4:$AF$49,13,FALSE))</f>
        <v xml:space="preserve"> </v>
      </c>
    </row>
    <row r="960" spans="1:24" x14ac:dyDescent="0.25">
      <c r="A960" s="91"/>
      <c r="B960" s="76" t="s">
        <v>781</v>
      </c>
      <c r="C960" s="89" t="s">
        <v>900</v>
      </c>
      <c r="D960" s="139" t="str">
        <f>IF(ISERROR(VLOOKUP($B960,Lists!$R$4:$S$17,2,FALSE)),"",VLOOKUP($B960,Lists!$R$4:$S$17,2,FALSE))</f>
        <v/>
      </c>
      <c r="E960" s="90" t="s">
        <v>799</v>
      </c>
      <c r="F960" s="96"/>
      <c r="G960" s="96" t="s">
        <v>836</v>
      </c>
      <c r="H960" s="91" t="s">
        <v>1016</v>
      </c>
      <c r="I960" s="91" t="s">
        <v>926</v>
      </c>
      <c r="J960" s="97"/>
      <c r="K960" s="78" t="s">
        <v>945</v>
      </c>
      <c r="L960" s="140" t="str">
        <f>IF(ISERROR(VLOOKUP($B960&amp;" "&amp;$M960,Lists!$AC$4:$AD$17,2,FALSE)),"",VLOOKUP($B960&amp;" "&amp;$M960,Lists!$AC$4:$AD$17,2,FALSE))</f>
        <v/>
      </c>
      <c r="M960" s="78" t="str">
        <f>IF(ISERROR(VLOOKUP($K960,Lists!$L$4:$M$7,2,FALSE)),"",VLOOKUP($K960,Lists!$L$4:$M$7,2,FALSE))</f>
        <v/>
      </c>
      <c r="N960" s="98" t="str">
        <f t="shared" si="14"/>
        <v/>
      </c>
      <c r="O960" s="124" t="str">
        <f>IF(C960="no",VLOOKUP(B960,Lists!$R$4:$AB$17,10, FALSE),"Please enter details here")</f>
        <v>Please enter details here</v>
      </c>
      <c r="P960" s="99"/>
      <c r="Q960" s="99" t="str">
        <f>IF(Lists!$BA$4="","No","")</f>
        <v>No</v>
      </c>
      <c r="R960" s="100" t="str">
        <f>IF(ISERROR(VLOOKUP($E960,Lists!$T$4:$AA$49,6,FALSE)),"",VLOOKUP($E960,Lists!$T$4:$AA$49,6,FALSE))</f>
        <v/>
      </c>
      <c r="S960" s="101" t="str">
        <f>IF(ISERROR(VLOOKUP($E960,Lists!$T$4:$AA$49,7,FALSE)),"",VLOOKUP($E960,Lists!$T$4:$AA$49,7,FALSE))</f>
        <v/>
      </c>
      <c r="T960" s="102"/>
      <c r="U960" s="102"/>
      <c r="V960" s="102"/>
      <c r="W960" s="102"/>
      <c r="X960" s="102" t="str">
        <f>IF(ISERROR(VLOOKUP($E960,Lists!$T$4:$AF$49,13,FALSE))," ",VLOOKUP($E960,Lists!$T$4:$AF$49,13,FALSE))</f>
        <v xml:space="preserve"> </v>
      </c>
    </row>
    <row r="961" spans="1:24" x14ac:dyDescent="0.25">
      <c r="A961" s="91"/>
      <c r="B961" s="76" t="s">
        <v>781</v>
      </c>
      <c r="C961" s="89" t="s">
        <v>900</v>
      </c>
      <c r="D961" s="139" t="str">
        <f>IF(ISERROR(VLOOKUP($B961,Lists!$R$4:$S$17,2,FALSE)),"",VLOOKUP($B961,Lists!$R$4:$S$17,2,FALSE))</f>
        <v/>
      </c>
      <c r="E961" s="90" t="s">
        <v>799</v>
      </c>
      <c r="F961" s="96"/>
      <c r="G961" s="96" t="s">
        <v>836</v>
      </c>
      <c r="H961" s="91" t="s">
        <v>1016</v>
      </c>
      <c r="I961" s="91" t="s">
        <v>926</v>
      </c>
      <c r="J961" s="97"/>
      <c r="K961" s="78" t="s">
        <v>945</v>
      </c>
      <c r="L961" s="140" t="str">
        <f>IF(ISERROR(VLOOKUP($B961&amp;" "&amp;$M961,Lists!$AC$4:$AD$17,2,FALSE)),"",VLOOKUP($B961&amp;" "&amp;$M961,Lists!$AC$4:$AD$17,2,FALSE))</f>
        <v/>
      </c>
      <c r="M961" s="78" t="str">
        <f>IF(ISERROR(VLOOKUP($K961,Lists!$L$4:$M$7,2,FALSE)),"",VLOOKUP($K961,Lists!$L$4:$M$7,2,FALSE))</f>
        <v/>
      </c>
      <c r="N961" s="98" t="str">
        <f t="shared" si="14"/>
        <v/>
      </c>
      <c r="O961" s="124" t="str">
        <f>IF(C961="no",VLOOKUP(B961,Lists!$R$4:$AB$17,10, FALSE),"Please enter details here")</f>
        <v>Please enter details here</v>
      </c>
      <c r="P961" s="99"/>
      <c r="Q961" s="99" t="str">
        <f>IF(Lists!$BA$4="","No","")</f>
        <v>No</v>
      </c>
      <c r="R961" s="100" t="str">
        <f>IF(ISERROR(VLOOKUP($E961,Lists!$T$4:$AA$49,6,FALSE)),"",VLOOKUP($E961,Lists!$T$4:$AA$49,6,FALSE))</f>
        <v/>
      </c>
      <c r="S961" s="101" t="str">
        <f>IF(ISERROR(VLOOKUP($E961,Lists!$T$4:$AA$49,7,FALSE)),"",VLOOKUP($E961,Lists!$T$4:$AA$49,7,FALSE))</f>
        <v/>
      </c>
      <c r="T961" s="102"/>
      <c r="U961" s="102"/>
      <c r="V961" s="102"/>
      <c r="W961" s="102"/>
      <c r="X961" s="102" t="str">
        <f>IF(ISERROR(VLOOKUP($E961,Lists!$T$4:$AF$49,13,FALSE))," ",VLOOKUP($E961,Lists!$T$4:$AF$49,13,FALSE))</f>
        <v xml:space="preserve"> </v>
      </c>
    </row>
    <row r="962" spans="1:24" x14ac:dyDescent="0.25">
      <c r="A962" s="91"/>
      <c r="B962" s="76" t="s">
        <v>781</v>
      </c>
      <c r="C962" s="89" t="s">
        <v>900</v>
      </c>
      <c r="D962" s="139" t="str">
        <f>IF(ISERROR(VLOOKUP($B962,Lists!$R$4:$S$17,2,FALSE)),"",VLOOKUP($B962,Lists!$R$4:$S$17,2,FALSE))</f>
        <v/>
      </c>
      <c r="E962" s="90" t="s">
        <v>799</v>
      </c>
      <c r="F962" s="96"/>
      <c r="G962" s="96" t="s">
        <v>836</v>
      </c>
      <c r="H962" s="91" t="s">
        <v>1016</v>
      </c>
      <c r="I962" s="91" t="s">
        <v>926</v>
      </c>
      <c r="J962" s="97"/>
      <c r="K962" s="78" t="s">
        <v>945</v>
      </c>
      <c r="L962" s="140" t="str">
        <f>IF(ISERROR(VLOOKUP($B962&amp;" "&amp;$M962,Lists!$AC$4:$AD$17,2,FALSE)),"",VLOOKUP($B962&amp;" "&amp;$M962,Lists!$AC$4:$AD$17,2,FALSE))</f>
        <v/>
      </c>
      <c r="M962" s="78" t="str">
        <f>IF(ISERROR(VLOOKUP($K962,Lists!$L$4:$M$7,2,FALSE)),"",VLOOKUP($K962,Lists!$L$4:$M$7,2,FALSE))</f>
        <v/>
      </c>
      <c r="N962" s="98" t="str">
        <f t="shared" si="14"/>
        <v/>
      </c>
      <c r="O962" s="124" t="str">
        <f>IF(C962="no",VLOOKUP(B962,Lists!$R$4:$AB$17,10, FALSE),"Please enter details here")</f>
        <v>Please enter details here</v>
      </c>
      <c r="P962" s="99"/>
      <c r="Q962" s="99" t="str">
        <f>IF(Lists!$BA$4="","No","")</f>
        <v>No</v>
      </c>
      <c r="R962" s="100" t="str">
        <f>IF(ISERROR(VLOOKUP($E962,Lists!$T$4:$AA$49,6,FALSE)),"",VLOOKUP($E962,Lists!$T$4:$AA$49,6,FALSE))</f>
        <v/>
      </c>
      <c r="S962" s="101" t="str">
        <f>IF(ISERROR(VLOOKUP($E962,Lists!$T$4:$AA$49,7,FALSE)),"",VLOOKUP($E962,Lists!$T$4:$AA$49,7,FALSE))</f>
        <v/>
      </c>
      <c r="T962" s="102"/>
      <c r="U962" s="102"/>
      <c r="V962" s="102"/>
      <c r="W962" s="102"/>
      <c r="X962" s="102" t="str">
        <f>IF(ISERROR(VLOOKUP($E962,Lists!$T$4:$AF$49,13,FALSE))," ",VLOOKUP($E962,Lists!$T$4:$AF$49,13,FALSE))</f>
        <v xml:space="preserve"> </v>
      </c>
    </row>
    <row r="963" spans="1:24" x14ac:dyDescent="0.25">
      <c r="A963" s="91"/>
      <c r="B963" s="76" t="s">
        <v>781</v>
      </c>
      <c r="C963" s="89" t="s">
        <v>900</v>
      </c>
      <c r="D963" s="139" t="str">
        <f>IF(ISERROR(VLOOKUP($B963,Lists!$R$4:$S$17,2,FALSE)),"",VLOOKUP($B963,Lists!$R$4:$S$17,2,FALSE))</f>
        <v/>
      </c>
      <c r="E963" s="90" t="s">
        <v>799</v>
      </c>
      <c r="F963" s="96"/>
      <c r="G963" s="96" t="s">
        <v>836</v>
      </c>
      <c r="H963" s="91" t="s">
        <v>1016</v>
      </c>
      <c r="I963" s="91" t="s">
        <v>926</v>
      </c>
      <c r="J963" s="97"/>
      <c r="K963" s="78" t="s">
        <v>945</v>
      </c>
      <c r="L963" s="140" t="str">
        <f>IF(ISERROR(VLOOKUP($B963&amp;" "&amp;$M963,Lists!$AC$4:$AD$17,2,FALSE)),"",VLOOKUP($B963&amp;" "&amp;$M963,Lists!$AC$4:$AD$17,2,FALSE))</f>
        <v/>
      </c>
      <c r="M963" s="78" t="str">
        <f>IF(ISERROR(VLOOKUP($K963,Lists!$L$4:$M$7,2,FALSE)),"",VLOOKUP($K963,Lists!$L$4:$M$7,2,FALSE))</f>
        <v/>
      </c>
      <c r="N963" s="98" t="str">
        <f t="shared" si="14"/>
        <v/>
      </c>
      <c r="O963" s="124" t="str">
        <f>IF(C963="no",VLOOKUP(B963,Lists!$R$4:$AB$17,10, FALSE),"Please enter details here")</f>
        <v>Please enter details here</v>
      </c>
      <c r="P963" s="99"/>
      <c r="Q963" s="99" t="str">
        <f>IF(Lists!$BA$4="","No","")</f>
        <v>No</v>
      </c>
      <c r="R963" s="100" t="str">
        <f>IF(ISERROR(VLOOKUP($E963,Lists!$T$4:$AA$49,6,FALSE)),"",VLOOKUP($E963,Lists!$T$4:$AA$49,6,FALSE))</f>
        <v/>
      </c>
      <c r="S963" s="101" t="str">
        <f>IF(ISERROR(VLOOKUP($E963,Lists!$T$4:$AA$49,7,FALSE)),"",VLOOKUP($E963,Lists!$T$4:$AA$49,7,FALSE))</f>
        <v/>
      </c>
      <c r="T963" s="102"/>
      <c r="U963" s="102"/>
      <c r="V963" s="102"/>
      <c r="W963" s="102"/>
      <c r="X963" s="102" t="str">
        <f>IF(ISERROR(VLOOKUP($E963,Lists!$T$4:$AF$49,13,FALSE))," ",VLOOKUP($E963,Lists!$T$4:$AF$49,13,FALSE))</f>
        <v xml:space="preserve"> </v>
      </c>
    </row>
    <row r="964" spans="1:24" x14ac:dyDescent="0.25">
      <c r="A964" s="91"/>
      <c r="B964" s="76" t="s">
        <v>781</v>
      </c>
      <c r="C964" s="89" t="s">
        <v>900</v>
      </c>
      <c r="D964" s="139" t="str">
        <f>IF(ISERROR(VLOOKUP($B964,Lists!$R$4:$S$17,2,FALSE)),"",VLOOKUP($B964,Lists!$R$4:$S$17,2,FALSE))</f>
        <v/>
      </c>
      <c r="E964" s="90" t="s">
        <v>799</v>
      </c>
      <c r="F964" s="96"/>
      <c r="G964" s="96" t="s">
        <v>836</v>
      </c>
      <c r="H964" s="91" t="s">
        <v>1016</v>
      </c>
      <c r="I964" s="91" t="s">
        <v>926</v>
      </c>
      <c r="J964" s="97"/>
      <c r="K964" s="78" t="s">
        <v>945</v>
      </c>
      <c r="L964" s="140" t="str">
        <f>IF(ISERROR(VLOOKUP($B964&amp;" "&amp;$M964,Lists!$AC$4:$AD$17,2,FALSE)),"",VLOOKUP($B964&amp;" "&amp;$M964,Lists!$AC$4:$AD$17,2,FALSE))</f>
        <v/>
      </c>
      <c r="M964" s="78" t="str">
        <f>IF(ISERROR(VLOOKUP($K964,Lists!$L$4:$M$7,2,FALSE)),"",VLOOKUP($K964,Lists!$L$4:$M$7,2,FALSE))</f>
        <v/>
      </c>
      <c r="N964" s="98" t="str">
        <f t="shared" si="14"/>
        <v/>
      </c>
      <c r="O964" s="124" t="str">
        <f>IF(C964="no",VLOOKUP(B964,Lists!$R$4:$AB$17,10, FALSE),"Please enter details here")</f>
        <v>Please enter details here</v>
      </c>
      <c r="P964" s="99"/>
      <c r="Q964" s="99" t="str">
        <f>IF(Lists!$BA$4="","No","")</f>
        <v>No</v>
      </c>
      <c r="R964" s="100" t="str">
        <f>IF(ISERROR(VLOOKUP($E964,Lists!$T$4:$AA$49,6,FALSE)),"",VLOOKUP($E964,Lists!$T$4:$AA$49,6,FALSE))</f>
        <v/>
      </c>
      <c r="S964" s="101" t="str">
        <f>IF(ISERROR(VLOOKUP($E964,Lists!$T$4:$AA$49,7,FALSE)),"",VLOOKUP($E964,Lists!$T$4:$AA$49,7,FALSE))</f>
        <v/>
      </c>
      <c r="T964" s="102"/>
      <c r="U964" s="102"/>
      <c r="V964" s="102"/>
      <c r="W964" s="102"/>
      <c r="X964" s="102" t="str">
        <f>IF(ISERROR(VLOOKUP($E964,Lists!$T$4:$AF$49,13,FALSE))," ",VLOOKUP($E964,Lists!$T$4:$AF$49,13,FALSE))</f>
        <v xml:space="preserve"> </v>
      </c>
    </row>
    <row r="965" spans="1:24" x14ac:dyDescent="0.25">
      <c r="A965" s="91"/>
      <c r="B965" s="76" t="s">
        <v>781</v>
      </c>
      <c r="C965" s="89" t="s">
        <v>900</v>
      </c>
      <c r="D965" s="139" t="str">
        <f>IF(ISERROR(VLOOKUP($B965,Lists!$R$4:$S$17,2,FALSE)),"",VLOOKUP($B965,Lists!$R$4:$S$17,2,FALSE))</f>
        <v/>
      </c>
      <c r="E965" s="90" t="s">
        <v>799</v>
      </c>
      <c r="F965" s="96"/>
      <c r="G965" s="96" t="s">
        <v>836</v>
      </c>
      <c r="H965" s="91" t="s">
        <v>1016</v>
      </c>
      <c r="I965" s="91" t="s">
        <v>926</v>
      </c>
      <c r="J965" s="97"/>
      <c r="K965" s="78" t="s">
        <v>945</v>
      </c>
      <c r="L965" s="140" t="str">
        <f>IF(ISERROR(VLOOKUP($B965&amp;" "&amp;$M965,Lists!$AC$4:$AD$17,2,FALSE)),"",VLOOKUP($B965&amp;" "&amp;$M965,Lists!$AC$4:$AD$17,2,FALSE))</f>
        <v/>
      </c>
      <c r="M965" s="78" t="str">
        <f>IF(ISERROR(VLOOKUP($K965,Lists!$L$4:$M$7,2,FALSE)),"",VLOOKUP($K965,Lists!$L$4:$M$7,2,FALSE))</f>
        <v/>
      </c>
      <c r="N965" s="98" t="str">
        <f t="shared" si="14"/>
        <v/>
      </c>
      <c r="O965" s="124" t="str">
        <f>IF(C965="no",VLOOKUP(B965,Lists!$R$4:$AB$17,10, FALSE),"Please enter details here")</f>
        <v>Please enter details here</v>
      </c>
      <c r="P965" s="99"/>
      <c r="Q965" s="99" t="str">
        <f>IF(Lists!$BA$4="","No","")</f>
        <v>No</v>
      </c>
      <c r="R965" s="100" t="str">
        <f>IF(ISERROR(VLOOKUP($E965,Lists!$T$4:$AA$49,6,FALSE)),"",VLOOKUP($E965,Lists!$T$4:$AA$49,6,FALSE))</f>
        <v/>
      </c>
      <c r="S965" s="101" t="str">
        <f>IF(ISERROR(VLOOKUP($E965,Lists!$T$4:$AA$49,7,FALSE)),"",VLOOKUP($E965,Lists!$T$4:$AA$49,7,FALSE))</f>
        <v/>
      </c>
      <c r="T965" s="102"/>
      <c r="U965" s="102"/>
      <c r="V965" s="102"/>
      <c r="W965" s="102"/>
      <c r="X965" s="102" t="str">
        <f>IF(ISERROR(VLOOKUP($E965,Lists!$T$4:$AF$49,13,FALSE))," ",VLOOKUP($E965,Lists!$T$4:$AF$49,13,FALSE))</f>
        <v xml:space="preserve"> </v>
      </c>
    </row>
    <row r="966" spans="1:24" x14ac:dyDescent="0.25">
      <c r="A966" s="91"/>
      <c r="B966" s="76" t="s">
        <v>781</v>
      </c>
      <c r="C966" s="89" t="s">
        <v>900</v>
      </c>
      <c r="D966" s="139" t="str">
        <f>IF(ISERROR(VLOOKUP($B966,Lists!$R$4:$S$17,2,FALSE)),"",VLOOKUP($B966,Lists!$R$4:$S$17,2,FALSE))</f>
        <v/>
      </c>
      <c r="E966" s="90" t="s">
        <v>799</v>
      </c>
      <c r="F966" s="96"/>
      <c r="G966" s="96" t="s">
        <v>836</v>
      </c>
      <c r="H966" s="91" t="s">
        <v>1016</v>
      </c>
      <c r="I966" s="91" t="s">
        <v>926</v>
      </c>
      <c r="J966" s="97"/>
      <c r="K966" s="78" t="s">
        <v>945</v>
      </c>
      <c r="L966" s="140" t="str">
        <f>IF(ISERROR(VLOOKUP($B966&amp;" "&amp;$M966,Lists!$AC$4:$AD$17,2,FALSE)),"",VLOOKUP($B966&amp;" "&amp;$M966,Lists!$AC$4:$AD$17,2,FALSE))</f>
        <v/>
      </c>
      <c r="M966" s="78" t="str">
        <f>IF(ISERROR(VLOOKUP($K966,Lists!$L$4:$M$7,2,FALSE)),"",VLOOKUP($K966,Lists!$L$4:$M$7,2,FALSE))</f>
        <v/>
      </c>
      <c r="N966" s="98" t="str">
        <f t="shared" si="14"/>
        <v/>
      </c>
      <c r="O966" s="124" t="str">
        <f>IF(C966="no",VLOOKUP(B966,Lists!$R$4:$AB$17,10, FALSE),"Please enter details here")</f>
        <v>Please enter details here</v>
      </c>
      <c r="P966" s="99"/>
      <c r="Q966" s="99" t="str">
        <f>IF(Lists!$BA$4="","No","")</f>
        <v>No</v>
      </c>
      <c r="R966" s="100" t="str">
        <f>IF(ISERROR(VLOOKUP($E966,Lists!$T$4:$AA$49,6,FALSE)),"",VLOOKUP($E966,Lists!$T$4:$AA$49,6,FALSE))</f>
        <v/>
      </c>
      <c r="S966" s="101" t="str">
        <f>IF(ISERROR(VLOOKUP($E966,Lists!$T$4:$AA$49,7,FALSE)),"",VLOOKUP($E966,Lists!$T$4:$AA$49,7,FALSE))</f>
        <v/>
      </c>
      <c r="T966" s="102"/>
      <c r="U966" s="102"/>
      <c r="V966" s="102"/>
      <c r="W966" s="102"/>
      <c r="X966" s="102" t="str">
        <f>IF(ISERROR(VLOOKUP($E966,Lists!$T$4:$AF$49,13,FALSE))," ",VLOOKUP($E966,Lists!$T$4:$AF$49,13,FALSE))</f>
        <v xml:space="preserve"> </v>
      </c>
    </row>
    <row r="967" spans="1:24" x14ac:dyDescent="0.25">
      <c r="A967" s="91"/>
      <c r="B967" s="76" t="s">
        <v>781</v>
      </c>
      <c r="C967" s="89" t="s">
        <v>900</v>
      </c>
      <c r="D967" s="139" t="str">
        <f>IF(ISERROR(VLOOKUP($B967,Lists!$R$4:$S$17,2,FALSE)),"",VLOOKUP($B967,Lists!$R$4:$S$17,2,FALSE))</f>
        <v/>
      </c>
      <c r="E967" s="90" t="s">
        <v>799</v>
      </c>
      <c r="F967" s="96"/>
      <c r="G967" s="96" t="s">
        <v>836</v>
      </c>
      <c r="H967" s="91" t="s">
        <v>1016</v>
      </c>
      <c r="I967" s="91" t="s">
        <v>926</v>
      </c>
      <c r="J967" s="97"/>
      <c r="K967" s="78" t="s">
        <v>945</v>
      </c>
      <c r="L967" s="140" t="str">
        <f>IF(ISERROR(VLOOKUP($B967&amp;" "&amp;$M967,Lists!$AC$4:$AD$17,2,FALSE)),"",VLOOKUP($B967&amp;" "&amp;$M967,Lists!$AC$4:$AD$17,2,FALSE))</f>
        <v/>
      </c>
      <c r="M967" s="78" t="str">
        <f>IF(ISERROR(VLOOKUP($K967,Lists!$L$4:$M$7,2,FALSE)),"",VLOOKUP($K967,Lists!$L$4:$M$7,2,FALSE))</f>
        <v/>
      </c>
      <c r="N967" s="98" t="str">
        <f t="shared" si="14"/>
        <v/>
      </c>
      <c r="O967" s="124" t="str">
        <f>IF(C967="no",VLOOKUP(B967,Lists!$R$4:$AB$17,10, FALSE),"Please enter details here")</f>
        <v>Please enter details here</v>
      </c>
      <c r="P967" s="99"/>
      <c r="Q967" s="99" t="str">
        <f>IF(Lists!$BA$4="","No","")</f>
        <v>No</v>
      </c>
      <c r="R967" s="100" t="str">
        <f>IF(ISERROR(VLOOKUP($E967,Lists!$T$4:$AA$49,6,FALSE)),"",VLOOKUP($E967,Lists!$T$4:$AA$49,6,FALSE))</f>
        <v/>
      </c>
      <c r="S967" s="101" t="str">
        <f>IF(ISERROR(VLOOKUP($E967,Lists!$T$4:$AA$49,7,FALSE)),"",VLOOKUP($E967,Lists!$T$4:$AA$49,7,FALSE))</f>
        <v/>
      </c>
      <c r="T967" s="102"/>
      <c r="U967" s="102"/>
      <c r="V967" s="102"/>
      <c r="W967" s="102"/>
      <c r="X967" s="102" t="str">
        <f>IF(ISERROR(VLOOKUP($E967,Lists!$T$4:$AF$49,13,FALSE))," ",VLOOKUP($E967,Lists!$T$4:$AF$49,13,FALSE))</f>
        <v xml:space="preserve"> </v>
      </c>
    </row>
    <row r="968" spans="1:24" x14ac:dyDescent="0.25">
      <c r="A968" s="91"/>
      <c r="B968" s="76" t="s">
        <v>781</v>
      </c>
      <c r="C968" s="89" t="s">
        <v>900</v>
      </c>
      <c r="D968" s="139" t="str">
        <f>IF(ISERROR(VLOOKUP($B968,Lists!$R$4:$S$17,2,FALSE)),"",VLOOKUP($B968,Lists!$R$4:$S$17,2,FALSE))</f>
        <v/>
      </c>
      <c r="E968" s="90" t="s">
        <v>799</v>
      </c>
      <c r="F968" s="96"/>
      <c r="G968" s="96" t="s">
        <v>836</v>
      </c>
      <c r="H968" s="91" t="s">
        <v>1016</v>
      </c>
      <c r="I968" s="91" t="s">
        <v>926</v>
      </c>
      <c r="J968" s="97"/>
      <c r="K968" s="78" t="s">
        <v>945</v>
      </c>
      <c r="L968" s="140" t="str">
        <f>IF(ISERROR(VLOOKUP($B968&amp;" "&amp;$M968,Lists!$AC$4:$AD$17,2,FALSE)),"",VLOOKUP($B968&amp;" "&amp;$M968,Lists!$AC$4:$AD$17,2,FALSE))</f>
        <v/>
      </c>
      <c r="M968" s="78" t="str">
        <f>IF(ISERROR(VLOOKUP($K968,Lists!$L$4:$M$7,2,FALSE)),"",VLOOKUP($K968,Lists!$L$4:$M$7,2,FALSE))</f>
        <v/>
      </c>
      <c r="N968" s="98" t="str">
        <f t="shared" ref="N968:N1000" si="15">IF(ISERROR(J968*L968),"",J968*L968)</f>
        <v/>
      </c>
      <c r="O968" s="124" t="str">
        <f>IF(C968="no",VLOOKUP(B968,Lists!$R$4:$AB$17,10, FALSE),"Please enter details here")</f>
        <v>Please enter details here</v>
      </c>
      <c r="P968" s="99"/>
      <c r="Q968" s="99" t="str">
        <f>IF(Lists!$BA$4="","No","")</f>
        <v>No</v>
      </c>
      <c r="R968" s="100" t="str">
        <f>IF(ISERROR(VLOOKUP($E968,Lists!$T$4:$AA$49,6,FALSE)),"",VLOOKUP($E968,Lists!$T$4:$AA$49,6,FALSE))</f>
        <v/>
      </c>
      <c r="S968" s="101" t="str">
        <f>IF(ISERROR(VLOOKUP($E968,Lists!$T$4:$AA$49,7,FALSE)),"",VLOOKUP($E968,Lists!$T$4:$AA$49,7,FALSE))</f>
        <v/>
      </c>
      <c r="T968" s="102"/>
      <c r="U968" s="102"/>
      <c r="V968" s="102"/>
      <c r="W968" s="102"/>
      <c r="X968" s="102" t="str">
        <f>IF(ISERROR(VLOOKUP($E968,Lists!$T$4:$AF$49,13,FALSE))," ",VLOOKUP($E968,Lists!$T$4:$AF$49,13,FALSE))</f>
        <v xml:space="preserve"> </v>
      </c>
    </row>
    <row r="969" spans="1:24" x14ac:dyDescent="0.25">
      <c r="A969" s="91"/>
      <c r="B969" s="76" t="s">
        <v>781</v>
      </c>
      <c r="C969" s="89" t="s">
        <v>900</v>
      </c>
      <c r="D969" s="139" t="str">
        <f>IF(ISERROR(VLOOKUP($B969,Lists!$R$4:$S$17,2,FALSE)),"",VLOOKUP($B969,Lists!$R$4:$S$17,2,FALSE))</f>
        <v/>
      </c>
      <c r="E969" s="90" t="s">
        <v>799</v>
      </c>
      <c r="F969" s="96"/>
      <c r="G969" s="96" t="s">
        <v>836</v>
      </c>
      <c r="H969" s="91" t="s">
        <v>1016</v>
      </c>
      <c r="I969" s="91" t="s">
        <v>926</v>
      </c>
      <c r="J969" s="97"/>
      <c r="K969" s="78" t="s">
        <v>945</v>
      </c>
      <c r="L969" s="140" t="str">
        <f>IF(ISERROR(VLOOKUP($B969&amp;" "&amp;$M969,Lists!$AC$4:$AD$17,2,FALSE)),"",VLOOKUP($B969&amp;" "&amp;$M969,Lists!$AC$4:$AD$17,2,FALSE))</f>
        <v/>
      </c>
      <c r="M969" s="78" t="str">
        <f>IF(ISERROR(VLOOKUP($K969,Lists!$L$4:$M$7,2,FALSE)),"",VLOOKUP($K969,Lists!$L$4:$M$7,2,FALSE))</f>
        <v/>
      </c>
      <c r="N969" s="98" t="str">
        <f t="shared" si="15"/>
        <v/>
      </c>
      <c r="O969" s="124" t="str">
        <f>IF(C969="no",VLOOKUP(B969,Lists!$R$4:$AB$17,10, FALSE),"Please enter details here")</f>
        <v>Please enter details here</v>
      </c>
      <c r="P969" s="99"/>
      <c r="Q969" s="99" t="str">
        <f>IF(Lists!$BA$4="","No","")</f>
        <v>No</v>
      </c>
      <c r="R969" s="100" t="str">
        <f>IF(ISERROR(VLOOKUP($E969,Lists!$T$4:$AA$49,6,FALSE)),"",VLOOKUP($E969,Lists!$T$4:$AA$49,6,FALSE))</f>
        <v/>
      </c>
      <c r="S969" s="101" t="str">
        <f>IF(ISERROR(VLOOKUP($E969,Lists!$T$4:$AA$49,7,FALSE)),"",VLOOKUP($E969,Lists!$T$4:$AA$49,7,FALSE))</f>
        <v/>
      </c>
      <c r="T969" s="102"/>
      <c r="U969" s="102"/>
      <c r="V969" s="102"/>
      <c r="W969" s="102"/>
      <c r="X969" s="102" t="str">
        <f>IF(ISERROR(VLOOKUP($E969,Lists!$T$4:$AF$49,13,FALSE))," ",VLOOKUP($E969,Lists!$T$4:$AF$49,13,FALSE))</f>
        <v xml:space="preserve"> </v>
      </c>
    </row>
    <row r="970" spans="1:24" x14ac:dyDescent="0.25">
      <c r="A970" s="91"/>
      <c r="B970" s="76" t="s">
        <v>781</v>
      </c>
      <c r="C970" s="89" t="s">
        <v>900</v>
      </c>
      <c r="D970" s="139" t="str">
        <f>IF(ISERROR(VLOOKUP($B970,Lists!$R$4:$S$17,2,FALSE)),"",VLOOKUP($B970,Lists!$R$4:$S$17,2,FALSE))</f>
        <v/>
      </c>
      <c r="E970" s="90" t="s">
        <v>799</v>
      </c>
      <c r="F970" s="96"/>
      <c r="G970" s="96" t="s">
        <v>836</v>
      </c>
      <c r="H970" s="91" t="s">
        <v>1016</v>
      </c>
      <c r="I970" s="91" t="s">
        <v>926</v>
      </c>
      <c r="J970" s="97"/>
      <c r="K970" s="78" t="s">
        <v>945</v>
      </c>
      <c r="L970" s="140" t="str">
        <f>IF(ISERROR(VLOOKUP($B970&amp;" "&amp;$M970,Lists!$AC$4:$AD$17,2,FALSE)),"",VLOOKUP($B970&amp;" "&amp;$M970,Lists!$AC$4:$AD$17,2,FALSE))</f>
        <v/>
      </c>
      <c r="M970" s="78" t="str">
        <f>IF(ISERROR(VLOOKUP($K970,Lists!$L$4:$M$7,2,FALSE)),"",VLOOKUP($K970,Lists!$L$4:$M$7,2,FALSE))</f>
        <v/>
      </c>
      <c r="N970" s="98" t="str">
        <f t="shared" si="15"/>
        <v/>
      </c>
      <c r="O970" s="124" t="str">
        <f>IF(C970="no",VLOOKUP(B970,Lists!$R$4:$AB$17,10, FALSE),"Please enter details here")</f>
        <v>Please enter details here</v>
      </c>
      <c r="P970" s="99"/>
      <c r="Q970" s="99" t="str">
        <f>IF(Lists!$BA$4="","No","")</f>
        <v>No</v>
      </c>
      <c r="R970" s="100" t="str">
        <f>IF(ISERROR(VLOOKUP($E970,Lists!$T$4:$AA$49,6,FALSE)),"",VLOOKUP($E970,Lists!$T$4:$AA$49,6,FALSE))</f>
        <v/>
      </c>
      <c r="S970" s="101" t="str">
        <f>IF(ISERROR(VLOOKUP($E970,Lists!$T$4:$AA$49,7,FALSE)),"",VLOOKUP($E970,Lists!$T$4:$AA$49,7,FALSE))</f>
        <v/>
      </c>
      <c r="T970" s="102"/>
      <c r="U970" s="102"/>
      <c r="V970" s="102"/>
      <c r="W970" s="102"/>
      <c r="X970" s="102" t="str">
        <f>IF(ISERROR(VLOOKUP($E970,Lists!$T$4:$AF$49,13,FALSE))," ",VLOOKUP($E970,Lists!$T$4:$AF$49,13,FALSE))</f>
        <v xml:space="preserve"> </v>
      </c>
    </row>
    <row r="971" spans="1:24" x14ac:dyDescent="0.25">
      <c r="A971" s="91"/>
      <c r="B971" s="76" t="s">
        <v>781</v>
      </c>
      <c r="C971" s="89" t="s">
        <v>900</v>
      </c>
      <c r="D971" s="139" t="str">
        <f>IF(ISERROR(VLOOKUP($B971,Lists!$R$4:$S$17,2,FALSE)),"",VLOOKUP($B971,Lists!$R$4:$S$17,2,FALSE))</f>
        <v/>
      </c>
      <c r="E971" s="90" t="s">
        <v>799</v>
      </c>
      <c r="F971" s="96"/>
      <c r="G971" s="96" t="s">
        <v>836</v>
      </c>
      <c r="H971" s="91" t="s">
        <v>1016</v>
      </c>
      <c r="I971" s="91" t="s">
        <v>926</v>
      </c>
      <c r="J971" s="97"/>
      <c r="K971" s="78" t="s">
        <v>945</v>
      </c>
      <c r="L971" s="140" t="str">
        <f>IF(ISERROR(VLOOKUP($B971&amp;" "&amp;$M971,Lists!$AC$4:$AD$17,2,FALSE)),"",VLOOKUP($B971&amp;" "&amp;$M971,Lists!$AC$4:$AD$17,2,FALSE))</f>
        <v/>
      </c>
      <c r="M971" s="78" t="str">
        <f>IF(ISERROR(VLOOKUP($K971,Lists!$L$4:$M$7,2,FALSE)),"",VLOOKUP($K971,Lists!$L$4:$M$7,2,FALSE))</f>
        <v/>
      </c>
      <c r="N971" s="98" t="str">
        <f t="shared" si="15"/>
        <v/>
      </c>
      <c r="O971" s="124" t="str">
        <f>IF(C971="no",VLOOKUP(B971,Lists!$R$4:$AB$17,10, FALSE),"Please enter details here")</f>
        <v>Please enter details here</v>
      </c>
      <c r="P971" s="99"/>
      <c r="Q971" s="99" t="str">
        <f>IF(Lists!$BA$4="","No","")</f>
        <v>No</v>
      </c>
      <c r="R971" s="100" t="str">
        <f>IF(ISERROR(VLOOKUP($E971,Lists!$T$4:$AA$49,6,FALSE)),"",VLOOKUP($E971,Lists!$T$4:$AA$49,6,FALSE))</f>
        <v/>
      </c>
      <c r="S971" s="101" t="str">
        <f>IF(ISERROR(VLOOKUP($E971,Lists!$T$4:$AA$49,7,FALSE)),"",VLOOKUP($E971,Lists!$T$4:$AA$49,7,FALSE))</f>
        <v/>
      </c>
      <c r="T971" s="102"/>
      <c r="U971" s="102"/>
      <c r="V971" s="102"/>
      <c r="W971" s="102"/>
      <c r="X971" s="102" t="str">
        <f>IF(ISERROR(VLOOKUP($E971,Lists!$T$4:$AF$49,13,FALSE))," ",VLOOKUP($E971,Lists!$T$4:$AF$49,13,FALSE))</f>
        <v xml:space="preserve"> </v>
      </c>
    </row>
    <row r="972" spans="1:24" x14ac:dyDescent="0.25">
      <c r="A972" s="91"/>
      <c r="B972" s="76" t="s">
        <v>781</v>
      </c>
      <c r="C972" s="89" t="s">
        <v>900</v>
      </c>
      <c r="D972" s="139" t="str">
        <f>IF(ISERROR(VLOOKUP($B972,Lists!$R$4:$S$17,2,FALSE)),"",VLOOKUP($B972,Lists!$R$4:$S$17,2,FALSE))</f>
        <v/>
      </c>
      <c r="E972" s="90" t="s">
        <v>799</v>
      </c>
      <c r="F972" s="96"/>
      <c r="G972" s="96" t="s">
        <v>836</v>
      </c>
      <c r="H972" s="91" t="s">
        <v>1016</v>
      </c>
      <c r="I972" s="91" t="s">
        <v>926</v>
      </c>
      <c r="J972" s="97"/>
      <c r="K972" s="78" t="s">
        <v>945</v>
      </c>
      <c r="L972" s="140" t="str">
        <f>IF(ISERROR(VLOOKUP($B972&amp;" "&amp;$M972,Lists!$AC$4:$AD$17,2,FALSE)),"",VLOOKUP($B972&amp;" "&amp;$M972,Lists!$AC$4:$AD$17,2,FALSE))</f>
        <v/>
      </c>
      <c r="M972" s="78" t="str">
        <f>IF(ISERROR(VLOOKUP($K972,Lists!$L$4:$M$7,2,FALSE)),"",VLOOKUP($K972,Lists!$L$4:$M$7,2,FALSE))</f>
        <v/>
      </c>
      <c r="N972" s="98" t="str">
        <f t="shared" si="15"/>
        <v/>
      </c>
      <c r="O972" s="124" t="str">
        <f>IF(C972="no",VLOOKUP(B972,Lists!$R$4:$AB$17,10, FALSE),"Please enter details here")</f>
        <v>Please enter details here</v>
      </c>
      <c r="P972" s="99"/>
      <c r="Q972" s="99" t="str">
        <f>IF(Lists!$BA$4="","No","")</f>
        <v>No</v>
      </c>
      <c r="R972" s="100" t="str">
        <f>IF(ISERROR(VLOOKUP($E972,Lists!$T$4:$AA$49,6,FALSE)),"",VLOOKUP($E972,Lists!$T$4:$AA$49,6,FALSE))</f>
        <v/>
      </c>
      <c r="S972" s="101" t="str">
        <f>IF(ISERROR(VLOOKUP($E972,Lists!$T$4:$AA$49,7,FALSE)),"",VLOOKUP($E972,Lists!$T$4:$AA$49,7,FALSE))</f>
        <v/>
      </c>
      <c r="T972" s="102"/>
      <c r="U972" s="102"/>
      <c r="V972" s="102"/>
      <c r="W972" s="102"/>
      <c r="X972" s="102" t="str">
        <f>IF(ISERROR(VLOOKUP($E972,Lists!$T$4:$AF$49,13,FALSE))," ",VLOOKUP($E972,Lists!$T$4:$AF$49,13,FALSE))</f>
        <v xml:space="preserve"> </v>
      </c>
    </row>
    <row r="973" spans="1:24" x14ac:dyDescent="0.25">
      <c r="A973" s="91"/>
      <c r="B973" s="76" t="s">
        <v>781</v>
      </c>
      <c r="C973" s="89" t="s">
        <v>900</v>
      </c>
      <c r="D973" s="139" t="str">
        <f>IF(ISERROR(VLOOKUP($B973,Lists!$R$4:$S$17,2,FALSE)),"",VLOOKUP($B973,Lists!$R$4:$S$17,2,FALSE))</f>
        <v/>
      </c>
      <c r="E973" s="90" t="s">
        <v>799</v>
      </c>
      <c r="F973" s="96"/>
      <c r="G973" s="96" t="s">
        <v>836</v>
      </c>
      <c r="H973" s="91" t="s">
        <v>1016</v>
      </c>
      <c r="I973" s="91" t="s">
        <v>926</v>
      </c>
      <c r="J973" s="97"/>
      <c r="K973" s="78" t="s">
        <v>945</v>
      </c>
      <c r="L973" s="140" t="str">
        <f>IF(ISERROR(VLOOKUP($B973&amp;" "&amp;$M973,Lists!$AC$4:$AD$17,2,FALSE)),"",VLOOKUP($B973&amp;" "&amp;$M973,Lists!$AC$4:$AD$17,2,FALSE))</f>
        <v/>
      </c>
      <c r="M973" s="78" t="str">
        <f>IF(ISERROR(VLOOKUP($K973,Lists!$L$4:$M$7,2,FALSE)),"",VLOOKUP($K973,Lists!$L$4:$M$7,2,FALSE))</f>
        <v/>
      </c>
      <c r="N973" s="98" t="str">
        <f t="shared" si="15"/>
        <v/>
      </c>
      <c r="O973" s="124" t="str">
        <f>IF(C973="no",VLOOKUP(B973,Lists!$R$4:$AB$17,10, FALSE),"Please enter details here")</f>
        <v>Please enter details here</v>
      </c>
      <c r="P973" s="99"/>
      <c r="Q973" s="99" t="str">
        <f>IF(Lists!$BA$4="","No","")</f>
        <v>No</v>
      </c>
      <c r="R973" s="100" t="str">
        <f>IF(ISERROR(VLOOKUP($E973,Lists!$T$4:$AA$49,6,FALSE)),"",VLOOKUP($E973,Lists!$T$4:$AA$49,6,FALSE))</f>
        <v/>
      </c>
      <c r="S973" s="101" t="str">
        <f>IF(ISERROR(VLOOKUP($E973,Lists!$T$4:$AA$49,7,FALSE)),"",VLOOKUP($E973,Lists!$T$4:$AA$49,7,FALSE))</f>
        <v/>
      </c>
      <c r="T973" s="102"/>
      <c r="U973" s="102"/>
      <c r="V973" s="102"/>
      <c r="W973" s="102"/>
      <c r="X973" s="102" t="str">
        <f>IF(ISERROR(VLOOKUP($E973,Lists!$T$4:$AF$49,13,FALSE))," ",VLOOKUP($E973,Lists!$T$4:$AF$49,13,FALSE))</f>
        <v xml:space="preserve"> </v>
      </c>
    </row>
    <row r="974" spans="1:24" x14ac:dyDescent="0.25">
      <c r="A974" s="91"/>
      <c r="B974" s="76" t="s">
        <v>781</v>
      </c>
      <c r="C974" s="89" t="s">
        <v>900</v>
      </c>
      <c r="D974" s="139" t="str">
        <f>IF(ISERROR(VLOOKUP($B974,Lists!$R$4:$S$17,2,FALSE)),"",VLOOKUP($B974,Lists!$R$4:$S$17,2,FALSE))</f>
        <v/>
      </c>
      <c r="E974" s="90" t="s">
        <v>799</v>
      </c>
      <c r="F974" s="96"/>
      <c r="G974" s="96" t="s">
        <v>836</v>
      </c>
      <c r="H974" s="91" t="s">
        <v>1016</v>
      </c>
      <c r="I974" s="91" t="s">
        <v>926</v>
      </c>
      <c r="J974" s="97"/>
      <c r="K974" s="78" t="s">
        <v>945</v>
      </c>
      <c r="L974" s="140" t="str">
        <f>IF(ISERROR(VLOOKUP($B974&amp;" "&amp;$M974,Lists!$AC$4:$AD$17,2,FALSE)),"",VLOOKUP($B974&amp;" "&amp;$M974,Lists!$AC$4:$AD$17,2,FALSE))</f>
        <v/>
      </c>
      <c r="M974" s="78" t="str">
        <f>IF(ISERROR(VLOOKUP($K974,Lists!$L$4:$M$7,2,FALSE)),"",VLOOKUP($K974,Lists!$L$4:$M$7,2,FALSE))</f>
        <v/>
      </c>
      <c r="N974" s="98" t="str">
        <f t="shared" si="15"/>
        <v/>
      </c>
      <c r="O974" s="124" t="str">
        <f>IF(C974="no",VLOOKUP(B974,Lists!$R$4:$AB$17,10, FALSE),"Please enter details here")</f>
        <v>Please enter details here</v>
      </c>
      <c r="P974" s="99"/>
      <c r="Q974" s="99" t="str">
        <f>IF(Lists!$BA$4="","No","")</f>
        <v>No</v>
      </c>
      <c r="R974" s="100" t="str">
        <f>IF(ISERROR(VLOOKUP($E974,Lists!$T$4:$AA$49,6,FALSE)),"",VLOOKUP($E974,Lists!$T$4:$AA$49,6,FALSE))</f>
        <v/>
      </c>
      <c r="S974" s="101" t="str">
        <f>IF(ISERROR(VLOOKUP($E974,Lists!$T$4:$AA$49,7,FALSE)),"",VLOOKUP($E974,Lists!$T$4:$AA$49,7,FALSE))</f>
        <v/>
      </c>
      <c r="T974" s="102"/>
      <c r="U974" s="102"/>
      <c r="V974" s="102"/>
      <c r="W974" s="102"/>
      <c r="X974" s="102" t="str">
        <f>IF(ISERROR(VLOOKUP($E974,Lists!$T$4:$AF$49,13,FALSE))," ",VLOOKUP($E974,Lists!$T$4:$AF$49,13,FALSE))</f>
        <v xml:space="preserve"> </v>
      </c>
    </row>
    <row r="975" spans="1:24" x14ac:dyDescent="0.25">
      <c r="A975" s="91"/>
      <c r="B975" s="76" t="s">
        <v>781</v>
      </c>
      <c r="C975" s="89" t="s">
        <v>900</v>
      </c>
      <c r="D975" s="139" t="str">
        <f>IF(ISERROR(VLOOKUP($B975,Lists!$R$4:$S$17,2,FALSE)),"",VLOOKUP($B975,Lists!$R$4:$S$17,2,FALSE))</f>
        <v/>
      </c>
      <c r="E975" s="90" t="s">
        <v>799</v>
      </c>
      <c r="F975" s="96"/>
      <c r="G975" s="96" t="s">
        <v>836</v>
      </c>
      <c r="H975" s="91" t="s">
        <v>1016</v>
      </c>
      <c r="I975" s="91" t="s">
        <v>926</v>
      </c>
      <c r="J975" s="97"/>
      <c r="K975" s="78" t="s">
        <v>945</v>
      </c>
      <c r="L975" s="140" t="str">
        <f>IF(ISERROR(VLOOKUP($B975&amp;" "&amp;$M975,Lists!$AC$4:$AD$17,2,FALSE)),"",VLOOKUP($B975&amp;" "&amp;$M975,Lists!$AC$4:$AD$17,2,FALSE))</f>
        <v/>
      </c>
      <c r="M975" s="78" t="str">
        <f>IF(ISERROR(VLOOKUP($K975,Lists!$L$4:$M$7,2,FALSE)),"",VLOOKUP($K975,Lists!$L$4:$M$7,2,FALSE))</f>
        <v/>
      </c>
      <c r="N975" s="98" t="str">
        <f t="shared" si="15"/>
        <v/>
      </c>
      <c r="O975" s="124" t="str">
        <f>IF(C975="no",VLOOKUP(B975,Lists!$R$4:$AB$17,10, FALSE),"Please enter details here")</f>
        <v>Please enter details here</v>
      </c>
      <c r="P975" s="99"/>
      <c r="Q975" s="99" t="str">
        <f>IF(Lists!$BA$4="","No","")</f>
        <v>No</v>
      </c>
      <c r="R975" s="100" t="str">
        <f>IF(ISERROR(VLOOKUP($E975,Lists!$T$4:$AA$49,6,FALSE)),"",VLOOKUP($E975,Lists!$T$4:$AA$49,6,FALSE))</f>
        <v/>
      </c>
      <c r="S975" s="101" t="str">
        <f>IF(ISERROR(VLOOKUP($E975,Lists!$T$4:$AA$49,7,FALSE)),"",VLOOKUP($E975,Lists!$T$4:$AA$49,7,FALSE))</f>
        <v/>
      </c>
      <c r="T975" s="102"/>
      <c r="U975" s="102"/>
      <c r="V975" s="102"/>
      <c r="W975" s="102"/>
      <c r="X975" s="102" t="str">
        <f>IF(ISERROR(VLOOKUP($E975,Lists!$T$4:$AF$49,13,FALSE))," ",VLOOKUP($E975,Lists!$T$4:$AF$49,13,FALSE))</f>
        <v xml:space="preserve"> </v>
      </c>
    </row>
    <row r="976" spans="1:24" x14ac:dyDescent="0.25">
      <c r="A976" s="91"/>
      <c r="B976" s="76" t="s">
        <v>781</v>
      </c>
      <c r="C976" s="89" t="s">
        <v>900</v>
      </c>
      <c r="D976" s="139" t="str">
        <f>IF(ISERROR(VLOOKUP($B976,Lists!$R$4:$S$17,2,FALSE)),"",VLOOKUP($B976,Lists!$R$4:$S$17,2,FALSE))</f>
        <v/>
      </c>
      <c r="E976" s="90" t="s">
        <v>799</v>
      </c>
      <c r="F976" s="96"/>
      <c r="G976" s="96" t="s">
        <v>836</v>
      </c>
      <c r="H976" s="91" t="s">
        <v>1016</v>
      </c>
      <c r="I976" s="91" t="s">
        <v>926</v>
      </c>
      <c r="J976" s="97"/>
      <c r="K976" s="78" t="s">
        <v>945</v>
      </c>
      <c r="L976" s="140" t="str">
        <f>IF(ISERROR(VLOOKUP($B976&amp;" "&amp;$M976,Lists!$AC$4:$AD$17,2,FALSE)),"",VLOOKUP($B976&amp;" "&amp;$M976,Lists!$AC$4:$AD$17,2,FALSE))</f>
        <v/>
      </c>
      <c r="M976" s="78" t="str">
        <f>IF(ISERROR(VLOOKUP($K976,Lists!$L$4:$M$7,2,FALSE)),"",VLOOKUP($K976,Lists!$L$4:$M$7,2,FALSE))</f>
        <v/>
      </c>
      <c r="N976" s="98" t="str">
        <f t="shared" si="15"/>
        <v/>
      </c>
      <c r="O976" s="124" t="str">
        <f>IF(C976="no",VLOOKUP(B976,Lists!$R$4:$AB$17,10, FALSE),"Please enter details here")</f>
        <v>Please enter details here</v>
      </c>
      <c r="P976" s="99"/>
      <c r="Q976" s="99" t="str">
        <f>IF(Lists!$BA$4="","No","")</f>
        <v>No</v>
      </c>
      <c r="R976" s="100" t="str">
        <f>IF(ISERROR(VLOOKUP($E976,Lists!$T$4:$AA$49,6,FALSE)),"",VLOOKUP($E976,Lists!$T$4:$AA$49,6,FALSE))</f>
        <v/>
      </c>
      <c r="S976" s="101" t="str">
        <f>IF(ISERROR(VLOOKUP($E976,Lists!$T$4:$AA$49,7,FALSE)),"",VLOOKUP($E976,Lists!$T$4:$AA$49,7,FALSE))</f>
        <v/>
      </c>
      <c r="T976" s="102"/>
      <c r="U976" s="102"/>
      <c r="V976" s="102"/>
      <c r="W976" s="102"/>
      <c r="X976" s="102" t="str">
        <f>IF(ISERROR(VLOOKUP($E976,Lists!$T$4:$AF$49,13,FALSE))," ",VLOOKUP($E976,Lists!$T$4:$AF$49,13,FALSE))</f>
        <v xml:space="preserve"> </v>
      </c>
    </row>
    <row r="977" spans="1:24" x14ac:dyDescent="0.25">
      <c r="A977" s="91"/>
      <c r="B977" s="76" t="s">
        <v>781</v>
      </c>
      <c r="C977" s="89" t="s">
        <v>900</v>
      </c>
      <c r="D977" s="139" t="str">
        <f>IF(ISERROR(VLOOKUP($B977,Lists!$R$4:$S$17,2,FALSE)),"",VLOOKUP($B977,Lists!$R$4:$S$17,2,FALSE))</f>
        <v/>
      </c>
      <c r="E977" s="90" t="s">
        <v>799</v>
      </c>
      <c r="F977" s="96"/>
      <c r="G977" s="96" t="s">
        <v>836</v>
      </c>
      <c r="H977" s="91" t="s">
        <v>1016</v>
      </c>
      <c r="I977" s="91" t="s">
        <v>926</v>
      </c>
      <c r="J977" s="97"/>
      <c r="K977" s="78" t="s">
        <v>945</v>
      </c>
      <c r="L977" s="140" t="str">
        <f>IF(ISERROR(VLOOKUP($B977&amp;" "&amp;$M977,Lists!$AC$4:$AD$17,2,FALSE)),"",VLOOKUP($B977&amp;" "&amp;$M977,Lists!$AC$4:$AD$17,2,FALSE))</f>
        <v/>
      </c>
      <c r="M977" s="78" t="str">
        <f>IF(ISERROR(VLOOKUP($K977,Lists!$L$4:$M$7,2,FALSE)),"",VLOOKUP($K977,Lists!$L$4:$M$7,2,FALSE))</f>
        <v/>
      </c>
      <c r="N977" s="98" t="str">
        <f t="shared" si="15"/>
        <v/>
      </c>
      <c r="O977" s="124" t="str">
        <f>IF(C977="no",VLOOKUP(B977,Lists!$R$4:$AB$17,10, FALSE),"Please enter details here")</f>
        <v>Please enter details here</v>
      </c>
      <c r="P977" s="99"/>
      <c r="Q977" s="99" t="str">
        <f>IF(Lists!$BA$4="","No","")</f>
        <v>No</v>
      </c>
      <c r="R977" s="100" t="str">
        <f>IF(ISERROR(VLOOKUP($E977,Lists!$T$4:$AA$49,6,FALSE)),"",VLOOKUP($E977,Lists!$T$4:$AA$49,6,FALSE))</f>
        <v/>
      </c>
      <c r="S977" s="101" t="str">
        <f>IF(ISERROR(VLOOKUP($E977,Lists!$T$4:$AA$49,7,FALSE)),"",VLOOKUP($E977,Lists!$T$4:$AA$49,7,FALSE))</f>
        <v/>
      </c>
      <c r="T977" s="102"/>
      <c r="U977" s="102"/>
      <c r="V977" s="102"/>
      <c r="W977" s="102"/>
      <c r="X977" s="102" t="str">
        <f>IF(ISERROR(VLOOKUP($E977,Lists!$T$4:$AF$49,13,FALSE))," ",VLOOKUP($E977,Lists!$T$4:$AF$49,13,FALSE))</f>
        <v xml:space="preserve"> </v>
      </c>
    </row>
    <row r="978" spans="1:24" x14ac:dyDescent="0.25">
      <c r="A978" s="91"/>
      <c r="B978" s="76" t="s">
        <v>781</v>
      </c>
      <c r="C978" s="89" t="s">
        <v>900</v>
      </c>
      <c r="D978" s="139" t="str">
        <f>IF(ISERROR(VLOOKUP($B978,Lists!$R$4:$S$17,2,FALSE)),"",VLOOKUP($B978,Lists!$R$4:$S$17,2,FALSE))</f>
        <v/>
      </c>
      <c r="E978" s="90" t="s">
        <v>799</v>
      </c>
      <c r="F978" s="96"/>
      <c r="G978" s="96" t="s">
        <v>836</v>
      </c>
      <c r="H978" s="91" t="s">
        <v>1016</v>
      </c>
      <c r="I978" s="91" t="s">
        <v>926</v>
      </c>
      <c r="J978" s="97"/>
      <c r="K978" s="78" t="s">
        <v>945</v>
      </c>
      <c r="L978" s="140" t="str">
        <f>IF(ISERROR(VLOOKUP($B978&amp;" "&amp;$M978,Lists!$AC$4:$AD$17,2,FALSE)),"",VLOOKUP($B978&amp;" "&amp;$M978,Lists!$AC$4:$AD$17,2,FALSE))</f>
        <v/>
      </c>
      <c r="M978" s="78" t="str">
        <f>IF(ISERROR(VLOOKUP($K978,Lists!$L$4:$M$7,2,FALSE)),"",VLOOKUP($K978,Lists!$L$4:$M$7,2,FALSE))</f>
        <v/>
      </c>
      <c r="N978" s="98" t="str">
        <f t="shared" si="15"/>
        <v/>
      </c>
      <c r="O978" s="124" t="str">
        <f>IF(C978="no",VLOOKUP(B978,Lists!$R$4:$AB$17,10, FALSE),"Please enter details here")</f>
        <v>Please enter details here</v>
      </c>
      <c r="P978" s="99"/>
      <c r="Q978" s="99" t="str">
        <f>IF(Lists!$BA$4="","No","")</f>
        <v>No</v>
      </c>
      <c r="R978" s="100" t="str">
        <f>IF(ISERROR(VLOOKUP($E978,Lists!$T$4:$AA$49,6,FALSE)),"",VLOOKUP($E978,Lists!$T$4:$AA$49,6,FALSE))</f>
        <v/>
      </c>
      <c r="S978" s="101" t="str">
        <f>IF(ISERROR(VLOOKUP($E978,Lists!$T$4:$AA$49,7,FALSE)),"",VLOOKUP($E978,Lists!$T$4:$AA$49,7,FALSE))</f>
        <v/>
      </c>
      <c r="T978" s="102"/>
      <c r="U978" s="102"/>
      <c r="V978" s="102"/>
      <c r="W978" s="102"/>
      <c r="X978" s="102" t="str">
        <f>IF(ISERROR(VLOOKUP($E978,Lists!$T$4:$AF$49,13,FALSE))," ",VLOOKUP($E978,Lists!$T$4:$AF$49,13,FALSE))</f>
        <v xml:space="preserve"> </v>
      </c>
    </row>
    <row r="979" spans="1:24" x14ac:dyDescent="0.25">
      <c r="A979" s="91"/>
      <c r="B979" s="76" t="s">
        <v>781</v>
      </c>
      <c r="C979" s="89" t="s">
        <v>900</v>
      </c>
      <c r="D979" s="139" t="str">
        <f>IF(ISERROR(VLOOKUP($B979,Lists!$R$4:$S$17,2,FALSE)),"",VLOOKUP($B979,Lists!$R$4:$S$17,2,FALSE))</f>
        <v/>
      </c>
      <c r="E979" s="90" t="s">
        <v>799</v>
      </c>
      <c r="F979" s="96"/>
      <c r="G979" s="96" t="s">
        <v>836</v>
      </c>
      <c r="H979" s="91" t="s">
        <v>1016</v>
      </c>
      <c r="I979" s="91" t="s">
        <v>926</v>
      </c>
      <c r="J979" s="97"/>
      <c r="K979" s="78" t="s">
        <v>945</v>
      </c>
      <c r="L979" s="140" t="str">
        <f>IF(ISERROR(VLOOKUP($B979&amp;" "&amp;$M979,Lists!$AC$4:$AD$17,2,FALSE)),"",VLOOKUP($B979&amp;" "&amp;$M979,Lists!$AC$4:$AD$17,2,FALSE))</f>
        <v/>
      </c>
      <c r="M979" s="78" t="str">
        <f>IF(ISERROR(VLOOKUP($K979,Lists!$L$4:$M$7,2,FALSE)),"",VLOOKUP($K979,Lists!$L$4:$M$7,2,FALSE))</f>
        <v/>
      </c>
      <c r="N979" s="98" t="str">
        <f t="shared" si="15"/>
        <v/>
      </c>
      <c r="O979" s="124" t="str">
        <f>IF(C979="no",VLOOKUP(B979,Lists!$R$4:$AB$17,10, FALSE),"Please enter details here")</f>
        <v>Please enter details here</v>
      </c>
      <c r="P979" s="99"/>
      <c r="Q979" s="99" t="str">
        <f>IF(Lists!$BA$4="","No","")</f>
        <v>No</v>
      </c>
      <c r="R979" s="100" t="str">
        <f>IF(ISERROR(VLOOKUP($E979,Lists!$T$4:$AA$49,6,FALSE)),"",VLOOKUP($E979,Lists!$T$4:$AA$49,6,FALSE))</f>
        <v/>
      </c>
      <c r="S979" s="101" t="str">
        <f>IF(ISERROR(VLOOKUP($E979,Lists!$T$4:$AA$49,7,FALSE)),"",VLOOKUP($E979,Lists!$T$4:$AA$49,7,FALSE))</f>
        <v/>
      </c>
      <c r="T979" s="102"/>
      <c r="U979" s="102"/>
      <c r="V979" s="102"/>
      <c r="W979" s="102"/>
      <c r="X979" s="102" t="str">
        <f>IF(ISERROR(VLOOKUP($E979,Lists!$T$4:$AF$49,13,FALSE))," ",VLOOKUP($E979,Lists!$T$4:$AF$49,13,FALSE))</f>
        <v xml:space="preserve"> </v>
      </c>
    </row>
    <row r="980" spans="1:24" x14ac:dyDescent="0.25">
      <c r="A980" s="91"/>
      <c r="B980" s="76" t="s">
        <v>781</v>
      </c>
      <c r="C980" s="89" t="s">
        <v>900</v>
      </c>
      <c r="D980" s="139" t="str">
        <f>IF(ISERROR(VLOOKUP($B980,Lists!$R$4:$S$17,2,FALSE)),"",VLOOKUP($B980,Lists!$R$4:$S$17,2,FALSE))</f>
        <v/>
      </c>
      <c r="E980" s="90" t="s">
        <v>799</v>
      </c>
      <c r="F980" s="96"/>
      <c r="G980" s="96" t="s">
        <v>836</v>
      </c>
      <c r="H980" s="91" t="s">
        <v>1016</v>
      </c>
      <c r="I980" s="91" t="s">
        <v>926</v>
      </c>
      <c r="J980" s="97"/>
      <c r="K980" s="78" t="s">
        <v>945</v>
      </c>
      <c r="L980" s="140" t="str">
        <f>IF(ISERROR(VLOOKUP($B980&amp;" "&amp;$M980,Lists!$AC$4:$AD$17,2,FALSE)),"",VLOOKUP($B980&amp;" "&amp;$M980,Lists!$AC$4:$AD$17,2,FALSE))</f>
        <v/>
      </c>
      <c r="M980" s="78" t="str">
        <f>IF(ISERROR(VLOOKUP($K980,Lists!$L$4:$M$7,2,FALSE)),"",VLOOKUP($K980,Lists!$L$4:$M$7,2,FALSE))</f>
        <v/>
      </c>
      <c r="N980" s="98" t="str">
        <f t="shared" si="15"/>
        <v/>
      </c>
      <c r="O980" s="124" t="str">
        <f>IF(C980="no",VLOOKUP(B980,Lists!$R$4:$AB$17,10, FALSE),"Please enter details here")</f>
        <v>Please enter details here</v>
      </c>
      <c r="P980" s="99"/>
      <c r="Q980" s="99" t="str">
        <f>IF(Lists!$BA$4="","No","")</f>
        <v>No</v>
      </c>
      <c r="R980" s="100" t="str">
        <f>IF(ISERROR(VLOOKUP($E980,Lists!$T$4:$AA$49,6,FALSE)),"",VLOOKUP($E980,Lists!$T$4:$AA$49,6,FALSE))</f>
        <v/>
      </c>
      <c r="S980" s="101" t="str">
        <f>IF(ISERROR(VLOOKUP($E980,Lists!$T$4:$AA$49,7,FALSE)),"",VLOOKUP($E980,Lists!$T$4:$AA$49,7,FALSE))</f>
        <v/>
      </c>
      <c r="T980" s="102"/>
      <c r="U980" s="102"/>
      <c r="V980" s="102"/>
      <c r="W980" s="102"/>
      <c r="X980" s="102" t="str">
        <f>IF(ISERROR(VLOOKUP($E980,Lists!$T$4:$AF$49,13,FALSE))," ",VLOOKUP($E980,Lists!$T$4:$AF$49,13,FALSE))</f>
        <v xml:space="preserve"> </v>
      </c>
    </row>
    <row r="981" spans="1:24" x14ac:dyDescent="0.25">
      <c r="A981" s="91"/>
      <c r="B981" s="76" t="s">
        <v>781</v>
      </c>
      <c r="C981" s="89" t="s">
        <v>900</v>
      </c>
      <c r="D981" s="139" t="str">
        <f>IF(ISERROR(VLOOKUP($B981,Lists!$R$4:$S$17,2,FALSE)),"",VLOOKUP($B981,Lists!$R$4:$S$17,2,FALSE))</f>
        <v/>
      </c>
      <c r="E981" s="90" t="s">
        <v>799</v>
      </c>
      <c r="F981" s="96"/>
      <c r="G981" s="96" t="s">
        <v>836</v>
      </c>
      <c r="H981" s="91" t="s">
        <v>1016</v>
      </c>
      <c r="I981" s="91" t="s">
        <v>926</v>
      </c>
      <c r="J981" s="97"/>
      <c r="K981" s="78" t="s">
        <v>945</v>
      </c>
      <c r="L981" s="140" t="str">
        <f>IF(ISERROR(VLOOKUP($B981&amp;" "&amp;$M981,Lists!$AC$4:$AD$17,2,FALSE)),"",VLOOKUP($B981&amp;" "&amp;$M981,Lists!$AC$4:$AD$17,2,FALSE))</f>
        <v/>
      </c>
      <c r="M981" s="78" t="str">
        <f>IF(ISERROR(VLOOKUP($K981,Lists!$L$4:$M$7,2,FALSE)),"",VLOOKUP($K981,Lists!$L$4:$M$7,2,FALSE))</f>
        <v/>
      </c>
      <c r="N981" s="98" t="str">
        <f t="shared" si="15"/>
        <v/>
      </c>
      <c r="O981" s="124" t="str">
        <f>IF(C981="no",VLOOKUP(B981,Lists!$R$4:$AB$17,10, FALSE),"Please enter details here")</f>
        <v>Please enter details here</v>
      </c>
      <c r="P981" s="99"/>
      <c r="Q981" s="99" t="str">
        <f>IF(Lists!$BA$4="","No","")</f>
        <v>No</v>
      </c>
      <c r="R981" s="100" t="str">
        <f>IF(ISERROR(VLOOKUP($E981,Lists!$T$4:$AA$49,6,FALSE)),"",VLOOKUP($E981,Lists!$T$4:$AA$49,6,FALSE))</f>
        <v/>
      </c>
      <c r="S981" s="101" t="str">
        <f>IF(ISERROR(VLOOKUP($E981,Lists!$T$4:$AA$49,7,FALSE)),"",VLOOKUP($E981,Lists!$T$4:$AA$49,7,FALSE))</f>
        <v/>
      </c>
      <c r="T981" s="102"/>
      <c r="U981" s="102"/>
      <c r="V981" s="102"/>
      <c r="W981" s="102"/>
      <c r="X981" s="102" t="str">
        <f>IF(ISERROR(VLOOKUP($E981,Lists!$T$4:$AF$49,13,FALSE))," ",VLOOKUP($E981,Lists!$T$4:$AF$49,13,FALSE))</f>
        <v xml:space="preserve"> </v>
      </c>
    </row>
    <row r="982" spans="1:24" x14ac:dyDescent="0.25">
      <c r="A982" s="91"/>
      <c r="B982" s="76" t="s">
        <v>781</v>
      </c>
      <c r="C982" s="89" t="s">
        <v>900</v>
      </c>
      <c r="D982" s="139" t="str">
        <f>IF(ISERROR(VLOOKUP($B982,Lists!$R$4:$S$17,2,FALSE)),"",VLOOKUP($B982,Lists!$R$4:$S$17,2,FALSE))</f>
        <v/>
      </c>
      <c r="E982" s="90" t="s">
        <v>799</v>
      </c>
      <c r="F982" s="96"/>
      <c r="G982" s="96" t="s">
        <v>836</v>
      </c>
      <c r="H982" s="91" t="s">
        <v>1016</v>
      </c>
      <c r="I982" s="91" t="s">
        <v>926</v>
      </c>
      <c r="J982" s="97"/>
      <c r="K982" s="78" t="s">
        <v>945</v>
      </c>
      <c r="L982" s="140" t="str">
        <f>IF(ISERROR(VLOOKUP($B982&amp;" "&amp;$M982,Lists!$AC$4:$AD$17,2,FALSE)),"",VLOOKUP($B982&amp;" "&amp;$M982,Lists!$AC$4:$AD$17,2,FALSE))</f>
        <v/>
      </c>
      <c r="M982" s="78" t="str">
        <f>IF(ISERROR(VLOOKUP($K982,Lists!$L$4:$M$7,2,FALSE)),"",VLOOKUP($K982,Lists!$L$4:$M$7,2,FALSE))</f>
        <v/>
      </c>
      <c r="N982" s="98" t="str">
        <f t="shared" si="15"/>
        <v/>
      </c>
      <c r="O982" s="124" t="str">
        <f>IF(C982="no",VLOOKUP(B982,Lists!$R$4:$AB$17,10, FALSE),"Please enter details here")</f>
        <v>Please enter details here</v>
      </c>
      <c r="P982" s="99"/>
      <c r="Q982" s="99" t="str">
        <f>IF(Lists!$BA$4="","No","")</f>
        <v>No</v>
      </c>
      <c r="R982" s="100" t="str">
        <f>IF(ISERROR(VLOOKUP($E982,Lists!$T$4:$AA$49,6,FALSE)),"",VLOOKUP($E982,Lists!$T$4:$AA$49,6,FALSE))</f>
        <v/>
      </c>
      <c r="S982" s="101" t="str">
        <f>IF(ISERROR(VLOOKUP($E982,Lists!$T$4:$AA$49,7,FALSE)),"",VLOOKUP($E982,Lists!$T$4:$AA$49,7,FALSE))</f>
        <v/>
      </c>
      <c r="T982" s="102"/>
      <c r="U982" s="102"/>
      <c r="V982" s="102"/>
      <c r="W982" s="102"/>
      <c r="X982" s="102" t="str">
        <f>IF(ISERROR(VLOOKUP($E982,Lists!$T$4:$AF$49,13,FALSE))," ",VLOOKUP($E982,Lists!$T$4:$AF$49,13,FALSE))</f>
        <v xml:space="preserve"> </v>
      </c>
    </row>
    <row r="983" spans="1:24" x14ac:dyDescent="0.25">
      <c r="A983" s="91"/>
      <c r="B983" s="76" t="s">
        <v>781</v>
      </c>
      <c r="C983" s="89" t="s">
        <v>900</v>
      </c>
      <c r="D983" s="139" t="str">
        <f>IF(ISERROR(VLOOKUP($B983,Lists!$R$4:$S$17,2,FALSE)),"",VLOOKUP($B983,Lists!$R$4:$S$17,2,FALSE))</f>
        <v/>
      </c>
      <c r="E983" s="90" t="s">
        <v>799</v>
      </c>
      <c r="F983" s="96"/>
      <c r="G983" s="96" t="s">
        <v>836</v>
      </c>
      <c r="H983" s="91" t="s">
        <v>1016</v>
      </c>
      <c r="I983" s="91" t="s">
        <v>926</v>
      </c>
      <c r="J983" s="97"/>
      <c r="K983" s="78" t="s">
        <v>945</v>
      </c>
      <c r="L983" s="140" t="str">
        <f>IF(ISERROR(VLOOKUP($B983&amp;" "&amp;$M983,Lists!$AC$4:$AD$17,2,FALSE)),"",VLOOKUP($B983&amp;" "&amp;$M983,Lists!$AC$4:$AD$17,2,FALSE))</f>
        <v/>
      </c>
      <c r="M983" s="78" t="str">
        <f>IF(ISERROR(VLOOKUP($K983,Lists!$L$4:$M$7,2,FALSE)),"",VLOOKUP($K983,Lists!$L$4:$M$7,2,FALSE))</f>
        <v/>
      </c>
      <c r="N983" s="98" t="str">
        <f t="shared" si="15"/>
        <v/>
      </c>
      <c r="O983" s="124" t="str">
        <f>IF(C983="no",VLOOKUP(B983,Lists!$R$4:$AB$17,10, FALSE),"Please enter details here")</f>
        <v>Please enter details here</v>
      </c>
      <c r="P983" s="99"/>
      <c r="Q983" s="99" t="str">
        <f>IF(Lists!$BA$4="","No","")</f>
        <v>No</v>
      </c>
      <c r="R983" s="100" t="str">
        <f>IF(ISERROR(VLOOKUP($E983,Lists!$T$4:$AA$49,6,FALSE)),"",VLOOKUP($E983,Lists!$T$4:$AA$49,6,FALSE))</f>
        <v/>
      </c>
      <c r="S983" s="101" t="str">
        <f>IF(ISERROR(VLOOKUP($E983,Lists!$T$4:$AA$49,7,FALSE)),"",VLOOKUP($E983,Lists!$T$4:$AA$49,7,FALSE))</f>
        <v/>
      </c>
      <c r="T983" s="102"/>
      <c r="U983" s="102"/>
      <c r="V983" s="102"/>
      <c r="W983" s="102"/>
      <c r="X983" s="102" t="str">
        <f>IF(ISERROR(VLOOKUP($E983,Lists!$T$4:$AF$49,13,FALSE))," ",VLOOKUP($E983,Lists!$T$4:$AF$49,13,FALSE))</f>
        <v xml:space="preserve"> </v>
      </c>
    </row>
    <row r="984" spans="1:24" x14ac:dyDescent="0.25">
      <c r="A984" s="91"/>
      <c r="B984" s="76" t="s">
        <v>781</v>
      </c>
      <c r="C984" s="89" t="s">
        <v>900</v>
      </c>
      <c r="D984" s="139" t="str">
        <f>IF(ISERROR(VLOOKUP($B984,Lists!$R$4:$S$17,2,FALSE)),"",VLOOKUP($B984,Lists!$R$4:$S$17,2,FALSE))</f>
        <v/>
      </c>
      <c r="E984" s="90" t="s">
        <v>799</v>
      </c>
      <c r="F984" s="96"/>
      <c r="G984" s="96" t="s">
        <v>836</v>
      </c>
      <c r="H984" s="91" t="s">
        <v>1016</v>
      </c>
      <c r="I984" s="91" t="s">
        <v>926</v>
      </c>
      <c r="J984" s="97"/>
      <c r="K984" s="78" t="s">
        <v>945</v>
      </c>
      <c r="L984" s="140" t="str">
        <f>IF(ISERROR(VLOOKUP($B984&amp;" "&amp;$M984,Lists!$AC$4:$AD$17,2,FALSE)),"",VLOOKUP($B984&amp;" "&amp;$M984,Lists!$AC$4:$AD$17,2,FALSE))</f>
        <v/>
      </c>
      <c r="M984" s="78" t="str">
        <f>IF(ISERROR(VLOOKUP($K984,Lists!$L$4:$M$7,2,FALSE)),"",VLOOKUP($K984,Lists!$L$4:$M$7,2,FALSE))</f>
        <v/>
      </c>
      <c r="N984" s="98" t="str">
        <f t="shared" si="15"/>
        <v/>
      </c>
      <c r="O984" s="124" t="str">
        <f>IF(C984="no",VLOOKUP(B984,Lists!$R$4:$AB$17,10, FALSE),"Please enter details here")</f>
        <v>Please enter details here</v>
      </c>
      <c r="P984" s="99"/>
      <c r="Q984" s="99" t="str">
        <f>IF(Lists!$BA$4="","No","")</f>
        <v>No</v>
      </c>
      <c r="R984" s="100" t="str">
        <f>IF(ISERROR(VLOOKUP($E984,Lists!$T$4:$AA$49,6,FALSE)),"",VLOOKUP($E984,Lists!$T$4:$AA$49,6,FALSE))</f>
        <v/>
      </c>
      <c r="S984" s="101" t="str">
        <f>IF(ISERROR(VLOOKUP($E984,Lists!$T$4:$AA$49,7,FALSE)),"",VLOOKUP($E984,Lists!$T$4:$AA$49,7,FALSE))</f>
        <v/>
      </c>
      <c r="T984" s="102"/>
      <c r="U984" s="102"/>
      <c r="V984" s="102"/>
      <c r="W984" s="102"/>
      <c r="X984" s="102" t="str">
        <f>IF(ISERROR(VLOOKUP($E984,Lists!$T$4:$AF$49,13,FALSE))," ",VLOOKUP($E984,Lists!$T$4:$AF$49,13,FALSE))</f>
        <v xml:space="preserve"> </v>
      </c>
    </row>
    <row r="985" spans="1:24" x14ac:dyDescent="0.25">
      <c r="A985" s="91"/>
      <c r="B985" s="76" t="s">
        <v>781</v>
      </c>
      <c r="C985" s="89" t="s">
        <v>900</v>
      </c>
      <c r="D985" s="139" t="str">
        <f>IF(ISERROR(VLOOKUP($B985,Lists!$R$4:$S$17,2,FALSE)),"",VLOOKUP($B985,Lists!$R$4:$S$17,2,FALSE))</f>
        <v/>
      </c>
      <c r="E985" s="90" t="s">
        <v>799</v>
      </c>
      <c r="F985" s="96"/>
      <c r="G985" s="96" t="s">
        <v>836</v>
      </c>
      <c r="H985" s="91" t="s">
        <v>1016</v>
      </c>
      <c r="I985" s="91" t="s">
        <v>926</v>
      </c>
      <c r="J985" s="97"/>
      <c r="K985" s="78" t="s">
        <v>945</v>
      </c>
      <c r="L985" s="140" t="str">
        <f>IF(ISERROR(VLOOKUP($B985&amp;" "&amp;$M985,Lists!$AC$4:$AD$17,2,FALSE)),"",VLOOKUP($B985&amp;" "&amp;$M985,Lists!$AC$4:$AD$17,2,FALSE))</f>
        <v/>
      </c>
      <c r="M985" s="78" t="str">
        <f>IF(ISERROR(VLOOKUP($K985,Lists!$L$4:$M$7,2,FALSE)),"",VLOOKUP($K985,Lists!$L$4:$M$7,2,FALSE))</f>
        <v/>
      </c>
      <c r="N985" s="98" t="str">
        <f t="shared" si="15"/>
        <v/>
      </c>
      <c r="O985" s="124" t="str">
        <f>IF(C985="no",VLOOKUP(B985,Lists!$R$4:$AB$17,10, FALSE),"Please enter details here")</f>
        <v>Please enter details here</v>
      </c>
      <c r="P985" s="99"/>
      <c r="Q985" s="99" t="str">
        <f>IF(Lists!$BA$4="","No","")</f>
        <v>No</v>
      </c>
      <c r="R985" s="100" t="str">
        <f>IF(ISERROR(VLOOKUP($E985,Lists!$T$4:$AA$49,6,FALSE)),"",VLOOKUP($E985,Lists!$T$4:$AA$49,6,FALSE))</f>
        <v/>
      </c>
      <c r="S985" s="101" t="str">
        <f>IF(ISERROR(VLOOKUP($E985,Lists!$T$4:$AA$49,7,FALSE)),"",VLOOKUP($E985,Lists!$T$4:$AA$49,7,FALSE))</f>
        <v/>
      </c>
      <c r="T985" s="102"/>
      <c r="U985" s="102"/>
      <c r="V985" s="102"/>
      <c r="W985" s="102"/>
      <c r="X985" s="102" t="str">
        <f>IF(ISERROR(VLOOKUP($E985,Lists!$T$4:$AF$49,13,FALSE))," ",VLOOKUP($E985,Lists!$T$4:$AF$49,13,FALSE))</f>
        <v xml:space="preserve"> </v>
      </c>
    </row>
    <row r="986" spans="1:24" x14ac:dyDescent="0.25">
      <c r="A986" s="91"/>
      <c r="B986" s="76" t="s">
        <v>781</v>
      </c>
      <c r="C986" s="89" t="s">
        <v>900</v>
      </c>
      <c r="D986" s="139" t="str">
        <f>IF(ISERROR(VLOOKUP($B986,Lists!$R$4:$S$17,2,FALSE)),"",VLOOKUP($B986,Lists!$R$4:$S$17,2,FALSE))</f>
        <v/>
      </c>
      <c r="E986" s="90" t="s">
        <v>799</v>
      </c>
      <c r="F986" s="96"/>
      <c r="G986" s="96" t="s">
        <v>836</v>
      </c>
      <c r="H986" s="91" t="s">
        <v>1016</v>
      </c>
      <c r="I986" s="91" t="s">
        <v>926</v>
      </c>
      <c r="J986" s="97"/>
      <c r="K986" s="78" t="s">
        <v>945</v>
      </c>
      <c r="L986" s="140" t="str">
        <f>IF(ISERROR(VLOOKUP($B986&amp;" "&amp;$M986,Lists!$AC$4:$AD$17,2,FALSE)),"",VLOOKUP($B986&amp;" "&amp;$M986,Lists!$AC$4:$AD$17,2,FALSE))</f>
        <v/>
      </c>
      <c r="M986" s="78" t="str">
        <f>IF(ISERROR(VLOOKUP($K986,Lists!$L$4:$M$7,2,FALSE)),"",VLOOKUP($K986,Lists!$L$4:$M$7,2,FALSE))</f>
        <v/>
      </c>
      <c r="N986" s="98" t="str">
        <f t="shared" si="15"/>
        <v/>
      </c>
      <c r="O986" s="124" t="str">
        <f>IF(C986="no",VLOOKUP(B986,Lists!$R$4:$AB$17,10, FALSE),"Please enter details here")</f>
        <v>Please enter details here</v>
      </c>
      <c r="P986" s="99"/>
      <c r="Q986" s="99" t="str">
        <f>IF(Lists!$BA$4="","No","")</f>
        <v>No</v>
      </c>
      <c r="R986" s="100" t="str">
        <f>IF(ISERROR(VLOOKUP($E986,Lists!$T$4:$AA$49,6,FALSE)),"",VLOOKUP($E986,Lists!$T$4:$AA$49,6,FALSE))</f>
        <v/>
      </c>
      <c r="S986" s="101" t="str">
        <f>IF(ISERROR(VLOOKUP($E986,Lists!$T$4:$AA$49,7,FALSE)),"",VLOOKUP($E986,Lists!$T$4:$AA$49,7,FALSE))</f>
        <v/>
      </c>
      <c r="T986" s="102"/>
      <c r="U986" s="102"/>
      <c r="V986" s="102"/>
      <c r="W986" s="102"/>
      <c r="X986" s="102" t="str">
        <f>IF(ISERROR(VLOOKUP($E986,Lists!$T$4:$AF$49,13,FALSE))," ",VLOOKUP($E986,Lists!$T$4:$AF$49,13,FALSE))</f>
        <v xml:space="preserve"> </v>
      </c>
    </row>
    <row r="987" spans="1:24" x14ac:dyDescent="0.25">
      <c r="A987" s="91"/>
      <c r="B987" s="76" t="s">
        <v>781</v>
      </c>
      <c r="C987" s="89" t="s">
        <v>900</v>
      </c>
      <c r="D987" s="139" t="str">
        <f>IF(ISERROR(VLOOKUP($B987,Lists!$R$4:$S$17,2,FALSE)),"",VLOOKUP($B987,Lists!$R$4:$S$17,2,FALSE))</f>
        <v/>
      </c>
      <c r="E987" s="90" t="s">
        <v>799</v>
      </c>
      <c r="F987" s="96"/>
      <c r="G987" s="96" t="s">
        <v>836</v>
      </c>
      <c r="H987" s="91" t="s">
        <v>1016</v>
      </c>
      <c r="I987" s="91" t="s">
        <v>926</v>
      </c>
      <c r="J987" s="97"/>
      <c r="K987" s="78" t="s">
        <v>945</v>
      </c>
      <c r="L987" s="140" t="str">
        <f>IF(ISERROR(VLOOKUP($B987&amp;" "&amp;$M987,Lists!$AC$4:$AD$17,2,FALSE)),"",VLOOKUP($B987&amp;" "&amp;$M987,Lists!$AC$4:$AD$17,2,FALSE))</f>
        <v/>
      </c>
      <c r="M987" s="78" t="str">
        <f>IF(ISERROR(VLOOKUP($K987,Lists!$L$4:$M$7,2,FALSE)),"",VLOOKUP($K987,Lists!$L$4:$M$7,2,FALSE))</f>
        <v/>
      </c>
      <c r="N987" s="98" t="str">
        <f t="shared" si="15"/>
        <v/>
      </c>
      <c r="O987" s="124" t="str">
        <f>IF(C987="no",VLOOKUP(B987,Lists!$R$4:$AB$17,10, FALSE),"Please enter details here")</f>
        <v>Please enter details here</v>
      </c>
      <c r="P987" s="99"/>
      <c r="Q987" s="99" t="str">
        <f>IF(Lists!$BA$4="","No","")</f>
        <v>No</v>
      </c>
      <c r="R987" s="100" t="str">
        <f>IF(ISERROR(VLOOKUP($E987,Lists!$T$4:$AA$49,6,FALSE)),"",VLOOKUP($E987,Lists!$T$4:$AA$49,6,FALSE))</f>
        <v/>
      </c>
      <c r="S987" s="101" t="str">
        <f>IF(ISERROR(VLOOKUP($E987,Lists!$T$4:$AA$49,7,FALSE)),"",VLOOKUP($E987,Lists!$T$4:$AA$49,7,FALSE))</f>
        <v/>
      </c>
      <c r="T987" s="102"/>
      <c r="U987" s="102"/>
      <c r="V987" s="102"/>
      <c r="W987" s="102"/>
      <c r="X987" s="102" t="str">
        <f>IF(ISERROR(VLOOKUP($E987,Lists!$T$4:$AF$49,13,FALSE))," ",VLOOKUP($E987,Lists!$T$4:$AF$49,13,FALSE))</f>
        <v xml:space="preserve"> </v>
      </c>
    </row>
    <row r="988" spans="1:24" x14ac:dyDescent="0.25">
      <c r="A988" s="91"/>
      <c r="B988" s="76" t="s">
        <v>781</v>
      </c>
      <c r="C988" s="89" t="s">
        <v>900</v>
      </c>
      <c r="D988" s="139" t="str">
        <f>IF(ISERROR(VLOOKUP($B988,Lists!$R$4:$S$17,2,FALSE)),"",VLOOKUP($B988,Lists!$R$4:$S$17,2,FALSE))</f>
        <v/>
      </c>
      <c r="E988" s="90" t="s">
        <v>799</v>
      </c>
      <c r="F988" s="96"/>
      <c r="G988" s="96" t="s">
        <v>836</v>
      </c>
      <c r="H988" s="91" t="s">
        <v>1016</v>
      </c>
      <c r="I988" s="91" t="s">
        <v>926</v>
      </c>
      <c r="J988" s="97"/>
      <c r="K988" s="78" t="s">
        <v>945</v>
      </c>
      <c r="L988" s="140" t="str">
        <f>IF(ISERROR(VLOOKUP($B988&amp;" "&amp;$M988,Lists!$AC$4:$AD$17,2,FALSE)),"",VLOOKUP($B988&amp;" "&amp;$M988,Lists!$AC$4:$AD$17,2,FALSE))</f>
        <v/>
      </c>
      <c r="M988" s="78" t="str">
        <f>IF(ISERROR(VLOOKUP($K988,Lists!$L$4:$M$7,2,FALSE)),"",VLOOKUP($K988,Lists!$L$4:$M$7,2,FALSE))</f>
        <v/>
      </c>
      <c r="N988" s="98" t="str">
        <f t="shared" si="15"/>
        <v/>
      </c>
      <c r="O988" s="124" t="str">
        <f>IF(C988="no",VLOOKUP(B988,Lists!$R$4:$AB$17,10, FALSE),"Please enter details here")</f>
        <v>Please enter details here</v>
      </c>
      <c r="P988" s="99"/>
      <c r="Q988" s="99" t="str">
        <f>IF(Lists!$BA$4="","No","")</f>
        <v>No</v>
      </c>
      <c r="R988" s="100" t="str">
        <f>IF(ISERROR(VLOOKUP($E988,Lists!$T$4:$AA$49,6,FALSE)),"",VLOOKUP($E988,Lists!$T$4:$AA$49,6,FALSE))</f>
        <v/>
      </c>
      <c r="S988" s="101" t="str">
        <f>IF(ISERROR(VLOOKUP($E988,Lists!$T$4:$AA$49,7,FALSE)),"",VLOOKUP($E988,Lists!$T$4:$AA$49,7,FALSE))</f>
        <v/>
      </c>
      <c r="T988" s="102"/>
      <c r="U988" s="102"/>
      <c r="V988" s="102"/>
      <c r="W988" s="102"/>
      <c r="X988" s="102" t="str">
        <f>IF(ISERROR(VLOOKUP($E988,Lists!$T$4:$AF$49,13,FALSE))," ",VLOOKUP($E988,Lists!$T$4:$AF$49,13,FALSE))</f>
        <v xml:space="preserve"> </v>
      </c>
    </row>
    <row r="989" spans="1:24" x14ac:dyDescent="0.25">
      <c r="A989" s="91"/>
      <c r="B989" s="76" t="s">
        <v>781</v>
      </c>
      <c r="C989" s="89" t="s">
        <v>900</v>
      </c>
      <c r="D989" s="139" t="str">
        <f>IF(ISERROR(VLOOKUP($B989,Lists!$R$4:$S$17,2,FALSE)),"",VLOOKUP($B989,Lists!$R$4:$S$17,2,FALSE))</f>
        <v/>
      </c>
      <c r="E989" s="90" t="s">
        <v>799</v>
      </c>
      <c r="F989" s="96"/>
      <c r="G989" s="96" t="s">
        <v>836</v>
      </c>
      <c r="H989" s="91" t="s">
        <v>1016</v>
      </c>
      <c r="I989" s="91" t="s">
        <v>926</v>
      </c>
      <c r="J989" s="97"/>
      <c r="K989" s="78" t="s">
        <v>945</v>
      </c>
      <c r="L989" s="140" t="str">
        <f>IF(ISERROR(VLOOKUP($B989&amp;" "&amp;$M989,Lists!$AC$4:$AD$17,2,FALSE)),"",VLOOKUP($B989&amp;" "&amp;$M989,Lists!$AC$4:$AD$17,2,FALSE))</f>
        <v/>
      </c>
      <c r="M989" s="78" t="str">
        <f>IF(ISERROR(VLOOKUP($K989,Lists!$L$4:$M$7,2,FALSE)),"",VLOOKUP($K989,Lists!$L$4:$M$7,2,FALSE))</f>
        <v/>
      </c>
      <c r="N989" s="98" t="str">
        <f t="shared" si="15"/>
        <v/>
      </c>
      <c r="O989" s="124" t="str">
        <f>IF(C989="no",VLOOKUP(B989,Lists!$R$4:$AB$17,10, FALSE),"Please enter details here")</f>
        <v>Please enter details here</v>
      </c>
      <c r="P989" s="99"/>
      <c r="Q989" s="99" t="str">
        <f>IF(Lists!$BA$4="","No","")</f>
        <v>No</v>
      </c>
      <c r="R989" s="100" t="str">
        <f>IF(ISERROR(VLOOKUP($E989,Lists!$T$4:$AA$49,6,FALSE)),"",VLOOKUP($E989,Lists!$T$4:$AA$49,6,FALSE))</f>
        <v/>
      </c>
      <c r="S989" s="101" t="str">
        <f>IF(ISERROR(VLOOKUP($E989,Lists!$T$4:$AA$49,7,FALSE)),"",VLOOKUP($E989,Lists!$T$4:$AA$49,7,FALSE))</f>
        <v/>
      </c>
      <c r="T989" s="102"/>
      <c r="U989" s="102"/>
      <c r="V989" s="102"/>
      <c r="W989" s="102"/>
      <c r="X989" s="102" t="str">
        <f>IF(ISERROR(VLOOKUP($E989,Lists!$T$4:$AF$49,13,FALSE))," ",VLOOKUP($E989,Lists!$T$4:$AF$49,13,FALSE))</f>
        <v xml:space="preserve"> </v>
      </c>
    </row>
    <row r="990" spans="1:24" x14ac:dyDescent="0.25">
      <c r="A990" s="91"/>
      <c r="B990" s="76" t="s">
        <v>781</v>
      </c>
      <c r="C990" s="89" t="s">
        <v>900</v>
      </c>
      <c r="D990" s="139" t="str">
        <f>IF(ISERROR(VLOOKUP($B990,Lists!$R$4:$S$17,2,FALSE)),"",VLOOKUP($B990,Lists!$R$4:$S$17,2,FALSE))</f>
        <v/>
      </c>
      <c r="E990" s="90" t="s">
        <v>799</v>
      </c>
      <c r="F990" s="96"/>
      <c r="G990" s="96" t="s">
        <v>836</v>
      </c>
      <c r="H990" s="91" t="s">
        <v>1016</v>
      </c>
      <c r="I990" s="91" t="s">
        <v>926</v>
      </c>
      <c r="J990" s="97"/>
      <c r="K990" s="78" t="s">
        <v>945</v>
      </c>
      <c r="L990" s="140" t="str">
        <f>IF(ISERROR(VLOOKUP($B990&amp;" "&amp;$M990,Lists!$AC$4:$AD$17,2,FALSE)),"",VLOOKUP($B990&amp;" "&amp;$M990,Lists!$AC$4:$AD$17,2,FALSE))</f>
        <v/>
      </c>
      <c r="M990" s="78" t="str">
        <f>IF(ISERROR(VLOOKUP($K990,Lists!$L$4:$M$7,2,FALSE)),"",VLOOKUP($K990,Lists!$L$4:$M$7,2,FALSE))</f>
        <v/>
      </c>
      <c r="N990" s="98" t="str">
        <f t="shared" si="15"/>
        <v/>
      </c>
      <c r="O990" s="124" t="str">
        <f>IF(C990="no",VLOOKUP(B990,Lists!$R$4:$AB$17,10, FALSE),"Please enter details here")</f>
        <v>Please enter details here</v>
      </c>
      <c r="P990" s="99"/>
      <c r="Q990" s="99" t="str">
        <f>IF(Lists!$BA$4="","No","")</f>
        <v>No</v>
      </c>
      <c r="R990" s="100" t="str">
        <f>IF(ISERROR(VLOOKUP($E990,Lists!$T$4:$AA$49,6,FALSE)),"",VLOOKUP($E990,Lists!$T$4:$AA$49,6,FALSE))</f>
        <v/>
      </c>
      <c r="S990" s="101" t="str">
        <f>IF(ISERROR(VLOOKUP($E990,Lists!$T$4:$AA$49,7,FALSE)),"",VLOOKUP($E990,Lists!$T$4:$AA$49,7,FALSE))</f>
        <v/>
      </c>
      <c r="T990" s="102"/>
      <c r="U990" s="102"/>
      <c r="V990" s="102"/>
      <c r="W990" s="102"/>
      <c r="X990" s="102" t="str">
        <f>IF(ISERROR(VLOOKUP($E990,Lists!$T$4:$AF$49,13,FALSE))," ",VLOOKUP($E990,Lists!$T$4:$AF$49,13,FALSE))</f>
        <v xml:space="preserve"> </v>
      </c>
    </row>
    <row r="991" spans="1:24" x14ac:dyDescent="0.25">
      <c r="A991" s="91"/>
      <c r="B991" s="76" t="s">
        <v>781</v>
      </c>
      <c r="C991" s="89" t="s">
        <v>900</v>
      </c>
      <c r="D991" s="139" t="str">
        <f>IF(ISERROR(VLOOKUP($B991,Lists!$R$4:$S$17,2,FALSE)),"",VLOOKUP($B991,Lists!$R$4:$S$17,2,FALSE))</f>
        <v/>
      </c>
      <c r="E991" s="90" t="s">
        <v>799</v>
      </c>
      <c r="F991" s="96"/>
      <c r="G991" s="96" t="s">
        <v>836</v>
      </c>
      <c r="H991" s="91" t="s">
        <v>1016</v>
      </c>
      <c r="I991" s="91" t="s">
        <v>926</v>
      </c>
      <c r="J991" s="97"/>
      <c r="K991" s="78" t="s">
        <v>945</v>
      </c>
      <c r="L991" s="140" t="str">
        <f>IF(ISERROR(VLOOKUP($B991&amp;" "&amp;$M991,Lists!$AC$4:$AD$17,2,FALSE)),"",VLOOKUP($B991&amp;" "&amp;$M991,Lists!$AC$4:$AD$17,2,FALSE))</f>
        <v/>
      </c>
      <c r="M991" s="78" t="str">
        <f>IF(ISERROR(VLOOKUP($K991,Lists!$L$4:$M$7,2,FALSE)),"",VLOOKUP($K991,Lists!$L$4:$M$7,2,FALSE))</f>
        <v/>
      </c>
      <c r="N991" s="98" t="str">
        <f t="shared" si="15"/>
        <v/>
      </c>
      <c r="O991" s="124" t="str">
        <f>IF(C991="no",VLOOKUP(B991,Lists!$R$4:$AB$17,10, FALSE),"Please enter details here")</f>
        <v>Please enter details here</v>
      </c>
      <c r="P991" s="99"/>
      <c r="Q991" s="99" t="str">
        <f>IF(Lists!$BA$4="","No","")</f>
        <v>No</v>
      </c>
      <c r="R991" s="100" t="str">
        <f>IF(ISERROR(VLOOKUP($E991,Lists!$T$4:$AA$49,6,FALSE)),"",VLOOKUP($E991,Lists!$T$4:$AA$49,6,FALSE))</f>
        <v/>
      </c>
      <c r="S991" s="101" t="str">
        <f>IF(ISERROR(VLOOKUP($E991,Lists!$T$4:$AA$49,7,FALSE)),"",VLOOKUP($E991,Lists!$T$4:$AA$49,7,FALSE))</f>
        <v/>
      </c>
      <c r="T991" s="102"/>
      <c r="U991" s="102"/>
      <c r="V991" s="102"/>
      <c r="W991" s="102"/>
      <c r="X991" s="102" t="str">
        <f>IF(ISERROR(VLOOKUP($E991,Lists!$T$4:$AF$49,13,FALSE))," ",VLOOKUP($E991,Lists!$T$4:$AF$49,13,FALSE))</f>
        <v xml:space="preserve"> </v>
      </c>
    </row>
    <row r="992" spans="1:24" x14ac:dyDescent="0.25">
      <c r="A992" s="91"/>
      <c r="B992" s="76" t="s">
        <v>781</v>
      </c>
      <c r="C992" s="89" t="s">
        <v>900</v>
      </c>
      <c r="D992" s="139" t="str">
        <f>IF(ISERROR(VLOOKUP($B992,Lists!$R$4:$S$17,2,FALSE)),"",VLOOKUP($B992,Lists!$R$4:$S$17,2,FALSE))</f>
        <v/>
      </c>
      <c r="E992" s="90" t="s">
        <v>799</v>
      </c>
      <c r="F992" s="96"/>
      <c r="G992" s="96" t="s">
        <v>836</v>
      </c>
      <c r="H992" s="91" t="s">
        <v>1016</v>
      </c>
      <c r="I992" s="91" t="s">
        <v>926</v>
      </c>
      <c r="J992" s="97"/>
      <c r="K992" s="78" t="s">
        <v>945</v>
      </c>
      <c r="L992" s="140" t="str">
        <f>IF(ISERROR(VLOOKUP($B992&amp;" "&amp;$M992,Lists!$AC$4:$AD$17,2,FALSE)),"",VLOOKUP($B992&amp;" "&amp;$M992,Lists!$AC$4:$AD$17,2,FALSE))</f>
        <v/>
      </c>
      <c r="M992" s="78" t="str">
        <f>IF(ISERROR(VLOOKUP($K992,Lists!$L$4:$M$7,2,FALSE)),"",VLOOKUP($K992,Lists!$L$4:$M$7,2,FALSE))</f>
        <v/>
      </c>
      <c r="N992" s="98" t="str">
        <f t="shared" si="15"/>
        <v/>
      </c>
      <c r="O992" s="124" t="str">
        <f>IF(C992="no",VLOOKUP(B992,Lists!$R$4:$AB$17,10, FALSE),"Please enter details here")</f>
        <v>Please enter details here</v>
      </c>
      <c r="P992" s="99"/>
      <c r="Q992" s="99" t="str">
        <f>IF(Lists!$BA$4="","No","")</f>
        <v>No</v>
      </c>
      <c r="R992" s="100" t="str">
        <f>IF(ISERROR(VLOOKUP($E992,Lists!$T$4:$AA$49,6,FALSE)),"",VLOOKUP($E992,Lists!$T$4:$AA$49,6,FALSE))</f>
        <v/>
      </c>
      <c r="S992" s="101" t="str">
        <f>IF(ISERROR(VLOOKUP($E992,Lists!$T$4:$AA$49,7,FALSE)),"",VLOOKUP($E992,Lists!$T$4:$AA$49,7,FALSE))</f>
        <v/>
      </c>
      <c r="T992" s="102"/>
      <c r="U992" s="102"/>
      <c r="V992" s="102"/>
      <c r="W992" s="102"/>
      <c r="X992" s="102" t="str">
        <f>IF(ISERROR(VLOOKUP($E992,Lists!$T$4:$AF$49,13,FALSE))," ",VLOOKUP($E992,Lists!$T$4:$AF$49,13,FALSE))</f>
        <v xml:space="preserve"> </v>
      </c>
    </row>
    <row r="993" spans="1:24" x14ac:dyDescent="0.25">
      <c r="A993" s="91"/>
      <c r="B993" s="76" t="s">
        <v>781</v>
      </c>
      <c r="C993" s="89" t="s">
        <v>900</v>
      </c>
      <c r="D993" s="139" t="str">
        <f>IF(ISERROR(VLOOKUP($B993,Lists!$R$4:$S$17,2,FALSE)),"",VLOOKUP($B993,Lists!$R$4:$S$17,2,FALSE))</f>
        <v/>
      </c>
      <c r="E993" s="90" t="s">
        <v>799</v>
      </c>
      <c r="F993" s="96"/>
      <c r="G993" s="96" t="s">
        <v>836</v>
      </c>
      <c r="H993" s="91" t="s">
        <v>1016</v>
      </c>
      <c r="I993" s="91" t="s">
        <v>926</v>
      </c>
      <c r="J993" s="97"/>
      <c r="K993" s="78" t="s">
        <v>945</v>
      </c>
      <c r="L993" s="140" t="str">
        <f>IF(ISERROR(VLOOKUP($B993&amp;" "&amp;$M993,Lists!$AC$4:$AD$17,2,FALSE)),"",VLOOKUP($B993&amp;" "&amp;$M993,Lists!$AC$4:$AD$17,2,FALSE))</f>
        <v/>
      </c>
      <c r="M993" s="78" t="str">
        <f>IF(ISERROR(VLOOKUP($K993,Lists!$L$4:$M$7,2,FALSE)),"",VLOOKUP($K993,Lists!$L$4:$M$7,2,FALSE))</f>
        <v/>
      </c>
      <c r="N993" s="98" t="str">
        <f t="shared" si="15"/>
        <v/>
      </c>
      <c r="O993" s="124" t="str">
        <f>IF(C993="no",VLOOKUP(B993,Lists!$R$4:$AB$17,10, FALSE),"Please enter details here")</f>
        <v>Please enter details here</v>
      </c>
      <c r="P993" s="99"/>
      <c r="Q993" s="99" t="str">
        <f>IF(Lists!$BA$4="","No","")</f>
        <v>No</v>
      </c>
      <c r="R993" s="100" t="str">
        <f>IF(ISERROR(VLOOKUP($E993,Lists!$T$4:$AA$49,6,FALSE)),"",VLOOKUP($E993,Lists!$T$4:$AA$49,6,FALSE))</f>
        <v/>
      </c>
      <c r="S993" s="101" t="str">
        <f>IF(ISERROR(VLOOKUP($E993,Lists!$T$4:$AA$49,7,FALSE)),"",VLOOKUP($E993,Lists!$T$4:$AA$49,7,FALSE))</f>
        <v/>
      </c>
      <c r="T993" s="102"/>
      <c r="U993" s="102"/>
      <c r="V993" s="102"/>
      <c r="W993" s="102"/>
      <c r="X993" s="102" t="str">
        <f>IF(ISERROR(VLOOKUP($E993,Lists!$T$4:$AF$49,13,FALSE))," ",VLOOKUP($E993,Lists!$T$4:$AF$49,13,FALSE))</f>
        <v xml:space="preserve"> </v>
      </c>
    </row>
    <row r="994" spans="1:24" x14ac:dyDescent="0.25">
      <c r="A994" s="91"/>
      <c r="B994" s="76" t="s">
        <v>781</v>
      </c>
      <c r="C994" s="89" t="s">
        <v>900</v>
      </c>
      <c r="D994" s="139" t="str">
        <f>IF(ISERROR(VLOOKUP($B994,Lists!$R$4:$S$17,2,FALSE)),"",VLOOKUP($B994,Lists!$R$4:$S$17,2,FALSE))</f>
        <v/>
      </c>
      <c r="E994" s="90" t="s">
        <v>799</v>
      </c>
      <c r="F994" s="96"/>
      <c r="G994" s="96" t="s">
        <v>836</v>
      </c>
      <c r="H994" s="91" t="s">
        <v>1016</v>
      </c>
      <c r="I994" s="91" t="s">
        <v>926</v>
      </c>
      <c r="J994" s="97"/>
      <c r="K994" s="78" t="s">
        <v>945</v>
      </c>
      <c r="L994" s="140" t="str">
        <f>IF(ISERROR(VLOOKUP($B994&amp;" "&amp;$M994,Lists!$AC$4:$AD$17,2,FALSE)),"",VLOOKUP($B994&amp;" "&amp;$M994,Lists!$AC$4:$AD$17,2,FALSE))</f>
        <v/>
      </c>
      <c r="M994" s="78" t="str">
        <f>IF(ISERROR(VLOOKUP($K994,Lists!$L$4:$M$7,2,FALSE)),"",VLOOKUP($K994,Lists!$L$4:$M$7,2,FALSE))</f>
        <v/>
      </c>
      <c r="N994" s="98" t="str">
        <f t="shared" si="15"/>
        <v/>
      </c>
      <c r="O994" s="124" t="str">
        <f>IF(C994="no",VLOOKUP(B994,Lists!$R$4:$AB$17,10, FALSE),"Please enter details here")</f>
        <v>Please enter details here</v>
      </c>
      <c r="P994" s="99"/>
      <c r="Q994" s="99" t="str">
        <f>IF(Lists!$BA$4="","No","")</f>
        <v>No</v>
      </c>
      <c r="R994" s="100" t="str">
        <f>IF(ISERROR(VLOOKUP($E994,Lists!$T$4:$AA$49,6,FALSE)),"",VLOOKUP($E994,Lists!$T$4:$AA$49,6,FALSE))</f>
        <v/>
      </c>
      <c r="S994" s="101" t="str">
        <f>IF(ISERROR(VLOOKUP($E994,Lists!$T$4:$AA$49,7,FALSE)),"",VLOOKUP($E994,Lists!$T$4:$AA$49,7,FALSE))</f>
        <v/>
      </c>
      <c r="T994" s="102"/>
      <c r="U994" s="102"/>
      <c r="V994" s="102"/>
      <c r="W994" s="102"/>
      <c r="X994" s="102" t="str">
        <f>IF(ISERROR(VLOOKUP($E994,Lists!$T$4:$AF$49,13,FALSE))," ",VLOOKUP($E994,Lists!$T$4:$AF$49,13,FALSE))</f>
        <v xml:space="preserve"> </v>
      </c>
    </row>
    <row r="995" spans="1:24" x14ac:dyDescent="0.25">
      <c r="A995" s="91"/>
      <c r="B995" s="76" t="s">
        <v>781</v>
      </c>
      <c r="C995" s="89" t="s">
        <v>900</v>
      </c>
      <c r="D995" s="139" t="str">
        <f>IF(ISERROR(VLOOKUP($B995,Lists!$R$4:$S$17,2,FALSE)),"",VLOOKUP($B995,Lists!$R$4:$S$17,2,FALSE))</f>
        <v/>
      </c>
      <c r="E995" s="90" t="s">
        <v>799</v>
      </c>
      <c r="F995" s="96"/>
      <c r="G995" s="96" t="s">
        <v>836</v>
      </c>
      <c r="H995" s="91" t="s">
        <v>1016</v>
      </c>
      <c r="I995" s="91" t="s">
        <v>926</v>
      </c>
      <c r="J995" s="97"/>
      <c r="K995" s="78" t="s">
        <v>945</v>
      </c>
      <c r="L995" s="140" t="str">
        <f>IF(ISERROR(VLOOKUP($B995&amp;" "&amp;$M995,Lists!$AC$4:$AD$17,2,FALSE)),"",VLOOKUP($B995&amp;" "&amp;$M995,Lists!$AC$4:$AD$17,2,FALSE))</f>
        <v/>
      </c>
      <c r="M995" s="78" t="str">
        <f>IF(ISERROR(VLOOKUP($K995,Lists!$L$4:$M$7,2,FALSE)),"",VLOOKUP($K995,Lists!$L$4:$M$7,2,FALSE))</f>
        <v/>
      </c>
      <c r="N995" s="98" t="str">
        <f t="shared" si="15"/>
        <v/>
      </c>
      <c r="O995" s="124" t="str">
        <f>IF(C995="no",VLOOKUP(B995,Lists!$R$4:$AB$17,10, FALSE),"Please enter details here")</f>
        <v>Please enter details here</v>
      </c>
      <c r="P995" s="99"/>
      <c r="Q995" s="99" t="str">
        <f>IF(Lists!$BA$4="","No","")</f>
        <v>No</v>
      </c>
      <c r="R995" s="100" t="str">
        <f>IF(ISERROR(VLOOKUP($E995,Lists!$T$4:$AA$49,6,FALSE)),"",VLOOKUP($E995,Lists!$T$4:$AA$49,6,FALSE))</f>
        <v/>
      </c>
      <c r="S995" s="101" t="str">
        <f>IF(ISERROR(VLOOKUP($E995,Lists!$T$4:$AA$49,7,FALSE)),"",VLOOKUP($E995,Lists!$T$4:$AA$49,7,FALSE))</f>
        <v/>
      </c>
      <c r="T995" s="102"/>
      <c r="U995" s="102"/>
      <c r="V995" s="102"/>
      <c r="W995" s="102"/>
      <c r="X995" s="102" t="str">
        <f>IF(ISERROR(VLOOKUP($E995,Lists!$T$4:$AF$49,13,FALSE))," ",VLOOKUP($E995,Lists!$T$4:$AF$49,13,FALSE))</f>
        <v xml:space="preserve"> </v>
      </c>
    </row>
    <row r="996" spans="1:24" x14ac:dyDescent="0.25">
      <c r="A996" s="91"/>
      <c r="B996" s="76" t="s">
        <v>781</v>
      </c>
      <c r="C996" s="89" t="s">
        <v>900</v>
      </c>
      <c r="D996" s="139" t="str">
        <f>IF(ISERROR(VLOOKUP($B996,Lists!$R$4:$S$17,2,FALSE)),"",VLOOKUP($B996,Lists!$R$4:$S$17,2,FALSE))</f>
        <v/>
      </c>
      <c r="E996" s="90" t="s">
        <v>799</v>
      </c>
      <c r="F996" s="96"/>
      <c r="G996" s="96" t="s">
        <v>836</v>
      </c>
      <c r="H996" s="91" t="s">
        <v>1016</v>
      </c>
      <c r="I996" s="91" t="s">
        <v>926</v>
      </c>
      <c r="J996" s="97"/>
      <c r="K996" s="78" t="s">
        <v>945</v>
      </c>
      <c r="L996" s="140" t="str">
        <f>IF(ISERROR(VLOOKUP($B996&amp;" "&amp;$M996,Lists!$AC$4:$AD$17,2,FALSE)),"",VLOOKUP($B996&amp;" "&amp;$M996,Lists!$AC$4:$AD$17,2,FALSE))</f>
        <v/>
      </c>
      <c r="M996" s="78" t="str">
        <f>IF(ISERROR(VLOOKUP($K996,Lists!$L$4:$M$7,2,FALSE)),"",VLOOKUP($K996,Lists!$L$4:$M$7,2,FALSE))</f>
        <v/>
      </c>
      <c r="N996" s="98" t="str">
        <f t="shared" si="15"/>
        <v/>
      </c>
      <c r="O996" s="124" t="str">
        <f>IF(C996="no",VLOOKUP(B996,Lists!$R$4:$AB$17,10, FALSE),"Please enter details here")</f>
        <v>Please enter details here</v>
      </c>
      <c r="P996" s="99"/>
      <c r="Q996" s="99" t="str">
        <f>IF(Lists!$BA$4="","No","")</f>
        <v>No</v>
      </c>
      <c r="R996" s="100" t="str">
        <f>IF(ISERROR(VLOOKUP($E996,Lists!$T$4:$AA$49,6,FALSE)),"",VLOOKUP($E996,Lists!$T$4:$AA$49,6,FALSE))</f>
        <v/>
      </c>
      <c r="S996" s="101" t="str">
        <f>IF(ISERROR(VLOOKUP($E996,Lists!$T$4:$AA$49,7,FALSE)),"",VLOOKUP($E996,Lists!$T$4:$AA$49,7,FALSE))</f>
        <v/>
      </c>
      <c r="T996" s="102"/>
      <c r="U996" s="102"/>
      <c r="V996" s="102"/>
      <c r="W996" s="102"/>
      <c r="X996" s="102" t="str">
        <f>IF(ISERROR(VLOOKUP($E996,Lists!$T$4:$AF$49,13,FALSE))," ",VLOOKUP($E996,Lists!$T$4:$AF$49,13,FALSE))</f>
        <v xml:space="preserve"> </v>
      </c>
    </row>
    <row r="997" spans="1:24" x14ac:dyDescent="0.25">
      <c r="A997" s="91"/>
      <c r="B997" s="76" t="s">
        <v>781</v>
      </c>
      <c r="C997" s="89" t="s">
        <v>900</v>
      </c>
      <c r="D997" s="139" t="str">
        <f>IF(ISERROR(VLOOKUP($B997,Lists!$R$4:$S$17,2,FALSE)),"",VLOOKUP($B997,Lists!$R$4:$S$17,2,FALSE))</f>
        <v/>
      </c>
      <c r="E997" s="90" t="s">
        <v>799</v>
      </c>
      <c r="F997" s="96"/>
      <c r="G997" s="96" t="s">
        <v>836</v>
      </c>
      <c r="H997" s="91" t="s">
        <v>1016</v>
      </c>
      <c r="I997" s="91" t="s">
        <v>926</v>
      </c>
      <c r="J997" s="97"/>
      <c r="K997" s="78" t="s">
        <v>945</v>
      </c>
      <c r="L997" s="140" t="str">
        <f>IF(ISERROR(VLOOKUP($B997&amp;" "&amp;$M997,Lists!$AC$4:$AD$17,2,FALSE)),"",VLOOKUP($B997&amp;" "&amp;$M997,Lists!$AC$4:$AD$17,2,FALSE))</f>
        <v/>
      </c>
      <c r="M997" s="78" t="str">
        <f>IF(ISERROR(VLOOKUP($K997,Lists!$L$4:$M$7,2,FALSE)),"",VLOOKUP($K997,Lists!$L$4:$M$7,2,FALSE))</f>
        <v/>
      </c>
      <c r="N997" s="98" t="str">
        <f t="shared" si="15"/>
        <v/>
      </c>
      <c r="O997" s="124" t="str">
        <f>IF(C997="no",VLOOKUP(B997,Lists!$R$4:$AB$17,10, FALSE),"Please enter details here")</f>
        <v>Please enter details here</v>
      </c>
      <c r="P997" s="99"/>
      <c r="Q997" s="99" t="str">
        <f>IF(Lists!$BA$4="","No","")</f>
        <v>No</v>
      </c>
      <c r="R997" s="100" t="str">
        <f>IF(ISERROR(VLOOKUP($E997,Lists!$T$4:$AA$49,6,FALSE)),"",VLOOKUP($E997,Lists!$T$4:$AA$49,6,FALSE))</f>
        <v/>
      </c>
      <c r="S997" s="101" t="str">
        <f>IF(ISERROR(VLOOKUP($E997,Lists!$T$4:$AA$49,7,FALSE)),"",VLOOKUP($E997,Lists!$T$4:$AA$49,7,FALSE))</f>
        <v/>
      </c>
      <c r="T997" s="102"/>
      <c r="U997" s="102"/>
      <c r="V997" s="102"/>
      <c r="W997" s="102"/>
      <c r="X997" s="102" t="str">
        <f>IF(ISERROR(VLOOKUP($E997,Lists!$T$4:$AF$49,13,FALSE))," ",VLOOKUP($E997,Lists!$T$4:$AF$49,13,FALSE))</f>
        <v xml:space="preserve"> </v>
      </c>
    </row>
    <row r="998" spans="1:24" x14ac:dyDescent="0.25">
      <c r="A998" s="91"/>
      <c r="B998" s="76" t="s">
        <v>781</v>
      </c>
      <c r="C998" s="89" t="s">
        <v>900</v>
      </c>
      <c r="D998" s="139" t="str">
        <f>IF(ISERROR(VLOOKUP($B998,Lists!$R$4:$S$17,2,FALSE)),"",VLOOKUP($B998,Lists!$R$4:$S$17,2,FALSE))</f>
        <v/>
      </c>
      <c r="E998" s="90" t="s">
        <v>799</v>
      </c>
      <c r="F998" s="96"/>
      <c r="G998" s="96" t="s">
        <v>836</v>
      </c>
      <c r="H998" s="91" t="s">
        <v>1016</v>
      </c>
      <c r="I998" s="91" t="s">
        <v>926</v>
      </c>
      <c r="J998" s="97"/>
      <c r="K998" s="78" t="s">
        <v>945</v>
      </c>
      <c r="L998" s="140" t="str">
        <f>IF(ISERROR(VLOOKUP($B998&amp;" "&amp;$M998,Lists!$AC$4:$AD$17,2,FALSE)),"",VLOOKUP($B998&amp;" "&amp;$M998,Lists!$AC$4:$AD$17,2,FALSE))</f>
        <v/>
      </c>
      <c r="M998" s="78" t="str">
        <f>IF(ISERROR(VLOOKUP($K998,Lists!$L$4:$M$7,2,FALSE)),"",VLOOKUP($K998,Lists!$L$4:$M$7,2,FALSE))</f>
        <v/>
      </c>
      <c r="N998" s="98" t="str">
        <f t="shared" si="15"/>
        <v/>
      </c>
      <c r="O998" s="124" t="str">
        <f>IF(C998="no",VLOOKUP(B998,Lists!$R$4:$AB$17,10, FALSE),"Please enter details here")</f>
        <v>Please enter details here</v>
      </c>
      <c r="P998" s="99"/>
      <c r="Q998" s="99" t="str">
        <f>IF(Lists!$BA$4="","No","")</f>
        <v>No</v>
      </c>
      <c r="R998" s="100" t="str">
        <f>IF(ISERROR(VLOOKUP($E998,Lists!$T$4:$AA$49,6,FALSE)),"",VLOOKUP($E998,Lists!$T$4:$AA$49,6,FALSE))</f>
        <v/>
      </c>
      <c r="S998" s="101" t="str">
        <f>IF(ISERROR(VLOOKUP($E998,Lists!$T$4:$AA$49,7,FALSE)),"",VLOOKUP($E998,Lists!$T$4:$AA$49,7,FALSE))</f>
        <v/>
      </c>
      <c r="T998" s="102"/>
      <c r="U998" s="102"/>
      <c r="V998" s="102"/>
      <c r="W998" s="102"/>
      <c r="X998" s="102" t="str">
        <f>IF(ISERROR(VLOOKUP($E998,Lists!$T$4:$AF$49,13,FALSE))," ",VLOOKUP($E998,Lists!$T$4:$AF$49,13,FALSE))</f>
        <v xml:space="preserve"> </v>
      </c>
    </row>
    <row r="999" spans="1:24" x14ac:dyDescent="0.25">
      <c r="A999" s="91"/>
      <c r="B999" s="76" t="s">
        <v>781</v>
      </c>
      <c r="C999" s="89" t="s">
        <v>900</v>
      </c>
      <c r="D999" s="139" t="str">
        <f>IF(ISERROR(VLOOKUP($B999,Lists!$R$4:$S$17,2,FALSE)),"",VLOOKUP($B999,Lists!$R$4:$S$17,2,FALSE))</f>
        <v/>
      </c>
      <c r="E999" s="90" t="s">
        <v>799</v>
      </c>
      <c r="F999" s="96"/>
      <c r="G999" s="96" t="s">
        <v>836</v>
      </c>
      <c r="H999" s="91" t="s">
        <v>1016</v>
      </c>
      <c r="I999" s="91" t="s">
        <v>926</v>
      </c>
      <c r="J999" s="97"/>
      <c r="K999" s="78" t="s">
        <v>945</v>
      </c>
      <c r="L999" s="140" t="str">
        <f>IF(ISERROR(VLOOKUP($B999&amp;" "&amp;$M999,Lists!$AC$4:$AD$17,2,FALSE)),"",VLOOKUP($B999&amp;" "&amp;$M999,Lists!$AC$4:$AD$17,2,FALSE))</f>
        <v/>
      </c>
      <c r="M999" s="78" t="str">
        <f>IF(ISERROR(VLOOKUP($K999,Lists!$L$4:$M$7,2,FALSE)),"",VLOOKUP($K999,Lists!$L$4:$M$7,2,FALSE))</f>
        <v/>
      </c>
      <c r="N999" s="98" t="str">
        <f t="shared" si="15"/>
        <v/>
      </c>
      <c r="O999" s="124" t="str">
        <f>IF(C999="no",VLOOKUP(B999,Lists!$R$4:$AB$17,10, FALSE),"Please enter details here")</f>
        <v>Please enter details here</v>
      </c>
      <c r="P999" s="99"/>
      <c r="Q999" s="99" t="str">
        <f>IF(Lists!$BA$4="","No","")</f>
        <v>No</v>
      </c>
      <c r="R999" s="100" t="str">
        <f>IF(ISERROR(VLOOKUP($E999,Lists!$T$4:$AA$49,6,FALSE)),"",VLOOKUP($E999,Lists!$T$4:$AA$49,6,FALSE))</f>
        <v/>
      </c>
      <c r="S999" s="101" t="str">
        <f>IF(ISERROR(VLOOKUP($E999,Lists!$T$4:$AA$49,7,FALSE)),"",VLOOKUP($E999,Lists!$T$4:$AA$49,7,FALSE))</f>
        <v/>
      </c>
      <c r="T999" s="102"/>
      <c r="U999" s="102"/>
      <c r="V999" s="102"/>
      <c r="W999" s="102"/>
      <c r="X999" s="102" t="str">
        <f>IF(ISERROR(VLOOKUP($E999,Lists!$T$4:$AF$49,13,FALSE))," ",VLOOKUP($E999,Lists!$T$4:$AF$49,13,FALSE))</f>
        <v xml:space="preserve"> </v>
      </c>
    </row>
    <row r="1000" spans="1:24" x14ac:dyDescent="0.25">
      <c r="A1000" s="91"/>
      <c r="B1000" s="76" t="s">
        <v>781</v>
      </c>
      <c r="C1000" s="89" t="s">
        <v>900</v>
      </c>
      <c r="D1000" s="139" t="str">
        <f>IF(ISERROR(VLOOKUP($B1000,Lists!$R$4:$S$17,2,FALSE)),"",VLOOKUP($B1000,Lists!$R$4:$S$17,2,FALSE))</f>
        <v/>
      </c>
      <c r="E1000" s="90" t="s">
        <v>799</v>
      </c>
      <c r="F1000" s="96"/>
      <c r="G1000" s="96" t="s">
        <v>836</v>
      </c>
      <c r="H1000" s="91" t="s">
        <v>1016</v>
      </c>
      <c r="I1000" s="91" t="s">
        <v>926</v>
      </c>
      <c r="J1000" s="97"/>
      <c r="K1000" s="78" t="s">
        <v>945</v>
      </c>
      <c r="L1000" s="140" t="str">
        <f>IF(ISERROR(VLOOKUP($B1000&amp;" "&amp;$M1000,Lists!$AC$4:$AD$17,2,FALSE)),"",VLOOKUP($B1000&amp;" "&amp;$M1000,Lists!$AC$4:$AD$17,2,FALSE))</f>
        <v/>
      </c>
      <c r="M1000" s="78" t="str">
        <f>IF(ISERROR(VLOOKUP($K1000,Lists!$L$4:$M$7,2,FALSE)),"",VLOOKUP($K1000,Lists!$L$4:$M$7,2,FALSE))</f>
        <v/>
      </c>
      <c r="N1000" s="98" t="str">
        <f t="shared" si="15"/>
        <v/>
      </c>
      <c r="O1000" s="124" t="str">
        <f>IF(C1000="no",VLOOKUP(B1000,Lists!$R$4:$AB$17,10, FALSE),"Please enter details here")</f>
        <v>Please enter details here</v>
      </c>
      <c r="P1000" s="99"/>
      <c r="Q1000" s="99" t="str">
        <f>IF(Lists!$BA$4="","No","")</f>
        <v>No</v>
      </c>
      <c r="R1000" s="100" t="str">
        <f>IF(ISERROR(VLOOKUP($E1000,Lists!$T$4:$AA$49,6,FALSE)),"",VLOOKUP($E1000,Lists!$T$4:$AA$49,6,FALSE))</f>
        <v/>
      </c>
      <c r="S1000" s="101" t="str">
        <f>IF(ISERROR(VLOOKUP($E1000,Lists!$T$4:$AA$49,7,FALSE)),"",VLOOKUP($E1000,Lists!$T$4:$AA$49,7,FALSE))</f>
        <v/>
      </c>
      <c r="T1000" s="102"/>
      <c r="U1000" s="102"/>
      <c r="V1000" s="102"/>
      <c r="W1000" s="102"/>
      <c r="X1000" s="102" t="str">
        <f>IF(ISERROR(VLOOKUP($E1000,Lists!$T$4:$AF$49,13,FALSE))," ",VLOOKUP($E1000,Lists!$T$4:$AF$49,13,FALSE))</f>
        <v xml:space="preserve"> </v>
      </c>
    </row>
  </sheetData>
  <protectedRanges>
    <protectedRange sqref="T7:W1000" name="Område4"/>
    <protectedRange sqref="O7:O1000" name="Område3"/>
    <protectedRange sqref="E7:K1000" name="Område2"/>
    <protectedRange sqref="A7:C1000" name="Område1"/>
    <protectedRange sqref="P7:Q1000" name="Område5"/>
  </protectedRanges>
  <dataConsolidate/>
  <mergeCells count="1">
    <mergeCell ref="A3:D3"/>
  </mergeCells>
  <pageMargins left="0" right="0" top="0.15748031496062992" bottom="0.15748031496062992" header="0.31496062992125984" footer="0.31496062992125984"/>
  <pageSetup paperSize="8" scale="35" fitToHeight="0" orientation="landscape" cellComments="asDisplayed" r:id="rId1"/>
  <ignoredErrors>
    <ignoredError sqref="O9:O1000" unlockedFormula="1"/>
  </ignoredErrors>
  <extLst>
    <ext xmlns:x14="http://schemas.microsoft.com/office/spreadsheetml/2009/9/main" uri="{CCE6A557-97BC-4b89-ADB6-D9C93CAAB3DF}">
      <x14:dataValidations xmlns:xm="http://schemas.microsoft.com/office/excel/2006/main" count="8">
        <x14:dataValidation type="list" allowBlank="1" showInputMessage="1">
          <x14:formula1>
            <xm:f>Lists!$AH$4:$AH$5</xm:f>
          </x14:formula1>
          <xm:sqref>Q7:Q1000</xm:sqref>
        </x14:dataValidation>
        <x14:dataValidation type="list" allowBlank="1" showInputMessage="1" showErrorMessage="1">
          <x14:formula1>
            <xm:f>Lists!$AH$4:$AH$5</xm:f>
          </x14:formula1>
          <xm:sqref>H7:H1000</xm:sqref>
        </x14:dataValidation>
        <x14:dataValidation type="list" allowBlank="1" showInputMessage="1">
          <x14:formula1>
            <xm:f>Lists!$L$3:$L$7</xm:f>
          </x14:formula1>
          <xm:sqref>K7:K1000</xm:sqref>
        </x14:dataValidation>
        <x14:dataValidation type="list" allowBlank="1" showInputMessage="1" showErrorMessage="1">
          <x14:formula1>
            <xm:f>Lists!$P$2:$P$195</xm:f>
          </x14:formula1>
          <xm:sqref>I7:I1000</xm:sqref>
        </x14:dataValidation>
        <x14:dataValidation type="list" allowBlank="1" showInputMessage="1" showErrorMessage="1">
          <x14:formula1>
            <xm:f>Lists!$Q$3:$Q$5</xm:f>
          </x14:formula1>
          <xm:sqref>C7:C1000</xm:sqref>
        </x14:dataValidation>
        <x14:dataValidation type="list" allowBlank="1" showInputMessage="1" showErrorMessage="1">
          <x14:formula1>
            <xm:f>Lists!$T$3:$T$45</xm:f>
          </x14:formula1>
          <xm:sqref>E7:E1000</xm:sqref>
        </x14:dataValidation>
        <x14:dataValidation type="list" allowBlank="1" showInputMessage="1">
          <x14:formula1>
            <xm:f>Lists!$U$3:$U$34</xm:f>
          </x14:formula1>
          <xm:sqref>G7:G1000</xm:sqref>
        </x14:dataValidation>
        <x14:dataValidation type="list" allowBlank="1" showInputMessage="1" showErrorMessage="1">
          <x14:formula1>
            <xm:f>Lists!$R$3:$R$17</xm:f>
          </x14:formula1>
          <xm:sqref>B7:B1000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F61"/>
  <sheetViews>
    <sheetView workbookViewId="0">
      <selection activeCell="C32" sqref="C32"/>
    </sheetView>
  </sheetViews>
  <sheetFormatPr defaultRowHeight="15" x14ac:dyDescent="0.25"/>
  <cols>
    <col min="1" max="2" width="41.7109375" customWidth="1"/>
    <col min="3" max="3" width="40.140625" customWidth="1"/>
    <col min="4" max="4" width="20.85546875" customWidth="1"/>
    <col min="5" max="5" width="20.28515625" customWidth="1"/>
    <col min="6" max="6" width="24.85546875" customWidth="1"/>
    <col min="7" max="7" width="12.7109375" customWidth="1"/>
  </cols>
  <sheetData>
    <row r="2" spans="1:6" ht="21" x14ac:dyDescent="0.35">
      <c r="A2" s="21" t="s">
        <v>1056</v>
      </c>
      <c r="B2" s="21"/>
    </row>
    <row r="3" spans="1:6" x14ac:dyDescent="0.25">
      <c r="A3" s="14"/>
      <c r="B3" s="14"/>
      <c r="C3" s="14"/>
      <c r="D3" s="14"/>
      <c r="E3" s="14"/>
      <c r="F3" s="14"/>
    </row>
    <row r="4" spans="1:6" ht="24" x14ac:dyDescent="0.25">
      <c r="A4" s="56" t="s">
        <v>1012</v>
      </c>
      <c r="B4" s="56"/>
      <c r="C4" s="65"/>
      <c r="D4" s="13"/>
    </row>
    <row r="5" spans="1:6" ht="47.25" customHeight="1" x14ac:dyDescent="0.25">
      <c r="A5" s="54" t="s">
        <v>791</v>
      </c>
      <c r="B5" s="54" t="s">
        <v>1057</v>
      </c>
      <c r="C5" s="54" t="s">
        <v>1058</v>
      </c>
      <c r="D5" s="54" t="s">
        <v>1078</v>
      </c>
    </row>
    <row r="6" spans="1:6" x14ac:dyDescent="0.25">
      <c r="A6" s="144">
        <v>1</v>
      </c>
      <c r="B6" s="144"/>
      <c r="C6" s="23">
        <f>B6*0.4</f>
        <v>0</v>
      </c>
      <c r="D6" s="23" t="str">
        <f>IF(ISBLANK(B6),"",20.3)</f>
        <v/>
      </c>
    </row>
    <row r="7" spans="1:6" x14ac:dyDescent="0.25">
      <c r="A7" s="144">
        <v>2</v>
      </c>
      <c r="B7" s="144"/>
      <c r="C7" s="23">
        <f t="shared" ref="C7:C29" si="0">B7*0.4</f>
        <v>0</v>
      </c>
      <c r="D7" s="23" t="str">
        <f t="shared" ref="D7:D61" si="1">IF(ISBLANK(B7),"",20.3)</f>
        <v/>
      </c>
    </row>
    <row r="8" spans="1:6" x14ac:dyDescent="0.25">
      <c r="A8" s="144">
        <v>3</v>
      </c>
      <c r="B8" s="144"/>
      <c r="C8" s="23">
        <f t="shared" si="0"/>
        <v>0</v>
      </c>
      <c r="D8" s="23" t="str">
        <f t="shared" si="1"/>
        <v/>
      </c>
    </row>
    <row r="9" spans="1:6" x14ac:dyDescent="0.25">
      <c r="A9" s="144"/>
      <c r="B9" s="144"/>
      <c r="C9" s="23">
        <f t="shared" si="0"/>
        <v>0</v>
      </c>
      <c r="D9" s="23" t="str">
        <f t="shared" si="1"/>
        <v/>
      </c>
    </row>
    <row r="10" spans="1:6" x14ac:dyDescent="0.25">
      <c r="A10" s="144"/>
      <c r="B10" s="144"/>
      <c r="C10" s="23">
        <f t="shared" si="0"/>
        <v>0</v>
      </c>
      <c r="D10" s="23" t="str">
        <f t="shared" si="1"/>
        <v/>
      </c>
    </row>
    <row r="11" spans="1:6" x14ac:dyDescent="0.25">
      <c r="A11" s="144"/>
      <c r="B11" s="144"/>
      <c r="C11" s="23">
        <f t="shared" si="0"/>
        <v>0</v>
      </c>
      <c r="D11" s="23" t="str">
        <f t="shared" si="1"/>
        <v/>
      </c>
    </row>
    <row r="12" spans="1:6" x14ac:dyDescent="0.25">
      <c r="A12" s="144"/>
      <c r="B12" s="144"/>
      <c r="C12" s="23">
        <f t="shared" si="0"/>
        <v>0</v>
      </c>
      <c r="D12" s="23" t="str">
        <f t="shared" si="1"/>
        <v/>
      </c>
    </row>
    <row r="13" spans="1:6" x14ac:dyDescent="0.25">
      <c r="A13" s="144"/>
      <c r="B13" s="144"/>
      <c r="C13" s="23">
        <f t="shared" si="0"/>
        <v>0</v>
      </c>
      <c r="D13" s="23" t="str">
        <f t="shared" si="1"/>
        <v/>
      </c>
    </row>
    <row r="14" spans="1:6" x14ac:dyDescent="0.25">
      <c r="A14" s="144"/>
      <c r="B14" s="144"/>
      <c r="C14" s="23">
        <f t="shared" si="0"/>
        <v>0</v>
      </c>
      <c r="D14" s="23" t="str">
        <f t="shared" si="1"/>
        <v/>
      </c>
    </row>
    <row r="15" spans="1:6" x14ac:dyDescent="0.25">
      <c r="A15" s="144"/>
      <c r="B15" s="144"/>
      <c r="C15" s="23">
        <f t="shared" si="0"/>
        <v>0</v>
      </c>
      <c r="D15" s="23" t="str">
        <f t="shared" si="1"/>
        <v/>
      </c>
    </row>
    <row r="16" spans="1:6" x14ac:dyDescent="0.25">
      <c r="A16" s="144"/>
      <c r="B16" s="144"/>
      <c r="C16" s="23">
        <f t="shared" si="0"/>
        <v>0</v>
      </c>
      <c r="D16" s="23" t="str">
        <f t="shared" si="1"/>
        <v/>
      </c>
    </row>
    <row r="17" spans="1:6" x14ac:dyDescent="0.25">
      <c r="A17" s="144"/>
      <c r="B17" s="144"/>
      <c r="C17" s="23">
        <f t="shared" si="0"/>
        <v>0</v>
      </c>
      <c r="D17" s="23" t="str">
        <f t="shared" si="1"/>
        <v/>
      </c>
    </row>
    <row r="18" spans="1:6" x14ac:dyDescent="0.25">
      <c r="A18" s="144"/>
      <c r="B18" s="144"/>
      <c r="C18" s="23">
        <f t="shared" si="0"/>
        <v>0</v>
      </c>
      <c r="D18" s="23" t="str">
        <f t="shared" si="1"/>
        <v/>
      </c>
    </row>
    <row r="19" spans="1:6" x14ac:dyDescent="0.25">
      <c r="A19" s="144"/>
      <c r="B19" s="144"/>
      <c r="C19" s="23">
        <f t="shared" si="0"/>
        <v>0</v>
      </c>
      <c r="D19" s="23" t="str">
        <f t="shared" si="1"/>
        <v/>
      </c>
    </row>
    <row r="20" spans="1:6" x14ac:dyDescent="0.25">
      <c r="A20" s="144"/>
      <c r="B20" s="144"/>
      <c r="C20" s="23">
        <f t="shared" si="0"/>
        <v>0</v>
      </c>
      <c r="D20" s="23" t="str">
        <f t="shared" si="1"/>
        <v/>
      </c>
    </row>
    <row r="21" spans="1:6" x14ac:dyDescent="0.25">
      <c r="A21" s="144"/>
      <c r="B21" s="144"/>
      <c r="C21" s="23">
        <f t="shared" si="0"/>
        <v>0</v>
      </c>
      <c r="D21" s="23" t="str">
        <f t="shared" si="1"/>
        <v/>
      </c>
    </row>
    <row r="22" spans="1:6" x14ac:dyDescent="0.25">
      <c r="A22" s="144"/>
      <c r="B22" s="144"/>
      <c r="C22" s="23">
        <f t="shared" si="0"/>
        <v>0</v>
      </c>
      <c r="D22" s="23" t="str">
        <f t="shared" si="1"/>
        <v/>
      </c>
    </row>
    <row r="23" spans="1:6" x14ac:dyDescent="0.25">
      <c r="A23" s="144"/>
      <c r="B23" s="144"/>
      <c r="C23" s="23">
        <f t="shared" si="0"/>
        <v>0</v>
      </c>
      <c r="D23" s="23" t="str">
        <f t="shared" si="1"/>
        <v/>
      </c>
    </row>
    <row r="24" spans="1:6" x14ac:dyDescent="0.25">
      <c r="A24" s="144"/>
      <c r="B24" s="144"/>
      <c r="C24" s="23">
        <f t="shared" si="0"/>
        <v>0</v>
      </c>
      <c r="D24" s="23" t="str">
        <f t="shared" si="1"/>
        <v/>
      </c>
    </row>
    <row r="25" spans="1:6" x14ac:dyDescent="0.25">
      <c r="A25" s="144"/>
      <c r="B25" s="144"/>
      <c r="C25" s="23">
        <f t="shared" si="0"/>
        <v>0</v>
      </c>
      <c r="D25" s="23" t="str">
        <f t="shared" si="1"/>
        <v/>
      </c>
    </row>
    <row r="26" spans="1:6" x14ac:dyDescent="0.25">
      <c r="A26" s="144"/>
      <c r="B26" s="144"/>
      <c r="C26" s="23">
        <f t="shared" si="0"/>
        <v>0</v>
      </c>
      <c r="D26" s="23" t="str">
        <f t="shared" si="1"/>
        <v/>
      </c>
    </row>
    <row r="27" spans="1:6" x14ac:dyDescent="0.25">
      <c r="A27" s="144"/>
      <c r="B27" s="144"/>
      <c r="C27" s="23">
        <f t="shared" si="0"/>
        <v>0</v>
      </c>
      <c r="D27" s="23" t="str">
        <f t="shared" si="1"/>
        <v/>
      </c>
    </row>
    <row r="28" spans="1:6" x14ac:dyDescent="0.25">
      <c r="A28" s="144"/>
      <c r="B28" s="144"/>
      <c r="C28" s="23">
        <f t="shared" si="0"/>
        <v>0</v>
      </c>
      <c r="D28" s="23" t="str">
        <f t="shared" si="1"/>
        <v/>
      </c>
    </row>
    <row r="29" spans="1:6" x14ac:dyDescent="0.25">
      <c r="A29" s="144"/>
      <c r="B29" s="144"/>
      <c r="C29" s="23">
        <f t="shared" si="0"/>
        <v>0</v>
      </c>
      <c r="D29" s="23" t="str">
        <f t="shared" si="1"/>
        <v/>
      </c>
    </row>
    <row r="30" spans="1:6" x14ac:dyDescent="0.25">
      <c r="A30" s="144"/>
      <c r="B30" s="144"/>
      <c r="C30" s="23">
        <f t="shared" ref="C30:C61" si="2">B30*0.4</f>
        <v>0</v>
      </c>
      <c r="D30" s="23" t="str">
        <f t="shared" si="1"/>
        <v/>
      </c>
      <c r="E30" s="14"/>
      <c r="F30" s="14"/>
    </row>
    <row r="31" spans="1:6" x14ac:dyDescent="0.25">
      <c r="A31" s="144"/>
      <c r="B31" s="144"/>
      <c r="C31" s="23">
        <f t="shared" si="2"/>
        <v>0</v>
      </c>
      <c r="D31" s="23" t="str">
        <f t="shared" si="1"/>
        <v/>
      </c>
      <c r="E31" s="14"/>
      <c r="F31" s="14"/>
    </row>
    <row r="32" spans="1:6" x14ac:dyDescent="0.25">
      <c r="A32" s="144"/>
      <c r="B32" s="144"/>
      <c r="C32" s="23">
        <f t="shared" si="2"/>
        <v>0</v>
      </c>
      <c r="D32" s="23" t="str">
        <f t="shared" si="1"/>
        <v/>
      </c>
      <c r="E32" s="14"/>
      <c r="F32" s="14"/>
    </row>
    <row r="33" spans="1:4" x14ac:dyDescent="0.25">
      <c r="A33" s="144"/>
      <c r="B33" s="144"/>
      <c r="C33" s="23">
        <f t="shared" si="2"/>
        <v>0</v>
      </c>
      <c r="D33" s="23" t="str">
        <f t="shared" si="1"/>
        <v/>
      </c>
    </row>
    <row r="34" spans="1:4" x14ac:dyDescent="0.25">
      <c r="A34" s="144"/>
      <c r="B34" s="144"/>
      <c r="C34" s="23">
        <f t="shared" si="2"/>
        <v>0</v>
      </c>
      <c r="D34" s="23" t="str">
        <f t="shared" si="1"/>
        <v/>
      </c>
    </row>
    <row r="35" spans="1:4" x14ac:dyDescent="0.25">
      <c r="A35" s="144"/>
      <c r="B35" s="144"/>
      <c r="C35" s="23">
        <f t="shared" si="2"/>
        <v>0</v>
      </c>
      <c r="D35" s="23" t="str">
        <f t="shared" si="1"/>
        <v/>
      </c>
    </row>
    <row r="36" spans="1:4" x14ac:dyDescent="0.25">
      <c r="A36" s="144"/>
      <c r="B36" s="144"/>
      <c r="C36" s="23">
        <f t="shared" si="2"/>
        <v>0</v>
      </c>
      <c r="D36" s="23" t="str">
        <f t="shared" si="1"/>
        <v/>
      </c>
    </row>
    <row r="37" spans="1:4" x14ac:dyDescent="0.25">
      <c r="A37" s="144"/>
      <c r="B37" s="144"/>
      <c r="C37" s="23">
        <f t="shared" si="2"/>
        <v>0</v>
      </c>
      <c r="D37" s="23" t="str">
        <f t="shared" si="1"/>
        <v/>
      </c>
    </row>
    <row r="38" spans="1:4" x14ac:dyDescent="0.25">
      <c r="A38" s="144"/>
      <c r="B38" s="144"/>
      <c r="C38" s="23">
        <f t="shared" si="2"/>
        <v>0</v>
      </c>
      <c r="D38" s="23" t="str">
        <f t="shared" si="1"/>
        <v/>
      </c>
    </row>
    <row r="39" spans="1:4" x14ac:dyDescent="0.25">
      <c r="A39" s="144"/>
      <c r="B39" s="144"/>
      <c r="C39" s="23">
        <f t="shared" si="2"/>
        <v>0</v>
      </c>
      <c r="D39" s="23" t="str">
        <f t="shared" si="1"/>
        <v/>
      </c>
    </row>
    <row r="40" spans="1:4" x14ac:dyDescent="0.25">
      <c r="A40" s="144"/>
      <c r="B40" s="144"/>
      <c r="C40" s="23">
        <f t="shared" si="2"/>
        <v>0</v>
      </c>
      <c r="D40" s="23" t="str">
        <f t="shared" si="1"/>
        <v/>
      </c>
    </row>
    <row r="41" spans="1:4" x14ac:dyDescent="0.25">
      <c r="A41" s="144"/>
      <c r="B41" s="144"/>
      <c r="C41" s="23">
        <f t="shared" si="2"/>
        <v>0</v>
      </c>
      <c r="D41" s="23" t="str">
        <f t="shared" si="1"/>
        <v/>
      </c>
    </row>
    <row r="42" spans="1:4" x14ac:dyDescent="0.25">
      <c r="A42" s="144"/>
      <c r="B42" s="144"/>
      <c r="C42" s="23">
        <f t="shared" si="2"/>
        <v>0</v>
      </c>
      <c r="D42" s="23" t="str">
        <f t="shared" si="1"/>
        <v/>
      </c>
    </row>
    <row r="43" spans="1:4" x14ac:dyDescent="0.25">
      <c r="A43" s="144"/>
      <c r="B43" s="144"/>
      <c r="C43" s="23">
        <f t="shared" si="2"/>
        <v>0</v>
      </c>
      <c r="D43" s="23" t="str">
        <f t="shared" si="1"/>
        <v/>
      </c>
    </row>
    <row r="44" spans="1:4" x14ac:dyDescent="0.25">
      <c r="A44" s="144"/>
      <c r="B44" s="144"/>
      <c r="C44" s="23">
        <f t="shared" si="2"/>
        <v>0</v>
      </c>
      <c r="D44" s="23" t="str">
        <f t="shared" si="1"/>
        <v/>
      </c>
    </row>
    <row r="45" spans="1:4" x14ac:dyDescent="0.25">
      <c r="A45" s="144"/>
      <c r="B45" s="144"/>
      <c r="C45" s="23">
        <f t="shared" si="2"/>
        <v>0</v>
      </c>
      <c r="D45" s="23" t="str">
        <f t="shared" si="1"/>
        <v/>
      </c>
    </row>
    <row r="46" spans="1:4" x14ac:dyDescent="0.25">
      <c r="A46" s="144"/>
      <c r="B46" s="144"/>
      <c r="C46" s="23">
        <f t="shared" si="2"/>
        <v>0</v>
      </c>
      <c r="D46" s="23" t="str">
        <f t="shared" si="1"/>
        <v/>
      </c>
    </row>
    <row r="47" spans="1:4" x14ac:dyDescent="0.25">
      <c r="A47" s="144"/>
      <c r="B47" s="144"/>
      <c r="C47" s="23">
        <f t="shared" si="2"/>
        <v>0</v>
      </c>
      <c r="D47" s="23" t="str">
        <f t="shared" si="1"/>
        <v/>
      </c>
    </row>
    <row r="48" spans="1:4" x14ac:dyDescent="0.25">
      <c r="A48" s="144"/>
      <c r="B48" s="144"/>
      <c r="C48" s="23">
        <f t="shared" si="2"/>
        <v>0</v>
      </c>
      <c r="D48" s="23" t="str">
        <f t="shared" si="1"/>
        <v/>
      </c>
    </row>
    <row r="49" spans="1:4" x14ac:dyDescent="0.25">
      <c r="A49" s="144"/>
      <c r="B49" s="144"/>
      <c r="C49" s="23">
        <f t="shared" si="2"/>
        <v>0</v>
      </c>
      <c r="D49" s="23" t="str">
        <f t="shared" si="1"/>
        <v/>
      </c>
    </row>
    <row r="50" spans="1:4" x14ac:dyDescent="0.25">
      <c r="A50" s="144"/>
      <c r="B50" s="144"/>
      <c r="C50" s="23">
        <f t="shared" si="2"/>
        <v>0</v>
      </c>
      <c r="D50" s="23" t="str">
        <f t="shared" si="1"/>
        <v/>
      </c>
    </row>
    <row r="51" spans="1:4" x14ac:dyDescent="0.25">
      <c r="A51" s="144"/>
      <c r="B51" s="144"/>
      <c r="C51" s="23">
        <f t="shared" si="2"/>
        <v>0</v>
      </c>
      <c r="D51" s="23" t="str">
        <f t="shared" si="1"/>
        <v/>
      </c>
    </row>
    <row r="52" spans="1:4" x14ac:dyDescent="0.25">
      <c r="A52" s="144"/>
      <c r="B52" s="144"/>
      <c r="C52" s="23">
        <f t="shared" si="2"/>
        <v>0</v>
      </c>
      <c r="D52" s="23" t="str">
        <f t="shared" si="1"/>
        <v/>
      </c>
    </row>
    <row r="53" spans="1:4" x14ac:dyDescent="0.25">
      <c r="A53" s="144"/>
      <c r="B53" s="144"/>
      <c r="C53" s="23">
        <f t="shared" si="2"/>
        <v>0</v>
      </c>
      <c r="D53" s="23" t="str">
        <f t="shared" si="1"/>
        <v/>
      </c>
    </row>
    <row r="54" spans="1:4" x14ac:dyDescent="0.25">
      <c r="A54" s="144"/>
      <c r="B54" s="144"/>
      <c r="C54" s="23">
        <f t="shared" si="2"/>
        <v>0</v>
      </c>
      <c r="D54" s="23" t="str">
        <f t="shared" si="1"/>
        <v/>
      </c>
    </row>
    <row r="55" spans="1:4" x14ac:dyDescent="0.25">
      <c r="A55" s="144"/>
      <c r="B55" s="144"/>
      <c r="C55" s="23">
        <f t="shared" si="2"/>
        <v>0</v>
      </c>
      <c r="D55" s="23" t="str">
        <f t="shared" si="1"/>
        <v/>
      </c>
    </row>
    <row r="56" spans="1:4" x14ac:dyDescent="0.25">
      <c r="A56" s="144"/>
      <c r="B56" s="144"/>
      <c r="C56" s="23">
        <f t="shared" si="2"/>
        <v>0</v>
      </c>
      <c r="D56" s="23" t="str">
        <f t="shared" si="1"/>
        <v/>
      </c>
    </row>
    <row r="57" spans="1:4" x14ac:dyDescent="0.25">
      <c r="A57" s="144"/>
      <c r="B57" s="144"/>
      <c r="C57" s="23">
        <f t="shared" si="2"/>
        <v>0</v>
      </c>
      <c r="D57" s="23" t="str">
        <f t="shared" si="1"/>
        <v/>
      </c>
    </row>
    <row r="58" spans="1:4" x14ac:dyDescent="0.25">
      <c r="A58" s="144"/>
      <c r="B58" s="144"/>
      <c r="C58" s="23">
        <f t="shared" si="2"/>
        <v>0</v>
      </c>
      <c r="D58" s="23" t="str">
        <f t="shared" si="1"/>
        <v/>
      </c>
    </row>
    <row r="59" spans="1:4" x14ac:dyDescent="0.25">
      <c r="A59" s="144"/>
      <c r="B59" s="144"/>
      <c r="C59" s="23">
        <f t="shared" si="2"/>
        <v>0</v>
      </c>
      <c r="D59" s="23" t="str">
        <f t="shared" si="1"/>
        <v/>
      </c>
    </row>
    <row r="60" spans="1:4" x14ac:dyDescent="0.25">
      <c r="A60" s="144"/>
      <c r="B60" s="144"/>
      <c r="C60" s="23">
        <f t="shared" si="2"/>
        <v>0</v>
      </c>
      <c r="D60" s="23" t="str">
        <f t="shared" si="1"/>
        <v/>
      </c>
    </row>
    <row r="61" spans="1:4" x14ac:dyDescent="0.25">
      <c r="A61" s="144"/>
      <c r="B61" s="144"/>
      <c r="C61" s="23">
        <f t="shared" si="2"/>
        <v>0</v>
      </c>
      <c r="D61" s="23" t="str">
        <f t="shared" si="1"/>
        <v/>
      </c>
    </row>
  </sheetData>
  <sheetProtection algorithmName="SHA-512" hashValue="kYLwMbGMXr0nyStQWw/jCeWxOovGQxmcuL/cbXEARVim1SMZ9Xodv3scz6/Ap522t4Cs5+Bdb0noiyYuKUVnzA==" saltValue="SNccBXYzU6V44Zk7FEAvVQ==" spinCount="100000" sheet="1" objects="1" scenarios="1"/>
  <dataConsolidate/>
  <pageMargins left="0" right="0" top="0.15748031496062992" bottom="0.15748031496062992" header="0.31496062992125984" footer="0.31496062992125984"/>
  <pageSetup paperSize="9" scale="19" orientation="landscape" cellComments="asDisplayed"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D61"/>
  <sheetViews>
    <sheetView workbookViewId="0">
      <selection activeCell="A9" sqref="A9"/>
    </sheetView>
  </sheetViews>
  <sheetFormatPr defaultColWidth="9.140625" defaultRowHeight="15" x14ac:dyDescent="0.25"/>
  <cols>
    <col min="1" max="1" width="32" style="142" customWidth="1"/>
    <col min="2" max="2" width="35.7109375" style="142" customWidth="1"/>
    <col min="3" max="3" width="34.85546875" style="142" customWidth="1"/>
    <col min="4" max="4" width="34.7109375" style="142" customWidth="1"/>
    <col min="5" max="16384" width="9.140625" style="142"/>
  </cols>
  <sheetData>
    <row r="2" spans="1:4" ht="21" x14ac:dyDescent="0.35">
      <c r="A2" s="21" t="s">
        <v>1077</v>
      </c>
      <c r="B2" s="21"/>
    </row>
    <row r="3" spans="1:4" x14ac:dyDescent="0.25">
      <c r="A3" s="14"/>
      <c r="B3" s="14"/>
      <c r="C3" s="14"/>
      <c r="D3" s="14"/>
    </row>
    <row r="4" spans="1:4" ht="36" x14ac:dyDescent="0.25">
      <c r="A4" s="56" t="s">
        <v>1012</v>
      </c>
      <c r="B4" s="56"/>
      <c r="C4" s="65"/>
      <c r="D4" s="13"/>
    </row>
    <row r="5" spans="1:4" ht="47.25" x14ac:dyDescent="0.25">
      <c r="A5" s="54" t="s">
        <v>791</v>
      </c>
      <c r="B5" s="54" t="s">
        <v>1057</v>
      </c>
      <c r="C5" s="54" t="s">
        <v>1058</v>
      </c>
      <c r="D5" s="54" t="s">
        <v>1078</v>
      </c>
    </row>
    <row r="6" spans="1:4" x14ac:dyDescent="0.25">
      <c r="A6" s="144">
        <v>1</v>
      </c>
      <c r="B6" s="144"/>
      <c r="C6" s="23">
        <f>B6*0.4</f>
        <v>0</v>
      </c>
      <c r="D6" s="23" t="str">
        <f>IF(ISBLANK(B6),"",20.3)</f>
        <v/>
      </c>
    </row>
    <row r="7" spans="1:4" x14ac:dyDescent="0.25">
      <c r="A7" s="144">
        <v>2</v>
      </c>
      <c r="B7" s="144"/>
      <c r="C7" s="23">
        <f t="shared" ref="C7:C29" si="0">B7*0.4</f>
        <v>0</v>
      </c>
      <c r="D7" s="23" t="str">
        <f t="shared" ref="D7:D61" si="1">IF(ISBLANK(B7),"",20.3)</f>
        <v/>
      </c>
    </row>
    <row r="8" spans="1:4" x14ac:dyDescent="0.25">
      <c r="A8" s="144">
        <v>3</v>
      </c>
      <c r="B8" s="144"/>
      <c r="C8" s="23">
        <f t="shared" si="0"/>
        <v>0</v>
      </c>
      <c r="D8" s="23" t="str">
        <f t="shared" si="1"/>
        <v/>
      </c>
    </row>
    <row r="9" spans="1:4" x14ac:dyDescent="0.25">
      <c r="A9" s="144"/>
      <c r="B9" s="144"/>
      <c r="C9" s="23">
        <f t="shared" si="0"/>
        <v>0</v>
      </c>
      <c r="D9" s="23" t="str">
        <f t="shared" si="1"/>
        <v/>
      </c>
    </row>
    <row r="10" spans="1:4" x14ac:dyDescent="0.25">
      <c r="A10" s="144"/>
      <c r="B10" s="144"/>
      <c r="C10" s="23">
        <f t="shared" si="0"/>
        <v>0</v>
      </c>
      <c r="D10" s="23" t="str">
        <f t="shared" si="1"/>
        <v/>
      </c>
    </row>
    <row r="11" spans="1:4" x14ac:dyDescent="0.25">
      <c r="A11" s="144"/>
      <c r="B11" s="144"/>
      <c r="C11" s="23">
        <f t="shared" si="0"/>
        <v>0</v>
      </c>
      <c r="D11" s="23" t="str">
        <f t="shared" si="1"/>
        <v/>
      </c>
    </row>
    <row r="12" spans="1:4" x14ac:dyDescent="0.25">
      <c r="A12" s="144"/>
      <c r="B12" s="144"/>
      <c r="C12" s="23">
        <f t="shared" si="0"/>
        <v>0</v>
      </c>
      <c r="D12" s="23" t="str">
        <f t="shared" si="1"/>
        <v/>
      </c>
    </row>
    <row r="13" spans="1:4" x14ac:dyDescent="0.25">
      <c r="A13" s="144"/>
      <c r="B13" s="144"/>
      <c r="C13" s="23">
        <f t="shared" si="0"/>
        <v>0</v>
      </c>
      <c r="D13" s="23" t="str">
        <f t="shared" si="1"/>
        <v/>
      </c>
    </row>
    <row r="14" spans="1:4" x14ac:dyDescent="0.25">
      <c r="A14" s="144"/>
      <c r="B14" s="144"/>
      <c r="C14" s="23">
        <f t="shared" si="0"/>
        <v>0</v>
      </c>
      <c r="D14" s="23" t="str">
        <f t="shared" si="1"/>
        <v/>
      </c>
    </row>
    <row r="15" spans="1:4" x14ac:dyDescent="0.25">
      <c r="A15" s="144"/>
      <c r="B15" s="144"/>
      <c r="C15" s="23">
        <f t="shared" si="0"/>
        <v>0</v>
      </c>
      <c r="D15" s="23" t="str">
        <f t="shared" si="1"/>
        <v/>
      </c>
    </row>
    <row r="16" spans="1:4" x14ac:dyDescent="0.25">
      <c r="A16" s="144"/>
      <c r="B16" s="144"/>
      <c r="C16" s="23">
        <f t="shared" si="0"/>
        <v>0</v>
      </c>
      <c r="D16" s="23" t="str">
        <f t="shared" si="1"/>
        <v/>
      </c>
    </row>
    <row r="17" spans="1:4" x14ac:dyDescent="0.25">
      <c r="A17" s="144"/>
      <c r="B17" s="144"/>
      <c r="C17" s="23">
        <f t="shared" si="0"/>
        <v>0</v>
      </c>
      <c r="D17" s="23" t="str">
        <f t="shared" si="1"/>
        <v/>
      </c>
    </row>
    <row r="18" spans="1:4" x14ac:dyDescent="0.25">
      <c r="A18" s="144"/>
      <c r="B18" s="144"/>
      <c r="C18" s="23">
        <f t="shared" si="0"/>
        <v>0</v>
      </c>
      <c r="D18" s="23" t="str">
        <f t="shared" si="1"/>
        <v/>
      </c>
    </row>
    <row r="19" spans="1:4" x14ac:dyDescent="0.25">
      <c r="A19" s="144"/>
      <c r="B19" s="144"/>
      <c r="C19" s="23">
        <f t="shared" si="0"/>
        <v>0</v>
      </c>
      <c r="D19" s="23" t="str">
        <f t="shared" si="1"/>
        <v/>
      </c>
    </row>
    <row r="20" spans="1:4" x14ac:dyDescent="0.25">
      <c r="A20" s="144"/>
      <c r="B20" s="144"/>
      <c r="C20" s="23">
        <f t="shared" si="0"/>
        <v>0</v>
      </c>
      <c r="D20" s="23" t="str">
        <f t="shared" si="1"/>
        <v/>
      </c>
    </row>
    <row r="21" spans="1:4" x14ac:dyDescent="0.25">
      <c r="A21" s="144"/>
      <c r="B21" s="144"/>
      <c r="C21" s="23">
        <f t="shared" si="0"/>
        <v>0</v>
      </c>
      <c r="D21" s="23" t="str">
        <f t="shared" si="1"/>
        <v/>
      </c>
    </row>
    <row r="22" spans="1:4" x14ac:dyDescent="0.25">
      <c r="A22" s="144"/>
      <c r="B22" s="144"/>
      <c r="C22" s="23">
        <f t="shared" si="0"/>
        <v>0</v>
      </c>
      <c r="D22" s="23" t="str">
        <f t="shared" si="1"/>
        <v/>
      </c>
    </row>
    <row r="23" spans="1:4" x14ac:dyDescent="0.25">
      <c r="A23" s="144"/>
      <c r="B23" s="144"/>
      <c r="C23" s="23">
        <f t="shared" si="0"/>
        <v>0</v>
      </c>
      <c r="D23" s="23" t="str">
        <f t="shared" si="1"/>
        <v/>
      </c>
    </row>
    <row r="24" spans="1:4" x14ac:dyDescent="0.25">
      <c r="A24" s="144"/>
      <c r="B24" s="144"/>
      <c r="C24" s="23">
        <f t="shared" si="0"/>
        <v>0</v>
      </c>
      <c r="D24" s="23" t="str">
        <f t="shared" si="1"/>
        <v/>
      </c>
    </row>
    <row r="25" spans="1:4" x14ac:dyDescent="0.25">
      <c r="A25" s="144"/>
      <c r="B25" s="144"/>
      <c r="C25" s="23">
        <f t="shared" si="0"/>
        <v>0</v>
      </c>
      <c r="D25" s="23" t="str">
        <f t="shared" si="1"/>
        <v/>
      </c>
    </row>
    <row r="26" spans="1:4" x14ac:dyDescent="0.25">
      <c r="A26" s="144"/>
      <c r="B26" s="144"/>
      <c r="C26" s="23">
        <f t="shared" si="0"/>
        <v>0</v>
      </c>
      <c r="D26" s="23" t="str">
        <f t="shared" si="1"/>
        <v/>
      </c>
    </row>
    <row r="27" spans="1:4" x14ac:dyDescent="0.25">
      <c r="A27" s="144"/>
      <c r="B27" s="144"/>
      <c r="C27" s="23">
        <f t="shared" si="0"/>
        <v>0</v>
      </c>
      <c r="D27" s="23" t="str">
        <f t="shared" si="1"/>
        <v/>
      </c>
    </row>
    <row r="28" spans="1:4" x14ac:dyDescent="0.25">
      <c r="A28" s="144"/>
      <c r="B28" s="144"/>
      <c r="C28" s="23">
        <f t="shared" si="0"/>
        <v>0</v>
      </c>
      <c r="D28" s="23" t="str">
        <f t="shared" si="1"/>
        <v/>
      </c>
    </row>
    <row r="29" spans="1:4" x14ac:dyDescent="0.25">
      <c r="A29" s="144"/>
      <c r="B29" s="144"/>
      <c r="C29" s="23">
        <f t="shared" si="0"/>
        <v>0</v>
      </c>
      <c r="D29" s="23" t="str">
        <f t="shared" si="1"/>
        <v/>
      </c>
    </row>
    <row r="30" spans="1:4" x14ac:dyDescent="0.25">
      <c r="A30" s="144"/>
      <c r="B30" s="144"/>
      <c r="C30" s="23">
        <f t="shared" ref="C30:C61" si="2">B30*0.4</f>
        <v>0</v>
      </c>
      <c r="D30" s="23" t="str">
        <f t="shared" si="1"/>
        <v/>
      </c>
    </row>
    <row r="31" spans="1:4" x14ac:dyDescent="0.25">
      <c r="A31" s="144"/>
      <c r="B31" s="144"/>
      <c r="C31" s="23">
        <f t="shared" si="2"/>
        <v>0</v>
      </c>
      <c r="D31" s="23" t="str">
        <f t="shared" si="1"/>
        <v/>
      </c>
    </row>
    <row r="32" spans="1:4" x14ac:dyDescent="0.25">
      <c r="A32" s="144"/>
      <c r="B32" s="144"/>
      <c r="C32" s="23">
        <f t="shared" si="2"/>
        <v>0</v>
      </c>
      <c r="D32" s="23" t="str">
        <f t="shared" si="1"/>
        <v/>
      </c>
    </row>
    <row r="33" spans="1:4" x14ac:dyDescent="0.25">
      <c r="A33" s="144"/>
      <c r="B33" s="144"/>
      <c r="C33" s="23">
        <f t="shared" si="2"/>
        <v>0</v>
      </c>
      <c r="D33" s="23" t="str">
        <f t="shared" si="1"/>
        <v/>
      </c>
    </row>
    <row r="34" spans="1:4" x14ac:dyDescent="0.25">
      <c r="A34" s="144"/>
      <c r="B34" s="144"/>
      <c r="C34" s="23">
        <f t="shared" si="2"/>
        <v>0</v>
      </c>
      <c r="D34" s="23" t="str">
        <f t="shared" si="1"/>
        <v/>
      </c>
    </row>
    <row r="35" spans="1:4" x14ac:dyDescent="0.25">
      <c r="A35" s="144"/>
      <c r="B35" s="144"/>
      <c r="C35" s="23">
        <f t="shared" si="2"/>
        <v>0</v>
      </c>
      <c r="D35" s="23" t="str">
        <f t="shared" si="1"/>
        <v/>
      </c>
    </row>
    <row r="36" spans="1:4" x14ac:dyDescent="0.25">
      <c r="A36" s="144"/>
      <c r="B36" s="144"/>
      <c r="C36" s="23">
        <f t="shared" si="2"/>
        <v>0</v>
      </c>
      <c r="D36" s="23" t="str">
        <f t="shared" si="1"/>
        <v/>
      </c>
    </row>
    <row r="37" spans="1:4" x14ac:dyDescent="0.25">
      <c r="A37" s="144"/>
      <c r="B37" s="144"/>
      <c r="C37" s="23">
        <f t="shared" si="2"/>
        <v>0</v>
      </c>
      <c r="D37" s="23" t="str">
        <f t="shared" si="1"/>
        <v/>
      </c>
    </row>
    <row r="38" spans="1:4" x14ac:dyDescent="0.25">
      <c r="A38" s="144"/>
      <c r="B38" s="144"/>
      <c r="C38" s="23">
        <f t="shared" si="2"/>
        <v>0</v>
      </c>
      <c r="D38" s="23" t="str">
        <f t="shared" si="1"/>
        <v/>
      </c>
    </row>
    <row r="39" spans="1:4" x14ac:dyDescent="0.25">
      <c r="A39" s="144"/>
      <c r="B39" s="144"/>
      <c r="C39" s="23">
        <f t="shared" si="2"/>
        <v>0</v>
      </c>
      <c r="D39" s="23" t="str">
        <f t="shared" si="1"/>
        <v/>
      </c>
    </row>
    <row r="40" spans="1:4" x14ac:dyDescent="0.25">
      <c r="A40" s="144"/>
      <c r="B40" s="144"/>
      <c r="C40" s="23">
        <f t="shared" si="2"/>
        <v>0</v>
      </c>
      <c r="D40" s="23" t="str">
        <f t="shared" si="1"/>
        <v/>
      </c>
    </row>
    <row r="41" spans="1:4" x14ac:dyDescent="0.25">
      <c r="A41" s="144"/>
      <c r="B41" s="144"/>
      <c r="C41" s="23">
        <f t="shared" si="2"/>
        <v>0</v>
      </c>
      <c r="D41" s="23" t="str">
        <f t="shared" si="1"/>
        <v/>
      </c>
    </row>
    <row r="42" spans="1:4" x14ac:dyDescent="0.25">
      <c r="A42" s="144"/>
      <c r="B42" s="144"/>
      <c r="C42" s="23">
        <f t="shared" si="2"/>
        <v>0</v>
      </c>
      <c r="D42" s="23" t="str">
        <f t="shared" si="1"/>
        <v/>
      </c>
    </row>
    <row r="43" spans="1:4" x14ac:dyDescent="0.25">
      <c r="A43" s="144"/>
      <c r="B43" s="144"/>
      <c r="C43" s="23">
        <f t="shared" si="2"/>
        <v>0</v>
      </c>
      <c r="D43" s="23" t="str">
        <f t="shared" si="1"/>
        <v/>
      </c>
    </row>
    <row r="44" spans="1:4" x14ac:dyDescent="0.25">
      <c r="A44" s="144"/>
      <c r="B44" s="144"/>
      <c r="C44" s="23">
        <f t="shared" si="2"/>
        <v>0</v>
      </c>
      <c r="D44" s="23" t="str">
        <f t="shared" si="1"/>
        <v/>
      </c>
    </row>
    <row r="45" spans="1:4" x14ac:dyDescent="0.25">
      <c r="A45" s="144"/>
      <c r="B45" s="144"/>
      <c r="C45" s="23">
        <f t="shared" si="2"/>
        <v>0</v>
      </c>
      <c r="D45" s="23" t="str">
        <f t="shared" si="1"/>
        <v/>
      </c>
    </row>
    <row r="46" spans="1:4" x14ac:dyDescent="0.25">
      <c r="A46" s="144"/>
      <c r="B46" s="144"/>
      <c r="C46" s="23">
        <f t="shared" si="2"/>
        <v>0</v>
      </c>
      <c r="D46" s="23" t="str">
        <f t="shared" si="1"/>
        <v/>
      </c>
    </row>
    <row r="47" spans="1:4" x14ac:dyDescent="0.25">
      <c r="A47" s="144"/>
      <c r="B47" s="144"/>
      <c r="C47" s="23">
        <f t="shared" si="2"/>
        <v>0</v>
      </c>
      <c r="D47" s="23" t="str">
        <f t="shared" si="1"/>
        <v/>
      </c>
    </row>
    <row r="48" spans="1:4" x14ac:dyDescent="0.25">
      <c r="A48" s="144"/>
      <c r="B48" s="144"/>
      <c r="C48" s="23">
        <f t="shared" si="2"/>
        <v>0</v>
      </c>
      <c r="D48" s="23" t="str">
        <f t="shared" si="1"/>
        <v/>
      </c>
    </row>
    <row r="49" spans="1:4" x14ac:dyDescent="0.25">
      <c r="A49" s="144"/>
      <c r="B49" s="144"/>
      <c r="C49" s="23">
        <f t="shared" si="2"/>
        <v>0</v>
      </c>
      <c r="D49" s="23" t="str">
        <f t="shared" si="1"/>
        <v/>
      </c>
    </row>
    <row r="50" spans="1:4" x14ac:dyDescent="0.25">
      <c r="A50" s="144"/>
      <c r="B50" s="144"/>
      <c r="C50" s="23">
        <f t="shared" si="2"/>
        <v>0</v>
      </c>
      <c r="D50" s="23" t="str">
        <f t="shared" si="1"/>
        <v/>
      </c>
    </row>
    <row r="51" spans="1:4" x14ac:dyDescent="0.25">
      <c r="A51" s="144"/>
      <c r="B51" s="144"/>
      <c r="C51" s="23">
        <f t="shared" si="2"/>
        <v>0</v>
      </c>
      <c r="D51" s="23" t="str">
        <f t="shared" si="1"/>
        <v/>
      </c>
    </row>
    <row r="52" spans="1:4" x14ac:dyDescent="0.25">
      <c r="A52" s="144"/>
      <c r="B52" s="144"/>
      <c r="C52" s="23">
        <f t="shared" si="2"/>
        <v>0</v>
      </c>
      <c r="D52" s="23" t="str">
        <f t="shared" si="1"/>
        <v/>
      </c>
    </row>
    <row r="53" spans="1:4" x14ac:dyDescent="0.25">
      <c r="A53" s="144"/>
      <c r="B53" s="144"/>
      <c r="C53" s="23">
        <f t="shared" si="2"/>
        <v>0</v>
      </c>
      <c r="D53" s="23" t="str">
        <f t="shared" si="1"/>
        <v/>
      </c>
    </row>
    <row r="54" spans="1:4" x14ac:dyDescent="0.25">
      <c r="A54" s="144"/>
      <c r="B54" s="144"/>
      <c r="C54" s="23">
        <f t="shared" si="2"/>
        <v>0</v>
      </c>
      <c r="D54" s="23" t="str">
        <f t="shared" si="1"/>
        <v/>
      </c>
    </row>
    <row r="55" spans="1:4" x14ac:dyDescent="0.25">
      <c r="A55" s="144"/>
      <c r="B55" s="144"/>
      <c r="C55" s="23">
        <f t="shared" si="2"/>
        <v>0</v>
      </c>
      <c r="D55" s="23" t="str">
        <f t="shared" si="1"/>
        <v/>
      </c>
    </row>
    <row r="56" spans="1:4" x14ac:dyDescent="0.25">
      <c r="A56" s="144"/>
      <c r="B56" s="144"/>
      <c r="C56" s="23">
        <f t="shared" si="2"/>
        <v>0</v>
      </c>
      <c r="D56" s="23" t="str">
        <f t="shared" si="1"/>
        <v/>
      </c>
    </row>
    <row r="57" spans="1:4" x14ac:dyDescent="0.25">
      <c r="A57" s="144"/>
      <c r="B57" s="144"/>
      <c r="C57" s="23">
        <f t="shared" si="2"/>
        <v>0</v>
      </c>
      <c r="D57" s="23" t="str">
        <f t="shared" si="1"/>
        <v/>
      </c>
    </row>
    <row r="58" spans="1:4" x14ac:dyDescent="0.25">
      <c r="A58" s="144"/>
      <c r="B58" s="144"/>
      <c r="C58" s="23">
        <f t="shared" si="2"/>
        <v>0</v>
      </c>
      <c r="D58" s="23" t="str">
        <f t="shared" si="1"/>
        <v/>
      </c>
    </row>
    <row r="59" spans="1:4" x14ac:dyDescent="0.25">
      <c r="A59" s="144"/>
      <c r="B59" s="144"/>
      <c r="C59" s="23">
        <f t="shared" si="2"/>
        <v>0</v>
      </c>
      <c r="D59" s="23" t="str">
        <f t="shared" si="1"/>
        <v/>
      </c>
    </row>
    <row r="60" spans="1:4" x14ac:dyDescent="0.25">
      <c r="A60" s="144"/>
      <c r="B60" s="144"/>
      <c r="C60" s="23">
        <f t="shared" si="2"/>
        <v>0</v>
      </c>
      <c r="D60" s="23" t="str">
        <f t="shared" si="1"/>
        <v/>
      </c>
    </row>
    <row r="61" spans="1:4" x14ac:dyDescent="0.25">
      <c r="A61" s="144"/>
      <c r="B61" s="144"/>
      <c r="C61" s="23">
        <f t="shared" si="2"/>
        <v>0</v>
      </c>
      <c r="D61" s="23" t="str">
        <f t="shared" si="1"/>
        <v/>
      </c>
    </row>
  </sheetData>
  <sheetProtection algorithmName="SHA-512" hashValue="cmU3sNcQTQjpoqPz0AAqeSDVew3wXXBu7pSvpe9KZMRJK/zERuenIaqpyhwNc/StBTpnSCFJVtAgWxuhORa/4w==" saltValue="Qd6XY414bVmVelWl7utcgg==" spinCount="100000" sheet="1" objects="1" scenarios="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92D050"/>
  </sheetPr>
  <dimension ref="A1:U150"/>
  <sheetViews>
    <sheetView zoomScaleNormal="100" workbookViewId="0">
      <selection activeCell="A5" sqref="A5"/>
    </sheetView>
  </sheetViews>
  <sheetFormatPr defaultRowHeight="15" x14ac:dyDescent="0.25"/>
  <cols>
    <col min="1" max="1" width="25.5703125" customWidth="1"/>
    <col min="2" max="2" width="12.140625" bestFit="1" customWidth="1"/>
    <col min="3" max="4" width="25.5703125" customWidth="1"/>
    <col min="5" max="5" width="16" bestFit="1" customWidth="1"/>
    <col min="6" max="6" width="15.7109375" customWidth="1"/>
    <col min="7" max="7" width="17.42578125" customWidth="1"/>
    <col min="8" max="8" width="13.7109375" customWidth="1"/>
    <col min="9" max="9" width="17" customWidth="1"/>
    <col min="10" max="10" width="20.7109375" customWidth="1"/>
    <col min="11" max="11" width="24" customWidth="1"/>
    <col min="12" max="12" width="18.28515625" customWidth="1"/>
    <col min="13" max="13" width="15.140625" customWidth="1"/>
    <col min="14" max="14" width="19.7109375" customWidth="1"/>
    <col min="15" max="15" width="14.5703125" customWidth="1"/>
    <col min="16" max="16" width="19.7109375" customWidth="1"/>
    <col min="17" max="17" width="15.140625" customWidth="1"/>
    <col min="18" max="18" width="14.28515625" customWidth="1"/>
    <col min="19" max="19" width="17.5703125" customWidth="1"/>
  </cols>
  <sheetData>
    <row r="1" spans="1:21" ht="21" x14ac:dyDescent="0.35">
      <c r="A1" s="21" t="s">
        <v>1013</v>
      </c>
      <c r="B1" s="21"/>
      <c r="C1" s="116"/>
      <c r="D1" s="116"/>
      <c r="E1" s="116"/>
      <c r="F1" s="116"/>
      <c r="G1" s="116"/>
      <c r="H1" s="116"/>
      <c r="I1" s="116"/>
      <c r="J1" s="116"/>
      <c r="K1" s="116"/>
      <c r="L1" s="116"/>
      <c r="M1" s="116"/>
      <c r="N1" s="116"/>
      <c r="O1" s="116"/>
      <c r="P1" s="116"/>
      <c r="Q1" s="116"/>
      <c r="R1" s="116"/>
      <c r="S1" s="116"/>
    </row>
    <row r="2" spans="1:21" x14ac:dyDescent="0.25">
      <c r="A2" s="41" t="s">
        <v>875</v>
      </c>
      <c r="B2" s="41"/>
      <c r="C2" s="41"/>
      <c r="D2" s="41"/>
      <c r="E2" s="42"/>
      <c r="F2" s="116"/>
      <c r="G2" s="116"/>
      <c r="H2" s="116"/>
      <c r="I2" s="116"/>
      <c r="J2" s="116"/>
      <c r="K2" s="116"/>
      <c r="L2" s="116"/>
      <c r="M2" s="116"/>
      <c r="N2" s="116"/>
      <c r="O2" s="116"/>
      <c r="P2" s="116"/>
      <c r="Q2" s="116"/>
      <c r="R2" s="116"/>
      <c r="S2" s="116"/>
    </row>
    <row r="3" spans="1:21" s="64" customFormat="1" ht="68.25" customHeight="1" x14ac:dyDescent="0.2">
      <c r="A3" s="107"/>
      <c r="B3" s="107"/>
      <c r="C3" s="107"/>
      <c r="D3" s="107"/>
      <c r="E3" s="107"/>
      <c r="F3" s="107"/>
      <c r="G3" s="107"/>
      <c r="H3" s="162" t="s">
        <v>876</v>
      </c>
      <c r="I3" s="163"/>
      <c r="J3" s="127"/>
      <c r="K3" s="128"/>
      <c r="L3" s="164" t="s">
        <v>877</v>
      </c>
      <c r="M3" s="165"/>
      <c r="N3" s="165"/>
      <c r="O3" s="165"/>
      <c r="P3" s="165"/>
      <c r="Q3" s="165"/>
      <c r="R3" s="165"/>
      <c r="S3" s="166"/>
    </row>
    <row r="4" spans="1:21" s="42" customFormat="1" ht="79.5" x14ac:dyDescent="0.35">
      <c r="A4" s="129" t="s">
        <v>878</v>
      </c>
      <c r="B4" s="130" t="s">
        <v>879</v>
      </c>
      <c r="C4" s="130" t="s">
        <v>880</v>
      </c>
      <c r="D4" s="130" t="s">
        <v>881</v>
      </c>
      <c r="E4" s="130" t="s">
        <v>882</v>
      </c>
      <c r="F4" s="130" t="s">
        <v>883</v>
      </c>
      <c r="G4" s="131" t="s">
        <v>884</v>
      </c>
      <c r="H4" s="130" t="s">
        <v>885</v>
      </c>
      <c r="I4" s="130" t="s">
        <v>886</v>
      </c>
      <c r="J4" s="132" t="s">
        <v>887</v>
      </c>
      <c r="K4" s="132" t="s">
        <v>888</v>
      </c>
      <c r="L4" s="133" t="s">
        <v>889</v>
      </c>
      <c r="M4" s="133" t="s">
        <v>890</v>
      </c>
      <c r="N4" s="133" t="s">
        <v>891</v>
      </c>
      <c r="O4" s="133" t="s">
        <v>892</v>
      </c>
      <c r="P4" s="133" t="s">
        <v>893</v>
      </c>
      <c r="Q4" s="133" t="s">
        <v>894</v>
      </c>
      <c r="R4" s="133" t="s">
        <v>895</v>
      </c>
      <c r="S4" s="133" t="s">
        <v>896</v>
      </c>
      <c r="T4" s="7"/>
      <c r="U4" s="7"/>
    </row>
    <row r="5" spans="1:21" s="136" customFormat="1" x14ac:dyDescent="0.25">
      <c r="A5" s="134"/>
      <c r="B5" s="134"/>
      <c r="C5" s="134"/>
      <c r="D5" s="134"/>
      <c r="E5" s="135"/>
      <c r="F5" s="134"/>
      <c r="G5" s="134"/>
      <c r="H5" s="134"/>
      <c r="I5" s="134"/>
      <c r="J5" s="134"/>
      <c r="K5" s="134"/>
      <c r="L5" s="134"/>
      <c r="M5" s="134"/>
      <c r="N5" s="134"/>
      <c r="O5" s="134"/>
      <c r="P5" s="134"/>
      <c r="Q5" s="134"/>
      <c r="R5" s="134"/>
      <c r="S5" s="134"/>
    </row>
    <row r="6" spans="1:21" s="136" customFormat="1" x14ac:dyDescent="0.25">
      <c r="A6" s="134"/>
      <c r="B6" s="134"/>
      <c r="C6" s="134"/>
      <c r="D6" s="134"/>
      <c r="E6" s="135"/>
      <c r="F6" s="134"/>
      <c r="G6" s="134"/>
      <c r="H6" s="134"/>
      <c r="I6" s="134"/>
      <c r="J6" s="134"/>
      <c r="K6" s="134"/>
      <c r="L6" s="134"/>
      <c r="M6" s="134"/>
      <c r="N6" s="134"/>
      <c r="O6" s="134"/>
      <c r="P6" s="134"/>
      <c r="Q6" s="134"/>
      <c r="R6" s="134"/>
      <c r="S6" s="134"/>
    </row>
    <row r="7" spans="1:21" s="136" customFormat="1" x14ac:dyDescent="0.25">
      <c r="A7" s="134"/>
      <c r="B7" s="134"/>
      <c r="C7" s="134"/>
      <c r="D7" s="134"/>
      <c r="E7" s="134"/>
      <c r="F7" s="134"/>
      <c r="G7" s="134"/>
      <c r="H7" s="134"/>
      <c r="I7" s="134"/>
      <c r="J7" s="134"/>
      <c r="K7" s="134"/>
      <c r="L7" s="134"/>
      <c r="M7" s="134"/>
      <c r="N7" s="134"/>
      <c r="O7" s="134"/>
      <c r="P7" s="134"/>
      <c r="Q7" s="134"/>
      <c r="R7" s="134"/>
      <c r="S7" s="134"/>
    </row>
    <row r="8" spans="1:21" s="136" customFormat="1" x14ac:dyDescent="0.25">
      <c r="A8" s="134"/>
      <c r="B8" s="134"/>
      <c r="C8" s="134"/>
      <c r="D8" s="134"/>
      <c r="E8" s="134"/>
      <c r="F8" s="134"/>
      <c r="G8" s="134"/>
      <c r="H8" s="134"/>
      <c r="I8" s="134"/>
      <c r="J8" s="134"/>
      <c r="K8" s="134"/>
      <c r="L8" s="134"/>
      <c r="M8" s="134"/>
      <c r="N8" s="134"/>
      <c r="O8" s="134"/>
      <c r="P8" s="134"/>
      <c r="Q8" s="134"/>
      <c r="R8" s="134"/>
      <c r="S8" s="134"/>
    </row>
    <row r="9" spans="1:21" s="136" customFormat="1" x14ac:dyDescent="0.25">
      <c r="A9" s="134"/>
      <c r="B9" s="134"/>
      <c r="C9" s="134"/>
      <c r="D9" s="134"/>
      <c r="E9" s="134"/>
      <c r="F9" s="134"/>
      <c r="G9" s="134"/>
      <c r="H9" s="134"/>
      <c r="I9" s="134"/>
      <c r="J9" s="134"/>
      <c r="K9" s="134"/>
      <c r="L9" s="134"/>
      <c r="M9" s="134"/>
      <c r="N9" s="134"/>
      <c r="O9" s="134"/>
      <c r="P9" s="134"/>
      <c r="Q9" s="134"/>
      <c r="R9" s="134"/>
      <c r="S9" s="134"/>
    </row>
    <row r="10" spans="1:21" s="136" customFormat="1" x14ac:dyDescent="0.25">
      <c r="A10" s="134"/>
      <c r="B10" s="134"/>
      <c r="C10" s="134"/>
      <c r="D10" s="134"/>
      <c r="E10" s="134"/>
      <c r="F10" s="134"/>
      <c r="G10" s="134"/>
      <c r="H10" s="134"/>
      <c r="I10" s="134"/>
      <c r="J10" s="134"/>
      <c r="K10" s="134"/>
      <c r="L10" s="134"/>
      <c r="M10" s="134"/>
      <c r="N10" s="134"/>
      <c r="O10" s="134"/>
      <c r="P10" s="134"/>
      <c r="Q10" s="134"/>
      <c r="R10" s="134"/>
      <c r="S10" s="134"/>
    </row>
    <row r="11" spans="1:21" s="136" customFormat="1" x14ac:dyDescent="0.25">
      <c r="A11" s="134"/>
      <c r="B11" s="134"/>
      <c r="C11" s="134"/>
      <c r="D11" s="134"/>
      <c r="E11" s="134"/>
      <c r="F11" s="134"/>
      <c r="G11" s="134"/>
      <c r="H11" s="134"/>
      <c r="I11" s="134"/>
      <c r="J11" s="134"/>
      <c r="K11" s="134"/>
      <c r="L11" s="134"/>
      <c r="M11" s="134"/>
      <c r="N11" s="134"/>
      <c r="O11" s="134"/>
      <c r="P11" s="134"/>
      <c r="Q11" s="134"/>
      <c r="R11" s="134"/>
      <c r="S11" s="134"/>
    </row>
    <row r="12" spans="1:21" s="136" customFormat="1" x14ac:dyDescent="0.25">
      <c r="A12" s="134"/>
      <c r="B12" s="134"/>
      <c r="C12" s="134"/>
      <c r="D12" s="134"/>
      <c r="E12" s="134"/>
      <c r="F12" s="134"/>
      <c r="G12" s="134"/>
      <c r="H12" s="134"/>
      <c r="I12" s="134"/>
      <c r="J12" s="134"/>
      <c r="K12" s="134"/>
      <c r="L12" s="134"/>
      <c r="M12" s="134"/>
      <c r="N12" s="134"/>
      <c r="O12" s="134"/>
      <c r="P12" s="134"/>
      <c r="Q12" s="134"/>
      <c r="R12" s="134"/>
      <c r="S12" s="134"/>
    </row>
    <row r="13" spans="1:21" s="136" customFormat="1" x14ac:dyDescent="0.25">
      <c r="A13" s="134"/>
      <c r="B13" s="134"/>
      <c r="C13" s="134"/>
      <c r="D13" s="134"/>
      <c r="E13" s="134"/>
      <c r="F13" s="134"/>
      <c r="G13" s="134"/>
      <c r="H13" s="134"/>
      <c r="I13" s="134"/>
      <c r="J13" s="134"/>
      <c r="K13" s="134"/>
      <c r="L13" s="134"/>
      <c r="M13" s="134"/>
      <c r="N13" s="134"/>
      <c r="O13" s="134"/>
      <c r="P13" s="134"/>
      <c r="Q13" s="134"/>
      <c r="R13" s="134"/>
      <c r="S13" s="134"/>
    </row>
    <row r="14" spans="1:21" s="136" customFormat="1" x14ac:dyDescent="0.25">
      <c r="A14" s="134"/>
      <c r="B14" s="134"/>
      <c r="C14" s="134"/>
      <c r="D14" s="134"/>
      <c r="E14" s="134"/>
      <c r="F14" s="134"/>
      <c r="G14" s="134"/>
      <c r="H14" s="134"/>
      <c r="I14" s="134"/>
      <c r="J14" s="134"/>
      <c r="K14" s="134"/>
      <c r="L14" s="134"/>
      <c r="M14" s="134"/>
      <c r="N14" s="134"/>
      <c r="O14" s="134"/>
      <c r="P14" s="134"/>
      <c r="Q14" s="134"/>
      <c r="R14" s="134"/>
      <c r="S14" s="134"/>
    </row>
    <row r="15" spans="1:21" s="136" customFormat="1" x14ac:dyDescent="0.25">
      <c r="A15" s="134"/>
      <c r="B15" s="134"/>
      <c r="C15" s="134"/>
      <c r="D15" s="134"/>
      <c r="E15" s="134"/>
      <c r="F15" s="134"/>
      <c r="G15" s="134"/>
      <c r="H15" s="134"/>
      <c r="I15" s="134"/>
      <c r="J15" s="134"/>
      <c r="K15" s="134"/>
      <c r="L15" s="134"/>
      <c r="M15" s="134"/>
      <c r="N15" s="134"/>
      <c r="O15" s="134"/>
      <c r="P15" s="134"/>
      <c r="Q15" s="134"/>
      <c r="R15" s="134"/>
      <c r="S15" s="134"/>
    </row>
    <row r="16" spans="1:21" s="136" customFormat="1" x14ac:dyDescent="0.25">
      <c r="A16" s="134"/>
      <c r="B16" s="134"/>
      <c r="C16" s="134"/>
      <c r="D16" s="134"/>
      <c r="E16" s="134"/>
      <c r="F16" s="134"/>
      <c r="G16" s="134"/>
      <c r="H16" s="134"/>
      <c r="I16" s="134"/>
      <c r="J16" s="134"/>
      <c r="K16" s="134"/>
      <c r="L16" s="134"/>
      <c r="M16" s="134"/>
      <c r="N16" s="134"/>
      <c r="O16" s="134"/>
      <c r="P16" s="134"/>
      <c r="Q16" s="134"/>
      <c r="R16" s="134"/>
      <c r="S16" s="134"/>
    </row>
    <row r="17" spans="1:19" s="136" customFormat="1" x14ac:dyDescent="0.25">
      <c r="A17" s="134"/>
      <c r="B17" s="134"/>
      <c r="C17" s="134"/>
      <c r="D17" s="134"/>
      <c r="E17" s="134"/>
      <c r="F17" s="134"/>
      <c r="G17" s="134"/>
      <c r="H17" s="134"/>
      <c r="I17" s="134"/>
      <c r="J17" s="134"/>
      <c r="K17" s="134"/>
      <c r="L17" s="134"/>
      <c r="M17" s="134"/>
      <c r="N17" s="134"/>
      <c r="O17" s="134"/>
      <c r="P17" s="134"/>
      <c r="Q17" s="134"/>
      <c r="R17" s="134"/>
      <c r="S17" s="134"/>
    </row>
    <row r="18" spans="1:19" s="136" customFormat="1" x14ac:dyDescent="0.25">
      <c r="A18" s="134"/>
      <c r="B18" s="134"/>
      <c r="C18" s="134"/>
      <c r="D18" s="134"/>
      <c r="E18" s="134"/>
      <c r="F18" s="134"/>
      <c r="G18" s="134"/>
      <c r="H18" s="134"/>
      <c r="I18" s="134"/>
      <c r="J18" s="134"/>
      <c r="K18" s="134"/>
      <c r="L18" s="134"/>
      <c r="M18" s="134"/>
      <c r="N18" s="134"/>
      <c r="O18" s="134"/>
      <c r="P18" s="134"/>
      <c r="Q18" s="134"/>
      <c r="R18" s="134"/>
      <c r="S18" s="134"/>
    </row>
    <row r="19" spans="1:19" s="136" customFormat="1" x14ac:dyDescent="0.25">
      <c r="A19" s="134"/>
      <c r="B19" s="134"/>
      <c r="C19" s="134"/>
      <c r="D19" s="134"/>
      <c r="E19" s="134"/>
      <c r="F19" s="134"/>
      <c r="G19" s="134"/>
      <c r="H19" s="134"/>
      <c r="I19" s="134"/>
      <c r="J19" s="134"/>
      <c r="K19" s="134"/>
      <c r="L19" s="134"/>
      <c r="M19" s="134"/>
      <c r="N19" s="134"/>
      <c r="O19" s="134"/>
      <c r="P19" s="134"/>
      <c r="Q19" s="134"/>
      <c r="R19" s="134"/>
      <c r="S19" s="134"/>
    </row>
    <row r="20" spans="1:19" s="126" customFormat="1" x14ac:dyDescent="0.25">
      <c r="A20" s="137"/>
      <c r="B20" s="137"/>
      <c r="C20" s="137"/>
      <c r="D20" s="137"/>
      <c r="E20" s="137"/>
      <c r="F20" s="137"/>
      <c r="G20" s="137"/>
      <c r="H20" s="137"/>
      <c r="I20" s="137"/>
      <c r="J20" s="137"/>
      <c r="K20" s="137"/>
      <c r="L20" s="137"/>
      <c r="M20" s="137"/>
      <c r="N20" s="137"/>
      <c r="O20" s="137"/>
      <c r="P20" s="137"/>
      <c r="Q20" s="137"/>
      <c r="R20" s="137"/>
      <c r="S20" s="137"/>
    </row>
    <row r="21" spans="1:19" s="126" customFormat="1" x14ac:dyDescent="0.25">
      <c r="A21" s="137"/>
      <c r="B21" s="137"/>
      <c r="C21" s="137"/>
      <c r="D21" s="137"/>
      <c r="E21" s="137"/>
      <c r="F21" s="137"/>
      <c r="G21" s="137"/>
      <c r="H21" s="137"/>
      <c r="I21" s="137"/>
      <c r="J21" s="137"/>
      <c r="K21" s="137"/>
      <c r="L21" s="137"/>
      <c r="M21" s="137"/>
      <c r="N21" s="137"/>
      <c r="O21" s="137"/>
      <c r="P21" s="137"/>
      <c r="Q21" s="137"/>
      <c r="R21" s="137"/>
      <c r="S21" s="137"/>
    </row>
    <row r="22" spans="1:19" s="126" customFormat="1" x14ac:dyDescent="0.25">
      <c r="A22" s="137"/>
      <c r="B22" s="137"/>
      <c r="C22" s="137"/>
      <c r="D22" s="137"/>
      <c r="E22" s="137"/>
      <c r="F22" s="137"/>
      <c r="G22" s="137"/>
      <c r="H22" s="137"/>
      <c r="I22" s="137"/>
      <c r="J22" s="137"/>
      <c r="K22" s="137"/>
      <c r="L22" s="137"/>
      <c r="M22" s="137"/>
      <c r="N22" s="137"/>
      <c r="O22" s="137"/>
      <c r="P22" s="137"/>
      <c r="Q22" s="137"/>
      <c r="R22" s="137"/>
      <c r="S22" s="137"/>
    </row>
    <row r="23" spans="1:19" s="126" customFormat="1" x14ac:dyDescent="0.25">
      <c r="A23" s="137"/>
      <c r="B23" s="137"/>
      <c r="C23" s="137"/>
      <c r="D23" s="137"/>
      <c r="E23" s="137"/>
      <c r="F23" s="137"/>
      <c r="G23" s="137"/>
      <c r="H23" s="137"/>
      <c r="I23" s="137"/>
      <c r="J23" s="137"/>
      <c r="K23" s="137"/>
      <c r="L23" s="137"/>
      <c r="M23" s="137"/>
      <c r="N23" s="137"/>
      <c r="O23" s="137"/>
      <c r="P23" s="137"/>
      <c r="Q23" s="137"/>
      <c r="R23" s="137"/>
      <c r="S23" s="137"/>
    </row>
    <row r="24" spans="1:19" s="126" customFormat="1" x14ac:dyDescent="0.25">
      <c r="A24" s="137"/>
      <c r="B24" s="137"/>
      <c r="C24" s="137"/>
      <c r="D24" s="137"/>
      <c r="E24" s="137"/>
      <c r="F24" s="137"/>
      <c r="G24" s="137"/>
      <c r="H24" s="137"/>
      <c r="I24" s="137"/>
      <c r="J24" s="137"/>
      <c r="K24" s="137"/>
      <c r="L24" s="137"/>
      <c r="M24" s="137"/>
      <c r="N24" s="137"/>
      <c r="O24" s="137"/>
      <c r="P24" s="137"/>
      <c r="Q24" s="137"/>
      <c r="R24" s="137"/>
      <c r="S24" s="137"/>
    </row>
    <row r="25" spans="1:19" s="126" customFormat="1" x14ac:dyDescent="0.25">
      <c r="A25" s="137"/>
      <c r="B25" s="137"/>
      <c r="C25" s="137"/>
      <c r="D25" s="137"/>
      <c r="E25" s="137"/>
      <c r="F25" s="137"/>
      <c r="G25" s="137"/>
      <c r="H25" s="137"/>
      <c r="I25" s="137"/>
      <c r="J25" s="137"/>
      <c r="K25" s="137"/>
      <c r="L25" s="137"/>
      <c r="M25" s="137"/>
      <c r="N25" s="137"/>
      <c r="O25" s="137"/>
      <c r="P25" s="137"/>
      <c r="Q25" s="137"/>
      <c r="R25" s="137"/>
      <c r="S25" s="137"/>
    </row>
    <row r="26" spans="1:19" s="126" customFormat="1" x14ac:dyDescent="0.25">
      <c r="A26" s="137"/>
      <c r="B26" s="137"/>
      <c r="C26" s="137"/>
      <c r="D26" s="137"/>
      <c r="E26" s="137"/>
      <c r="F26" s="137"/>
      <c r="G26" s="137"/>
      <c r="H26" s="137"/>
      <c r="I26" s="137"/>
      <c r="J26" s="137"/>
      <c r="K26" s="137"/>
      <c r="L26" s="137"/>
      <c r="M26" s="137"/>
      <c r="N26" s="137"/>
      <c r="O26" s="137"/>
      <c r="P26" s="137"/>
      <c r="Q26" s="137"/>
      <c r="R26" s="137"/>
      <c r="S26" s="137"/>
    </row>
    <row r="27" spans="1:19" s="126" customFormat="1" x14ac:dyDescent="0.25">
      <c r="A27" s="137"/>
      <c r="B27" s="137"/>
      <c r="C27" s="137"/>
      <c r="D27" s="137"/>
      <c r="E27" s="137"/>
      <c r="F27" s="137"/>
      <c r="G27" s="137"/>
      <c r="H27" s="137"/>
      <c r="I27" s="137"/>
      <c r="J27" s="137"/>
      <c r="K27" s="137"/>
      <c r="L27" s="137"/>
      <c r="M27" s="137"/>
      <c r="N27" s="137"/>
      <c r="O27" s="137"/>
      <c r="P27" s="137"/>
      <c r="Q27" s="137"/>
      <c r="R27" s="137"/>
      <c r="S27" s="137"/>
    </row>
    <row r="28" spans="1:19" s="126" customFormat="1" x14ac:dyDescent="0.25">
      <c r="A28" s="137"/>
      <c r="B28" s="137"/>
      <c r="C28" s="137"/>
      <c r="D28" s="137"/>
      <c r="E28" s="137"/>
      <c r="F28" s="137"/>
      <c r="G28" s="137"/>
      <c r="H28" s="137"/>
      <c r="I28" s="137"/>
      <c r="J28" s="137"/>
      <c r="K28" s="137"/>
      <c r="L28" s="137"/>
      <c r="M28" s="137"/>
      <c r="N28" s="137"/>
      <c r="O28" s="137"/>
      <c r="P28" s="137"/>
      <c r="Q28" s="137"/>
      <c r="R28" s="137"/>
      <c r="S28" s="137"/>
    </row>
    <row r="29" spans="1:19" s="126" customFormat="1" x14ac:dyDescent="0.25">
      <c r="A29" s="137"/>
      <c r="B29" s="137"/>
      <c r="C29" s="137"/>
      <c r="D29" s="137"/>
      <c r="E29" s="137"/>
      <c r="F29" s="137"/>
      <c r="G29" s="137"/>
      <c r="H29" s="137"/>
      <c r="I29" s="137"/>
      <c r="J29" s="137"/>
      <c r="K29" s="137"/>
      <c r="L29" s="137"/>
      <c r="M29" s="137"/>
      <c r="N29" s="137"/>
      <c r="O29" s="137"/>
      <c r="P29" s="137"/>
      <c r="Q29" s="137"/>
      <c r="R29" s="137"/>
      <c r="S29" s="137"/>
    </row>
    <row r="30" spans="1:19" s="126" customFormat="1" x14ac:dyDescent="0.25">
      <c r="A30" s="137"/>
      <c r="B30" s="137"/>
      <c r="C30" s="137"/>
      <c r="D30" s="137"/>
      <c r="E30" s="137"/>
      <c r="F30" s="137"/>
      <c r="G30" s="137"/>
      <c r="H30" s="137"/>
      <c r="I30" s="137"/>
      <c r="J30" s="137"/>
      <c r="K30" s="137"/>
      <c r="L30" s="137"/>
      <c r="M30" s="137"/>
      <c r="N30" s="137"/>
      <c r="O30" s="137"/>
      <c r="P30" s="137"/>
      <c r="Q30" s="137"/>
      <c r="R30" s="137"/>
      <c r="S30" s="137"/>
    </row>
    <row r="31" spans="1:19" s="126" customFormat="1" x14ac:dyDescent="0.25">
      <c r="A31" s="137"/>
      <c r="B31" s="137"/>
      <c r="C31" s="137"/>
      <c r="D31" s="137"/>
      <c r="E31" s="137"/>
      <c r="F31" s="137"/>
      <c r="G31" s="137"/>
      <c r="H31" s="137"/>
      <c r="I31" s="137"/>
      <c r="J31" s="137"/>
      <c r="K31" s="137"/>
      <c r="L31" s="137"/>
      <c r="M31" s="137"/>
      <c r="N31" s="137"/>
      <c r="O31" s="137"/>
      <c r="P31" s="137"/>
      <c r="Q31" s="137"/>
      <c r="R31" s="137"/>
      <c r="S31" s="137"/>
    </row>
    <row r="32" spans="1:19" s="126" customFormat="1" x14ac:dyDescent="0.25">
      <c r="A32" s="137"/>
      <c r="B32" s="137"/>
      <c r="C32" s="137"/>
      <c r="D32" s="137"/>
      <c r="E32" s="137"/>
      <c r="F32" s="137"/>
      <c r="G32" s="137"/>
      <c r="H32" s="137"/>
      <c r="I32" s="137"/>
      <c r="J32" s="137"/>
      <c r="K32" s="137"/>
      <c r="L32" s="137"/>
      <c r="M32" s="137"/>
      <c r="N32" s="137"/>
      <c r="O32" s="137"/>
      <c r="P32" s="137"/>
      <c r="Q32" s="137"/>
      <c r="R32" s="137"/>
      <c r="S32" s="137"/>
    </row>
    <row r="33" spans="1:19" s="126" customFormat="1" x14ac:dyDescent="0.25">
      <c r="A33" s="137"/>
      <c r="B33" s="137"/>
      <c r="C33" s="137"/>
      <c r="D33" s="137"/>
      <c r="E33" s="137"/>
      <c r="F33" s="137"/>
      <c r="G33" s="137"/>
      <c r="H33" s="137"/>
      <c r="I33" s="137"/>
      <c r="J33" s="137"/>
      <c r="K33" s="137"/>
      <c r="L33" s="137"/>
      <c r="M33" s="137"/>
      <c r="N33" s="137"/>
      <c r="O33" s="137"/>
      <c r="P33" s="137"/>
      <c r="Q33" s="137"/>
      <c r="R33" s="137"/>
      <c r="S33" s="137"/>
    </row>
    <row r="34" spans="1:19" s="126" customFormat="1" x14ac:dyDescent="0.25">
      <c r="A34" s="137"/>
      <c r="B34" s="137"/>
      <c r="C34" s="137"/>
      <c r="D34" s="137"/>
      <c r="E34" s="137"/>
      <c r="F34" s="137"/>
      <c r="G34" s="137"/>
      <c r="H34" s="137"/>
      <c r="I34" s="137"/>
      <c r="J34" s="137"/>
      <c r="K34" s="137"/>
      <c r="L34" s="137"/>
      <c r="M34" s="137"/>
      <c r="N34" s="137"/>
      <c r="O34" s="137"/>
      <c r="P34" s="137"/>
      <c r="Q34" s="137"/>
      <c r="R34" s="137"/>
      <c r="S34" s="137"/>
    </row>
    <row r="35" spans="1:19" s="126" customFormat="1" x14ac:dyDescent="0.25">
      <c r="A35" s="137"/>
      <c r="B35" s="137"/>
      <c r="C35" s="137"/>
      <c r="D35" s="137"/>
      <c r="E35" s="137"/>
      <c r="F35" s="137"/>
      <c r="G35" s="137"/>
      <c r="H35" s="137"/>
      <c r="I35" s="137"/>
      <c r="J35" s="137"/>
      <c r="K35" s="137"/>
      <c r="L35" s="137"/>
      <c r="M35" s="137"/>
      <c r="N35" s="137"/>
      <c r="O35" s="137"/>
      <c r="P35" s="137"/>
      <c r="Q35" s="137"/>
      <c r="R35" s="137"/>
      <c r="S35" s="137"/>
    </row>
    <row r="36" spans="1:19" s="126" customFormat="1" x14ac:dyDescent="0.25">
      <c r="A36" s="137"/>
      <c r="B36" s="137"/>
      <c r="C36" s="137"/>
      <c r="D36" s="137"/>
      <c r="E36" s="137"/>
      <c r="F36" s="137"/>
      <c r="G36" s="137"/>
      <c r="H36" s="137"/>
      <c r="I36" s="137"/>
      <c r="J36" s="137"/>
      <c r="K36" s="137"/>
      <c r="L36" s="137"/>
      <c r="M36" s="137"/>
      <c r="N36" s="137"/>
      <c r="O36" s="137"/>
      <c r="P36" s="137"/>
      <c r="Q36" s="137"/>
      <c r="R36" s="137"/>
      <c r="S36" s="137"/>
    </row>
    <row r="37" spans="1:19" s="126" customFormat="1" x14ac:dyDescent="0.25">
      <c r="A37" s="137"/>
      <c r="B37" s="137"/>
      <c r="C37" s="137"/>
      <c r="D37" s="137"/>
      <c r="E37" s="137"/>
      <c r="F37" s="137"/>
      <c r="G37" s="137"/>
      <c r="H37" s="137"/>
      <c r="I37" s="137"/>
      <c r="J37" s="137"/>
      <c r="K37" s="137"/>
      <c r="L37" s="137"/>
      <c r="M37" s="137"/>
      <c r="N37" s="137"/>
      <c r="O37" s="137"/>
      <c r="P37" s="137"/>
      <c r="Q37" s="137"/>
      <c r="R37" s="137"/>
      <c r="S37" s="137"/>
    </row>
    <row r="38" spans="1:19" s="126" customFormat="1" x14ac:dyDescent="0.25">
      <c r="A38" s="137"/>
      <c r="B38" s="137"/>
      <c r="C38" s="137"/>
      <c r="D38" s="137"/>
      <c r="E38" s="137"/>
      <c r="F38" s="137"/>
      <c r="G38" s="137"/>
      <c r="H38" s="137"/>
      <c r="I38" s="137"/>
      <c r="J38" s="137"/>
      <c r="K38" s="137"/>
      <c r="L38" s="137"/>
      <c r="M38" s="137"/>
      <c r="N38" s="137"/>
      <c r="O38" s="137"/>
      <c r="P38" s="137"/>
      <c r="Q38" s="137"/>
      <c r="R38" s="137"/>
      <c r="S38" s="137"/>
    </row>
    <row r="39" spans="1:19" s="126" customFormat="1" x14ac:dyDescent="0.25">
      <c r="A39" s="137"/>
      <c r="B39" s="137"/>
      <c r="C39" s="137"/>
      <c r="D39" s="137"/>
      <c r="E39" s="137"/>
      <c r="F39" s="137"/>
      <c r="G39" s="137"/>
      <c r="H39" s="137"/>
      <c r="I39" s="137"/>
      <c r="J39" s="137"/>
      <c r="K39" s="137"/>
      <c r="L39" s="137"/>
      <c r="M39" s="137"/>
      <c r="N39" s="137"/>
      <c r="O39" s="137"/>
      <c r="P39" s="137"/>
      <c r="Q39" s="137"/>
      <c r="R39" s="137"/>
      <c r="S39" s="137"/>
    </row>
    <row r="40" spans="1:19" s="126" customFormat="1" x14ac:dyDescent="0.25">
      <c r="A40" s="137"/>
      <c r="B40" s="137"/>
      <c r="C40" s="137"/>
      <c r="D40" s="137"/>
      <c r="E40" s="137"/>
      <c r="F40" s="137"/>
      <c r="G40" s="137"/>
      <c r="H40" s="137"/>
      <c r="I40" s="137"/>
      <c r="J40" s="137"/>
      <c r="K40" s="137"/>
      <c r="L40" s="137"/>
      <c r="M40" s="137"/>
      <c r="N40" s="137"/>
      <c r="O40" s="137"/>
      <c r="P40" s="137"/>
      <c r="Q40" s="137"/>
      <c r="R40" s="137"/>
      <c r="S40" s="137"/>
    </row>
    <row r="41" spans="1:19" s="126" customFormat="1" x14ac:dyDescent="0.25">
      <c r="A41" s="137"/>
      <c r="B41" s="137"/>
      <c r="C41" s="137"/>
      <c r="D41" s="137"/>
      <c r="E41" s="137"/>
      <c r="F41" s="137"/>
      <c r="G41" s="137"/>
      <c r="H41" s="137"/>
      <c r="I41" s="137"/>
      <c r="J41" s="137"/>
      <c r="K41" s="137"/>
      <c r="L41" s="137"/>
      <c r="M41" s="137"/>
      <c r="N41" s="137"/>
      <c r="O41" s="137"/>
      <c r="P41" s="137"/>
      <c r="Q41" s="137"/>
      <c r="R41" s="137"/>
      <c r="S41" s="137"/>
    </row>
    <row r="42" spans="1:19" s="126" customFormat="1" x14ac:dyDescent="0.25">
      <c r="A42" s="137"/>
      <c r="B42" s="137"/>
      <c r="C42" s="137"/>
      <c r="D42" s="137"/>
      <c r="E42" s="137"/>
      <c r="F42" s="137"/>
      <c r="G42" s="137"/>
      <c r="H42" s="137"/>
      <c r="I42" s="137"/>
      <c r="J42" s="137"/>
      <c r="K42" s="137"/>
      <c r="L42" s="137"/>
      <c r="M42" s="137"/>
      <c r="N42" s="137"/>
      <c r="O42" s="137"/>
      <c r="P42" s="137"/>
      <c r="Q42" s="137"/>
      <c r="R42" s="137"/>
      <c r="S42" s="137"/>
    </row>
    <row r="43" spans="1:19" s="126" customFormat="1" x14ac:dyDescent="0.25">
      <c r="A43" s="137"/>
      <c r="B43" s="137"/>
      <c r="C43" s="137"/>
      <c r="D43" s="137"/>
      <c r="E43" s="137"/>
      <c r="F43" s="137"/>
      <c r="G43" s="137"/>
      <c r="H43" s="137"/>
      <c r="I43" s="137"/>
      <c r="J43" s="137"/>
      <c r="K43" s="137"/>
      <c r="L43" s="137"/>
      <c r="M43" s="137"/>
      <c r="N43" s="137"/>
      <c r="O43" s="137"/>
      <c r="P43" s="137"/>
      <c r="Q43" s="137"/>
      <c r="R43" s="137"/>
      <c r="S43" s="137"/>
    </row>
    <row r="44" spans="1:19" s="126" customFormat="1" x14ac:dyDescent="0.25">
      <c r="A44" s="137"/>
      <c r="B44" s="137"/>
      <c r="C44" s="137"/>
      <c r="D44" s="137"/>
      <c r="E44" s="137"/>
      <c r="F44" s="137"/>
      <c r="G44" s="137"/>
      <c r="H44" s="137"/>
      <c r="I44" s="137"/>
      <c r="J44" s="137"/>
      <c r="K44" s="137"/>
      <c r="L44" s="137"/>
      <c r="M44" s="137"/>
      <c r="N44" s="137"/>
      <c r="O44" s="137"/>
      <c r="P44" s="137"/>
      <c r="Q44" s="137"/>
      <c r="R44" s="137"/>
      <c r="S44" s="137"/>
    </row>
    <row r="45" spans="1:19" s="126" customFormat="1" x14ac:dyDescent="0.25">
      <c r="A45" s="137"/>
      <c r="B45" s="137"/>
      <c r="C45" s="137"/>
      <c r="D45" s="137"/>
      <c r="E45" s="137"/>
      <c r="F45" s="137"/>
      <c r="G45" s="137"/>
      <c r="H45" s="137"/>
      <c r="I45" s="137"/>
      <c r="J45" s="137"/>
      <c r="K45" s="137"/>
      <c r="L45" s="137"/>
      <c r="M45" s="137"/>
      <c r="N45" s="137"/>
      <c r="O45" s="137"/>
      <c r="P45" s="137"/>
      <c r="Q45" s="137"/>
      <c r="R45" s="137"/>
      <c r="S45" s="137"/>
    </row>
    <row r="46" spans="1:19" s="126" customFormat="1" x14ac:dyDescent="0.25">
      <c r="A46" s="137"/>
      <c r="B46" s="137"/>
      <c r="C46" s="137"/>
      <c r="D46" s="137"/>
      <c r="E46" s="137"/>
      <c r="F46" s="137"/>
      <c r="G46" s="137"/>
      <c r="H46" s="137"/>
      <c r="I46" s="137"/>
      <c r="J46" s="137"/>
      <c r="K46" s="137"/>
      <c r="L46" s="137"/>
      <c r="M46" s="137"/>
      <c r="N46" s="137"/>
      <c r="O46" s="137"/>
      <c r="P46" s="137"/>
      <c r="Q46" s="137"/>
      <c r="R46" s="137"/>
      <c r="S46" s="137"/>
    </row>
    <row r="47" spans="1:19" s="126" customFormat="1" x14ac:dyDescent="0.25">
      <c r="A47" s="137"/>
      <c r="B47" s="137"/>
      <c r="C47" s="137"/>
      <c r="D47" s="137"/>
      <c r="E47" s="137"/>
      <c r="F47" s="137"/>
      <c r="G47" s="137"/>
      <c r="H47" s="137"/>
      <c r="I47" s="137"/>
      <c r="J47" s="137"/>
      <c r="K47" s="137"/>
      <c r="L47" s="137"/>
      <c r="M47" s="137"/>
      <c r="N47" s="137"/>
      <c r="O47" s="137"/>
      <c r="P47" s="137"/>
      <c r="Q47" s="137"/>
      <c r="R47" s="137"/>
      <c r="S47" s="137"/>
    </row>
    <row r="48" spans="1:19" s="126" customFormat="1" x14ac:dyDescent="0.25">
      <c r="A48" s="137"/>
      <c r="B48" s="137"/>
      <c r="C48" s="137"/>
      <c r="D48" s="137"/>
      <c r="E48" s="137"/>
      <c r="F48" s="137"/>
      <c r="G48" s="137"/>
      <c r="H48" s="137"/>
      <c r="I48" s="137"/>
      <c r="J48" s="137"/>
      <c r="K48" s="137"/>
      <c r="L48" s="137"/>
      <c r="M48" s="137"/>
      <c r="N48" s="137"/>
      <c r="O48" s="137"/>
      <c r="P48" s="137"/>
      <c r="Q48" s="137"/>
      <c r="R48" s="137"/>
      <c r="S48" s="137"/>
    </row>
    <row r="49" spans="1:19" s="126" customFormat="1" x14ac:dyDescent="0.25">
      <c r="A49" s="137"/>
      <c r="B49" s="137"/>
      <c r="C49" s="137"/>
      <c r="D49" s="137"/>
      <c r="E49" s="137"/>
      <c r="F49" s="137"/>
      <c r="G49" s="137"/>
      <c r="H49" s="137"/>
      <c r="I49" s="137"/>
      <c r="J49" s="137"/>
      <c r="K49" s="137"/>
      <c r="L49" s="137"/>
      <c r="M49" s="137"/>
      <c r="N49" s="137"/>
      <c r="O49" s="137"/>
      <c r="P49" s="137"/>
      <c r="Q49" s="137"/>
      <c r="R49" s="137"/>
      <c r="S49" s="137"/>
    </row>
    <row r="50" spans="1:19" s="126" customFormat="1" x14ac:dyDescent="0.25">
      <c r="A50" s="137"/>
      <c r="B50" s="137"/>
      <c r="C50" s="137"/>
      <c r="D50" s="137"/>
      <c r="E50" s="137"/>
      <c r="F50" s="137"/>
      <c r="G50" s="137"/>
      <c r="H50" s="137"/>
      <c r="I50" s="137"/>
      <c r="J50" s="137"/>
      <c r="K50" s="137"/>
      <c r="L50" s="137"/>
      <c r="M50" s="137"/>
      <c r="N50" s="137"/>
      <c r="O50" s="137"/>
      <c r="P50" s="137"/>
      <c r="Q50" s="137"/>
      <c r="R50" s="137"/>
      <c r="S50" s="137"/>
    </row>
    <row r="51" spans="1:19" s="126" customFormat="1" x14ac:dyDescent="0.25">
      <c r="A51" s="137"/>
      <c r="B51" s="137"/>
      <c r="C51" s="137"/>
      <c r="D51" s="137"/>
      <c r="E51" s="137"/>
      <c r="F51" s="137"/>
      <c r="G51" s="137"/>
      <c r="H51" s="137"/>
      <c r="I51" s="137"/>
      <c r="J51" s="137"/>
      <c r="K51" s="137"/>
      <c r="L51" s="137"/>
      <c r="M51" s="137"/>
      <c r="N51" s="137"/>
      <c r="O51" s="137"/>
      <c r="P51" s="137"/>
      <c r="Q51" s="137"/>
      <c r="R51" s="137"/>
      <c r="S51" s="137"/>
    </row>
    <row r="52" spans="1:19" s="126" customFormat="1" x14ac:dyDescent="0.25">
      <c r="A52" s="137"/>
      <c r="B52" s="137"/>
      <c r="C52" s="137"/>
      <c r="D52" s="137"/>
      <c r="E52" s="137"/>
      <c r="F52" s="137"/>
      <c r="G52" s="137"/>
      <c r="H52" s="137"/>
      <c r="I52" s="137"/>
      <c r="J52" s="137"/>
      <c r="K52" s="137"/>
      <c r="L52" s="137"/>
      <c r="M52" s="137"/>
      <c r="N52" s="137"/>
      <c r="O52" s="137"/>
      <c r="P52" s="137"/>
      <c r="Q52" s="137"/>
      <c r="R52" s="137"/>
      <c r="S52" s="137"/>
    </row>
    <row r="53" spans="1:19" s="126" customFormat="1" x14ac:dyDescent="0.25">
      <c r="A53" s="137"/>
      <c r="B53" s="137"/>
      <c r="C53" s="137"/>
      <c r="D53" s="137"/>
      <c r="E53" s="137"/>
      <c r="F53" s="137"/>
      <c r="G53" s="137"/>
      <c r="H53" s="137"/>
      <c r="I53" s="137"/>
      <c r="J53" s="137"/>
      <c r="K53" s="137"/>
      <c r="L53" s="137"/>
      <c r="M53" s="137"/>
      <c r="N53" s="137"/>
      <c r="O53" s="137"/>
      <c r="P53" s="137"/>
      <c r="Q53" s="137"/>
      <c r="R53" s="137"/>
      <c r="S53" s="137"/>
    </row>
    <row r="54" spans="1:19" s="126" customFormat="1" x14ac:dyDescent="0.25">
      <c r="A54" s="137"/>
      <c r="B54" s="137"/>
      <c r="C54" s="137"/>
      <c r="D54" s="137"/>
      <c r="E54" s="137"/>
      <c r="F54" s="137"/>
      <c r="G54" s="137"/>
      <c r="H54" s="137"/>
      <c r="I54" s="137"/>
      <c r="J54" s="137"/>
      <c r="K54" s="137"/>
      <c r="L54" s="137"/>
      <c r="M54" s="137"/>
      <c r="N54" s="137"/>
      <c r="O54" s="137"/>
      <c r="P54" s="137"/>
      <c r="Q54" s="137"/>
      <c r="R54" s="137"/>
      <c r="S54" s="137"/>
    </row>
    <row r="55" spans="1:19" s="126" customFormat="1" x14ac:dyDescent="0.25">
      <c r="A55" s="137"/>
      <c r="B55" s="137"/>
      <c r="C55" s="137"/>
      <c r="D55" s="137"/>
      <c r="E55" s="137"/>
      <c r="F55" s="137"/>
      <c r="G55" s="137"/>
      <c r="H55" s="137"/>
      <c r="I55" s="137"/>
      <c r="J55" s="137"/>
      <c r="K55" s="137"/>
      <c r="L55" s="137"/>
      <c r="M55" s="137"/>
      <c r="N55" s="137"/>
      <c r="O55" s="137"/>
      <c r="P55" s="137"/>
      <c r="Q55" s="137"/>
      <c r="R55" s="137"/>
      <c r="S55" s="137"/>
    </row>
    <row r="56" spans="1:19" s="126" customFormat="1" x14ac:dyDescent="0.25">
      <c r="A56" s="137"/>
      <c r="B56" s="137"/>
      <c r="C56" s="137"/>
      <c r="D56" s="137"/>
      <c r="E56" s="137"/>
      <c r="F56" s="137"/>
      <c r="G56" s="137"/>
      <c r="H56" s="137"/>
      <c r="I56" s="137"/>
      <c r="J56" s="137"/>
      <c r="K56" s="137"/>
      <c r="L56" s="137"/>
      <c r="M56" s="137"/>
      <c r="N56" s="137"/>
      <c r="O56" s="137"/>
      <c r="P56" s="137"/>
      <c r="Q56" s="137"/>
      <c r="R56" s="137"/>
      <c r="S56" s="137"/>
    </row>
    <row r="57" spans="1:19" s="126" customFormat="1" x14ac:dyDescent="0.25">
      <c r="A57" s="137"/>
      <c r="B57" s="137"/>
      <c r="C57" s="137"/>
      <c r="D57" s="137"/>
      <c r="E57" s="137"/>
      <c r="F57" s="137"/>
      <c r="G57" s="137"/>
      <c r="H57" s="137"/>
      <c r="I57" s="137"/>
      <c r="J57" s="137"/>
      <c r="K57" s="137"/>
      <c r="L57" s="137"/>
      <c r="M57" s="137"/>
      <c r="N57" s="137"/>
      <c r="O57" s="137"/>
      <c r="P57" s="137"/>
      <c r="Q57" s="137"/>
      <c r="R57" s="137"/>
      <c r="S57" s="137"/>
    </row>
    <row r="58" spans="1:19" s="126" customFormat="1" x14ac:dyDescent="0.25">
      <c r="A58" s="137"/>
      <c r="B58" s="137"/>
      <c r="C58" s="137"/>
      <c r="D58" s="137"/>
      <c r="E58" s="137"/>
      <c r="F58" s="137"/>
      <c r="G58" s="137"/>
      <c r="H58" s="137"/>
      <c r="I58" s="137"/>
      <c r="J58" s="137"/>
      <c r="K58" s="137"/>
      <c r="L58" s="137"/>
      <c r="M58" s="137"/>
      <c r="N58" s="137"/>
      <c r="O58" s="137"/>
      <c r="P58" s="137"/>
      <c r="Q58" s="137"/>
      <c r="R58" s="137"/>
      <c r="S58" s="137"/>
    </row>
    <row r="59" spans="1:19" s="126" customFormat="1" x14ac:dyDescent="0.25">
      <c r="A59" s="137"/>
      <c r="B59" s="137"/>
      <c r="C59" s="137"/>
      <c r="D59" s="137"/>
      <c r="E59" s="137"/>
      <c r="F59" s="137"/>
      <c r="G59" s="137"/>
      <c r="H59" s="137"/>
      <c r="I59" s="137"/>
      <c r="J59" s="137"/>
      <c r="K59" s="137"/>
      <c r="L59" s="137"/>
      <c r="M59" s="137"/>
      <c r="N59" s="137"/>
      <c r="O59" s="137"/>
      <c r="P59" s="137"/>
      <c r="Q59" s="137"/>
      <c r="R59" s="137"/>
      <c r="S59" s="137"/>
    </row>
    <row r="60" spans="1:19" s="126" customFormat="1" x14ac:dyDescent="0.25">
      <c r="A60" s="137"/>
      <c r="B60" s="137"/>
      <c r="C60" s="137"/>
      <c r="D60" s="137"/>
      <c r="E60" s="137"/>
      <c r="F60" s="137"/>
      <c r="G60" s="137"/>
      <c r="H60" s="137"/>
      <c r="I60" s="137"/>
      <c r="J60" s="137"/>
      <c r="K60" s="137"/>
      <c r="L60" s="137"/>
      <c r="M60" s="137"/>
      <c r="N60" s="137"/>
      <c r="O60" s="137"/>
      <c r="P60" s="137"/>
      <c r="Q60" s="137"/>
      <c r="R60" s="137"/>
      <c r="S60" s="137"/>
    </row>
    <row r="61" spans="1:19" s="126" customFormat="1" x14ac:dyDescent="0.25">
      <c r="A61" s="137"/>
      <c r="B61" s="137"/>
      <c r="C61" s="137"/>
      <c r="D61" s="137"/>
      <c r="E61" s="137"/>
      <c r="F61" s="137"/>
      <c r="G61" s="137"/>
      <c r="H61" s="137"/>
      <c r="I61" s="137"/>
      <c r="J61" s="137"/>
      <c r="K61" s="137"/>
      <c r="L61" s="137"/>
      <c r="M61" s="137"/>
      <c r="N61" s="137"/>
      <c r="O61" s="137"/>
      <c r="P61" s="137"/>
      <c r="Q61" s="137"/>
      <c r="R61" s="137"/>
      <c r="S61" s="137"/>
    </row>
    <row r="62" spans="1:19" s="126" customFormat="1" x14ac:dyDescent="0.25">
      <c r="A62" s="137"/>
      <c r="B62" s="137"/>
      <c r="C62" s="137"/>
      <c r="D62" s="137"/>
      <c r="E62" s="137"/>
      <c r="F62" s="137"/>
      <c r="G62" s="137"/>
      <c r="H62" s="137"/>
      <c r="I62" s="137"/>
      <c r="J62" s="137"/>
      <c r="K62" s="137"/>
      <c r="L62" s="137"/>
      <c r="M62" s="137"/>
      <c r="N62" s="137"/>
      <c r="O62" s="137"/>
      <c r="P62" s="137"/>
      <c r="Q62" s="137"/>
      <c r="R62" s="137"/>
      <c r="S62" s="137"/>
    </row>
    <row r="63" spans="1:19" s="126" customFormat="1" x14ac:dyDescent="0.25">
      <c r="A63" s="137"/>
      <c r="B63" s="137"/>
      <c r="C63" s="137"/>
      <c r="D63" s="137"/>
      <c r="E63" s="137"/>
      <c r="F63" s="137"/>
      <c r="G63" s="137"/>
      <c r="H63" s="137"/>
      <c r="I63" s="137"/>
      <c r="J63" s="137"/>
      <c r="K63" s="137"/>
      <c r="L63" s="137"/>
      <c r="M63" s="137"/>
      <c r="N63" s="137"/>
      <c r="O63" s="137"/>
      <c r="P63" s="137"/>
      <c r="Q63" s="137"/>
      <c r="R63" s="137"/>
      <c r="S63" s="137"/>
    </row>
    <row r="64" spans="1:19" s="126" customFormat="1" x14ac:dyDescent="0.25">
      <c r="A64" s="137"/>
      <c r="B64" s="137"/>
      <c r="C64" s="137"/>
      <c r="D64" s="137"/>
      <c r="E64" s="137"/>
      <c r="F64" s="137"/>
      <c r="G64" s="137"/>
      <c r="H64" s="137"/>
      <c r="I64" s="137"/>
      <c r="J64" s="137"/>
      <c r="K64" s="137"/>
      <c r="L64" s="137"/>
      <c r="M64" s="137"/>
      <c r="N64" s="137"/>
      <c r="O64" s="137"/>
      <c r="P64" s="137"/>
      <c r="Q64" s="137"/>
      <c r="R64" s="137"/>
      <c r="S64" s="137"/>
    </row>
    <row r="65" spans="1:19" s="126" customFormat="1" x14ac:dyDescent="0.25">
      <c r="A65" s="137"/>
      <c r="B65" s="137"/>
      <c r="C65" s="137"/>
      <c r="D65" s="137"/>
      <c r="E65" s="137"/>
      <c r="F65" s="137"/>
      <c r="G65" s="137"/>
      <c r="H65" s="137"/>
      <c r="I65" s="137"/>
      <c r="J65" s="137"/>
      <c r="K65" s="137"/>
      <c r="L65" s="137"/>
      <c r="M65" s="137"/>
      <c r="N65" s="137"/>
      <c r="O65" s="137"/>
      <c r="P65" s="137"/>
      <c r="Q65" s="137"/>
      <c r="R65" s="137"/>
      <c r="S65" s="137"/>
    </row>
    <row r="66" spans="1:19" s="126" customFormat="1" x14ac:dyDescent="0.25">
      <c r="A66" s="137"/>
      <c r="B66" s="137"/>
      <c r="C66" s="137"/>
      <c r="D66" s="137"/>
      <c r="E66" s="137"/>
      <c r="F66" s="137"/>
      <c r="G66" s="137"/>
      <c r="H66" s="137"/>
      <c r="I66" s="137"/>
      <c r="J66" s="137"/>
      <c r="K66" s="137"/>
      <c r="L66" s="137"/>
      <c r="M66" s="137"/>
      <c r="N66" s="137"/>
      <c r="O66" s="137"/>
      <c r="P66" s="137"/>
      <c r="Q66" s="137"/>
      <c r="R66" s="137"/>
      <c r="S66" s="137"/>
    </row>
    <row r="67" spans="1:19" s="126" customFormat="1" x14ac:dyDescent="0.25">
      <c r="A67" s="137"/>
      <c r="B67" s="137"/>
      <c r="C67" s="137"/>
      <c r="D67" s="137"/>
      <c r="E67" s="137"/>
      <c r="F67" s="137"/>
      <c r="G67" s="137"/>
      <c r="H67" s="137"/>
      <c r="I67" s="137"/>
      <c r="J67" s="137"/>
      <c r="K67" s="137"/>
      <c r="L67" s="137"/>
      <c r="M67" s="137"/>
      <c r="N67" s="137"/>
      <c r="O67" s="137"/>
      <c r="P67" s="137"/>
      <c r="Q67" s="137"/>
      <c r="R67" s="137"/>
      <c r="S67" s="137"/>
    </row>
    <row r="68" spans="1:19" s="126" customFormat="1" x14ac:dyDescent="0.25">
      <c r="A68" s="137"/>
      <c r="B68" s="137"/>
      <c r="C68" s="137"/>
      <c r="D68" s="137"/>
      <c r="E68" s="137"/>
      <c r="F68" s="137"/>
      <c r="G68" s="137"/>
      <c r="H68" s="137"/>
      <c r="I68" s="137"/>
      <c r="J68" s="137"/>
      <c r="K68" s="137"/>
      <c r="L68" s="137"/>
      <c r="M68" s="137"/>
      <c r="N68" s="137"/>
      <c r="O68" s="137"/>
      <c r="P68" s="137"/>
      <c r="Q68" s="137"/>
      <c r="R68" s="137"/>
      <c r="S68" s="137"/>
    </row>
    <row r="69" spans="1:19" s="126" customFormat="1" x14ac:dyDescent="0.25">
      <c r="A69" s="137"/>
      <c r="B69" s="137"/>
      <c r="C69" s="137"/>
      <c r="D69" s="137"/>
      <c r="E69" s="137"/>
      <c r="F69" s="137"/>
      <c r="G69" s="137"/>
      <c r="H69" s="137"/>
      <c r="I69" s="137"/>
      <c r="J69" s="137"/>
      <c r="K69" s="137"/>
      <c r="L69" s="137"/>
      <c r="M69" s="137"/>
      <c r="N69" s="137"/>
      <c r="O69" s="137"/>
      <c r="P69" s="137"/>
      <c r="Q69" s="137"/>
      <c r="R69" s="137"/>
      <c r="S69" s="137"/>
    </row>
    <row r="70" spans="1:19" s="126" customFormat="1" x14ac:dyDescent="0.25">
      <c r="A70" s="137"/>
      <c r="B70" s="137"/>
      <c r="C70" s="137"/>
      <c r="D70" s="137"/>
      <c r="E70" s="137"/>
      <c r="F70" s="137"/>
      <c r="G70" s="137"/>
      <c r="H70" s="137"/>
      <c r="I70" s="137"/>
      <c r="J70" s="137"/>
      <c r="K70" s="137"/>
      <c r="L70" s="137"/>
      <c r="M70" s="137"/>
      <c r="N70" s="137"/>
      <c r="O70" s="137"/>
      <c r="P70" s="137"/>
      <c r="Q70" s="137"/>
      <c r="R70" s="137"/>
      <c r="S70" s="137"/>
    </row>
    <row r="71" spans="1:19" s="126" customFormat="1" x14ac:dyDescent="0.25">
      <c r="A71" s="137"/>
      <c r="B71" s="137"/>
      <c r="C71" s="137"/>
      <c r="D71" s="137"/>
      <c r="E71" s="137"/>
      <c r="F71" s="137"/>
      <c r="G71" s="137"/>
      <c r="H71" s="137"/>
      <c r="I71" s="137"/>
      <c r="J71" s="137"/>
      <c r="K71" s="137"/>
      <c r="L71" s="137"/>
      <c r="M71" s="137"/>
      <c r="N71" s="137"/>
      <c r="O71" s="137"/>
      <c r="P71" s="137"/>
      <c r="Q71" s="137"/>
      <c r="R71" s="137"/>
      <c r="S71" s="137"/>
    </row>
    <row r="72" spans="1:19" s="126" customFormat="1" x14ac:dyDescent="0.25">
      <c r="A72" s="137"/>
      <c r="B72" s="137"/>
      <c r="C72" s="137"/>
      <c r="D72" s="137"/>
      <c r="E72" s="137"/>
      <c r="F72" s="137"/>
      <c r="G72" s="137"/>
      <c r="H72" s="137"/>
      <c r="I72" s="137"/>
      <c r="J72" s="137"/>
      <c r="K72" s="137"/>
      <c r="L72" s="137"/>
      <c r="M72" s="137"/>
      <c r="N72" s="137"/>
      <c r="O72" s="137"/>
      <c r="P72" s="137"/>
      <c r="Q72" s="137"/>
      <c r="R72" s="137"/>
      <c r="S72" s="137"/>
    </row>
    <row r="73" spans="1:19" s="126" customFormat="1" x14ac:dyDescent="0.25">
      <c r="A73" s="137"/>
      <c r="B73" s="137"/>
      <c r="C73" s="137"/>
      <c r="D73" s="137"/>
      <c r="E73" s="137"/>
      <c r="F73" s="137"/>
      <c r="G73" s="137"/>
      <c r="H73" s="137"/>
      <c r="I73" s="137"/>
      <c r="J73" s="137"/>
      <c r="K73" s="137"/>
      <c r="L73" s="137"/>
      <c r="M73" s="137"/>
      <c r="N73" s="137"/>
      <c r="O73" s="137"/>
      <c r="P73" s="137"/>
      <c r="Q73" s="137"/>
      <c r="R73" s="137"/>
      <c r="S73" s="137"/>
    </row>
    <row r="74" spans="1:19" s="126" customFormat="1" x14ac:dyDescent="0.25">
      <c r="A74" s="137"/>
      <c r="B74" s="137"/>
      <c r="C74" s="137"/>
      <c r="D74" s="137"/>
      <c r="E74" s="137"/>
      <c r="F74" s="137"/>
      <c r="G74" s="137"/>
      <c r="H74" s="137"/>
      <c r="I74" s="137"/>
      <c r="J74" s="137"/>
      <c r="K74" s="137"/>
      <c r="L74" s="137"/>
      <c r="M74" s="137"/>
      <c r="N74" s="137"/>
      <c r="O74" s="137"/>
      <c r="P74" s="137"/>
      <c r="Q74" s="137"/>
      <c r="R74" s="137"/>
      <c r="S74" s="137"/>
    </row>
    <row r="75" spans="1:19" s="126" customFormat="1" x14ac:dyDescent="0.25">
      <c r="A75" s="137"/>
      <c r="B75" s="137"/>
      <c r="C75" s="137"/>
      <c r="D75" s="137"/>
      <c r="E75" s="137"/>
      <c r="F75" s="137"/>
      <c r="G75" s="137"/>
      <c r="H75" s="137"/>
      <c r="I75" s="137"/>
      <c r="J75" s="137"/>
      <c r="K75" s="137"/>
      <c r="L75" s="137"/>
      <c r="M75" s="137"/>
      <c r="N75" s="137"/>
      <c r="O75" s="137"/>
      <c r="P75" s="137"/>
      <c r="Q75" s="137"/>
      <c r="R75" s="137"/>
      <c r="S75" s="137"/>
    </row>
    <row r="76" spans="1:19" s="126" customFormat="1" x14ac:dyDescent="0.25">
      <c r="A76" s="137"/>
      <c r="B76" s="137"/>
      <c r="C76" s="137"/>
      <c r="D76" s="137"/>
      <c r="E76" s="137"/>
      <c r="F76" s="137"/>
      <c r="G76" s="137"/>
      <c r="H76" s="137"/>
      <c r="I76" s="137"/>
      <c r="J76" s="137"/>
      <c r="K76" s="137"/>
      <c r="L76" s="137"/>
      <c r="M76" s="137"/>
      <c r="N76" s="137"/>
      <c r="O76" s="137"/>
      <c r="P76" s="137"/>
      <c r="Q76" s="137"/>
      <c r="R76" s="137"/>
      <c r="S76" s="137"/>
    </row>
    <row r="77" spans="1:19" s="126" customFormat="1" x14ac:dyDescent="0.25">
      <c r="A77" s="137"/>
      <c r="B77" s="137"/>
      <c r="C77" s="137"/>
      <c r="D77" s="137"/>
      <c r="E77" s="137"/>
      <c r="F77" s="137"/>
      <c r="G77" s="137"/>
      <c r="H77" s="137"/>
      <c r="I77" s="137"/>
      <c r="J77" s="137"/>
      <c r="K77" s="137"/>
      <c r="L77" s="137"/>
      <c r="M77" s="137"/>
      <c r="N77" s="137"/>
      <c r="O77" s="137"/>
      <c r="P77" s="137"/>
      <c r="Q77" s="137"/>
      <c r="R77" s="137"/>
      <c r="S77" s="137"/>
    </row>
    <row r="78" spans="1:19" s="126" customFormat="1" x14ac:dyDescent="0.25">
      <c r="A78" s="137"/>
      <c r="B78" s="137"/>
      <c r="C78" s="137"/>
      <c r="D78" s="137"/>
      <c r="E78" s="137"/>
      <c r="F78" s="137"/>
      <c r="G78" s="137"/>
      <c r="H78" s="137"/>
      <c r="I78" s="137"/>
      <c r="J78" s="137"/>
      <c r="K78" s="137"/>
      <c r="L78" s="137"/>
      <c r="M78" s="137"/>
      <c r="N78" s="137"/>
      <c r="O78" s="137"/>
      <c r="P78" s="137"/>
      <c r="Q78" s="137"/>
      <c r="R78" s="137"/>
      <c r="S78" s="137"/>
    </row>
    <row r="79" spans="1:19" s="126" customFormat="1" x14ac:dyDescent="0.25">
      <c r="A79" s="137"/>
      <c r="B79" s="137"/>
      <c r="C79" s="137"/>
      <c r="D79" s="137"/>
      <c r="E79" s="137"/>
      <c r="F79" s="137"/>
      <c r="G79" s="137"/>
      <c r="H79" s="137"/>
      <c r="I79" s="137"/>
      <c r="J79" s="137"/>
      <c r="K79" s="137"/>
      <c r="L79" s="137"/>
      <c r="M79" s="137"/>
      <c r="N79" s="137"/>
      <c r="O79" s="137"/>
      <c r="P79" s="137"/>
      <c r="Q79" s="137"/>
      <c r="R79" s="137"/>
      <c r="S79" s="137"/>
    </row>
    <row r="80" spans="1:19" s="126" customFormat="1" x14ac:dyDescent="0.25">
      <c r="A80" s="137"/>
      <c r="B80" s="137"/>
      <c r="C80" s="137"/>
      <c r="D80" s="137"/>
      <c r="E80" s="137"/>
      <c r="F80" s="137"/>
      <c r="G80" s="137"/>
      <c r="H80" s="137"/>
      <c r="I80" s="137"/>
      <c r="J80" s="137"/>
      <c r="K80" s="137"/>
      <c r="L80" s="137"/>
      <c r="M80" s="137"/>
      <c r="N80" s="137"/>
      <c r="O80" s="137"/>
      <c r="P80" s="137"/>
      <c r="Q80" s="137"/>
      <c r="R80" s="137"/>
      <c r="S80" s="137"/>
    </row>
    <row r="81" spans="1:19" s="126" customFormat="1" x14ac:dyDescent="0.25">
      <c r="A81" s="137"/>
      <c r="B81" s="137"/>
      <c r="C81" s="137"/>
      <c r="D81" s="137"/>
      <c r="E81" s="137"/>
      <c r="F81" s="137"/>
      <c r="G81" s="137"/>
      <c r="H81" s="137"/>
      <c r="I81" s="137"/>
      <c r="J81" s="137"/>
      <c r="K81" s="137"/>
      <c r="L81" s="137"/>
      <c r="M81" s="137"/>
      <c r="N81" s="137"/>
      <c r="O81" s="137"/>
      <c r="P81" s="137"/>
      <c r="Q81" s="137"/>
      <c r="R81" s="137"/>
      <c r="S81" s="137"/>
    </row>
    <row r="82" spans="1:19" s="126" customFormat="1" x14ac:dyDescent="0.25">
      <c r="A82" s="137"/>
      <c r="B82" s="137"/>
      <c r="C82" s="137"/>
      <c r="D82" s="137"/>
      <c r="E82" s="137"/>
      <c r="F82" s="137"/>
      <c r="G82" s="137"/>
      <c r="H82" s="137"/>
      <c r="I82" s="137"/>
      <c r="J82" s="137"/>
      <c r="K82" s="137"/>
      <c r="L82" s="137"/>
      <c r="M82" s="137"/>
      <c r="N82" s="137"/>
      <c r="O82" s="137"/>
      <c r="P82" s="137"/>
      <c r="Q82" s="137"/>
      <c r="R82" s="137"/>
      <c r="S82" s="137"/>
    </row>
    <row r="83" spans="1:19" s="126" customFormat="1" x14ac:dyDescent="0.25">
      <c r="A83" s="137"/>
      <c r="B83" s="137"/>
      <c r="C83" s="137"/>
      <c r="D83" s="137"/>
      <c r="E83" s="137"/>
      <c r="F83" s="137"/>
      <c r="G83" s="137"/>
      <c r="H83" s="137"/>
      <c r="I83" s="137"/>
      <c r="J83" s="137"/>
      <c r="K83" s="137"/>
      <c r="L83" s="137"/>
      <c r="M83" s="137"/>
      <c r="N83" s="137"/>
      <c r="O83" s="137"/>
      <c r="P83" s="137"/>
      <c r="Q83" s="137"/>
      <c r="R83" s="137"/>
      <c r="S83" s="137"/>
    </row>
    <row r="84" spans="1:19" s="126" customFormat="1" x14ac:dyDescent="0.25">
      <c r="A84" s="137"/>
      <c r="B84" s="137"/>
      <c r="C84" s="137"/>
      <c r="D84" s="137"/>
      <c r="E84" s="137"/>
      <c r="F84" s="137"/>
      <c r="G84" s="137"/>
      <c r="H84" s="137"/>
      <c r="I84" s="137"/>
      <c r="J84" s="137"/>
      <c r="K84" s="137"/>
      <c r="L84" s="137"/>
      <c r="M84" s="137"/>
      <c r="N84" s="137"/>
      <c r="O84" s="137"/>
      <c r="P84" s="137"/>
      <c r="Q84" s="137"/>
      <c r="R84" s="137"/>
      <c r="S84" s="137"/>
    </row>
    <row r="85" spans="1:19" s="126" customFormat="1" x14ac:dyDescent="0.25">
      <c r="A85" s="137"/>
      <c r="B85" s="137"/>
      <c r="C85" s="137"/>
      <c r="D85" s="137"/>
      <c r="E85" s="137"/>
      <c r="F85" s="137"/>
      <c r="G85" s="137"/>
      <c r="H85" s="137"/>
      <c r="I85" s="137"/>
      <c r="J85" s="137"/>
      <c r="K85" s="137"/>
      <c r="L85" s="137"/>
      <c r="M85" s="137"/>
      <c r="N85" s="137"/>
      <c r="O85" s="137"/>
      <c r="P85" s="137"/>
      <c r="Q85" s="137"/>
      <c r="R85" s="137"/>
      <c r="S85" s="137"/>
    </row>
    <row r="86" spans="1:19" s="126" customFormat="1" x14ac:dyDescent="0.25">
      <c r="A86" s="137"/>
      <c r="B86" s="137"/>
      <c r="C86" s="137"/>
      <c r="D86" s="137"/>
      <c r="E86" s="137"/>
      <c r="F86" s="137"/>
      <c r="G86" s="137"/>
      <c r="H86" s="137"/>
      <c r="I86" s="137"/>
      <c r="J86" s="137"/>
      <c r="K86" s="137"/>
      <c r="L86" s="137"/>
      <c r="M86" s="137"/>
      <c r="N86" s="137"/>
      <c r="O86" s="137"/>
      <c r="P86" s="137"/>
      <c r="Q86" s="137"/>
      <c r="R86" s="137"/>
      <c r="S86" s="137"/>
    </row>
    <row r="87" spans="1:19" s="126" customFormat="1" x14ac:dyDescent="0.25">
      <c r="A87" s="137"/>
      <c r="B87" s="137"/>
      <c r="C87" s="137"/>
      <c r="D87" s="137"/>
      <c r="E87" s="137"/>
      <c r="F87" s="137"/>
      <c r="G87" s="137"/>
      <c r="H87" s="137"/>
      <c r="I87" s="137"/>
      <c r="J87" s="137"/>
      <c r="K87" s="137"/>
      <c r="L87" s="137"/>
      <c r="M87" s="137"/>
      <c r="N87" s="137"/>
      <c r="O87" s="137"/>
      <c r="P87" s="137"/>
      <c r="Q87" s="137"/>
      <c r="R87" s="137"/>
      <c r="S87" s="137"/>
    </row>
    <row r="88" spans="1:19" s="126" customFormat="1" x14ac:dyDescent="0.25">
      <c r="A88" s="137"/>
      <c r="B88" s="137"/>
      <c r="C88" s="137"/>
      <c r="D88" s="137"/>
      <c r="E88" s="137"/>
      <c r="F88" s="137"/>
      <c r="G88" s="137"/>
      <c r="H88" s="137"/>
      <c r="I88" s="137"/>
      <c r="J88" s="137"/>
      <c r="K88" s="137"/>
      <c r="L88" s="137"/>
      <c r="M88" s="137"/>
      <c r="N88" s="137"/>
      <c r="O88" s="137"/>
      <c r="P88" s="137"/>
      <c r="Q88" s="137"/>
      <c r="R88" s="137"/>
      <c r="S88" s="137"/>
    </row>
    <row r="89" spans="1:19" s="126" customFormat="1" x14ac:dyDescent="0.25">
      <c r="A89" s="137"/>
      <c r="B89" s="137"/>
      <c r="C89" s="137"/>
      <c r="D89" s="137"/>
      <c r="E89" s="137"/>
      <c r="F89" s="137"/>
      <c r="G89" s="137"/>
      <c r="H89" s="137"/>
      <c r="I89" s="137"/>
      <c r="J89" s="137"/>
      <c r="K89" s="137"/>
      <c r="L89" s="137"/>
      <c r="M89" s="137"/>
      <c r="N89" s="137"/>
      <c r="O89" s="137"/>
      <c r="P89" s="137"/>
      <c r="Q89" s="137"/>
      <c r="R89" s="137"/>
      <c r="S89" s="137"/>
    </row>
    <row r="90" spans="1:19" s="126" customFormat="1" x14ac:dyDescent="0.25">
      <c r="A90" s="137"/>
      <c r="B90" s="137"/>
      <c r="C90" s="137"/>
      <c r="D90" s="137"/>
      <c r="E90" s="137"/>
      <c r="F90" s="137"/>
      <c r="G90" s="137"/>
      <c r="H90" s="137"/>
      <c r="I90" s="137"/>
      <c r="J90" s="137"/>
      <c r="K90" s="137"/>
      <c r="L90" s="137"/>
      <c r="M90" s="137"/>
      <c r="N90" s="137"/>
      <c r="O90" s="137"/>
      <c r="P90" s="137"/>
      <c r="Q90" s="137"/>
      <c r="R90" s="137"/>
      <c r="S90" s="137"/>
    </row>
    <row r="91" spans="1:19" s="126" customFormat="1" x14ac:dyDescent="0.25">
      <c r="A91" s="137"/>
      <c r="B91" s="137"/>
      <c r="C91" s="137"/>
      <c r="D91" s="137"/>
      <c r="E91" s="137"/>
      <c r="F91" s="137"/>
      <c r="G91" s="137"/>
      <c r="H91" s="137"/>
      <c r="I91" s="137"/>
      <c r="J91" s="137"/>
      <c r="K91" s="137"/>
      <c r="L91" s="137"/>
      <c r="M91" s="137"/>
      <c r="N91" s="137"/>
      <c r="O91" s="137"/>
      <c r="P91" s="137"/>
      <c r="Q91" s="137"/>
      <c r="R91" s="137"/>
      <c r="S91" s="137"/>
    </row>
    <row r="92" spans="1:19" s="126" customFormat="1" x14ac:dyDescent="0.25">
      <c r="A92" s="137"/>
      <c r="B92" s="137"/>
      <c r="C92" s="137"/>
      <c r="D92" s="137"/>
      <c r="E92" s="137"/>
      <c r="F92" s="137"/>
      <c r="G92" s="137"/>
      <c r="H92" s="137"/>
      <c r="I92" s="137"/>
      <c r="J92" s="137"/>
      <c r="K92" s="137"/>
      <c r="L92" s="137"/>
      <c r="M92" s="137"/>
      <c r="N92" s="137"/>
      <c r="O92" s="137"/>
      <c r="P92" s="137"/>
      <c r="Q92" s="137"/>
      <c r="R92" s="137"/>
      <c r="S92" s="137"/>
    </row>
    <row r="93" spans="1:19" s="126" customFormat="1" x14ac:dyDescent="0.25">
      <c r="A93" s="137"/>
      <c r="B93" s="137"/>
      <c r="C93" s="137"/>
      <c r="D93" s="137"/>
      <c r="E93" s="137"/>
      <c r="F93" s="137"/>
      <c r="G93" s="137"/>
      <c r="H93" s="137"/>
      <c r="I93" s="137"/>
      <c r="J93" s="137"/>
      <c r="K93" s="137"/>
      <c r="L93" s="137"/>
      <c r="M93" s="137"/>
      <c r="N93" s="137"/>
      <c r="O93" s="137"/>
      <c r="P93" s="137"/>
      <c r="Q93" s="137"/>
      <c r="R93" s="137"/>
      <c r="S93" s="137"/>
    </row>
    <row r="94" spans="1:19" s="126" customFormat="1" x14ac:dyDescent="0.25">
      <c r="A94" s="137"/>
      <c r="B94" s="137"/>
      <c r="C94" s="137"/>
      <c r="D94" s="137"/>
      <c r="E94" s="137"/>
      <c r="F94" s="137"/>
      <c r="G94" s="137"/>
      <c r="H94" s="137"/>
      <c r="I94" s="137"/>
      <c r="J94" s="137"/>
      <c r="K94" s="137"/>
      <c r="L94" s="137"/>
      <c r="M94" s="137"/>
      <c r="N94" s="137"/>
      <c r="O94" s="137"/>
      <c r="P94" s="137"/>
      <c r="Q94" s="137"/>
      <c r="R94" s="137"/>
      <c r="S94" s="137"/>
    </row>
    <row r="95" spans="1:19" s="126" customFormat="1" x14ac:dyDescent="0.25">
      <c r="A95" s="137"/>
      <c r="B95" s="137"/>
      <c r="C95" s="137"/>
      <c r="D95" s="137"/>
      <c r="E95" s="137"/>
      <c r="F95" s="137"/>
      <c r="G95" s="137"/>
      <c r="H95" s="137"/>
      <c r="I95" s="137"/>
      <c r="J95" s="137"/>
      <c r="K95" s="137"/>
      <c r="L95" s="137"/>
      <c r="M95" s="137"/>
      <c r="N95" s="137"/>
      <c r="O95" s="137"/>
      <c r="P95" s="137"/>
      <c r="Q95" s="137"/>
      <c r="R95" s="137"/>
      <c r="S95" s="137"/>
    </row>
    <row r="96" spans="1:19" s="126" customFormat="1" x14ac:dyDescent="0.25">
      <c r="A96" s="137"/>
      <c r="B96" s="137"/>
      <c r="C96" s="137"/>
      <c r="D96" s="137"/>
      <c r="E96" s="137"/>
      <c r="F96" s="137"/>
      <c r="G96" s="137"/>
      <c r="H96" s="137"/>
      <c r="I96" s="137"/>
      <c r="J96" s="137"/>
      <c r="K96" s="137"/>
      <c r="L96" s="137"/>
      <c r="M96" s="137"/>
      <c r="N96" s="137"/>
      <c r="O96" s="137"/>
      <c r="P96" s="137"/>
      <c r="Q96" s="137"/>
      <c r="R96" s="137"/>
      <c r="S96" s="137"/>
    </row>
    <row r="97" spans="1:19" s="126" customFormat="1" x14ac:dyDescent="0.25">
      <c r="A97" s="137"/>
      <c r="B97" s="137"/>
      <c r="C97" s="137"/>
      <c r="D97" s="137"/>
      <c r="E97" s="137"/>
      <c r="F97" s="137"/>
      <c r="G97" s="137"/>
      <c r="H97" s="137"/>
      <c r="I97" s="137"/>
      <c r="J97" s="137"/>
      <c r="K97" s="137"/>
      <c r="L97" s="137"/>
      <c r="M97" s="137"/>
      <c r="N97" s="137"/>
      <c r="O97" s="137"/>
      <c r="P97" s="137"/>
      <c r="Q97" s="137"/>
      <c r="R97" s="137"/>
      <c r="S97" s="137"/>
    </row>
    <row r="98" spans="1:19" s="126" customFormat="1" x14ac:dyDescent="0.25">
      <c r="A98" s="137"/>
      <c r="B98" s="137"/>
      <c r="C98" s="137"/>
      <c r="D98" s="137"/>
      <c r="E98" s="137"/>
      <c r="F98" s="137"/>
      <c r="G98" s="137"/>
      <c r="H98" s="137"/>
      <c r="I98" s="137"/>
      <c r="J98" s="137"/>
      <c r="K98" s="137"/>
      <c r="L98" s="137"/>
      <c r="M98" s="137"/>
      <c r="N98" s="137"/>
      <c r="O98" s="137"/>
      <c r="P98" s="137"/>
      <c r="Q98" s="137"/>
      <c r="R98" s="137"/>
      <c r="S98" s="137"/>
    </row>
    <row r="99" spans="1:19" s="126" customFormat="1" x14ac:dyDescent="0.25">
      <c r="A99" s="137"/>
      <c r="B99" s="137"/>
      <c r="C99" s="137"/>
      <c r="D99" s="137"/>
      <c r="E99" s="137"/>
      <c r="F99" s="137"/>
      <c r="G99" s="137"/>
      <c r="H99" s="137"/>
      <c r="I99" s="137"/>
      <c r="J99" s="137"/>
      <c r="K99" s="137"/>
      <c r="L99" s="137"/>
      <c r="M99" s="137"/>
      <c r="N99" s="137"/>
      <c r="O99" s="137"/>
      <c r="P99" s="137"/>
      <c r="Q99" s="137"/>
      <c r="R99" s="137"/>
      <c r="S99" s="137"/>
    </row>
    <row r="100" spans="1:19" s="126" customFormat="1" x14ac:dyDescent="0.25">
      <c r="A100" s="137"/>
      <c r="B100" s="137"/>
      <c r="C100" s="137"/>
      <c r="D100" s="137"/>
      <c r="E100" s="137"/>
      <c r="F100" s="137"/>
      <c r="G100" s="137"/>
      <c r="H100" s="137"/>
      <c r="I100" s="137"/>
      <c r="J100" s="137"/>
      <c r="K100" s="137"/>
      <c r="L100" s="137"/>
      <c r="M100" s="137"/>
      <c r="N100" s="137"/>
      <c r="O100" s="137"/>
      <c r="P100" s="137"/>
      <c r="Q100" s="137"/>
      <c r="R100" s="137"/>
      <c r="S100" s="137"/>
    </row>
    <row r="101" spans="1:19" s="126" customFormat="1" x14ac:dyDescent="0.25">
      <c r="A101" s="137"/>
      <c r="B101" s="137"/>
      <c r="C101" s="137"/>
      <c r="D101" s="137"/>
      <c r="E101" s="137"/>
      <c r="F101" s="137"/>
      <c r="G101" s="137"/>
      <c r="H101" s="137"/>
      <c r="I101" s="137"/>
      <c r="J101" s="137"/>
      <c r="K101" s="137"/>
      <c r="L101" s="137"/>
      <c r="M101" s="137"/>
      <c r="N101" s="137"/>
      <c r="O101" s="137"/>
      <c r="P101" s="137"/>
      <c r="Q101" s="137"/>
      <c r="R101" s="137"/>
      <c r="S101" s="137"/>
    </row>
    <row r="102" spans="1:19" s="126" customFormat="1" x14ac:dyDescent="0.25">
      <c r="A102" s="137"/>
      <c r="B102" s="137"/>
      <c r="C102" s="137"/>
      <c r="D102" s="137"/>
      <c r="E102" s="137"/>
      <c r="F102" s="137"/>
      <c r="G102" s="137"/>
      <c r="H102" s="137"/>
      <c r="I102" s="137"/>
      <c r="J102" s="137"/>
      <c r="K102" s="137"/>
      <c r="L102" s="137"/>
      <c r="M102" s="137"/>
      <c r="N102" s="137"/>
      <c r="O102" s="137"/>
      <c r="P102" s="137"/>
      <c r="Q102" s="137"/>
      <c r="R102" s="137"/>
      <c r="S102" s="137"/>
    </row>
    <row r="103" spans="1:19" s="126" customFormat="1" x14ac:dyDescent="0.25">
      <c r="A103" s="137"/>
      <c r="B103" s="137"/>
      <c r="C103" s="137"/>
      <c r="D103" s="137"/>
      <c r="E103" s="137"/>
      <c r="F103" s="137"/>
      <c r="G103" s="137"/>
      <c r="H103" s="137"/>
      <c r="I103" s="137"/>
      <c r="J103" s="137"/>
      <c r="K103" s="137"/>
      <c r="L103" s="137"/>
      <c r="M103" s="137"/>
      <c r="N103" s="137"/>
      <c r="O103" s="137"/>
      <c r="P103" s="137"/>
      <c r="Q103" s="137"/>
      <c r="R103" s="137"/>
      <c r="S103" s="137"/>
    </row>
    <row r="104" spans="1:19" s="126" customFormat="1" x14ac:dyDescent="0.25">
      <c r="A104" s="137"/>
      <c r="B104" s="137"/>
      <c r="C104" s="137"/>
      <c r="D104" s="137"/>
      <c r="E104" s="137"/>
      <c r="F104" s="137"/>
      <c r="G104" s="137"/>
      <c r="H104" s="137"/>
      <c r="I104" s="137"/>
      <c r="J104" s="137"/>
      <c r="K104" s="137"/>
      <c r="L104" s="137"/>
      <c r="M104" s="137"/>
      <c r="N104" s="137"/>
      <c r="O104" s="137"/>
      <c r="P104" s="137"/>
      <c r="Q104" s="137"/>
      <c r="R104" s="137"/>
      <c r="S104" s="137"/>
    </row>
    <row r="105" spans="1:19" s="126" customFormat="1" x14ac:dyDescent="0.25">
      <c r="A105" s="137"/>
      <c r="B105" s="137"/>
      <c r="C105" s="137"/>
      <c r="D105" s="137"/>
      <c r="E105" s="137"/>
      <c r="F105" s="137"/>
      <c r="G105" s="137"/>
      <c r="H105" s="137"/>
      <c r="I105" s="137"/>
      <c r="J105" s="137"/>
      <c r="K105" s="137"/>
      <c r="L105" s="137"/>
      <c r="M105" s="137"/>
      <c r="N105" s="137"/>
      <c r="O105" s="137"/>
      <c r="P105" s="137"/>
      <c r="Q105" s="137"/>
      <c r="R105" s="137"/>
      <c r="S105" s="137"/>
    </row>
    <row r="106" spans="1:19" s="126" customFormat="1" x14ac:dyDescent="0.25">
      <c r="A106" s="137"/>
      <c r="B106" s="137"/>
      <c r="C106" s="137"/>
      <c r="D106" s="137"/>
      <c r="E106" s="137"/>
      <c r="F106" s="137"/>
      <c r="G106" s="137"/>
      <c r="H106" s="137"/>
      <c r="I106" s="137"/>
      <c r="J106" s="137"/>
      <c r="K106" s="137"/>
      <c r="L106" s="137"/>
      <c r="M106" s="137"/>
      <c r="N106" s="137"/>
      <c r="O106" s="137"/>
      <c r="P106" s="137"/>
      <c r="Q106" s="137"/>
      <c r="R106" s="137"/>
      <c r="S106" s="137"/>
    </row>
    <row r="107" spans="1:19" s="126" customFormat="1" x14ac:dyDescent="0.25">
      <c r="A107" s="137"/>
      <c r="B107" s="137"/>
      <c r="C107" s="137"/>
      <c r="D107" s="137"/>
      <c r="E107" s="137"/>
      <c r="F107" s="137"/>
      <c r="G107" s="137"/>
      <c r="H107" s="137"/>
      <c r="I107" s="137"/>
      <c r="J107" s="137"/>
      <c r="K107" s="137"/>
      <c r="L107" s="137"/>
      <c r="M107" s="137"/>
      <c r="N107" s="137"/>
      <c r="O107" s="137"/>
      <c r="P107" s="137"/>
      <c r="Q107" s="137"/>
      <c r="R107" s="137"/>
      <c r="S107" s="137"/>
    </row>
    <row r="108" spans="1:19" s="126" customFormat="1" x14ac:dyDescent="0.25">
      <c r="A108" s="137"/>
      <c r="B108" s="137"/>
      <c r="C108" s="137"/>
      <c r="D108" s="137"/>
      <c r="E108" s="137"/>
      <c r="F108" s="137"/>
      <c r="G108" s="137"/>
      <c r="H108" s="137"/>
      <c r="I108" s="137"/>
      <c r="J108" s="137"/>
      <c r="K108" s="137"/>
      <c r="L108" s="137"/>
      <c r="M108" s="137"/>
      <c r="N108" s="137"/>
      <c r="O108" s="137"/>
      <c r="P108" s="137"/>
      <c r="Q108" s="137"/>
      <c r="R108" s="137"/>
      <c r="S108" s="137"/>
    </row>
    <row r="109" spans="1:19" s="126" customFormat="1" x14ac:dyDescent="0.25">
      <c r="A109" s="137"/>
      <c r="B109" s="137"/>
      <c r="C109" s="137"/>
      <c r="D109" s="137"/>
      <c r="E109" s="137"/>
      <c r="F109" s="137"/>
      <c r="G109" s="137"/>
      <c r="H109" s="137"/>
      <c r="I109" s="137"/>
      <c r="J109" s="137"/>
      <c r="K109" s="137"/>
      <c r="L109" s="137"/>
      <c r="M109" s="137"/>
      <c r="N109" s="137"/>
      <c r="O109" s="137"/>
      <c r="P109" s="137"/>
      <c r="Q109" s="137"/>
      <c r="R109" s="137"/>
      <c r="S109" s="137"/>
    </row>
    <row r="110" spans="1:19" s="126" customFormat="1" x14ac:dyDescent="0.25">
      <c r="A110" s="137"/>
      <c r="B110" s="137"/>
      <c r="C110" s="137"/>
      <c r="D110" s="137"/>
      <c r="E110" s="137"/>
      <c r="F110" s="137"/>
      <c r="G110" s="137"/>
      <c r="H110" s="137"/>
      <c r="I110" s="137"/>
      <c r="J110" s="137"/>
      <c r="K110" s="137"/>
      <c r="L110" s="137"/>
      <c r="M110" s="137"/>
      <c r="N110" s="137"/>
      <c r="O110" s="137"/>
      <c r="P110" s="137"/>
      <c r="Q110" s="137"/>
      <c r="R110" s="137"/>
      <c r="S110" s="137"/>
    </row>
    <row r="111" spans="1:19" s="126" customFormat="1" x14ac:dyDescent="0.25">
      <c r="A111" s="137"/>
      <c r="B111" s="137"/>
      <c r="C111" s="137"/>
      <c r="D111" s="137"/>
      <c r="E111" s="137"/>
      <c r="F111" s="137"/>
      <c r="G111" s="137"/>
      <c r="H111" s="137"/>
      <c r="I111" s="137"/>
      <c r="J111" s="137"/>
      <c r="K111" s="137"/>
      <c r="L111" s="137"/>
      <c r="M111" s="137"/>
      <c r="N111" s="137"/>
      <c r="O111" s="137"/>
      <c r="P111" s="137"/>
      <c r="Q111" s="137"/>
      <c r="R111" s="137"/>
      <c r="S111" s="137"/>
    </row>
    <row r="112" spans="1:19" s="126" customFormat="1" x14ac:dyDescent="0.25">
      <c r="A112" s="137"/>
      <c r="B112" s="137"/>
      <c r="C112" s="137"/>
      <c r="D112" s="137"/>
      <c r="E112" s="137"/>
      <c r="F112" s="137"/>
      <c r="G112" s="137"/>
      <c r="H112" s="137"/>
      <c r="I112" s="137"/>
      <c r="J112" s="137"/>
      <c r="K112" s="137"/>
      <c r="L112" s="137"/>
      <c r="M112" s="137"/>
      <c r="N112" s="137"/>
      <c r="O112" s="137"/>
      <c r="P112" s="137"/>
      <c r="Q112" s="137"/>
      <c r="R112" s="137"/>
      <c r="S112" s="137"/>
    </row>
    <row r="113" spans="1:19" s="126" customFormat="1" x14ac:dyDescent="0.25">
      <c r="A113" s="137"/>
      <c r="B113" s="137"/>
      <c r="C113" s="137"/>
      <c r="D113" s="137"/>
      <c r="E113" s="137"/>
      <c r="F113" s="137"/>
      <c r="G113" s="137"/>
      <c r="H113" s="137"/>
      <c r="I113" s="137"/>
      <c r="J113" s="137"/>
      <c r="K113" s="137"/>
      <c r="L113" s="137"/>
      <c r="M113" s="137"/>
      <c r="N113" s="137"/>
      <c r="O113" s="137"/>
      <c r="P113" s="137"/>
      <c r="Q113" s="137"/>
      <c r="R113" s="137"/>
      <c r="S113" s="137"/>
    </row>
    <row r="114" spans="1:19" s="126" customFormat="1" x14ac:dyDescent="0.25">
      <c r="A114" s="137"/>
      <c r="B114" s="137"/>
      <c r="C114" s="137"/>
      <c r="D114" s="137"/>
      <c r="E114" s="137"/>
      <c r="F114" s="137"/>
      <c r="G114" s="137"/>
      <c r="H114" s="137"/>
      <c r="I114" s="137"/>
      <c r="J114" s="137"/>
      <c r="K114" s="137"/>
      <c r="L114" s="137"/>
      <c r="M114" s="137"/>
      <c r="N114" s="137"/>
      <c r="O114" s="137"/>
      <c r="P114" s="137"/>
      <c r="Q114" s="137"/>
      <c r="R114" s="137"/>
      <c r="S114" s="137"/>
    </row>
    <row r="115" spans="1:19" s="126" customFormat="1" x14ac:dyDescent="0.25">
      <c r="A115" s="137"/>
      <c r="B115" s="137"/>
      <c r="C115" s="137"/>
      <c r="D115" s="137"/>
      <c r="E115" s="137"/>
      <c r="F115" s="137"/>
      <c r="G115" s="137"/>
      <c r="H115" s="137"/>
      <c r="I115" s="137"/>
      <c r="J115" s="137"/>
      <c r="K115" s="137"/>
      <c r="L115" s="137"/>
      <c r="M115" s="137"/>
      <c r="N115" s="137"/>
      <c r="O115" s="137"/>
      <c r="P115" s="137"/>
      <c r="Q115" s="137"/>
      <c r="R115" s="137"/>
      <c r="S115" s="137"/>
    </row>
    <row r="116" spans="1:19" s="126" customFormat="1" x14ac:dyDescent="0.25">
      <c r="A116" s="137"/>
      <c r="B116" s="137"/>
      <c r="C116" s="137"/>
      <c r="D116" s="137"/>
      <c r="E116" s="137"/>
      <c r="F116" s="137"/>
      <c r="G116" s="137"/>
      <c r="H116" s="137"/>
      <c r="I116" s="137"/>
      <c r="J116" s="137"/>
      <c r="K116" s="137"/>
      <c r="L116" s="137"/>
      <c r="M116" s="137"/>
      <c r="N116" s="137"/>
      <c r="O116" s="137"/>
      <c r="P116" s="137"/>
      <c r="Q116" s="137"/>
      <c r="R116" s="137"/>
      <c r="S116" s="137"/>
    </row>
    <row r="117" spans="1:19" s="126" customFormat="1" x14ac:dyDescent="0.25">
      <c r="A117" s="137"/>
      <c r="B117" s="137"/>
      <c r="C117" s="137"/>
      <c r="D117" s="137"/>
      <c r="E117" s="137"/>
      <c r="F117" s="137"/>
      <c r="G117" s="137"/>
      <c r="H117" s="137"/>
      <c r="I117" s="137"/>
      <c r="J117" s="137"/>
      <c r="K117" s="137"/>
      <c r="L117" s="137"/>
      <c r="M117" s="137"/>
      <c r="N117" s="137"/>
      <c r="O117" s="137"/>
      <c r="P117" s="137"/>
      <c r="Q117" s="137"/>
      <c r="R117" s="137"/>
      <c r="S117" s="137"/>
    </row>
    <row r="118" spans="1:19" s="126" customFormat="1" x14ac:dyDescent="0.25">
      <c r="A118" s="137"/>
      <c r="B118" s="137"/>
      <c r="C118" s="137"/>
      <c r="D118" s="137"/>
      <c r="E118" s="137"/>
      <c r="F118" s="137"/>
      <c r="G118" s="137"/>
      <c r="H118" s="137"/>
      <c r="I118" s="137"/>
      <c r="J118" s="137"/>
      <c r="K118" s="137"/>
      <c r="L118" s="137"/>
      <c r="M118" s="137"/>
      <c r="N118" s="137"/>
      <c r="O118" s="137"/>
      <c r="P118" s="137"/>
      <c r="Q118" s="137"/>
      <c r="R118" s="137"/>
      <c r="S118" s="137"/>
    </row>
    <row r="119" spans="1:19" s="126" customFormat="1" x14ac:dyDescent="0.25">
      <c r="A119" s="137"/>
      <c r="B119" s="137"/>
      <c r="C119" s="137"/>
      <c r="D119" s="137"/>
      <c r="E119" s="137"/>
      <c r="F119" s="137"/>
      <c r="G119" s="137"/>
      <c r="H119" s="137"/>
      <c r="I119" s="137"/>
      <c r="J119" s="137"/>
      <c r="K119" s="137"/>
      <c r="L119" s="137"/>
      <c r="M119" s="137"/>
      <c r="N119" s="137"/>
      <c r="O119" s="137"/>
      <c r="P119" s="137"/>
      <c r="Q119" s="137"/>
      <c r="R119" s="137"/>
      <c r="S119" s="137"/>
    </row>
    <row r="120" spans="1:19" s="126" customFormat="1" x14ac:dyDescent="0.25">
      <c r="A120" s="137"/>
      <c r="B120" s="137"/>
      <c r="C120" s="137"/>
      <c r="D120" s="137"/>
      <c r="E120" s="137"/>
      <c r="F120" s="137"/>
      <c r="G120" s="137"/>
      <c r="H120" s="137"/>
      <c r="I120" s="137"/>
      <c r="J120" s="137"/>
      <c r="K120" s="137"/>
      <c r="L120" s="137"/>
      <c r="M120" s="137"/>
      <c r="N120" s="137"/>
      <c r="O120" s="137"/>
      <c r="P120" s="137"/>
      <c r="Q120" s="137"/>
      <c r="R120" s="137"/>
      <c r="S120" s="137"/>
    </row>
    <row r="121" spans="1:19" s="126" customFormat="1" x14ac:dyDescent="0.25">
      <c r="A121" s="137"/>
      <c r="B121" s="137"/>
      <c r="C121" s="137"/>
      <c r="D121" s="137"/>
      <c r="E121" s="137"/>
      <c r="F121" s="137"/>
      <c r="G121" s="137"/>
      <c r="H121" s="137"/>
      <c r="I121" s="137"/>
      <c r="J121" s="137"/>
      <c r="K121" s="137"/>
      <c r="L121" s="137"/>
      <c r="M121" s="137"/>
      <c r="N121" s="137"/>
      <c r="O121" s="137"/>
      <c r="P121" s="137"/>
      <c r="Q121" s="137"/>
      <c r="R121" s="137"/>
      <c r="S121" s="137"/>
    </row>
    <row r="122" spans="1:19" s="126" customFormat="1" x14ac:dyDescent="0.25">
      <c r="A122" s="137"/>
      <c r="B122" s="137"/>
      <c r="C122" s="137"/>
      <c r="D122" s="137"/>
      <c r="E122" s="137"/>
      <c r="F122" s="137"/>
      <c r="G122" s="137"/>
      <c r="H122" s="137"/>
      <c r="I122" s="137"/>
      <c r="J122" s="137"/>
      <c r="K122" s="137"/>
      <c r="L122" s="137"/>
      <c r="M122" s="137"/>
      <c r="N122" s="137"/>
      <c r="O122" s="137"/>
      <c r="P122" s="137"/>
      <c r="Q122" s="137"/>
      <c r="R122" s="137"/>
      <c r="S122" s="137"/>
    </row>
    <row r="123" spans="1:19" s="126" customFormat="1" x14ac:dyDescent="0.25">
      <c r="A123" s="137"/>
      <c r="B123" s="137"/>
      <c r="C123" s="137"/>
      <c r="D123" s="137"/>
      <c r="E123" s="137"/>
      <c r="F123" s="137"/>
      <c r="G123" s="137"/>
      <c r="H123" s="137"/>
      <c r="I123" s="137"/>
      <c r="J123" s="137"/>
      <c r="K123" s="137"/>
      <c r="L123" s="137"/>
      <c r="M123" s="137"/>
      <c r="N123" s="137"/>
      <c r="O123" s="137"/>
      <c r="P123" s="137"/>
      <c r="Q123" s="137"/>
      <c r="R123" s="137"/>
      <c r="S123" s="137"/>
    </row>
    <row r="124" spans="1:19" s="126" customFormat="1" x14ac:dyDescent="0.25">
      <c r="A124" s="137"/>
      <c r="B124" s="137"/>
      <c r="C124" s="137"/>
      <c r="D124" s="137"/>
      <c r="E124" s="137"/>
      <c r="F124" s="137"/>
      <c r="G124" s="137"/>
      <c r="H124" s="137"/>
      <c r="I124" s="137"/>
      <c r="J124" s="137"/>
      <c r="K124" s="137"/>
      <c r="L124" s="137"/>
      <c r="M124" s="137"/>
      <c r="N124" s="137"/>
      <c r="O124" s="137"/>
      <c r="P124" s="137"/>
      <c r="Q124" s="137"/>
      <c r="R124" s="137"/>
      <c r="S124" s="137"/>
    </row>
    <row r="125" spans="1:19" s="126" customFormat="1" x14ac:dyDescent="0.25">
      <c r="A125" s="137"/>
      <c r="B125" s="137"/>
      <c r="C125" s="137"/>
      <c r="D125" s="137"/>
      <c r="E125" s="137"/>
      <c r="F125" s="137"/>
      <c r="G125" s="137"/>
      <c r="H125" s="137"/>
      <c r="I125" s="137"/>
      <c r="J125" s="137"/>
      <c r="K125" s="137"/>
      <c r="L125" s="137"/>
      <c r="M125" s="137"/>
      <c r="N125" s="137"/>
      <c r="O125" s="137"/>
      <c r="P125" s="137"/>
      <c r="Q125" s="137"/>
      <c r="R125" s="137"/>
      <c r="S125" s="137"/>
    </row>
    <row r="126" spans="1:19" s="126" customFormat="1" x14ac:dyDescent="0.25">
      <c r="A126" s="137"/>
      <c r="B126" s="137"/>
      <c r="C126" s="137"/>
      <c r="D126" s="137"/>
      <c r="E126" s="137"/>
      <c r="F126" s="137"/>
      <c r="G126" s="137"/>
      <c r="H126" s="137"/>
      <c r="I126" s="137"/>
      <c r="J126" s="137"/>
      <c r="K126" s="137"/>
      <c r="L126" s="137"/>
      <c r="M126" s="137"/>
      <c r="N126" s="137"/>
      <c r="O126" s="137"/>
      <c r="P126" s="137"/>
      <c r="Q126" s="137"/>
      <c r="R126" s="137"/>
      <c r="S126" s="137"/>
    </row>
    <row r="127" spans="1:19" s="126" customFormat="1" x14ac:dyDescent="0.25">
      <c r="A127" s="137"/>
      <c r="B127" s="137"/>
      <c r="C127" s="137"/>
      <c r="D127" s="137"/>
      <c r="E127" s="137"/>
      <c r="F127" s="137"/>
      <c r="G127" s="137"/>
      <c r="H127" s="137"/>
      <c r="I127" s="137"/>
      <c r="J127" s="137"/>
      <c r="K127" s="137"/>
      <c r="L127" s="137"/>
      <c r="M127" s="137"/>
      <c r="N127" s="137"/>
      <c r="O127" s="137"/>
      <c r="P127" s="137"/>
      <c r="Q127" s="137"/>
      <c r="R127" s="137"/>
      <c r="S127" s="137"/>
    </row>
    <row r="128" spans="1:19" s="126" customFormat="1" x14ac:dyDescent="0.25">
      <c r="A128" s="137"/>
      <c r="B128" s="137"/>
      <c r="C128" s="137"/>
      <c r="D128" s="137"/>
      <c r="E128" s="137"/>
      <c r="F128" s="137"/>
      <c r="G128" s="137"/>
      <c r="H128" s="137"/>
      <c r="I128" s="137"/>
      <c r="J128" s="137"/>
      <c r="K128" s="137"/>
      <c r="L128" s="137"/>
      <c r="M128" s="137"/>
      <c r="N128" s="137"/>
      <c r="O128" s="137"/>
      <c r="P128" s="137"/>
      <c r="Q128" s="137"/>
      <c r="R128" s="137"/>
      <c r="S128" s="137"/>
    </row>
    <row r="129" spans="1:19" s="126" customFormat="1" x14ac:dyDescent="0.25">
      <c r="A129" s="137"/>
      <c r="B129" s="137"/>
      <c r="C129" s="137"/>
      <c r="D129" s="137"/>
      <c r="E129" s="137"/>
      <c r="F129" s="137"/>
      <c r="G129" s="137"/>
      <c r="H129" s="137"/>
      <c r="I129" s="137"/>
      <c r="J129" s="137"/>
      <c r="K129" s="137"/>
      <c r="L129" s="137"/>
      <c r="M129" s="137"/>
      <c r="N129" s="137"/>
      <c r="O129" s="137"/>
      <c r="P129" s="137"/>
      <c r="Q129" s="137"/>
      <c r="R129" s="137"/>
      <c r="S129" s="137"/>
    </row>
    <row r="130" spans="1:19" s="126" customFormat="1" x14ac:dyDescent="0.25">
      <c r="A130" s="137"/>
      <c r="B130" s="137"/>
      <c r="C130" s="137"/>
      <c r="D130" s="137"/>
      <c r="E130" s="137"/>
      <c r="F130" s="137"/>
      <c r="G130" s="137"/>
      <c r="H130" s="137"/>
      <c r="I130" s="137"/>
      <c r="J130" s="137"/>
      <c r="K130" s="137"/>
      <c r="L130" s="137"/>
      <c r="M130" s="137"/>
      <c r="N130" s="137"/>
      <c r="O130" s="137"/>
      <c r="P130" s="137"/>
      <c r="Q130" s="137"/>
      <c r="R130" s="137"/>
      <c r="S130" s="137"/>
    </row>
    <row r="131" spans="1:19" s="126" customFormat="1" x14ac:dyDescent="0.25">
      <c r="A131" s="137"/>
      <c r="B131" s="137"/>
      <c r="C131" s="137"/>
      <c r="D131" s="137"/>
      <c r="E131" s="137"/>
      <c r="F131" s="137"/>
      <c r="G131" s="137"/>
      <c r="H131" s="137"/>
      <c r="I131" s="137"/>
      <c r="J131" s="137"/>
      <c r="K131" s="137"/>
      <c r="L131" s="137"/>
      <c r="M131" s="137"/>
      <c r="N131" s="137"/>
      <c r="O131" s="137"/>
      <c r="P131" s="137"/>
      <c r="Q131" s="137"/>
      <c r="R131" s="137"/>
      <c r="S131" s="137"/>
    </row>
    <row r="132" spans="1:19" s="126" customFormat="1" x14ac:dyDescent="0.25">
      <c r="A132" s="137"/>
      <c r="B132" s="137"/>
      <c r="C132" s="137"/>
      <c r="D132" s="137"/>
      <c r="E132" s="137"/>
      <c r="F132" s="137"/>
      <c r="G132" s="137"/>
      <c r="H132" s="137"/>
      <c r="I132" s="137"/>
      <c r="J132" s="137"/>
      <c r="K132" s="137"/>
      <c r="L132" s="137"/>
      <c r="M132" s="137"/>
      <c r="N132" s="137"/>
      <c r="O132" s="137"/>
      <c r="P132" s="137"/>
      <c r="Q132" s="137"/>
      <c r="R132" s="137"/>
      <c r="S132" s="137"/>
    </row>
    <row r="133" spans="1:19" s="126" customFormat="1" x14ac:dyDescent="0.25">
      <c r="A133" s="137"/>
      <c r="B133" s="137"/>
      <c r="C133" s="137"/>
      <c r="D133" s="137"/>
      <c r="E133" s="137"/>
      <c r="F133" s="137"/>
      <c r="G133" s="137"/>
      <c r="H133" s="137"/>
      <c r="I133" s="137"/>
      <c r="J133" s="137"/>
      <c r="K133" s="137"/>
      <c r="L133" s="137"/>
      <c r="M133" s="137"/>
      <c r="N133" s="137"/>
      <c r="O133" s="137"/>
      <c r="P133" s="137"/>
      <c r="Q133" s="137"/>
      <c r="R133" s="137"/>
      <c r="S133" s="137"/>
    </row>
    <row r="134" spans="1:19" s="126" customFormat="1" x14ac:dyDescent="0.25">
      <c r="A134" s="137"/>
      <c r="B134" s="137"/>
      <c r="C134" s="137"/>
      <c r="D134" s="137"/>
      <c r="E134" s="137"/>
      <c r="F134" s="137"/>
      <c r="G134" s="137"/>
      <c r="H134" s="137"/>
      <c r="I134" s="137"/>
      <c r="J134" s="137"/>
      <c r="K134" s="137"/>
      <c r="L134" s="137"/>
      <c r="M134" s="137"/>
      <c r="N134" s="137"/>
      <c r="O134" s="137"/>
      <c r="P134" s="137"/>
      <c r="Q134" s="137"/>
      <c r="R134" s="137"/>
      <c r="S134" s="137"/>
    </row>
    <row r="135" spans="1:19" s="126" customFormat="1" x14ac:dyDescent="0.25">
      <c r="A135" s="137"/>
      <c r="B135" s="137"/>
      <c r="C135" s="137"/>
      <c r="D135" s="137"/>
      <c r="E135" s="137"/>
      <c r="F135" s="137"/>
      <c r="G135" s="137"/>
      <c r="H135" s="137"/>
      <c r="I135" s="137"/>
      <c r="J135" s="137"/>
      <c r="K135" s="137"/>
      <c r="L135" s="137"/>
      <c r="M135" s="137"/>
      <c r="N135" s="137"/>
      <c r="O135" s="137"/>
      <c r="P135" s="137"/>
      <c r="Q135" s="137"/>
      <c r="R135" s="137"/>
      <c r="S135" s="137"/>
    </row>
    <row r="136" spans="1:19" s="126" customFormat="1" x14ac:dyDescent="0.25">
      <c r="A136" s="137"/>
      <c r="B136" s="137"/>
      <c r="C136" s="137"/>
      <c r="D136" s="137"/>
      <c r="E136" s="137"/>
      <c r="F136" s="137"/>
      <c r="G136" s="137"/>
      <c r="H136" s="137"/>
      <c r="I136" s="137"/>
      <c r="J136" s="137"/>
      <c r="K136" s="137"/>
      <c r="L136" s="137"/>
      <c r="M136" s="137"/>
      <c r="N136" s="137"/>
      <c r="O136" s="137"/>
      <c r="P136" s="137"/>
      <c r="Q136" s="137"/>
      <c r="R136" s="137"/>
      <c r="S136" s="137"/>
    </row>
    <row r="137" spans="1:19" s="126" customFormat="1" x14ac:dyDescent="0.25">
      <c r="A137" s="137"/>
      <c r="B137" s="137"/>
      <c r="C137" s="137"/>
      <c r="D137" s="137"/>
      <c r="E137" s="137"/>
      <c r="F137" s="137"/>
      <c r="G137" s="137"/>
      <c r="H137" s="137"/>
      <c r="I137" s="137"/>
      <c r="J137" s="137"/>
      <c r="K137" s="137"/>
      <c r="L137" s="137"/>
      <c r="M137" s="137"/>
      <c r="N137" s="137"/>
      <c r="O137" s="137"/>
      <c r="P137" s="137"/>
      <c r="Q137" s="137"/>
      <c r="R137" s="137"/>
      <c r="S137" s="137"/>
    </row>
    <row r="138" spans="1:19" s="126" customFormat="1" x14ac:dyDescent="0.25">
      <c r="A138" s="137"/>
      <c r="B138" s="137"/>
      <c r="C138" s="137"/>
      <c r="D138" s="137"/>
      <c r="E138" s="137"/>
      <c r="F138" s="137"/>
      <c r="G138" s="137"/>
      <c r="H138" s="137"/>
      <c r="I138" s="137"/>
      <c r="J138" s="137"/>
      <c r="K138" s="137"/>
      <c r="L138" s="137"/>
      <c r="M138" s="137"/>
      <c r="N138" s="137"/>
      <c r="O138" s="137"/>
      <c r="P138" s="137"/>
      <c r="Q138" s="137"/>
      <c r="R138" s="137"/>
      <c r="S138" s="137"/>
    </row>
    <row r="139" spans="1:19" s="126" customFormat="1" x14ac:dyDescent="0.25">
      <c r="A139" s="137"/>
      <c r="B139" s="137"/>
      <c r="C139" s="137"/>
      <c r="D139" s="137"/>
      <c r="E139" s="137"/>
      <c r="F139" s="137"/>
      <c r="G139" s="137"/>
      <c r="H139" s="137"/>
      <c r="I139" s="137"/>
      <c r="J139" s="137"/>
      <c r="K139" s="137"/>
      <c r="L139" s="137"/>
      <c r="M139" s="137"/>
      <c r="N139" s="137"/>
      <c r="O139" s="137"/>
      <c r="P139" s="137"/>
      <c r="Q139" s="137"/>
      <c r="R139" s="137"/>
      <c r="S139" s="137"/>
    </row>
    <row r="140" spans="1:19" s="126" customFormat="1" x14ac:dyDescent="0.25">
      <c r="A140" s="137"/>
      <c r="B140" s="137"/>
      <c r="C140" s="137"/>
      <c r="D140" s="137"/>
      <c r="E140" s="137"/>
      <c r="F140" s="137"/>
      <c r="G140" s="137"/>
      <c r="H140" s="137"/>
      <c r="I140" s="137"/>
      <c r="J140" s="137"/>
      <c r="K140" s="137"/>
      <c r="L140" s="137"/>
      <c r="M140" s="137"/>
      <c r="N140" s="137"/>
      <c r="O140" s="137"/>
      <c r="P140" s="137"/>
      <c r="Q140" s="137"/>
      <c r="R140" s="137"/>
      <c r="S140" s="137"/>
    </row>
    <row r="141" spans="1:19" s="126" customFormat="1" x14ac:dyDescent="0.25">
      <c r="A141" s="137"/>
      <c r="B141" s="137"/>
      <c r="C141" s="137"/>
      <c r="D141" s="137"/>
      <c r="E141" s="137"/>
      <c r="F141" s="137"/>
      <c r="G141" s="137"/>
      <c r="H141" s="137"/>
      <c r="I141" s="137"/>
      <c r="J141" s="137"/>
      <c r="K141" s="137"/>
      <c r="L141" s="137"/>
      <c r="M141" s="137"/>
      <c r="N141" s="137"/>
      <c r="O141" s="137"/>
      <c r="P141" s="137"/>
      <c r="Q141" s="137"/>
      <c r="R141" s="137"/>
      <c r="S141" s="137"/>
    </row>
    <row r="142" spans="1:19" s="126" customFormat="1" x14ac:dyDescent="0.25">
      <c r="A142" s="137"/>
      <c r="B142" s="137"/>
      <c r="C142" s="137"/>
      <c r="D142" s="137"/>
      <c r="E142" s="137"/>
      <c r="F142" s="137"/>
      <c r="G142" s="137"/>
      <c r="H142" s="137"/>
      <c r="I142" s="137"/>
      <c r="J142" s="137"/>
      <c r="K142" s="137"/>
      <c r="L142" s="137"/>
      <c r="M142" s="137"/>
      <c r="N142" s="137"/>
      <c r="O142" s="137"/>
      <c r="P142" s="137"/>
      <c r="Q142" s="137"/>
      <c r="R142" s="137"/>
      <c r="S142" s="137"/>
    </row>
    <row r="143" spans="1:19" s="126" customFormat="1" x14ac:dyDescent="0.25">
      <c r="A143" s="137"/>
      <c r="B143" s="137"/>
      <c r="C143" s="137"/>
      <c r="D143" s="137"/>
      <c r="E143" s="137"/>
      <c r="F143" s="137"/>
      <c r="G143" s="137"/>
      <c r="H143" s="137"/>
      <c r="I143" s="137"/>
      <c r="J143" s="137"/>
      <c r="K143" s="137"/>
      <c r="L143" s="137"/>
      <c r="M143" s="137"/>
      <c r="N143" s="137"/>
      <c r="O143" s="137"/>
      <c r="P143" s="137"/>
      <c r="Q143" s="137"/>
      <c r="R143" s="137"/>
      <c r="S143" s="137"/>
    </row>
    <row r="144" spans="1:19" s="126" customFormat="1" x14ac:dyDescent="0.25">
      <c r="A144" s="137"/>
      <c r="B144" s="137"/>
      <c r="C144" s="137"/>
      <c r="D144" s="137"/>
      <c r="E144" s="137"/>
      <c r="F144" s="137"/>
      <c r="G144" s="137"/>
      <c r="H144" s="137"/>
      <c r="I144" s="137"/>
      <c r="J144" s="137"/>
      <c r="K144" s="137"/>
      <c r="L144" s="137"/>
      <c r="M144" s="137"/>
      <c r="N144" s="137"/>
      <c r="O144" s="137"/>
      <c r="P144" s="137"/>
      <c r="Q144" s="137"/>
      <c r="R144" s="137"/>
      <c r="S144" s="137"/>
    </row>
    <row r="145" spans="1:19" s="126" customFormat="1" x14ac:dyDescent="0.25">
      <c r="A145" s="137"/>
      <c r="B145" s="137"/>
      <c r="C145" s="137"/>
      <c r="D145" s="137"/>
      <c r="E145" s="137"/>
      <c r="F145" s="137"/>
      <c r="G145" s="137"/>
      <c r="H145" s="137"/>
      <c r="I145" s="137"/>
      <c r="J145" s="137"/>
      <c r="K145" s="137"/>
      <c r="L145" s="137"/>
      <c r="M145" s="137"/>
      <c r="N145" s="137"/>
      <c r="O145" s="137"/>
      <c r="P145" s="137"/>
      <c r="Q145" s="137"/>
      <c r="R145" s="137"/>
      <c r="S145" s="137"/>
    </row>
    <row r="146" spans="1:19" s="126" customFormat="1" x14ac:dyDescent="0.25">
      <c r="A146" s="137"/>
      <c r="B146" s="137"/>
      <c r="C146" s="137"/>
      <c r="D146" s="137"/>
      <c r="E146" s="137"/>
      <c r="F146" s="137"/>
      <c r="G146" s="137"/>
      <c r="H146" s="137"/>
      <c r="I146" s="137"/>
      <c r="J146" s="137"/>
      <c r="K146" s="137"/>
      <c r="L146" s="137"/>
      <c r="M146" s="137"/>
      <c r="N146" s="137"/>
      <c r="O146" s="137"/>
      <c r="P146" s="137"/>
      <c r="Q146" s="137"/>
      <c r="R146" s="137"/>
      <c r="S146" s="137"/>
    </row>
    <row r="147" spans="1:19" s="126" customFormat="1" x14ac:dyDescent="0.25">
      <c r="A147" s="137"/>
      <c r="B147" s="137"/>
      <c r="C147" s="137"/>
      <c r="D147" s="137"/>
      <c r="E147" s="137"/>
      <c r="F147" s="137"/>
      <c r="G147" s="137"/>
      <c r="H147" s="137"/>
      <c r="I147" s="137"/>
      <c r="J147" s="137"/>
      <c r="K147" s="137"/>
      <c r="L147" s="137"/>
      <c r="M147" s="137"/>
      <c r="N147" s="137"/>
      <c r="O147" s="137"/>
      <c r="P147" s="137"/>
      <c r="Q147" s="137"/>
      <c r="R147" s="137"/>
      <c r="S147" s="137"/>
    </row>
    <row r="148" spans="1:19" s="126" customFormat="1" x14ac:dyDescent="0.25">
      <c r="A148" s="137"/>
      <c r="B148" s="137"/>
      <c r="C148" s="137"/>
      <c r="D148" s="137"/>
      <c r="E148" s="137"/>
      <c r="F148" s="137"/>
      <c r="G148" s="137"/>
      <c r="H148" s="137"/>
      <c r="I148" s="137"/>
      <c r="J148" s="137"/>
      <c r="K148" s="137"/>
      <c r="L148" s="137"/>
      <c r="M148" s="137"/>
      <c r="N148" s="137"/>
      <c r="O148" s="137"/>
      <c r="P148" s="137"/>
      <c r="Q148" s="137"/>
      <c r="R148" s="137"/>
      <c r="S148" s="137"/>
    </row>
    <row r="149" spans="1:19" s="126" customFormat="1" x14ac:dyDescent="0.25">
      <c r="A149" s="137"/>
      <c r="B149" s="137"/>
      <c r="C149" s="137"/>
      <c r="D149" s="137"/>
      <c r="E149" s="137"/>
      <c r="F149" s="137"/>
      <c r="G149" s="137"/>
      <c r="H149" s="137"/>
      <c r="I149" s="137"/>
      <c r="J149" s="137"/>
      <c r="K149" s="137"/>
      <c r="L149" s="137"/>
      <c r="M149" s="137"/>
      <c r="N149" s="137"/>
      <c r="O149" s="137"/>
      <c r="P149" s="137"/>
      <c r="Q149" s="137"/>
      <c r="R149" s="137"/>
      <c r="S149" s="137"/>
    </row>
    <row r="150" spans="1:19" s="126" customFormat="1" x14ac:dyDescent="0.25">
      <c r="A150" s="137"/>
      <c r="B150" s="137"/>
      <c r="C150" s="137"/>
      <c r="D150" s="137"/>
      <c r="E150" s="137"/>
      <c r="F150" s="137"/>
      <c r="G150" s="137"/>
      <c r="H150" s="137"/>
      <c r="I150" s="137"/>
      <c r="J150" s="137"/>
      <c r="K150" s="137"/>
      <c r="L150" s="137"/>
      <c r="M150" s="137"/>
      <c r="N150" s="137"/>
      <c r="O150" s="137"/>
      <c r="P150" s="137"/>
      <c r="Q150" s="137"/>
      <c r="R150" s="137"/>
      <c r="S150" s="137"/>
    </row>
  </sheetData>
  <sheetProtection selectLockedCells="1"/>
  <mergeCells count="2">
    <mergeCell ref="H3:I3"/>
    <mergeCell ref="L3:S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U150"/>
  <sheetViews>
    <sheetView zoomScaleNormal="100" workbookViewId="0">
      <selection activeCell="A5" sqref="A5"/>
    </sheetView>
  </sheetViews>
  <sheetFormatPr defaultColWidth="9.140625" defaultRowHeight="15" x14ac:dyDescent="0.25"/>
  <cols>
    <col min="1" max="1" width="25.5703125" style="138" customWidth="1"/>
    <col min="2" max="2" width="12.140625" style="138" bestFit="1" customWidth="1"/>
    <col min="3" max="4" width="25.5703125" style="138" customWidth="1"/>
    <col min="5" max="5" width="16" style="138" bestFit="1" customWidth="1"/>
    <col min="6" max="6" width="15.7109375" style="138" customWidth="1"/>
    <col min="7" max="7" width="17.42578125" style="138" customWidth="1"/>
    <col min="8" max="8" width="13.7109375" style="138" customWidth="1"/>
    <col min="9" max="9" width="17" style="138" customWidth="1"/>
    <col min="10" max="10" width="20.7109375" style="138" customWidth="1"/>
    <col min="11" max="11" width="24" style="138" customWidth="1"/>
    <col min="12" max="12" width="18.28515625" style="138" customWidth="1"/>
    <col min="13" max="13" width="15.140625" style="138" customWidth="1"/>
    <col min="14" max="14" width="19.7109375" style="138" customWidth="1"/>
    <col min="15" max="15" width="14.5703125" style="138" customWidth="1"/>
    <col min="16" max="16" width="19.7109375" style="138" customWidth="1"/>
    <col min="17" max="17" width="15.140625" style="138" customWidth="1"/>
    <col min="18" max="18" width="14.28515625" style="138" customWidth="1"/>
    <col min="19" max="19" width="17.5703125" style="138" customWidth="1"/>
    <col min="20" max="16384" width="9.140625" style="138"/>
  </cols>
  <sheetData>
    <row r="1" spans="1:21" ht="21" x14ac:dyDescent="0.35">
      <c r="A1" s="21" t="s">
        <v>1013</v>
      </c>
      <c r="B1" s="21"/>
    </row>
    <row r="2" spans="1:21" x14ac:dyDescent="0.25">
      <c r="A2" s="41" t="s">
        <v>875</v>
      </c>
      <c r="B2" s="41"/>
      <c r="C2" s="41"/>
      <c r="D2" s="41"/>
      <c r="E2" s="42"/>
    </row>
    <row r="3" spans="1:21" s="64" customFormat="1" ht="68.25" customHeight="1" x14ac:dyDescent="0.2">
      <c r="A3" s="107"/>
      <c r="B3" s="107"/>
      <c r="C3" s="107"/>
      <c r="D3" s="107"/>
      <c r="E3" s="107"/>
      <c r="F3" s="107"/>
      <c r="G3" s="107"/>
      <c r="H3" s="162" t="s">
        <v>876</v>
      </c>
      <c r="I3" s="163"/>
      <c r="J3" s="127"/>
      <c r="K3" s="128"/>
      <c r="L3" s="164" t="s">
        <v>877</v>
      </c>
      <c r="M3" s="165"/>
      <c r="N3" s="165"/>
      <c r="O3" s="165"/>
      <c r="P3" s="165"/>
      <c r="Q3" s="165"/>
      <c r="R3" s="165"/>
      <c r="S3" s="166"/>
    </row>
    <row r="4" spans="1:21" s="42" customFormat="1" ht="79.5" x14ac:dyDescent="0.35">
      <c r="A4" s="129" t="s">
        <v>878</v>
      </c>
      <c r="B4" s="130" t="s">
        <v>879</v>
      </c>
      <c r="C4" s="130" t="s">
        <v>880</v>
      </c>
      <c r="D4" s="130" t="s">
        <v>881</v>
      </c>
      <c r="E4" s="130" t="s">
        <v>882</v>
      </c>
      <c r="F4" s="130" t="s">
        <v>883</v>
      </c>
      <c r="G4" s="131" t="s">
        <v>884</v>
      </c>
      <c r="H4" s="130" t="s">
        <v>885</v>
      </c>
      <c r="I4" s="130" t="s">
        <v>886</v>
      </c>
      <c r="J4" s="132" t="s">
        <v>887</v>
      </c>
      <c r="K4" s="132" t="s">
        <v>888</v>
      </c>
      <c r="L4" s="133" t="s">
        <v>889</v>
      </c>
      <c r="M4" s="133" t="s">
        <v>890</v>
      </c>
      <c r="N4" s="133" t="s">
        <v>891</v>
      </c>
      <c r="O4" s="133" t="s">
        <v>892</v>
      </c>
      <c r="P4" s="133" t="s">
        <v>893</v>
      </c>
      <c r="Q4" s="133" t="s">
        <v>894</v>
      </c>
      <c r="R4" s="133" t="s">
        <v>895</v>
      </c>
      <c r="S4" s="133" t="s">
        <v>896</v>
      </c>
      <c r="T4" s="7"/>
      <c r="U4" s="7"/>
    </row>
    <row r="5" spans="1:21" s="136" customFormat="1" x14ac:dyDescent="0.25">
      <c r="A5" s="134"/>
      <c r="B5" s="134"/>
      <c r="C5" s="134"/>
      <c r="D5" s="134"/>
      <c r="E5" s="135"/>
      <c r="F5" s="134"/>
      <c r="G5" s="134"/>
      <c r="H5" s="134"/>
      <c r="I5" s="134"/>
      <c r="J5" s="134"/>
      <c r="K5" s="134"/>
      <c r="L5" s="134"/>
      <c r="M5" s="134"/>
      <c r="N5" s="134"/>
      <c r="O5" s="134"/>
      <c r="P5" s="134"/>
      <c r="Q5" s="134"/>
      <c r="R5" s="134"/>
      <c r="S5" s="134"/>
    </row>
    <row r="6" spans="1:21" s="136" customFormat="1" x14ac:dyDescent="0.25">
      <c r="A6" s="134"/>
      <c r="B6" s="134"/>
      <c r="C6" s="134"/>
      <c r="D6" s="134"/>
      <c r="E6" s="135"/>
      <c r="F6" s="134"/>
      <c r="G6" s="134"/>
      <c r="H6" s="134"/>
      <c r="I6" s="134"/>
      <c r="J6" s="134"/>
      <c r="K6" s="134"/>
      <c r="L6" s="134"/>
      <c r="M6" s="134"/>
      <c r="N6" s="134"/>
      <c r="O6" s="134"/>
      <c r="P6" s="134"/>
      <c r="Q6" s="134"/>
      <c r="R6" s="134"/>
      <c r="S6" s="134"/>
    </row>
    <row r="7" spans="1:21" s="136" customFormat="1" x14ac:dyDescent="0.25">
      <c r="A7" s="134"/>
      <c r="B7" s="134"/>
      <c r="C7" s="134"/>
      <c r="D7" s="134"/>
      <c r="E7" s="134"/>
      <c r="F7" s="134"/>
      <c r="G7" s="134"/>
      <c r="H7" s="134"/>
      <c r="I7" s="134"/>
      <c r="J7" s="134"/>
      <c r="K7" s="134"/>
      <c r="L7" s="134"/>
      <c r="M7" s="134"/>
      <c r="N7" s="134"/>
      <c r="O7" s="134"/>
      <c r="P7" s="134"/>
      <c r="Q7" s="134"/>
      <c r="R7" s="134"/>
      <c r="S7" s="134"/>
    </row>
    <row r="8" spans="1:21" s="136" customFormat="1" x14ac:dyDescent="0.25">
      <c r="A8" s="134"/>
      <c r="B8" s="134"/>
      <c r="C8" s="134"/>
      <c r="D8" s="134"/>
      <c r="E8" s="134"/>
      <c r="F8" s="134"/>
      <c r="G8" s="134"/>
      <c r="H8" s="134"/>
      <c r="I8" s="134"/>
      <c r="J8" s="134"/>
      <c r="K8" s="134"/>
      <c r="L8" s="134"/>
      <c r="M8" s="134"/>
      <c r="N8" s="134"/>
      <c r="O8" s="134"/>
      <c r="P8" s="134"/>
      <c r="Q8" s="134"/>
      <c r="R8" s="134"/>
      <c r="S8" s="134"/>
    </row>
    <row r="9" spans="1:21" s="136" customFormat="1" x14ac:dyDescent="0.25">
      <c r="A9" s="134"/>
      <c r="B9" s="134"/>
      <c r="C9" s="134"/>
      <c r="D9" s="134"/>
      <c r="E9" s="134"/>
      <c r="F9" s="134"/>
      <c r="G9" s="134"/>
      <c r="H9" s="134"/>
      <c r="I9" s="134"/>
      <c r="J9" s="134"/>
      <c r="K9" s="134"/>
      <c r="L9" s="134"/>
      <c r="M9" s="134"/>
      <c r="N9" s="134"/>
      <c r="O9" s="134"/>
      <c r="P9" s="134"/>
      <c r="Q9" s="134"/>
      <c r="R9" s="134"/>
      <c r="S9" s="134"/>
    </row>
    <row r="10" spans="1:21" s="136" customFormat="1" x14ac:dyDescent="0.25">
      <c r="A10" s="134"/>
      <c r="B10" s="134"/>
      <c r="C10" s="134"/>
      <c r="D10" s="134"/>
      <c r="E10" s="134"/>
      <c r="F10" s="134"/>
      <c r="G10" s="134"/>
      <c r="H10" s="134"/>
      <c r="I10" s="134"/>
      <c r="J10" s="134"/>
      <c r="K10" s="134"/>
      <c r="L10" s="134"/>
      <c r="M10" s="134"/>
      <c r="N10" s="134"/>
      <c r="O10" s="134"/>
      <c r="P10" s="134"/>
      <c r="Q10" s="134"/>
      <c r="R10" s="134"/>
      <c r="S10" s="134"/>
    </row>
    <row r="11" spans="1:21" s="136" customFormat="1" x14ac:dyDescent="0.25">
      <c r="A11" s="134"/>
      <c r="B11" s="134"/>
      <c r="C11" s="134"/>
      <c r="D11" s="134"/>
      <c r="E11" s="134"/>
      <c r="F11" s="134"/>
      <c r="G11" s="134"/>
      <c r="H11" s="134"/>
      <c r="I11" s="134"/>
      <c r="J11" s="134"/>
      <c r="K11" s="134"/>
      <c r="L11" s="134"/>
      <c r="M11" s="134"/>
      <c r="N11" s="134"/>
      <c r="O11" s="134"/>
      <c r="P11" s="134"/>
      <c r="Q11" s="134"/>
      <c r="R11" s="134"/>
      <c r="S11" s="134"/>
    </row>
    <row r="12" spans="1:21" s="136" customFormat="1" x14ac:dyDescent="0.25">
      <c r="A12" s="134"/>
      <c r="B12" s="134"/>
      <c r="C12" s="134"/>
      <c r="D12" s="134"/>
      <c r="E12" s="134"/>
      <c r="F12" s="134"/>
      <c r="G12" s="134"/>
      <c r="H12" s="134"/>
      <c r="I12" s="134"/>
      <c r="J12" s="134"/>
      <c r="K12" s="134"/>
      <c r="L12" s="134"/>
      <c r="M12" s="134"/>
      <c r="N12" s="134"/>
      <c r="O12" s="134"/>
      <c r="P12" s="134"/>
      <c r="Q12" s="134"/>
      <c r="R12" s="134"/>
      <c r="S12" s="134"/>
    </row>
    <row r="13" spans="1:21" s="136" customFormat="1" x14ac:dyDescent="0.25">
      <c r="A13" s="134"/>
      <c r="B13" s="134"/>
      <c r="C13" s="134"/>
      <c r="D13" s="134"/>
      <c r="E13" s="134"/>
      <c r="F13" s="134"/>
      <c r="G13" s="134"/>
      <c r="H13" s="134"/>
      <c r="I13" s="134"/>
      <c r="J13" s="134"/>
      <c r="K13" s="134"/>
      <c r="L13" s="134"/>
      <c r="M13" s="134"/>
      <c r="N13" s="134"/>
      <c r="O13" s="134"/>
      <c r="P13" s="134"/>
      <c r="Q13" s="134"/>
      <c r="R13" s="134"/>
      <c r="S13" s="134"/>
    </row>
    <row r="14" spans="1:21" s="136" customFormat="1" x14ac:dyDescent="0.25">
      <c r="A14" s="134"/>
      <c r="B14" s="134"/>
      <c r="C14" s="134"/>
      <c r="D14" s="134"/>
      <c r="E14" s="134"/>
      <c r="F14" s="134"/>
      <c r="G14" s="134"/>
      <c r="H14" s="134"/>
      <c r="I14" s="134"/>
      <c r="J14" s="134"/>
      <c r="K14" s="134"/>
      <c r="L14" s="134"/>
      <c r="M14" s="134"/>
      <c r="N14" s="134"/>
      <c r="O14" s="134"/>
      <c r="P14" s="134"/>
      <c r="Q14" s="134"/>
      <c r="R14" s="134"/>
      <c r="S14" s="134"/>
    </row>
    <row r="15" spans="1:21" s="136" customFormat="1" x14ac:dyDescent="0.25">
      <c r="A15" s="134"/>
      <c r="B15" s="134"/>
      <c r="C15" s="134"/>
      <c r="D15" s="134"/>
      <c r="E15" s="134"/>
      <c r="F15" s="134"/>
      <c r="G15" s="134"/>
      <c r="H15" s="134"/>
      <c r="I15" s="134"/>
      <c r="J15" s="134"/>
      <c r="K15" s="134"/>
      <c r="L15" s="134"/>
      <c r="M15" s="134"/>
      <c r="N15" s="134"/>
      <c r="O15" s="134"/>
      <c r="P15" s="134"/>
      <c r="Q15" s="134"/>
      <c r="R15" s="134"/>
      <c r="S15" s="134"/>
    </row>
    <row r="16" spans="1:21" s="136" customFormat="1" x14ac:dyDescent="0.25">
      <c r="A16" s="134"/>
      <c r="B16" s="134"/>
      <c r="C16" s="134"/>
      <c r="D16" s="134"/>
      <c r="E16" s="134"/>
      <c r="F16" s="134"/>
      <c r="G16" s="134"/>
      <c r="H16" s="134"/>
      <c r="I16" s="134"/>
      <c r="J16" s="134"/>
      <c r="K16" s="134"/>
      <c r="L16" s="134"/>
      <c r="M16" s="134"/>
      <c r="N16" s="134"/>
      <c r="O16" s="134"/>
      <c r="P16" s="134"/>
      <c r="Q16" s="134"/>
      <c r="R16" s="134"/>
      <c r="S16" s="134"/>
    </row>
    <row r="17" spans="1:19" s="136" customFormat="1" x14ac:dyDescent="0.25">
      <c r="A17" s="134"/>
      <c r="B17" s="134"/>
      <c r="C17" s="134"/>
      <c r="D17" s="134"/>
      <c r="E17" s="134"/>
      <c r="F17" s="134"/>
      <c r="G17" s="134"/>
      <c r="H17" s="134"/>
      <c r="I17" s="134"/>
      <c r="J17" s="134"/>
      <c r="K17" s="134"/>
      <c r="L17" s="134"/>
      <c r="M17" s="134"/>
      <c r="N17" s="134"/>
      <c r="O17" s="134"/>
      <c r="P17" s="134"/>
      <c r="Q17" s="134"/>
      <c r="R17" s="134"/>
      <c r="S17" s="134"/>
    </row>
    <row r="18" spans="1:19" s="136" customFormat="1" x14ac:dyDescent="0.25">
      <c r="A18" s="134"/>
      <c r="B18" s="134"/>
      <c r="C18" s="134"/>
      <c r="D18" s="134"/>
      <c r="E18" s="134"/>
      <c r="F18" s="134"/>
      <c r="G18" s="134"/>
      <c r="H18" s="134"/>
      <c r="I18" s="134"/>
      <c r="J18" s="134"/>
      <c r="K18" s="134"/>
      <c r="L18" s="134"/>
      <c r="M18" s="134"/>
      <c r="N18" s="134"/>
      <c r="O18" s="134"/>
      <c r="P18" s="134"/>
      <c r="Q18" s="134"/>
      <c r="R18" s="134"/>
      <c r="S18" s="134"/>
    </row>
    <row r="19" spans="1:19" s="136" customFormat="1" x14ac:dyDescent="0.25">
      <c r="A19" s="134"/>
      <c r="B19" s="134"/>
      <c r="C19" s="134"/>
      <c r="D19" s="134"/>
      <c r="E19" s="134"/>
      <c r="F19" s="134"/>
      <c r="G19" s="134"/>
      <c r="H19" s="134"/>
      <c r="I19" s="134"/>
      <c r="J19" s="134"/>
      <c r="K19" s="134"/>
      <c r="L19" s="134"/>
      <c r="M19" s="134"/>
      <c r="N19" s="134"/>
      <c r="O19" s="134"/>
      <c r="P19" s="134"/>
      <c r="Q19" s="134"/>
      <c r="R19" s="134"/>
      <c r="S19" s="134"/>
    </row>
    <row r="20" spans="1:19" s="126" customFormat="1" x14ac:dyDescent="0.25">
      <c r="A20" s="137"/>
      <c r="B20" s="137"/>
      <c r="C20" s="137"/>
      <c r="D20" s="137"/>
      <c r="E20" s="137"/>
      <c r="F20" s="137"/>
      <c r="G20" s="137"/>
      <c r="H20" s="137"/>
      <c r="I20" s="137"/>
      <c r="J20" s="137"/>
      <c r="K20" s="137"/>
      <c r="L20" s="137"/>
      <c r="M20" s="137"/>
      <c r="N20" s="137"/>
      <c r="O20" s="137"/>
      <c r="P20" s="137"/>
      <c r="Q20" s="137"/>
      <c r="R20" s="137"/>
      <c r="S20" s="137"/>
    </row>
    <row r="21" spans="1:19" s="126" customFormat="1" x14ac:dyDescent="0.25">
      <c r="A21" s="137"/>
      <c r="B21" s="137"/>
      <c r="C21" s="137"/>
      <c r="D21" s="137"/>
      <c r="E21" s="137"/>
      <c r="F21" s="137"/>
      <c r="G21" s="137"/>
      <c r="H21" s="137"/>
      <c r="I21" s="137"/>
      <c r="J21" s="137"/>
      <c r="K21" s="137"/>
      <c r="L21" s="137"/>
      <c r="M21" s="137"/>
      <c r="N21" s="137"/>
      <c r="O21" s="137"/>
      <c r="P21" s="137"/>
      <c r="Q21" s="137"/>
      <c r="R21" s="137"/>
      <c r="S21" s="137"/>
    </row>
    <row r="22" spans="1:19" s="126" customFormat="1" x14ac:dyDescent="0.25">
      <c r="A22" s="137"/>
      <c r="B22" s="137"/>
      <c r="C22" s="137"/>
      <c r="D22" s="137"/>
      <c r="E22" s="137"/>
      <c r="F22" s="137"/>
      <c r="G22" s="137"/>
      <c r="H22" s="137"/>
      <c r="I22" s="137"/>
      <c r="J22" s="137"/>
      <c r="K22" s="137"/>
      <c r="L22" s="137"/>
      <c r="M22" s="137"/>
      <c r="N22" s="137"/>
      <c r="O22" s="137"/>
      <c r="P22" s="137"/>
      <c r="Q22" s="137"/>
      <c r="R22" s="137"/>
      <c r="S22" s="137"/>
    </row>
    <row r="23" spans="1:19" s="126" customFormat="1" x14ac:dyDescent="0.25">
      <c r="A23" s="137"/>
      <c r="B23" s="137"/>
      <c r="C23" s="137"/>
      <c r="D23" s="137"/>
      <c r="E23" s="137"/>
      <c r="F23" s="137"/>
      <c r="G23" s="137"/>
      <c r="H23" s="137"/>
      <c r="I23" s="137"/>
      <c r="J23" s="137"/>
      <c r="K23" s="137"/>
      <c r="L23" s="137"/>
      <c r="M23" s="137"/>
      <c r="N23" s="137"/>
      <c r="O23" s="137"/>
      <c r="P23" s="137"/>
      <c r="Q23" s="137"/>
      <c r="R23" s="137"/>
      <c r="S23" s="137"/>
    </row>
    <row r="24" spans="1:19" s="126" customFormat="1" x14ac:dyDescent="0.25">
      <c r="A24" s="137"/>
      <c r="B24" s="137"/>
      <c r="C24" s="137"/>
      <c r="D24" s="137"/>
      <c r="E24" s="137"/>
      <c r="F24" s="137"/>
      <c r="G24" s="137"/>
      <c r="H24" s="137"/>
      <c r="I24" s="137"/>
      <c r="J24" s="137"/>
      <c r="K24" s="137"/>
      <c r="L24" s="137"/>
      <c r="M24" s="137"/>
      <c r="N24" s="137"/>
      <c r="O24" s="137"/>
      <c r="P24" s="137"/>
      <c r="Q24" s="137"/>
      <c r="R24" s="137"/>
      <c r="S24" s="137"/>
    </row>
    <row r="25" spans="1:19" s="126" customFormat="1" x14ac:dyDescent="0.25">
      <c r="A25" s="137"/>
      <c r="B25" s="137"/>
      <c r="C25" s="137"/>
      <c r="D25" s="137"/>
      <c r="E25" s="137"/>
      <c r="F25" s="137"/>
      <c r="G25" s="137"/>
      <c r="H25" s="137"/>
      <c r="I25" s="137"/>
      <c r="J25" s="137"/>
      <c r="K25" s="137"/>
      <c r="L25" s="137"/>
      <c r="M25" s="137"/>
      <c r="N25" s="137"/>
      <c r="O25" s="137"/>
      <c r="P25" s="137"/>
      <c r="Q25" s="137"/>
      <c r="R25" s="137"/>
      <c r="S25" s="137"/>
    </row>
    <row r="26" spans="1:19" s="126" customFormat="1" x14ac:dyDescent="0.25">
      <c r="A26" s="137"/>
      <c r="B26" s="137"/>
      <c r="C26" s="137"/>
      <c r="D26" s="137"/>
      <c r="E26" s="137"/>
      <c r="F26" s="137"/>
      <c r="G26" s="137"/>
      <c r="H26" s="137"/>
      <c r="I26" s="137"/>
      <c r="J26" s="137"/>
      <c r="K26" s="137"/>
      <c r="L26" s="137"/>
      <c r="M26" s="137"/>
      <c r="N26" s="137"/>
      <c r="O26" s="137"/>
      <c r="P26" s="137"/>
      <c r="Q26" s="137"/>
      <c r="R26" s="137"/>
      <c r="S26" s="137"/>
    </row>
    <row r="27" spans="1:19" s="126" customFormat="1" x14ac:dyDescent="0.25">
      <c r="A27" s="137"/>
      <c r="B27" s="137"/>
      <c r="C27" s="137"/>
      <c r="D27" s="137"/>
      <c r="E27" s="137"/>
      <c r="F27" s="137"/>
      <c r="G27" s="137"/>
      <c r="H27" s="137"/>
      <c r="I27" s="137"/>
      <c r="J27" s="137"/>
      <c r="K27" s="137"/>
      <c r="L27" s="137"/>
      <c r="M27" s="137"/>
      <c r="N27" s="137"/>
      <c r="O27" s="137"/>
      <c r="P27" s="137"/>
      <c r="Q27" s="137"/>
      <c r="R27" s="137"/>
      <c r="S27" s="137"/>
    </row>
    <row r="28" spans="1:19" s="126" customFormat="1" x14ac:dyDescent="0.25">
      <c r="A28" s="137"/>
      <c r="B28" s="137"/>
      <c r="C28" s="137"/>
      <c r="D28" s="137"/>
      <c r="E28" s="137"/>
      <c r="F28" s="137"/>
      <c r="G28" s="137"/>
      <c r="H28" s="137"/>
      <c r="I28" s="137"/>
      <c r="J28" s="137"/>
      <c r="K28" s="137"/>
      <c r="L28" s="137"/>
      <c r="M28" s="137"/>
      <c r="N28" s="137"/>
      <c r="O28" s="137"/>
      <c r="P28" s="137"/>
      <c r="Q28" s="137"/>
      <c r="R28" s="137"/>
      <c r="S28" s="137"/>
    </row>
    <row r="29" spans="1:19" s="126" customFormat="1" x14ac:dyDescent="0.25">
      <c r="A29" s="137"/>
      <c r="B29" s="137"/>
      <c r="C29" s="137"/>
      <c r="D29" s="137"/>
      <c r="E29" s="137"/>
      <c r="F29" s="137"/>
      <c r="G29" s="137"/>
      <c r="H29" s="137"/>
      <c r="I29" s="137"/>
      <c r="J29" s="137"/>
      <c r="K29" s="137"/>
      <c r="L29" s="137"/>
      <c r="M29" s="137"/>
      <c r="N29" s="137"/>
      <c r="O29" s="137"/>
      <c r="P29" s="137"/>
      <c r="Q29" s="137"/>
      <c r="R29" s="137"/>
      <c r="S29" s="137"/>
    </row>
    <row r="30" spans="1:19" s="126" customFormat="1" x14ac:dyDescent="0.25">
      <c r="A30" s="137"/>
      <c r="B30" s="137"/>
      <c r="C30" s="137"/>
      <c r="D30" s="137"/>
      <c r="E30" s="137"/>
      <c r="F30" s="137"/>
      <c r="G30" s="137"/>
      <c r="H30" s="137"/>
      <c r="I30" s="137"/>
      <c r="J30" s="137"/>
      <c r="K30" s="137"/>
      <c r="L30" s="137"/>
      <c r="M30" s="137"/>
      <c r="N30" s="137"/>
      <c r="O30" s="137"/>
      <c r="P30" s="137"/>
      <c r="Q30" s="137"/>
      <c r="R30" s="137"/>
      <c r="S30" s="137"/>
    </row>
    <row r="31" spans="1:19" s="126" customFormat="1" x14ac:dyDescent="0.25">
      <c r="A31" s="137"/>
      <c r="B31" s="137"/>
      <c r="C31" s="137"/>
      <c r="D31" s="137"/>
      <c r="E31" s="137"/>
      <c r="F31" s="137"/>
      <c r="G31" s="137"/>
      <c r="H31" s="137"/>
      <c r="I31" s="137"/>
      <c r="J31" s="137"/>
      <c r="K31" s="137"/>
      <c r="L31" s="137"/>
      <c r="M31" s="137"/>
      <c r="N31" s="137"/>
      <c r="O31" s="137"/>
      <c r="P31" s="137"/>
      <c r="Q31" s="137"/>
      <c r="R31" s="137"/>
      <c r="S31" s="137"/>
    </row>
    <row r="32" spans="1:19" s="126" customFormat="1" x14ac:dyDescent="0.25">
      <c r="A32" s="137"/>
      <c r="B32" s="137"/>
      <c r="C32" s="137"/>
      <c r="D32" s="137"/>
      <c r="E32" s="137"/>
      <c r="F32" s="137"/>
      <c r="G32" s="137"/>
      <c r="H32" s="137"/>
      <c r="I32" s="137"/>
      <c r="J32" s="137"/>
      <c r="K32" s="137"/>
      <c r="L32" s="137"/>
      <c r="M32" s="137"/>
      <c r="N32" s="137"/>
      <c r="O32" s="137"/>
      <c r="P32" s="137"/>
      <c r="Q32" s="137"/>
      <c r="R32" s="137"/>
      <c r="S32" s="137"/>
    </row>
    <row r="33" spans="1:19" s="126" customFormat="1" x14ac:dyDescent="0.25">
      <c r="A33" s="137"/>
      <c r="B33" s="137"/>
      <c r="C33" s="137"/>
      <c r="D33" s="137"/>
      <c r="E33" s="137"/>
      <c r="F33" s="137"/>
      <c r="G33" s="137"/>
      <c r="H33" s="137"/>
      <c r="I33" s="137"/>
      <c r="J33" s="137"/>
      <c r="K33" s="137"/>
      <c r="L33" s="137"/>
      <c r="M33" s="137"/>
      <c r="N33" s="137"/>
      <c r="O33" s="137"/>
      <c r="P33" s="137"/>
      <c r="Q33" s="137"/>
      <c r="R33" s="137"/>
      <c r="S33" s="137"/>
    </row>
    <row r="34" spans="1:19" s="126" customFormat="1" x14ac:dyDescent="0.25">
      <c r="A34" s="137"/>
      <c r="B34" s="137"/>
      <c r="C34" s="137"/>
      <c r="D34" s="137"/>
      <c r="E34" s="137"/>
      <c r="F34" s="137"/>
      <c r="G34" s="137"/>
      <c r="H34" s="137"/>
      <c r="I34" s="137"/>
      <c r="J34" s="137"/>
      <c r="K34" s="137"/>
      <c r="L34" s="137"/>
      <c r="M34" s="137"/>
      <c r="N34" s="137"/>
      <c r="O34" s="137"/>
      <c r="P34" s="137"/>
      <c r="Q34" s="137"/>
      <c r="R34" s="137"/>
      <c r="S34" s="137"/>
    </row>
    <row r="35" spans="1:19" s="126" customFormat="1" x14ac:dyDescent="0.25">
      <c r="A35" s="137"/>
      <c r="B35" s="137"/>
      <c r="C35" s="137"/>
      <c r="D35" s="137"/>
      <c r="E35" s="137"/>
      <c r="F35" s="137"/>
      <c r="G35" s="137"/>
      <c r="H35" s="137"/>
      <c r="I35" s="137"/>
      <c r="J35" s="137"/>
      <c r="K35" s="137"/>
      <c r="L35" s="137"/>
      <c r="M35" s="137"/>
      <c r="N35" s="137"/>
      <c r="O35" s="137"/>
      <c r="P35" s="137"/>
      <c r="Q35" s="137"/>
      <c r="R35" s="137"/>
      <c r="S35" s="137"/>
    </row>
    <row r="36" spans="1:19" s="126" customFormat="1" x14ac:dyDescent="0.25">
      <c r="A36" s="137"/>
      <c r="B36" s="137"/>
      <c r="C36" s="137"/>
      <c r="D36" s="137"/>
      <c r="E36" s="137"/>
      <c r="F36" s="137"/>
      <c r="G36" s="137"/>
      <c r="H36" s="137"/>
      <c r="I36" s="137"/>
      <c r="J36" s="137"/>
      <c r="K36" s="137"/>
      <c r="L36" s="137"/>
      <c r="M36" s="137"/>
      <c r="N36" s="137"/>
      <c r="O36" s="137"/>
      <c r="P36" s="137"/>
      <c r="Q36" s="137"/>
      <c r="R36" s="137"/>
      <c r="S36" s="137"/>
    </row>
    <row r="37" spans="1:19" s="126" customFormat="1" x14ac:dyDescent="0.25">
      <c r="A37" s="137"/>
      <c r="B37" s="137"/>
      <c r="C37" s="137"/>
      <c r="D37" s="137"/>
      <c r="E37" s="137"/>
      <c r="F37" s="137"/>
      <c r="G37" s="137"/>
      <c r="H37" s="137"/>
      <c r="I37" s="137"/>
      <c r="J37" s="137"/>
      <c r="K37" s="137"/>
      <c r="L37" s="137"/>
      <c r="M37" s="137"/>
      <c r="N37" s="137"/>
      <c r="O37" s="137"/>
      <c r="P37" s="137"/>
      <c r="Q37" s="137"/>
      <c r="R37" s="137"/>
      <c r="S37" s="137"/>
    </row>
    <row r="38" spans="1:19" s="126" customFormat="1" x14ac:dyDescent="0.25">
      <c r="A38" s="137"/>
      <c r="B38" s="137"/>
      <c r="C38" s="137"/>
      <c r="D38" s="137"/>
      <c r="E38" s="137"/>
      <c r="F38" s="137"/>
      <c r="G38" s="137"/>
      <c r="H38" s="137"/>
      <c r="I38" s="137"/>
      <c r="J38" s="137"/>
      <c r="K38" s="137"/>
      <c r="L38" s="137"/>
      <c r="M38" s="137"/>
      <c r="N38" s="137"/>
      <c r="O38" s="137"/>
      <c r="P38" s="137"/>
      <c r="Q38" s="137"/>
      <c r="R38" s="137"/>
      <c r="S38" s="137"/>
    </row>
    <row r="39" spans="1:19" s="126" customFormat="1" x14ac:dyDescent="0.25">
      <c r="A39" s="137"/>
      <c r="B39" s="137"/>
      <c r="C39" s="137"/>
      <c r="D39" s="137"/>
      <c r="E39" s="137"/>
      <c r="F39" s="137"/>
      <c r="G39" s="137"/>
      <c r="H39" s="137"/>
      <c r="I39" s="137"/>
      <c r="J39" s="137"/>
      <c r="K39" s="137"/>
      <c r="L39" s="137"/>
      <c r="M39" s="137"/>
      <c r="N39" s="137"/>
      <c r="O39" s="137"/>
      <c r="P39" s="137"/>
      <c r="Q39" s="137"/>
      <c r="R39" s="137"/>
      <c r="S39" s="137"/>
    </row>
    <row r="40" spans="1:19" s="126" customFormat="1" x14ac:dyDescent="0.25">
      <c r="A40" s="137"/>
      <c r="B40" s="137"/>
      <c r="C40" s="137"/>
      <c r="D40" s="137"/>
      <c r="E40" s="137"/>
      <c r="F40" s="137"/>
      <c r="G40" s="137"/>
      <c r="H40" s="137"/>
      <c r="I40" s="137"/>
      <c r="J40" s="137"/>
      <c r="K40" s="137"/>
      <c r="L40" s="137"/>
      <c r="M40" s="137"/>
      <c r="N40" s="137"/>
      <c r="O40" s="137"/>
      <c r="P40" s="137"/>
      <c r="Q40" s="137"/>
      <c r="R40" s="137"/>
      <c r="S40" s="137"/>
    </row>
    <row r="41" spans="1:19" s="126" customFormat="1" x14ac:dyDescent="0.25">
      <c r="A41" s="137"/>
      <c r="B41" s="137"/>
      <c r="C41" s="137"/>
      <c r="D41" s="137"/>
      <c r="E41" s="137"/>
      <c r="F41" s="137"/>
      <c r="G41" s="137"/>
      <c r="H41" s="137"/>
      <c r="I41" s="137"/>
      <c r="J41" s="137"/>
      <c r="K41" s="137"/>
      <c r="L41" s="137"/>
      <c r="M41" s="137"/>
      <c r="N41" s="137"/>
      <c r="O41" s="137"/>
      <c r="P41" s="137"/>
      <c r="Q41" s="137"/>
      <c r="R41" s="137"/>
      <c r="S41" s="137"/>
    </row>
    <row r="42" spans="1:19" s="126" customFormat="1" x14ac:dyDescent="0.25">
      <c r="A42" s="137"/>
      <c r="B42" s="137"/>
      <c r="C42" s="137"/>
      <c r="D42" s="137"/>
      <c r="E42" s="137"/>
      <c r="F42" s="137"/>
      <c r="G42" s="137"/>
      <c r="H42" s="137"/>
      <c r="I42" s="137"/>
      <c r="J42" s="137"/>
      <c r="K42" s="137"/>
      <c r="L42" s="137"/>
      <c r="M42" s="137"/>
      <c r="N42" s="137"/>
      <c r="O42" s="137"/>
      <c r="P42" s="137"/>
      <c r="Q42" s="137"/>
      <c r="R42" s="137"/>
      <c r="S42" s="137"/>
    </row>
    <row r="43" spans="1:19" s="126" customFormat="1" x14ac:dyDescent="0.25">
      <c r="A43" s="137"/>
      <c r="B43" s="137"/>
      <c r="C43" s="137"/>
      <c r="D43" s="137"/>
      <c r="E43" s="137"/>
      <c r="F43" s="137"/>
      <c r="G43" s="137"/>
      <c r="H43" s="137"/>
      <c r="I43" s="137"/>
      <c r="J43" s="137"/>
      <c r="K43" s="137"/>
      <c r="L43" s="137"/>
      <c r="M43" s="137"/>
      <c r="N43" s="137"/>
      <c r="O43" s="137"/>
      <c r="P43" s="137"/>
      <c r="Q43" s="137"/>
      <c r="R43" s="137"/>
      <c r="S43" s="137"/>
    </row>
    <row r="44" spans="1:19" s="126" customFormat="1" x14ac:dyDescent="0.25">
      <c r="A44" s="137"/>
      <c r="B44" s="137"/>
      <c r="C44" s="137"/>
      <c r="D44" s="137"/>
      <c r="E44" s="137"/>
      <c r="F44" s="137"/>
      <c r="G44" s="137"/>
      <c r="H44" s="137"/>
      <c r="I44" s="137"/>
      <c r="J44" s="137"/>
      <c r="K44" s="137"/>
      <c r="L44" s="137"/>
      <c r="M44" s="137"/>
      <c r="N44" s="137"/>
      <c r="O44" s="137"/>
      <c r="P44" s="137"/>
      <c r="Q44" s="137"/>
      <c r="R44" s="137"/>
      <c r="S44" s="137"/>
    </row>
    <row r="45" spans="1:19" s="126" customFormat="1" x14ac:dyDescent="0.25">
      <c r="A45" s="137"/>
      <c r="B45" s="137"/>
      <c r="C45" s="137"/>
      <c r="D45" s="137"/>
      <c r="E45" s="137"/>
      <c r="F45" s="137"/>
      <c r="G45" s="137"/>
      <c r="H45" s="137"/>
      <c r="I45" s="137"/>
      <c r="J45" s="137"/>
      <c r="K45" s="137"/>
      <c r="L45" s="137"/>
      <c r="M45" s="137"/>
      <c r="N45" s="137"/>
      <c r="O45" s="137"/>
      <c r="P45" s="137"/>
      <c r="Q45" s="137"/>
      <c r="R45" s="137"/>
      <c r="S45" s="137"/>
    </row>
    <row r="46" spans="1:19" s="126" customFormat="1" x14ac:dyDescent="0.25">
      <c r="A46" s="137"/>
      <c r="B46" s="137"/>
      <c r="C46" s="137"/>
      <c r="D46" s="137"/>
      <c r="E46" s="137"/>
      <c r="F46" s="137"/>
      <c r="G46" s="137"/>
      <c r="H46" s="137"/>
      <c r="I46" s="137"/>
      <c r="J46" s="137"/>
      <c r="K46" s="137"/>
      <c r="L46" s="137"/>
      <c r="M46" s="137"/>
      <c r="N46" s="137"/>
      <c r="O46" s="137"/>
      <c r="P46" s="137"/>
      <c r="Q46" s="137"/>
      <c r="R46" s="137"/>
      <c r="S46" s="137"/>
    </row>
    <row r="47" spans="1:19" s="126" customFormat="1" x14ac:dyDescent="0.25">
      <c r="A47" s="137"/>
      <c r="B47" s="137"/>
      <c r="C47" s="137"/>
      <c r="D47" s="137"/>
      <c r="E47" s="137"/>
      <c r="F47" s="137"/>
      <c r="G47" s="137"/>
      <c r="H47" s="137"/>
      <c r="I47" s="137"/>
      <c r="J47" s="137"/>
      <c r="K47" s="137"/>
      <c r="L47" s="137"/>
      <c r="M47" s="137"/>
      <c r="N47" s="137"/>
      <c r="O47" s="137"/>
      <c r="P47" s="137"/>
      <c r="Q47" s="137"/>
      <c r="R47" s="137"/>
      <c r="S47" s="137"/>
    </row>
    <row r="48" spans="1:19" s="126" customFormat="1" x14ac:dyDescent="0.25">
      <c r="A48" s="137"/>
      <c r="B48" s="137"/>
      <c r="C48" s="137"/>
      <c r="D48" s="137"/>
      <c r="E48" s="137"/>
      <c r="F48" s="137"/>
      <c r="G48" s="137"/>
      <c r="H48" s="137"/>
      <c r="I48" s="137"/>
      <c r="J48" s="137"/>
      <c r="K48" s="137"/>
      <c r="L48" s="137"/>
      <c r="M48" s="137"/>
      <c r="N48" s="137"/>
      <c r="O48" s="137"/>
      <c r="P48" s="137"/>
      <c r="Q48" s="137"/>
      <c r="R48" s="137"/>
      <c r="S48" s="137"/>
    </row>
    <row r="49" spans="1:19" s="126" customFormat="1" x14ac:dyDescent="0.25">
      <c r="A49" s="137"/>
      <c r="B49" s="137"/>
      <c r="C49" s="137"/>
      <c r="D49" s="137"/>
      <c r="E49" s="137"/>
      <c r="F49" s="137"/>
      <c r="G49" s="137"/>
      <c r="H49" s="137"/>
      <c r="I49" s="137"/>
      <c r="J49" s="137"/>
      <c r="K49" s="137"/>
      <c r="L49" s="137"/>
      <c r="M49" s="137"/>
      <c r="N49" s="137"/>
      <c r="O49" s="137"/>
      <c r="P49" s="137"/>
      <c r="Q49" s="137"/>
      <c r="R49" s="137"/>
      <c r="S49" s="137"/>
    </row>
    <row r="50" spans="1:19" s="126" customFormat="1" x14ac:dyDescent="0.25">
      <c r="A50" s="137"/>
      <c r="B50" s="137"/>
      <c r="C50" s="137"/>
      <c r="D50" s="137"/>
      <c r="E50" s="137"/>
      <c r="F50" s="137"/>
      <c r="G50" s="137"/>
      <c r="H50" s="137"/>
      <c r="I50" s="137"/>
      <c r="J50" s="137"/>
      <c r="K50" s="137"/>
      <c r="L50" s="137"/>
      <c r="M50" s="137"/>
      <c r="N50" s="137"/>
      <c r="O50" s="137"/>
      <c r="P50" s="137"/>
      <c r="Q50" s="137"/>
      <c r="R50" s="137"/>
      <c r="S50" s="137"/>
    </row>
    <row r="51" spans="1:19" s="126" customFormat="1" x14ac:dyDescent="0.25">
      <c r="A51" s="137"/>
      <c r="B51" s="137"/>
      <c r="C51" s="137"/>
      <c r="D51" s="137"/>
      <c r="E51" s="137"/>
      <c r="F51" s="137"/>
      <c r="G51" s="137"/>
      <c r="H51" s="137"/>
      <c r="I51" s="137"/>
      <c r="J51" s="137"/>
      <c r="K51" s="137"/>
      <c r="L51" s="137"/>
      <c r="M51" s="137"/>
      <c r="N51" s="137"/>
      <c r="O51" s="137"/>
      <c r="P51" s="137"/>
      <c r="Q51" s="137"/>
      <c r="R51" s="137"/>
      <c r="S51" s="137"/>
    </row>
    <row r="52" spans="1:19" s="126" customFormat="1" x14ac:dyDescent="0.25">
      <c r="A52" s="137"/>
      <c r="B52" s="137"/>
      <c r="C52" s="137"/>
      <c r="D52" s="137"/>
      <c r="E52" s="137"/>
      <c r="F52" s="137"/>
      <c r="G52" s="137"/>
      <c r="H52" s="137"/>
      <c r="I52" s="137"/>
      <c r="J52" s="137"/>
      <c r="K52" s="137"/>
      <c r="L52" s="137"/>
      <c r="M52" s="137"/>
      <c r="N52" s="137"/>
      <c r="O52" s="137"/>
      <c r="P52" s="137"/>
      <c r="Q52" s="137"/>
      <c r="R52" s="137"/>
      <c r="S52" s="137"/>
    </row>
    <row r="53" spans="1:19" s="126" customFormat="1" x14ac:dyDescent="0.25">
      <c r="A53" s="137"/>
      <c r="B53" s="137"/>
      <c r="C53" s="137"/>
      <c r="D53" s="137"/>
      <c r="E53" s="137"/>
      <c r="F53" s="137"/>
      <c r="G53" s="137"/>
      <c r="H53" s="137"/>
      <c r="I53" s="137"/>
      <c r="J53" s="137"/>
      <c r="K53" s="137"/>
      <c r="L53" s="137"/>
      <c r="M53" s="137"/>
      <c r="N53" s="137"/>
      <c r="O53" s="137"/>
      <c r="P53" s="137"/>
      <c r="Q53" s="137"/>
      <c r="R53" s="137"/>
      <c r="S53" s="137"/>
    </row>
    <row r="54" spans="1:19" s="126" customFormat="1" x14ac:dyDescent="0.25">
      <c r="A54" s="137"/>
      <c r="B54" s="137"/>
      <c r="C54" s="137"/>
      <c r="D54" s="137"/>
      <c r="E54" s="137"/>
      <c r="F54" s="137"/>
      <c r="G54" s="137"/>
      <c r="H54" s="137"/>
      <c r="I54" s="137"/>
      <c r="J54" s="137"/>
      <c r="K54" s="137"/>
      <c r="L54" s="137"/>
      <c r="M54" s="137"/>
      <c r="N54" s="137"/>
      <c r="O54" s="137"/>
      <c r="P54" s="137"/>
      <c r="Q54" s="137"/>
      <c r="R54" s="137"/>
      <c r="S54" s="137"/>
    </row>
    <row r="55" spans="1:19" s="126" customFormat="1" x14ac:dyDescent="0.25">
      <c r="A55" s="137"/>
      <c r="B55" s="137"/>
      <c r="C55" s="137"/>
      <c r="D55" s="137"/>
      <c r="E55" s="137"/>
      <c r="F55" s="137"/>
      <c r="G55" s="137"/>
      <c r="H55" s="137"/>
      <c r="I55" s="137"/>
      <c r="J55" s="137"/>
      <c r="K55" s="137"/>
      <c r="L55" s="137"/>
      <c r="M55" s="137"/>
      <c r="N55" s="137"/>
      <c r="O55" s="137"/>
      <c r="P55" s="137"/>
      <c r="Q55" s="137"/>
      <c r="R55" s="137"/>
      <c r="S55" s="137"/>
    </row>
    <row r="56" spans="1:19" s="126" customFormat="1" x14ac:dyDescent="0.25">
      <c r="A56" s="137"/>
      <c r="B56" s="137"/>
      <c r="C56" s="137"/>
      <c r="D56" s="137"/>
      <c r="E56" s="137"/>
      <c r="F56" s="137"/>
      <c r="G56" s="137"/>
      <c r="H56" s="137"/>
      <c r="I56" s="137"/>
      <c r="J56" s="137"/>
      <c r="K56" s="137"/>
      <c r="L56" s="137"/>
      <c r="M56" s="137"/>
      <c r="N56" s="137"/>
      <c r="O56" s="137"/>
      <c r="P56" s="137"/>
      <c r="Q56" s="137"/>
      <c r="R56" s="137"/>
      <c r="S56" s="137"/>
    </row>
    <row r="57" spans="1:19" s="126" customFormat="1" x14ac:dyDescent="0.25">
      <c r="A57" s="137"/>
      <c r="B57" s="137"/>
      <c r="C57" s="137"/>
      <c r="D57" s="137"/>
      <c r="E57" s="137"/>
      <c r="F57" s="137"/>
      <c r="G57" s="137"/>
      <c r="H57" s="137"/>
      <c r="I57" s="137"/>
      <c r="J57" s="137"/>
      <c r="K57" s="137"/>
      <c r="L57" s="137"/>
      <c r="M57" s="137"/>
      <c r="N57" s="137"/>
      <c r="O57" s="137"/>
      <c r="P57" s="137"/>
      <c r="Q57" s="137"/>
      <c r="R57" s="137"/>
      <c r="S57" s="137"/>
    </row>
    <row r="58" spans="1:19" s="126" customFormat="1" x14ac:dyDescent="0.25">
      <c r="A58" s="137"/>
      <c r="B58" s="137"/>
      <c r="C58" s="137"/>
      <c r="D58" s="137"/>
      <c r="E58" s="137"/>
      <c r="F58" s="137"/>
      <c r="G58" s="137"/>
      <c r="H58" s="137"/>
      <c r="I58" s="137"/>
      <c r="J58" s="137"/>
      <c r="K58" s="137"/>
      <c r="L58" s="137"/>
      <c r="M58" s="137"/>
      <c r="N58" s="137"/>
      <c r="O58" s="137"/>
      <c r="P58" s="137"/>
      <c r="Q58" s="137"/>
      <c r="R58" s="137"/>
      <c r="S58" s="137"/>
    </row>
    <row r="59" spans="1:19" s="126" customFormat="1" x14ac:dyDescent="0.25">
      <c r="A59" s="137"/>
      <c r="B59" s="137"/>
      <c r="C59" s="137"/>
      <c r="D59" s="137"/>
      <c r="E59" s="137"/>
      <c r="F59" s="137"/>
      <c r="G59" s="137"/>
      <c r="H59" s="137"/>
      <c r="I59" s="137"/>
      <c r="J59" s="137"/>
      <c r="K59" s="137"/>
      <c r="L59" s="137"/>
      <c r="M59" s="137"/>
      <c r="N59" s="137"/>
      <c r="O59" s="137"/>
      <c r="P59" s="137"/>
      <c r="Q59" s="137"/>
      <c r="R59" s="137"/>
      <c r="S59" s="137"/>
    </row>
    <row r="60" spans="1:19" s="126" customFormat="1" x14ac:dyDescent="0.25">
      <c r="A60" s="137"/>
      <c r="B60" s="137"/>
      <c r="C60" s="137"/>
      <c r="D60" s="137"/>
      <c r="E60" s="137"/>
      <c r="F60" s="137"/>
      <c r="G60" s="137"/>
      <c r="H60" s="137"/>
      <c r="I60" s="137"/>
      <c r="J60" s="137"/>
      <c r="K60" s="137"/>
      <c r="L60" s="137"/>
      <c r="M60" s="137"/>
      <c r="N60" s="137"/>
      <c r="O60" s="137"/>
      <c r="P60" s="137"/>
      <c r="Q60" s="137"/>
      <c r="R60" s="137"/>
      <c r="S60" s="137"/>
    </row>
    <row r="61" spans="1:19" s="126" customFormat="1" x14ac:dyDescent="0.25">
      <c r="A61" s="137"/>
      <c r="B61" s="137"/>
      <c r="C61" s="137"/>
      <c r="D61" s="137"/>
      <c r="E61" s="137"/>
      <c r="F61" s="137"/>
      <c r="G61" s="137"/>
      <c r="H61" s="137"/>
      <c r="I61" s="137"/>
      <c r="J61" s="137"/>
      <c r="K61" s="137"/>
      <c r="L61" s="137"/>
      <c r="M61" s="137"/>
      <c r="N61" s="137"/>
      <c r="O61" s="137"/>
      <c r="P61" s="137"/>
      <c r="Q61" s="137"/>
      <c r="R61" s="137"/>
      <c r="S61" s="137"/>
    </row>
    <row r="62" spans="1:19" s="126" customFormat="1" x14ac:dyDescent="0.25">
      <c r="A62" s="137"/>
      <c r="B62" s="137"/>
      <c r="C62" s="137"/>
      <c r="D62" s="137"/>
      <c r="E62" s="137"/>
      <c r="F62" s="137"/>
      <c r="G62" s="137"/>
      <c r="H62" s="137"/>
      <c r="I62" s="137"/>
      <c r="J62" s="137"/>
      <c r="K62" s="137"/>
      <c r="L62" s="137"/>
      <c r="M62" s="137"/>
      <c r="N62" s="137"/>
      <c r="O62" s="137"/>
      <c r="P62" s="137"/>
      <c r="Q62" s="137"/>
      <c r="R62" s="137"/>
      <c r="S62" s="137"/>
    </row>
    <row r="63" spans="1:19" s="126" customFormat="1" x14ac:dyDescent="0.25">
      <c r="A63" s="137"/>
      <c r="B63" s="137"/>
      <c r="C63" s="137"/>
      <c r="D63" s="137"/>
      <c r="E63" s="137"/>
      <c r="F63" s="137"/>
      <c r="G63" s="137"/>
      <c r="H63" s="137"/>
      <c r="I63" s="137"/>
      <c r="J63" s="137"/>
      <c r="K63" s="137"/>
      <c r="L63" s="137"/>
      <c r="M63" s="137"/>
      <c r="N63" s="137"/>
      <c r="O63" s="137"/>
      <c r="P63" s="137"/>
      <c r="Q63" s="137"/>
      <c r="R63" s="137"/>
      <c r="S63" s="137"/>
    </row>
    <row r="64" spans="1:19" s="126" customFormat="1" x14ac:dyDescent="0.25">
      <c r="A64" s="137"/>
      <c r="B64" s="137"/>
      <c r="C64" s="137"/>
      <c r="D64" s="137"/>
      <c r="E64" s="137"/>
      <c r="F64" s="137"/>
      <c r="G64" s="137"/>
      <c r="H64" s="137"/>
      <c r="I64" s="137"/>
      <c r="J64" s="137"/>
      <c r="K64" s="137"/>
      <c r="L64" s="137"/>
      <c r="M64" s="137"/>
      <c r="N64" s="137"/>
      <c r="O64" s="137"/>
      <c r="P64" s="137"/>
      <c r="Q64" s="137"/>
      <c r="R64" s="137"/>
      <c r="S64" s="137"/>
    </row>
    <row r="65" spans="1:19" s="126" customFormat="1" x14ac:dyDescent="0.25">
      <c r="A65" s="137"/>
      <c r="B65" s="137"/>
      <c r="C65" s="137"/>
      <c r="D65" s="137"/>
      <c r="E65" s="137"/>
      <c r="F65" s="137"/>
      <c r="G65" s="137"/>
      <c r="H65" s="137"/>
      <c r="I65" s="137"/>
      <c r="J65" s="137"/>
      <c r="K65" s="137"/>
      <c r="L65" s="137"/>
      <c r="M65" s="137"/>
      <c r="N65" s="137"/>
      <c r="O65" s="137"/>
      <c r="P65" s="137"/>
      <c r="Q65" s="137"/>
      <c r="R65" s="137"/>
      <c r="S65" s="137"/>
    </row>
    <row r="66" spans="1:19" s="126" customFormat="1" x14ac:dyDescent="0.25">
      <c r="A66" s="137"/>
      <c r="B66" s="137"/>
      <c r="C66" s="137"/>
      <c r="D66" s="137"/>
      <c r="E66" s="137"/>
      <c r="F66" s="137"/>
      <c r="G66" s="137"/>
      <c r="H66" s="137"/>
      <c r="I66" s="137"/>
      <c r="J66" s="137"/>
      <c r="K66" s="137"/>
      <c r="L66" s="137"/>
      <c r="M66" s="137"/>
      <c r="N66" s="137"/>
      <c r="O66" s="137"/>
      <c r="P66" s="137"/>
      <c r="Q66" s="137"/>
      <c r="R66" s="137"/>
      <c r="S66" s="137"/>
    </row>
    <row r="67" spans="1:19" s="126" customFormat="1" x14ac:dyDescent="0.25">
      <c r="A67" s="137"/>
      <c r="B67" s="137"/>
      <c r="C67" s="137"/>
      <c r="D67" s="137"/>
      <c r="E67" s="137"/>
      <c r="F67" s="137"/>
      <c r="G67" s="137"/>
      <c r="H67" s="137"/>
      <c r="I67" s="137"/>
      <c r="J67" s="137"/>
      <c r="K67" s="137"/>
      <c r="L67" s="137"/>
      <c r="M67" s="137"/>
      <c r="N67" s="137"/>
      <c r="O67" s="137"/>
      <c r="P67" s="137"/>
      <c r="Q67" s="137"/>
      <c r="R67" s="137"/>
      <c r="S67" s="137"/>
    </row>
    <row r="68" spans="1:19" s="126" customFormat="1" x14ac:dyDescent="0.25">
      <c r="A68" s="137"/>
      <c r="B68" s="137"/>
      <c r="C68" s="137"/>
      <c r="D68" s="137"/>
      <c r="E68" s="137"/>
      <c r="F68" s="137"/>
      <c r="G68" s="137"/>
      <c r="H68" s="137"/>
      <c r="I68" s="137"/>
      <c r="J68" s="137"/>
      <c r="K68" s="137"/>
      <c r="L68" s="137"/>
      <c r="M68" s="137"/>
      <c r="N68" s="137"/>
      <c r="O68" s="137"/>
      <c r="P68" s="137"/>
      <c r="Q68" s="137"/>
      <c r="R68" s="137"/>
      <c r="S68" s="137"/>
    </row>
    <row r="69" spans="1:19" s="126" customFormat="1" x14ac:dyDescent="0.25">
      <c r="A69" s="137"/>
      <c r="B69" s="137"/>
      <c r="C69" s="137"/>
      <c r="D69" s="137"/>
      <c r="E69" s="137"/>
      <c r="F69" s="137"/>
      <c r="G69" s="137"/>
      <c r="H69" s="137"/>
      <c r="I69" s="137"/>
      <c r="J69" s="137"/>
      <c r="K69" s="137"/>
      <c r="L69" s="137"/>
      <c r="M69" s="137"/>
      <c r="N69" s="137"/>
      <c r="O69" s="137"/>
      <c r="P69" s="137"/>
      <c r="Q69" s="137"/>
      <c r="R69" s="137"/>
      <c r="S69" s="137"/>
    </row>
    <row r="70" spans="1:19" s="126" customFormat="1" x14ac:dyDescent="0.25">
      <c r="A70" s="137"/>
      <c r="B70" s="137"/>
      <c r="C70" s="137"/>
      <c r="D70" s="137"/>
      <c r="E70" s="137"/>
      <c r="F70" s="137"/>
      <c r="G70" s="137"/>
      <c r="H70" s="137"/>
      <c r="I70" s="137"/>
      <c r="J70" s="137"/>
      <c r="K70" s="137"/>
      <c r="L70" s="137"/>
      <c r="M70" s="137"/>
      <c r="N70" s="137"/>
      <c r="O70" s="137"/>
      <c r="P70" s="137"/>
      <c r="Q70" s="137"/>
      <c r="R70" s="137"/>
      <c r="S70" s="137"/>
    </row>
    <row r="71" spans="1:19" s="126" customFormat="1" x14ac:dyDescent="0.25">
      <c r="A71" s="137"/>
      <c r="B71" s="137"/>
      <c r="C71" s="137"/>
      <c r="D71" s="137"/>
      <c r="E71" s="137"/>
      <c r="F71" s="137"/>
      <c r="G71" s="137"/>
      <c r="H71" s="137"/>
      <c r="I71" s="137"/>
      <c r="J71" s="137"/>
      <c r="K71" s="137"/>
      <c r="L71" s="137"/>
      <c r="M71" s="137"/>
      <c r="N71" s="137"/>
      <c r="O71" s="137"/>
      <c r="P71" s="137"/>
      <c r="Q71" s="137"/>
      <c r="R71" s="137"/>
      <c r="S71" s="137"/>
    </row>
    <row r="72" spans="1:19" s="126" customFormat="1" x14ac:dyDescent="0.25">
      <c r="A72" s="137"/>
      <c r="B72" s="137"/>
      <c r="C72" s="137"/>
      <c r="D72" s="137"/>
      <c r="E72" s="137"/>
      <c r="F72" s="137"/>
      <c r="G72" s="137"/>
      <c r="H72" s="137"/>
      <c r="I72" s="137"/>
      <c r="J72" s="137"/>
      <c r="K72" s="137"/>
      <c r="L72" s="137"/>
      <c r="M72" s="137"/>
      <c r="N72" s="137"/>
      <c r="O72" s="137"/>
      <c r="P72" s="137"/>
      <c r="Q72" s="137"/>
      <c r="R72" s="137"/>
      <c r="S72" s="137"/>
    </row>
    <row r="73" spans="1:19" s="126" customFormat="1" x14ac:dyDescent="0.25">
      <c r="A73" s="137"/>
      <c r="B73" s="137"/>
      <c r="C73" s="137"/>
      <c r="D73" s="137"/>
      <c r="E73" s="137"/>
      <c r="F73" s="137"/>
      <c r="G73" s="137"/>
      <c r="H73" s="137"/>
      <c r="I73" s="137"/>
      <c r="J73" s="137"/>
      <c r="K73" s="137"/>
      <c r="L73" s="137"/>
      <c r="M73" s="137"/>
      <c r="N73" s="137"/>
      <c r="O73" s="137"/>
      <c r="P73" s="137"/>
      <c r="Q73" s="137"/>
      <c r="R73" s="137"/>
      <c r="S73" s="137"/>
    </row>
    <row r="74" spans="1:19" s="126" customFormat="1" x14ac:dyDescent="0.25">
      <c r="A74" s="137"/>
      <c r="B74" s="137"/>
      <c r="C74" s="137"/>
      <c r="D74" s="137"/>
      <c r="E74" s="137"/>
      <c r="F74" s="137"/>
      <c r="G74" s="137"/>
      <c r="H74" s="137"/>
      <c r="I74" s="137"/>
      <c r="J74" s="137"/>
      <c r="K74" s="137"/>
      <c r="L74" s="137"/>
      <c r="M74" s="137"/>
      <c r="N74" s="137"/>
      <c r="O74" s="137"/>
      <c r="P74" s="137"/>
      <c r="Q74" s="137"/>
      <c r="R74" s="137"/>
      <c r="S74" s="137"/>
    </row>
    <row r="75" spans="1:19" s="126" customFormat="1" x14ac:dyDescent="0.25">
      <c r="A75" s="137"/>
      <c r="B75" s="137"/>
      <c r="C75" s="137"/>
      <c r="D75" s="137"/>
      <c r="E75" s="137"/>
      <c r="F75" s="137"/>
      <c r="G75" s="137"/>
      <c r="H75" s="137"/>
      <c r="I75" s="137"/>
      <c r="J75" s="137"/>
      <c r="K75" s="137"/>
      <c r="L75" s="137"/>
      <c r="M75" s="137"/>
      <c r="N75" s="137"/>
      <c r="O75" s="137"/>
      <c r="P75" s="137"/>
      <c r="Q75" s="137"/>
      <c r="R75" s="137"/>
      <c r="S75" s="137"/>
    </row>
    <row r="76" spans="1:19" s="126" customFormat="1" x14ac:dyDescent="0.25">
      <c r="A76" s="137"/>
      <c r="B76" s="137"/>
      <c r="C76" s="137"/>
      <c r="D76" s="137"/>
      <c r="E76" s="137"/>
      <c r="F76" s="137"/>
      <c r="G76" s="137"/>
      <c r="H76" s="137"/>
      <c r="I76" s="137"/>
      <c r="J76" s="137"/>
      <c r="K76" s="137"/>
      <c r="L76" s="137"/>
      <c r="M76" s="137"/>
      <c r="N76" s="137"/>
      <c r="O76" s="137"/>
      <c r="P76" s="137"/>
      <c r="Q76" s="137"/>
      <c r="R76" s="137"/>
      <c r="S76" s="137"/>
    </row>
    <row r="77" spans="1:19" s="126" customFormat="1" x14ac:dyDescent="0.25">
      <c r="A77" s="137"/>
      <c r="B77" s="137"/>
      <c r="C77" s="137"/>
      <c r="D77" s="137"/>
      <c r="E77" s="137"/>
      <c r="F77" s="137"/>
      <c r="G77" s="137"/>
      <c r="H77" s="137"/>
      <c r="I77" s="137"/>
      <c r="J77" s="137"/>
      <c r="K77" s="137"/>
      <c r="L77" s="137"/>
      <c r="M77" s="137"/>
      <c r="N77" s="137"/>
      <c r="O77" s="137"/>
      <c r="P77" s="137"/>
      <c r="Q77" s="137"/>
      <c r="R77" s="137"/>
      <c r="S77" s="137"/>
    </row>
    <row r="78" spans="1:19" s="126" customFormat="1" x14ac:dyDescent="0.25">
      <c r="A78" s="137"/>
      <c r="B78" s="137"/>
      <c r="C78" s="137"/>
      <c r="D78" s="137"/>
      <c r="E78" s="137"/>
      <c r="F78" s="137"/>
      <c r="G78" s="137"/>
      <c r="H78" s="137"/>
      <c r="I78" s="137"/>
      <c r="J78" s="137"/>
      <c r="K78" s="137"/>
      <c r="L78" s="137"/>
      <c r="M78" s="137"/>
      <c r="N78" s="137"/>
      <c r="O78" s="137"/>
      <c r="P78" s="137"/>
      <c r="Q78" s="137"/>
      <c r="R78" s="137"/>
      <c r="S78" s="137"/>
    </row>
    <row r="79" spans="1:19" s="126" customFormat="1" x14ac:dyDescent="0.25">
      <c r="A79" s="137"/>
      <c r="B79" s="137"/>
      <c r="C79" s="137"/>
      <c r="D79" s="137"/>
      <c r="E79" s="137"/>
      <c r="F79" s="137"/>
      <c r="G79" s="137"/>
      <c r="H79" s="137"/>
      <c r="I79" s="137"/>
      <c r="J79" s="137"/>
      <c r="K79" s="137"/>
      <c r="L79" s="137"/>
      <c r="M79" s="137"/>
      <c r="N79" s="137"/>
      <c r="O79" s="137"/>
      <c r="P79" s="137"/>
      <c r="Q79" s="137"/>
      <c r="R79" s="137"/>
      <c r="S79" s="137"/>
    </row>
    <row r="80" spans="1:19" s="126" customFormat="1" x14ac:dyDescent="0.25">
      <c r="A80" s="137"/>
      <c r="B80" s="137"/>
      <c r="C80" s="137"/>
      <c r="D80" s="137"/>
      <c r="E80" s="137"/>
      <c r="F80" s="137"/>
      <c r="G80" s="137"/>
      <c r="H80" s="137"/>
      <c r="I80" s="137"/>
      <c r="J80" s="137"/>
      <c r="K80" s="137"/>
      <c r="L80" s="137"/>
      <c r="M80" s="137"/>
      <c r="N80" s="137"/>
      <c r="O80" s="137"/>
      <c r="P80" s="137"/>
      <c r="Q80" s="137"/>
      <c r="R80" s="137"/>
      <c r="S80" s="137"/>
    </row>
    <row r="81" spans="1:19" s="126" customFormat="1" x14ac:dyDescent="0.25">
      <c r="A81" s="137"/>
      <c r="B81" s="137"/>
      <c r="C81" s="137"/>
      <c r="D81" s="137"/>
      <c r="E81" s="137"/>
      <c r="F81" s="137"/>
      <c r="G81" s="137"/>
      <c r="H81" s="137"/>
      <c r="I81" s="137"/>
      <c r="J81" s="137"/>
      <c r="K81" s="137"/>
      <c r="L81" s="137"/>
      <c r="M81" s="137"/>
      <c r="N81" s="137"/>
      <c r="O81" s="137"/>
      <c r="P81" s="137"/>
      <c r="Q81" s="137"/>
      <c r="R81" s="137"/>
      <c r="S81" s="137"/>
    </row>
    <row r="82" spans="1:19" s="126" customFormat="1" x14ac:dyDescent="0.25">
      <c r="A82" s="137"/>
      <c r="B82" s="137"/>
      <c r="C82" s="137"/>
      <c r="D82" s="137"/>
      <c r="E82" s="137"/>
      <c r="F82" s="137"/>
      <c r="G82" s="137"/>
      <c r="H82" s="137"/>
      <c r="I82" s="137"/>
      <c r="J82" s="137"/>
      <c r="K82" s="137"/>
      <c r="L82" s="137"/>
      <c r="M82" s="137"/>
      <c r="N82" s="137"/>
      <c r="O82" s="137"/>
      <c r="P82" s="137"/>
      <c r="Q82" s="137"/>
      <c r="R82" s="137"/>
      <c r="S82" s="137"/>
    </row>
    <row r="83" spans="1:19" s="126" customFormat="1" x14ac:dyDescent="0.25">
      <c r="A83" s="137"/>
      <c r="B83" s="137"/>
      <c r="C83" s="137"/>
      <c r="D83" s="137"/>
      <c r="E83" s="137"/>
      <c r="F83" s="137"/>
      <c r="G83" s="137"/>
      <c r="H83" s="137"/>
      <c r="I83" s="137"/>
      <c r="J83" s="137"/>
      <c r="K83" s="137"/>
      <c r="L83" s="137"/>
      <c r="M83" s="137"/>
      <c r="N83" s="137"/>
      <c r="O83" s="137"/>
      <c r="P83" s="137"/>
      <c r="Q83" s="137"/>
      <c r="R83" s="137"/>
      <c r="S83" s="137"/>
    </row>
    <row r="84" spans="1:19" s="126" customFormat="1" x14ac:dyDescent="0.25">
      <c r="A84" s="137"/>
      <c r="B84" s="137"/>
      <c r="C84" s="137"/>
      <c r="D84" s="137"/>
      <c r="E84" s="137"/>
      <c r="F84" s="137"/>
      <c r="G84" s="137"/>
      <c r="H84" s="137"/>
      <c r="I84" s="137"/>
      <c r="J84" s="137"/>
      <c r="K84" s="137"/>
      <c r="L84" s="137"/>
      <c r="M84" s="137"/>
      <c r="N84" s="137"/>
      <c r="O84" s="137"/>
      <c r="P84" s="137"/>
      <c r="Q84" s="137"/>
      <c r="R84" s="137"/>
      <c r="S84" s="137"/>
    </row>
    <row r="85" spans="1:19" s="126" customFormat="1" x14ac:dyDescent="0.25">
      <c r="A85" s="137"/>
      <c r="B85" s="137"/>
      <c r="C85" s="137"/>
      <c r="D85" s="137"/>
      <c r="E85" s="137"/>
      <c r="F85" s="137"/>
      <c r="G85" s="137"/>
      <c r="H85" s="137"/>
      <c r="I85" s="137"/>
      <c r="J85" s="137"/>
      <c r="K85" s="137"/>
      <c r="L85" s="137"/>
      <c r="M85" s="137"/>
      <c r="N85" s="137"/>
      <c r="O85" s="137"/>
      <c r="P85" s="137"/>
      <c r="Q85" s="137"/>
      <c r="R85" s="137"/>
      <c r="S85" s="137"/>
    </row>
    <row r="86" spans="1:19" s="126" customFormat="1" x14ac:dyDescent="0.25">
      <c r="A86" s="137"/>
      <c r="B86" s="137"/>
      <c r="C86" s="137"/>
      <c r="D86" s="137"/>
      <c r="E86" s="137"/>
      <c r="F86" s="137"/>
      <c r="G86" s="137"/>
      <c r="H86" s="137"/>
      <c r="I86" s="137"/>
      <c r="J86" s="137"/>
      <c r="K86" s="137"/>
      <c r="L86" s="137"/>
      <c r="M86" s="137"/>
      <c r="N86" s="137"/>
      <c r="O86" s="137"/>
      <c r="P86" s="137"/>
      <c r="Q86" s="137"/>
      <c r="R86" s="137"/>
      <c r="S86" s="137"/>
    </row>
    <row r="87" spans="1:19" s="126" customFormat="1" x14ac:dyDescent="0.25">
      <c r="A87" s="137"/>
      <c r="B87" s="137"/>
      <c r="C87" s="137"/>
      <c r="D87" s="137"/>
      <c r="E87" s="137"/>
      <c r="F87" s="137"/>
      <c r="G87" s="137"/>
      <c r="H87" s="137"/>
      <c r="I87" s="137"/>
      <c r="J87" s="137"/>
      <c r="K87" s="137"/>
      <c r="L87" s="137"/>
      <c r="M87" s="137"/>
      <c r="N87" s="137"/>
      <c r="O87" s="137"/>
      <c r="P87" s="137"/>
      <c r="Q87" s="137"/>
      <c r="R87" s="137"/>
      <c r="S87" s="137"/>
    </row>
    <row r="88" spans="1:19" s="126" customFormat="1" x14ac:dyDescent="0.25">
      <c r="A88" s="137"/>
      <c r="B88" s="137"/>
      <c r="C88" s="137"/>
      <c r="D88" s="137"/>
      <c r="E88" s="137"/>
      <c r="F88" s="137"/>
      <c r="G88" s="137"/>
      <c r="H88" s="137"/>
      <c r="I88" s="137"/>
      <c r="J88" s="137"/>
      <c r="K88" s="137"/>
      <c r="L88" s="137"/>
      <c r="M88" s="137"/>
      <c r="N88" s="137"/>
      <c r="O88" s="137"/>
      <c r="P88" s="137"/>
      <c r="Q88" s="137"/>
      <c r="R88" s="137"/>
      <c r="S88" s="137"/>
    </row>
    <row r="89" spans="1:19" s="126" customFormat="1" x14ac:dyDescent="0.25">
      <c r="A89" s="137"/>
      <c r="B89" s="137"/>
      <c r="C89" s="137"/>
      <c r="D89" s="137"/>
      <c r="E89" s="137"/>
      <c r="F89" s="137"/>
      <c r="G89" s="137"/>
      <c r="H89" s="137"/>
      <c r="I89" s="137"/>
      <c r="J89" s="137"/>
      <c r="K89" s="137"/>
      <c r="L89" s="137"/>
      <c r="M89" s="137"/>
      <c r="N89" s="137"/>
      <c r="O89" s="137"/>
      <c r="P89" s="137"/>
      <c r="Q89" s="137"/>
      <c r="R89" s="137"/>
      <c r="S89" s="137"/>
    </row>
    <row r="90" spans="1:19" s="126" customFormat="1" x14ac:dyDescent="0.25">
      <c r="A90" s="137"/>
      <c r="B90" s="137"/>
      <c r="C90" s="137"/>
      <c r="D90" s="137"/>
      <c r="E90" s="137"/>
      <c r="F90" s="137"/>
      <c r="G90" s="137"/>
      <c r="H90" s="137"/>
      <c r="I90" s="137"/>
      <c r="J90" s="137"/>
      <c r="K90" s="137"/>
      <c r="L90" s="137"/>
      <c r="M90" s="137"/>
      <c r="N90" s="137"/>
      <c r="O90" s="137"/>
      <c r="P90" s="137"/>
      <c r="Q90" s="137"/>
      <c r="R90" s="137"/>
      <c r="S90" s="137"/>
    </row>
    <row r="91" spans="1:19" s="126" customFormat="1" x14ac:dyDescent="0.25">
      <c r="A91" s="137"/>
      <c r="B91" s="137"/>
      <c r="C91" s="137"/>
      <c r="D91" s="137"/>
      <c r="E91" s="137"/>
      <c r="F91" s="137"/>
      <c r="G91" s="137"/>
      <c r="H91" s="137"/>
      <c r="I91" s="137"/>
      <c r="J91" s="137"/>
      <c r="K91" s="137"/>
      <c r="L91" s="137"/>
      <c r="M91" s="137"/>
      <c r="N91" s="137"/>
      <c r="O91" s="137"/>
      <c r="P91" s="137"/>
      <c r="Q91" s="137"/>
      <c r="R91" s="137"/>
      <c r="S91" s="137"/>
    </row>
    <row r="92" spans="1:19" s="126" customFormat="1" x14ac:dyDescent="0.25">
      <c r="A92" s="137"/>
      <c r="B92" s="137"/>
      <c r="C92" s="137"/>
      <c r="D92" s="137"/>
      <c r="E92" s="137"/>
      <c r="F92" s="137"/>
      <c r="G92" s="137"/>
      <c r="H92" s="137"/>
      <c r="I92" s="137"/>
      <c r="J92" s="137"/>
      <c r="K92" s="137"/>
      <c r="L92" s="137"/>
      <c r="M92" s="137"/>
      <c r="N92" s="137"/>
      <c r="O92" s="137"/>
      <c r="P92" s="137"/>
      <c r="Q92" s="137"/>
      <c r="R92" s="137"/>
      <c r="S92" s="137"/>
    </row>
    <row r="93" spans="1:19" s="126" customFormat="1" x14ac:dyDescent="0.25">
      <c r="A93" s="137"/>
      <c r="B93" s="137"/>
      <c r="C93" s="137"/>
      <c r="D93" s="137"/>
      <c r="E93" s="137"/>
      <c r="F93" s="137"/>
      <c r="G93" s="137"/>
      <c r="H93" s="137"/>
      <c r="I93" s="137"/>
      <c r="J93" s="137"/>
      <c r="K93" s="137"/>
      <c r="L93" s="137"/>
      <c r="M93" s="137"/>
      <c r="N93" s="137"/>
      <c r="O93" s="137"/>
      <c r="P93" s="137"/>
      <c r="Q93" s="137"/>
      <c r="R93" s="137"/>
      <c r="S93" s="137"/>
    </row>
    <row r="94" spans="1:19" s="126" customFormat="1" x14ac:dyDescent="0.25">
      <c r="A94" s="137"/>
      <c r="B94" s="137"/>
      <c r="C94" s="137"/>
      <c r="D94" s="137"/>
      <c r="E94" s="137"/>
      <c r="F94" s="137"/>
      <c r="G94" s="137"/>
      <c r="H94" s="137"/>
      <c r="I94" s="137"/>
      <c r="J94" s="137"/>
      <c r="K94" s="137"/>
      <c r="L94" s="137"/>
      <c r="M94" s="137"/>
      <c r="N94" s="137"/>
      <c r="O94" s="137"/>
      <c r="P94" s="137"/>
      <c r="Q94" s="137"/>
      <c r="R94" s="137"/>
      <c r="S94" s="137"/>
    </row>
    <row r="95" spans="1:19" s="126" customFormat="1" x14ac:dyDescent="0.25">
      <c r="A95" s="137"/>
      <c r="B95" s="137"/>
      <c r="C95" s="137"/>
      <c r="D95" s="137"/>
      <c r="E95" s="137"/>
      <c r="F95" s="137"/>
      <c r="G95" s="137"/>
      <c r="H95" s="137"/>
      <c r="I95" s="137"/>
      <c r="J95" s="137"/>
      <c r="K95" s="137"/>
      <c r="L95" s="137"/>
      <c r="M95" s="137"/>
      <c r="N95" s="137"/>
      <c r="O95" s="137"/>
      <c r="P95" s="137"/>
      <c r="Q95" s="137"/>
      <c r="R95" s="137"/>
      <c r="S95" s="137"/>
    </row>
    <row r="96" spans="1:19" s="126" customFormat="1" x14ac:dyDescent="0.25">
      <c r="A96" s="137"/>
      <c r="B96" s="137"/>
      <c r="C96" s="137"/>
      <c r="D96" s="137"/>
      <c r="E96" s="137"/>
      <c r="F96" s="137"/>
      <c r="G96" s="137"/>
      <c r="H96" s="137"/>
      <c r="I96" s="137"/>
      <c r="J96" s="137"/>
      <c r="K96" s="137"/>
      <c r="L96" s="137"/>
      <c r="M96" s="137"/>
      <c r="N96" s="137"/>
      <c r="O96" s="137"/>
      <c r="P96" s="137"/>
      <c r="Q96" s="137"/>
      <c r="R96" s="137"/>
      <c r="S96" s="137"/>
    </row>
    <row r="97" spans="1:19" s="126" customFormat="1" x14ac:dyDescent="0.25">
      <c r="A97" s="137"/>
      <c r="B97" s="137"/>
      <c r="C97" s="137"/>
      <c r="D97" s="137"/>
      <c r="E97" s="137"/>
      <c r="F97" s="137"/>
      <c r="G97" s="137"/>
      <c r="H97" s="137"/>
      <c r="I97" s="137"/>
      <c r="J97" s="137"/>
      <c r="K97" s="137"/>
      <c r="L97" s="137"/>
      <c r="M97" s="137"/>
      <c r="N97" s="137"/>
      <c r="O97" s="137"/>
      <c r="P97" s="137"/>
      <c r="Q97" s="137"/>
      <c r="R97" s="137"/>
      <c r="S97" s="137"/>
    </row>
    <row r="98" spans="1:19" s="126" customFormat="1" x14ac:dyDescent="0.25">
      <c r="A98" s="137"/>
      <c r="B98" s="137"/>
      <c r="C98" s="137"/>
      <c r="D98" s="137"/>
      <c r="E98" s="137"/>
      <c r="F98" s="137"/>
      <c r="G98" s="137"/>
      <c r="H98" s="137"/>
      <c r="I98" s="137"/>
      <c r="J98" s="137"/>
      <c r="K98" s="137"/>
      <c r="L98" s="137"/>
      <c r="M98" s="137"/>
      <c r="N98" s="137"/>
      <c r="O98" s="137"/>
      <c r="P98" s="137"/>
      <c r="Q98" s="137"/>
      <c r="R98" s="137"/>
      <c r="S98" s="137"/>
    </row>
    <row r="99" spans="1:19" s="126" customFormat="1" x14ac:dyDescent="0.25">
      <c r="A99" s="137"/>
      <c r="B99" s="137"/>
      <c r="C99" s="137"/>
      <c r="D99" s="137"/>
      <c r="E99" s="137"/>
      <c r="F99" s="137"/>
      <c r="G99" s="137"/>
      <c r="H99" s="137"/>
      <c r="I99" s="137"/>
      <c r="J99" s="137"/>
      <c r="K99" s="137"/>
      <c r="L99" s="137"/>
      <c r="M99" s="137"/>
      <c r="N99" s="137"/>
      <c r="O99" s="137"/>
      <c r="P99" s="137"/>
      <c r="Q99" s="137"/>
      <c r="R99" s="137"/>
      <c r="S99" s="137"/>
    </row>
    <row r="100" spans="1:19" s="126" customFormat="1" x14ac:dyDescent="0.25">
      <c r="A100" s="137"/>
      <c r="B100" s="137"/>
      <c r="C100" s="137"/>
      <c r="D100" s="137"/>
      <c r="E100" s="137"/>
      <c r="F100" s="137"/>
      <c r="G100" s="137"/>
      <c r="H100" s="137"/>
      <c r="I100" s="137"/>
      <c r="J100" s="137"/>
      <c r="K100" s="137"/>
      <c r="L100" s="137"/>
      <c r="M100" s="137"/>
      <c r="N100" s="137"/>
      <c r="O100" s="137"/>
      <c r="P100" s="137"/>
      <c r="Q100" s="137"/>
      <c r="R100" s="137"/>
      <c r="S100" s="137"/>
    </row>
    <row r="101" spans="1:19" s="126" customFormat="1" x14ac:dyDescent="0.25">
      <c r="A101" s="137"/>
      <c r="B101" s="137"/>
      <c r="C101" s="137"/>
      <c r="D101" s="137"/>
      <c r="E101" s="137"/>
      <c r="F101" s="137"/>
      <c r="G101" s="137"/>
      <c r="H101" s="137"/>
      <c r="I101" s="137"/>
      <c r="J101" s="137"/>
      <c r="K101" s="137"/>
      <c r="L101" s="137"/>
      <c r="M101" s="137"/>
      <c r="N101" s="137"/>
      <c r="O101" s="137"/>
      <c r="P101" s="137"/>
      <c r="Q101" s="137"/>
      <c r="R101" s="137"/>
      <c r="S101" s="137"/>
    </row>
    <row r="102" spans="1:19" s="126" customFormat="1" x14ac:dyDescent="0.25">
      <c r="A102" s="137"/>
      <c r="B102" s="137"/>
      <c r="C102" s="137"/>
      <c r="D102" s="137"/>
      <c r="E102" s="137"/>
      <c r="F102" s="137"/>
      <c r="G102" s="137"/>
      <c r="H102" s="137"/>
      <c r="I102" s="137"/>
      <c r="J102" s="137"/>
      <c r="K102" s="137"/>
      <c r="L102" s="137"/>
      <c r="M102" s="137"/>
      <c r="N102" s="137"/>
      <c r="O102" s="137"/>
      <c r="P102" s="137"/>
      <c r="Q102" s="137"/>
      <c r="R102" s="137"/>
      <c r="S102" s="137"/>
    </row>
    <row r="103" spans="1:19" s="126" customFormat="1" x14ac:dyDescent="0.25">
      <c r="A103" s="137"/>
      <c r="B103" s="137"/>
      <c r="C103" s="137"/>
      <c r="D103" s="137"/>
      <c r="E103" s="137"/>
      <c r="F103" s="137"/>
      <c r="G103" s="137"/>
      <c r="H103" s="137"/>
      <c r="I103" s="137"/>
      <c r="J103" s="137"/>
      <c r="K103" s="137"/>
      <c r="L103" s="137"/>
      <c r="M103" s="137"/>
      <c r="N103" s="137"/>
      <c r="O103" s="137"/>
      <c r="P103" s="137"/>
      <c r="Q103" s="137"/>
      <c r="R103" s="137"/>
      <c r="S103" s="137"/>
    </row>
    <row r="104" spans="1:19" s="126" customFormat="1" x14ac:dyDescent="0.25">
      <c r="A104" s="137"/>
      <c r="B104" s="137"/>
      <c r="C104" s="137"/>
      <c r="D104" s="137"/>
      <c r="E104" s="137"/>
      <c r="F104" s="137"/>
      <c r="G104" s="137"/>
      <c r="H104" s="137"/>
      <c r="I104" s="137"/>
      <c r="J104" s="137"/>
      <c r="K104" s="137"/>
      <c r="L104" s="137"/>
      <c r="M104" s="137"/>
      <c r="N104" s="137"/>
      <c r="O104" s="137"/>
      <c r="P104" s="137"/>
      <c r="Q104" s="137"/>
      <c r="R104" s="137"/>
      <c r="S104" s="137"/>
    </row>
    <row r="105" spans="1:19" s="126" customFormat="1" x14ac:dyDescent="0.25">
      <c r="A105" s="137"/>
      <c r="B105" s="137"/>
      <c r="C105" s="137"/>
      <c r="D105" s="137"/>
      <c r="E105" s="137"/>
      <c r="F105" s="137"/>
      <c r="G105" s="137"/>
      <c r="H105" s="137"/>
      <c r="I105" s="137"/>
      <c r="J105" s="137"/>
      <c r="K105" s="137"/>
      <c r="L105" s="137"/>
      <c r="M105" s="137"/>
      <c r="N105" s="137"/>
      <c r="O105" s="137"/>
      <c r="P105" s="137"/>
      <c r="Q105" s="137"/>
      <c r="R105" s="137"/>
      <c r="S105" s="137"/>
    </row>
    <row r="106" spans="1:19" s="126" customFormat="1" x14ac:dyDescent="0.25">
      <c r="A106" s="137"/>
      <c r="B106" s="137"/>
      <c r="C106" s="137"/>
      <c r="D106" s="137"/>
      <c r="E106" s="137"/>
      <c r="F106" s="137"/>
      <c r="G106" s="137"/>
      <c r="H106" s="137"/>
      <c r="I106" s="137"/>
      <c r="J106" s="137"/>
      <c r="K106" s="137"/>
      <c r="L106" s="137"/>
      <c r="M106" s="137"/>
      <c r="N106" s="137"/>
      <c r="O106" s="137"/>
      <c r="P106" s="137"/>
      <c r="Q106" s="137"/>
      <c r="R106" s="137"/>
      <c r="S106" s="137"/>
    </row>
    <row r="107" spans="1:19" s="126" customFormat="1" x14ac:dyDescent="0.25">
      <c r="A107" s="137"/>
      <c r="B107" s="137"/>
      <c r="C107" s="137"/>
      <c r="D107" s="137"/>
      <c r="E107" s="137"/>
      <c r="F107" s="137"/>
      <c r="G107" s="137"/>
      <c r="H107" s="137"/>
      <c r="I107" s="137"/>
      <c r="J107" s="137"/>
      <c r="K107" s="137"/>
      <c r="L107" s="137"/>
      <c r="M107" s="137"/>
      <c r="N107" s="137"/>
      <c r="O107" s="137"/>
      <c r="P107" s="137"/>
      <c r="Q107" s="137"/>
      <c r="R107" s="137"/>
      <c r="S107" s="137"/>
    </row>
    <row r="108" spans="1:19" s="126" customFormat="1" x14ac:dyDescent="0.25">
      <c r="A108" s="137"/>
      <c r="B108" s="137"/>
      <c r="C108" s="137"/>
      <c r="D108" s="137"/>
      <c r="E108" s="137"/>
      <c r="F108" s="137"/>
      <c r="G108" s="137"/>
      <c r="H108" s="137"/>
      <c r="I108" s="137"/>
      <c r="J108" s="137"/>
      <c r="K108" s="137"/>
      <c r="L108" s="137"/>
      <c r="M108" s="137"/>
      <c r="N108" s="137"/>
      <c r="O108" s="137"/>
      <c r="P108" s="137"/>
      <c r="Q108" s="137"/>
      <c r="R108" s="137"/>
      <c r="S108" s="137"/>
    </row>
    <row r="109" spans="1:19" s="126" customFormat="1" x14ac:dyDescent="0.25">
      <c r="A109" s="137"/>
      <c r="B109" s="137"/>
      <c r="C109" s="137"/>
      <c r="D109" s="137"/>
      <c r="E109" s="137"/>
      <c r="F109" s="137"/>
      <c r="G109" s="137"/>
      <c r="H109" s="137"/>
      <c r="I109" s="137"/>
      <c r="J109" s="137"/>
      <c r="K109" s="137"/>
      <c r="L109" s="137"/>
      <c r="M109" s="137"/>
      <c r="N109" s="137"/>
      <c r="O109" s="137"/>
      <c r="P109" s="137"/>
      <c r="Q109" s="137"/>
      <c r="R109" s="137"/>
      <c r="S109" s="137"/>
    </row>
    <row r="110" spans="1:19" s="126" customFormat="1" x14ac:dyDescent="0.25">
      <c r="A110" s="137"/>
      <c r="B110" s="137"/>
      <c r="C110" s="137"/>
      <c r="D110" s="137"/>
      <c r="E110" s="137"/>
      <c r="F110" s="137"/>
      <c r="G110" s="137"/>
      <c r="H110" s="137"/>
      <c r="I110" s="137"/>
      <c r="J110" s="137"/>
      <c r="K110" s="137"/>
      <c r="L110" s="137"/>
      <c r="M110" s="137"/>
      <c r="N110" s="137"/>
      <c r="O110" s="137"/>
      <c r="P110" s="137"/>
      <c r="Q110" s="137"/>
      <c r="R110" s="137"/>
      <c r="S110" s="137"/>
    </row>
    <row r="111" spans="1:19" s="126" customFormat="1" x14ac:dyDescent="0.25">
      <c r="A111" s="137"/>
      <c r="B111" s="137"/>
      <c r="C111" s="137"/>
      <c r="D111" s="137"/>
      <c r="E111" s="137"/>
      <c r="F111" s="137"/>
      <c r="G111" s="137"/>
      <c r="H111" s="137"/>
      <c r="I111" s="137"/>
      <c r="J111" s="137"/>
      <c r="K111" s="137"/>
      <c r="L111" s="137"/>
      <c r="M111" s="137"/>
      <c r="N111" s="137"/>
      <c r="O111" s="137"/>
      <c r="P111" s="137"/>
      <c r="Q111" s="137"/>
      <c r="R111" s="137"/>
      <c r="S111" s="137"/>
    </row>
    <row r="112" spans="1:19" s="126" customFormat="1" x14ac:dyDescent="0.25">
      <c r="A112" s="137"/>
      <c r="B112" s="137"/>
      <c r="C112" s="137"/>
      <c r="D112" s="137"/>
      <c r="E112" s="137"/>
      <c r="F112" s="137"/>
      <c r="G112" s="137"/>
      <c r="H112" s="137"/>
      <c r="I112" s="137"/>
      <c r="J112" s="137"/>
      <c r="K112" s="137"/>
      <c r="L112" s="137"/>
      <c r="M112" s="137"/>
      <c r="N112" s="137"/>
      <c r="O112" s="137"/>
      <c r="P112" s="137"/>
      <c r="Q112" s="137"/>
      <c r="R112" s="137"/>
      <c r="S112" s="137"/>
    </row>
    <row r="113" spans="1:19" s="126" customFormat="1" x14ac:dyDescent="0.25">
      <c r="A113" s="137"/>
      <c r="B113" s="137"/>
      <c r="C113" s="137"/>
      <c r="D113" s="137"/>
      <c r="E113" s="137"/>
      <c r="F113" s="137"/>
      <c r="G113" s="137"/>
      <c r="H113" s="137"/>
      <c r="I113" s="137"/>
      <c r="J113" s="137"/>
      <c r="K113" s="137"/>
      <c r="L113" s="137"/>
      <c r="M113" s="137"/>
      <c r="N113" s="137"/>
      <c r="O113" s="137"/>
      <c r="P113" s="137"/>
      <c r="Q113" s="137"/>
      <c r="R113" s="137"/>
      <c r="S113" s="137"/>
    </row>
    <row r="114" spans="1:19" s="126" customFormat="1" x14ac:dyDescent="0.25">
      <c r="A114" s="137"/>
      <c r="B114" s="137"/>
      <c r="C114" s="137"/>
      <c r="D114" s="137"/>
      <c r="E114" s="137"/>
      <c r="F114" s="137"/>
      <c r="G114" s="137"/>
      <c r="H114" s="137"/>
      <c r="I114" s="137"/>
      <c r="J114" s="137"/>
      <c r="K114" s="137"/>
      <c r="L114" s="137"/>
      <c r="M114" s="137"/>
      <c r="N114" s="137"/>
      <c r="O114" s="137"/>
      <c r="P114" s="137"/>
      <c r="Q114" s="137"/>
      <c r="R114" s="137"/>
      <c r="S114" s="137"/>
    </row>
    <row r="115" spans="1:19" s="126" customFormat="1" x14ac:dyDescent="0.25">
      <c r="A115" s="137"/>
      <c r="B115" s="137"/>
      <c r="C115" s="137"/>
      <c r="D115" s="137"/>
      <c r="E115" s="137"/>
      <c r="F115" s="137"/>
      <c r="G115" s="137"/>
      <c r="H115" s="137"/>
      <c r="I115" s="137"/>
      <c r="J115" s="137"/>
      <c r="K115" s="137"/>
      <c r="L115" s="137"/>
      <c r="M115" s="137"/>
      <c r="N115" s="137"/>
      <c r="O115" s="137"/>
      <c r="P115" s="137"/>
      <c r="Q115" s="137"/>
      <c r="R115" s="137"/>
      <c r="S115" s="137"/>
    </row>
    <row r="116" spans="1:19" s="126" customFormat="1" x14ac:dyDescent="0.25">
      <c r="A116" s="137"/>
      <c r="B116" s="137"/>
      <c r="C116" s="137"/>
      <c r="D116" s="137"/>
      <c r="E116" s="137"/>
      <c r="F116" s="137"/>
      <c r="G116" s="137"/>
      <c r="H116" s="137"/>
      <c r="I116" s="137"/>
      <c r="J116" s="137"/>
      <c r="K116" s="137"/>
      <c r="L116" s="137"/>
      <c r="M116" s="137"/>
      <c r="N116" s="137"/>
      <c r="O116" s="137"/>
      <c r="P116" s="137"/>
      <c r="Q116" s="137"/>
      <c r="R116" s="137"/>
      <c r="S116" s="137"/>
    </row>
    <row r="117" spans="1:19" s="126" customFormat="1" x14ac:dyDescent="0.25">
      <c r="A117" s="137"/>
      <c r="B117" s="137"/>
      <c r="C117" s="137"/>
      <c r="D117" s="137"/>
      <c r="E117" s="137"/>
      <c r="F117" s="137"/>
      <c r="G117" s="137"/>
      <c r="H117" s="137"/>
      <c r="I117" s="137"/>
      <c r="J117" s="137"/>
      <c r="K117" s="137"/>
      <c r="L117" s="137"/>
      <c r="M117" s="137"/>
      <c r="N117" s="137"/>
      <c r="O117" s="137"/>
      <c r="P117" s="137"/>
      <c r="Q117" s="137"/>
      <c r="R117" s="137"/>
      <c r="S117" s="137"/>
    </row>
    <row r="118" spans="1:19" s="126" customFormat="1" x14ac:dyDescent="0.25">
      <c r="A118" s="137"/>
      <c r="B118" s="137"/>
      <c r="C118" s="137"/>
      <c r="D118" s="137"/>
      <c r="E118" s="137"/>
      <c r="F118" s="137"/>
      <c r="G118" s="137"/>
      <c r="H118" s="137"/>
      <c r="I118" s="137"/>
      <c r="J118" s="137"/>
      <c r="K118" s="137"/>
      <c r="L118" s="137"/>
      <c r="M118" s="137"/>
      <c r="N118" s="137"/>
      <c r="O118" s="137"/>
      <c r="P118" s="137"/>
      <c r="Q118" s="137"/>
      <c r="R118" s="137"/>
      <c r="S118" s="137"/>
    </row>
    <row r="119" spans="1:19" s="126" customFormat="1" x14ac:dyDescent="0.25">
      <c r="A119" s="137"/>
      <c r="B119" s="137"/>
      <c r="C119" s="137"/>
      <c r="D119" s="137"/>
      <c r="E119" s="137"/>
      <c r="F119" s="137"/>
      <c r="G119" s="137"/>
      <c r="H119" s="137"/>
      <c r="I119" s="137"/>
      <c r="J119" s="137"/>
      <c r="K119" s="137"/>
      <c r="L119" s="137"/>
      <c r="M119" s="137"/>
      <c r="N119" s="137"/>
      <c r="O119" s="137"/>
      <c r="P119" s="137"/>
      <c r="Q119" s="137"/>
      <c r="R119" s="137"/>
      <c r="S119" s="137"/>
    </row>
    <row r="120" spans="1:19" s="126" customFormat="1" x14ac:dyDescent="0.25">
      <c r="A120" s="137"/>
      <c r="B120" s="137"/>
      <c r="C120" s="137"/>
      <c r="D120" s="137"/>
      <c r="E120" s="137"/>
      <c r="F120" s="137"/>
      <c r="G120" s="137"/>
      <c r="H120" s="137"/>
      <c r="I120" s="137"/>
      <c r="J120" s="137"/>
      <c r="K120" s="137"/>
      <c r="L120" s="137"/>
      <c r="M120" s="137"/>
      <c r="N120" s="137"/>
      <c r="O120" s="137"/>
      <c r="P120" s="137"/>
      <c r="Q120" s="137"/>
      <c r="R120" s="137"/>
      <c r="S120" s="137"/>
    </row>
    <row r="121" spans="1:19" s="126" customFormat="1" x14ac:dyDescent="0.25">
      <c r="A121" s="137"/>
      <c r="B121" s="137"/>
      <c r="C121" s="137"/>
      <c r="D121" s="137"/>
      <c r="E121" s="137"/>
      <c r="F121" s="137"/>
      <c r="G121" s="137"/>
      <c r="H121" s="137"/>
      <c r="I121" s="137"/>
      <c r="J121" s="137"/>
      <c r="K121" s="137"/>
      <c r="L121" s="137"/>
      <c r="M121" s="137"/>
      <c r="N121" s="137"/>
      <c r="O121" s="137"/>
      <c r="P121" s="137"/>
      <c r="Q121" s="137"/>
      <c r="R121" s="137"/>
      <c r="S121" s="137"/>
    </row>
    <row r="122" spans="1:19" s="126" customFormat="1" x14ac:dyDescent="0.25">
      <c r="A122" s="137"/>
      <c r="B122" s="137"/>
      <c r="C122" s="137"/>
      <c r="D122" s="137"/>
      <c r="E122" s="137"/>
      <c r="F122" s="137"/>
      <c r="G122" s="137"/>
      <c r="H122" s="137"/>
      <c r="I122" s="137"/>
      <c r="J122" s="137"/>
      <c r="K122" s="137"/>
      <c r="L122" s="137"/>
      <c r="M122" s="137"/>
      <c r="N122" s="137"/>
      <c r="O122" s="137"/>
      <c r="P122" s="137"/>
      <c r="Q122" s="137"/>
      <c r="R122" s="137"/>
      <c r="S122" s="137"/>
    </row>
    <row r="123" spans="1:19" s="126" customFormat="1" x14ac:dyDescent="0.25">
      <c r="A123" s="137"/>
      <c r="B123" s="137"/>
      <c r="C123" s="137"/>
      <c r="D123" s="137"/>
      <c r="E123" s="137"/>
      <c r="F123" s="137"/>
      <c r="G123" s="137"/>
      <c r="H123" s="137"/>
      <c r="I123" s="137"/>
      <c r="J123" s="137"/>
      <c r="K123" s="137"/>
      <c r="L123" s="137"/>
      <c r="M123" s="137"/>
      <c r="N123" s="137"/>
      <c r="O123" s="137"/>
      <c r="P123" s="137"/>
      <c r="Q123" s="137"/>
      <c r="R123" s="137"/>
      <c r="S123" s="137"/>
    </row>
    <row r="124" spans="1:19" s="126" customFormat="1" x14ac:dyDescent="0.25">
      <c r="A124" s="137"/>
      <c r="B124" s="137"/>
      <c r="C124" s="137"/>
      <c r="D124" s="137"/>
      <c r="E124" s="137"/>
      <c r="F124" s="137"/>
      <c r="G124" s="137"/>
      <c r="H124" s="137"/>
      <c r="I124" s="137"/>
      <c r="J124" s="137"/>
      <c r="K124" s="137"/>
      <c r="L124" s="137"/>
      <c r="M124" s="137"/>
      <c r="N124" s="137"/>
      <c r="O124" s="137"/>
      <c r="P124" s="137"/>
      <c r="Q124" s="137"/>
      <c r="R124" s="137"/>
      <c r="S124" s="137"/>
    </row>
    <row r="125" spans="1:19" s="126" customFormat="1" x14ac:dyDescent="0.25">
      <c r="A125" s="137"/>
      <c r="B125" s="137"/>
      <c r="C125" s="137"/>
      <c r="D125" s="137"/>
      <c r="E125" s="137"/>
      <c r="F125" s="137"/>
      <c r="G125" s="137"/>
      <c r="H125" s="137"/>
      <c r="I125" s="137"/>
      <c r="J125" s="137"/>
      <c r="K125" s="137"/>
      <c r="L125" s="137"/>
      <c r="M125" s="137"/>
      <c r="N125" s="137"/>
      <c r="O125" s="137"/>
      <c r="P125" s="137"/>
      <c r="Q125" s="137"/>
      <c r="R125" s="137"/>
      <c r="S125" s="137"/>
    </row>
    <row r="126" spans="1:19" s="126" customFormat="1" x14ac:dyDescent="0.25">
      <c r="A126" s="137"/>
      <c r="B126" s="137"/>
      <c r="C126" s="137"/>
      <c r="D126" s="137"/>
      <c r="E126" s="137"/>
      <c r="F126" s="137"/>
      <c r="G126" s="137"/>
      <c r="H126" s="137"/>
      <c r="I126" s="137"/>
      <c r="J126" s="137"/>
      <c r="K126" s="137"/>
      <c r="L126" s="137"/>
      <c r="M126" s="137"/>
      <c r="N126" s="137"/>
      <c r="O126" s="137"/>
      <c r="P126" s="137"/>
      <c r="Q126" s="137"/>
      <c r="R126" s="137"/>
      <c r="S126" s="137"/>
    </row>
    <row r="127" spans="1:19" s="126" customFormat="1" x14ac:dyDescent="0.25">
      <c r="A127" s="137"/>
      <c r="B127" s="137"/>
      <c r="C127" s="137"/>
      <c r="D127" s="137"/>
      <c r="E127" s="137"/>
      <c r="F127" s="137"/>
      <c r="G127" s="137"/>
      <c r="H127" s="137"/>
      <c r="I127" s="137"/>
      <c r="J127" s="137"/>
      <c r="K127" s="137"/>
      <c r="L127" s="137"/>
      <c r="M127" s="137"/>
      <c r="N127" s="137"/>
      <c r="O127" s="137"/>
      <c r="P127" s="137"/>
      <c r="Q127" s="137"/>
      <c r="R127" s="137"/>
      <c r="S127" s="137"/>
    </row>
    <row r="128" spans="1:19" s="126" customFormat="1" x14ac:dyDescent="0.25">
      <c r="A128" s="137"/>
      <c r="B128" s="137"/>
      <c r="C128" s="137"/>
      <c r="D128" s="137"/>
      <c r="E128" s="137"/>
      <c r="F128" s="137"/>
      <c r="G128" s="137"/>
      <c r="H128" s="137"/>
      <c r="I128" s="137"/>
      <c r="J128" s="137"/>
      <c r="K128" s="137"/>
      <c r="L128" s="137"/>
      <c r="M128" s="137"/>
      <c r="N128" s="137"/>
      <c r="O128" s="137"/>
      <c r="P128" s="137"/>
      <c r="Q128" s="137"/>
      <c r="R128" s="137"/>
      <c r="S128" s="137"/>
    </row>
    <row r="129" spans="1:19" s="126" customFormat="1" x14ac:dyDescent="0.25">
      <c r="A129" s="137"/>
      <c r="B129" s="137"/>
      <c r="C129" s="137"/>
      <c r="D129" s="137"/>
      <c r="E129" s="137"/>
      <c r="F129" s="137"/>
      <c r="G129" s="137"/>
      <c r="H129" s="137"/>
      <c r="I129" s="137"/>
      <c r="J129" s="137"/>
      <c r="K129" s="137"/>
      <c r="L129" s="137"/>
      <c r="M129" s="137"/>
      <c r="N129" s="137"/>
      <c r="O129" s="137"/>
      <c r="P129" s="137"/>
      <c r="Q129" s="137"/>
      <c r="R129" s="137"/>
      <c r="S129" s="137"/>
    </row>
    <row r="130" spans="1:19" s="126" customFormat="1" x14ac:dyDescent="0.25">
      <c r="A130" s="137"/>
      <c r="B130" s="137"/>
      <c r="C130" s="137"/>
      <c r="D130" s="137"/>
      <c r="E130" s="137"/>
      <c r="F130" s="137"/>
      <c r="G130" s="137"/>
      <c r="H130" s="137"/>
      <c r="I130" s="137"/>
      <c r="J130" s="137"/>
      <c r="K130" s="137"/>
      <c r="L130" s="137"/>
      <c r="M130" s="137"/>
      <c r="N130" s="137"/>
      <c r="O130" s="137"/>
      <c r="P130" s="137"/>
      <c r="Q130" s="137"/>
      <c r="R130" s="137"/>
      <c r="S130" s="137"/>
    </row>
    <row r="131" spans="1:19" s="126" customFormat="1" x14ac:dyDescent="0.25">
      <c r="A131" s="137"/>
      <c r="B131" s="137"/>
      <c r="C131" s="137"/>
      <c r="D131" s="137"/>
      <c r="E131" s="137"/>
      <c r="F131" s="137"/>
      <c r="G131" s="137"/>
      <c r="H131" s="137"/>
      <c r="I131" s="137"/>
      <c r="J131" s="137"/>
      <c r="K131" s="137"/>
      <c r="L131" s="137"/>
      <c r="M131" s="137"/>
      <c r="N131" s="137"/>
      <c r="O131" s="137"/>
      <c r="P131" s="137"/>
      <c r="Q131" s="137"/>
      <c r="R131" s="137"/>
      <c r="S131" s="137"/>
    </row>
    <row r="132" spans="1:19" s="126" customFormat="1" x14ac:dyDescent="0.25">
      <c r="A132" s="137"/>
      <c r="B132" s="137"/>
      <c r="C132" s="137"/>
      <c r="D132" s="137"/>
      <c r="E132" s="137"/>
      <c r="F132" s="137"/>
      <c r="G132" s="137"/>
      <c r="H132" s="137"/>
      <c r="I132" s="137"/>
      <c r="J132" s="137"/>
      <c r="K132" s="137"/>
      <c r="L132" s="137"/>
      <c r="M132" s="137"/>
      <c r="N132" s="137"/>
      <c r="O132" s="137"/>
      <c r="P132" s="137"/>
      <c r="Q132" s="137"/>
      <c r="R132" s="137"/>
      <c r="S132" s="137"/>
    </row>
    <row r="133" spans="1:19" s="126" customFormat="1" x14ac:dyDescent="0.25">
      <c r="A133" s="137"/>
      <c r="B133" s="137"/>
      <c r="C133" s="137"/>
      <c r="D133" s="137"/>
      <c r="E133" s="137"/>
      <c r="F133" s="137"/>
      <c r="G133" s="137"/>
      <c r="H133" s="137"/>
      <c r="I133" s="137"/>
      <c r="J133" s="137"/>
      <c r="K133" s="137"/>
      <c r="L133" s="137"/>
      <c r="M133" s="137"/>
      <c r="N133" s="137"/>
      <c r="O133" s="137"/>
      <c r="P133" s="137"/>
      <c r="Q133" s="137"/>
      <c r="R133" s="137"/>
      <c r="S133" s="137"/>
    </row>
    <row r="134" spans="1:19" s="126" customFormat="1" x14ac:dyDescent="0.25">
      <c r="A134" s="137"/>
      <c r="B134" s="137"/>
      <c r="C134" s="137"/>
      <c r="D134" s="137"/>
      <c r="E134" s="137"/>
      <c r="F134" s="137"/>
      <c r="G134" s="137"/>
      <c r="H134" s="137"/>
      <c r="I134" s="137"/>
      <c r="J134" s="137"/>
      <c r="K134" s="137"/>
      <c r="L134" s="137"/>
      <c r="M134" s="137"/>
      <c r="N134" s="137"/>
      <c r="O134" s="137"/>
      <c r="P134" s="137"/>
      <c r="Q134" s="137"/>
      <c r="R134" s="137"/>
      <c r="S134" s="137"/>
    </row>
    <row r="135" spans="1:19" s="126" customFormat="1" x14ac:dyDescent="0.25">
      <c r="A135" s="137"/>
      <c r="B135" s="137"/>
      <c r="C135" s="137"/>
      <c r="D135" s="137"/>
      <c r="E135" s="137"/>
      <c r="F135" s="137"/>
      <c r="G135" s="137"/>
      <c r="H135" s="137"/>
      <c r="I135" s="137"/>
      <c r="J135" s="137"/>
      <c r="K135" s="137"/>
      <c r="L135" s="137"/>
      <c r="M135" s="137"/>
      <c r="N135" s="137"/>
      <c r="O135" s="137"/>
      <c r="P135" s="137"/>
      <c r="Q135" s="137"/>
      <c r="R135" s="137"/>
      <c r="S135" s="137"/>
    </row>
    <row r="136" spans="1:19" s="126" customFormat="1" x14ac:dyDescent="0.25">
      <c r="A136" s="137"/>
      <c r="B136" s="137"/>
      <c r="C136" s="137"/>
      <c r="D136" s="137"/>
      <c r="E136" s="137"/>
      <c r="F136" s="137"/>
      <c r="G136" s="137"/>
      <c r="H136" s="137"/>
      <c r="I136" s="137"/>
      <c r="J136" s="137"/>
      <c r="K136" s="137"/>
      <c r="L136" s="137"/>
      <c r="M136" s="137"/>
      <c r="N136" s="137"/>
      <c r="O136" s="137"/>
      <c r="P136" s="137"/>
      <c r="Q136" s="137"/>
      <c r="R136" s="137"/>
      <c r="S136" s="137"/>
    </row>
    <row r="137" spans="1:19" s="126" customFormat="1" x14ac:dyDescent="0.25">
      <c r="A137" s="137"/>
      <c r="B137" s="137"/>
      <c r="C137" s="137"/>
      <c r="D137" s="137"/>
      <c r="E137" s="137"/>
      <c r="F137" s="137"/>
      <c r="G137" s="137"/>
      <c r="H137" s="137"/>
      <c r="I137" s="137"/>
      <c r="J137" s="137"/>
      <c r="K137" s="137"/>
      <c r="L137" s="137"/>
      <c r="M137" s="137"/>
      <c r="N137" s="137"/>
      <c r="O137" s="137"/>
      <c r="P137" s="137"/>
      <c r="Q137" s="137"/>
      <c r="R137" s="137"/>
      <c r="S137" s="137"/>
    </row>
    <row r="138" spans="1:19" s="126" customFormat="1" x14ac:dyDescent="0.25">
      <c r="A138" s="137"/>
      <c r="B138" s="137"/>
      <c r="C138" s="137"/>
      <c r="D138" s="137"/>
      <c r="E138" s="137"/>
      <c r="F138" s="137"/>
      <c r="G138" s="137"/>
      <c r="H138" s="137"/>
      <c r="I138" s="137"/>
      <c r="J138" s="137"/>
      <c r="K138" s="137"/>
      <c r="L138" s="137"/>
      <c r="M138" s="137"/>
      <c r="N138" s="137"/>
      <c r="O138" s="137"/>
      <c r="P138" s="137"/>
      <c r="Q138" s="137"/>
      <c r="R138" s="137"/>
      <c r="S138" s="137"/>
    </row>
    <row r="139" spans="1:19" s="126" customFormat="1" x14ac:dyDescent="0.25">
      <c r="A139" s="137"/>
      <c r="B139" s="137"/>
      <c r="C139" s="137"/>
      <c r="D139" s="137"/>
      <c r="E139" s="137"/>
      <c r="F139" s="137"/>
      <c r="G139" s="137"/>
      <c r="H139" s="137"/>
      <c r="I139" s="137"/>
      <c r="J139" s="137"/>
      <c r="K139" s="137"/>
      <c r="L139" s="137"/>
      <c r="M139" s="137"/>
      <c r="N139" s="137"/>
      <c r="O139" s="137"/>
      <c r="P139" s="137"/>
      <c r="Q139" s="137"/>
      <c r="R139" s="137"/>
      <c r="S139" s="137"/>
    </row>
    <row r="140" spans="1:19" s="126" customFormat="1" x14ac:dyDescent="0.25">
      <c r="A140" s="137"/>
      <c r="B140" s="137"/>
      <c r="C140" s="137"/>
      <c r="D140" s="137"/>
      <c r="E140" s="137"/>
      <c r="F140" s="137"/>
      <c r="G140" s="137"/>
      <c r="H140" s="137"/>
      <c r="I140" s="137"/>
      <c r="J140" s="137"/>
      <c r="K140" s="137"/>
      <c r="L140" s="137"/>
      <c r="M140" s="137"/>
      <c r="N140" s="137"/>
      <c r="O140" s="137"/>
      <c r="P140" s="137"/>
      <c r="Q140" s="137"/>
      <c r="R140" s="137"/>
      <c r="S140" s="137"/>
    </row>
    <row r="141" spans="1:19" s="126" customFormat="1" x14ac:dyDescent="0.25">
      <c r="A141" s="137"/>
      <c r="B141" s="137"/>
      <c r="C141" s="137"/>
      <c r="D141" s="137"/>
      <c r="E141" s="137"/>
      <c r="F141" s="137"/>
      <c r="G141" s="137"/>
      <c r="H141" s="137"/>
      <c r="I141" s="137"/>
      <c r="J141" s="137"/>
      <c r="K141" s="137"/>
      <c r="L141" s="137"/>
      <c r="M141" s="137"/>
      <c r="N141" s="137"/>
      <c r="O141" s="137"/>
      <c r="P141" s="137"/>
      <c r="Q141" s="137"/>
      <c r="R141" s="137"/>
      <c r="S141" s="137"/>
    </row>
    <row r="142" spans="1:19" s="126" customFormat="1" x14ac:dyDescent="0.25">
      <c r="A142" s="137"/>
      <c r="B142" s="137"/>
      <c r="C142" s="137"/>
      <c r="D142" s="137"/>
      <c r="E142" s="137"/>
      <c r="F142" s="137"/>
      <c r="G142" s="137"/>
      <c r="H142" s="137"/>
      <c r="I142" s="137"/>
      <c r="J142" s="137"/>
      <c r="K142" s="137"/>
      <c r="L142" s="137"/>
      <c r="M142" s="137"/>
      <c r="N142" s="137"/>
      <c r="O142" s="137"/>
      <c r="P142" s="137"/>
      <c r="Q142" s="137"/>
      <c r="R142" s="137"/>
      <c r="S142" s="137"/>
    </row>
    <row r="143" spans="1:19" s="126" customFormat="1" x14ac:dyDescent="0.25">
      <c r="A143" s="137"/>
      <c r="B143" s="137"/>
      <c r="C143" s="137"/>
      <c r="D143" s="137"/>
      <c r="E143" s="137"/>
      <c r="F143" s="137"/>
      <c r="G143" s="137"/>
      <c r="H143" s="137"/>
      <c r="I143" s="137"/>
      <c r="J143" s="137"/>
      <c r="K143" s="137"/>
      <c r="L143" s="137"/>
      <c r="M143" s="137"/>
      <c r="N143" s="137"/>
      <c r="O143" s="137"/>
      <c r="P143" s="137"/>
      <c r="Q143" s="137"/>
      <c r="R143" s="137"/>
      <c r="S143" s="137"/>
    </row>
    <row r="144" spans="1:19" s="126" customFormat="1" x14ac:dyDescent="0.25">
      <c r="A144" s="137"/>
      <c r="B144" s="137"/>
      <c r="C144" s="137"/>
      <c r="D144" s="137"/>
      <c r="E144" s="137"/>
      <c r="F144" s="137"/>
      <c r="G144" s="137"/>
      <c r="H144" s="137"/>
      <c r="I144" s="137"/>
      <c r="J144" s="137"/>
      <c r="K144" s="137"/>
      <c r="L144" s="137"/>
      <c r="M144" s="137"/>
      <c r="N144" s="137"/>
      <c r="O144" s="137"/>
      <c r="P144" s="137"/>
      <c r="Q144" s="137"/>
      <c r="R144" s="137"/>
      <c r="S144" s="137"/>
    </row>
    <row r="145" spans="1:19" s="126" customFormat="1" x14ac:dyDescent="0.25">
      <c r="A145" s="137"/>
      <c r="B145" s="137"/>
      <c r="C145" s="137"/>
      <c r="D145" s="137"/>
      <c r="E145" s="137"/>
      <c r="F145" s="137"/>
      <c r="G145" s="137"/>
      <c r="H145" s="137"/>
      <c r="I145" s="137"/>
      <c r="J145" s="137"/>
      <c r="K145" s="137"/>
      <c r="L145" s="137"/>
      <c r="M145" s="137"/>
      <c r="N145" s="137"/>
      <c r="O145" s="137"/>
      <c r="P145" s="137"/>
      <c r="Q145" s="137"/>
      <c r="R145" s="137"/>
      <c r="S145" s="137"/>
    </row>
    <row r="146" spans="1:19" s="126" customFormat="1" x14ac:dyDescent="0.25">
      <c r="A146" s="137"/>
      <c r="B146" s="137"/>
      <c r="C146" s="137"/>
      <c r="D146" s="137"/>
      <c r="E146" s="137"/>
      <c r="F146" s="137"/>
      <c r="G146" s="137"/>
      <c r="H146" s="137"/>
      <c r="I146" s="137"/>
      <c r="J146" s="137"/>
      <c r="K146" s="137"/>
      <c r="L146" s="137"/>
      <c r="M146" s="137"/>
      <c r="N146" s="137"/>
      <c r="O146" s="137"/>
      <c r="P146" s="137"/>
      <c r="Q146" s="137"/>
      <c r="R146" s="137"/>
      <c r="S146" s="137"/>
    </row>
    <row r="147" spans="1:19" s="126" customFormat="1" x14ac:dyDescent="0.25">
      <c r="A147" s="137"/>
      <c r="B147" s="137"/>
      <c r="C147" s="137"/>
      <c r="D147" s="137"/>
      <c r="E147" s="137"/>
      <c r="F147" s="137"/>
      <c r="G147" s="137"/>
      <c r="H147" s="137"/>
      <c r="I147" s="137"/>
      <c r="J147" s="137"/>
      <c r="K147" s="137"/>
      <c r="L147" s="137"/>
      <c r="M147" s="137"/>
      <c r="N147" s="137"/>
      <c r="O147" s="137"/>
      <c r="P147" s="137"/>
      <c r="Q147" s="137"/>
      <c r="R147" s="137"/>
      <c r="S147" s="137"/>
    </row>
    <row r="148" spans="1:19" s="126" customFormat="1" x14ac:dyDescent="0.25">
      <c r="A148" s="137"/>
      <c r="B148" s="137"/>
      <c r="C148" s="137"/>
      <c r="D148" s="137"/>
      <c r="E148" s="137"/>
      <c r="F148" s="137"/>
      <c r="G148" s="137"/>
      <c r="H148" s="137"/>
      <c r="I148" s="137"/>
      <c r="J148" s="137"/>
      <c r="K148" s="137"/>
      <c r="L148" s="137"/>
      <c r="M148" s="137"/>
      <c r="N148" s="137"/>
      <c r="O148" s="137"/>
      <c r="P148" s="137"/>
      <c r="Q148" s="137"/>
      <c r="R148" s="137"/>
      <c r="S148" s="137"/>
    </row>
    <row r="149" spans="1:19" s="126" customFormat="1" x14ac:dyDescent="0.25">
      <c r="A149" s="137"/>
      <c r="B149" s="137"/>
      <c r="C149" s="137"/>
      <c r="D149" s="137"/>
      <c r="E149" s="137"/>
      <c r="F149" s="137"/>
      <c r="G149" s="137"/>
      <c r="H149" s="137"/>
      <c r="I149" s="137"/>
      <c r="J149" s="137"/>
      <c r="K149" s="137"/>
      <c r="L149" s="137"/>
      <c r="M149" s="137"/>
      <c r="N149" s="137"/>
      <c r="O149" s="137"/>
      <c r="P149" s="137"/>
      <c r="Q149" s="137"/>
      <c r="R149" s="137"/>
      <c r="S149" s="137"/>
    </row>
    <row r="150" spans="1:19" s="126" customFormat="1" x14ac:dyDescent="0.25">
      <c r="A150" s="137"/>
      <c r="B150" s="137"/>
      <c r="C150" s="137"/>
      <c r="D150" s="137"/>
      <c r="E150" s="137"/>
      <c r="F150" s="137"/>
      <c r="G150" s="137"/>
      <c r="H150" s="137"/>
      <c r="I150" s="137"/>
      <c r="J150" s="137"/>
      <c r="K150" s="137"/>
      <c r="L150" s="137"/>
      <c r="M150" s="137"/>
      <c r="N150" s="137"/>
      <c r="O150" s="137"/>
      <c r="P150" s="137"/>
      <c r="Q150" s="137"/>
      <c r="R150" s="137"/>
      <c r="S150" s="137"/>
    </row>
  </sheetData>
  <sheetProtection selectLockedCells="1"/>
  <mergeCells count="2">
    <mergeCell ref="H3:I3"/>
    <mergeCell ref="L3:S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87D7277CFEF424B80A6A78F47C618B4" ma:contentTypeVersion="2" ma:contentTypeDescription="Opret et nyt dokument." ma:contentTypeScope="" ma:versionID="1c68fa6d88584ebda3bea46f57d05014">
  <xsd:schema xmlns:xsd="http://www.w3.org/2001/XMLSchema" xmlns:xs="http://www.w3.org/2001/XMLSchema" xmlns:p="http://schemas.microsoft.com/office/2006/metadata/properties" xmlns:ns2="829fb6fb-125f-49cc-95a8-5de27e4306a0" xmlns:ns3="9ddf5dea-fce9-4190-aee4-38d23ae62a73" targetNamespace="http://schemas.microsoft.com/office/2006/metadata/properties" ma:root="true" ma:fieldsID="d8f34045f396f1316cbc251003fd6743" ns2:_="" ns3:_="">
    <xsd:import namespace="829fb6fb-125f-49cc-95a8-5de27e4306a0"/>
    <xsd:import namespace="9ddf5dea-fce9-4190-aee4-38d23ae62a73"/>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9fb6fb-125f-49cc-95a8-5de27e4306a0" elementFormDefault="qualified">
    <xsd:import namespace="http://schemas.microsoft.com/office/2006/documentManagement/types"/>
    <xsd:import namespace="http://schemas.microsoft.com/office/infopath/2007/PartnerControls"/>
    <xsd:element name="_dlc_DocId" ma:index="8" nillable="true" ma:displayName="Værdi for dokument-id" ma:description="Værdien af det dokument-id, der er tildelt dette element." ma:internalName="_dlc_DocId" ma:readOnly="true">
      <xsd:simpleType>
        <xsd:restriction base="dms:Text"/>
      </xsd:simpleType>
    </xsd:element>
    <xsd:element name="_dlc_DocIdUrl" ma:index="9" nillable="true" ma:displayName="Dokument-id" ma:description="Permanent link til dette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ddf5dea-fce9-4190-aee4-38d23ae62a73" elementFormDefault="qualified">
    <xsd:import namespace="http://schemas.microsoft.com/office/2006/documentManagement/types"/>
    <xsd:import namespace="http://schemas.microsoft.com/office/infopath/2007/PartnerControls"/>
    <xsd:element name="SharedWithUsers" ma:index="11"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lt med 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829fb6fb-125f-49cc-95a8-5de27e4306a0">VE000-1248666709-7</_dlc_DocId>
    <_dlc_DocIdUrl xmlns="829fb6fb-125f-49cc-95a8-5de27e4306a0">
      <Url>https://sp.ens.dk/sites/ve/bio/_layouts/15/DocIdRedir.aspx?ID=VE000-1248666709-7</Url>
      <Description>VE000-1248666709-7</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0A40C24-A379-4E5A-991E-16C057D1B5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9fb6fb-125f-49cc-95a8-5de27e4306a0"/>
    <ds:schemaRef ds:uri="9ddf5dea-fce9-4190-aee4-38d23ae62a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CDC70B-F612-4BD8-9DAE-79F6E3C68CA0}">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9ddf5dea-fce9-4190-aee4-38d23ae62a73"/>
    <ds:schemaRef ds:uri="829fb6fb-125f-49cc-95a8-5de27e4306a0"/>
    <ds:schemaRef ds:uri="http://www.w3.org/XML/1998/namespace"/>
  </ds:schemaRefs>
</ds:datastoreItem>
</file>

<file path=customXml/itemProps3.xml><?xml version="1.0" encoding="utf-8"?>
<ds:datastoreItem xmlns:ds="http://schemas.openxmlformats.org/officeDocument/2006/customXml" ds:itemID="{C99C9FF8-1F62-4113-9B51-0E663FBD20B5}">
  <ds:schemaRefs>
    <ds:schemaRef ds:uri="http://schemas.microsoft.com/sharepoint/v3/contenttype/forms"/>
  </ds:schemaRefs>
</ds:datastoreItem>
</file>

<file path=customXml/itemProps4.xml><?xml version="1.0" encoding="utf-8"?>
<ds:datastoreItem xmlns:ds="http://schemas.openxmlformats.org/officeDocument/2006/customXml" ds:itemID="{6FD0730A-CC28-45BF-9E3E-CDE616C4B2A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10</vt:i4>
      </vt:variant>
      <vt:variant>
        <vt:lpstr>Navngivne områder</vt:lpstr>
      </vt:variant>
      <vt:variant>
        <vt:i4>82</vt:i4>
      </vt:variant>
    </vt:vector>
  </HeadingPairs>
  <TitlesOfParts>
    <vt:vector size="92" baseType="lpstr">
      <vt:lpstr>Summary FQD</vt:lpstr>
      <vt:lpstr>Notes</vt:lpstr>
      <vt:lpstr>1 Fossil and other non biofuels</vt:lpstr>
      <vt:lpstr>2 Biofuels</vt:lpstr>
      <vt:lpstr>2.1 Biotickets</vt:lpstr>
      <vt:lpstr>3 Electricity</vt:lpstr>
      <vt:lpstr>3.1 Eltickets</vt:lpstr>
      <vt:lpstr>4 UER information</vt:lpstr>
      <vt:lpstr>4.1 UER transfer</vt:lpstr>
      <vt:lpstr>Lists</vt:lpstr>
      <vt:lpstr>Algeria</vt:lpstr>
      <vt:lpstr>Angola</vt:lpstr>
      <vt:lpstr>Argentina</vt:lpstr>
      <vt:lpstr>Armenia</vt:lpstr>
      <vt:lpstr>Australia</vt:lpstr>
      <vt:lpstr>Azerbaijan</vt:lpstr>
      <vt:lpstr>Bahrain</vt:lpstr>
      <vt:lpstr>Belarus</vt:lpstr>
      <vt:lpstr>Belize</vt:lpstr>
      <vt:lpstr>Benin</vt:lpstr>
      <vt:lpstr>'2.1 Biotickets'!Biofuels</vt:lpstr>
      <vt:lpstr>Biofuels</vt:lpstr>
      <vt:lpstr>Bolivia</vt:lpstr>
      <vt:lpstr>Brazil</vt:lpstr>
      <vt:lpstr>Cameroon</vt:lpstr>
      <vt:lpstr>Canada</vt:lpstr>
      <vt:lpstr>Chad</vt:lpstr>
      <vt:lpstr>Chile</vt:lpstr>
      <vt:lpstr>China</vt:lpstr>
      <vt:lpstr>Colombia</vt:lpstr>
      <vt:lpstr>Compressed_natural_gas</vt:lpstr>
      <vt:lpstr>Compressed_synthetic_methane</vt:lpstr>
      <vt:lpstr>Congo</vt:lpstr>
      <vt:lpstr>Cote_d’Ivoire</vt:lpstr>
      <vt:lpstr>Croatia</vt:lpstr>
      <vt:lpstr>Denmark</vt:lpstr>
      <vt:lpstr>Diesel</vt:lpstr>
      <vt:lpstr>Dubai</vt:lpstr>
      <vt:lpstr>Ecuador</vt:lpstr>
      <vt:lpstr>Egypt</vt:lpstr>
      <vt:lpstr>'3 Electricity'!Electricity</vt:lpstr>
      <vt:lpstr>Equatorial_Guinea</vt:lpstr>
      <vt:lpstr>EU_origin</vt:lpstr>
      <vt:lpstr>Fossil_and_other_non_biofuels</vt:lpstr>
      <vt:lpstr>Gabon</vt:lpstr>
      <vt:lpstr>Gasoil</vt:lpstr>
      <vt:lpstr>Georgia</vt:lpstr>
      <vt:lpstr>Ghana</vt:lpstr>
      <vt:lpstr>Guatemala</vt:lpstr>
      <vt:lpstr>Hydrogen</vt:lpstr>
      <vt:lpstr>India</vt:lpstr>
      <vt:lpstr>Indonesia</vt:lpstr>
      <vt:lpstr>Iran</vt:lpstr>
      <vt:lpstr>Iraq</vt:lpstr>
      <vt:lpstr>Kazakhstan</vt:lpstr>
      <vt:lpstr>Kuwait</vt:lpstr>
      <vt:lpstr>Libya</vt:lpstr>
      <vt:lpstr>Liquified_natural_gas</vt:lpstr>
      <vt:lpstr>Liquified_petroleum_gas</vt:lpstr>
      <vt:lpstr>Malaysia</vt:lpstr>
      <vt:lpstr>Mauritania</vt:lpstr>
      <vt:lpstr>Mexico</vt:lpstr>
      <vt:lpstr>Netherlands</vt:lpstr>
      <vt:lpstr>Neutral_Zone</vt:lpstr>
      <vt:lpstr>Nigeria</vt:lpstr>
      <vt:lpstr>NonEU_origin</vt:lpstr>
      <vt:lpstr>Norway</vt:lpstr>
      <vt:lpstr>Oman</vt:lpstr>
      <vt:lpstr>Papua_New_Guinea</vt:lpstr>
      <vt:lpstr>Peru</vt:lpstr>
      <vt:lpstr>Petrol</vt:lpstr>
      <vt:lpstr>Philippines</vt:lpstr>
      <vt:lpstr>Qatar</vt:lpstr>
      <vt:lpstr>Russia</vt:lpstr>
      <vt:lpstr>Saudi_Arabia</vt:lpstr>
      <vt:lpstr>Singapore</vt:lpstr>
      <vt:lpstr>Spain</vt:lpstr>
      <vt:lpstr>Syria</vt:lpstr>
      <vt:lpstr>Thailand</vt:lpstr>
      <vt:lpstr>Trinidad_Tobago</vt:lpstr>
      <vt:lpstr>Tunisia</vt:lpstr>
      <vt:lpstr>Turkey</vt:lpstr>
      <vt:lpstr>'4.1 UER transfer'!UER_information</vt:lpstr>
      <vt:lpstr>UER_information</vt:lpstr>
      <vt:lpstr>Ukraine</vt:lpstr>
      <vt:lpstr>United_Kingdom</vt:lpstr>
      <vt:lpstr>US</vt:lpstr>
      <vt:lpstr>US_Federal_OCS</vt:lpstr>
      <vt:lpstr>Uzbekistan</vt:lpstr>
      <vt:lpstr>Venezuela</vt:lpstr>
      <vt:lpstr>Vietnam</vt:lpstr>
      <vt:lpstr>Yemen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EEA</dc:creator>
  <cp:lastModifiedBy>Jeppe Høstgaard Poulsen</cp:lastModifiedBy>
  <cp:lastPrinted>2018-02-28T08:46:38Z</cp:lastPrinted>
  <dcterms:created xsi:type="dcterms:W3CDTF">2016-04-21T08:13:54Z</dcterms:created>
  <dcterms:modified xsi:type="dcterms:W3CDTF">2025-01-28T13:40:45Z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0x010100A87D7277CFEF424B80A6A78F47C618B4</vt:lpwstr>
  </property>
  <property fmtid="{D5CDD505-2E9C-101B-9397-08002B2CF9AE}" pid="3" name="_dlc_DocIdItemGuid">
    <vt:lpwstr>11d81972-05a8-478b-9f17-6681c16ed5e4</vt:lpwstr>
  </property>
</Properties>
</file>