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Teknologikatalog\1. Hjemmeside opdateringer\03 Fornybare brændsler\20221001 Refuels - Pyrolyse rettelser\"/>
    </mc:Choice>
  </mc:AlternateContent>
  <bookViews>
    <workbookView xWindow="-120" yWindow="-120" windowWidth="29040" windowHeight="17640" tabRatio="737" firstSheet="23"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 name="105 Slow pyrolysis, Straw" sheetId="68" r:id="rId32"/>
    <sheet name="105 Slow pyrolysis, Digestate" sheetId="69" r:id="rId33"/>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<sst xmlns="http://schemas.openxmlformats.org/spreadsheetml/2006/main" count="2946" uniqueCount="1014">
  <si>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</si>
  <si>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</si>
  <si>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</si>
  <si>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</si>
  <si>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</si>
  <si>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</si>
  <si>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</si>
  <si>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</si>
  <si>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</si>
  <si>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</si>
  <si>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</si>
  <si>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</si>
  <si>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</si>
  <si>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</si>
  <si>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</si>
  <si>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</si>
  <si>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</si>
  <si>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</si>
  <si>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</si>
  <si>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</si>
  <si>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</si>
  <si>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</si>
  <si>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</si>
  <si>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</si>
  <si>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</si>
  <si>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</si>
  <si>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</si>
  <si>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</si>
  <si>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</si>
  <si>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</si>
  <si>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</si>
  <si>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</si>
  <si>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</si>
  <si>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</si>
  <si>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</si>
  <si>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</si>
  <si>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</si>
  <si>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</si>
  <si>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</si>
  <si>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</si>
  <si>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</si>
  <si>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</si>
  <si>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</si>
  <si>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</si>
  <si>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</si>
  <si>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</si>
  <si>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</si>
  <si>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</si>
  <si>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</si>
  <si>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</si>
  <si>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</si>
  <si>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</si>
  <si>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</si>
  <si>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</si>
  <si>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</si>
  <si>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</si>
  <si>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</si>
  <si>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</si>
  <si>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</si>
  <si>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</si>
  <si>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</si>
  <si>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</si>
  <si>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</si>
  <si>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</si>
  <si>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</si>
  <si>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</si>
  <si>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</si>
  <si>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</si>
  <si>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</si>
  <si>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</si>
  <si>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</si>
  <si>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</si>
  <si>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</si>
  <si>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</si>
  <si>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</si>
  <si>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</si>
  <si>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</si>
  <si>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</si>
  <si>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</si>
  <si>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</si>
  <si>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</si>
  <si>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</si>
  <si>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</si>
  <si>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</si>
  <si>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</si>
  <si>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</si>
  <si>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</si>
  <si>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</si>
  <si>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</si>
  <si>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</si>
  <si>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</si>
  <si>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</si>
  <si>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</si>
  <si>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</si>
  <si>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</si>
  <si>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</si>
  <si>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</si>
  <si>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</si>
  <si>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</si>
  <si>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</si>
  <si>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</si>
  <si>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</si>
  <si>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</si>
  <si>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</si>
  <si>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</si>
  <si>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</si>
  <si>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</si>
  <si>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</si>
  <si>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</si>
  <si>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</si>
  <si>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</si>
  <si>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</si>
  <si>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</si>
  <si>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</si>
  <si>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</si>
  <si>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</si>
  <si>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</si>
  <si>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</si>
  <si>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</si>
  <si>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</si>
  <si>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</si>
  <si>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</si>
  <si>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</si>
  <si>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</si>
  <si>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</si>
  <si>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</si>
  <si>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</si>
  <si>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</si>
  <si>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</si>
  <si>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</si>
  <si>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</si>
  <si>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</si>
  <si>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</si>
  <si>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</si>
  <si>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</si>
  <si>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</si>
  <si>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</si>
  <si>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</si>
  <si>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</si>
  <si>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</si>
  <si>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</si>
  <si>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</si>
  <si>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</si>
  <si>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</si>
  <si>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</si>
  <si>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</si>
  <si>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</si>
  <si>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</si>
  <si>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</si>
  <si>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</si>
  <si>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</si>
  <si>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</si>
  <si>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</si>
  <si>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</si>
  <si>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</si>
  <si>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</si>
  <si>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</si>
  <si>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</si>
  <si>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</si>
  <si>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</si>
  <si>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</si>
  <si>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</si>
  <si>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</si>
  <si>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</si>
  <si>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</si>
  <si>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</si>
  <si>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</si>
  <si>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</si>
  <si>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</si>
  <si>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</si>
  <si>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</si>
  <si>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</si>
  <si>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</si>
  <si>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</si>
  <si>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</si>
  <si>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</si>
  <si>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</si>
  <si>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</si>
  <si>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</si>
  <si>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</si>
  <si>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</si>
  <si>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</si>
  <si>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</si>
  <si>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</si>
  <si>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</si>
  <si>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</si>
  <si>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</si>
  <si>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</si>
  <si>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</si>
  <si>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</si>
  <si>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</si>
  <si>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</si>
  <si>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</si>
  <si>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</si>
  <si>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</si>
  <si>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</si>
  <si>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</si>
  <si>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</si>
  <si>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</si>
  <si>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</si>
  <si>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</si>
  <si>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</si>
  <si>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</si>
  <si>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</si>
  <si>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</si>
  <si>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</si>
  <si>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</si>
  <si>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</si>
  <si>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</si>
  <si>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</si>
  <si>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</si>
  <si>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</si>
  <si>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</si>
  <si>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</si>
  <si>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</si>
  <si>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</si>
  <si>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</si>
  <si>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</si>
  <si>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</si>
  <si>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</si>
  <si>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</si>
  <si>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</si>
  <si>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</si>
  <si>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</si>
  <si>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</si>
  <si>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</si>
  <si>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</si>
  <si>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</si>
  <si>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</si>
  <si>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</si>
  <si>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</si>
  <si>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</si>
  <si>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</si>
  <si>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</si>
  <si>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</si>
  <si>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</si>
  <si>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</si>
  <si>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</si>
  <si>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</si>
  <si>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</si>
  <si>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</si>
  <si>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</si>
  <si>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</si>
  <si>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</si>
  <si>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</si>
  <si>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</si>
  <si>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</si>
  <si>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</si>
  <si>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</si>
  <si>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</si>
  <si>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</si>
  <si>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</si>
  <si>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</si>
  <si>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</si>
  <si>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</si>
  <si>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</si>
  <si>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</si>
  <si>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</si>
  <si>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</si>
  <si>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</si>
  <si>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</si>
  <si>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</si>
  <si>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</si>
  <si>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</si>
  <si>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</si>
  <si>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</si>
  <si>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</si>
  <si>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</si>
  <si>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</si>
  <si>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</si>
  <si>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</si>
  <si>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</si>
  <si>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</si>
  <si>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</si>
  <si>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</si>
  <si>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</si>
  <si>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</si>
  <si>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</si>
  <si>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</si>
  <si>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</si>
  <si>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</si>
  <si>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</si>
  <si>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</si>
  <si>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</si>
  <si>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</si>
  <si>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</si>
  <si>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</si>
  <si>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</si>
  <si>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</si>
  <si>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</si>
  <si>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</si>
  <si>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</si>
  <si>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</si>
  <si>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</si>
  <si>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</si>
  <si>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</si>
  <si>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</si>
  <si>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</si>
  <si>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</si>
  <si>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</si>
  <si>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</si>
  <si>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</si>
  <si>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</si>
  <si>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</si>
  <si>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</si>
  <si>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</si>
  <si>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</si>
  <si>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</si>
  <si>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</si>
  <si>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</si>
  <si>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</si>
  <si>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</si>
  <si>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</si>
  <si>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</si>
  <si>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</si>
  <si>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</si>
  <si>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</si>
  <si>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</si>
  <si>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</si>
  <si>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</si>
  <si>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</si>
  <si>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</si>
  <si>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</si>
  <si>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</si>
  <si>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</si>
  <si>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</si>
  <si>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</si>
  <si>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</si>
  <si>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</si>
  <si>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</si>
  <si>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</si>
  <si>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</si>
  <si>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</si>
  <si>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</si>
  <si>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</si>
  <si>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</si>
  <si>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</si>
  <si>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</si>
  <si>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</si>
  <si>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</si>
  <si>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</si>
  <si>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</si>
  <si>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</si>
  <si>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</si>
  <si>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</si>
  <si>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</si>
  <si>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</si>
  <si>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</si>
  <si>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</si>
  <si>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</si>
  <si>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</si>
  <si>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</si>
  <si>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</si>
  <si>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</si>
  <si>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</si>
  <si>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</si>
  <si>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</si>
  <si>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</si>
  <si>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</si>
  <si>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</si>
  <si>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</si>
  <si>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</si>
  <si>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</si>
  <si>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</si>
  <si>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</si>
  <si>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</si>
  <si>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</si>
  <si>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</si>
  <si>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</si>
  <si>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</si>
  <si>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</si>
  <si>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</si>
  <si>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</si>
  <si>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</si>
  <si>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</si>
  <si>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</si>
  <si>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</si>
  <si>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</si>
  <si>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</si>
  <si>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</si>
  <si>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</si>
  <si>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</si>
  <si>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</si>
  <si>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</si>
  <si>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</si>
  <si>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</si>
  <si>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</si>
  <si>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</si>
  <si>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</si>
  <si>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</si>
  <si>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</si>
  <si>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</si>
  <si>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</si>
  <si>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</si>
  <si>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</si>
  <si>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</si>
  <si>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</si>
  <si>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</si>
  <si>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</si>
  <si>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</si>
  <si>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</si>
  <si>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</si>
  <si>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</si>
  <si>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</si>
  <si>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</si>
  <si>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</si>
  <si>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</si>
  <si>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</si>
  <si>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</si>
  <si>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</si>
  <si>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</si>
  <si>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</si>
  <si>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</si>
  <si>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</si>
  <si>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</si>
  <si>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</si>
  <si>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</si>
  <si>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</si>
  <si>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</si>
  <si>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</si>
  <si>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</si>
  <si>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</si>
  <si>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</si>
  <si>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</si>
  <si>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</si>
  <si>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</si>
  <si>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</si>
  <si>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</si>
  <si>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</si>
  <si>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</si>
  <si>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</si>
  <si>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</si>
  <si>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</si>
  <si>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</si>
  <si>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</si>
  <si>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</si>
  <si>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</si>
  <si>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</si>
  <si>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</si>
  <si>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</si>
  <si>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</si>
  <si>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</si>
  <si>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</si>
  <si>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</si>
  <si>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</si>
  <si>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</si>
  <si>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</si>
  <si>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</si>
  <si>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</si>
  <si>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</si>
  <si>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</si>
  <si>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</si>
  <si>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</si>
  <si>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</si>
  <si>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</si>
  <si>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</si>
  <si>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</si>
  <si>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</si>
  <si>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</si>
  <si>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</si>
  <si>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</si>
  <si>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</si>
  <si>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</si>
  <si>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</si>
  <si>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</si>
  <si>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</si>
  <si>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</si>
  <si>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</si>
  <si>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</si>
  <si>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</si>
  <si>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</si>
  <si>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</si>
  <si>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</si>
  <si>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</si>
  <si>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</si>
  <si>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</si>
  <si>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</si>
  <si>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</si>
  <si>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</si>
  <si>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</si>
  <si>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</si>
  <si>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</si>
  <si>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</si>
  <si>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</si>
  <si>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</si>
  <si>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</si>
  <si>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</si>
  <si>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</si>
  <si>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</si>
  <si>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</si>
  <si>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</si>
  <si>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</si>
  <si>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</si>
  <si>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</si>
  <si>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</si>
  <si>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</si>
  <si>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</si>
  <si>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</si>
  <si>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</si>
  <si>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</si>
  <si>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</si>
  <si>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</si>
  <si>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</si>
  <si>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</si>
  <si>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</si>
  <si>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</si>
  <si>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</si>
  <si>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</si>
  <si>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</si>
  <si>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</si>
  <si>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</si>
  <si>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</si>
  <si>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</si>
  <si>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</si>
  <si>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</si>
  <si>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</si>
  <si>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</si>
  <si>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</si>
  <si>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</si>
  <si>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</si>
  <si>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</si>
  <si>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</si>
  <si>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</si>
  <si>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</si>
  <si>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</si>
  <si>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</si>
  <si>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</si>
  <si>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</si>
  <si>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</si>
  <si>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</si>
  <si>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</si>
  <si>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</si>
  <si>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</si>
  <si>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</si>
  <si>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</si>
  <si>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</si>
  <si>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</si>
  <si>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</si>
  <si>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</si>
  <si>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</si>
  <si>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</si>
  <si>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</si>
  <si>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</si>
  <si>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</si>
  <si>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</si>
  <si>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</si>
  <si>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</si>
  <si>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</si>
  <si>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</si>
  <si>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</si>
  <si>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</si>
  <si>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</si>
  <si>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</si>
  <si>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</si>
  <si>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</si>
  <si>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</si>
  <si>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</si>
  <si>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</si>
  <si>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</si>
  <si>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</si>
  <si>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</si>
  <si>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</si>
  <si>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</si>
  <si>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</si>
  <si>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</si>
  <si>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</si>
  <si>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</si>
  <si>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</si>
  <si>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</si>
  <si>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</si>
  <si>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</si>
  <si>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</si>
  <si>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</si>
  <si>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</si>
  <si>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</si>
  <si>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</si>
  <si>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</si>
  <si>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</si>
  <si>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</si>
  <si>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</si>
  <si>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</si>
  <si>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</si>
  <si>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</si>
  <si>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</si>
  <si>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</si>
  <si>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</si>
  <si>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</si>
  <si>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</si>
  <si>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</si>
  <si>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</si>
  <si>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</si>
  <si>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</si>
  <si>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</si>
  <si>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</si>
  <si>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</si>
  <si>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</si>
  <si>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</si>
  <si>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</si>
  <si>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</si>
  <si>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</si>
  <si>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</si>
  <si>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</si>
  <si>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</si>
  <si>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</si>
  <si>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</si>
  <si>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</si>
  <si>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</si>
  <si>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</si>
  <si>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</si>
  <si>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</si>
  <si>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</si>
  <si>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</si>
  <si>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</si>
  <si>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</si>
  <si>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</si>
  <si>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</si>
  <si>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</si>
  <si>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</si>
  <si>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</si>
  <si>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</si>
  <si>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</si>
  <si>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</si>
  <si>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</si>
  <si>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</si>
  <si>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</si>
  <si>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</si>
  <si>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</si>
  <si>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</si>
  <si>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</si>
  <si>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</si>
  <si>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</si>
  <si>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</si>
  <si>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</si>
  <si>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</si>
  <si>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</si>
  <si>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</si>
  <si>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</si>
  <si>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</si>
  <si>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</si>
  <si>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</si>
  <si>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</si>
  <si>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</si>
  <si>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</si>
  <si>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</si>
  <si>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</si>
  <si>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</si>
  <si>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</si>
  <si>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</si>
  <si>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</si>
  <si>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</si>
  <si>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</si>
  <si>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</si>
  <si>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</si>
  <si>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</si>
  <si>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</si>
  <si>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</si>
  <si>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</si>
  <si>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</si>
  <si>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</si>
  <si>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</si>
  <si>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</si>
  <si>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</si>
  <si>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</si>
  <si>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</si>
  <si>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</si>
  <si>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</si>
  <si>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</si>
  <si>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</si>
  <si>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</si>
  <si>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</si>
  <si>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</si>
  <si>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</si>
  <si>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</si>
  <si>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</si>
  <si>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</si>
  <si>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</si>
  <si>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</si>
  <si>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</si>
  <si>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</si>
  <si>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</si>
  <si>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</si>
  <si>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</si>
  <si>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</si>
  <si>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</si>
  <si>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</si>
  <si>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</si>
  <si>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</si>
  <si>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</si>
  <si>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</si>
  <si>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</si>
  <si>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</si>
  <si>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</si>
  <si>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</si>
  <si>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</si>
  <si>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</si>
  <si>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</si>
  <si>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</si>
  <si>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</si>
  <si>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</si>
  <si>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</si>
  <si>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</si>
  <si>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</si>
  <si>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</si>
  <si>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</si>
  <si>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</si>
  <si>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</si>
  <si>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</si>
  <si>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</si>
  <si>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</si>
  <si>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</si>
  <si>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</si>
  <si>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</si>
  <si>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</si>
  <si>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</si>
  <si>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</si>
  <si>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</si>
  <si>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</si>
  <si>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</si>
  <si>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</si>
  <si>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</si>
  <si>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</si>
  <si>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</si>
  <si>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</si>
  <si>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</si>
  <si>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</si>
  <si>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</si>
  <si>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</si>
  <si>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</si>
  <si>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</si>
  <si>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</si>
  <si>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</si>
  <si>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</si>
  <si>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</si>
  <si>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</si>
  <si>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</si>
  <si>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</si>
  <si>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</si>
  <si>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</si>
  <si>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</si>
  <si>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</si>
  <si>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</si>
  <si>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</si>
  <si>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</si>
  <si>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</si>
  <si>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</si>
  <si>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</si>
  <si>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</si>
  <si>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</si>
  <si>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</si>
  <si>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</si>
  <si>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</si>
  <si>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</si>
  <si>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</si>
  <si>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</si>
  <si>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</si>
  <si>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</si>
  <si>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</si>
  <si>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</si>
  <si>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</si>
  <si>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</si>
  <si>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</si>
  <si>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</si>
  <si>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</si>
  <si>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</si>
  <si>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</si>
  <si>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</si>
  <si>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</si>
  <si>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</si>
  <si>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</si>
  <si>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</si>
  <si>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</si>
  <si>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</si>
  <si>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</si>
  <si>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</si>
  <si>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</si>
  <si>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</si>
  <si>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</si>
  <si>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</si>
  <si>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</si>
  <si>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</si>
  <si>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</si>
  <si>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</si>
  <si>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</si>
  <si>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</si>
  <si>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</si>
  <si>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</si>
  <si>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</si>
  <si>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</si>
  <si>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</si>
  <si>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</si>
  <si>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</si>
  <si>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</si>
  <si>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</si>
  <si>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</si>
  <si>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</si>
  <si>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</si>
  <si>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</si>
  <si>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</si>
  <si>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</si>
  <si>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</si>
  <si>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</si>
  <si>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</si>
  <si>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</si>
  <si>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</si>
  <si>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</si>
  <si>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</si>
  <si>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</si>
  <si>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</si>
  <si>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</si>
  <si>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</si>
  <si>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</si>
  <si>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</si>
  <si>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</si>
  <si>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</si>
  <si>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</si>
  <si>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</si>
  <si>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</si>
  <si>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</si>
  <si>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</si>
  <si>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</si>
  <si>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</si>
  <si>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</si>
  <si>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</si>
  <si>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</si>
  <si>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</si>
  <si>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</si>
  <si>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</si>
  <si>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</si>
  <si>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</si>
  <si>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</si>
  <si>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</si>
  <si>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</si>
  <si>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</si>
  <si>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</si>
  <si>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</si>
  <si>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</si>
  <si>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</si>
  <si>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</si>
  <si>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</si>
  <si>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</si>
  <si>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</si>
  <si>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</si>
  <si>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</si>
  <si>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</si>
  <si>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</si>
  <si>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</si>
  <si>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</si>
  <si>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</si>
  <si>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</si>
  <si>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</si>
  <si>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</si>
  <si>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</si>
  <si>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</si>
  <si>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</si>
  <si>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</si>
  <si>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</si>
  <si>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</si>
  <si>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</si>
  <si>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</si>
  <si>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</si>
  <si>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</si>
  <si>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</si>
  <si>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</si>
  <si>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</si>
  <si>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</si>
  <si>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</si>
  <si>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</si>
  <si>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</si>
  <si>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</si>
  <si>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</si>
  <si>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</si>
  <si>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</si>
  <si>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</si>
  <si>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</si>
  <si>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</si>
  <si>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</si>
  <si>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</si>
  <si>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</si>
  <si>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</si>
  <si>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</si>
  <si>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</si>
  <si>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</si>
  <si>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</si>
  <si>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</si>
  <si>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</si>
  <si>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</si>
  <si>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</si>
  <si>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</si>
  <si>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</si>
  <si>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</si>
  <si>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</si>
  <si>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</si>
  <si>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</si>
  <si>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</si>
  <si>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</si>
  <si>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</si>
  <si>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</si>
  <si>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</si>
  <si>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</si>
  <si>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</si>
  <si>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</si>
  <si>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</si>
  <si>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</si>
  <si>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</si>
  <si>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</si>
  <si>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</si>
  <si>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</si>
  <si>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</si>
  <si>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</si>
  <si>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</si>
  <si>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</si>
  <si>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</si>
  <si>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</si>
  <si>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</si>
  <si>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</si>
  <si>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</si>
  <si>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</si>
  <si>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</si>
  <si>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</si>
  <si>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</si>
  <si>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</si>
  <si>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</si>
  <si>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</si>
  <si>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</si>
  <si>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</si>
  <si>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</si>
  <si>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</si>
  <si>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</si>
  <si>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</si>
  <si>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</si>
  <si>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</si>
  <si>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</si>
  <si>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</si>
  <si>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</si>
  <si>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</si>
  <si>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</si>
  <si>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</si>
  <si>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</si>
  <si>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</si>
  <si>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</si>
  <si>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</si>
  <si>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</si>
  <si>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</si>
  <si>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</si>
  <si>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</si>
  <si>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</si>
  <si>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</si>
  <si>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</si>
  <si>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</si>
  <si>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</si>
  <si>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</si>
  <si>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</si>
  <si>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</si>
  <si>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</si>
  <si>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Uncertainty (2025)</t>
  </si>
  <si>
    <t>Typical total plant size, MW output</t>
  </si>
  <si>
    <t>Typical total plant size, MW input</t>
  </si>
  <si>
    <t>Biochar Output, MWh/MWh Total Input</t>
  </si>
  <si>
    <t>Pyrolysis oil Output, MWh/MWh Total Input</t>
  </si>
  <si>
    <t>Pyrolysis gas Output, MWh/MWh Total Input</t>
  </si>
  <si>
    <t>Heat Output, MWh/MWh Total Input</t>
  </si>
  <si>
    <t>Specific investment (M€ /MW output from pyrolysis process)</t>
  </si>
  <si>
    <t>K, L</t>
  </si>
  <si>
    <t>Fixed O&amp;M (M€ /MW/year output from pyrolysis process)</t>
  </si>
  <si>
    <t>Variable O&amp;M (€ /MWh output from pyrolysis process)</t>
  </si>
  <si>
    <t>Start up  (M€ /MW output from pyrolysis process per startup)</t>
  </si>
  <si>
    <t>Specific energy content (GJ/ton biochar from straw)</t>
  </si>
  <si>
    <t>O, S</t>
  </si>
  <si>
    <t>Specific bulk density of biochar (ton/m3)</t>
  </si>
  <si>
    <t>S</t>
  </si>
  <si>
    <t>Specific absolute density of biochar (ton/m3)</t>
  </si>
  <si>
    <t>Specific energy content (GJ/ton pyrlolysis oil from straw)</t>
  </si>
  <si>
    <t>P, S</t>
  </si>
  <si>
    <t>Specific density of pyrlolysis oil (ton/m3)</t>
  </si>
  <si>
    <t>Specific energy content (MJ/Nm3 pyrolysis gas from straw)</t>
  </si>
  <si>
    <t>Q, R, S</t>
  </si>
  <si>
    <t>Specific density of pyrolysis gas (kg/Nm3)</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</si>
  <si>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</si>
  <si>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</si>
  <si>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</si>
  <si>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</si>
  <si>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</si>
  <si>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</si>
  <si>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r>
      <t>F. The yield of the differnt outputs can be adjusted, these figures are assuming a plant designed for maximum biochar</t>
    </r>
    <r>
      <rPr>
        <sz val="8"/>
        <rFont val="Arial"/>
        <family val="2"/>
      </rPr>
      <t xml:space="preserve"> output. The heat required for the pyrolysis process is generated by burning a part of the gas produced during the process.</t>
    </r>
  </si>
  <si>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</si>
  <si>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</si>
  <si>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</si>
  <si>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</si>
  <si>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</si>
  <si>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</si>
  <si>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</si>
  <si>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</si>
  <si>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</si>
  <si>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</si>
  <si>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</si>
  <si>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</si>
  <si>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</si>
  <si>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</si>
  <si>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</si>
  <si>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</si>
  <si>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</si>
  <si>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</si>
  <si>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Specific energy content (GJ/ton biochar from digestate)</t>
  </si>
  <si>
    <t>Specific energy content (GJ/ton pyrlolysis oil from digestate)</t>
  </si>
  <si>
    <t>Specific energy content (MJ/Nm3 pyrolysis gas from digestate)</t>
  </si>
  <si>
    <t>Q, S</t>
  </si>
  <si>
    <r>
      <t xml:space="preserve">F. The yield of the differnt outputs can be adjusted, these figures are assuming a plant designed for maximum biochar output. </t>
    </r>
    <r>
      <rPr>
        <sz val="8"/>
        <rFont val="Arial"/>
        <family val="2"/>
      </rPr>
      <t>The heat required for the pyrolysis process is generated by burning a part of the gas produced during the process.</t>
    </r>
  </si>
  <si>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</si>
  <si>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</si>
  <si>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</si>
  <si>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</si>
  <si>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</si>
  <si>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Version 0008</t>
  </si>
  <si>
    <t>Fixed O&amp;M (k€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</si>
</sst>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
      <sz val="9"/>
      <color theme="1"/>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3">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xf numFmtId="0" fontId="73" fillId="0" borderId="0"/>
    <xf numFmtId="9" fontId="73" fillId="0" borderId="0" applyFont="0" applyFill="0" applyBorder="0" applyAlignment="0" applyProtection="0"/>
  </cellStyleXfs>
  <cellXfs count="692">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32" fillId="0" borderId="33" xfId="31" applyFont="1" applyBorder="1"/>
    <xf numFmtId="0" fontId="73" fillId="0" borderId="0" xfId="31"/>
    <xf numFmtId="0" fontId="32" fillId="0" borderId="33" xfId="31" applyFont="1" applyBorder="1" applyAlignment="1">
      <alignment horizontal="center"/>
    </xf>
    <xf numFmtId="0" fontId="32" fillId="0" borderId="35" xfId="31" applyFont="1" applyBorder="1"/>
    <xf numFmtId="0" fontId="32" fillId="0" borderId="35" xfId="31" applyFont="1" applyBorder="1" applyAlignment="1">
      <alignment horizontal="center"/>
    </xf>
    <xf numFmtId="0" fontId="32" fillId="0" borderId="30" xfId="31" applyFont="1" applyBorder="1"/>
    <xf numFmtId="0" fontId="33" fillId="0" borderId="34" xfId="31" applyFont="1" applyBorder="1"/>
    <xf numFmtId="0" fontId="33" fillId="0" borderId="34" xfId="31" applyFont="1" applyBorder="1" applyAlignment="1">
      <alignment horizontal="center"/>
    </xf>
    <xf numFmtId="0" fontId="33" fillId="0" borderId="32" xfId="31" applyFont="1" applyBorder="1" applyAlignment="1">
      <alignment horizontal="center"/>
    </xf>
    <xf numFmtId="0" fontId="33" fillId="0" borderId="14" xfId="31" applyFont="1" applyBorder="1"/>
    <xf numFmtId="9" fontId="33" fillId="0" borderId="33" xfId="32" applyFont="1" applyBorder="1"/>
    <xf numFmtId="0" fontId="33" fillId="0" borderId="14" xfId="31" applyFont="1" applyBorder="1" applyAlignment="1">
      <alignment horizontal="center"/>
    </xf>
    <xf numFmtId="0" fontId="33" fillId="0" borderId="33" xfId="31" applyFont="1" applyBorder="1"/>
    <xf numFmtId="0" fontId="33" fillId="0" borderId="33" xfId="31" applyFont="1" applyBorder="1" applyAlignment="1">
      <alignment horizontal="center"/>
    </xf>
    <xf numFmtId="0" fontId="33" fillId="0" borderId="35" xfId="31" applyFont="1" applyBorder="1"/>
    <xf numFmtId="0" fontId="33" fillId="0" borderId="35" xfId="31" applyFont="1" applyBorder="1" applyAlignment="1">
      <alignment horizontal="center"/>
    </xf>
    <xf numFmtId="0" fontId="33" fillId="0" borderId="19" xfId="31" applyFont="1" applyBorder="1"/>
    <xf numFmtId="9" fontId="33" fillId="0" borderId="34" xfId="31" applyNumberFormat="1" applyFont="1" applyBorder="1"/>
    <xf numFmtId="2" fontId="33" fillId="0" borderId="14" xfId="31" applyNumberFormat="1" applyFont="1" applyBorder="1"/>
    <xf numFmtId="0" fontId="33" fillId="0" borderId="30" xfId="31" applyFont="1" applyBorder="1"/>
    <xf numFmtId="0" fontId="33" fillId="0" borderId="34" xfId="31" applyFont="1" applyBorder="1" applyAlignment="1">
      <alignment horizontal="right"/>
    </xf>
    <xf numFmtId="0" fontId="33" fillId="0" borderId="7" xfId="31" applyFont="1" applyBorder="1"/>
    <xf numFmtId="165" fontId="33" fillId="0" borderId="14" xfId="31" applyNumberFormat="1" applyFont="1" applyBorder="1"/>
    <xf numFmtId="9" fontId="33" fillId="0" borderId="14" xfId="31" applyNumberFormat="1" applyFont="1" applyBorder="1"/>
    <xf numFmtId="2" fontId="33" fillId="0" borderId="33" xfId="31" applyNumberFormat="1" applyFont="1" applyBorder="1"/>
    <xf numFmtId="1" fontId="33" fillId="0" borderId="33" xfId="31" applyNumberFormat="1" applyFont="1" applyBorder="1"/>
    <xf numFmtId="170" fontId="33" fillId="0" borderId="33" xfId="31" applyNumberFormat="1" applyFont="1" applyBorder="1"/>
    <xf numFmtId="165" fontId="33" fillId="0" borderId="33" xfId="31" applyNumberFormat="1" applyFont="1" applyBorder="1"/>
    <xf numFmtId="170" fontId="33" fillId="0" borderId="35" xfId="31" applyNumberFormat="1" applyFont="1" applyBorder="1"/>
    <xf numFmtId="1" fontId="33" fillId="0" borderId="35" xfId="31" applyNumberFormat="1" applyFont="1" applyBorder="1"/>
    <xf numFmtId="9" fontId="33" fillId="0" borderId="35" xfId="31" applyNumberFormat="1" applyFont="1" applyBorder="1"/>
    <xf numFmtId="9" fontId="33" fillId="0" borderId="33" xfId="31" applyNumberFormat="1" applyFont="1" applyBorder="1"/>
    <xf numFmtId="0" fontId="26" fillId="0" borderId="0" xfId="31" applyFont="1"/>
    <xf numFmtId="0" fontId="13" fillId="0" borderId="0" xfId="31" applyFont="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xf numFmtId="0" fontId="26" fillId="0" borderId="30" xfId="31" applyFont="1" applyBorder="1" applyAlignment="1">
      <alignment horizontal="center"/>
    </xf>
    <xf numFmtId="0" fontId="26" fillId="0" borderId="34" xfId="31" applyFont="1" applyBorder="1" applyAlignment="1">
      <alignment horizontal="center"/>
    </xf>
    <xf numFmtId="0" fontId="26" fillId="0" borderId="32" xfId="31" applyFont="1" applyBorder="1" applyAlignment="1">
      <alignment horizontal="center"/>
    </xf>
    <xf numFmtId="0" fontId="32" fillId="0" borderId="30" xfId="31" applyFont="1" applyBorder="1" applyAlignment="1">
      <alignment horizontal="center"/>
    </xf>
    <xf numFmtId="0" fontId="32" fillId="0" borderId="32" xfId="31" applyFont="1" applyBorder="1" applyAlignment="1">
      <alignment horizontal="center"/>
    </xf>
  </cellXfs>
  <cellStyles count="33">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xfId="2" builtinId="5"/>
    <cellStyle name="Percent 2" xfId="9"/>
    <cellStyle name="Percent 3" xfId="32"/>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workbookViewId="0">
      <selection activeCell="A29" sqref="A29"/>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801</v>
      </c>
    </row>
    <row r="10" spans="1:4" x14ac:dyDescent="0.3">
      <c r="A10" s="507" t="s">
        <v>840</v>
      </c>
    </row>
    <row r="11" spans="1:4" x14ac:dyDescent="0.3">
      <c r="A11" s="507" t="s">
        <v>843</v>
      </c>
    </row>
    <row r="12" spans="1:4" x14ac:dyDescent="0.3">
      <c r="A12" s="507" t="s">
        <v>842</v>
      </c>
    </row>
    <row r="13" spans="1:4" x14ac:dyDescent="0.3">
      <c r="A13" s="507" t="s">
        <v>841</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1012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802</v>
      </c>
    </row>
    <row r="31" spans="1:6" x14ac:dyDescent="0.3">
      <c r="A31" s="507" t="s">
        <v>803</v>
      </c>
    </row>
    <row r="32" spans="1:6" x14ac:dyDescent="0.3">
      <c r="A32" s="507" t="s">
        <v>1011</v>
      </c>
    </row>
    <row r="33" spans="1:1" x14ac:dyDescent="0.3">
      <c r="A33" s="507" t="s">
        <v>1010</v>
      </c>
    </row>
    <row r="34" spans="1:1" x14ac:dyDescent="0.3">
      <c r="A34" s="507"/>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879</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1" customHeight="1" x14ac:dyDescent="0.3">
      <c r="A19" s="1"/>
      <c r="B19" s="171" t="s">
        <v>849</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650</v>
      </c>
      <c r="D29" s="190">
        <v>450</v>
      </c>
      <c r="E29" s="190">
        <v>300</v>
      </c>
      <c r="F29" s="190">
        <v>250</v>
      </c>
      <c r="G29" s="190">
        <v>400</v>
      </c>
      <c r="H29" s="190">
        <v>800</v>
      </c>
      <c r="I29" s="190">
        <v>150</v>
      </c>
      <c r="J29" s="190">
        <v>400</v>
      </c>
      <c r="K29" s="110" t="s">
        <v>853</v>
      </c>
      <c r="L29" s="239"/>
      <c r="M29" s="189"/>
    </row>
    <row r="30" spans="1:13" x14ac:dyDescent="0.3">
      <c r="A30" s="1"/>
      <c r="B30" s="171" t="s">
        <v>920</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2</v>
      </c>
      <c r="D33" s="190">
        <v>2</v>
      </c>
      <c r="E33" s="190">
        <v>2</v>
      </c>
      <c r="F33" s="190">
        <v>2</v>
      </c>
      <c r="G33" s="190">
        <v>2</v>
      </c>
      <c r="H33" s="190">
        <v>2</v>
      </c>
      <c r="I33" s="190">
        <v>2</v>
      </c>
      <c r="J33" s="190">
        <v>2</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881</v>
      </c>
      <c r="C53" s="404"/>
      <c r="D53" s="404"/>
      <c r="E53" s="404"/>
      <c r="F53" s="404"/>
      <c r="G53" s="404"/>
      <c r="H53" s="404"/>
      <c r="I53" s="404"/>
      <c r="J53" s="404"/>
      <c r="K53" s="404"/>
      <c r="L53" s="404"/>
      <c r="M53" s="404"/>
      <c r="N53" s="542"/>
    </row>
    <row r="54" spans="1:14" x14ac:dyDescent="0.3">
      <c r="A54" s="149" t="s">
        <v>2</v>
      </c>
      <c r="B54" s="405" t="s">
        <v>882</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884</v>
      </c>
      <c r="C56" s="405"/>
      <c r="D56" s="405"/>
      <c r="E56" s="405"/>
      <c r="F56" s="405"/>
      <c r="G56" s="405"/>
      <c r="H56" s="405"/>
      <c r="I56" s="405"/>
      <c r="J56" s="405"/>
      <c r="K56" s="405"/>
      <c r="L56" s="405"/>
      <c r="M56" s="405"/>
      <c r="N56" s="542"/>
    </row>
    <row r="57" spans="1:14" ht="15" customHeight="1" x14ac:dyDescent="0.3">
      <c r="A57" s="149" t="s">
        <v>40</v>
      </c>
      <c r="B57" s="91" t="s">
        <v>885</v>
      </c>
      <c r="C57" s="91"/>
      <c r="D57" s="91"/>
      <c r="E57" s="91"/>
      <c r="F57" s="91"/>
      <c r="G57" s="91"/>
      <c r="H57" s="91"/>
      <c r="I57" s="91"/>
      <c r="J57" s="91"/>
      <c r="K57" s="91"/>
      <c r="L57" s="91"/>
      <c r="M57" s="91"/>
      <c r="N57" s="542"/>
    </row>
    <row r="58" spans="1:14" ht="15" customHeight="1" x14ac:dyDescent="0.3">
      <c r="A58" s="149" t="s">
        <v>41</v>
      </c>
      <c r="B58" s="91" t="s">
        <v>886</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876</v>
      </c>
      <c r="D68" s="541"/>
      <c r="E68" s="541"/>
      <c r="F68" s="541"/>
      <c r="G68" s="541"/>
      <c r="H68" s="541"/>
      <c r="I68" s="541"/>
      <c r="J68" s="541"/>
      <c r="K68" s="541"/>
      <c r="L68" s="542"/>
      <c r="M68" s="542"/>
      <c r="N68" s="542"/>
    </row>
    <row r="69" spans="1:14" x14ac:dyDescent="0.3">
      <c r="A69" s="1">
        <v>24</v>
      </c>
      <c r="B69" s="210" t="s">
        <v>877</v>
      </c>
      <c r="D69" s="541"/>
      <c r="E69" s="541"/>
      <c r="F69" s="541"/>
      <c r="G69" s="541"/>
      <c r="H69" s="541"/>
      <c r="I69" s="541"/>
      <c r="J69" s="541"/>
      <c r="K69" s="541"/>
      <c r="L69" s="542"/>
      <c r="M69" s="542"/>
      <c r="N69" s="542"/>
    </row>
    <row r="70" spans="1:14" x14ac:dyDescent="0.3">
      <c r="A70" s="1">
        <v>26</v>
      </c>
      <c r="B70" s="210" t="s">
        <v>878</v>
      </c>
      <c r="D70" s="541"/>
      <c r="E70" s="541"/>
      <c r="F70" s="541"/>
      <c r="G70" s="541"/>
      <c r="H70" s="541"/>
      <c r="I70" s="541"/>
      <c r="J70" s="541"/>
      <c r="K70" s="541"/>
      <c r="L70" s="542"/>
      <c r="M70" s="542"/>
      <c r="N70" s="542"/>
    </row>
    <row r="71" spans="1:14" x14ac:dyDescent="0.3">
      <c r="A71">
        <v>27</v>
      </c>
      <c r="B71" s="210"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887</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7</v>
      </c>
      <c r="D33" s="190">
        <v>7</v>
      </c>
      <c r="E33" s="190">
        <v>7</v>
      </c>
      <c r="F33" s="190">
        <v>7</v>
      </c>
      <c r="G33" s="190">
        <v>7</v>
      </c>
      <c r="H33" s="190">
        <v>7</v>
      </c>
      <c r="I33" s="190">
        <v>7</v>
      </c>
      <c r="J33" s="190">
        <v>7</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888</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889</v>
      </c>
      <c r="C56" s="405"/>
      <c r="D56" s="405"/>
      <c r="E56" s="405"/>
      <c r="F56" s="405"/>
      <c r="G56" s="405"/>
      <c r="H56" s="405"/>
      <c r="I56" s="405"/>
      <c r="J56" s="405"/>
      <c r="K56" s="405"/>
      <c r="L56" s="405"/>
      <c r="M56" s="405"/>
      <c r="N56" s="542"/>
    </row>
    <row r="57" spans="1:14" ht="15" customHeight="1" x14ac:dyDescent="0.3">
      <c r="A57" s="149" t="s">
        <v>40</v>
      </c>
      <c r="B57" s="91" t="s">
        <v>890</v>
      </c>
      <c r="C57" s="91"/>
      <c r="D57" s="91"/>
      <c r="E57" s="91"/>
      <c r="F57" s="91"/>
      <c r="G57" s="91"/>
      <c r="H57" s="91"/>
      <c r="I57" s="91"/>
      <c r="J57" s="91"/>
      <c r="K57" s="91"/>
      <c r="L57" s="91"/>
      <c r="M57" s="91"/>
      <c r="N57" s="542"/>
    </row>
    <row r="58" spans="1:14" ht="15" customHeight="1" x14ac:dyDescent="0.3">
      <c r="A58" s="149" t="s">
        <v>41</v>
      </c>
      <c r="B58" s="91" t="s">
        <v>891</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24</v>
      </c>
      <c r="B69" s="247" t="s">
        <v>877</v>
      </c>
      <c r="D69" s="541"/>
      <c r="E69" s="541"/>
      <c r="F69" s="541"/>
      <c r="G69" s="541"/>
      <c r="H69" s="541"/>
      <c r="I69" s="541"/>
      <c r="J69" s="541"/>
      <c r="K69" s="541"/>
      <c r="L69" s="542"/>
      <c r="M69" s="542"/>
      <c r="N69" s="542"/>
    </row>
    <row r="70" spans="1:14" x14ac:dyDescent="0.3">
      <c r="A70" s="1">
        <v>26</v>
      </c>
      <c r="B70" s="247" t="s">
        <v>878</v>
      </c>
      <c r="D70" s="541"/>
      <c r="E70" s="541"/>
      <c r="F70" s="541"/>
      <c r="G70" s="541"/>
      <c r="H70" s="541"/>
      <c r="I70" s="541"/>
      <c r="J70" s="541"/>
      <c r="K70" s="541"/>
      <c r="L70" s="542"/>
      <c r="M70" s="542"/>
      <c r="N70" s="542"/>
    </row>
    <row r="71" spans="1:14" x14ac:dyDescent="0.3">
      <c r="A71">
        <v>27</v>
      </c>
      <c r="B71" s="247"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893</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4" customHeight="1" x14ac:dyDescent="0.3">
      <c r="A19" s="1"/>
      <c r="B19" s="171" t="s">
        <v>849</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4</v>
      </c>
      <c r="D33" s="190">
        <v>4</v>
      </c>
      <c r="E33" s="190">
        <v>4</v>
      </c>
      <c r="F33" s="190">
        <v>4</v>
      </c>
      <c r="G33" s="190">
        <v>4</v>
      </c>
      <c r="H33" s="190">
        <v>4</v>
      </c>
      <c r="I33" s="190">
        <v>4</v>
      </c>
      <c r="J33" s="190">
        <v>4</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606"/>
      <c r="B43" s="606"/>
      <c r="C43" s="606"/>
      <c r="D43" s="606"/>
      <c r="E43" s="606"/>
      <c r="F43" s="606"/>
      <c r="G43" s="606"/>
      <c r="H43" s="606"/>
      <c r="I43" s="606"/>
      <c r="J43" s="55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53"/>
      <c r="C49" s="553"/>
      <c r="D49" s="198"/>
      <c r="E49" s="553"/>
      <c r="F49" s="553"/>
      <c r="G49" s="553"/>
      <c r="H49" s="553"/>
      <c r="I49" s="553"/>
      <c r="J49" s="553"/>
      <c r="K49" s="146"/>
      <c r="L49" s="606"/>
      <c r="M49" s="606"/>
      <c r="N49" s="10"/>
    </row>
    <row r="50" spans="1:14" ht="14.4" customHeight="1" x14ac:dyDescent="0.3">
      <c r="A50" s="624" t="s">
        <v>6</v>
      </c>
      <c r="B50" s="624"/>
      <c r="C50" s="556"/>
      <c r="D50" s="556"/>
      <c r="E50" s="556"/>
      <c r="F50" s="556"/>
      <c r="G50" s="556"/>
      <c r="H50" s="556"/>
      <c r="I50" s="556"/>
      <c r="J50" s="556"/>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52"/>
    </row>
    <row r="54" spans="1:14" x14ac:dyDescent="0.3">
      <c r="A54" s="149" t="s">
        <v>2</v>
      </c>
      <c r="B54" s="405" t="s">
        <v>888</v>
      </c>
      <c r="D54" s="410"/>
      <c r="E54" s="410"/>
      <c r="F54" s="410"/>
      <c r="G54" s="410"/>
      <c r="H54" s="410"/>
      <c r="I54" s="410"/>
      <c r="J54" s="410"/>
      <c r="K54" s="410"/>
      <c r="L54" s="402"/>
      <c r="M54" s="402"/>
      <c r="N54" s="552"/>
    </row>
    <row r="55" spans="1:14" ht="15" customHeight="1" x14ac:dyDescent="0.3">
      <c r="A55" s="149" t="s">
        <v>1</v>
      </c>
      <c r="B55" s="405" t="s">
        <v>883</v>
      </c>
      <c r="C55" s="405"/>
      <c r="D55" s="405"/>
      <c r="E55" s="405"/>
      <c r="F55" s="405"/>
      <c r="G55" s="405"/>
      <c r="H55" s="405"/>
      <c r="I55" s="405"/>
      <c r="J55" s="405"/>
      <c r="K55" s="146"/>
      <c r="L55" s="91"/>
      <c r="M55" s="91"/>
      <c r="N55" s="552"/>
    </row>
    <row r="56" spans="1:14" ht="15" customHeight="1" x14ac:dyDescent="0.3">
      <c r="A56" s="149" t="s">
        <v>0</v>
      </c>
      <c r="B56" s="405" t="s">
        <v>889</v>
      </c>
      <c r="C56" s="405"/>
      <c r="D56" s="405"/>
      <c r="E56" s="405"/>
      <c r="F56" s="405"/>
      <c r="G56" s="405"/>
      <c r="H56" s="405"/>
      <c r="I56" s="405"/>
      <c r="J56" s="405"/>
      <c r="K56" s="405"/>
      <c r="L56" s="405"/>
      <c r="M56" s="405"/>
      <c r="N56" s="552"/>
    </row>
    <row r="57" spans="1:14" ht="15" customHeight="1" x14ac:dyDescent="0.3">
      <c r="A57" s="149" t="s">
        <v>40</v>
      </c>
      <c r="B57" s="91" t="s">
        <v>894</v>
      </c>
      <c r="C57" s="91"/>
      <c r="D57" s="91"/>
      <c r="E57" s="91"/>
      <c r="F57" s="91"/>
      <c r="G57" s="91"/>
      <c r="H57" s="91"/>
      <c r="I57" s="91"/>
      <c r="J57" s="91"/>
      <c r="K57" s="91"/>
      <c r="L57" s="91"/>
      <c r="M57" s="91"/>
      <c r="N57" s="552"/>
    </row>
    <row r="58" spans="1:14" ht="15" customHeight="1" x14ac:dyDescent="0.3">
      <c r="A58" s="149" t="s">
        <v>41</v>
      </c>
      <c r="B58" s="91" t="s">
        <v>891</v>
      </c>
      <c r="C58" s="91"/>
      <c r="D58" s="91"/>
      <c r="E58" s="91"/>
      <c r="F58" s="91"/>
      <c r="G58" s="91"/>
      <c r="H58" s="91"/>
      <c r="I58" s="91"/>
      <c r="J58" s="91"/>
      <c r="K58" s="91"/>
      <c r="L58" s="406"/>
      <c r="M58" s="406"/>
      <c r="N58" s="552"/>
    </row>
    <row r="59" spans="1:14" ht="15" customHeight="1" x14ac:dyDescent="0.3">
      <c r="A59" s="149" t="s">
        <v>127</v>
      </c>
      <c r="B59" s="247" t="s">
        <v>868</v>
      </c>
      <c r="C59" s="404"/>
      <c r="D59" s="404"/>
      <c r="E59" s="404"/>
      <c r="F59" s="404"/>
      <c r="G59" s="404"/>
      <c r="H59" s="404"/>
      <c r="I59" s="404"/>
      <c r="J59" s="404"/>
      <c r="K59" s="406"/>
      <c r="L59" s="406"/>
      <c r="M59" s="406"/>
      <c r="N59" s="55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10" t="s">
        <v>870</v>
      </c>
      <c r="C61" s="247"/>
      <c r="D61" s="247"/>
      <c r="E61" s="247"/>
      <c r="F61" s="247"/>
      <c r="G61" s="247"/>
      <c r="H61" s="247"/>
      <c r="I61" s="247"/>
      <c r="J61" s="247"/>
      <c r="K61" s="247"/>
      <c r="L61" s="247"/>
      <c r="M61" s="247"/>
      <c r="N61" s="247"/>
    </row>
    <row r="62" spans="1:14" x14ac:dyDescent="0.3">
      <c r="A62" s="149" t="s">
        <v>168</v>
      </c>
      <c r="B62" s="247" t="s">
        <v>871</v>
      </c>
      <c r="C62" s="408"/>
      <c r="D62" s="408"/>
      <c r="E62" s="408"/>
      <c r="F62" s="408"/>
      <c r="G62" s="408"/>
      <c r="H62" s="408"/>
      <c r="I62" s="408"/>
      <c r="J62" s="408"/>
      <c r="K62" s="408"/>
      <c r="L62" s="408"/>
      <c r="M62" s="408"/>
      <c r="N62" s="408"/>
    </row>
    <row r="63" spans="1:14" ht="15" customHeight="1" x14ac:dyDescent="0.3">
      <c r="A63" s="149" t="s">
        <v>692</v>
      </c>
      <c r="B63" s="210" t="s">
        <v>872</v>
      </c>
      <c r="C63" s="247"/>
      <c r="D63" s="247"/>
      <c r="E63" s="247"/>
      <c r="F63" s="247"/>
      <c r="G63" s="247"/>
      <c r="H63" s="247"/>
      <c r="I63" s="247"/>
      <c r="J63" s="247"/>
      <c r="K63" s="247"/>
      <c r="L63" s="247"/>
      <c r="M63" s="247"/>
      <c r="N63" s="247"/>
    </row>
    <row r="64" spans="1:14" x14ac:dyDescent="0.3">
      <c r="A64" s="149" t="s">
        <v>694</v>
      </c>
      <c r="B64" s="91" t="s">
        <v>873</v>
      </c>
      <c r="C64" s="408"/>
      <c r="D64" s="408"/>
      <c r="E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876</v>
      </c>
      <c r="D68" s="554"/>
      <c r="E68" s="554"/>
      <c r="F68" s="554"/>
      <c r="G68" s="554"/>
      <c r="H68" s="554"/>
      <c r="I68" s="554"/>
      <c r="J68" s="554"/>
      <c r="K68" s="554"/>
      <c r="L68" s="552"/>
      <c r="M68" s="552"/>
      <c r="N68" s="552"/>
    </row>
    <row r="69" spans="1:14" x14ac:dyDescent="0.3">
      <c r="A69" s="1">
        <v>24</v>
      </c>
      <c r="B69" s="247" t="s">
        <v>877</v>
      </c>
      <c r="D69" s="554"/>
      <c r="E69" s="554"/>
      <c r="F69" s="554"/>
      <c r="G69" s="554"/>
      <c r="H69" s="554"/>
      <c r="I69" s="554"/>
      <c r="J69" s="554"/>
      <c r="K69" s="554"/>
      <c r="L69" s="552"/>
      <c r="M69" s="552"/>
      <c r="N69" s="552"/>
    </row>
    <row r="70" spans="1:14" x14ac:dyDescent="0.3">
      <c r="A70" s="1">
        <v>26</v>
      </c>
      <c r="B70" s="247" t="s">
        <v>878</v>
      </c>
      <c r="D70" s="554"/>
      <c r="E70" s="554"/>
      <c r="F70" s="554"/>
      <c r="G70" s="554"/>
      <c r="H70" s="554"/>
      <c r="I70" s="554"/>
      <c r="J70" s="554"/>
      <c r="K70" s="554"/>
      <c r="L70" s="552"/>
      <c r="M70" s="552"/>
      <c r="N70" s="552"/>
    </row>
    <row r="71" spans="1:14" x14ac:dyDescent="0.3">
      <c r="A71">
        <v>27</v>
      </c>
      <c r="B71" s="247" t="s">
        <v>918</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895</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919</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921</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922</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924</v>
      </c>
      <c r="C16" s="219">
        <f>(74+81)/2</f>
        <v>77.5</v>
      </c>
      <c r="D16" s="219">
        <f>(77+84)/2</f>
        <v>80.5</v>
      </c>
      <c r="E16" s="219">
        <f>(D16+F16)/2</f>
        <v>82</v>
      </c>
      <c r="F16" s="219">
        <f>(77+90)/2</f>
        <v>83.5</v>
      </c>
      <c r="G16" s="219">
        <v>74</v>
      </c>
      <c r="H16" s="219">
        <v>81</v>
      </c>
      <c r="I16" s="219">
        <v>77</v>
      </c>
      <c r="J16" s="219">
        <v>84.6</v>
      </c>
      <c r="K16" s="110" t="s">
        <v>896</v>
      </c>
      <c r="L16" s="239" t="s">
        <v>847</v>
      </c>
      <c r="M16" s="186"/>
    </row>
    <row r="17" spans="1:13" x14ac:dyDescent="0.3">
      <c r="A17" s="1"/>
      <c r="B17" s="171" t="s">
        <v>923</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925</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926</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897</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950</v>
      </c>
      <c r="C27" s="136"/>
      <c r="D27" s="136"/>
      <c r="E27" s="136"/>
      <c r="F27" s="136"/>
      <c r="G27" s="136"/>
      <c r="H27" s="136"/>
      <c r="I27" s="136"/>
      <c r="J27" s="136"/>
      <c r="K27" s="110"/>
      <c r="L27" s="239"/>
      <c r="M27" s="10"/>
    </row>
    <row r="28" spans="1:13" x14ac:dyDescent="0.3">
      <c r="A28" s="1"/>
      <c r="B28" s="171" t="s">
        <v>898</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847</v>
      </c>
      <c r="M28" s="189"/>
    </row>
    <row r="29" spans="1:13" x14ac:dyDescent="0.3">
      <c r="A29" s="1"/>
      <c r="B29" s="171" t="s">
        <v>920</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899</v>
      </c>
      <c r="L29" s="239" t="s">
        <v>847</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914</v>
      </c>
      <c r="C32" s="190">
        <v>12</v>
      </c>
      <c r="D32" s="190">
        <v>12</v>
      </c>
      <c r="E32" s="190">
        <v>12</v>
      </c>
      <c r="F32" s="190">
        <v>12</v>
      </c>
      <c r="G32" s="190">
        <v>12</v>
      </c>
      <c r="H32" s="190">
        <v>12</v>
      </c>
      <c r="I32" s="190">
        <v>12</v>
      </c>
      <c r="J32" s="190">
        <v>12</v>
      </c>
      <c r="K32" s="190" t="s">
        <v>900</v>
      </c>
      <c r="L32" s="239" t="s">
        <v>859</v>
      </c>
      <c r="M32" s="10"/>
    </row>
    <row r="33" spans="1:14" x14ac:dyDescent="0.3">
      <c r="A33" s="1"/>
      <c r="B33" s="171" t="s">
        <v>857</v>
      </c>
      <c r="C33" s="136" t="s">
        <v>28</v>
      </c>
      <c r="D33" s="136" t="s">
        <v>28</v>
      </c>
      <c r="E33" s="136" t="s">
        <v>28</v>
      </c>
      <c r="F33" s="136" t="s">
        <v>28</v>
      </c>
      <c r="G33" s="136"/>
      <c r="H33" s="136"/>
      <c r="I33" s="136"/>
      <c r="J33" s="136"/>
      <c r="K33" s="110" t="s">
        <v>0</v>
      </c>
      <c r="L33" s="239"/>
      <c r="M33" s="10"/>
    </row>
    <row r="34" spans="1:14" x14ac:dyDescent="0.3">
      <c r="A34" s="1"/>
      <c r="B34" s="171" t="s">
        <v>858</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915</v>
      </c>
      <c r="C37" s="136">
        <v>0.65</v>
      </c>
      <c r="D37" s="136">
        <v>1</v>
      </c>
      <c r="E37" s="136">
        <v>1.5</v>
      </c>
      <c r="F37" s="136">
        <v>1.5</v>
      </c>
      <c r="G37" s="136">
        <v>0.5</v>
      </c>
      <c r="H37" s="136">
        <v>0.65</v>
      </c>
      <c r="I37" s="136">
        <v>1.5</v>
      </c>
      <c r="J37" s="136">
        <v>1.8</v>
      </c>
      <c r="K37" s="110"/>
      <c r="L37" s="239" t="s">
        <v>859</v>
      </c>
      <c r="M37" s="193"/>
    </row>
    <row r="38" spans="1:14" ht="17.100000000000001" customHeight="1" x14ac:dyDescent="0.3">
      <c r="A38" s="1"/>
      <c r="B38" s="171" t="s">
        <v>916</v>
      </c>
      <c r="C38" s="561">
        <v>35</v>
      </c>
      <c r="D38" s="561">
        <v>20</v>
      </c>
      <c r="E38" s="561">
        <v>15</v>
      </c>
      <c r="F38" s="561">
        <v>10</v>
      </c>
      <c r="G38" s="561">
        <v>35</v>
      </c>
      <c r="H38" s="561">
        <v>35</v>
      </c>
      <c r="I38" s="561">
        <v>10</v>
      </c>
      <c r="J38" s="561">
        <v>20</v>
      </c>
      <c r="K38" s="562"/>
      <c r="L38" s="560" t="s">
        <v>859</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606"/>
      <c r="B42" s="606"/>
      <c r="C42" s="606"/>
      <c r="D42" s="606"/>
      <c r="E42" s="606"/>
      <c r="F42" s="606"/>
      <c r="G42" s="606"/>
      <c r="H42" s="606"/>
      <c r="I42" s="606"/>
      <c r="J42" s="553"/>
      <c r="K42" s="146"/>
      <c r="L42" s="606"/>
      <c r="M42" s="606"/>
      <c r="N42" s="10"/>
    </row>
    <row r="43" spans="1:14" ht="14.4" hidden="1" customHeight="1" x14ac:dyDescent="0.3">
      <c r="A43" s="146"/>
      <c r="C43" s="606"/>
      <c r="D43" s="607"/>
      <c r="E43" s="607"/>
      <c r="F43" s="607"/>
      <c r="G43" s="607"/>
      <c r="H43" s="607"/>
      <c r="I43" s="607"/>
      <c r="J43" s="607"/>
      <c r="K43" s="607"/>
      <c r="L43" s="606"/>
      <c r="M43" s="606"/>
      <c r="N43" s="10"/>
    </row>
    <row r="44" spans="1:14" ht="14.4" hidden="1" customHeight="1" x14ac:dyDescent="0.3">
      <c r="A44" s="170"/>
      <c r="B44" s="606"/>
      <c r="C44" s="607"/>
      <c r="D44" s="607"/>
      <c r="E44" s="607"/>
      <c r="F44" s="607"/>
      <c r="G44" s="607"/>
      <c r="H44" s="607"/>
      <c r="I44" s="607"/>
      <c r="J44" s="607"/>
      <c r="K44" s="146"/>
      <c r="L44" s="606"/>
      <c r="M44" s="606"/>
      <c r="N44" s="10"/>
    </row>
    <row r="45" spans="1:14" ht="14.4" hidden="1" customHeight="1" x14ac:dyDescent="0.3">
      <c r="A45" s="146"/>
      <c r="C45" s="606"/>
      <c r="D45" s="607"/>
      <c r="E45" s="607"/>
      <c r="F45" s="607"/>
      <c r="G45" s="607"/>
      <c r="H45" s="607"/>
      <c r="I45" s="607"/>
      <c r="J45" s="607"/>
      <c r="K45" s="607"/>
      <c r="L45" s="606"/>
      <c r="M45" s="606"/>
      <c r="N45" s="10"/>
    </row>
    <row r="46" spans="1:14" ht="14.4" hidden="1" customHeight="1" x14ac:dyDescent="0.3">
      <c r="A46" s="146"/>
      <c r="B46" s="606"/>
      <c r="C46" s="607"/>
      <c r="D46" s="607"/>
      <c r="E46" s="607"/>
      <c r="F46" s="607"/>
      <c r="G46" s="607"/>
      <c r="H46" s="607"/>
      <c r="I46" s="607"/>
      <c r="J46" s="607"/>
      <c r="K46" s="146"/>
      <c r="L46" s="606"/>
      <c r="M46" s="606"/>
      <c r="N46" s="10"/>
    </row>
    <row r="47" spans="1:14" ht="3.9" hidden="1" customHeight="1" x14ac:dyDescent="0.3">
      <c r="B47" s="197"/>
      <c r="L47" s="606"/>
      <c r="M47" s="606"/>
      <c r="N47" s="10"/>
    </row>
    <row r="48" spans="1:14" x14ac:dyDescent="0.3">
      <c r="A48" s="146"/>
      <c r="B48" s="553"/>
      <c r="C48" s="553"/>
      <c r="D48" s="198"/>
      <c r="E48" s="553"/>
      <c r="F48" s="553"/>
      <c r="G48" s="553"/>
      <c r="H48" s="553"/>
      <c r="I48" s="553"/>
      <c r="J48" s="553"/>
      <c r="K48" s="146"/>
      <c r="L48" s="606"/>
      <c r="M48" s="606"/>
      <c r="N48" s="10"/>
    </row>
    <row r="49" spans="1:14" ht="14.4" customHeight="1" x14ac:dyDescent="0.3">
      <c r="A49" s="624" t="s">
        <v>6</v>
      </c>
      <c r="B49" s="624"/>
      <c r="C49" s="556"/>
      <c r="D49" s="556"/>
      <c r="E49" s="556"/>
      <c r="F49" s="556"/>
      <c r="G49" s="556"/>
      <c r="H49" s="556"/>
      <c r="I49" s="556"/>
      <c r="J49" s="556"/>
      <c r="K49" s="146"/>
      <c r="L49" s="606"/>
      <c r="M49" s="606"/>
      <c r="N49" s="10"/>
    </row>
    <row r="50" spans="1:14" x14ac:dyDescent="0.3">
      <c r="A50" s="149" t="s">
        <v>5</v>
      </c>
      <c r="B50" s="405" t="s">
        <v>901</v>
      </c>
      <c r="C50" s="410"/>
      <c r="D50" s="410"/>
      <c r="E50" s="410"/>
      <c r="F50" s="410"/>
      <c r="G50" s="410"/>
      <c r="H50" s="410"/>
      <c r="I50" s="410"/>
      <c r="J50" s="410"/>
      <c r="K50" s="402"/>
      <c r="L50" s="402"/>
      <c r="M50" s="402"/>
      <c r="N50" s="406"/>
    </row>
    <row r="51" spans="1:14" x14ac:dyDescent="0.3">
      <c r="A51" s="149" t="s">
        <v>4</v>
      </c>
      <c r="B51" s="405" t="s">
        <v>902</v>
      </c>
      <c r="C51" s="410"/>
      <c r="D51" s="410"/>
      <c r="E51" s="410"/>
      <c r="F51" s="410"/>
      <c r="G51" s="410"/>
      <c r="H51" s="410"/>
      <c r="I51" s="410"/>
      <c r="J51" s="410"/>
      <c r="K51" s="402"/>
      <c r="L51" s="402"/>
      <c r="M51" s="402"/>
      <c r="N51" s="407"/>
    </row>
    <row r="52" spans="1:14" ht="15" customHeight="1" x14ac:dyDescent="0.3">
      <c r="A52" s="149" t="s">
        <v>3</v>
      </c>
      <c r="B52" s="405" t="s">
        <v>883</v>
      </c>
      <c r="C52" s="404"/>
      <c r="D52" s="404"/>
      <c r="E52" s="404"/>
      <c r="F52" s="404"/>
      <c r="G52" s="404"/>
      <c r="H52" s="404"/>
      <c r="I52" s="404"/>
      <c r="J52" s="404"/>
      <c r="K52" s="404"/>
      <c r="L52" s="404"/>
      <c r="M52" s="404"/>
      <c r="N52" s="552"/>
    </row>
    <row r="53" spans="1:14" x14ac:dyDescent="0.3">
      <c r="A53" s="149" t="s">
        <v>2</v>
      </c>
      <c r="B53" s="405" t="s">
        <v>903</v>
      </c>
      <c r="D53" s="410"/>
      <c r="E53" s="410"/>
      <c r="F53" s="410"/>
      <c r="G53" s="410"/>
      <c r="H53" s="410"/>
      <c r="I53" s="410"/>
      <c r="J53" s="410"/>
      <c r="K53" s="410"/>
      <c r="L53" s="402"/>
      <c r="M53" s="402"/>
      <c r="N53" s="552"/>
    </row>
    <row r="54" spans="1:14" ht="15" customHeight="1" x14ac:dyDescent="0.3">
      <c r="A54" s="149" t="s">
        <v>1</v>
      </c>
      <c r="B54" s="405" t="s">
        <v>904</v>
      </c>
      <c r="C54" s="405"/>
      <c r="D54" s="405"/>
      <c r="E54" s="405"/>
      <c r="F54" s="405"/>
      <c r="G54" s="405"/>
      <c r="H54" s="405"/>
      <c r="I54" s="405"/>
      <c r="J54" s="405"/>
      <c r="K54" s="146"/>
      <c r="L54" s="91"/>
      <c r="M54" s="91"/>
      <c r="N54" s="552"/>
    </row>
    <row r="55" spans="1:14" ht="15" customHeight="1" x14ac:dyDescent="0.3">
      <c r="A55" s="149" t="s">
        <v>0</v>
      </c>
      <c r="B55" s="405" t="s">
        <v>905</v>
      </c>
      <c r="C55" s="405"/>
      <c r="D55" s="405"/>
      <c r="E55" s="405"/>
      <c r="F55" s="405"/>
      <c r="G55" s="405"/>
      <c r="H55" s="405"/>
      <c r="I55" s="405"/>
      <c r="J55" s="405"/>
      <c r="K55" s="405"/>
      <c r="L55" s="405"/>
      <c r="M55" s="405"/>
      <c r="N55" s="552"/>
    </row>
    <row r="56" spans="1:14" ht="15" customHeight="1" x14ac:dyDescent="0.3">
      <c r="A56" s="149" t="s">
        <v>40</v>
      </c>
      <c r="B56" s="91" t="s">
        <v>906</v>
      </c>
      <c r="C56" s="91"/>
      <c r="D56" s="91"/>
      <c r="E56" s="91"/>
      <c r="F56" s="91"/>
      <c r="G56" s="91"/>
      <c r="H56" s="91"/>
      <c r="I56" s="91"/>
      <c r="J56" s="91"/>
      <c r="K56" s="91"/>
      <c r="L56" s="91"/>
      <c r="M56" s="91"/>
      <c r="N56" s="552"/>
    </row>
    <row r="57" spans="1:14" ht="15" customHeight="1" x14ac:dyDescent="0.3">
      <c r="A57" s="149" t="s">
        <v>41</v>
      </c>
      <c r="B57" s="91" t="s">
        <v>873</v>
      </c>
      <c r="C57" s="91"/>
      <c r="D57" s="91"/>
      <c r="E57" s="91"/>
      <c r="F57" s="91"/>
      <c r="G57" s="91"/>
      <c r="H57" s="91"/>
      <c r="I57" s="91"/>
      <c r="J57" s="91"/>
      <c r="K57" s="91"/>
      <c r="L57" s="406"/>
      <c r="M57" s="406"/>
      <c r="N57" s="552"/>
    </row>
    <row r="58" spans="1:14" ht="15" customHeight="1" x14ac:dyDescent="0.3">
      <c r="A58" s="149" t="s">
        <v>127</v>
      </c>
      <c r="B58" s="247" t="s">
        <v>907</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876</v>
      </c>
      <c r="D61" s="554"/>
      <c r="E61" s="554"/>
      <c r="F61" s="554"/>
      <c r="G61" s="554"/>
      <c r="H61" s="554"/>
      <c r="I61" s="554"/>
      <c r="J61" s="554"/>
      <c r="K61" s="554"/>
      <c r="L61" s="552"/>
      <c r="M61" s="552"/>
      <c r="N61" s="552"/>
    </row>
    <row r="62" spans="1:14" x14ac:dyDescent="0.3">
      <c r="A62" s="1">
        <v>24</v>
      </c>
      <c r="B62" s="247" t="s">
        <v>877</v>
      </c>
      <c r="D62" s="554"/>
      <c r="E62" s="554"/>
      <c r="F62" s="554"/>
      <c r="G62" s="554"/>
      <c r="H62" s="554"/>
      <c r="I62" s="554"/>
      <c r="J62" s="554"/>
      <c r="K62" s="554"/>
      <c r="L62" s="552"/>
      <c r="M62" s="552"/>
      <c r="N62" s="552"/>
    </row>
    <row r="63" spans="1:14" x14ac:dyDescent="0.3">
      <c r="A63" s="1">
        <v>26</v>
      </c>
      <c r="B63" s="247" t="s">
        <v>878</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57" t="s">
        <v>252</v>
      </c>
      <c r="D3" s="658"/>
      <c r="E3" s="658"/>
      <c r="F3" s="658"/>
      <c r="G3" s="658"/>
      <c r="H3" s="658"/>
      <c r="I3" s="658"/>
      <c r="J3" s="658"/>
      <c r="K3" s="658"/>
      <c r="L3" s="658"/>
      <c r="M3" s="659"/>
    </row>
    <row r="4" spans="2:13" ht="24" customHeight="1" x14ac:dyDescent="0.3">
      <c r="B4" s="257"/>
      <c r="C4" s="258">
        <v>2015</v>
      </c>
      <c r="D4" s="258">
        <v>2020</v>
      </c>
      <c r="E4" s="258">
        <v>2030</v>
      </c>
      <c r="F4" s="258">
        <v>2040</v>
      </c>
      <c r="G4" s="259">
        <v>2050</v>
      </c>
      <c r="H4" s="660" t="s">
        <v>25</v>
      </c>
      <c r="I4" s="660"/>
      <c r="J4" s="660" t="s">
        <v>24</v>
      </c>
      <c r="K4" s="660"/>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54" t="s">
        <v>593</v>
      </c>
      <c r="D3" s="661"/>
      <c r="E3" s="661"/>
      <c r="F3" s="661"/>
      <c r="G3" s="661"/>
      <c r="H3" s="661"/>
      <c r="I3" s="661"/>
      <c r="J3" s="661"/>
      <c r="K3" s="661"/>
      <c r="L3" s="661"/>
      <c r="M3" s="661"/>
    </row>
    <row r="4" spans="2:13" ht="22.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54" t="s">
        <v>664</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54" t="s">
        <v>345</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54" t="s">
        <v>606</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57" t="s">
        <v>392</v>
      </c>
      <c r="D3" s="663"/>
      <c r="E3" s="663"/>
      <c r="F3" s="663"/>
      <c r="G3" s="663"/>
      <c r="H3" s="663"/>
      <c r="I3" s="663"/>
      <c r="J3" s="663"/>
      <c r="K3" s="663"/>
      <c r="L3" s="663"/>
      <c r="M3" s="664"/>
    </row>
    <row r="4" spans="2:13" ht="15" customHeight="1" x14ac:dyDescent="0.3">
      <c r="B4" s="292"/>
      <c r="C4" s="292">
        <v>2015</v>
      </c>
      <c r="D4" s="292">
        <v>2020</v>
      </c>
      <c r="E4" s="292">
        <v>2030</v>
      </c>
      <c r="F4" s="292">
        <v>2040</v>
      </c>
      <c r="G4" s="292">
        <v>2050</v>
      </c>
      <c r="H4" s="665" t="s">
        <v>25</v>
      </c>
      <c r="I4" s="664"/>
      <c r="J4" s="665" t="s">
        <v>24</v>
      </c>
      <c r="K4" s="664"/>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08" t="s">
        <v>84</v>
      </c>
      <c r="D3" s="609"/>
      <c r="E3" s="609"/>
      <c r="F3" s="609"/>
      <c r="G3" s="609"/>
      <c r="H3" s="609"/>
      <c r="I3" s="609"/>
      <c r="J3" s="609"/>
      <c r="K3" s="609"/>
      <c r="L3" s="610"/>
    </row>
    <row r="4" spans="1:12" ht="27" customHeight="1" x14ac:dyDescent="0.3">
      <c r="A4" s="1"/>
      <c r="B4" s="101"/>
      <c r="C4" s="102">
        <v>2015</v>
      </c>
      <c r="D4" s="102">
        <v>2020</v>
      </c>
      <c r="E4" s="102">
        <v>2030</v>
      </c>
      <c r="F4" s="102">
        <v>2050</v>
      </c>
      <c r="G4" s="611" t="s">
        <v>25</v>
      </c>
      <c r="H4" s="612"/>
      <c r="I4" s="611" t="s">
        <v>24</v>
      </c>
      <c r="J4" s="612"/>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06"/>
      <c r="C49" s="606"/>
      <c r="D49" s="606"/>
      <c r="E49" s="606"/>
      <c r="F49" s="606"/>
      <c r="G49" s="606"/>
      <c r="H49" s="606"/>
      <c r="I49" s="606"/>
      <c r="J49" s="606"/>
      <c r="K49" s="606"/>
      <c r="L49" s="606"/>
    </row>
    <row r="50" spans="1:12" hidden="1" x14ac:dyDescent="0.3">
      <c r="A50" s="146"/>
      <c r="B50" s="607"/>
      <c r="C50" s="607"/>
      <c r="D50" s="607"/>
      <c r="E50" s="607"/>
      <c r="F50" s="607"/>
      <c r="G50" s="607"/>
      <c r="H50" s="607"/>
      <c r="I50" s="10"/>
      <c r="J50" s="10"/>
      <c r="K50" s="10"/>
      <c r="L50" s="10"/>
    </row>
    <row r="51" spans="1:12" hidden="1" x14ac:dyDescent="0.3">
      <c r="A51" s="146"/>
      <c r="B51" s="607"/>
      <c r="C51" s="607"/>
      <c r="D51" s="607"/>
      <c r="E51" s="607"/>
      <c r="F51" s="607"/>
      <c r="G51" s="607"/>
      <c r="H51" s="607"/>
      <c r="I51" s="10"/>
      <c r="J51" s="10"/>
      <c r="K51" s="10"/>
      <c r="L51" s="10"/>
    </row>
    <row r="52" spans="1:12" hidden="1" x14ac:dyDescent="0.3">
      <c r="A52" s="170"/>
      <c r="B52" s="607"/>
      <c r="C52" s="607"/>
      <c r="D52" s="607"/>
      <c r="E52" s="607"/>
      <c r="F52" s="607"/>
      <c r="G52" s="607"/>
      <c r="H52" s="607"/>
      <c r="I52" s="604"/>
      <c r="J52" s="604"/>
      <c r="K52" s="604"/>
      <c r="L52" s="604"/>
    </row>
    <row r="53" spans="1:12" hidden="1" x14ac:dyDescent="0.3">
      <c r="A53" s="146"/>
      <c r="B53" s="607"/>
      <c r="C53" s="607"/>
      <c r="D53" s="607"/>
      <c r="E53" s="607"/>
      <c r="F53" s="607"/>
      <c r="G53" s="607"/>
      <c r="H53" s="607"/>
      <c r="I53" s="604"/>
      <c r="J53" s="604"/>
      <c r="K53" s="604"/>
      <c r="L53" s="604"/>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3"/>
      <c r="C56" s="613"/>
      <c r="D56" s="613"/>
      <c r="E56" s="613"/>
      <c r="F56" s="613"/>
      <c r="G56" s="613"/>
      <c r="H56" s="613"/>
      <c r="I56" s="613"/>
      <c r="J56" s="613"/>
      <c r="K56" s="613"/>
      <c r="L56" s="613"/>
    </row>
    <row r="57" spans="1:12" x14ac:dyDescent="0.3">
      <c r="A57" s="149" t="s">
        <v>4</v>
      </c>
      <c r="B57" s="605"/>
      <c r="C57" s="605"/>
      <c r="D57" s="605"/>
      <c r="E57" s="605"/>
      <c r="F57" s="605"/>
      <c r="G57" s="605"/>
      <c r="H57" s="605"/>
      <c r="I57" s="10"/>
      <c r="J57" s="10"/>
      <c r="K57" s="10"/>
      <c r="L57" s="10"/>
    </row>
    <row r="58" spans="1:12" x14ac:dyDescent="0.3">
      <c r="A58" s="149" t="s">
        <v>3</v>
      </c>
      <c r="B58" s="604"/>
      <c r="C58" s="604"/>
      <c r="D58" s="604"/>
      <c r="E58" s="604"/>
      <c r="F58" s="604"/>
      <c r="G58" s="604"/>
      <c r="H58" s="604"/>
      <c r="I58" s="604"/>
      <c r="J58" s="604"/>
      <c r="K58" s="604"/>
      <c r="L58" s="604"/>
    </row>
    <row r="59" spans="1:12" ht="41.25" customHeight="1" x14ac:dyDescent="0.3">
      <c r="A59" s="149" t="s">
        <v>2</v>
      </c>
      <c r="B59" s="605"/>
      <c r="C59" s="605"/>
      <c r="D59" s="605"/>
      <c r="E59" s="605"/>
      <c r="F59" s="605"/>
      <c r="G59" s="605"/>
      <c r="H59" s="605"/>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5"/>
      <c r="C70" s="605"/>
      <c r="D70" s="605"/>
      <c r="E70" s="605"/>
      <c r="F70" s="605"/>
      <c r="G70" s="605"/>
      <c r="H70" s="605"/>
      <c r="I70" s="605"/>
      <c r="J70" s="605"/>
      <c r="K70" s="605"/>
      <c r="L70" s="605"/>
    </row>
    <row r="71" spans="1:12" x14ac:dyDescent="0.3">
      <c r="A71" s="149" t="s">
        <v>40</v>
      </c>
      <c r="B71" s="605"/>
      <c r="C71" s="605"/>
      <c r="D71" s="605"/>
      <c r="E71" s="605"/>
      <c r="F71" s="605"/>
      <c r="G71" s="605"/>
      <c r="H71" s="605"/>
      <c r="I71" s="605"/>
      <c r="J71" s="605"/>
      <c r="K71" s="605"/>
      <c r="L71" s="605"/>
    </row>
    <row r="72" spans="1:12" x14ac:dyDescent="0.3">
      <c r="A72" s="149" t="s">
        <v>41</v>
      </c>
      <c r="B72" s="605"/>
      <c r="C72" s="605"/>
      <c r="D72" s="605"/>
      <c r="E72" s="605"/>
      <c r="F72" s="605"/>
      <c r="G72" s="605"/>
      <c r="H72" s="605"/>
      <c r="I72" s="605"/>
      <c r="J72" s="605"/>
      <c r="K72" s="156"/>
      <c r="L72" s="156"/>
    </row>
    <row r="73" spans="1:12" x14ac:dyDescent="0.3">
      <c r="A73" s="149" t="s">
        <v>127</v>
      </c>
      <c r="B73" s="605"/>
      <c r="C73" s="605"/>
      <c r="D73" s="605"/>
      <c r="E73" s="605"/>
      <c r="F73" s="605"/>
      <c r="G73" s="605"/>
      <c r="H73" s="605"/>
      <c r="I73" s="605"/>
      <c r="J73" s="605"/>
      <c r="K73" s="156"/>
      <c r="L73" s="156"/>
    </row>
    <row r="74" spans="1:12" x14ac:dyDescent="0.3">
      <c r="A74" s="157" t="s">
        <v>98</v>
      </c>
      <c r="B74" s="614"/>
      <c r="C74" s="614"/>
      <c r="D74" s="614"/>
      <c r="E74" s="614"/>
      <c r="F74" s="614"/>
      <c r="G74" s="614"/>
      <c r="H74" s="614"/>
      <c r="I74" s="614"/>
      <c r="J74" s="614"/>
      <c r="K74" s="158"/>
      <c r="L74" s="158"/>
    </row>
    <row r="75" spans="1:12" ht="34.5" customHeight="1" x14ac:dyDescent="0.3">
      <c r="A75" s="159" t="s">
        <v>110</v>
      </c>
      <c r="B75" s="615"/>
      <c r="C75" s="615"/>
      <c r="D75" s="615"/>
      <c r="E75" s="615"/>
      <c r="F75" s="615"/>
      <c r="G75" s="615"/>
      <c r="H75" s="615"/>
      <c r="I75" s="615"/>
      <c r="J75" s="61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16" t="s">
        <v>130</v>
      </c>
      <c r="C77" s="616"/>
      <c r="D77" s="616"/>
      <c r="E77" s="616"/>
      <c r="F77" s="616"/>
      <c r="G77" s="616"/>
      <c r="H77" s="616"/>
      <c r="I77" s="616"/>
      <c r="J77" s="616"/>
    </row>
    <row r="78" spans="1:12" x14ac:dyDescent="0.3">
      <c r="A78" s="1">
        <v>8</v>
      </c>
      <c r="B78" s="616" t="s">
        <v>131</v>
      </c>
      <c r="C78" s="616"/>
      <c r="D78" s="616"/>
      <c r="E78" s="616"/>
      <c r="F78" s="616"/>
      <c r="G78" s="616"/>
      <c r="H78" s="616"/>
    </row>
    <row r="79" spans="1:12" x14ac:dyDescent="0.3">
      <c r="A79" s="1">
        <v>9</v>
      </c>
      <c r="B79" s="616" t="s">
        <v>132</v>
      </c>
      <c r="C79" s="616"/>
      <c r="D79" s="616"/>
      <c r="E79" s="616"/>
      <c r="F79" s="616"/>
      <c r="G79" s="616"/>
      <c r="H79" s="616"/>
      <c r="I79" s="616"/>
      <c r="J79" s="616"/>
    </row>
    <row r="80" spans="1:12" x14ac:dyDescent="0.3">
      <c r="A80" s="1">
        <v>12</v>
      </c>
      <c r="B80" s="616" t="s">
        <v>133</v>
      </c>
      <c r="C80" s="616"/>
      <c r="D80" s="616"/>
      <c r="E80" s="616"/>
      <c r="F80" s="616"/>
      <c r="G80" s="616"/>
      <c r="H80" s="616"/>
      <c r="I80" s="616"/>
      <c r="J80" s="616"/>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54" t="s">
        <v>425</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54" t="s">
        <v>482</v>
      </c>
      <c r="D3" s="661"/>
      <c r="E3" s="661"/>
      <c r="F3" s="661"/>
      <c r="G3" s="661"/>
      <c r="H3" s="661"/>
      <c r="I3" s="661"/>
      <c r="J3" s="661"/>
      <c r="K3" s="661"/>
      <c r="L3" s="661"/>
      <c r="M3" s="661"/>
    </row>
    <row r="4" spans="2:13" ht="15" customHeight="1" x14ac:dyDescent="0.3">
      <c r="B4" s="318"/>
      <c r="C4" s="312">
        <v>2015</v>
      </c>
      <c r="D4" s="312">
        <v>2020</v>
      </c>
      <c r="E4" s="312">
        <v>2030</v>
      </c>
      <c r="F4" s="312">
        <v>2040</v>
      </c>
      <c r="G4" s="312">
        <v>2050</v>
      </c>
      <c r="H4" s="666" t="s">
        <v>25</v>
      </c>
      <c r="I4" s="666"/>
      <c r="J4" s="666" t="s">
        <v>24</v>
      </c>
      <c r="K4" s="666"/>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54" t="s">
        <v>628</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54" t="s">
        <v>533</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54" t="s">
        <v>559</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54" t="s">
        <v>643</v>
      </c>
      <c r="D3" s="661"/>
      <c r="E3" s="661"/>
      <c r="F3" s="661"/>
      <c r="G3" s="661"/>
      <c r="H3" s="661"/>
      <c r="I3" s="661"/>
      <c r="J3" s="661"/>
      <c r="K3" s="661"/>
      <c r="L3" s="661"/>
      <c r="M3" s="661"/>
    </row>
    <row r="4" spans="2:13"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71" t="s">
        <v>655</v>
      </c>
      <c r="D3" s="672"/>
      <c r="E3" s="672"/>
      <c r="F3" s="672"/>
      <c r="G3" s="672"/>
      <c r="H3" s="672"/>
      <c r="I3" s="672"/>
      <c r="J3" s="672"/>
      <c r="K3" s="672"/>
      <c r="L3" s="672"/>
      <c r="M3" s="672"/>
      <c r="N3" s="673"/>
    </row>
    <row r="4" spans="2:14" ht="22.5" customHeight="1" x14ac:dyDescent="0.3">
      <c r="B4" s="460"/>
      <c r="C4" s="459">
        <v>2015</v>
      </c>
      <c r="D4" s="459">
        <v>2020</v>
      </c>
      <c r="E4" s="459">
        <v>2030</v>
      </c>
      <c r="F4" s="459">
        <v>2040</v>
      </c>
      <c r="G4" s="459">
        <v>2050</v>
      </c>
      <c r="H4" s="669" t="s">
        <v>25</v>
      </c>
      <c r="I4" s="669"/>
      <c r="J4" s="669"/>
      <c r="K4" s="669" t="s">
        <v>24</v>
      </c>
      <c r="L4" s="669"/>
      <c r="M4" s="459" t="s">
        <v>19</v>
      </c>
      <c r="N4" s="459" t="s">
        <v>18</v>
      </c>
    </row>
    <row r="5" spans="2:14" x14ac:dyDescent="0.3">
      <c r="B5" s="459"/>
      <c r="C5" s="460"/>
      <c r="D5" s="460"/>
      <c r="E5" s="460"/>
      <c r="F5" s="459"/>
      <c r="G5" s="460"/>
      <c r="H5" s="669" t="s">
        <v>17</v>
      </c>
      <c r="I5" s="669"/>
      <c r="J5" s="459" t="s">
        <v>16</v>
      </c>
      <c r="K5" s="459" t="s">
        <v>17</v>
      </c>
      <c r="L5" s="459" t="s">
        <v>16</v>
      </c>
      <c r="M5" s="460"/>
      <c r="N5" s="460"/>
    </row>
    <row r="6" spans="2:14" x14ac:dyDescent="0.3">
      <c r="B6" s="670" t="s">
        <v>15</v>
      </c>
      <c r="C6" s="670"/>
      <c r="D6" s="670"/>
      <c r="E6" s="670"/>
      <c r="F6" s="670"/>
      <c r="G6" s="670"/>
      <c r="H6" s="670"/>
      <c r="I6" s="670"/>
      <c r="J6" s="670"/>
      <c r="K6" s="670"/>
      <c r="L6" s="670"/>
      <c r="M6" s="670"/>
      <c r="N6" s="670"/>
    </row>
    <row r="7" spans="2:14" x14ac:dyDescent="0.3">
      <c r="B7" s="461" t="s">
        <v>656</v>
      </c>
      <c r="C7" s="462" t="s">
        <v>397</v>
      </c>
      <c r="D7" s="462">
        <v>40</v>
      </c>
      <c r="E7" s="462">
        <v>80</v>
      </c>
      <c r="F7" s="462">
        <v>120</v>
      </c>
      <c r="G7" s="462">
        <v>160</v>
      </c>
      <c r="H7" s="668">
        <v>0.5</v>
      </c>
      <c r="I7" s="668"/>
      <c r="J7" s="463">
        <v>1.25</v>
      </c>
      <c r="K7" s="463">
        <v>0.75</v>
      </c>
      <c r="L7" s="463">
        <v>1.25</v>
      </c>
      <c r="M7" s="462" t="s">
        <v>299</v>
      </c>
      <c r="N7" s="462" t="s">
        <v>644</v>
      </c>
    </row>
    <row r="8" spans="2:14" x14ac:dyDescent="0.3">
      <c r="B8" s="461" t="s">
        <v>395</v>
      </c>
      <c r="C8" s="462" t="s">
        <v>397</v>
      </c>
      <c r="D8" s="462">
        <v>57</v>
      </c>
      <c r="E8" s="462">
        <v>114</v>
      </c>
      <c r="F8" s="462">
        <v>171</v>
      </c>
      <c r="G8" s="462">
        <v>228</v>
      </c>
      <c r="H8" s="668">
        <v>0.5</v>
      </c>
      <c r="I8" s="668"/>
      <c r="J8" s="463">
        <v>1.25</v>
      </c>
      <c r="K8" s="463">
        <v>0.75</v>
      </c>
      <c r="L8" s="463">
        <v>1.25</v>
      </c>
      <c r="M8" s="462" t="s">
        <v>301</v>
      </c>
      <c r="N8" s="462" t="s">
        <v>644</v>
      </c>
    </row>
    <row r="9" spans="2:14" x14ac:dyDescent="0.3">
      <c r="B9" s="667" t="s">
        <v>255</v>
      </c>
      <c r="C9" s="667"/>
      <c r="D9" s="667"/>
      <c r="E9" s="667"/>
      <c r="F9" s="667"/>
      <c r="G9" s="667"/>
      <c r="H9" s="667"/>
      <c r="I9" s="667"/>
      <c r="J9" s="667"/>
      <c r="K9" s="667"/>
      <c r="L9" s="667"/>
      <c r="M9" s="667"/>
      <c r="N9" s="667"/>
    </row>
    <row r="10" spans="2:14" x14ac:dyDescent="0.3">
      <c r="B10" s="461" t="s">
        <v>364</v>
      </c>
      <c r="C10" s="462" t="s">
        <v>397</v>
      </c>
      <c r="D10" s="462">
        <v>0.77</v>
      </c>
      <c r="E10" s="462">
        <v>0.77</v>
      </c>
      <c r="F10" s="462">
        <v>0.77</v>
      </c>
      <c r="G10" s="462">
        <v>0.77</v>
      </c>
      <c r="H10" s="668">
        <v>0.9</v>
      </c>
      <c r="I10" s="668"/>
      <c r="J10" s="463">
        <v>1.5</v>
      </c>
      <c r="K10" s="463">
        <v>0.9</v>
      </c>
      <c r="L10" s="463">
        <v>1.25</v>
      </c>
      <c r="M10" s="462" t="s">
        <v>3</v>
      </c>
      <c r="N10" s="462">
        <v>1</v>
      </c>
    </row>
    <row r="11" spans="2:14" x14ac:dyDescent="0.3">
      <c r="B11" s="461" t="s">
        <v>538</v>
      </c>
      <c r="C11" s="462" t="s">
        <v>397</v>
      </c>
      <c r="D11" s="462">
        <v>0.23</v>
      </c>
      <c r="E11" s="462">
        <v>0.23</v>
      </c>
      <c r="F11" s="462">
        <v>0.23</v>
      </c>
      <c r="G11" s="462">
        <v>0.23</v>
      </c>
      <c r="H11" s="668">
        <v>0.75</v>
      </c>
      <c r="I11" s="668"/>
      <c r="J11" s="463">
        <v>1.25</v>
      </c>
      <c r="K11" s="463">
        <v>0.75</v>
      </c>
      <c r="L11" s="463">
        <v>1.25</v>
      </c>
      <c r="M11" s="462" t="s">
        <v>3</v>
      </c>
      <c r="N11" s="462">
        <v>1</v>
      </c>
    </row>
    <row r="12" spans="2:14" x14ac:dyDescent="0.3">
      <c r="B12" s="667" t="s">
        <v>241</v>
      </c>
      <c r="C12" s="667"/>
      <c r="D12" s="667"/>
      <c r="E12" s="667"/>
      <c r="F12" s="667"/>
      <c r="G12" s="667"/>
      <c r="H12" s="667"/>
      <c r="I12" s="667"/>
      <c r="J12" s="667"/>
      <c r="K12" s="667"/>
      <c r="L12" s="667"/>
      <c r="M12" s="667"/>
      <c r="N12" s="667"/>
    </row>
    <row r="13" spans="2:14" x14ac:dyDescent="0.3">
      <c r="B13" s="461" t="s">
        <v>657</v>
      </c>
      <c r="C13" s="462" t="s">
        <v>397</v>
      </c>
      <c r="D13" s="462">
        <v>0.38</v>
      </c>
      <c r="E13" s="462">
        <v>0.38</v>
      </c>
      <c r="F13" s="462">
        <v>0.38</v>
      </c>
      <c r="G13" s="462">
        <v>0.38</v>
      </c>
      <c r="H13" s="463">
        <v>0.9</v>
      </c>
      <c r="I13" s="668">
        <v>1.1000000000000001</v>
      </c>
      <c r="J13" s="668"/>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68">
        <v>1.1000000000000001</v>
      </c>
      <c r="J14" s="668"/>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68">
        <v>1.1000000000000001</v>
      </c>
      <c r="J15" s="668"/>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68">
        <v>1.1000000000000001</v>
      </c>
      <c r="J16" s="668"/>
      <c r="K16" s="463">
        <v>0.9</v>
      </c>
      <c r="L16" s="463">
        <v>1.1000000000000001</v>
      </c>
      <c r="M16" s="462" t="s">
        <v>3</v>
      </c>
      <c r="N16" s="462">
        <v>1</v>
      </c>
    </row>
    <row r="17" spans="2:14" x14ac:dyDescent="0.3">
      <c r="B17" s="670" t="s">
        <v>9</v>
      </c>
      <c r="C17" s="670"/>
      <c r="D17" s="670"/>
      <c r="E17" s="670"/>
      <c r="F17" s="670"/>
      <c r="G17" s="670"/>
      <c r="H17" s="670"/>
      <c r="I17" s="670"/>
      <c r="J17" s="670"/>
      <c r="K17" s="670"/>
      <c r="L17" s="670"/>
      <c r="M17" s="670"/>
      <c r="N17" s="670"/>
    </row>
    <row r="18" spans="2:14" x14ac:dyDescent="0.3">
      <c r="B18" s="464" t="s">
        <v>669</v>
      </c>
      <c r="C18" s="465" t="s">
        <v>397</v>
      </c>
      <c r="D18" s="462">
        <v>2.1800000000000002</v>
      </c>
      <c r="E18" s="462">
        <v>1.23</v>
      </c>
      <c r="F18" s="465">
        <v>0.9</v>
      </c>
      <c r="G18" s="462">
        <v>0.73</v>
      </c>
      <c r="H18" s="668">
        <v>0.75</v>
      </c>
      <c r="I18" s="668"/>
      <c r="J18" s="466">
        <v>1.25</v>
      </c>
      <c r="K18" s="466">
        <v>0.75</v>
      </c>
      <c r="L18" s="466">
        <v>1.25</v>
      </c>
      <c r="M18" s="465" t="s">
        <v>670</v>
      </c>
      <c r="N18" s="465" t="s">
        <v>647</v>
      </c>
    </row>
    <row r="19" spans="2:14" x14ac:dyDescent="0.3">
      <c r="B19" s="464" t="s">
        <v>313</v>
      </c>
      <c r="C19" s="465" t="s">
        <v>397</v>
      </c>
      <c r="D19" s="465">
        <v>75</v>
      </c>
      <c r="E19" s="465">
        <v>75</v>
      </c>
      <c r="F19" s="465">
        <v>75</v>
      </c>
      <c r="G19" s="465">
        <v>75</v>
      </c>
      <c r="H19" s="674"/>
      <c r="I19" s="674"/>
      <c r="J19" s="462"/>
      <c r="K19" s="462"/>
      <c r="L19" s="462"/>
      <c r="M19" s="462"/>
      <c r="N19" s="462"/>
    </row>
    <row r="20" spans="2:14" x14ac:dyDescent="0.3">
      <c r="B20" s="464" t="s">
        <v>314</v>
      </c>
      <c r="C20" s="465" t="s">
        <v>397</v>
      </c>
      <c r="D20" s="465">
        <v>25</v>
      </c>
      <c r="E20" s="465">
        <v>25</v>
      </c>
      <c r="F20" s="465">
        <v>25</v>
      </c>
      <c r="G20" s="465">
        <v>25</v>
      </c>
      <c r="H20" s="674"/>
      <c r="I20" s="674"/>
      <c r="J20" s="462"/>
      <c r="K20" s="462"/>
      <c r="L20" s="462"/>
      <c r="M20" s="462"/>
      <c r="N20" s="462"/>
    </row>
    <row r="21" spans="2:14" x14ac:dyDescent="0.3">
      <c r="B21" s="464" t="s">
        <v>671</v>
      </c>
      <c r="C21" s="465" t="s">
        <v>397</v>
      </c>
      <c r="D21" s="462">
        <v>44</v>
      </c>
      <c r="E21" s="462">
        <v>44</v>
      </c>
      <c r="F21" s="462">
        <v>44</v>
      </c>
      <c r="G21" s="462">
        <v>44</v>
      </c>
      <c r="H21" s="675">
        <v>0.75</v>
      </c>
      <c r="I21" s="675"/>
      <c r="J21" s="465">
        <v>1.25</v>
      </c>
      <c r="K21" s="465">
        <v>0.75</v>
      </c>
      <c r="L21" s="465">
        <v>1.25</v>
      </c>
      <c r="M21" s="465" t="s">
        <v>250</v>
      </c>
      <c r="N21" s="465">
        <v>5</v>
      </c>
    </row>
    <row r="22" spans="2:14" x14ac:dyDescent="0.3">
      <c r="B22" s="464" t="s">
        <v>672</v>
      </c>
      <c r="C22" s="465" t="s">
        <v>397</v>
      </c>
      <c r="D22" s="465">
        <v>0.02</v>
      </c>
      <c r="E22" s="465">
        <v>0.02</v>
      </c>
      <c r="F22" s="465">
        <v>0.02</v>
      </c>
      <c r="G22" s="465">
        <v>0.02</v>
      </c>
      <c r="H22" s="675">
        <v>0.75</v>
      </c>
      <c r="I22" s="675"/>
      <c r="J22" s="465">
        <v>1.25</v>
      </c>
      <c r="K22" s="465">
        <v>0.75</v>
      </c>
      <c r="L22" s="465">
        <v>1.25</v>
      </c>
      <c r="M22" s="465" t="s">
        <v>250</v>
      </c>
      <c r="N22" s="465">
        <v>5</v>
      </c>
    </row>
    <row r="23" spans="2:14" x14ac:dyDescent="0.3">
      <c r="B23" s="464" t="s">
        <v>673</v>
      </c>
      <c r="C23" s="465" t="s">
        <v>397</v>
      </c>
      <c r="D23" s="465">
        <v>0</v>
      </c>
      <c r="E23" s="465">
        <v>0</v>
      </c>
      <c r="F23" s="465">
        <v>0</v>
      </c>
      <c r="G23" s="465">
        <v>0</v>
      </c>
      <c r="H23" s="674"/>
      <c r="I23" s="674"/>
      <c r="J23" s="462"/>
      <c r="K23" s="462"/>
      <c r="L23" s="462"/>
      <c r="M23" s="462"/>
      <c r="N23" s="462"/>
    </row>
    <row r="24" spans="2:14" x14ac:dyDescent="0.3">
      <c r="B24" s="467" t="s">
        <v>244</v>
      </c>
      <c r="C24" s="674"/>
      <c r="D24" s="674"/>
      <c r="E24" s="674"/>
      <c r="F24" s="674"/>
      <c r="G24" s="674"/>
      <c r="H24" s="674"/>
      <c r="I24" s="674"/>
      <c r="J24" s="674"/>
      <c r="K24" s="674"/>
      <c r="L24" s="674"/>
      <c r="M24" s="674"/>
      <c r="N24" s="674"/>
    </row>
    <row r="25" spans="2:14" x14ac:dyDescent="0.3">
      <c r="B25" s="468" t="s">
        <v>318</v>
      </c>
      <c r="C25" s="462"/>
      <c r="D25" s="674">
        <v>43</v>
      </c>
      <c r="E25" s="674"/>
      <c r="F25" s="674"/>
      <c r="G25" s="674"/>
      <c r="H25" s="674"/>
      <c r="I25" s="674"/>
      <c r="J25" s="462"/>
      <c r="K25" s="462"/>
      <c r="L25" s="462"/>
      <c r="M25" s="462"/>
      <c r="N25" s="462"/>
    </row>
    <row r="26" spans="2:14" x14ac:dyDescent="0.3">
      <c r="B26" s="468" t="s">
        <v>674</v>
      </c>
      <c r="C26" s="462"/>
      <c r="D26" s="674">
        <v>0.83</v>
      </c>
      <c r="E26" s="674"/>
      <c r="F26" s="674"/>
      <c r="G26" s="674"/>
      <c r="H26" s="674"/>
      <c r="I26" s="674"/>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76" t="s">
        <v>702</v>
      </c>
      <c r="D3" s="677"/>
      <c r="E3" s="677"/>
      <c r="F3" s="677"/>
      <c r="G3" s="677"/>
      <c r="H3" s="677"/>
      <c r="I3" s="677"/>
      <c r="J3" s="677"/>
      <c r="K3" s="677"/>
      <c r="L3" s="678"/>
      <c r="M3" s="469"/>
    </row>
    <row r="4" spans="2:13" x14ac:dyDescent="0.3">
      <c r="B4" s="471"/>
      <c r="C4" s="470">
        <v>2020</v>
      </c>
      <c r="D4" s="470">
        <v>2030</v>
      </c>
      <c r="E4" s="470">
        <v>2040</v>
      </c>
      <c r="F4" s="470">
        <v>2050</v>
      </c>
      <c r="G4" s="679" t="s">
        <v>25</v>
      </c>
      <c r="H4" s="678"/>
      <c r="I4" s="679" t="s">
        <v>24</v>
      </c>
      <c r="J4" s="678"/>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83" t="s">
        <v>678</v>
      </c>
      <c r="D3" s="684"/>
      <c r="E3" s="684"/>
      <c r="F3" s="684"/>
      <c r="G3" s="684"/>
      <c r="H3" s="684"/>
      <c r="I3" s="684"/>
      <c r="J3" s="684"/>
      <c r="K3" s="684"/>
      <c r="L3" s="684"/>
      <c r="M3" s="469"/>
    </row>
    <row r="4" spans="1:13" ht="15" customHeight="1" x14ac:dyDescent="0.3">
      <c r="B4" s="494"/>
      <c r="C4" s="248">
        <v>2020</v>
      </c>
      <c r="D4" s="248">
        <v>2030</v>
      </c>
      <c r="E4" s="248">
        <v>2040</v>
      </c>
      <c r="F4" s="248">
        <v>2050</v>
      </c>
      <c r="G4" s="685" t="s">
        <v>25</v>
      </c>
      <c r="H4" s="685"/>
      <c r="I4" s="685" t="s">
        <v>24</v>
      </c>
      <c r="J4" s="685"/>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81" t="s">
        <v>15</v>
      </c>
      <c r="C6" s="681"/>
      <c r="D6" s="681"/>
      <c r="E6" s="681"/>
      <c r="F6" s="681"/>
      <c r="G6" s="681"/>
      <c r="H6" s="681"/>
      <c r="I6" s="681"/>
      <c r="J6" s="681"/>
      <c r="K6" s="681"/>
      <c r="L6" s="681"/>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82" t="s">
        <v>255</v>
      </c>
      <c r="C9" s="682"/>
      <c r="D9" s="682"/>
      <c r="E9" s="682"/>
      <c r="F9" s="682"/>
      <c r="G9" s="682"/>
      <c r="H9" s="682"/>
      <c r="I9" s="682"/>
      <c r="J9" s="682"/>
      <c r="K9" s="682"/>
      <c r="L9" s="682"/>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82" t="s">
        <v>241</v>
      </c>
      <c r="C12" s="682"/>
      <c r="D12" s="682"/>
      <c r="E12" s="682"/>
      <c r="F12" s="682"/>
      <c r="G12" s="682"/>
      <c r="H12" s="682"/>
      <c r="I12" s="682"/>
      <c r="J12" s="682"/>
      <c r="K12" s="682"/>
      <c r="L12" s="682"/>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80">
        <v>3</v>
      </c>
      <c r="D17" s="680"/>
      <c r="E17" s="680"/>
      <c r="F17" s="680"/>
      <c r="G17" s="495"/>
      <c r="H17" s="497"/>
      <c r="I17" s="497"/>
      <c r="J17" s="112"/>
      <c r="K17" s="495"/>
      <c r="L17" s="495">
        <v>18</v>
      </c>
    </row>
    <row r="18" spans="2:13" x14ac:dyDescent="0.3">
      <c r="B18" s="250" t="s">
        <v>14</v>
      </c>
      <c r="C18" s="680">
        <v>25</v>
      </c>
      <c r="D18" s="680"/>
      <c r="E18" s="680"/>
      <c r="F18" s="680"/>
      <c r="G18" s="495">
        <v>20</v>
      </c>
      <c r="H18" s="495">
        <v>30</v>
      </c>
      <c r="I18" s="495"/>
      <c r="J18" s="503"/>
      <c r="K18" s="495"/>
      <c r="L18" s="495"/>
    </row>
    <row r="19" spans="2:13" x14ac:dyDescent="0.3">
      <c r="B19" s="250" t="s">
        <v>12</v>
      </c>
      <c r="C19" s="680">
        <v>2</v>
      </c>
      <c r="D19" s="680"/>
      <c r="E19" s="680"/>
      <c r="F19" s="680"/>
      <c r="G19" s="495"/>
      <c r="H19" s="497"/>
      <c r="I19" s="497"/>
      <c r="J19" s="112"/>
      <c r="K19" s="495"/>
      <c r="L19" s="495"/>
    </row>
    <row r="20" spans="2:13" ht="18" customHeight="1" x14ac:dyDescent="0.3">
      <c r="B20" s="681" t="s">
        <v>9</v>
      </c>
      <c r="C20" s="681"/>
      <c r="D20" s="681"/>
      <c r="E20" s="681"/>
      <c r="F20" s="681"/>
      <c r="G20" s="681"/>
      <c r="H20" s="681"/>
      <c r="I20" s="681"/>
      <c r="J20" s="681"/>
      <c r="K20" s="681"/>
      <c r="L20" s="681"/>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B37" sqref="B37"/>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86" t="s">
        <v>952</v>
      </c>
      <c r="D3" s="686"/>
      <c r="E3" s="686"/>
      <c r="F3" s="686"/>
      <c r="G3" s="686"/>
      <c r="H3" s="686"/>
      <c r="I3" s="686"/>
      <c r="J3" s="686"/>
      <c r="K3" s="686"/>
      <c r="L3" s="686"/>
      <c r="M3" s="246"/>
    </row>
    <row r="4" spans="2:19" ht="15" customHeight="1" x14ac:dyDescent="0.3">
      <c r="B4" s="305"/>
      <c r="C4" s="292">
        <v>2020</v>
      </c>
      <c r="D4" s="292">
        <v>2030</v>
      </c>
      <c r="E4" s="292">
        <v>2040</v>
      </c>
      <c r="F4" s="292">
        <v>2050</v>
      </c>
      <c r="G4" s="661" t="s">
        <v>25</v>
      </c>
      <c r="H4" s="661"/>
      <c r="I4" s="661" t="s">
        <v>24</v>
      </c>
      <c r="J4" s="661"/>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800</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793</v>
      </c>
      <c r="C25" s="330">
        <v>1.586288872912142</v>
      </c>
      <c r="D25" s="330">
        <v>1.2974289346221439</v>
      </c>
      <c r="E25" s="330">
        <v>1.0611697964598805</v>
      </c>
      <c r="F25" s="330">
        <v>0.81354630677182382</v>
      </c>
      <c r="G25" s="533">
        <v>1.24</v>
      </c>
      <c r="H25" s="533">
        <v>2.09</v>
      </c>
      <c r="I25" s="533">
        <v>0.56999999999999995</v>
      </c>
      <c r="J25" s="533">
        <v>0.95</v>
      </c>
      <c r="K25" s="303" t="s">
        <v>799</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797</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796</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794</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795</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1013</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792</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798</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136</v>
      </c>
      <c r="D3" s="620"/>
      <c r="E3" s="620"/>
      <c r="F3" s="620"/>
      <c r="G3" s="620"/>
      <c r="H3" s="620"/>
      <c r="I3" s="620"/>
      <c r="J3" s="620"/>
      <c r="K3" s="620"/>
      <c r="L3" s="620"/>
    </row>
    <row r="4" spans="1:13" x14ac:dyDescent="0.3">
      <c r="A4" s="1"/>
      <c r="B4" s="171"/>
      <c r="C4" s="130">
        <v>2015</v>
      </c>
      <c r="D4" s="130">
        <v>2020</v>
      </c>
      <c r="E4" s="130">
        <v>2030</v>
      </c>
      <c r="F4" s="130">
        <v>2050</v>
      </c>
      <c r="G4" s="621" t="s">
        <v>25</v>
      </c>
      <c r="H4" s="621"/>
      <c r="I4" s="621" t="s">
        <v>24</v>
      </c>
      <c r="J4" s="621"/>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2">
        <v>1</v>
      </c>
      <c r="D6" s="623"/>
      <c r="E6" s="623"/>
      <c r="F6" s="623"/>
      <c r="G6" s="110"/>
      <c r="H6" s="110"/>
      <c r="I6" s="110"/>
      <c r="J6" s="110"/>
      <c r="K6" s="110" t="s">
        <v>88</v>
      </c>
      <c r="L6" s="111"/>
      <c r="M6" s="10"/>
    </row>
    <row r="7" spans="1:13" x14ac:dyDescent="0.3">
      <c r="A7" s="1"/>
      <c r="B7" s="171"/>
      <c r="C7" s="617"/>
      <c r="D7" s="618"/>
      <c r="E7" s="618"/>
      <c r="F7" s="618"/>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06"/>
      <c r="B40" s="607"/>
      <c r="C40" s="607"/>
      <c r="D40" s="607"/>
      <c r="E40" s="607"/>
      <c r="F40" s="607"/>
      <c r="G40" s="607"/>
      <c r="H40" s="607"/>
      <c r="I40" s="607"/>
      <c r="J40" s="99"/>
      <c r="K40" s="146"/>
      <c r="L40" s="606"/>
      <c r="M40" s="606"/>
      <c r="N40" s="10"/>
    </row>
    <row r="41" spans="1:14" hidden="1" x14ac:dyDescent="0.3">
      <c r="A41" s="146"/>
      <c r="C41" s="606"/>
      <c r="D41" s="607"/>
      <c r="E41" s="607"/>
      <c r="F41" s="607"/>
      <c r="G41" s="607"/>
      <c r="H41" s="607"/>
      <c r="I41" s="607"/>
      <c r="J41" s="607"/>
      <c r="K41" s="607"/>
      <c r="L41" s="606"/>
      <c r="M41" s="606"/>
      <c r="N41" s="10"/>
    </row>
    <row r="42" spans="1:14" hidden="1" x14ac:dyDescent="0.3">
      <c r="A42" s="170"/>
      <c r="B42" s="606"/>
      <c r="C42" s="607"/>
      <c r="D42" s="607"/>
      <c r="E42" s="607"/>
      <c r="F42" s="607"/>
      <c r="G42" s="607"/>
      <c r="H42" s="607"/>
      <c r="I42" s="607"/>
      <c r="J42" s="607"/>
      <c r="K42" s="146"/>
      <c r="L42" s="606"/>
      <c r="M42" s="606"/>
      <c r="N42" s="10"/>
    </row>
    <row r="43" spans="1:14" hidden="1" x14ac:dyDescent="0.3">
      <c r="A43" s="146"/>
      <c r="C43" s="606"/>
      <c r="D43" s="607"/>
      <c r="E43" s="607"/>
      <c r="F43" s="607"/>
      <c r="G43" s="607"/>
      <c r="H43" s="607"/>
      <c r="I43" s="607"/>
      <c r="J43" s="607"/>
      <c r="K43" s="607"/>
      <c r="L43" s="606"/>
      <c r="M43" s="606"/>
      <c r="N43" s="10"/>
    </row>
    <row r="44" spans="1:14" hidden="1" x14ac:dyDescent="0.3">
      <c r="A44" s="146"/>
      <c r="B44" s="606"/>
      <c r="C44" s="607"/>
      <c r="D44" s="607"/>
      <c r="E44" s="607"/>
      <c r="F44" s="607"/>
      <c r="G44" s="607"/>
      <c r="H44" s="607"/>
      <c r="I44" s="607"/>
      <c r="J44" s="607"/>
      <c r="K44" s="146"/>
      <c r="L44" s="606"/>
      <c r="M44" s="606"/>
      <c r="N44" s="10"/>
    </row>
    <row r="45" spans="1:14" hidden="1" x14ac:dyDescent="0.3">
      <c r="B45" s="197"/>
      <c r="L45" s="606"/>
      <c r="M45" s="606"/>
      <c r="N45" s="10"/>
    </row>
    <row r="46" spans="1:14" x14ac:dyDescent="0.3">
      <c r="A46" s="146"/>
      <c r="B46" s="99"/>
      <c r="C46" s="99"/>
      <c r="D46" s="198"/>
      <c r="E46" s="99"/>
      <c r="F46" s="99"/>
      <c r="G46" s="99"/>
      <c r="H46" s="99"/>
      <c r="I46" s="99"/>
      <c r="J46" s="99"/>
      <c r="K46" s="146"/>
      <c r="L46" s="606"/>
      <c r="M46" s="606"/>
      <c r="N46" s="10"/>
    </row>
    <row r="47" spans="1:14" x14ac:dyDescent="0.3">
      <c r="A47" s="624" t="s">
        <v>6</v>
      </c>
      <c r="B47" s="625"/>
      <c r="C47" s="148"/>
      <c r="D47" s="148"/>
      <c r="E47" s="148"/>
      <c r="F47" s="148"/>
      <c r="G47" s="148"/>
      <c r="H47" s="148"/>
      <c r="I47" s="148"/>
      <c r="J47" s="148"/>
      <c r="K47" s="146"/>
      <c r="L47" s="606"/>
      <c r="M47" s="606"/>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927</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804</v>
      </c>
      <c r="D6" s="190">
        <v>77</v>
      </c>
      <c r="E6" s="190">
        <v>85</v>
      </c>
      <c r="F6" s="219">
        <v>93.5</v>
      </c>
      <c r="G6" s="219">
        <v>38.5</v>
      </c>
      <c r="H6" s="219">
        <v>115.5</v>
      </c>
      <c r="I6" s="190">
        <v>47</v>
      </c>
      <c r="J6" s="190">
        <v>140</v>
      </c>
      <c r="K6" s="110" t="s">
        <v>805</v>
      </c>
      <c r="L6" s="239"/>
      <c r="M6" s="10"/>
    </row>
    <row r="7" spans="1:14" x14ac:dyDescent="0.3">
      <c r="A7" s="1"/>
      <c r="B7" s="171" t="s">
        <v>806</v>
      </c>
      <c r="C7" s="190" t="s">
        <v>804</v>
      </c>
      <c r="D7" s="190">
        <v>32</v>
      </c>
      <c r="E7" s="190">
        <v>35</v>
      </c>
      <c r="F7" s="190">
        <v>39</v>
      </c>
      <c r="G7" s="190">
        <v>16</v>
      </c>
      <c r="H7" s="190">
        <v>48</v>
      </c>
      <c r="I7" s="219">
        <v>19.5</v>
      </c>
      <c r="J7" s="219">
        <v>58.5</v>
      </c>
      <c r="K7" s="110" t="s">
        <v>807</v>
      </c>
      <c r="L7" s="239" t="s">
        <v>247</v>
      </c>
      <c r="M7" s="10"/>
    </row>
    <row r="8" spans="1:14" x14ac:dyDescent="0.3">
      <c r="A8" s="1"/>
      <c r="B8" s="171" t="s">
        <v>808</v>
      </c>
      <c r="C8" s="190" t="s">
        <v>804</v>
      </c>
      <c r="D8" s="190">
        <v>23000</v>
      </c>
      <c r="E8" s="190">
        <v>25000</v>
      </c>
      <c r="F8" s="190">
        <v>28000</v>
      </c>
      <c r="G8" s="190" t="s">
        <v>809</v>
      </c>
      <c r="H8" s="190">
        <v>35000</v>
      </c>
      <c r="I8" s="190">
        <v>14000</v>
      </c>
      <c r="J8" s="190" t="s">
        <v>810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78</v>
      </c>
      <c r="E11" s="190">
        <v>80</v>
      </c>
      <c r="F11" s="190">
        <v>82</v>
      </c>
      <c r="G11" s="190">
        <v>76</v>
      </c>
      <c r="H11" s="190">
        <v>80</v>
      </c>
      <c r="I11" s="190">
        <v>78</v>
      </c>
      <c r="J11" s="190">
        <v>84</v>
      </c>
      <c r="K11" s="110" t="s">
        <v>814</v>
      </c>
      <c r="L11" s="239" t="s">
        <v>247</v>
      </c>
      <c r="M11" s="10"/>
    </row>
    <row r="12" spans="1:14" x14ac:dyDescent="0.3">
      <c r="A12" s="1"/>
      <c r="B12" s="171" t="s">
        <v>815</v>
      </c>
      <c r="C12" s="190" t="s">
        <v>804</v>
      </c>
      <c r="D12" s="190">
        <v>22</v>
      </c>
      <c r="E12" s="190">
        <v>20</v>
      </c>
      <c r="F12" s="190">
        <v>18</v>
      </c>
      <c r="G12" s="190">
        <v>20</v>
      </c>
      <c r="H12" s="190">
        <v>24</v>
      </c>
      <c r="I12" s="190">
        <v>16</v>
      </c>
      <c r="J12" s="190">
        <v>22</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817</v>
      </c>
      <c r="C15" s="190" t="s">
        <v>804</v>
      </c>
      <c r="D15" s="190">
        <v>41</v>
      </c>
      <c r="E15" s="190">
        <v>42</v>
      </c>
      <c r="F15" s="190">
        <v>43</v>
      </c>
      <c r="G15" s="190">
        <v>37</v>
      </c>
      <c r="H15" s="190">
        <v>45</v>
      </c>
      <c r="I15" s="190">
        <v>39</v>
      </c>
      <c r="J15" s="190">
        <v>47</v>
      </c>
      <c r="K15" s="110" t="s">
        <v>807</v>
      </c>
      <c r="L15" s="239" t="s">
        <v>247</v>
      </c>
      <c r="M15" s="186"/>
      <c r="N15" s="568"/>
    </row>
    <row r="16" spans="1:14" x14ac:dyDescent="0.3">
      <c r="A16" s="1"/>
      <c r="B16" s="171" t="s">
        <v>818</v>
      </c>
      <c r="C16" s="190" t="s">
        <v>804</v>
      </c>
      <c r="D16" s="190">
        <v>28</v>
      </c>
      <c r="E16" s="190">
        <v>29</v>
      </c>
      <c r="F16" s="190">
        <v>30</v>
      </c>
      <c r="G16" s="190">
        <v>25</v>
      </c>
      <c r="H16" s="190">
        <v>31</v>
      </c>
      <c r="I16" s="190">
        <v>27</v>
      </c>
      <c r="J16" s="190">
        <v>33</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t="s">
        <v>247</v>
      </c>
      <c r="M17" s="10"/>
    </row>
    <row r="18" spans="1:13" x14ac:dyDescent="0.3">
      <c r="A18" s="1"/>
      <c r="B18" s="171" t="s">
        <v>821</v>
      </c>
      <c r="C18" s="190" t="s">
        <v>804</v>
      </c>
      <c r="D18" s="190">
        <v>16</v>
      </c>
      <c r="E18" s="190">
        <v>15</v>
      </c>
      <c r="F18" s="190">
        <v>14</v>
      </c>
      <c r="G18" s="190">
        <f>D18-D18*0.5</f>
        <v>8</v>
      </c>
      <c r="H18" s="190">
        <f>D18+D18*0.5</f>
        <v>24</v>
      </c>
      <c r="I18" s="190">
        <f>F18-F18*0.5</f>
        <v>7</v>
      </c>
      <c r="J18" s="190">
        <f>F18+F18*0.5</f>
        <v>21</v>
      </c>
      <c r="K18" s="110" t="s">
        <v>816</v>
      </c>
      <c r="L18" s="239" t="s">
        <v>247</v>
      </c>
      <c r="M18" s="10"/>
    </row>
    <row r="19" spans="1:13" ht="14.4" customHeight="1" x14ac:dyDescent="0.3">
      <c r="A19" s="1"/>
      <c r="B19" s="171" t="s">
        <v>822</v>
      </c>
      <c r="C19" s="190" t="s">
        <v>804</v>
      </c>
      <c r="D19" s="190">
        <v>6</v>
      </c>
      <c r="E19" s="190">
        <v>6</v>
      </c>
      <c r="F19" s="190">
        <v>6</v>
      </c>
      <c r="G19" s="190">
        <v>5</v>
      </c>
      <c r="H19" s="190">
        <f>D19+D19*0.5</f>
        <v>9</v>
      </c>
      <c r="I19" s="190">
        <f>F19-F19*0.5</f>
        <v>3</v>
      </c>
      <c r="J19" s="190">
        <f>F19+F19*0.5</f>
        <v>9</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10</v>
      </c>
      <c r="E22" s="190">
        <v>4</v>
      </c>
      <c r="F22" s="190">
        <v>2</v>
      </c>
      <c r="G22" s="190">
        <v>10</v>
      </c>
      <c r="H22" s="190">
        <v>22</v>
      </c>
      <c r="I22" s="190">
        <v>0</v>
      </c>
      <c r="J22" s="190">
        <v>0</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824</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947</v>
      </c>
      <c r="C26" s="187"/>
      <c r="D26" s="187"/>
      <c r="E26" s="187"/>
      <c r="F26" s="187"/>
      <c r="G26" s="187"/>
      <c r="H26" s="187"/>
      <c r="I26" s="187"/>
      <c r="J26" s="187"/>
      <c r="K26" s="187"/>
      <c r="L26" s="187"/>
      <c r="M26" s="10"/>
    </row>
    <row r="27" spans="1:13" ht="22.8" x14ac:dyDescent="0.3">
      <c r="A27" s="1"/>
      <c r="B27" s="171" t="s">
        <v>826</v>
      </c>
      <c r="C27" s="190" t="s">
        <v>804</v>
      </c>
      <c r="D27" s="219">
        <v>0.6</v>
      </c>
      <c r="E27" s="219">
        <v>0.55000000000000004</v>
      </c>
      <c r="F27" s="219">
        <v>0.48499999999999999</v>
      </c>
      <c r="G27" s="219">
        <v>0.3</v>
      </c>
      <c r="H27" s="219">
        <v>0.9</v>
      </c>
      <c r="I27" s="219">
        <v>0.2</v>
      </c>
      <c r="J27" s="219">
        <v>0.7</v>
      </c>
      <c r="K27" s="110" t="s">
        <v>827</v>
      </c>
      <c r="L27" s="239" t="s">
        <v>828</v>
      </c>
      <c r="M27" s="189"/>
    </row>
    <row r="28" spans="1:13" x14ac:dyDescent="0.3">
      <c r="A28" s="1"/>
      <c r="B28" s="171" t="s">
        <v>242</v>
      </c>
      <c r="C28" s="190" t="s">
        <v>804</v>
      </c>
      <c r="D28" s="190">
        <v>50</v>
      </c>
      <c r="E28" s="190">
        <v>50</v>
      </c>
      <c r="F28" s="190">
        <v>50</v>
      </c>
      <c r="G28" s="190">
        <v>45</v>
      </c>
      <c r="H28" s="190" t="s">
        <v>829</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D27*0.02*1000000</f>
        <v>12000</v>
      </c>
      <c r="E30" s="190">
        <f t="shared" ref="E30:F30" si="0">E27*0.02*1000000</f>
        <v>11000.000000000002</v>
      </c>
      <c r="F30" s="190">
        <f t="shared" si="0"/>
        <v>9700</v>
      </c>
      <c r="G30" s="190">
        <v>6000</v>
      </c>
      <c r="H30" s="190">
        <v>18000</v>
      </c>
      <c r="I30" s="190">
        <v>4900</v>
      </c>
      <c r="J30" s="190">
        <v>15000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833</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949</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837</v>
      </c>
      <c r="D6" s="190">
        <v>273</v>
      </c>
      <c r="E6" s="190">
        <v>300</v>
      </c>
      <c r="F6" s="190">
        <v>330</v>
      </c>
      <c r="G6" s="219">
        <v>136.5</v>
      </c>
      <c r="H6" s="219">
        <v>409.5</v>
      </c>
      <c r="I6" s="190">
        <v>165</v>
      </c>
      <c r="J6" s="190">
        <v>495</v>
      </c>
      <c r="K6" s="110" t="s">
        <v>805</v>
      </c>
      <c r="L6" s="239" t="s">
        <v>247</v>
      </c>
      <c r="M6" s="10"/>
    </row>
    <row r="7" spans="1:14" x14ac:dyDescent="0.3">
      <c r="A7" s="1"/>
      <c r="B7" s="171" t="s">
        <v>806</v>
      </c>
      <c r="C7" s="190" t="s">
        <v>804</v>
      </c>
      <c r="D7" s="190">
        <v>125</v>
      </c>
      <c r="E7" s="190">
        <v>140</v>
      </c>
      <c r="F7" s="190">
        <v>150</v>
      </c>
      <c r="G7" s="219">
        <v>62.5</v>
      </c>
      <c r="H7" s="219">
        <v>187.5</v>
      </c>
      <c r="I7" s="219">
        <v>75</v>
      </c>
      <c r="J7" s="219">
        <v>225</v>
      </c>
      <c r="K7" s="110" t="s">
        <v>807</v>
      </c>
      <c r="L7" s="239" t="s">
        <v>247</v>
      </c>
      <c r="M7" s="10"/>
    </row>
    <row r="8" spans="1:14" x14ac:dyDescent="0.3">
      <c r="A8" s="1"/>
      <c r="B8" s="171" t="s">
        <v>808</v>
      </c>
      <c r="C8" s="190" t="s">
        <v>804</v>
      </c>
      <c r="D8" s="190">
        <v>89000</v>
      </c>
      <c r="E8" s="190">
        <v>98000</v>
      </c>
      <c r="F8" s="190">
        <v>110000</v>
      </c>
      <c r="G8" s="190">
        <v>45000</v>
      </c>
      <c r="H8" s="190">
        <v>130000</v>
      </c>
      <c r="I8" s="190">
        <v>55000</v>
      </c>
      <c r="J8" s="190">
        <v>160000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84</v>
      </c>
      <c r="E11" s="190">
        <v>86</v>
      </c>
      <c r="F11" s="190">
        <v>88</v>
      </c>
      <c r="G11" s="190">
        <v>82</v>
      </c>
      <c r="H11" s="190">
        <v>86</v>
      </c>
      <c r="I11" s="190">
        <v>86</v>
      </c>
      <c r="J11" s="190">
        <v>90</v>
      </c>
      <c r="K11" s="110" t="s">
        <v>814</v>
      </c>
      <c r="L11" s="239" t="s">
        <v>247</v>
      </c>
      <c r="M11" s="10"/>
    </row>
    <row r="12" spans="1:14" x14ac:dyDescent="0.3">
      <c r="A12" s="1"/>
      <c r="B12" s="171" t="s">
        <v>815</v>
      </c>
      <c r="C12" s="190" t="s">
        <v>804</v>
      </c>
      <c r="D12" s="190">
        <v>16</v>
      </c>
      <c r="E12" s="190">
        <v>14</v>
      </c>
      <c r="F12" s="190">
        <v>12</v>
      </c>
      <c r="G12" s="190">
        <v>14</v>
      </c>
      <c r="H12" s="190">
        <v>18</v>
      </c>
      <c r="I12" s="190">
        <v>10</v>
      </c>
      <c r="J12" s="190">
        <v>14</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817</v>
      </c>
      <c r="C15" s="190" t="s">
        <v>804</v>
      </c>
      <c r="D15" s="190">
        <v>45</v>
      </c>
      <c r="E15" s="190">
        <v>46</v>
      </c>
      <c r="F15" s="190">
        <v>47</v>
      </c>
      <c r="G15" s="190">
        <v>41</v>
      </c>
      <c r="H15" s="190">
        <v>49</v>
      </c>
      <c r="I15" s="190">
        <v>43</v>
      </c>
      <c r="J15" s="190">
        <v>51</v>
      </c>
      <c r="K15" s="110" t="s">
        <v>807</v>
      </c>
      <c r="L15" s="239" t="s">
        <v>247</v>
      </c>
      <c r="M15" s="186"/>
      <c r="N15" s="568"/>
    </row>
    <row r="16" spans="1:14" x14ac:dyDescent="0.3">
      <c r="A16" s="1"/>
      <c r="B16" s="171" t="s">
        <v>818</v>
      </c>
      <c r="C16" s="190" t="s">
        <v>804</v>
      </c>
      <c r="D16" s="190">
        <v>30</v>
      </c>
      <c r="E16" s="190">
        <v>31</v>
      </c>
      <c r="F16" s="190">
        <v>32</v>
      </c>
      <c r="G16" s="190">
        <v>27</v>
      </c>
      <c r="H16" s="190">
        <v>33</v>
      </c>
      <c r="I16" s="190">
        <v>29</v>
      </c>
      <c r="J16" s="190">
        <v>35</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c r="M17" s="10"/>
    </row>
    <row r="18" spans="1:13" x14ac:dyDescent="0.3">
      <c r="A18" s="1"/>
      <c r="B18" s="171" t="s">
        <v>821</v>
      </c>
      <c r="C18" s="190" t="s">
        <v>804</v>
      </c>
      <c r="D18" s="190">
        <v>11</v>
      </c>
      <c r="E18" s="190">
        <v>10</v>
      </c>
      <c r="F18" s="190">
        <v>10</v>
      </c>
      <c r="G18" s="219">
        <f>D18-D18*0.5</f>
        <v>5.5</v>
      </c>
      <c r="H18" s="219">
        <f>D18+D18*0.5</f>
        <v>16.5</v>
      </c>
      <c r="I18" s="219">
        <f>F18-F18*0.5</f>
        <v>5</v>
      </c>
      <c r="J18" s="219">
        <f>F18+F18*0.5</f>
        <v>15</v>
      </c>
      <c r="K18" s="110" t="s">
        <v>816</v>
      </c>
      <c r="L18" s="239" t="s">
        <v>247</v>
      </c>
      <c r="M18" s="10"/>
    </row>
    <row r="19" spans="1:13" ht="14.4" customHeight="1" x14ac:dyDescent="0.3">
      <c r="A19" s="1"/>
      <c r="B19" s="171" t="s">
        <v>822</v>
      </c>
      <c r="C19" s="190" t="s">
        <v>804</v>
      </c>
      <c r="D19" s="190">
        <v>5</v>
      </c>
      <c r="E19" s="190">
        <v>5</v>
      </c>
      <c r="F19" s="190">
        <v>4</v>
      </c>
      <c r="G19" s="190">
        <v>4</v>
      </c>
      <c r="H19" s="190">
        <v>10</v>
      </c>
      <c r="I19" s="190">
        <v>2</v>
      </c>
      <c r="J19" s="190">
        <v>8</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16</v>
      </c>
      <c r="E22" s="190">
        <v>4</v>
      </c>
      <c r="F22" s="190">
        <v>2</v>
      </c>
      <c r="G22" s="190">
        <v>10</v>
      </c>
      <c r="H22" s="190">
        <v>22</v>
      </c>
      <c r="I22" s="190">
        <v>2</v>
      </c>
      <c r="J22" s="190">
        <v>4</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249</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948</v>
      </c>
      <c r="C26" s="187"/>
      <c r="D26" s="187"/>
      <c r="E26" s="187"/>
      <c r="F26" s="187"/>
      <c r="G26" s="187"/>
      <c r="H26" s="187"/>
      <c r="I26" s="187"/>
      <c r="J26" s="187"/>
      <c r="K26" s="187"/>
      <c r="L26" s="187"/>
      <c r="M26" s="10"/>
    </row>
    <row r="27" spans="1:13" ht="22.8" x14ac:dyDescent="0.3">
      <c r="A27" s="1"/>
      <c r="B27" s="171" t="s">
        <v>826</v>
      </c>
      <c r="C27" s="190" t="s">
        <v>804</v>
      </c>
      <c r="D27" s="219">
        <v>0.83333333333333326</v>
      </c>
      <c r="E27" s="219">
        <v>0.76666666666666672</v>
      </c>
      <c r="F27" s="219">
        <v>0.66666666666666674</v>
      </c>
      <c r="G27" s="219">
        <v>0.4</v>
      </c>
      <c r="H27" s="219">
        <v>1.3</v>
      </c>
      <c r="I27" s="219">
        <v>0.3</v>
      </c>
      <c r="J27" s="219">
        <v>1</v>
      </c>
      <c r="K27" s="110" t="s">
        <v>838</v>
      </c>
      <c r="L27" s="239" t="s">
        <v>828</v>
      </c>
      <c r="M27" s="189"/>
    </row>
    <row r="28" spans="1:13" x14ac:dyDescent="0.3">
      <c r="A28" s="1"/>
      <c r="B28" s="171" t="s">
        <v>242</v>
      </c>
      <c r="C28" s="190" t="s">
        <v>804</v>
      </c>
      <c r="D28" s="190">
        <v>50</v>
      </c>
      <c r="E28" s="190">
        <v>50</v>
      </c>
      <c r="F28" s="190">
        <v>50</v>
      </c>
      <c r="G28" s="190">
        <v>45</v>
      </c>
      <c r="H28" s="190">
        <v>55</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D27*0.03*1000000</f>
        <v>24999.999999999996</v>
      </c>
      <c r="E30" s="190">
        <f t="shared" ref="E30:F30" si="1">E27*0.03*1000000</f>
        <v>23000</v>
      </c>
      <c r="F30" s="190">
        <f t="shared" si="1"/>
        <v>20000</v>
      </c>
      <c r="G30" s="190">
        <v>13000</v>
      </c>
      <c r="H30" s="190">
        <v>38000</v>
      </c>
      <c r="I30" s="190">
        <v>10000</v>
      </c>
      <c r="J30" s="190">
        <v>31000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839</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6"/>
  <sheetViews>
    <sheetView zoomScaleNormal="100" workbookViewId="0"/>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953</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16.600000000000001</v>
      </c>
      <c r="E7" s="579">
        <v>20.9</v>
      </c>
      <c r="F7" s="579">
        <v>29.4</v>
      </c>
      <c r="G7" s="579">
        <v>37.9</v>
      </c>
      <c r="H7" s="580">
        <v>0.5</v>
      </c>
      <c r="I7" s="580">
        <v>1.5</v>
      </c>
      <c r="J7" s="580">
        <v>0.5</v>
      </c>
      <c r="K7" s="580">
        <v>1.75</v>
      </c>
      <c r="L7" s="581" t="s">
        <v>299</v>
      </c>
      <c r="M7" s="581"/>
    </row>
    <row r="8" spans="2:13" x14ac:dyDescent="0.2">
      <c r="B8" s="582" t="s">
        <v>956</v>
      </c>
      <c r="C8" s="582"/>
      <c r="D8" s="582">
        <v>20</v>
      </c>
      <c r="E8" s="582">
        <v>25</v>
      </c>
      <c r="F8" s="582">
        <v>35</v>
      </c>
      <c r="G8" s="582">
        <v>45</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88">
        <v>0.4</v>
      </c>
      <c r="E13" s="588">
        <v>0.4</v>
      </c>
      <c r="F13" s="588">
        <v>0.4</v>
      </c>
      <c r="G13" s="588">
        <v>0.4</v>
      </c>
      <c r="H13" s="580">
        <v>0.5</v>
      </c>
      <c r="I13" s="580">
        <v>1.5</v>
      </c>
      <c r="J13" s="580">
        <v>0.5</v>
      </c>
      <c r="K13" s="580">
        <v>1.75</v>
      </c>
      <c r="L13" s="581" t="s">
        <v>0</v>
      </c>
      <c r="M13" s="581"/>
    </row>
    <row r="14" spans="2:13" x14ac:dyDescent="0.2">
      <c r="B14" s="579" t="s">
        <v>958</v>
      </c>
      <c r="C14" s="582"/>
      <c r="D14" s="582">
        <v>0.22</v>
      </c>
      <c r="E14" s="582">
        <v>0.22</v>
      </c>
      <c r="F14" s="582">
        <v>0.22</v>
      </c>
      <c r="G14" s="582">
        <v>0.22</v>
      </c>
      <c r="H14" s="580">
        <v>0.5</v>
      </c>
      <c r="I14" s="580">
        <v>1.5</v>
      </c>
      <c r="J14" s="580">
        <v>0.5</v>
      </c>
      <c r="K14" s="580">
        <v>1.75</v>
      </c>
      <c r="L14" s="581" t="s">
        <v>0</v>
      </c>
      <c r="M14" s="583"/>
    </row>
    <row r="15" spans="2:13" x14ac:dyDescent="0.2">
      <c r="B15" s="579" t="s">
        <v>959</v>
      </c>
      <c r="C15" s="584"/>
      <c r="D15" s="584">
        <v>0.21</v>
      </c>
      <c r="E15" s="584">
        <v>0.21</v>
      </c>
      <c r="F15" s="584">
        <v>0.21</v>
      </c>
      <c r="G15" s="584">
        <v>0.21</v>
      </c>
      <c r="H15" s="580">
        <v>0.5</v>
      </c>
      <c r="I15" s="580">
        <v>1.5</v>
      </c>
      <c r="J15" s="580">
        <v>0.5</v>
      </c>
      <c r="K15" s="580">
        <v>1.75</v>
      </c>
      <c r="L15" s="581" t="s">
        <v>0</v>
      </c>
      <c r="M15" s="585"/>
    </row>
    <row r="16" spans="2:13" x14ac:dyDescent="0.2">
      <c r="B16" s="584" t="s">
        <v>960</v>
      </c>
      <c r="C16" s="584"/>
      <c r="D16" s="584">
        <v>0.05</v>
      </c>
      <c r="E16" s="584">
        <v>0.05</v>
      </c>
      <c r="F16" s="584">
        <v>0.05</v>
      </c>
      <c r="G16" s="584">
        <v>0.05</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1.3</v>
      </c>
      <c r="E23" s="592">
        <v>1.2</v>
      </c>
      <c r="F23" s="592">
        <v>1.1000000000000001</v>
      </c>
      <c r="G23" s="592">
        <v>1</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4.4999999999999998E-2</v>
      </c>
      <c r="E26" s="596">
        <v>4.1000000000000002E-2</v>
      </c>
      <c r="F26" s="596">
        <v>3.6999999999999998E-2</v>
      </c>
      <c r="G26" s="596">
        <v>3.4000000000000002E-2</v>
      </c>
      <c r="H26" s="593">
        <v>0.6</v>
      </c>
      <c r="I26" s="593">
        <v>1.4</v>
      </c>
      <c r="J26" s="593">
        <v>0.5</v>
      </c>
      <c r="K26" s="593">
        <v>1.5</v>
      </c>
      <c r="L26" s="583" t="s">
        <v>694</v>
      </c>
      <c r="M26" s="583"/>
    </row>
    <row r="27" spans="2:13" x14ac:dyDescent="0.2">
      <c r="B27" s="582" t="s">
        <v>964</v>
      </c>
      <c r="C27" s="594"/>
      <c r="D27" s="597">
        <v>6.4</v>
      </c>
      <c r="E27" s="597">
        <v>6.4</v>
      </c>
      <c r="F27" s="597">
        <v>6.4</v>
      </c>
      <c r="G27" s="597">
        <v>6.4</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966</v>
      </c>
      <c r="C30" s="579"/>
      <c r="D30" s="579">
        <v>25</v>
      </c>
      <c r="E30" s="579">
        <v>25</v>
      </c>
      <c r="F30" s="579">
        <v>25</v>
      </c>
      <c r="G30" s="579">
        <v>25</v>
      </c>
      <c r="H30" s="580">
        <v>0.8</v>
      </c>
      <c r="I30" s="580">
        <v>1.2</v>
      </c>
      <c r="J30" s="579"/>
      <c r="K30" s="579"/>
      <c r="L30" s="581" t="s">
        <v>967</v>
      </c>
      <c r="M30" s="583">
        <v>3</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971</v>
      </c>
      <c r="C33" s="582"/>
      <c r="D33" s="582">
        <v>32.799999999999997</v>
      </c>
      <c r="E33" s="582">
        <v>32.799999999999997</v>
      </c>
      <c r="F33" s="582">
        <v>32.799999999999997</v>
      </c>
      <c r="G33" s="582">
        <v>32.799999999999997</v>
      </c>
      <c r="H33" s="580">
        <v>0.8</v>
      </c>
      <c r="I33" s="580">
        <v>1.2</v>
      </c>
      <c r="J33" s="582"/>
      <c r="K33" s="582"/>
      <c r="L33" s="581" t="s">
        <v>972</v>
      </c>
      <c r="M33" s="583">
        <v>2</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4</v>
      </c>
    </row>
    <row r="35" spans="2:13" x14ac:dyDescent="0.2">
      <c r="B35" s="579" t="s">
        <v>974</v>
      </c>
      <c r="C35" s="594"/>
      <c r="D35" s="597">
        <v>12.9</v>
      </c>
      <c r="E35" s="597">
        <v>12.9</v>
      </c>
      <c r="F35" s="597">
        <v>12.9</v>
      </c>
      <c r="G35" s="597">
        <v>12.9</v>
      </c>
      <c r="H35" s="580">
        <v>0.8</v>
      </c>
      <c r="I35" s="580">
        <v>1.2</v>
      </c>
      <c r="J35" s="580"/>
      <c r="K35" s="580"/>
      <c r="L35" s="581" t="s">
        <v>975</v>
      </c>
      <c r="M35" s="583">
        <v>2</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983</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1000</v>
      </c>
    </row>
    <row r="65" spans="2:2" x14ac:dyDescent="0.2">
      <c r="B65" s="603"/>
    </row>
    <row r="66" spans="2:2" x14ac:dyDescent="0.2">
      <c r="B66" s="603"/>
    </row>
  </sheetData>
  <mergeCells count="3">
    <mergeCell ref="C3:M3"/>
    <mergeCell ref="H4:I4"/>
    <mergeCell ref="J4:K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8"/>
  <sheetViews>
    <sheetView workbookViewId="0">
      <selection activeCell="B44" sqref="B44"/>
    </sheetView>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1001</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13</v>
      </c>
      <c r="E7" s="579">
        <v>16</v>
      </c>
      <c r="F7" s="579">
        <v>23</v>
      </c>
      <c r="G7" s="579">
        <v>30</v>
      </c>
      <c r="H7" s="580">
        <v>0.5</v>
      </c>
      <c r="I7" s="580">
        <v>1.5</v>
      </c>
      <c r="J7" s="580">
        <v>0.5</v>
      </c>
      <c r="K7" s="580">
        <v>1.75</v>
      </c>
      <c r="L7" s="581" t="s">
        <v>299</v>
      </c>
      <c r="M7" s="581"/>
    </row>
    <row r="8" spans="2:13" x14ac:dyDescent="0.2">
      <c r="B8" s="582" t="s">
        <v>956</v>
      </c>
      <c r="C8" s="582"/>
      <c r="D8" s="582">
        <v>18</v>
      </c>
      <c r="E8" s="582">
        <v>22</v>
      </c>
      <c r="F8" s="582">
        <v>31</v>
      </c>
      <c r="G8" s="582">
        <v>40</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79">
        <v>0.38</v>
      </c>
      <c r="E13" s="579">
        <v>0.38</v>
      </c>
      <c r="F13" s="579">
        <v>0.38</v>
      </c>
      <c r="G13" s="579">
        <v>0.38</v>
      </c>
      <c r="H13" s="580">
        <v>0.5</v>
      </c>
      <c r="I13" s="580">
        <v>1.5</v>
      </c>
      <c r="J13" s="580">
        <v>0.5</v>
      </c>
      <c r="K13" s="580">
        <v>1.75</v>
      </c>
      <c r="L13" s="581" t="s">
        <v>0</v>
      </c>
      <c r="M13" s="581"/>
    </row>
    <row r="14" spans="2:13" x14ac:dyDescent="0.2">
      <c r="B14" s="579" t="s">
        <v>958</v>
      </c>
      <c r="C14" s="582"/>
      <c r="D14" s="582">
        <v>0.17</v>
      </c>
      <c r="E14" s="582">
        <v>0.17</v>
      </c>
      <c r="F14" s="582">
        <v>0.17</v>
      </c>
      <c r="G14" s="582">
        <v>0.17</v>
      </c>
      <c r="H14" s="580">
        <v>0.5</v>
      </c>
      <c r="I14" s="580">
        <v>1.5</v>
      </c>
      <c r="J14" s="580">
        <v>0.5</v>
      </c>
      <c r="K14" s="580">
        <v>1.75</v>
      </c>
      <c r="L14" s="581" t="s">
        <v>0</v>
      </c>
      <c r="M14" s="583"/>
    </row>
    <row r="15" spans="2:13" x14ac:dyDescent="0.2">
      <c r="B15" s="579" t="s">
        <v>959</v>
      </c>
      <c r="C15" s="584"/>
      <c r="D15" s="584">
        <v>0.19</v>
      </c>
      <c r="E15" s="584">
        <v>0.19</v>
      </c>
      <c r="F15" s="584">
        <v>0.19</v>
      </c>
      <c r="G15" s="584">
        <v>0.19</v>
      </c>
      <c r="H15" s="580">
        <v>0.5</v>
      </c>
      <c r="I15" s="580">
        <v>1.5</v>
      </c>
      <c r="J15" s="580">
        <v>0.5</v>
      </c>
      <c r="K15" s="580">
        <v>1.75</v>
      </c>
      <c r="L15" s="581" t="s">
        <v>0</v>
      </c>
      <c r="M15" s="585"/>
    </row>
    <row r="16" spans="2:13" x14ac:dyDescent="0.2">
      <c r="B16" s="584" t="s">
        <v>960</v>
      </c>
      <c r="C16" s="584"/>
      <c r="D16" s="584">
        <v>0.08</v>
      </c>
      <c r="E16" s="584">
        <v>0.08</v>
      </c>
      <c r="F16" s="584">
        <v>0.08</v>
      </c>
      <c r="G16" s="584">
        <v>0.08</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1.6</v>
      </c>
      <c r="E23" s="592">
        <v>1.4</v>
      </c>
      <c r="F23" s="592">
        <v>1.3</v>
      </c>
      <c r="G23" s="592">
        <v>1.2</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5.3999999999999999E-2</v>
      </c>
      <c r="E26" s="596">
        <v>5.0999999999999997E-2</v>
      </c>
      <c r="F26" s="596">
        <v>4.4999999999999998E-2</v>
      </c>
      <c r="G26" s="596">
        <v>4.2000000000000003E-2</v>
      </c>
      <c r="H26" s="593">
        <v>0.6</v>
      </c>
      <c r="I26" s="593">
        <v>1.4</v>
      </c>
      <c r="J26" s="593">
        <v>0.5</v>
      </c>
      <c r="K26" s="593">
        <v>1.5</v>
      </c>
      <c r="L26" s="583" t="s">
        <v>694</v>
      </c>
      <c r="M26" s="583"/>
    </row>
    <row r="27" spans="2:13" x14ac:dyDescent="0.2">
      <c r="B27" s="582" t="s">
        <v>964</v>
      </c>
      <c r="C27" s="594"/>
      <c r="D27" s="597">
        <v>8.1</v>
      </c>
      <c r="E27" s="597">
        <v>8.1</v>
      </c>
      <c r="F27" s="597">
        <v>8.1</v>
      </c>
      <c r="G27" s="597">
        <v>8.1</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1002</v>
      </c>
      <c r="C30" s="579"/>
      <c r="D30" s="579">
        <v>27</v>
      </c>
      <c r="E30" s="579">
        <v>27</v>
      </c>
      <c r="F30" s="579">
        <v>27</v>
      </c>
      <c r="G30" s="579">
        <v>27</v>
      </c>
      <c r="H30" s="580">
        <v>0.8</v>
      </c>
      <c r="I30" s="580">
        <v>1.2</v>
      </c>
      <c r="J30" s="579"/>
      <c r="K30" s="579"/>
      <c r="L30" s="581" t="s">
        <v>969</v>
      </c>
      <c r="M30" s="583">
        <v>4</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1003</v>
      </c>
      <c r="C33" s="582"/>
      <c r="D33" s="582">
        <v>23.5</v>
      </c>
      <c r="E33" s="582">
        <v>23.5</v>
      </c>
      <c r="F33" s="582">
        <v>23.5</v>
      </c>
      <c r="G33" s="582">
        <v>23.5</v>
      </c>
      <c r="H33" s="580">
        <v>0.8</v>
      </c>
      <c r="I33" s="580">
        <v>1.2</v>
      </c>
      <c r="J33" s="582"/>
      <c r="K33" s="582"/>
      <c r="L33" s="581" t="s">
        <v>972</v>
      </c>
      <c r="M33" s="583">
        <v>5</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6</v>
      </c>
    </row>
    <row r="35" spans="2:13" x14ac:dyDescent="0.2">
      <c r="B35" s="579" t="s">
        <v>1004</v>
      </c>
      <c r="C35" s="582"/>
      <c r="D35" s="582">
        <v>15.7</v>
      </c>
      <c r="E35" s="582">
        <v>15.7</v>
      </c>
      <c r="F35" s="582">
        <v>15.7</v>
      </c>
      <c r="G35" s="582">
        <v>15.7</v>
      </c>
      <c r="H35" s="580">
        <v>0.8</v>
      </c>
      <c r="I35" s="580">
        <v>1.2</v>
      </c>
      <c r="J35" s="582"/>
      <c r="K35" s="582"/>
      <c r="L35" s="581" t="s">
        <v>1005</v>
      </c>
      <c r="M35" s="583">
        <v>5</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1006</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1007</v>
      </c>
    </row>
    <row r="65" spans="2:2" x14ac:dyDescent="0.2">
      <c r="B65" s="603" t="s">
        <v>1008</v>
      </c>
    </row>
    <row r="66" spans="2:2" x14ac:dyDescent="0.2">
      <c r="B66" s="603" t="s">
        <v>1009</v>
      </c>
    </row>
    <row r="67" spans="2:2" x14ac:dyDescent="0.2">
      <c r="B67" s="603"/>
    </row>
    <row r="68" spans="2:2" x14ac:dyDescent="0.2">
      <c r="B68" s="603"/>
    </row>
  </sheetData>
  <mergeCells count="3">
    <mergeCell ref="C3:M3"/>
    <mergeCell ref="H4:I4"/>
    <mergeCell ref="J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08" t="s">
        <v>164</v>
      </c>
      <c r="D3" s="629"/>
      <c r="E3" s="629"/>
      <c r="F3" s="629"/>
      <c r="G3" s="629"/>
      <c r="H3" s="629"/>
      <c r="I3" s="629"/>
      <c r="J3" s="629"/>
      <c r="K3" s="629"/>
      <c r="L3" s="612"/>
    </row>
    <row r="4" spans="1:12" x14ac:dyDescent="0.3">
      <c r="A4" s="1"/>
      <c r="B4" s="108"/>
      <c r="C4" s="130">
        <v>2015</v>
      </c>
      <c r="D4" s="130">
        <v>2020</v>
      </c>
      <c r="E4" s="130">
        <v>2030</v>
      </c>
      <c r="F4" s="130">
        <v>2050</v>
      </c>
      <c r="G4" s="611" t="s">
        <v>25</v>
      </c>
      <c r="H4" s="612"/>
      <c r="I4" s="611" t="s">
        <v>24</v>
      </c>
      <c r="J4" s="612"/>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6">
        <v>1</v>
      </c>
      <c r="D6" s="627"/>
      <c r="E6" s="627"/>
      <c r="F6" s="628"/>
      <c r="G6" s="110"/>
      <c r="H6" s="110"/>
      <c r="I6" s="110"/>
      <c r="J6" s="110"/>
      <c r="K6" s="110" t="s">
        <v>88</v>
      </c>
      <c r="L6" s="110"/>
    </row>
    <row r="7" spans="1:12" x14ac:dyDescent="0.3">
      <c r="A7" s="1"/>
      <c r="B7" s="108"/>
      <c r="C7" s="626"/>
      <c r="D7" s="627"/>
      <c r="E7" s="627"/>
      <c r="F7" s="628"/>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06"/>
      <c r="B38" s="606"/>
      <c r="C38" s="606"/>
      <c r="D38" s="606"/>
      <c r="E38" s="606"/>
      <c r="F38" s="606"/>
      <c r="G38" s="606"/>
      <c r="H38" s="606"/>
      <c r="I38" s="606"/>
      <c r="J38" s="99"/>
      <c r="K38" s="146"/>
      <c r="L38" s="606"/>
      <c r="M38" s="606"/>
    </row>
    <row r="39" spans="1:13" hidden="1" x14ac:dyDescent="0.3">
      <c r="A39" s="146"/>
      <c r="C39" s="606"/>
      <c r="D39" s="606"/>
      <c r="E39" s="606"/>
      <c r="F39" s="606"/>
      <c r="G39" s="606"/>
      <c r="H39" s="606"/>
      <c r="I39" s="606"/>
      <c r="J39" s="606"/>
      <c r="K39" s="606"/>
      <c r="L39" s="606"/>
      <c r="M39" s="606"/>
    </row>
    <row r="40" spans="1:13" hidden="1" x14ac:dyDescent="0.3">
      <c r="A40" s="146"/>
      <c r="B40" s="606"/>
      <c r="C40" s="606"/>
      <c r="D40" s="606"/>
      <c r="E40" s="606"/>
      <c r="F40" s="606"/>
      <c r="G40" s="606"/>
      <c r="H40" s="606"/>
      <c r="I40" s="606"/>
      <c r="J40" s="606"/>
      <c r="K40" s="146"/>
      <c r="L40" s="606"/>
      <c r="M40" s="606"/>
    </row>
    <row r="41" spans="1:13" hidden="1" x14ac:dyDescent="0.3">
      <c r="A41" s="170"/>
      <c r="C41" s="606"/>
      <c r="D41" s="606"/>
      <c r="E41" s="606"/>
      <c r="F41" s="606"/>
      <c r="G41" s="606"/>
      <c r="H41" s="606"/>
      <c r="I41" s="606"/>
      <c r="J41" s="606"/>
      <c r="K41" s="606"/>
      <c r="L41" s="606"/>
      <c r="M41" s="606"/>
    </row>
    <row r="42" spans="1:13" hidden="1" x14ac:dyDescent="0.3">
      <c r="A42" s="170"/>
      <c r="B42" s="606"/>
      <c r="C42" s="606"/>
      <c r="D42" s="606"/>
      <c r="E42" s="606"/>
      <c r="F42" s="606"/>
      <c r="G42" s="606"/>
      <c r="H42" s="606"/>
      <c r="I42" s="606"/>
      <c r="J42" s="606"/>
      <c r="K42" s="146"/>
      <c r="L42" s="606"/>
      <c r="M42" s="606"/>
    </row>
    <row r="43" spans="1:13" hidden="1" x14ac:dyDescent="0.3">
      <c r="A43" s="146"/>
      <c r="B43" s="197"/>
      <c r="C43" s="99"/>
      <c r="D43" s="99"/>
      <c r="E43" s="99"/>
      <c r="F43" s="99"/>
      <c r="G43" s="99"/>
      <c r="H43" s="99"/>
      <c r="I43" s="99"/>
      <c r="J43" s="99"/>
      <c r="K43" s="146"/>
      <c r="L43" s="606"/>
      <c r="M43" s="606"/>
    </row>
    <row r="44" spans="1:13" hidden="1" x14ac:dyDescent="0.3">
      <c r="A44" s="146"/>
      <c r="B44" s="99"/>
      <c r="C44" s="99"/>
      <c r="D44" s="99"/>
      <c r="E44" s="99"/>
      <c r="F44" s="99"/>
      <c r="G44" s="99"/>
      <c r="H44" s="99"/>
      <c r="I44" s="99"/>
      <c r="J44" s="99"/>
      <c r="K44" s="146"/>
      <c r="L44" s="606"/>
      <c r="M44" s="606"/>
    </row>
    <row r="45" spans="1:13" x14ac:dyDescent="0.3">
      <c r="A45" s="606"/>
      <c r="B45" s="606"/>
      <c r="C45" s="148"/>
      <c r="D45" s="148"/>
      <c r="E45" s="148"/>
      <c r="F45" s="148"/>
      <c r="G45" s="148"/>
      <c r="H45" s="148"/>
      <c r="I45" s="148"/>
      <c r="J45" s="148"/>
      <c r="K45" s="146"/>
      <c r="L45" s="606"/>
      <c r="M45" s="606"/>
    </row>
    <row r="46" spans="1:13" x14ac:dyDescent="0.3">
      <c r="A46" s="624" t="s">
        <v>6</v>
      </c>
      <c r="B46" s="624"/>
      <c r="C46" s="148"/>
      <c r="D46" s="148"/>
      <c r="E46" s="148"/>
      <c r="F46" s="148"/>
      <c r="G46" s="148"/>
      <c r="H46" s="148"/>
      <c r="I46" s="148"/>
      <c r="J46" s="148"/>
      <c r="K46" s="146"/>
      <c r="L46" s="606"/>
      <c r="M46" s="606"/>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608" t="s">
        <v>188</v>
      </c>
      <c r="D3" s="609"/>
      <c r="E3" s="609"/>
      <c r="F3" s="609"/>
      <c r="G3" s="609"/>
      <c r="H3" s="609"/>
      <c r="I3" s="609"/>
      <c r="J3" s="609"/>
      <c r="K3" s="609"/>
      <c r="L3" s="610"/>
    </row>
    <row r="4" spans="1:12" x14ac:dyDescent="0.3">
      <c r="A4" s="5"/>
      <c r="B4" s="101"/>
      <c r="C4" s="102">
        <v>2015</v>
      </c>
      <c r="D4" s="102">
        <v>2020</v>
      </c>
      <c r="E4" s="102">
        <v>2030</v>
      </c>
      <c r="F4" s="102">
        <v>2050</v>
      </c>
      <c r="G4" s="611" t="s">
        <v>25</v>
      </c>
      <c r="H4" s="612"/>
      <c r="I4" s="611" t="s">
        <v>24</v>
      </c>
      <c r="J4" s="612"/>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0" t="s">
        <v>218</v>
      </c>
      <c r="C46" s="631"/>
      <c r="D46" s="631"/>
      <c r="E46" s="631"/>
      <c r="F46" s="631"/>
      <c r="G46" s="631"/>
      <c r="H46" s="631"/>
      <c r="I46" s="631"/>
      <c r="J46" s="631"/>
      <c r="K46" s="631"/>
      <c r="L46" s="631"/>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0" t="s">
        <v>221</v>
      </c>
      <c r="C48" s="631"/>
      <c r="D48" s="631"/>
      <c r="E48" s="631"/>
      <c r="F48" s="631"/>
      <c r="G48" s="631"/>
      <c r="H48" s="631"/>
      <c r="I48" s="631"/>
      <c r="J48" s="631"/>
      <c r="K48" s="631"/>
      <c r="L48" s="631"/>
      <c r="M48" s="211"/>
      <c r="N48" s="211"/>
      <c r="O48" s="211"/>
      <c r="P48" s="211"/>
    </row>
    <row r="49" spans="1:16" ht="15" hidden="1" customHeight="1" x14ac:dyDescent="0.3">
      <c r="A49" s="17">
        <v>5</v>
      </c>
      <c r="B49" s="630" t="s">
        <v>222</v>
      </c>
      <c r="C49" s="631"/>
      <c r="D49" s="631"/>
      <c r="E49" s="631"/>
      <c r="F49" s="631"/>
      <c r="G49" s="631"/>
      <c r="H49" s="631"/>
      <c r="I49" s="631"/>
      <c r="J49" s="631"/>
      <c r="K49" s="631"/>
      <c r="L49" s="631"/>
      <c r="M49" s="211"/>
      <c r="N49" s="211"/>
      <c r="O49" s="211"/>
      <c r="P49" s="211"/>
    </row>
    <row r="50" spans="1:16" ht="15" hidden="1" customHeight="1" x14ac:dyDescent="0.3">
      <c r="A50" s="17">
        <v>7</v>
      </c>
      <c r="B50" s="630" t="s">
        <v>223</v>
      </c>
      <c r="C50" s="631"/>
      <c r="D50" s="631"/>
      <c r="E50" s="631"/>
      <c r="F50" s="631"/>
      <c r="G50" s="631"/>
      <c r="H50" s="631"/>
      <c r="I50" s="631"/>
      <c r="J50" s="631"/>
      <c r="K50" s="631"/>
      <c r="L50" s="631"/>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3" t="s">
        <v>224</v>
      </c>
      <c r="C53" s="634"/>
      <c r="D53" s="634"/>
      <c r="E53" s="634"/>
      <c r="F53" s="634"/>
      <c r="G53" s="634"/>
      <c r="H53" s="634"/>
      <c r="I53" s="634"/>
      <c r="J53" s="634"/>
      <c r="K53" s="634"/>
      <c r="L53" s="634"/>
      <c r="M53" s="635"/>
      <c r="N53" s="635"/>
      <c r="O53" s="635"/>
      <c r="P53" s="635"/>
    </row>
    <row r="54" spans="1:16" ht="15" customHeight="1" x14ac:dyDescent="0.3">
      <c r="A54" s="4" t="s">
        <v>4</v>
      </c>
      <c r="B54" s="633" t="s">
        <v>225</v>
      </c>
      <c r="C54" s="634"/>
      <c r="D54" s="634"/>
      <c r="E54" s="634"/>
      <c r="F54" s="634"/>
      <c r="G54" s="634"/>
      <c r="H54" s="634"/>
      <c r="I54" s="634"/>
      <c r="J54" s="634"/>
      <c r="K54" s="634"/>
      <c r="L54" s="634"/>
      <c r="M54" s="211"/>
      <c r="N54" s="211"/>
      <c r="O54" s="211"/>
      <c r="P54" s="211"/>
    </row>
    <row r="55" spans="1:16" ht="15" customHeight="1" x14ac:dyDescent="0.3">
      <c r="A55" s="4" t="s">
        <v>3</v>
      </c>
      <c r="B55" s="633" t="s">
        <v>226</v>
      </c>
      <c r="C55" s="634"/>
      <c r="D55" s="634"/>
      <c r="E55" s="634"/>
      <c r="F55" s="634"/>
      <c r="G55" s="634"/>
      <c r="H55" s="634"/>
      <c r="I55" s="634"/>
      <c r="J55" s="634"/>
      <c r="K55" s="634"/>
      <c r="L55" s="634"/>
      <c r="M55" s="211"/>
      <c r="N55" s="211"/>
      <c r="O55" s="211"/>
      <c r="P55" s="211"/>
    </row>
    <row r="56" spans="1:16" ht="15" customHeight="1" x14ac:dyDescent="0.3">
      <c r="A56" s="4" t="s">
        <v>2</v>
      </c>
      <c r="B56" s="633" t="s">
        <v>227</v>
      </c>
      <c r="C56" s="634"/>
      <c r="D56" s="634"/>
      <c r="E56" s="634"/>
      <c r="F56" s="634"/>
      <c r="G56" s="634"/>
      <c r="H56" s="634"/>
      <c r="I56" s="634"/>
      <c r="J56" s="634"/>
      <c r="K56" s="634"/>
      <c r="L56" s="634"/>
      <c r="M56" s="635"/>
      <c r="N56" s="635"/>
      <c r="O56" s="635"/>
      <c r="P56" s="635"/>
    </row>
    <row r="57" spans="1:16" ht="15" customHeight="1" x14ac:dyDescent="0.3">
      <c r="A57" s="4" t="s">
        <v>1</v>
      </c>
      <c r="B57" s="633" t="s">
        <v>228</v>
      </c>
      <c r="C57" s="634"/>
      <c r="D57" s="634"/>
      <c r="E57" s="634"/>
      <c r="F57" s="634"/>
      <c r="G57" s="634"/>
      <c r="H57" s="634"/>
      <c r="I57" s="634"/>
      <c r="J57" s="634"/>
      <c r="K57" s="634"/>
      <c r="L57" s="634"/>
      <c r="M57" s="635"/>
      <c r="N57" s="635"/>
      <c r="O57" s="635"/>
      <c r="P57" s="635"/>
    </row>
    <row r="58" spans="1:16" ht="15" customHeight="1" x14ac:dyDescent="0.3">
      <c r="A58" s="4" t="s">
        <v>0</v>
      </c>
      <c r="B58" s="633" t="s">
        <v>229</v>
      </c>
      <c r="C58" s="633"/>
      <c r="D58" s="633"/>
      <c r="E58" s="633"/>
      <c r="F58" s="633"/>
      <c r="G58" s="633"/>
      <c r="H58" s="633"/>
      <c r="I58" s="633"/>
      <c r="J58" s="633"/>
      <c r="K58" s="633"/>
      <c r="L58" s="633"/>
      <c r="M58" s="633"/>
      <c r="N58" s="633"/>
      <c r="O58" s="633"/>
      <c r="P58" s="633"/>
    </row>
    <row r="59" spans="1:16" ht="15" customHeight="1" x14ac:dyDescent="0.3">
      <c r="A59" s="4" t="s">
        <v>40</v>
      </c>
      <c r="B59" s="633" t="s">
        <v>230</v>
      </c>
      <c r="C59" s="633"/>
      <c r="D59" s="633"/>
      <c r="E59" s="633"/>
      <c r="F59" s="633"/>
      <c r="G59" s="633"/>
      <c r="H59" s="633"/>
      <c r="I59" s="633"/>
      <c r="J59" s="633"/>
      <c r="K59" s="633"/>
      <c r="L59" s="633"/>
      <c r="M59" s="633"/>
      <c r="N59" s="633"/>
      <c r="O59" s="633"/>
      <c r="P59" s="633"/>
    </row>
    <row r="60" spans="1:16" ht="15" customHeight="1" x14ac:dyDescent="0.3">
      <c r="A60" s="4" t="s">
        <v>41</v>
      </c>
      <c r="B60" s="633" t="s">
        <v>231</v>
      </c>
      <c r="C60" s="633"/>
      <c r="D60" s="633"/>
      <c r="E60" s="633"/>
      <c r="F60" s="633"/>
      <c r="G60" s="633"/>
      <c r="H60" s="633"/>
      <c r="I60" s="633"/>
      <c r="J60" s="633"/>
      <c r="K60" s="633"/>
      <c r="L60" s="633"/>
    </row>
    <row r="61" spans="1:16" ht="15" customHeight="1" x14ac:dyDescent="0.3">
      <c r="A61" s="4" t="s">
        <v>232</v>
      </c>
      <c r="B61" s="633" t="s">
        <v>233</v>
      </c>
      <c r="C61" s="633"/>
      <c r="D61" s="633"/>
      <c r="E61" s="633"/>
      <c r="F61" s="633"/>
      <c r="G61" s="633"/>
      <c r="H61" s="633"/>
      <c r="I61" s="633"/>
      <c r="J61" s="633"/>
      <c r="K61" s="633"/>
      <c r="L61" s="633"/>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6" t="s">
        <v>236</v>
      </c>
      <c r="C66" s="636"/>
      <c r="D66" s="636"/>
      <c r="E66" s="636"/>
      <c r="F66" s="636"/>
      <c r="G66" s="636"/>
      <c r="H66" s="636"/>
      <c r="I66" s="636"/>
      <c r="J66" s="636"/>
      <c r="K66" s="636"/>
      <c r="L66" s="636"/>
    </row>
    <row r="67" spans="1:12" x14ac:dyDescent="0.3">
      <c r="A67" s="211">
        <v>2</v>
      </c>
      <c r="B67" s="636" t="s">
        <v>237</v>
      </c>
      <c r="C67" s="636"/>
      <c r="D67" s="636"/>
      <c r="E67" s="636"/>
      <c r="F67" s="636"/>
      <c r="G67" s="636"/>
      <c r="H67" s="636"/>
      <c r="I67" s="636"/>
      <c r="J67" s="636"/>
      <c r="K67" s="636"/>
      <c r="L67" s="636"/>
    </row>
    <row r="68" spans="1:12" x14ac:dyDescent="0.3">
      <c r="A68" s="211">
        <v>4</v>
      </c>
      <c r="B68" s="636" t="s">
        <v>238</v>
      </c>
      <c r="C68" s="636"/>
      <c r="D68" s="636"/>
      <c r="E68" s="636"/>
      <c r="F68" s="636"/>
      <c r="G68" s="636"/>
      <c r="H68" s="636"/>
      <c r="I68" s="636"/>
      <c r="J68" s="636"/>
      <c r="K68" s="636"/>
      <c r="L68" s="636"/>
    </row>
    <row r="69" spans="1:12" x14ac:dyDescent="0.3">
      <c r="A69" s="211">
        <v>5</v>
      </c>
      <c r="B69" s="636" t="s">
        <v>222</v>
      </c>
      <c r="C69" s="636"/>
      <c r="D69" s="636"/>
      <c r="E69" s="636"/>
      <c r="F69" s="636"/>
      <c r="G69" s="636"/>
      <c r="H69" s="636"/>
      <c r="I69" s="636"/>
      <c r="J69" s="636"/>
      <c r="K69" s="636"/>
      <c r="L69" s="636"/>
    </row>
    <row r="70" spans="1:12" x14ac:dyDescent="0.3">
      <c r="A70" s="211">
        <v>7</v>
      </c>
      <c r="B70" s="636" t="s">
        <v>223</v>
      </c>
      <c r="C70" s="636"/>
      <c r="D70" s="636"/>
      <c r="E70" s="636"/>
      <c r="F70" s="636"/>
      <c r="G70" s="636"/>
      <c r="H70" s="636"/>
      <c r="I70" s="636"/>
      <c r="J70" s="636"/>
      <c r="K70" s="636"/>
      <c r="L70" s="636"/>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40" t="s">
        <v>61</v>
      </c>
      <c r="D3" s="641"/>
      <c r="E3" s="641"/>
      <c r="F3" s="641"/>
      <c r="G3" s="641"/>
      <c r="H3" s="641"/>
      <c r="I3" s="641"/>
      <c r="J3" s="641"/>
      <c r="K3" s="641"/>
      <c r="L3" s="642"/>
    </row>
    <row r="4" spans="1:13" ht="27.75" customHeight="1" x14ac:dyDescent="0.3">
      <c r="B4" s="8"/>
      <c r="C4" s="70">
        <v>2015</v>
      </c>
      <c r="D4" s="70">
        <v>2020</v>
      </c>
      <c r="E4" s="70">
        <v>2030</v>
      </c>
      <c r="F4" s="70">
        <v>2050</v>
      </c>
      <c r="G4" s="643" t="s">
        <v>25</v>
      </c>
      <c r="H4" s="644"/>
      <c r="I4" s="643" t="s">
        <v>24</v>
      </c>
      <c r="J4" s="64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5"/>
      <c r="C32" s="638"/>
      <c r="D32" s="638"/>
      <c r="E32" s="638"/>
      <c r="F32" s="638"/>
      <c r="G32" s="638"/>
      <c r="H32" s="638"/>
      <c r="I32" s="638"/>
      <c r="J32" s="638"/>
      <c r="K32" s="638"/>
      <c r="L32" s="638"/>
    </row>
    <row r="33" spans="1:13" hidden="1" x14ac:dyDescent="0.3">
      <c r="A33" s="17" t="s">
        <v>46</v>
      </c>
      <c r="B33" s="605"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5" t="s">
        <v>49</v>
      </c>
      <c r="C36" s="638"/>
      <c r="D36" s="638"/>
      <c r="E36" s="638"/>
      <c r="F36" s="638"/>
      <c r="G36" s="638"/>
      <c r="H36" s="638"/>
      <c r="I36" s="638"/>
      <c r="J36" s="638"/>
      <c r="K36" s="638"/>
      <c r="L36" s="638"/>
    </row>
    <row r="37" spans="1:13" hidden="1" x14ac:dyDescent="0.3">
      <c r="A37" s="17"/>
      <c r="B37" s="605"/>
      <c r="C37" s="638"/>
      <c r="D37" s="638"/>
      <c r="E37" s="638"/>
      <c r="F37" s="638"/>
      <c r="G37" s="638"/>
      <c r="H37" s="638"/>
      <c r="I37" s="638"/>
      <c r="J37" s="638"/>
      <c r="K37" s="638"/>
      <c r="L37" s="638"/>
    </row>
    <row r="38" spans="1:13" x14ac:dyDescent="0.3">
      <c r="A38" s="1"/>
      <c r="B38" s="605"/>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5" t="s">
        <v>51</v>
      </c>
      <c r="C40" s="638"/>
      <c r="D40" s="638"/>
      <c r="E40" s="638"/>
      <c r="F40" s="638"/>
      <c r="G40" s="638"/>
      <c r="H40" s="638"/>
      <c r="I40" s="638"/>
      <c r="J40" s="638"/>
      <c r="K40" s="638"/>
      <c r="L40" s="638"/>
    </row>
    <row r="41" spans="1:13" x14ac:dyDescent="0.3">
      <c r="A41" s="4" t="s">
        <v>4</v>
      </c>
      <c r="B41" s="605" t="s">
        <v>67</v>
      </c>
      <c r="C41" s="638"/>
      <c r="D41" s="638"/>
      <c r="E41" s="638"/>
      <c r="F41" s="638"/>
      <c r="G41" s="638"/>
      <c r="H41" s="638"/>
      <c r="I41" s="638"/>
      <c r="J41" s="638"/>
      <c r="K41" s="638"/>
      <c r="L41" s="638"/>
    </row>
    <row r="42" spans="1:13" x14ac:dyDescent="0.3">
      <c r="A42" s="4" t="s">
        <v>3</v>
      </c>
      <c r="B42" s="633" t="s">
        <v>68</v>
      </c>
      <c r="C42" s="637"/>
      <c r="D42" s="637"/>
      <c r="E42" s="637"/>
      <c r="F42" s="637"/>
      <c r="G42" s="637"/>
      <c r="H42" s="637"/>
      <c r="I42" s="637"/>
      <c r="J42" s="637"/>
      <c r="K42" s="637"/>
      <c r="L42" s="637"/>
    </row>
    <row r="43" spans="1:13" s="43" customFormat="1" ht="74.25" customHeight="1" x14ac:dyDescent="0.3">
      <c r="A43" s="75" t="s">
        <v>2</v>
      </c>
      <c r="B43" s="633" t="s">
        <v>82</v>
      </c>
      <c r="C43" s="637"/>
      <c r="D43" s="637"/>
      <c r="E43" s="637"/>
      <c r="F43" s="637"/>
      <c r="G43" s="637"/>
      <c r="H43" s="637"/>
      <c r="I43" s="637"/>
      <c r="J43" s="637"/>
      <c r="K43" s="637"/>
      <c r="L43" s="637"/>
      <c r="M43" s="24"/>
    </row>
    <row r="44" spans="1:13" ht="25.5" customHeight="1" x14ac:dyDescent="0.3">
      <c r="A44" s="4" t="s">
        <v>1</v>
      </c>
      <c r="B44" s="605" t="s">
        <v>69</v>
      </c>
      <c r="C44" s="638"/>
      <c r="D44" s="638"/>
      <c r="E44" s="638"/>
      <c r="F44" s="638"/>
      <c r="G44" s="638"/>
      <c r="H44" s="638"/>
      <c r="I44" s="638"/>
      <c r="J44" s="638"/>
      <c r="K44" s="638"/>
      <c r="L44" s="638"/>
    </row>
    <row r="45" spans="1:13" ht="24" customHeight="1" x14ac:dyDescent="0.3">
      <c r="A45" s="4" t="s">
        <v>0</v>
      </c>
      <c r="B45" s="605" t="s">
        <v>70</v>
      </c>
      <c r="C45" s="638"/>
      <c r="D45" s="638"/>
      <c r="E45" s="638"/>
      <c r="F45" s="638"/>
      <c r="G45" s="638"/>
      <c r="H45" s="638"/>
      <c r="I45" s="638"/>
      <c r="J45" s="638"/>
      <c r="K45" s="638"/>
      <c r="L45" s="638"/>
    </row>
    <row r="46" spans="1:13" ht="24" customHeight="1" x14ac:dyDescent="0.3">
      <c r="A46" s="4" t="s">
        <v>40</v>
      </c>
      <c r="B46" s="639" t="s">
        <v>71</v>
      </c>
      <c r="C46" s="638"/>
      <c r="D46" s="638"/>
      <c r="E46" s="638"/>
      <c r="F46" s="638"/>
      <c r="G46" s="638"/>
      <c r="H46" s="638"/>
      <c r="I46" s="638"/>
      <c r="J46" s="638"/>
      <c r="K46" s="638"/>
      <c r="L46" s="638"/>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6" t="s">
        <v>52</v>
      </c>
      <c r="D3" s="647"/>
      <c r="E3" s="647"/>
      <c r="F3" s="647"/>
      <c r="G3" s="647"/>
      <c r="H3" s="647"/>
      <c r="I3" s="647"/>
      <c r="J3" s="647"/>
      <c r="K3" s="647"/>
      <c r="L3" s="647"/>
      <c r="S3" s="648"/>
      <c r="T3" s="649"/>
      <c r="U3" s="649"/>
      <c r="V3" s="649"/>
      <c r="W3" s="649"/>
      <c r="X3" s="649"/>
    </row>
    <row r="4" spans="1:24" ht="25.5" customHeight="1" x14ac:dyDescent="0.3">
      <c r="A4" s="5"/>
      <c r="B4" s="47"/>
      <c r="C4" s="84">
        <v>2015</v>
      </c>
      <c r="D4" s="84">
        <v>2020</v>
      </c>
      <c r="E4" s="84">
        <v>2030</v>
      </c>
      <c r="F4" s="84">
        <v>2050</v>
      </c>
      <c r="G4" s="650" t="s">
        <v>25</v>
      </c>
      <c r="H4" s="650"/>
      <c r="I4" s="650" t="s">
        <v>24</v>
      </c>
      <c r="J4" s="650"/>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1"/>
      <c r="S5" s="651"/>
      <c r="T5" s="651"/>
      <c r="U5" s="651"/>
      <c r="V5" s="651"/>
      <c r="W5" s="651"/>
      <c r="X5" s="651"/>
    </row>
    <row r="6" spans="1:24" ht="15" x14ac:dyDescent="0.3">
      <c r="A6" s="5"/>
      <c r="B6" s="76" t="s">
        <v>72</v>
      </c>
      <c r="C6" s="50">
        <v>32</v>
      </c>
      <c r="D6" s="50">
        <v>154</v>
      </c>
      <c r="E6" s="50">
        <v>400</v>
      </c>
      <c r="F6" s="50">
        <v>400</v>
      </c>
      <c r="G6" s="50"/>
      <c r="H6" s="50"/>
      <c r="I6" s="50"/>
      <c r="J6" s="50"/>
      <c r="K6" s="50"/>
      <c r="L6" s="65" t="s">
        <v>55</v>
      </c>
      <c r="R6" s="82"/>
      <c r="S6" s="652"/>
      <c r="T6" s="653"/>
      <c r="U6" s="653"/>
      <c r="V6" s="653"/>
      <c r="W6" s="653"/>
      <c r="X6" s="653"/>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06" t="s">
        <v>36</v>
      </c>
      <c r="C37" s="645"/>
      <c r="D37" s="645"/>
      <c r="E37" s="645"/>
      <c r="F37" s="645"/>
      <c r="G37" s="645"/>
      <c r="H37" s="645"/>
      <c r="I37" s="645"/>
      <c r="J37" s="645"/>
      <c r="K37" s="645"/>
      <c r="L37" s="645"/>
    </row>
    <row r="38" spans="1:24" ht="15" hidden="1" customHeight="1" x14ac:dyDescent="0.3">
      <c r="A38" s="17">
        <v>2</v>
      </c>
      <c r="B38" s="606" t="s">
        <v>30</v>
      </c>
      <c r="C38" s="645"/>
      <c r="D38" s="645"/>
      <c r="E38" s="645"/>
      <c r="F38" s="645"/>
      <c r="G38" s="645"/>
      <c r="H38" s="645"/>
      <c r="I38" s="645"/>
      <c r="J38" s="645"/>
      <c r="K38" s="645"/>
      <c r="L38" s="645"/>
    </row>
    <row r="39" spans="1:24" ht="15" hidden="1" customHeight="1" x14ac:dyDescent="0.3">
      <c r="A39" s="18">
        <v>3</v>
      </c>
      <c r="B39" s="606" t="s">
        <v>43</v>
      </c>
      <c r="C39" s="645"/>
      <c r="D39" s="645"/>
      <c r="E39" s="645"/>
      <c r="F39" s="645"/>
      <c r="G39" s="645"/>
      <c r="H39" s="645"/>
      <c r="I39" s="645"/>
      <c r="J39" s="645"/>
      <c r="K39" s="645"/>
      <c r="L39" s="645"/>
    </row>
    <row r="40" spans="1:24" s="14" customFormat="1" ht="15.75" hidden="1" customHeight="1" x14ac:dyDescent="0.3">
      <c r="A40" s="17">
        <v>4</v>
      </c>
      <c r="B40" s="606" t="s">
        <v>37</v>
      </c>
      <c r="C40" s="645"/>
      <c r="D40" s="645"/>
      <c r="E40" s="645"/>
      <c r="F40" s="645"/>
      <c r="G40" s="645"/>
      <c r="H40" s="645"/>
      <c r="I40" s="645"/>
      <c r="J40" s="645"/>
      <c r="K40" s="645"/>
      <c r="L40" s="645"/>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06" t="s">
        <v>31</v>
      </c>
      <c r="C42" s="645"/>
      <c r="D42" s="645"/>
      <c r="E42" s="645"/>
      <c r="F42" s="645"/>
      <c r="G42" s="645"/>
      <c r="H42" s="645"/>
      <c r="I42" s="645"/>
      <c r="J42" s="645"/>
      <c r="K42" s="645"/>
      <c r="L42" s="645"/>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06" t="s">
        <v>38</v>
      </c>
      <c r="C45" s="645"/>
      <c r="D45" s="645"/>
      <c r="E45" s="645"/>
      <c r="F45" s="645"/>
      <c r="G45" s="645"/>
      <c r="H45" s="645"/>
      <c r="I45" s="645"/>
      <c r="J45" s="645"/>
      <c r="K45" s="645"/>
      <c r="L45" s="645"/>
    </row>
    <row r="46" spans="1:24" ht="13.5" customHeight="1" x14ac:dyDescent="0.3">
      <c r="A46" s="4" t="s">
        <v>3</v>
      </c>
      <c r="B46" s="606" t="s">
        <v>32</v>
      </c>
      <c r="C46" s="645"/>
      <c r="D46" s="645"/>
      <c r="E46" s="645"/>
      <c r="F46" s="645"/>
      <c r="G46" s="645"/>
      <c r="H46" s="645"/>
      <c r="I46" s="645"/>
      <c r="J46" s="645"/>
      <c r="K46" s="645"/>
      <c r="L46" s="645"/>
    </row>
    <row r="47" spans="1:24" ht="30" customHeight="1" x14ac:dyDescent="0.3">
      <c r="A47" s="4" t="s">
        <v>2</v>
      </c>
      <c r="B47" s="606" t="s">
        <v>75</v>
      </c>
      <c r="C47" s="645"/>
      <c r="D47" s="645"/>
      <c r="E47" s="645"/>
      <c r="F47" s="645"/>
      <c r="G47" s="645"/>
      <c r="H47" s="645"/>
      <c r="I47" s="645"/>
      <c r="J47" s="645"/>
      <c r="K47" s="645"/>
      <c r="L47" s="645"/>
    </row>
    <row r="48" spans="1:24" ht="56.25" customHeight="1" x14ac:dyDescent="0.3">
      <c r="A48" s="4" t="s">
        <v>1</v>
      </c>
      <c r="B48" s="639" t="s">
        <v>83</v>
      </c>
      <c r="C48" s="645"/>
      <c r="D48" s="645"/>
      <c r="E48" s="645"/>
      <c r="F48" s="645"/>
      <c r="G48" s="645"/>
      <c r="H48" s="645"/>
      <c r="I48" s="645"/>
      <c r="J48" s="645"/>
      <c r="K48" s="645"/>
      <c r="L48" s="645"/>
      <c r="M48" s="78"/>
    </row>
    <row r="49" spans="1:12" ht="15" customHeight="1" x14ac:dyDescent="0.3">
      <c r="A49" s="4" t="s">
        <v>0</v>
      </c>
      <c r="B49" s="639" t="s">
        <v>33</v>
      </c>
      <c r="C49" s="645"/>
      <c r="D49" s="645"/>
      <c r="E49" s="645"/>
      <c r="F49" s="645"/>
      <c r="G49" s="645"/>
      <c r="H49" s="645"/>
      <c r="I49" s="645"/>
      <c r="J49" s="645"/>
      <c r="K49" s="645"/>
      <c r="L49" s="645"/>
    </row>
    <row r="50" spans="1:12" ht="27.9" customHeight="1" x14ac:dyDescent="0.3">
      <c r="A50" s="4" t="s">
        <v>40</v>
      </c>
      <c r="B50" s="639" t="s">
        <v>42</v>
      </c>
      <c r="C50" s="645"/>
      <c r="D50" s="645"/>
      <c r="E50" s="645"/>
      <c r="F50" s="645"/>
      <c r="G50" s="645"/>
      <c r="H50" s="645"/>
      <c r="I50" s="645"/>
      <c r="J50" s="645"/>
      <c r="K50" s="645"/>
      <c r="L50" s="645"/>
    </row>
    <row r="51" spans="1:12" ht="24.75" customHeight="1" x14ac:dyDescent="0.3">
      <c r="A51" s="4" t="s">
        <v>41</v>
      </c>
      <c r="B51" s="639" t="s">
        <v>44</v>
      </c>
      <c r="C51" s="645"/>
      <c r="D51" s="645"/>
      <c r="E51" s="645"/>
      <c r="F51" s="645"/>
      <c r="G51" s="645"/>
      <c r="H51" s="645"/>
      <c r="I51" s="645"/>
      <c r="J51" s="645"/>
      <c r="K51" s="645"/>
      <c r="L51" s="645"/>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54" t="s">
        <v>668</v>
      </c>
      <c r="D3" s="655"/>
      <c r="E3" s="655"/>
      <c r="F3" s="655"/>
      <c r="G3" s="655"/>
      <c r="H3" s="655"/>
      <c r="I3" s="655"/>
      <c r="J3" s="655"/>
      <c r="K3" s="655"/>
      <c r="L3" s="655"/>
      <c r="M3" s="655"/>
    </row>
    <row r="4" spans="2:13" ht="15" customHeight="1" x14ac:dyDescent="0.3">
      <c r="B4" s="201"/>
      <c r="C4" s="201">
        <v>2015</v>
      </c>
      <c r="D4" s="201">
        <v>2020</v>
      </c>
      <c r="E4" s="201">
        <v>2030</v>
      </c>
      <c r="F4" s="201">
        <v>2040</v>
      </c>
      <c r="G4" s="201">
        <v>2050</v>
      </c>
      <c r="H4" s="656" t="s">
        <v>25</v>
      </c>
      <c r="I4" s="656"/>
      <c r="J4" s="656" t="s">
        <v>24</v>
      </c>
      <c r="K4" s="656"/>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844</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750</v>
      </c>
      <c r="D29" s="190">
        <v>570</v>
      </c>
      <c r="E29" s="190">
        <v>450</v>
      </c>
      <c r="F29" s="190">
        <v>350</v>
      </c>
      <c r="G29" s="190">
        <v>500</v>
      </c>
      <c r="H29" s="190">
        <v>1400</v>
      </c>
      <c r="I29" s="190">
        <v>200</v>
      </c>
      <c r="J29" s="190">
        <v>700</v>
      </c>
      <c r="K29" s="110" t="s">
        <v>853</v>
      </c>
      <c r="L29" s="239"/>
      <c r="M29" s="189"/>
    </row>
    <row r="30" spans="1:13" x14ac:dyDescent="0.3">
      <c r="A30" s="1"/>
      <c r="B30" s="171" t="s">
        <v>920</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5</v>
      </c>
      <c r="D33" s="190">
        <v>5</v>
      </c>
      <c r="E33" s="190">
        <v>5</v>
      </c>
      <c r="F33" s="190">
        <v>5</v>
      </c>
      <c r="G33" s="190">
        <v>5</v>
      </c>
      <c r="H33" s="190">
        <v>5</v>
      </c>
      <c r="I33" s="190">
        <v>5</v>
      </c>
      <c r="J33" s="190">
        <v>5</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863</v>
      </c>
      <c r="D54" s="410"/>
      <c r="E54" s="410"/>
      <c r="F54" s="410"/>
      <c r="G54" s="410"/>
      <c r="H54" s="410"/>
      <c r="I54" s="410"/>
      <c r="J54" s="410"/>
      <c r="K54" s="410"/>
      <c r="L54" s="402"/>
      <c r="M54" s="402"/>
      <c r="N54" s="542"/>
    </row>
    <row r="55" spans="1:14" ht="15" customHeight="1" x14ac:dyDescent="0.3">
      <c r="A55" s="149" t="s">
        <v>1</v>
      </c>
      <c r="B55" s="405" t="s">
        <v>864</v>
      </c>
      <c r="C55" s="405"/>
      <c r="D55" s="405"/>
      <c r="E55" s="405"/>
      <c r="F55" s="405"/>
      <c r="G55" s="405"/>
      <c r="H55" s="405"/>
      <c r="I55" s="405"/>
      <c r="J55" s="405"/>
      <c r="K55" s="146"/>
      <c r="L55" s="91"/>
      <c r="M55" s="91"/>
      <c r="N55" s="542"/>
    </row>
    <row r="56" spans="1:14" ht="15" customHeight="1" x14ac:dyDescent="0.3">
      <c r="A56" s="149" t="s">
        <v>0</v>
      </c>
      <c r="B56" s="405" t="s">
        <v>865</v>
      </c>
      <c r="C56" s="405"/>
      <c r="D56" s="405"/>
      <c r="E56" s="405"/>
      <c r="F56" s="405"/>
      <c r="G56" s="405"/>
      <c r="H56" s="405"/>
      <c r="I56" s="405"/>
      <c r="J56" s="405"/>
      <c r="K56" s="405"/>
      <c r="L56" s="405"/>
      <c r="M56" s="405"/>
      <c r="N56" s="542"/>
    </row>
    <row r="57" spans="1:14" ht="15" customHeight="1" x14ac:dyDescent="0.3">
      <c r="A57" s="149" t="s">
        <v>40</v>
      </c>
      <c r="B57" s="91" t="s">
        <v>866</v>
      </c>
      <c r="C57" s="91"/>
      <c r="D57" s="91"/>
      <c r="E57" s="91"/>
      <c r="F57" s="91"/>
      <c r="G57" s="91"/>
      <c r="H57" s="91"/>
      <c r="I57" s="91"/>
      <c r="J57" s="91"/>
      <c r="K57" s="91"/>
      <c r="L57" s="91"/>
      <c r="M57" s="91"/>
      <c r="N57" s="542"/>
    </row>
    <row r="58" spans="1:14" ht="15" customHeight="1" x14ac:dyDescent="0.3">
      <c r="A58" s="149" t="s">
        <v>41</v>
      </c>
      <c r="B58" s="91" t="s">
        <v>867</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16</v>
      </c>
      <c r="B69" s="247" t="s">
        <v>917</v>
      </c>
      <c r="D69" s="541"/>
      <c r="E69" s="541"/>
      <c r="F69" s="541"/>
      <c r="G69" s="541"/>
      <c r="H69" s="541"/>
      <c r="I69" s="541"/>
      <c r="J69" s="542"/>
      <c r="K69" s="542"/>
      <c r="L69" s="542"/>
      <c r="M69" s="542"/>
      <c r="N69" s="542"/>
    </row>
    <row r="70" spans="1:14" x14ac:dyDescent="0.3">
      <c r="A70" s="1">
        <v>24</v>
      </c>
      <c r="B70" s="247" t="s">
        <v>877</v>
      </c>
      <c r="D70" s="541"/>
      <c r="E70" s="541"/>
      <c r="F70" s="541"/>
      <c r="G70" s="541"/>
      <c r="H70" s="541"/>
      <c r="I70" s="541"/>
      <c r="J70" s="541"/>
      <c r="K70" s="541"/>
      <c r="L70" s="542"/>
      <c r="M70" s="542"/>
      <c r="N70" s="542"/>
    </row>
    <row r="71" spans="1:14" x14ac:dyDescent="0.3">
      <c r="A71" s="1">
        <v>26</v>
      </c>
      <c r="B71" s="247" t="s">
        <v>878</v>
      </c>
      <c r="D71" s="541"/>
      <c r="E71" s="541"/>
      <c r="F71" s="541"/>
      <c r="G71" s="541"/>
      <c r="H71" s="541"/>
      <c r="I71" s="541"/>
      <c r="J71" s="541"/>
      <c r="K71" s="541"/>
      <c r="L71" s="542"/>
      <c r="M71" s="542"/>
      <c r="N71" s="542"/>
    </row>
    <row r="72" spans="1:14" x14ac:dyDescent="0.3">
      <c r="A72">
        <v>27</v>
      </c>
      <c r="B72" s="247" t="s">
        <v>918</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9C1CB3E4-7BD4-406B-9491-315794BED8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46</vt:i4>
      </vt:variant>
    </vt:vector>
  </HeadingPairs>
  <TitlesOfParts>
    <vt:vector size="7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2023-03-24T09:14:04Z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