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B046732\Documents\Filkassen\Teknologikatalog\1. Hjemmeside opdateringer\20210301 - Transport gas liquids\"/>
    </mc:Choice>
  </mc:AlternateContent>
  <bookViews>
    <workbookView xWindow="0" yWindow="0" windowWidth="20736" windowHeight="11760" tabRatio="865"/>
  </bookViews>
  <sheets>
    <sheet name="Index" sheetId="23" r:id="rId1"/>
    <sheet name="111 1 el Main distri50-60kVcabl" sheetId="9" r:id="rId2"/>
    <sheet name="111 2 el distri Rural" sheetId="10" r:id="rId3"/>
    <sheet name="111 3 el distri suburban" sheetId="11" r:id="rId4"/>
    <sheet name="111 4 el distri  city" sheetId="12" r:id="rId5"/>
    <sheet name="111 5 el distri new area" sheetId="13" r:id="rId6"/>
    <sheet name="112 6 gas Main distri line" sheetId="14" r:id="rId7"/>
    <sheet name="112 7 gas  Rural" sheetId="15" r:id="rId8"/>
    <sheet name="112 8 gas  Suburban" sheetId="16" r:id="rId9"/>
    <sheet name="112 9 gas City" sheetId="17" r:id="rId10"/>
    <sheet name="112 1 gas  New area" sheetId="18" r:id="rId11"/>
    <sheet name="113_11 DH transmission" sheetId="8" r:id="rId12"/>
    <sheet name="113_12 DH_Distribu Rural" sheetId="6" r:id="rId13"/>
    <sheet name="113_13 DH_Distribu Suburb" sheetId="7" r:id="rId14"/>
    <sheet name="113_14 DH_Distribu City" sheetId="5" r:id="rId15"/>
    <sheet name="112_15 DH_Distribu New area" sheetId="3" r:id="rId16"/>
    <sheet name="113_16 DH_Distr New area LTDH" sheetId="4" r:id="rId17"/>
    <sheet name="121 co2 pipeline" sheetId="19" r:id="rId18"/>
    <sheet name="122 co2 road transport" sheetId="20" r:id="rId19"/>
    <sheet name="123 co2 ship transport" sheetId="21" r:id="rId20"/>
    <sheet name="co2 terminals" sheetId="22" r:id="rId21"/>
    <sheet name="H2 140" sheetId="24" r:id="rId22"/>
    <sheet name="H2 70" sheetId="25" r:id="rId23"/>
    <sheet name="NH3" sheetId="26" r:id="rId24"/>
    <sheet name="DME" sheetId="27" r:id="rId25"/>
    <sheet name="TOLU" sheetId="28" r:id="rId26"/>
    <sheet name="Road transport" sheetId="29" r:id="rId27"/>
    <sheet name="Ship Transport" sheetId="30" r:id="rId28"/>
  </sheets>
  <externalReferences>
    <externalReference r:id="rId29"/>
    <externalReference r:id="rId30"/>
  </externalReferences>
  <definedNames>
    <definedName name="EUR__DKK">[1]KeyNH3!$D$34</definedName>
    <definedName name="EUR2DKK" localSheetId="24">[1]KeyNH3!$D$34</definedName>
    <definedName name="EUR2DKK" localSheetId="21">[1]KeyNH3!$D$34</definedName>
    <definedName name="EUR2DKK" localSheetId="22">[1]KeyNH3!$D$34</definedName>
    <definedName name="EUR2DKK" localSheetId="23">[1]KeyNH3!$D$34</definedName>
    <definedName name="EUR2DKK" localSheetId="25">[1]KeyNH3!$D$34</definedName>
    <definedName name="EUR2DKK">#REF!</definedName>
    <definedName name="eurusd_rate">[2]Input!$B$7</definedName>
    <definedName name="index">Index!$A$1</definedName>
    <definedName name="sheet10">'112 9 gas City'!$C$2</definedName>
    <definedName name="sheet11">'112 1 gas  New area'!$C$2</definedName>
    <definedName name="sheet12">'113_11 DH transmission'!$C$2</definedName>
    <definedName name="sheet13">'113_12 DH_Distribu Rural'!$C$2</definedName>
    <definedName name="sheet14">'113_13 DH_Distribu Suburb'!$C$2</definedName>
    <definedName name="sheet15">'113_14 DH_Distribu City'!$C$2</definedName>
    <definedName name="sheet16">'112_15 DH_Distribu New area'!$C$2</definedName>
    <definedName name="sheet17">'113_16 DH_Distr New area LTDH'!$C$2</definedName>
    <definedName name="sheet18">'121 co2 pipeline'!$C$2</definedName>
    <definedName name="sheet19">'122 co2 road transport'!$C$2</definedName>
    <definedName name="sheet2">'111 1 el Main distri50-60kVcabl'!$C$2</definedName>
    <definedName name="sheet20">'123 co2 ship transport'!$C$2</definedName>
    <definedName name="sheet21">'co2 terminals'!$C$2</definedName>
    <definedName name="sheet3">'111 2 el distri Rural'!$C$2</definedName>
    <definedName name="sheet4">'111 3 el distri suburban'!$C$2</definedName>
    <definedName name="sheet5">'111 4 el distri  city'!$C$2</definedName>
    <definedName name="sheet6">'111 5 el distri new area'!$C$2</definedName>
    <definedName name="sheet7">'112 6 gas Main distri line'!$C$2</definedName>
    <definedName name="sheet8">'112 7 gas  Rural'!$C$2</definedName>
    <definedName name="sheet9">'112 8 gas  Suburban'!$C$2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0" l="1"/>
  <c r="D13" i="30"/>
  <c r="E12" i="30"/>
  <c r="D12" i="30"/>
  <c r="E8" i="30"/>
  <c r="D8" i="30"/>
  <c r="E7" i="30"/>
  <c r="D7" i="30"/>
  <c r="E6" i="30"/>
  <c r="D6" i="30"/>
  <c r="C14" i="22" l="1"/>
  <c r="D14" i="22"/>
  <c r="E14" i="22"/>
  <c r="C15" i="22"/>
  <c r="D15" i="22"/>
  <c r="E15" i="22"/>
  <c r="C14" i="21"/>
  <c r="D14" i="21"/>
  <c r="E14" i="21"/>
  <c r="F14" i="21"/>
  <c r="G14" i="21"/>
  <c r="H14" i="21"/>
  <c r="I14" i="21"/>
  <c r="C15" i="21"/>
  <c r="D15" i="21"/>
  <c r="E15" i="21"/>
  <c r="F15" i="21"/>
  <c r="G15" i="21"/>
  <c r="H15" i="21"/>
  <c r="I15" i="21"/>
  <c r="D11" i="16" l="1"/>
  <c r="E11" i="16" s="1"/>
  <c r="F11" i="16" s="1"/>
  <c r="D11" i="15"/>
  <c r="E11" i="15" s="1"/>
  <c r="F11" i="15" s="1"/>
  <c r="C35" i="12" l="1"/>
  <c r="J35" i="12" s="1"/>
  <c r="H29" i="12"/>
  <c r="J29" i="12" s="1"/>
  <c r="G29" i="12"/>
  <c r="I29" i="12" s="1"/>
  <c r="J28" i="12"/>
  <c r="H28" i="12"/>
  <c r="G28" i="12"/>
  <c r="I28" i="12" s="1"/>
  <c r="I26" i="12"/>
  <c r="I25" i="12"/>
  <c r="I24" i="12"/>
  <c r="G20" i="12"/>
  <c r="I20" i="12" s="1"/>
  <c r="G19" i="12"/>
  <c r="I19" i="12" s="1"/>
  <c r="G18" i="12"/>
  <c r="I18" i="12" s="1"/>
  <c r="G17" i="12"/>
  <c r="I17" i="12" s="1"/>
  <c r="H16" i="12"/>
  <c r="J16" i="12" s="1"/>
  <c r="G16" i="12"/>
  <c r="I16" i="12" s="1"/>
  <c r="J12" i="12"/>
  <c r="I12" i="12"/>
  <c r="J11" i="12"/>
  <c r="I11" i="12"/>
  <c r="J10" i="12"/>
  <c r="I10" i="12"/>
  <c r="J7" i="12"/>
  <c r="I7" i="12"/>
  <c r="H7" i="12"/>
  <c r="G7" i="12"/>
  <c r="F7" i="12"/>
  <c r="E7" i="12"/>
  <c r="D7" i="12"/>
  <c r="C7" i="12"/>
  <c r="J6" i="12"/>
  <c r="I6" i="12"/>
  <c r="H6" i="12"/>
  <c r="G6" i="12"/>
  <c r="F6" i="12"/>
  <c r="E6" i="12"/>
  <c r="D6" i="12"/>
  <c r="C6" i="12"/>
  <c r="I28" i="9"/>
  <c r="C28" i="9"/>
  <c r="G28" i="9" s="1"/>
  <c r="G27" i="9"/>
  <c r="I27" i="9" s="1"/>
  <c r="H26" i="9"/>
  <c r="J26" i="9" s="1"/>
  <c r="G26" i="9"/>
  <c r="H27" i="9" s="1"/>
  <c r="I26" i="9" s="1"/>
  <c r="J27" i="9" s="1"/>
  <c r="H25" i="9"/>
  <c r="J25" i="9" s="1"/>
  <c r="G25" i="9"/>
  <c r="I25" i="9" s="1"/>
  <c r="H24" i="9"/>
  <c r="J24" i="9" s="1"/>
  <c r="G24" i="9"/>
  <c r="I24" i="9" s="1"/>
  <c r="I23" i="9"/>
  <c r="H23" i="9"/>
  <c r="J23" i="9" s="1"/>
  <c r="G23" i="9"/>
  <c r="I19" i="9"/>
  <c r="H19" i="9"/>
  <c r="J19" i="9" s="1"/>
  <c r="G19" i="9"/>
  <c r="H18" i="9"/>
  <c r="J18" i="9" s="1"/>
  <c r="G18" i="9"/>
  <c r="I18" i="9" s="1"/>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28" i="9" l="1"/>
  <c r="E28" i="9" s="1"/>
  <c r="F28" i="9" s="1"/>
  <c r="H28" i="9"/>
  <c r="D35" i="12"/>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<sst xmlns="http://schemas.openxmlformats.org/spreadsheetml/2006/main" count="3177" uniqueCount="482">
  <si>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</si>
  <si>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</si>
  <si>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</si>
  <si>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</si>
  <si>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</si>
  <si>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</si>
  <si>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</si>
  <si>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</si>
  <si>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</si>
  <si>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</si>
  <si>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</si>
  <si>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</si>
  <si>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</si>
  <si>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</si>
  <si>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</si>
  <si>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</si>
  <si>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</si>
  <si>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</si>
  <si>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</si>
  <si>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</si>
  <si>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</si>
  <si>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</si>
  <si>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</si>
  <si>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</si>
  <si>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</si>
  <si>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</si>
  <si>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</si>
  <si>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</si>
  <si>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</si>
  <si>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</si>
  <si>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</si>
  <si>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</si>
  <si>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</si>
  <si>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</si>
  <si>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</si>
  <si>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</si>
  <si>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</si>
  <si>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</si>
  <si>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</si>
  <si>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</si>
  <si>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</si>
  <si>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</si>
  <si>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</si>
  <si>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</si>
  <si>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</si>
  <si>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</si>
  <si>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</si>
  <si>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</si>
  <si>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</si>
  <si>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</si>
  <si>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</si>
  <si>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</si>
  <si>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</si>
  <si>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</si>
  <si>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</si>
  <si>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</si>
  <si>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</si>
  <si>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</si>
  <si>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</si>
  <si>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</si>
  <si>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</si>
  <si>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</si>
  <si>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</si>
  <si>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</si>
  <si>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</si>
  <si>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</si>
  <si>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</si>
  <si>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</si>
  <si>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</si>
  <si>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</si>
  <si>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</si>
  <si>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</si>
  <si>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</si>
  <si>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</si>
  <si>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</si>
  <si>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</si>
  <si>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</si>
  <si>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</si>
  <si>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</si>
  <si>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</si>
  <si>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</si>
  <si>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</si>
  <si>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</si>
  <si>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</si>
  <si>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</si>
  <si>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</si>
  <si>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</si>
  <si>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</si>
  <si>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</si>
  <si>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</si>
  <si>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</si>
  <si>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</si>
  <si>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</si>
  <si>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</si>
  <si>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</si>
  <si>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</si>
  <si>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</si>
  <si>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</si>
  <si>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</si>
  <si>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</si>
  <si>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</si>
  <si>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</si>
  <si>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</si>
  <si>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</si>
  <si>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</si>
  <si>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</si>
  <si>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</si>
  <si>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</si>
  <si>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</si>
  <si>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</si>
  <si>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</si>
  <si>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</si>
  <si>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</si>
  <si>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</si>
  <si>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</si>
  <si>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</si>
  <si>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</si>
  <si>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</si>
  <si>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</si>
  <si>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</si>
  <si>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</si>
  <si>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</si>
  <si>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</si>
  <si>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</si>
  <si>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</si>
  <si>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</si>
  <si>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</si>
  <si>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</si>
  <si>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</si>
  <si>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</si>
  <si>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</si>
  <si>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</si>
  <si>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</si>
  <si>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</si>
  <si>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</si>
  <si>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</si>
  <si>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</si>
  <si>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</si>
  <si>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</si>
  <si>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</si>
  <si>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</si>
  <si>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</si>
  <si>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</si>
  <si>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</si>
  <si>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</si>
  <si>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</si>
  <si>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</si>
  <si>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</si>
  <si>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</si>
  <si>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</si>
  <si>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</si>
  <si>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</si>
  <si>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</si>
  <si>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</si>
  <si>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</si>
  <si>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</si>
  <si>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</si>
  <si>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</si>
  <si>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</si>
  <si>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</si>
  <si>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</si>
  <si>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</si>
  <si>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</si>
  <si>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</si>
  <si>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</si>
  <si>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</si>
  <si>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</si>
  <si>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</si>
  <si>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</si>
  <si>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</si>
  <si>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</si>
  <si>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</si>
  <si>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</si>
  <si>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</si>
  <si>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</si>
  <si>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</si>
  <si>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</si>
  <si>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</si>
  <si>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</si>
  <si>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</si>
  <si>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</si>
  <si>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</si>
  <si>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</si>
  <si>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</si>
  <si>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</si>
  <si>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</si>
  <si>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</si>
  <si>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</si>
  <si>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</si>
  <si>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</si>
  <si>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</si>
  <si>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</si>
  <si>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</si>
  <si>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</si>
  <si>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</si>
  <si>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</si>
  <si>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</si>
  <si>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</si>
  <si>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</si>
  <si>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</si>
  <si>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</si>
  <si>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</si>
  <si>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</si>
  <si>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</si>
  <si>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</si>
  <si>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</si>
  <si>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</si>
  <si>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</si>
  <si>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</si>
  <si>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</si>
  <si>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</si>
  <si>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</si>
  <si>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</si>
  <si>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</si>
  <si>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</si>
  <si>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</si>
  <si>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</si>
  <si>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</si>
  <si>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</si>
  <si>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</si>
  <si>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</si>
  <si>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</si>
  <si>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</si>
  <si>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</si>
  <si>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</si>
  <si>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</si>
  <si>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</si>
  <si>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</si>
  <si>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</si>
  <si>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</si>
  <si>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</si>
  <si>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</si>
  <si>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</si>
  <si>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</si>
  <si>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</si>
  <si>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</si>
  <si>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</si>
  <si>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</si>
  <si>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</si>
  <si>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</si>
  <si>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</si>
  <si>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</si>
  <si>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</si>
  <si>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</si>
  <si>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</si>
  <si>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</si>
  <si>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</si>
  <si>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</si>
  <si>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</si>
  <si>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</si>
  <si>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</si>
  <si>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</si>
  <si>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</si>
  <si>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</si>
  <si>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</si>
  <si>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</si>
  <si>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</si>
  <si>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</si>
  <si>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</si>
  <si>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</si>
  <si>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</si>
  <si>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</si>
  <si>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</si>
  <si>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</si>
  <si>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</si>
  <si>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</si>
  <si>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</si>
  <si>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</si>
  <si>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</si>
  <si>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</si>
  <si>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</si>
  <si>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</si>
  <si>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</si>
  <si>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</si>
  <si>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</si>
  <si>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</si>
  <si>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</si>
  <si>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</si>
  <si>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</si>
  <si>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</si>
  <si>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</si>
  <si>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</si>
  <si>
    <t>Operating cost is assumed to be fixed for each pipeline. Estimate is based on cost of 12" pipeline in [2] and excludes pumping/compression cost.</t>
  </si>
  <si>
    <t>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</si>
  <si>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r>
      <t>Offshore pipeline cost is based on ZEP's estimate in [2] for 180 km 12" pipeline transporting 2.5 MTPA CO₂ (approx. 300 t CO₂/h) but adjusted down from 4.7 to 4.0 EUR/[t CO</t>
    </r>
    <r>
      <rPr>
        <vertAlign val="subscript"/>
        <sz val="9"/>
        <rFont val="Arial"/>
        <family val="2"/>
      </rPr>
      <t>2</t>
    </r>
    <r>
      <rPr>
        <sz val="9"/>
        <rFont val="Arial"/>
        <family val="2"/>
      </rPr>
      <t>]/m to be more in line with expectations for Danish conditions as well as the estimate for onshore pipeline.</t>
    </r>
  </si>
  <si>
    <r>
      <t>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t>
    </r>
    <r>
      <rPr>
        <vertAlign val="subscript"/>
        <sz val="9"/>
        <rFont val="Arial"/>
        <family val="2"/>
      </rPr>
      <t>2</t>
    </r>
    <r>
      <rPr>
        <sz val="9"/>
        <rFont val="Arial"/>
        <family val="2"/>
      </rPr>
      <t>/h capacity interval is based on cost of a 4" pipeline, the 30-120 t CO</t>
    </r>
    <r>
      <rPr>
        <vertAlign val="subscript"/>
        <sz val="9"/>
        <rFont val="Arial"/>
        <family val="2"/>
      </rPr>
      <t>2</t>
    </r>
    <r>
      <rPr>
        <sz val="9"/>
        <rFont val="Arial"/>
        <family val="2"/>
      </rPr>
      <t>/h is based on weighed average of the cost of 4 and 8" pipelines. The 120-500 t CO</t>
    </r>
    <r>
      <rPr>
        <vertAlign val="subscript"/>
        <sz val="9"/>
        <rFont val="Arial"/>
        <family val="2"/>
      </rPr>
      <t>2</t>
    </r>
    <r>
      <rPr>
        <sz val="9"/>
        <rFont val="Arial"/>
        <family val="2"/>
      </rPr>
      <t>/h range is based on cost of a 12" pipeline.</t>
    </r>
  </si>
  <si>
    <t>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</si>
  <si>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COWI estimate 2020</t>
  </si>
  <si>
    <t>The Costs of CO₂ transport, Zero Emission Platform (ZEP), Report 2010</t>
  </si>
  <si>
    <t>Technology Catalogue Natural gas Main Distribution Lines, Table 6</t>
  </si>
  <si>
    <t>Variable O&amp;M (EUR/[t CO₂/h]/km)</t>
  </si>
  <si>
    <t>Fixed O&amp;M (EUR/[t CO₂/h]/year/km)</t>
  </si>
  <si>
    <t>Investment costs compressor/pumping station (mill EUR)</t>
  </si>
  <si>
    <t>Investments, percentage materials (%)</t>
  </si>
  <si>
    <t>Investments, percentage installation (%)</t>
  </si>
  <si>
    <t>Investment costs; offhore single line, 120 - 500 t CO₂/h (EUR/[t CO2/h]/m)</t>
  </si>
  <si>
    <t>Investment costs; onshore single line, 120 - 500 t CO₂/h (EUR/[t CO2/h]/m)</t>
  </si>
  <si>
    <t>Investment costs; onshore single line, 30 - 120 t CO₂/h (EUR/[t CO2/h]/m)</t>
  </si>
  <si>
    <t>Investment costs; onshore single line, 10 - 30 t CO₂/h (EUR/[t CO2/h]/m)</t>
  </si>
  <si>
    <t>Energy demand, lines above 120-500 t CO2/h (kW/[t CO₂/h]/km)</t>
  </si>
  <si>
    <t>Energy demand lines 30-120 t CO2/h (kW/[t CO₂/h]/km)</t>
  </si>
  <si>
    <t>Energy demand, lines 10-30 t CO2/h (kW/[t CO₂/h]/km)</t>
  </si>
  <si>
    <t xml:space="preserve">CO2 pipeline transport </t>
  </si>
  <si>
    <t>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</si>
  <si>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Technical lifetime of truck (puller) will depend on the distance driven, 4-10 years. Lifetime trailer 10 years or more.</t>
  </si>
  <si>
    <t>Energy demand based on 50 tonne truck with capacity of carrying 30 ton liquid CO₂. Tanker full one way and empty return. Energy included in variable transport cost.</t>
  </si>
  <si>
    <t>Network for Transport Measures (NTM) database, 2020</t>
  </si>
  <si>
    <t>Variable cost per km (EUR/t CO₂/km)</t>
  </si>
  <si>
    <t>Transport fixed cost (EUR/t CO₂)</t>
  </si>
  <si>
    <t>Energy demand truck (kWh/km/t CO₂)</t>
  </si>
  <si>
    <t>CO₂ road transport by tanker truck</t>
  </si>
  <si>
    <t xml:space="preserve">Variable O&amp;M exlcuding fuel costs is assumed to be insignificant. Tax on tonnage of CO₂ shipped is also excluded as this will be highly dependent on the specific port. </t>
  </si>
  <si>
    <t>Fixed O&amp;M of ships is taken as 5% of CAPEX incl. Pilot assistance and docking fee to harbor</t>
  </si>
  <si>
    <r>
      <t>Ship cost is based on CO₂ pressure conditions of 15 bara, -25</t>
    </r>
    <r>
      <rPr>
        <sz val="9"/>
        <rFont val="Symbol"/>
        <family val="1"/>
        <charset val="2"/>
      </rPr>
      <t>°</t>
    </r>
    <r>
      <rPr>
        <sz val="9"/>
        <rFont val="Arial"/>
        <family val="2"/>
      </rPr>
      <t>C. Significantly lower cost is reported in literature for low pressure 7 bara and -50°C, however no experience exists with transportation of CO₂ at these conditions.</t>
    </r>
  </si>
  <si>
    <t xml:space="preserve">Energy consumption based on fuel LHV at cruising speed 15 knots or 28 km/h and average of full and empty cargo. Typical LHV of Heavy Fuel Oil (HFO) is 40.4 MJ /kg. </t>
  </si>
  <si>
    <t>Shipping CO₂ - UK cost estimation study. ElementEnergy, Final report for Business, Energy &amp; Industrial Strategy Department, Nov 2018.</t>
  </si>
  <si>
    <t>The Cost of CO₂ Transport – Post-demonstration CCS in the EU. ZEP report 2010</t>
  </si>
  <si>
    <t>Based on input from Knutsen shipping</t>
  </si>
  <si>
    <t>Variable O&amp;M  14000 t CO₂ ship (EUR/[t CO₂/h]/)</t>
  </si>
  <si>
    <t>Variable O&amp;M  4000 t CO₂ ship (EUR/[t CO₂])</t>
  </si>
  <si>
    <t>Fixed O&amp;M 10000 t CO₂ Ship (EUR/t CO₂/year)</t>
  </si>
  <si>
    <t>Fixed O&amp;M 4000 t CO₂ Ship (EUR/t CO₂/year)</t>
  </si>
  <si>
    <r>
      <t>Investments,10,000 t CO</t>
    </r>
    <r>
      <rPr>
        <vertAlign val="subscript"/>
        <sz val="8"/>
        <rFont val="Arial"/>
        <family val="2"/>
      </rPr>
      <t>2</t>
    </r>
    <r>
      <rPr>
        <sz val="8"/>
        <rFont val="Arial"/>
        <family val="2"/>
      </rPr>
      <t xml:space="preserve"> ship (EUR/t CO₂) </t>
    </r>
  </si>
  <si>
    <t xml:space="preserve">Investments, 4000 t CO₂ ship (EUR/t CO₂) </t>
  </si>
  <si>
    <t>Technical life time CO₂ carrier (years)</t>
  </si>
  <si>
    <t>Energy demand, 10,000 t CO₂ ship (MWh/day)</t>
  </si>
  <si>
    <t>Energy demand, 4,000 t CO₂ ship (MWh/day)</t>
  </si>
  <si>
    <t>CO₂ ship transportation</t>
  </si>
  <si>
    <t>Assumed to be negligible</t>
  </si>
  <si>
    <t>Fixed O&amp;M is taken as 3% of CAPEX</t>
  </si>
  <si>
    <r>
      <t>The CAPEX estimate assumes the CO</t>
    </r>
    <r>
      <rPr>
        <vertAlign val="subscript"/>
        <sz val="9"/>
        <rFont val="Arial"/>
        <family val="2"/>
      </rPr>
      <t>2</t>
    </r>
    <r>
      <rPr>
        <sz val="9"/>
        <rFont val="Arial"/>
        <family val="2"/>
      </rPr>
      <t xml:space="preserve"> terminal is established at an existing pier. The estimate includes insulated bullet tanks, CO₂ transfer piping, marine loading arm, loading pumps, metering and utilities. Estimated for CO₂ conditions of 15 bara and -27</t>
    </r>
    <r>
      <rPr>
        <vertAlign val="superscript"/>
        <sz val="9"/>
        <rFont val="Arial"/>
        <family val="2"/>
      </rPr>
      <t>o</t>
    </r>
    <r>
      <rPr>
        <sz val="9"/>
        <rFont val="Arial"/>
        <family val="2"/>
      </rPr>
      <t xml:space="preserve">C. </t>
    </r>
  </si>
  <si>
    <t>Electricity primarily for refrigeration/re-liquefaction of CO₂ vapours and operating of ship loading pumps.</t>
  </si>
  <si>
    <t>Variable O&amp;M  terminal (EUR/t CO₂)</t>
  </si>
  <si>
    <t>Fixed O&amp;M terminal, large terminal (EUR/t CO₂/year)</t>
  </si>
  <si>
    <t>Fixed O&amp;M terminal, small terminal (EUR/t CO₂/year)</t>
  </si>
  <si>
    <t>Investments, 14,000 t CO₂ terminal (EUR/t CO₂)</t>
  </si>
  <si>
    <t>Investments, 3,000 t CO₂ terminal (EUR/t CO₂)</t>
  </si>
  <si>
    <t>Technical life time land terminal (years)</t>
  </si>
  <si>
    <t>Energy demand, CO₂ terminal (kWh/t CO₂/day)</t>
  </si>
  <si>
    <t>CO₂ terminals</t>
  </si>
  <si>
    <t>INDEX</t>
  </si>
  <si>
    <t>111 1 el Main distri50-60kVcabl</t>
  </si>
  <si>
    <t>111 2 el distri Rural</t>
  </si>
  <si>
    <t>111 3 el distri suburban</t>
  </si>
  <si>
    <t>111 4 el distri  city</t>
  </si>
  <si>
    <t>111 5 el distri new area</t>
  </si>
  <si>
    <t>112 6 gas Main distri line</t>
  </si>
  <si>
    <t>112 7 gas  Rural</t>
  </si>
  <si>
    <t>112 8 gas  Suburban</t>
  </si>
  <si>
    <t>112 9 gas City</t>
  </si>
  <si>
    <t>112 1 gas  New area</t>
  </si>
  <si>
    <t>113_11 DH transmission</t>
  </si>
  <si>
    <t>113_12 DH_Distribu Rural</t>
  </si>
  <si>
    <t>113_13 DH_Distribu Suburb</t>
  </si>
  <si>
    <t>113_14 DH_Distribu City</t>
  </si>
  <si>
    <t>112_15 DH_Distribu New area</t>
  </si>
  <si>
    <t>113_16 DH_Distr New area LTDH</t>
  </si>
  <si>
    <t>co2 terminals</t>
  </si>
  <si>
    <t>All cost data is in 2015€</t>
  </si>
  <si>
    <t>Date</t>
  </si>
  <si>
    <t>Sheet</t>
  </si>
  <si>
    <t>Change</t>
  </si>
  <si>
    <t>Notes</t>
  </si>
  <si>
    <t>co2 transport added</t>
  </si>
  <si>
    <t>121 co2 pipeline</t>
  </si>
  <si>
    <t>122 co2 road transport</t>
  </si>
  <si>
    <t>123 co2 ship transport</t>
  </si>
  <si>
    <t>Energy losses, lines 1-100 MW, %/1000 km</t>
  </si>
  <si>
    <t>Energy losses, lines 100-250 MW, %/1000 km</t>
  </si>
  <si>
    <t>Energy losses, lines 250-500 MW, %/1000 km</t>
  </si>
  <si>
    <t>Energy losses, lines 500-1500 MW, %/1000 km</t>
  </si>
  <si>
    <t>Energy losses, lines 1500-5000 MW, %/1000 km</t>
  </si>
  <si>
    <t>Energy losses, lines 5000-20000 MW, %/1000 km</t>
  </si>
  <si>
    <t>Energy losses, lines &gt;20000 MW, %/1000 km</t>
  </si>
  <si>
    <t>Energy demand, compressor filling station %</t>
  </si>
  <si>
    <t>Investment costs; single line, 0 - 100 MW  (EUR/MW/m)</t>
  </si>
  <si>
    <t>Investment costs; single line, 1000-4000 MW (EUR/MW/m)</t>
  </si>
  <si>
    <t>Investment costs; single line, above 6000 MW (EUR/MW/m)</t>
  </si>
  <si>
    <t>75-80</t>
  </si>
  <si>
    <t>20-25</t>
  </si>
  <si>
    <t>Fixed O&amp;M (EUR/km/year/MW)</t>
  </si>
  <si>
    <t>Variable O&amp;M (EUR/MW/km)</t>
  </si>
  <si>
    <t xml:space="preserve">Energy required to overcome pipeline pressure drop (dP). Optimal dP/km depend on cost of booster compressor vs pipe material cost. </t>
  </si>
  <si>
    <r>
      <t>Curently, the optimum seems to be:  velosity (m/s)</t>
    </r>
    <r>
      <rPr>
        <sz val="9"/>
        <rFont val="Verdana"/>
        <family val="2"/>
      </rPr>
      <t>≈4</t>
    </r>
    <r>
      <rPr>
        <sz val="9"/>
        <rFont val="Arial"/>
        <family val="2"/>
      </rPr>
      <t>.4*Q^0.1, dPdL(bar/km)</t>
    </r>
    <r>
      <rPr>
        <sz val="9"/>
        <rFont val="Verdana"/>
        <family val="2"/>
      </rPr>
      <t>≈1.28</t>
    </r>
    <r>
      <rPr>
        <sz val="9"/>
        <rFont val="Arial"/>
        <family val="2"/>
      </rPr>
      <t>*Q^(-0.75), Q=energy flow (MW)</t>
    </r>
  </si>
  <si>
    <t>Energy to compress from 35 barg to 140 barg. This value can be lowered by only compress to curent operation pressure in transmission line using outtake from interstages compressors</t>
  </si>
  <si>
    <t>Estimate includes: installation based on burried pipeline with 8% tunneling, coating, sectionalisation with depressurizations vents for every 20 km, cathodic protection, coating, pressure boosting stations, permitting, landowner compensation</t>
  </si>
  <si>
    <t>Installation cost is ~80% for small pipes and ~75% for large pipes</t>
  </si>
  <si>
    <t>Fixed operation cost is per pipelength and capacity. 4% of CAPEX is assumed in 2020,  2% in 2030 and 1.5% in 2050.</t>
  </si>
  <si>
    <r>
      <t>Curently, the optimum seems to be:  velosity (m/s)</t>
    </r>
    <r>
      <rPr>
        <sz val="9"/>
        <rFont val="Verdana"/>
        <family val="2"/>
      </rPr>
      <t>≈6.7</t>
    </r>
    <r>
      <rPr>
        <sz val="9"/>
        <rFont val="Arial"/>
        <family val="2"/>
      </rPr>
      <t>*Q^0.1, dPdL(bar/km)</t>
    </r>
    <r>
      <rPr>
        <sz val="9"/>
        <rFont val="Verdana"/>
        <family val="2"/>
      </rPr>
      <t>≈1.28</t>
    </r>
    <r>
      <rPr>
        <sz val="9"/>
        <rFont val="Arial"/>
        <family val="2"/>
      </rPr>
      <t>*Q^(-0.75), Q=energy flow (MW)</t>
    </r>
  </si>
  <si>
    <t>Energy to compress from 35 barg to 70 barg. This value can be lowered by only compress to curent operation pressure in transmission line using outtake from interstages compressors</t>
  </si>
  <si>
    <r>
      <t>Energy losses (</t>
    </r>
    <r>
      <rPr>
        <sz val="8"/>
        <color theme="1"/>
        <rFont val="Verdana"/>
        <family val="2"/>
      </rPr>
      <t>‰)</t>
    </r>
  </si>
  <si>
    <t xml:space="preserve"> &lt;0.1</t>
  </si>
  <si>
    <t>Investment costs; single line, 1-15 MW  (EUR/MW/m)</t>
  </si>
  <si>
    <t>B, C</t>
  </si>
  <si>
    <t>Investment costs; single line, 15-30 MW (EUR/MW/m)</t>
  </si>
  <si>
    <t>Investment costs; single line, 30-100 MW (EUR/MW/m)</t>
  </si>
  <si>
    <t>Investment costs; single line, 100-300 MW (EUR/MW/m)</t>
  </si>
  <si>
    <t>Investment costs; single line, 300-500 MW (EUR/MW/m)</t>
  </si>
  <si>
    <t>Investment costs; single line, 1000-2000 MW (EUR/MW/m)</t>
  </si>
  <si>
    <t>Investment costs; single line, above 2000 MW (EUR/MW/m)</t>
  </si>
  <si>
    <t>Fixed O&amp;M (EUR/km/year)</t>
  </si>
  <si>
    <t xml:space="preserve">Energy required to overcome pipeline pressure drop (dP). Optimal dP/km depend on length of pipe, cost of booster pump vs pipe material cost. </t>
  </si>
  <si>
    <t>Pipes have been calc. using max dP/dL =0.04 bar/km. Higher dP/dL is optimal for short pipes but for long pipes, higher dP/dL will give many intermediate pump-booster stations</t>
  </si>
  <si>
    <t>Position drilling is assumed to be able to reduce the installation cost. However, the factor is judged minor as increased safety may outrage this saving</t>
  </si>
  <si>
    <t xml:space="preserve">Fixed operation cost is only per pipelengt (i.e. is not divided with capacity) as size have a relatively little impact on maintenance cost. 1% of CAPEX is applied. </t>
  </si>
  <si>
    <t>Investment costs; single line, 1-20 MW  (EUR/MW/m)</t>
  </si>
  <si>
    <t>Investment costs; single line, 20-50 MW (EUR/MW/m)</t>
  </si>
  <si>
    <t>Investment costs; single line, 1000-2500 MW (EUR/MW/m)</t>
  </si>
  <si>
    <t>Investment costs; single line, above 2500 MW (EUR/MW/m)</t>
  </si>
  <si>
    <t>Energy demand truck (MJ/km/ton LH2)</t>
  </si>
  <si>
    <t>A, H</t>
  </si>
  <si>
    <t>Energy demand truck (MJ/km/ton CH2)</t>
  </si>
  <si>
    <t>Energy demand truck (MJ/km/ton NH3)</t>
  </si>
  <si>
    <t>Energy demand truck (MJ/km/ton DME)</t>
  </si>
  <si>
    <t>Energy demand truck (MJ/km/ton toluene)</t>
  </si>
  <si>
    <t>LH2: Loading/unloading cost (EUR/[ton H2])</t>
  </si>
  <si>
    <t>E, F, G</t>
  </si>
  <si>
    <t>LH2: Driving cost (EUR/[ton H2]/km)</t>
  </si>
  <si>
    <t>CH2: Loading/unloading cost (EUR/[ton H2])</t>
  </si>
  <si>
    <t>CH2: Driving cost (EUR/[ton H2]/km)</t>
  </si>
  <si>
    <t>NH3: Loading/unloading cost (EUR/[ton H3])</t>
  </si>
  <si>
    <t>E, F, H</t>
  </si>
  <si>
    <t>NH3: Driving cost (EUR/[ton NH3]/km)</t>
  </si>
  <si>
    <t>DME: Loading/unloading cost (EUR/[ton DME])</t>
  </si>
  <si>
    <t>E, F, C, H</t>
  </si>
  <si>
    <t>DME: Driving cost (EUR/[ton DME]/km)</t>
  </si>
  <si>
    <t>Toluene: Loading/unloading cost (EUR/[ton toluene])</t>
  </si>
  <si>
    <t>E, F, D, H</t>
  </si>
  <si>
    <t>Toluene: Driving cost (EUR/[ton toluene]/km)</t>
  </si>
  <si>
    <t>Air Liquide A/S</t>
  </si>
  <si>
    <t>Everfuel A/S</t>
  </si>
  <si>
    <t>Give Svaergods A/S</t>
  </si>
  <si>
    <t>Fjellerad Transport Aps</t>
  </si>
  <si>
    <r>
      <t>Fuel for propulation based on 50-60 tonne truck with capacity of 45-50 m</t>
    </r>
    <r>
      <rPr>
        <vertAlign val="superscript"/>
        <sz val="9"/>
        <rFont val="Arial"/>
        <family val="2"/>
      </rPr>
      <t>3</t>
    </r>
    <r>
      <rPr>
        <sz val="9"/>
        <rFont val="Arial"/>
        <family val="2"/>
      </rPr>
      <t>. Myltiply tank volume with density to get transported mass (density is given in Table 1 except for CH2 which is between 25-42 kg/m3 depending on tank pressure). Tanker assumed full one way and empty return (except for toluene/carrier where 80% return load is assumed). For CH2, pressure in tanks are assumed to increase from 350 bar (2020) to 700 bar (2050)</t>
    </r>
  </si>
  <si>
    <t xml:space="preserve">Technical lifetime of truck (puller) will depend on the distance driven, 4-10 years. Lifetime trailer 10 years or more. </t>
  </si>
  <si>
    <t>Numbers based on LPG transport</t>
  </si>
  <si>
    <t xml:space="preserve">Numbers based on diesel transport, but the fuel concumption is based on full cargo tank on the round trip. </t>
  </si>
  <si>
    <t xml:space="preserve">Capital cost of truck is split into the fixed and variable cost based on relative time spend on loading/unloading and on driving. </t>
  </si>
  <si>
    <t>Cost is based on: CAPEX Truck + Tanker is 450-1000 k€ (LHC tank is the cheapest and CH2 the most expensive),  8000 h/year operation, 60 km/h average speed, fuel cost of 1.25 €/kg, fuel LHV=42.5 MJ/kg, Annual fixed O&amp;M is 5% capital cost</t>
  </si>
  <si>
    <t>Improvements: Faster loading time, lower CAPEX, and longer distance per fuel. For CH2, also increased pressure in tank</t>
  </si>
  <si>
    <t xml:space="preserve"> Fuel for propulation: 
  For LHC, L20 and LH2:  19 MJ/km in 2020, 18 MJ/km in 2030 and 15 MJ/km in 2050
  For CH2: 24 MJ/km in 2020, 23 MJ/km in 2030 and 20 MJ/km in 2050</t>
  </si>
  <si>
    <t>Ship transport</t>
  </si>
  <si>
    <t>LH2: Energy demand (MJ/km)</t>
  </si>
  <si>
    <t>A, F</t>
  </si>
  <si>
    <t>L20: Energy demand (MJ/km)</t>
  </si>
  <si>
    <t>LHC: Energy demand (MJ/km)</t>
  </si>
  <si>
    <t>LH2 Investment cost (EUR/[ton H2])</t>
  </si>
  <si>
    <t>L20: Investment cost (EUR/[ton L20])</t>
  </si>
  <si>
    <t>LHC: Investment cost (EUR/[ton LHC])</t>
  </si>
  <si>
    <t>LH2: Fixed O&amp;M cost (EUR/[ton H2]/y)</t>
  </si>
  <si>
    <t>L20:Fixed O&amp;M cost (EUR/[ton L20]/y)</t>
  </si>
  <si>
    <t>LHC: Fixed O&amp;M cost (EUR/[ton LHC]/y)</t>
  </si>
  <si>
    <t>LH2: Port cost (EUR/[ton H2])</t>
  </si>
  <si>
    <t>L20: Port cost (EUR/[ton H2])</t>
  </si>
  <si>
    <t>LHC: Port cost (EUR/[ton LHC])</t>
  </si>
  <si>
    <t>The Basics of the Tanker Shipping Market, Euronav, 2017</t>
  </si>
  <si>
    <t>Torm annual report 2018</t>
  </si>
  <si>
    <t>Shipping CO₂ - UK cost estimation study, 2018</t>
  </si>
  <si>
    <t>Energy based on fuel LHV which is approximated by: 0.023*Mcargo+1400 for L20 and LHC. For LH2 the weight of the cargo is much less (do to the low weight of H2) why the weight of the entire ship have been used instead</t>
  </si>
  <si>
    <t>Investment cost based on: Cost [€/t] = 4000 - 0.05*Mcargo, where Mcargo is design capacity of ship</t>
  </si>
  <si>
    <t>CAPEX of LPG carrier see https://www.seatrade-maritime.com/tankers/euronav-buys-another-scrubber-fitted-resale-vlcc-newbuild</t>
  </si>
  <si>
    <t>CAPEX of tanker see BRS group annual review 2019</t>
  </si>
  <si>
    <t>Fixed O&amp;M is assumed to be ~5% of annual CAPEX</t>
  </si>
  <si>
    <t xml:space="preserve">It is assumed that the efficiency of the combustion engine is improved so it is 90% in 2030 and 70% in 2050 of the efficiency in 2020. 
The 70% is based on the difference between the efficiency of a traditional combustion engine and a fuel cell engine.
The 90% is based on natural replacement of old tankers with news tankers that have a more efficient engine (some of them might be fuel cells) and revamp of existing engines
</t>
  </si>
  <si>
    <t xml:space="preserve">Assumed cost reduction after LH2 tanker is commercialized </t>
  </si>
  <si>
    <t>132 Road transport</t>
  </si>
  <si>
    <t>133 Ship transport</t>
  </si>
  <si>
    <t>Main distribution line H2 - 140 bar</t>
  </si>
  <si>
    <t>Main distribution line - H2 - 70 bar</t>
  </si>
  <si>
    <t>Main distribution line - NH3</t>
  </si>
  <si>
    <t>Main distribution line - DME</t>
  </si>
  <si>
    <t>Main distribution line - Toluene</t>
  </si>
  <si>
    <t>Road transport</t>
  </si>
  <si>
    <t>131_1 H2 140</t>
  </si>
  <si>
    <t>131_2 H2 70</t>
  </si>
  <si>
    <t>131_3 NH3</t>
  </si>
  <si>
    <t>131_4 DME</t>
  </si>
  <si>
    <t>131_5 TOLU</t>
  </si>
  <si>
    <t>131-133</t>
  </si>
  <si>
    <t>121-123 + co2 terminals</t>
  </si>
  <si>
    <t>Transport of gasses and liquids added</t>
  </si>
  <si>
    <t>Technology Data for Energy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</si>
</sst>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0.0"/>
    <numFmt numFmtId="166" formatCode="0.0"/>
    <numFmt numFmtId="167" formatCode="0.0E+00"/>
    <numFmt numFmtId="168" formatCode="0.000"/>
    <numFmt numFmtId="169" formatCode="0E+00"/>
  </numFmts>
  <fonts count="37"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
      <vertAlign val="subscript"/>
      <sz val="9"/>
      <name val="Arial"/>
      <family val="2"/>
    </font>
    <font>
      <sz val="9"/>
      <name val="Symbol"/>
      <family val="1"/>
      <charset val="2"/>
    </font>
    <font>
      <vertAlign val="subscript"/>
      <sz val="8"/>
      <name val="Arial"/>
      <family val="2"/>
    </font>
    <font>
      <u/>
      <sz val="11"/>
      <color theme="10"/>
      <name val="Calibri"/>
      <family val="2"/>
      <scheme val="minor"/>
    </font>
    <font>
      <b/>
      <sz val="9"/>
      <color theme="1"/>
      <name val="Calibri"/>
      <family val="2"/>
      <scheme val="minor"/>
    </font>
    <font>
      <sz val="10"/>
      <color rgb="FF000000"/>
      <name val="Calibri"/>
      <family val="2"/>
      <scheme val="minor"/>
    </font>
    <font>
      <b/>
      <sz val="15"/>
      <color rgb="FF000000"/>
      <name val="Calibri"/>
      <family val="2"/>
      <scheme val="minor"/>
    </font>
    <font>
      <sz val="10"/>
      <name val="Calibri"/>
      <family val="2"/>
      <scheme val="minor"/>
    </font>
    <font>
      <sz val="9"/>
      <name val="Verdana"/>
      <family val="2"/>
    </font>
    <font>
      <sz val="8"/>
      <color theme="1"/>
      <name val="Verdan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cellStyleXfs>
  <cellXfs count="188">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164"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5"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6"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7"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13" fillId="2" borderId="0" xfId="0" applyFont="1" applyFill="1"/>
    <xf numFmtId="168"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2" fillId="2" borderId="4" xfId="0" applyFont="1" applyFill="1" applyBorder="1" applyAlignment="1">
      <alignment vertical="center"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1" fontId="0" fillId="2" borderId="0" xfId="0" applyNumberFormat="1" applyFill="1"/>
    <xf numFmtId="0" fontId="3" fillId="0" borderId="5" xfId="0" applyFont="1" applyFill="1" applyBorder="1" applyAlignment="1">
      <alignment horizontal="center" vertical="center" wrapText="1"/>
    </xf>
    <xf numFmtId="0" fontId="12" fillId="0" borderId="4" xfId="0" quotePrefix="1" applyFont="1" applyFill="1" applyBorder="1" applyAlignment="1">
      <alignment vertical="center" wrapText="1"/>
    </xf>
    <xf numFmtId="1" fontId="3" fillId="2" borderId="5" xfId="0" quotePrefix="1" applyNumberFormat="1" applyFont="1" applyFill="1" applyBorder="1" applyAlignment="1">
      <alignment horizontal="center" vertical="center" wrapText="1"/>
    </xf>
    <xf numFmtId="0" fontId="32" fillId="0" borderId="0" xfId="0" applyFont="1"/>
    <xf numFmtId="0" fontId="32" fillId="0" borderId="0" xfId="4" applyFont="1"/>
    <xf numFmtId="0" fontId="33" fillId="0" borderId="0" xfId="0" applyFont="1"/>
    <xf numFmtId="0" fontId="34" fillId="2" borderId="0" xfId="0" applyFont="1" applyFill="1"/>
    <xf numFmtId="0" fontId="13" fillId="3" borderId="12" xfId="0" applyFont="1" applyFill="1" applyBorder="1"/>
    <xf numFmtId="0" fontId="13" fillId="3" borderId="13" xfId="0" applyFont="1" applyFill="1" applyBorder="1"/>
    <xf numFmtId="0" fontId="13" fillId="3" borderId="14" xfId="0" applyFont="1" applyFill="1" applyBorder="1"/>
    <xf numFmtId="14" fontId="0" fillId="0" borderId="15" xfId="0" applyNumberFormat="1" applyBorder="1"/>
    <xf numFmtId="0" fontId="0" fillId="0" borderId="0" xfId="0" applyBorder="1"/>
    <xf numFmtId="0" fontId="0" fillId="0" borderId="16" xfId="0" applyBorder="1"/>
    <xf numFmtId="0" fontId="0" fillId="0" borderId="15" xfId="0" applyBorder="1"/>
    <xf numFmtId="0" fontId="0" fillId="0" borderId="17" xfId="0" applyBorder="1"/>
    <xf numFmtId="0" fontId="0" fillId="0" borderId="18" xfId="0" applyBorder="1"/>
    <xf numFmtId="0" fontId="0" fillId="0" borderId="19" xfId="0" applyBorder="1"/>
    <xf numFmtId="0" fontId="5" fillId="2" borderId="0" xfId="0" applyFont="1" applyFill="1" applyAlignment="1">
      <alignment vertical="top" wrapText="1"/>
    </xf>
    <xf numFmtId="0" fontId="12" fillId="2" borderId="4" xfId="0" applyFont="1" applyFill="1" applyBorder="1" applyAlignment="1">
      <alignment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166" fontId="3" fillId="2" borderId="5" xfId="0" quotePrefix="1" applyNumberFormat="1" applyFont="1" applyFill="1" applyBorder="1" applyAlignment="1">
      <alignment horizontal="center" vertical="center" wrapText="1"/>
    </xf>
    <xf numFmtId="166" fontId="12" fillId="2" borderId="5" xfId="0" quotePrefix="1" applyNumberFormat="1" applyFont="1" applyFill="1" applyBorder="1" applyAlignment="1">
      <alignment horizontal="center" vertical="center" wrapText="1"/>
    </xf>
    <xf numFmtId="166" fontId="0" fillId="2" borderId="0" xfId="0" applyNumberFormat="1" applyFill="1"/>
    <xf numFmtId="169" fontId="0" fillId="2" borderId="0" xfId="0" applyNumberFormat="1" applyFill="1"/>
    <xf numFmtId="0" fontId="0" fillId="2" borderId="0" xfId="0" applyFill="1" applyAlignment="1">
      <alignment horizontal="right"/>
    </xf>
    <xf numFmtId="166" fontId="18" fillId="2" borderId="6" xfId="0" applyNumberFormat="1" applyFont="1" applyFill="1" applyBorder="1" applyAlignment="1">
      <alignment horizontal="center" vertical="center" wrapText="1"/>
    </xf>
    <xf numFmtId="2" fontId="0" fillId="2" borderId="0" xfId="0" applyNumberFormat="1" applyFill="1"/>
    <xf numFmtId="1" fontId="0" fillId="2" borderId="0" xfId="0" applyNumberFormat="1" applyFill="1" applyAlignment="1">
      <alignment horizontal="left"/>
    </xf>
    <xf numFmtId="166" fontId="5" fillId="2" borderId="0" xfId="0" applyNumberFormat="1" applyFont="1" applyFill="1" applyAlignment="1">
      <alignment vertical="center" wrapText="1"/>
    </xf>
    <xf numFmtId="166" fontId="5" fillId="2" borderId="0" xfId="0" applyNumberFormat="1" applyFont="1" applyFill="1"/>
    <xf numFmtId="0" fontId="12" fillId="2" borderId="1" xfId="0" quotePrefix="1" applyFont="1" applyFill="1" applyBorder="1" applyAlignment="1">
      <alignment vertical="center" wrapText="1"/>
    </xf>
    <xf numFmtId="0" fontId="7" fillId="2" borderId="7" xfId="0" applyFont="1" applyFill="1" applyBorder="1"/>
    <xf numFmtId="0" fontId="0" fillId="2" borderId="6" xfId="0" applyFill="1" applyBorder="1"/>
    <xf numFmtId="0" fontId="0" fillId="2" borderId="5" xfId="0" applyFill="1" applyBorder="1"/>
    <xf numFmtId="0" fontId="33" fillId="0" borderId="0" xfId="0" applyFont="1" applyAlignment="1">
      <alignment horizontal="left" vertical="top"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31" fillId="2" borderId="8" xfId="4"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xf numFmtId="0" fontId="31" fillId="2" borderId="3" xfId="4" applyFont="1" applyFill="1" applyBorder="1" applyAlignment="1">
      <alignment horizontal="center" vertical="center" wrapText="1"/>
    </xf>
    <xf numFmtId="0" fontId="11" fillId="2" borderId="0" xfId="0" applyFont="1" applyFill="1" applyAlignment="1">
      <alignment horizontal="left" wrapText="1"/>
    </xf>
    <xf numFmtId="0" fontId="5" fillId="2" borderId="0" xfId="0" applyFont="1" applyFill="1" applyAlignment="1">
      <alignment vertical="top"/>
    </xf>
    <xf numFmtId="0" fontId="0" fillId="2" borderId="0" xfId="0" applyFill="1" applyAlignment="1">
      <alignment horizontal="left" wrapText="1"/>
    </xf>
    <xf numFmtId="0" fontId="11" fillId="2" borderId="0" xfId="0" applyFont="1" applyFill="1" applyAlignment="1">
      <alignment vertical="top" wrapText="1"/>
    </xf>
    <xf numFmtId="1" fontId="12" fillId="2" borderId="9"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cellXfs>
  <cellStyles count="5">
    <cellStyle name="Comma" xfId="2" builtinId="3"/>
    <cellStyle name="Hyperlink" xfId="4" builtinId="8"/>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552449</xdr:colOff>
      <xdr:row>1</xdr:row>
      <xdr:rowOff>171450</xdr:rowOff>
    </xdr:from>
    <xdr:to>
      <xdr:col>9</xdr:col>
      <xdr:colOff>495300</xdr:colOff>
      <xdr:row>5</xdr:row>
      <xdr:rowOff>57149</xdr:rowOff>
    </xdr:to>
    <xdr:sp macro="" textlink="">
      <xdr:nvSpPr>
        <xdr:cNvPr id="3" name="Tekstboks 2"/>
        <xdr:cNvSpPr txBox="1"/>
      </xdr:nvSpPr>
      <xdr:spPr>
        <a:xfrm>
          <a:off x="30479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row r="3">
          <cell r="D3" t="str">
            <v>Toluene</v>
          </cell>
        </row>
      </sheetData>
      <sheetData sheetId="4"/>
      <sheetData sheetId="5"/>
      <sheetData sheetId="6"/>
      <sheetData sheetId="7">
        <row r="34">
          <cell r="D34">
            <v>7.45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row r="7">
          <cell r="B7">
            <v>1.1599999999999999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8"/>
  <sheetViews>
    <sheetView tabSelected="1" workbookViewId="0">
      <selection activeCell="C2" sqref="C2"/>
    </sheetView>
  </sheetViews>
  <sheetFormatPr defaultRowHeight="14.4" x14ac:dyDescent="0.3"/>
  <cols>
    <col min="1" max="1" width="27" style="112" bestFit="1" customWidth="1"/>
    <col min="3" max="3" width="12.109375" customWidth="1"/>
    <col min="4" max="4" width="21.88671875" bestFit="1" customWidth="1"/>
    <col min="5" max="5" width="20.6640625" bestFit="1" customWidth="1"/>
  </cols>
  <sheetData>
    <row r="1" spans="1:10" s="114" customFormat="1" ht="19.8" x14ac:dyDescent="0.4">
      <c r="A1" s="114" t="s">
        <v>340</v>
      </c>
      <c r="C1" s="147" t="s">
        <v>481</v>
      </c>
      <c r="D1" s="147"/>
      <c r="E1" s="147"/>
      <c r="F1" s="147"/>
      <c r="G1" s="147"/>
      <c r="H1" s="147"/>
      <c r="I1" s="147"/>
      <c r="J1" s="147"/>
    </row>
    <row r="2" spans="1:10" x14ac:dyDescent="0.3">
      <c r="A2" s="113" t="s">
        <v>341</v>
      </c>
      <c r="C2" t="s">
        <v>358</v>
      </c>
    </row>
    <row r="3" spans="1:10" x14ac:dyDescent="0.3">
      <c r="A3" s="113" t="s">
        <v>342</v>
      </c>
    </row>
    <row r="4" spans="1:10" x14ac:dyDescent="0.3">
      <c r="A4" s="113" t="s">
        <v>343</v>
      </c>
    </row>
    <row r="5" spans="1:10" x14ac:dyDescent="0.3">
      <c r="A5" s="113" t="s">
        <v>344</v>
      </c>
    </row>
    <row r="6" spans="1:10" x14ac:dyDescent="0.3">
      <c r="A6" s="113" t="s">
        <v>345</v>
      </c>
    </row>
    <row r="7" spans="1:10" x14ac:dyDescent="0.3">
      <c r="A7" s="113" t="s">
        <v>346</v>
      </c>
      <c r="C7" s="116" t="s">
        <v>359</v>
      </c>
      <c r="D7" s="117" t="s">
        <v>360</v>
      </c>
      <c r="E7" s="117" t="s">
        <v>361</v>
      </c>
      <c r="F7" s="118" t="s">
        <v>362</v>
      </c>
    </row>
    <row r="8" spans="1:10" x14ac:dyDescent="0.3">
      <c r="A8" s="113" t="s">
        <v>347</v>
      </c>
      <c r="C8" s="119">
        <v>44256</v>
      </c>
      <c r="D8" s="120" t="s">
        <v>478</v>
      </c>
      <c r="E8" s="120" t="s">
        <v>480</v>
      </c>
      <c r="F8" s="121"/>
    </row>
    <row r="9" spans="1:10" x14ac:dyDescent="0.3">
      <c r="A9" s="113" t="s">
        <v>348</v>
      </c>
      <c r="C9" s="119">
        <v>44137</v>
      </c>
      <c r="D9" s="120" t="s">
        <v>479</v>
      </c>
      <c r="E9" s="120" t="s">
        <v>363</v>
      </c>
      <c r="F9" s="121"/>
    </row>
    <row r="10" spans="1:10" x14ac:dyDescent="0.3">
      <c r="A10" s="113" t="s">
        <v>349</v>
      </c>
      <c r="C10" s="122"/>
      <c r="D10" s="120"/>
      <c r="E10" s="120"/>
      <c r="F10" s="121"/>
    </row>
    <row r="11" spans="1:10" x14ac:dyDescent="0.3">
      <c r="A11" s="113" t="s">
        <v>350</v>
      </c>
      <c r="C11" s="122"/>
      <c r="D11" s="120"/>
      <c r="E11" s="120"/>
      <c r="F11" s="121"/>
    </row>
    <row r="12" spans="1:10" x14ac:dyDescent="0.3">
      <c r="A12" s="113" t="s">
        <v>351</v>
      </c>
      <c r="C12" s="122"/>
      <c r="D12" s="120"/>
      <c r="E12" s="120"/>
      <c r="F12" s="121"/>
    </row>
    <row r="13" spans="1:10" x14ac:dyDescent="0.3">
      <c r="A13" s="113" t="s">
        <v>352</v>
      </c>
      <c r="C13" s="123"/>
      <c r="D13" s="124"/>
      <c r="E13" s="124"/>
      <c r="F13" s="125"/>
    </row>
    <row r="14" spans="1:10" x14ac:dyDescent="0.3">
      <c r="A14" s="113" t="s">
        <v>353</v>
      </c>
    </row>
    <row r="15" spans="1:10" x14ac:dyDescent="0.3">
      <c r="A15" s="113" t="s">
        <v>354</v>
      </c>
    </row>
    <row r="16" spans="1:10" x14ac:dyDescent="0.3">
      <c r="A16" s="113" t="s">
        <v>355</v>
      </c>
    </row>
    <row r="17" spans="1:1" x14ac:dyDescent="0.3">
      <c r="A17" s="113" t="s">
        <v>356</v>
      </c>
    </row>
    <row r="18" spans="1:1" x14ac:dyDescent="0.3">
      <c r="A18" s="113" t="s">
        <v>364</v>
      </c>
    </row>
    <row r="19" spans="1:1" x14ac:dyDescent="0.3">
      <c r="A19" s="113" t="s">
        <v>365</v>
      </c>
    </row>
    <row r="20" spans="1:1" x14ac:dyDescent="0.3">
      <c r="A20" s="113" t="s">
        <v>366</v>
      </c>
    </row>
    <row r="21" spans="1:1" x14ac:dyDescent="0.3">
      <c r="A21" s="113" t="s">
        <v>357</v>
      </c>
    </row>
    <row r="22" spans="1:1" x14ac:dyDescent="0.3">
      <c r="A22" s="113" t="s">
        <v>473</v>
      </c>
    </row>
    <row r="23" spans="1:1" x14ac:dyDescent="0.3">
      <c r="A23" s="113" t="s">
        <v>474</v>
      </c>
    </row>
    <row r="24" spans="1:1" x14ac:dyDescent="0.3">
      <c r="A24" s="113" t="s">
        <v>475</v>
      </c>
    </row>
    <row r="25" spans="1:1" x14ac:dyDescent="0.3">
      <c r="A25" s="113" t="s">
        <v>476</v>
      </c>
    </row>
    <row r="26" spans="1:1" x14ac:dyDescent="0.3">
      <c r="A26" s="113" t="s">
        <v>477</v>
      </c>
    </row>
    <row r="27" spans="1:1" x14ac:dyDescent="0.3">
      <c r="A27" s="113" t="s">
        <v>465</v>
      </c>
    </row>
    <row r="28" spans="1:1" x14ac:dyDescent="0.3">
      <c r="A28" s="113" t="s">
        <v>466</v>
      </c>
    </row>
  </sheetData>
  <mergeCells count="1">
    <mergeCell ref="C1:J1"/>
  </mergeCells>
  <hyperlinks>
    <hyperlink ref="A2" location="sheet2" display="111 1 el Main distri50-60kVcabl"/>
    <hyperlink ref="A3" location="sheet3" display="111 2 el distri Rural"/>
    <hyperlink ref="A4" location="sheet4" display="111 3 el distri suburban"/>
    <hyperlink ref="A5" location="sheet5" display="111 4 el distri  city"/>
    <hyperlink ref="A6" location="sheet6" display="111 5 el distri new area"/>
    <hyperlink ref="A7" location="sheet7" display="112 6 gas Main distri line"/>
    <hyperlink ref="A8" location="sheet8" display="112 7 gas  Rural"/>
    <hyperlink ref="A9" location="sheet9" display="112 8 gas  Suburban"/>
    <hyperlink ref="A10" location="sheet10" display="112 9 gas City"/>
    <hyperlink ref="A11" location="sheet11" display="112 1 gas  New area"/>
    <hyperlink ref="A12" location="sheet12" display="113_11 DH transmission"/>
    <hyperlink ref="A13" location="sheet13" display="113_12 DH_Distribu Rural"/>
    <hyperlink ref="A14" location="sheet14" display="113_13 DH_Distribu Suburb"/>
    <hyperlink ref="A15" location="sheet15" display="113_14 DH_Distribu City"/>
    <hyperlink ref="A16" location="sheet16" display="112_15 DH_Distribu New area"/>
    <hyperlink ref="A17" location="sheet17" display="113_16 DH_Distr New area LTDH"/>
    <hyperlink ref="A18" location="sheet18" display="121 co2 pipeline"/>
    <hyperlink ref="A19" location="sheet19" display="122 co2 road transport"/>
    <hyperlink ref="A20" location="sheet20" display="123 co2 ship transport"/>
    <hyperlink ref="A21" location="sheet21" display="co2 terminals"/>
    <hyperlink ref="A22" location="'H2 140'!A1" display="131 1 H2 140"/>
    <hyperlink ref="A23" location="'H2 70'!A1" display="131 2 H2 70"/>
    <hyperlink ref="A24" location="'NH3'!A1" display="131 3 NH3"/>
    <hyperlink ref="A25" location="DME!A1" display="131 4 DME"/>
    <hyperlink ref="A26" location="TOLU!A1" display="131 5 TOLU"/>
    <hyperlink ref="A27" location="'Road transport'!A1" display="132 Road transport"/>
    <hyperlink ref="A28" location="'Ship Transport'!A1" display="133 Ship transport"/>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276</v>
      </c>
    </row>
    <row r="2" spans="2:19" ht="30.75" customHeight="1" thickBot="1" x14ac:dyDescent="0.35">
      <c r="B2" s="5" t="s">
        <v>0</v>
      </c>
      <c r="C2" s="151" t="s">
        <v>275</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t="s">
        <v>247</v>
      </c>
      <c r="D6" s="92" t="s">
        <v>247</v>
      </c>
      <c r="E6" s="92" t="s">
        <v>247</v>
      </c>
      <c r="F6" s="92" t="s">
        <v>247</v>
      </c>
      <c r="G6" s="92" t="s">
        <v>247</v>
      </c>
      <c r="H6" s="92" t="s">
        <v>247</v>
      </c>
      <c r="I6" s="92" t="s">
        <v>247</v>
      </c>
      <c r="J6" s="92" t="s">
        <v>247</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v>1</v>
      </c>
      <c r="S7" s="99"/>
    </row>
    <row r="8" spans="2:19" ht="15" thickBot="1" x14ac:dyDescent="0.35">
      <c r="B8" s="51" t="s">
        <v>23</v>
      </c>
      <c r="C8" s="52">
        <v>0</v>
      </c>
      <c r="D8" s="52">
        <v>0</v>
      </c>
      <c r="E8" s="52">
        <v>0</v>
      </c>
      <c r="F8" s="52">
        <v>0</v>
      </c>
      <c r="G8" s="52">
        <v>0</v>
      </c>
      <c r="H8" s="52">
        <v>0</v>
      </c>
      <c r="I8" s="52">
        <v>0</v>
      </c>
      <c r="J8" s="52">
        <v>0</v>
      </c>
      <c r="K8" s="52" t="s">
        <v>16</v>
      </c>
      <c r="L8" s="52">
        <v>1</v>
      </c>
      <c r="R8" s="99"/>
    </row>
    <row r="9" spans="2:19" ht="15" thickBot="1" x14ac:dyDescent="0.35">
      <c r="B9" s="51" t="s">
        <v>10</v>
      </c>
      <c r="C9" s="52">
        <v>50</v>
      </c>
      <c r="D9" s="52">
        <v>50</v>
      </c>
      <c r="E9" s="52">
        <v>50</v>
      </c>
      <c r="F9" s="52">
        <v>50</v>
      </c>
      <c r="G9" s="52">
        <v>50</v>
      </c>
      <c r="H9" s="52">
        <v>80</v>
      </c>
      <c r="I9" s="52">
        <v>50</v>
      </c>
      <c r="J9" s="52">
        <v>80</v>
      </c>
      <c r="K9" s="52"/>
      <c r="L9" s="52">
        <v>1</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t="s">
        <v>50</v>
      </c>
      <c r="E11" s="52" t="s">
        <v>50</v>
      </c>
      <c r="F11" s="52" t="s">
        <v>50</v>
      </c>
      <c r="G11" s="52" t="s">
        <v>51</v>
      </c>
      <c r="H11" s="52" t="s">
        <v>49</v>
      </c>
      <c r="I11" s="52" t="s">
        <v>51</v>
      </c>
      <c r="J11" s="52" t="s">
        <v>49</v>
      </c>
      <c r="K11" s="52" t="s">
        <v>17</v>
      </c>
      <c r="L11" s="52"/>
    </row>
    <row r="12" spans="2:19" ht="15" thickBot="1" x14ac:dyDescent="0.35">
      <c r="B12" s="10" t="s">
        <v>11</v>
      </c>
      <c r="C12" s="30" t="s">
        <v>40</v>
      </c>
      <c r="D12" s="30" t="s">
        <v>40</v>
      </c>
      <c r="E12" s="30" t="s">
        <v>40</v>
      </c>
      <c r="F12" s="30" t="s">
        <v>40</v>
      </c>
      <c r="G12" s="30" t="s">
        <v>40</v>
      </c>
      <c r="H12" s="30" t="s">
        <v>40</v>
      </c>
      <c r="I12" s="30" t="s">
        <v>40</v>
      </c>
      <c r="J12" s="30" t="s">
        <v>40</v>
      </c>
      <c r="K12" s="52" t="s">
        <v>17</v>
      </c>
      <c r="L12" s="52"/>
    </row>
    <row r="13" spans="2:19" ht="15" thickBot="1" x14ac:dyDescent="0.35">
      <c r="B13" s="10" t="s">
        <v>25</v>
      </c>
      <c r="C13" s="52">
        <v>0.4</v>
      </c>
      <c r="D13" s="52">
        <v>0.4</v>
      </c>
      <c r="E13" s="52">
        <v>0.4</v>
      </c>
      <c r="F13" s="52">
        <v>0.4</v>
      </c>
      <c r="G13" s="52">
        <v>0.3</v>
      </c>
      <c r="H13" s="52">
        <v>0.5</v>
      </c>
      <c r="I13" s="52">
        <v>0.3</v>
      </c>
      <c r="J13" s="52">
        <v>0.5</v>
      </c>
      <c r="K13" s="52"/>
      <c r="L13" s="52">
        <v>1</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10</v>
      </c>
      <c r="D16" s="52">
        <v>10</v>
      </c>
      <c r="E16" s="52">
        <v>10</v>
      </c>
      <c r="F16" s="52">
        <v>10</v>
      </c>
      <c r="G16" s="52">
        <v>10</v>
      </c>
      <c r="H16" s="52">
        <v>10</v>
      </c>
      <c r="I16" s="52">
        <v>10</v>
      </c>
      <c r="J16" s="52">
        <v>10</v>
      </c>
      <c r="K16" s="52"/>
      <c r="L16" s="52">
        <v>1</v>
      </c>
    </row>
    <row r="17" spans="2:12" ht="15" customHeight="1" thickBot="1" x14ac:dyDescent="0.35">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5">
      <c r="B18" s="47" t="s">
        <v>77</v>
      </c>
      <c r="C18" s="100" t="s">
        <v>247</v>
      </c>
      <c r="D18" s="100" t="s">
        <v>247</v>
      </c>
      <c r="E18" s="100" t="s">
        <v>247</v>
      </c>
      <c r="F18" s="100" t="s">
        <v>247</v>
      </c>
      <c r="G18" s="100" t="s">
        <v>247</v>
      </c>
      <c r="H18" s="100" t="s">
        <v>247</v>
      </c>
      <c r="I18" s="100" t="s">
        <v>247</v>
      </c>
      <c r="J18" s="100" t="s">
        <v>247</v>
      </c>
      <c r="K18" s="52"/>
      <c r="L18" s="52"/>
    </row>
    <row r="19" spans="2:12" ht="15" thickBot="1" x14ac:dyDescent="0.35">
      <c r="B19" s="47" t="s">
        <v>78</v>
      </c>
      <c r="C19" s="92" t="s">
        <v>247</v>
      </c>
      <c r="D19" s="92" t="s">
        <v>247</v>
      </c>
      <c r="E19" s="92" t="s">
        <v>247</v>
      </c>
      <c r="F19" s="92" t="s">
        <v>247</v>
      </c>
      <c r="G19" s="92" t="s">
        <v>247</v>
      </c>
      <c r="H19" s="92" t="s">
        <v>247</v>
      </c>
      <c r="I19" s="92" t="s">
        <v>247</v>
      </c>
      <c r="J19" s="92" t="s">
        <v>247</v>
      </c>
      <c r="K19" s="52"/>
      <c r="L19" s="52"/>
    </row>
    <row r="20" spans="2:12" ht="15" thickBot="1" x14ac:dyDescent="0.35">
      <c r="B20" s="47" t="s">
        <v>79</v>
      </c>
      <c r="C20" s="18">
        <v>15000</v>
      </c>
      <c r="D20" s="18">
        <v>15000</v>
      </c>
      <c r="E20" s="18">
        <v>15000</v>
      </c>
      <c r="F20" s="18">
        <v>15000</v>
      </c>
      <c r="G20" s="52">
        <v>12000</v>
      </c>
      <c r="H20" s="52">
        <v>18000</v>
      </c>
      <c r="I20" s="52">
        <v>12000</v>
      </c>
      <c r="J20" s="52">
        <v>18000</v>
      </c>
      <c r="K20" s="52" t="s">
        <v>18</v>
      </c>
      <c r="L20" s="52">
        <v>1</v>
      </c>
    </row>
    <row r="21" spans="2:12" ht="15" thickBot="1" x14ac:dyDescent="0.35">
      <c r="B21" s="47" t="s">
        <v>80</v>
      </c>
      <c r="C21" s="24">
        <v>64</v>
      </c>
      <c r="D21" s="24">
        <v>64</v>
      </c>
      <c r="E21" s="24">
        <v>64</v>
      </c>
      <c r="F21" s="24">
        <v>64</v>
      </c>
      <c r="G21" s="24">
        <v>57.599999999999994</v>
      </c>
      <c r="H21" s="24">
        <v>70.400000000000006</v>
      </c>
      <c r="I21" s="24">
        <v>57.599999999999994</v>
      </c>
      <c r="J21" s="24">
        <v>70.400000000000006</v>
      </c>
      <c r="K21" s="52"/>
      <c r="L21" s="52">
        <v>1</v>
      </c>
    </row>
    <row r="22" spans="2:12" ht="15" thickBot="1" x14ac:dyDescent="0.35">
      <c r="B22" s="47" t="s">
        <v>81</v>
      </c>
      <c r="C22" s="24">
        <v>64</v>
      </c>
      <c r="D22" s="24">
        <v>64</v>
      </c>
      <c r="E22" s="24">
        <v>64</v>
      </c>
      <c r="F22" s="24">
        <v>64</v>
      </c>
      <c r="G22" s="24">
        <v>57.599999999999994</v>
      </c>
      <c r="H22" s="24">
        <v>70.400000000000006</v>
      </c>
      <c r="I22" s="24">
        <v>57.599999999999994</v>
      </c>
      <c r="J22" s="24">
        <v>70.400000000000006</v>
      </c>
      <c r="K22" s="52"/>
      <c r="L22" s="52">
        <v>1</v>
      </c>
    </row>
    <row r="23" spans="2:12" ht="15" thickBot="1" x14ac:dyDescent="0.35">
      <c r="B23" s="47" t="s">
        <v>82</v>
      </c>
      <c r="C23" s="24">
        <v>64</v>
      </c>
      <c r="D23" s="24">
        <v>64</v>
      </c>
      <c r="E23" s="24">
        <v>64</v>
      </c>
      <c r="F23" s="24">
        <v>64</v>
      </c>
      <c r="G23" s="24">
        <v>57.599999999999994</v>
      </c>
      <c r="H23" s="24">
        <v>70.400000000000006</v>
      </c>
      <c r="I23" s="24">
        <v>57.599999999999994</v>
      </c>
      <c r="J23" s="24">
        <v>70.400000000000006</v>
      </c>
      <c r="K23" s="52"/>
      <c r="L23" s="52">
        <v>1</v>
      </c>
    </row>
    <row r="24" spans="2:12" ht="15" thickBot="1" x14ac:dyDescent="0.35">
      <c r="B24" s="47" t="s">
        <v>83</v>
      </c>
      <c r="C24" s="24">
        <v>64</v>
      </c>
      <c r="D24" s="24">
        <v>64</v>
      </c>
      <c r="E24" s="24">
        <v>64</v>
      </c>
      <c r="F24" s="24">
        <v>64</v>
      </c>
      <c r="G24" s="24">
        <v>57.599999999999994</v>
      </c>
      <c r="H24" s="24">
        <v>70.400000000000006</v>
      </c>
      <c r="I24" s="24">
        <v>57.599999999999994</v>
      </c>
      <c r="J24" s="24">
        <v>70.400000000000006</v>
      </c>
      <c r="K24" s="52"/>
      <c r="L24" s="52">
        <v>1</v>
      </c>
    </row>
    <row r="25" spans="2:12" ht="15" thickBot="1" x14ac:dyDescent="0.35">
      <c r="B25" s="47" t="s">
        <v>84</v>
      </c>
      <c r="C25" s="24">
        <v>72</v>
      </c>
      <c r="D25" s="24">
        <v>72</v>
      </c>
      <c r="E25" s="24">
        <v>72</v>
      </c>
      <c r="F25" s="24">
        <v>72</v>
      </c>
      <c r="G25" s="24">
        <v>64.8</v>
      </c>
      <c r="H25" s="24">
        <v>79.2</v>
      </c>
      <c r="I25" s="24">
        <v>64.8</v>
      </c>
      <c r="J25" s="24">
        <v>79.2</v>
      </c>
      <c r="K25" s="52"/>
      <c r="L25" s="52">
        <v>1</v>
      </c>
    </row>
    <row r="26" spans="2:12" ht="15" thickBot="1" x14ac:dyDescent="0.35">
      <c r="B26" s="47" t="s">
        <v>85</v>
      </c>
      <c r="C26" s="24">
        <v>104</v>
      </c>
      <c r="D26" s="24">
        <v>104</v>
      </c>
      <c r="E26" s="24">
        <v>104</v>
      </c>
      <c r="F26" s="24">
        <v>104</v>
      </c>
      <c r="G26" s="24">
        <v>93.6</v>
      </c>
      <c r="H26" s="24">
        <v>114.4</v>
      </c>
      <c r="I26" s="24">
        <v>93.6</v>
      </c>
      <c r="J26" s="24">
        <v>114.4</v>
      </c>
      <c r="K26" s="52"/>
      <c r="L26" s="52">
        <v>1</v>
      </c>
    </row>
    <row r="27" spans="2:12" ht="15" thickBot="1" x14ac:dyDescent="0.35">
      <c r="B27" s="47" t="s">
        <v>86</v>
      </c>
      <c r="C27" s="92" t="s">
        <v>247</v>
      </c>
      <c r="D27" s="92" t="s">
        <v>247</v>
      </c>
      <c r="E27" s="92" t="s">
        <v>247</v>
      </c>
      <c r="F27" s="92" t="s">
        <v>247</v>
      </c>
      <c r="G27" s="92" t="s">
        <v>247</v>
      </c>
      <c r="H27" s="92" t="s">
        <v>247</v>
      </c>
      <c r="I27" s="92" t="s">
        <v>247</v>
      </c>
      <c r="J27" s="92" t="s">
        <v>247</v>
      </c>
      <c r="K27" s="52" t="s">
        <v>19</v>
      </c>
      <c r="L27" s="52"/>
    </row>
    <row r="28" spans="2:12" ht="15" thickBot="1" x14ac:dyDescent="0.35">
      <c r="B28" s="47" t="s">
        <v>88</v>
      </c>
      <c r="C28" s="100" t="s">
        <v>247</v>
      </c>
      <c r="D28" s="100" t="s">
        <v>247</v>
      </c>
      <c r="E28" s="100" t="s">
        <v>247</v>
      </c>
      <c r="F28" s="100" t="s">
        <v>247</v>
      </c>
      <c r="G28" s="100" t="s">
        <v>247</v>
      </c>
      <c r="H28" s="100" t="s">
        <v>247</v>
      </c>
      <c r="I28" s="100" t="s">
        <v>247</v>
      </c>
      <c r="J28" s="100" t="s">
        <v>247</v>
      </c>
      <c r="K28" s="52" t="s">
        <v>19</v>
      </c>
      <c r="L28" s="52"/>
    </row>
    <row r="29" spans="2:12" ht="15" thickBot="1" x14ac:dyDescent="0.35">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5">
      <c r="B30" s="47" t="s">
        <v>262</v>
      </c>
      <c r="C30" s="100" t="s">
        <v>247</v>
      </c>
      <c r="D30" s="100" t="s">
        <v>247</v>
      </c>
      <c r="E30" s="100" t="s">
        <v>247</v>
      </c>
      <c r="F30" s="100" t="s">
        <v>247</v>
      </c>
      <c r="G30" s="100" t="s">
        <v>247</v>
      </c>
      <c r="H30" s="100" t="s">
        <v>247</v>
      </c>
      <c r="I30" s="100" t="s">
        <v>247</v>
      </c>
      <c r="J30" s="100" t="s">
        <v>247</v>
      </c>
      <c r="K30" s="52" t="s">
        <v>19</v>
      </c>
      <c r="L30" s="52"/>
    </row>
    <row r="31" spans="2:12" ht="15" thickBot="1" x14ac:dyDescent="0.35">
      <c r="B31" s="47" t="s">
        <v>89</v>
      </c>
      <c r="C31" s="48">
        <v>0.8</v>
      </c>
      <c r="D31" s="48">
        <v>0.8</v>
      </c>
      <c r="E31" s="48">
        <v>0.8</v>
      </c>
      <c r="F31" s="48">
        <v>0.8</v>
      </c>
      <c r="G31" s="48">
        <v>0.7</v>
      </c>
      <c r="H31" s="48">
        <v>0.9</v>
      </c>
      <c r="I31" s="48">
        <v>0.7</v>
      </c>
      <c r="J31" s="48">
        <v>0.9</v>
      </c>
      <c r="K31" s="52"/>
      <c r="L31" s="52">
        <v>1</v>
      </c>
    </row>
    <row r="32" spans="2:12" ht="15" thickBot="1" x14ac:dyDescent="0.35">
      <c r="B32" s="47" t="s">
        <v>90</v>
      </c>
      <c r="C32" s="48">
        <v>0.2</v>
      </c>
      <c r="D32" s="48">
        <v>0.2</v>
      </c>
      <c r="E32" s="48">
        <v>0.2</v>
      </c>
      <c r="F32" s="48">
        <v>0.2</v>
      </c>
      <c r="G32" s="48">
        <v>0.1</v>
      </c>
      <c r="H32" s="48">
        <v>0.3</v>
      </c>
      <c r="I32" s="48">
        <v>0.1</v>
      </c>
      <c r="J32" s="48">
        <v>0.3</v>
      </c>
      <c r="K32" s="52"/>
      <c r="L32" s="52">
        <v>1</v>
      </c>
    </row>
    <row r="33" spans="1:13" ht="15" customHeight="1" thickBot="1" x14ac:dyDescent="0.35">
      <c r="B33" s="47" t="s">
        <v>12</v>
      </c>
      <c r="C33" s="24">
        <v>20</v>
      </c>
      <c r="D33" s="24">
        <v>20</v>
      </c>
      <c r="E33" s="24">
        <v>20</v>
      </c>
      <c r="F33" s="24">
        <v>20</v>
      </c>
      <c r="G33" s="52">
        <v>16</v>
      </c>
      <c r="H33" s="52">
        <v>24</v>
      </c>
      <c r="I33" s="52">
        <v>16</v>
      </c>
      <c r="J33" s="52">
        <v>24</v>
      </c>
      <c r="K33" s="52"/>
      <c r="L33" s="52">
        <v>1</v>
      </c>
    </row>
    <row r="34" spans="1:13" ht="15" thickBot="1" x14ac:dyDescent="0.35">
      <c r="B34" s="47" t="s">
        <v>26</v>
      </c>
      <c r="C34" s="52">
        <v>0</v>
      </c>
      <c r="D34" s="52">
        <v>0</v>
      </c>
      <c r="E34" s="52">
        <v>0</v>
      </c>
      <c r="F34" s="52">
        <v>0</v>
      </c>
      <c r="G34" s="52">
        <v>0</v>
      </c>
      <c r="H34" s="52">
        <v>0</v>
      </c>
      <c r="I34" s="52">
        <v>0</v>
      </c>
      <c r="J34" s="52">
        <v>0</v>
      </c>
      <c r="K34" s="52"/>
      <c r="L34" s="52">
        <v>1</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x14ac:dyDescent="0.3">
      <c r="A40" s="1">
        <v>1</v>
      </c>
      <c r="B40" s="148" t="s">
        <v>243</v>
      </c>
      <c r="C40" s="148"/>
      <c r="D40" s="148"/>
      <c r="E40" s="148"/>
      <c r="F40" s="148"/>
      <c r="G40" s="148"/>
      <c r="H40" s="148"/>
      <c r="I40" s="148"/>
      <c r="J40" s="148"/>
      <c r="K40" s="148"/>
      <c r="L40" s="148"/>
    </row>
    <row r="41" spans="1:13" x14ac:dyDescent="0.3">
      <c r="A41" s="1"/>
      <c r="B41" s="148"/>
      <c r="C41" s="148"/>
      <c r="D41" s="148"/>
      <c r="E41" s="148"/>
      <c r="F41" s="148"/>
      <c r="G41" s="148"/>
      <c r="H41" s="148"/>
      <c r="I41" s="148"/>
      <c r="J41" s="148"/>
      <c r="K41" s="148"/>
      <c r="L41" s="148"/>
    </row>
    <row r="42" spans="1:13" x14ac:dyDescent="0.3">
      <c r="A42" s="1"/>
      <c r="B42" s="3" t="s">
        <v>13</v>
      </c>
      <c r="C42" s="2"/>
      <c r="D42" s="2"/>
      <c r="E42" s="2"/>
      <c r="F42" s="2"/>
      <c r="G42" s="2"/>
      <c r="H42" s="2"/>
      <c r="I42" s="2"/>
      <c r="J42" s="2"/>
      <c r="K42" s="2"/>
      <c r="L42" s="2"/>
      <c r="M42" s="2"/>
    </row>
    <row r="43" spans="1:13" ht="43.5" customHeight="1" x14ac:dyDescent="0.3">
      <c r="A43" s="1" t="s">
        <v>14</v>
      </c>
      <c r="B43" s="148" t="s">
        <v>274</v>
      </c>
      <c r="C43" s="148"/>
      <c r="D43" s="148"/>
      <c r="E43" s="148"/>
      <c r="F43" s="148"/>
      <c r="G43" s="148"/>
      <c r="H43" s="148"/>
      <c r="I43" s="148"/>
      <c r="J43" s="148"/>
      <c r="K43" s="148"/>
      <c r="L43" s="148"/>
      <c r="M43" s="148"/>
    </row>
    <row r="44" spans="1:13" ht="15" customHeight="1" x14ac:dyDescent="0.3">
      <c r="A44" s="1" t="s">
        <v>15</v>
      </c>
      <c r="B44" s="148" t="s">
        <v>260</v>
      </c>
      <c r="C44" s="148"/>
      <c r="D44" s="148"/>
      <c r="E44" s="148"/>
      <c r="F44" s="148"/>
      <c r="G44" s="148"/>
      <c r="H44" s="148"/>
      <c r="I44" s="148"/>
      <c r="J44" s="148"/>
      <c r="K44" s="148"/>
      <c r="L44" s="148"/>
      <c r="M44" s="148"/>
    </row>
    <row r="45" spans="1:13" x14ac:dyDescent="0.3">
      <c r="A45" s="1" t="s">
        <v>16</v>
      </c>
      <c r="B45" s="77" t="s">
        <v>259</v>
      </c>
      <c r="C45" s="49"/>
      <c r="D45" s="49"/>
      <c r="E45" s="49"/>
      <c r="F45" s="49"/>
      <c r="G45" s="49"/>
      <c r="H45" s="49"/>
      <c r="I45" s="49"/>
      <c r="J45" s="49"/>
      <c r="K45" s="49"/>
      <c r="L45" s="49"/>
      <c r="M45" s="49"/>
    </row>
    <row r="46" spans="1:13" x14ac:dyDescent="0.3">
      <c r="A46" s="1" t="s">
        <v>17</v>
      </c>
      <c r="B46" s="77" t="s">
        <v>258</v>
      </c>
      <c r="C46" s="49"/>
      <c r="D46" s="49"/>
      <c r="E46" s="49"/>
      <c r="F46" s="49"/>
      <c r="G46" s="49"/>
      <c r="H46" s="49"/>
      <c r="I46" s="49"/>
      <c r="J46" s="49"/>
      <c r="K46" s="49"/>
      <c r="L46" s="49"/>
      <c r="M46" s="49"/>
    </row>
    <row r="47" spans="1:13" x14ac:dyDescent="0.3">
      <c r="A47" s="1" t="s">
        <v>18</v>
      </c>
      <c r="B47" s="23" t="s">
        <v>273</v>
      </c>
      <c r="C47" s="23"/>
      <c r="D47" s="23"/>
      <c r="E47" s="23"/>
      <c r="F47" s="23"/>
      <c r="G47" s="23"/>
      <c r="H47" s="23"/>
      <c r="I47" s="23"/>
      <c r="J47" s="23"/>
      <c r="K47" s="23"/>
      <c r="L47" s="23"/>
      <c r="M47" s="23"/>
    </row>
    <row r="48" spans="1:13" x14ac:dyDescent="0.3">
      <c r="A48" s="1" t="s">
        <v>19</v>
      </c>
      <c r="B48" s="77" t="s">
        <v>272</v>
      </c>
      <c r="C48" s="49"/>
      <c r="D48" s="49"/>
      <c r="E48" s="49"/>
      <c r="F48" s="49"/>
      <c r="G48" s="49"/>
      <c r="H48" s="49"/>
      <c r="I48" s="49"/>
      <c r="J48" s="49"/>
      <c r="K48" s="49"/>
      <c r="L48" s="49"/>
      <c r="M48" s="49"/>
    </row>
    <row r="49" spans="1:1" x14ac:dyDescent="0.3">
      <c r="A49" s="1"/>
    </row>
    <row r="50" spans="1:1" x14ac:dyDescent="0.3">
      <c r="A50" s="1"/>
    </row>
    <row r="51" spans="1:1" x14ac:dyDescent="0.3">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hyperlinks>
    <hyperlink ref="C2" location="INDEX" display="Energy Transport Natural Gas Distribution, New distribution in existing city area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6"/>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12" width="9.109375" style="4" customWidth="1"/>
    <col min="13"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281</v>
      </c>
    </row>
    <row r="2" spans="2:19" ht="32.25" customHeight="1" thickBot="1" x14ac:dyDescent="0.35">
      <c r="B2" s="5" t="s">
        <v>0</v>
      </c>
      <c r="C2" s="151" t="s">
        <v>280</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v>0.2</v>
      </c>
      <c r="E11" s="52">
        <v>0.2</v>
      </c>
      <c r="F11" s="52">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270</v>
      </c>
      <c r="D16" s="52">
        <v>270</v>
      </c>
      <c r="E16" s="52">
        <v>270</v>
      </c>
      <c r="F16" s="52">
        <v>270</v>
      </c>
      <c r="G16" s="52">
        <v>240</v>
      </c>
      <c r="H16" s="52">
        <v>300</v>
      </c>
      <c r="I16" s="52">
        <v>240</v>
      </c>
      <c r="J16" s="52">
        <v>300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 thickBot="1" x14ac:dyDescent="0.35">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 thickBot="1" x14ac:dyDescent="0.35">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 thickBot="1" x14ac:dyDescent="0.35">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 thickBot="1" x14ac:dyDescent="0.35">
      <c r="B25" s="47" t="s">
        <v>84</v>
      </c>
      <c r="C25" s="24">
        <v>50</v>
      </c>
      <c r="D25" s="24">
        <v>50</v>
      </c>
      <c r="E25" s="24">
        <v>50</v>
      </c>
      <c r="F25" s="24">
        <v>50</v>
      </c>
      <c r="G25" s="52">
        <v>45</v>
      </c>
      <c r="H25" s="24">
        <v>55.000000000000007</v>
      </c>
      <c r="I25" s="52">
        <v>45</v>
      </c>
      <c r="J25" s="24">
        <v>55.000000000000007</v>
      </c>
      <c r="K25" s="52" t="s">
        <v>43</v>
      </c>
      <c r="L25" s="52"/>
    </row>
    <row r="26" spans="2:12" ht="15" thickBot="1" x14ac:dyDescent="0.35">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920</v>
      </c>
      <c r="D33" s="24">
        <v>920</v>
      </c>
      <c r="E33" s="24">
        <v>920</v>
      </c>
      <c r="F33" s="24">
        <v>920</v>
      </c>
      <c r="G33" s="24">
        <v>740</v>
      </c>
      <c r="H33" s="24">
        <v>1100</v>
      </c>
      <c r="I33" s="24">
        <v>740</v>
      </c>
      <c r="J33" s="24">
        <v>1100</v>
      </c>
      <c r="K33" s="52"/>
      <c r="L33" s="52">
        <v>2</v>
      </c>
    </row>
    <row r="34" spans="1:13" ht="15" thickBot="1" x14ac:dyDescent="0.35">
      <c r="B34" s="47" t="s">
        <v>26</v>
      </c>
      <c r="C34" s="24">
        <v>0</v>
      </c>
      <c r="D34" s="24">
        <v>0</v>
      </c>
      <c r="E34" s="24">
        <v>0</v>
      </c>
      <c r="F34" s="24">
        <v>0</v>
      </c>
      <c r="G34" s="24">
        <v>0</v>
      </c>
      <c r="H34" s="24">
        <v>0</v>
      </c>
      <c r="I34" s="24">
        <v>0</v>
      </c>
      <c r="J34" s="24">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55"/>
      <c r="C39" s="45"/>
      <c r="D39" s="45"/>
      <c r="E39" s="45"/>
      <c r="F39" s="45"/>
      <c r="G39" s="45"/>
      <c r="H39" s="45"/>
      <c r="I39" s="45"/>
      <c r="J39" s="45"/>
      <c r="K39" s="45"/>
      <c r="L39" s="45"/>
    </row>
    <row r="40" spans="1:13" x14ac:dyDescent="0.3">
      <c r="B40" s="3" t="s">
        <v>21</v>
      </c>
    </row>
    <row r="41" spans="1:13" ht="15" customHeight="1" x14ac:dyDescent="0.3">
      <c r="A41" s="1">
        <v>1</v>
      </c>
      <c r="B41" s="177" t="s">
        <v>244</v>
      </c>
      <c r="C41" s="177"/>
      <c r="D41" s="177"/>
      <c r="E41" s="177"/>
      <c r="F41" s="177"/>
      <c r="G41" s="177"/>
      <c r="H41" s="177"/>
      <c r="I41" s="177"/>
      <c r="J41" s="177"/>
      <c r="K41" s="177"/>
      <c r="L41" s="177"/>
    </row>
    <row r="42" spans="1:13" x14ac:dyDescent="0.3">
      <c r="A42" s="1">
        <v>2</v>
      </c>
      <c r="B42" s="177" t="s">
        <v>243</v>
      </c>
      <c r="C42" s="177"/>
      <c r="D42" s="177"/>
      <c r="E42" s="177"/>
      <c r="F42" s="177"/>
      <c r="G42" s="177"/>
      <c r="H42" s="177"/>
      <c r="I42" s="177"/>
      <c r="J42" s="177"/>
      <c r="K42" s="177"/>
      <c r="L42" s="177"/>
    </row>
    <row r="43" spans="1:13" x14ac:dyDescent="0.3">
      <c r="A43" s="1"/>
      <c r="B43" s="103"/>
      <c r="C43" s="103"/>
      <c r="D43" s="103"/>
      <c r="E43" s="103"/>
      <c r="F43" s="103"/>
      <c r="G43" s="103"/>
      <c r="H43" s="103"/>
      <c r="I43" s="103"/>
      <c r="J43" s="103"/>
      <c r="K43" s="103"/>
      <c r="L43" s="103"/>
    </row>
    <row r="44" spans="1:13" x14ac:dyDescent="0.3">
      <c r="A44" s="1"/>
      <c r="B44" s="3" t="s">
        <v>13</v>
      </c>
      <c r="C44" s="2"/>
      <c r="D44" s="2"/>
      <c r="E44" s="2"/>
      <c r="F44" s="2"/>
      <c r="G44" s="2"/>
      <c r="H44" s="2"/>
      <c r="I44" s="2"/>
      <c r="J44" s="2"/>
      <c r="K44" s="2"/>
      <c r="L44" s="2"/>
      <c r="M44" s="2"/>
    </row>
    <row r="45" spans="1:13" ht="26.25" customHeight="1" x14ac:dyDescent="0.3">
      <c r="A45" s="1" t="s">
        <v>14</v>
      </c>
      <c r="B45" s="177" t="s">
        <v>279</v>
      </c>
      <c r="C45" s="177"/>
      <c r="D45" s="177"/>
      <c r="E45" s="177"/>
      <c r="F45" s="177"/>
      <c r="G45" s="177"/>
      <c r="H45" s="177"/>
      <c r="I45" s="177"/>
      <c r="J45" s="177"/>
      <c r="K45" s="177"/>
      <c r="L45" s="177"/>
      <c r="M45" s="177"/>
    </row>
    <row r="46" spans="1:13" ht="15" customHeight="1" x14ac:dyDescent="0.3">
      <c r="A46" s="1" t="s">
        <v>15</v>
      </c>
      <c r="B46" s="177" t="s">
        <v>260</v>
      </c>
      <c r="C46" s="177"/>
      <c r="D46" s="177"/>
      <c r="E46" s="177"/>
      <c r="F46" s="177"/>
      <c r="G46" s="177"/>
      <c r="H46" s="177"/>
      <c r="I46" s="177"/>
      <c r="J46" s="177"/>
      <c r="K46" s="177"/>
      <c r="L46" s="177"/>
      <c r="M46" s="177"/>
    </row>
    <row r="47" spans="1:13" x14ac:dyDescent="0.3">
      <c r="A47" s="1" t="s">
        <v>16</v>
      </c>
      <c r="B47" s="177" t="s">
        <v>278</v>
      </c>
      <c r="C47" s="177"/>
      <c r="D47" s="177"/>
      <c r="E47" s="177"/>
      <c r="F47" s="177"/>
      <c r="G47" s="177"/>
      <c r="H47" s="177"/>
      <c r="I47" s="177"/>
      <c r="J47" s="177"/>
      <c r="K47" s="177"/>
      <c r="L47" s="177"/>
      <c r="M47" s="177"/>
    </row>
    <row r="48" spans="1:13" x14ac:dyDescent="0.3">
      <c r="A48" s="1" t="s">
        <v>17</v>
      </c>
      <c r="B48" s="177" t="s">
        <v>258</v>
      </c>
      <c r="C48" s="177"/>
      <c r="D48" s="177"/>
      <c r="E48" s="177"/>
      <c r="F48" s="177"/>
      <c r="G48" s="177"/>
      <c r="H48" s="177"/>
      <c r="I48" s="177"/>
      <c r="J48" s="177"/>
      <c r="K48" s="177"/>
      <c r="L48" s="177"/>
      <c r="M48" s="177"/>
    </row>
    <row r="49" spans="1:14" x14ac:dyDescent="0.3">
      <c r="A49" s="1" t="s">
        <v>18</v>
      </c>
      <c r="B49" s="177" t="s">
        <v>257</v>
      </c>
      <c r="C49" s="177"/>
      <c r="D49" s="177"/>
      <c r="E49" s="177"/>
      <c r="F49" s="177"/>
      <c r="G49" s="177"/>
      <c r="H49" s="177"/>
      <c r="I49" s="177"/>
      <c r="J49" s="177"/>
      <c r="K49" s="177"/>
      <c r="L49" s="177"/>
      <c r="M49" s="177"/>
    </row>
    <row r="50" spans="1:14" ht="14.25" customHeight="1" x14ac:dyDescent="0.3">
      <c r="A50" s="1" t="s">
        <v>19</v>
      </c>
      <c r="B50" s="177" t="s">
        <v>277</v>
      </c>
      <c r="C50" s="177"/>
      <c r="D50" s="177"/>
      <c r="E50" s="177"/>
      <c r="F50" s="177"/>
      <c r="G50" s="177"/>
      <c r="H50" s="177"/>
      <c r="I50" s="177"/>
      <c r="J50" s="177"/>
      <c r="K50" s="177"/>
      <c r="L50" s="177"/>
      <c r="M50" s="177"/>
    </row>
    <row r="51" spans="1:14" x14ac:dyDescent="0.3">
      <c r="A51" s="1" t="s">
        <v>43</v>
      </c>
      <c r="B51" s="177" t="s">
        <v>237</v>
      </c>
      <c r="C51" s="177"/>
      <c r="D51" s="177"/>
      <c r="E51" s="177"/>
      <c r="F51" s="177"/>
      <c r="G51" s="177"/>
      <c r="H51" s="177"/>
      <c r="I51" s="177"/>
      <c r="J51" s="177"/>
      <c r="K51" s="177"/>
      <c r="L51" s="177"/>
      <c r="M51" s="177"/>
    </row>
    <row r="52" spans="1:14" x14ac:dyDescent="0.3">
      <c r="A52" s="1" t="s">
        <v>55</v>
      </c>
      <c r="B52" s="177" t="s">
        <v>254</v>
      </c>
      <c r="C52" s="177"/>
      <c r="D52" s="177"/>
      <c r="E52" s="177"/>
      <c r="F52" s="177"/>
      <c r="G52" s="177"/>
      <c r="H52" s="177"/>
      <c r="I52" s="177"/>
      <c r="J52" s="177"/>
      <c r="K52" s="177"/>
      <c r="L52" s="177"/>
      <c r="M52" s="177"/>
      <c r="N52" s="4" t="s">
        <v>253</v>
      </c>
    </row>
    <row r="53" spans="1:14" x14ac:dyDescent="0.3">
      <c r="A53" s="1" t="s">
        <v>59</v>
      </c>
      <c r="B53" s="177" t="s">
        <v>252</v>
      </c>
      <c r="C53" s="177"/>
      <c r="D53" s="177"/>
      <c r="E53" s="177"/>
      <c r="F53" s="177"/>
      <c r="G53" s="177"/>
      <c r="H53" s="177"/>
      <c r="I53" s="177"/>
      <c r="J53" s="177"/>
      <c r="K53" s="177"/>
      <c r="L53" s="177"/>
      <c r="M53" s="177"/>
    </row>
    <row r="54" spans="1:14" x14ac:dyDescent="0.3">
      <c r="A54" s="1"/>
    </row>
    <row r="55" spans="1:14" x14ac:dyDescent="0.3">
      <c r="A55" s="1"/>
    </row>
    <row r="56" spans="1:14" x14ac:dyDescent="0.3">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hyperlinks>
    <hyperlink ref="C2" location="INDEX" display="Energy Transport Natural Gas Distribution, New  developed residential area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9"/>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2.75" customHeight="1" thickBot="1" x14ac:dyDescent="0.35"/>
    <row r="2" spans="2:12" ht="16.5" customHeight="1" thickBot="1" x14ac:dyDescent="0.35">
      <c r="B2" s="5" t="s">
        <v>0</v>
      </c>
      <c r="C2" s="151" t="s">
        <v>129</v>
      </c>
      <c r="D2" s="167"/>
      <c r="E2" s="167"/>
      <c r="F2" s="167"/>
      <c r="G2" s="167"/>
      <c r="H2" s="167"/>
      <c r="I2" s="167"/>
      <c r="J2" s="167"/>
      <c r="K2" s="167"/>
      <c r="L2" s="168"/>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51" t="s">
        <v>128</v>
      </c>
      <c r="C6" s="52">
        <v>3</v>
      </c>
      <c r="D6" s="52">
        <v>3</v>
      </c>
      <c r="E6" s="52">
        <v>3</v>
      </c>
      <c r="F6" s="52">
        <v>3</v>
      </c>
      <c r="G6" s="52">
        <v>1</v>
      </c>
      <c r="H6" s="52">
        <v>5</v>
      </c>
      <c r="I6" s="52">
        <v>1</v>
      </c>
      <c r="J6" s="52">
        <v>5</v>
      </c>
      <c r="K6" s="52" t="s">
        <v>14</v>
      </c>
      <c r="L6" s="52" t="s">
        <v>121</v>
      </c>
    </row>
    <row r="7" spans="2:12" ht="15" thickBot="1" x14ac:dyDescent="0.35">
      <c r="B7" s="51" t="s">
        <v>127</v>
      </c>
      <c r="C7" s="52">
        <v>1</v>
      </c>
      <c r="D7" s="52">
        <v>1</v>
      </c>
      <c r="E7" s="52">
        <v>1</v>
      </c>
      <c r="F7" s="52">
        <v>1</v>
      </c>
      <c r="G7" s="52" t="s">
        <v>27</v>
      </c>
      <c r="H7" s="52">
        <v>2</v>
      </c>
      <c r="I7" s="52" t="s">
        <v>27</v>
      </c>
      <c r="J7" s="52">
        <v>2</v>
      </c>
      <c r="K7" s="52" t="s">
        <v>14</v>
      </c>
      <c r="L7" s="52" t="s">
        <v>121</v>
      </c>
    </row>
    <row r="8" spans="2:12" ht="15" thickBot="1" x14ac:dyDescent="0.35">
      <c r="B8" s="51" t="s">
        <v>126</v>
      </c>
      <c r="C8" s="52" t="s">
        <v>27</v>
      </c>
      <c r="D8" s="52" t="s">
        <v>27</v>
      </c>
      <c r="E8" s="52" t="s">
        <v>27</v>
      </c>
      <c r="F8" s="52" t="s">
        <v>27</v>
      </c>
      <c r="G8" s="52" t="s">
        <v>50</v>
      </c>
      <c r="H8" s="52" t="s">
        <v>125</v>
      </c>
      <c r="I8" s="52" t="s">
        <v>50</v>
      </c>
      <c r="J8" s="52" t="s">
        <v>125</v>
      </c>
      <c r="K8" s="52" t="s">
        <v>14</v>
      </c>
      <c r="L8" s="52" t="s">
        <v>121</v>
      </c>
    </row>
    <row r="9" spans="2:12" ht="15" thickBot="1" x14ac:dyDescent="0.35">
      <c r="B9" s="51" t="s">
        <v>124</v>
      </c>
      <c r="C9" s="52">
        <v>5</v>
      </c>
      <c r="D9" s="52">
        <v>5</v>
      </c>
      <c r="E9" s="52">
        <v>5</v>
      </c>
      <c r="F9" s="52">
        <v>5</v>
      </c>
      <c r="G9" s="52">
        <v>2</v>
      </c>
      <c r="H9" s="52">
        <v>7</v>
      </c>
      <c r="I9" s="52">
        <v>2</v>
      </c>
      <c r="J9" s="52">
        <v>7</v>
      </c>
      <c r="K9" s="52"/>
      <c r="L9" s="52">
        <v>1</v>
      </c>
    </row>
    <row r="10" spans="2:12" ht="15" thickBot="1" x14ac:dyDescent="0.35">
      <c r="B10" s="51" t="s">
        <v>123</v>
      </c>
      <c r="C10" s="52" t="s">
        <v>40</v>
      </c>
      <c r="D10" s="52" t="s">
        <v>40</v>
      </c>
      <c r="E10" s="52" t="s">
        <v>40</v>
      </c>
      <c r="F10" s="52" t="s">
        <v>40</v>
      </c>
      <c r="G10" s="52" t="s">
        <v>40</v>
      </c>
      <c r="H10" s="52" t="s">
        <v>40</v>
      </c>
      <c r="I10" s="52" t="s">
        <v>40</v>
      </c>
      <c r="J10" s="52" t="s">
        <v>40</v>
      </c>
      <c r="K10" s="52" t="s">
        <v>43</v>
      </c>
      <c r="L10" s="52">
        <v>1</v>
      </c>
    </row>
    <row r="11" spans="2:12" ht="15" thickBot="1" x14ac:dyDescent="0.35">
      <c r="B11" s="51" t="s">
        <v>122</v>
      </c>
      <c r="C11" s="52">
        <v>2</v>
      </c>
      <c r="D11" s="52">
        <v>2</v>
      </c>
      <c r="E11" s="52">
        <v>2</v>
      </c>
      <c r="F11" s="52">
        <v>2</v>
      </c>
      <c r="G11" s="52" t="s">
        <v>27</v>
      </c>
      <c r="H11" s="52">
        <v>5</v>
      </c>
      <c r="I11" s="52" t="s">
        <v>27</v>
      </c>
      <c r="J11" s="52">
        <v>5</v>
      </c>
      <c r="K11" s="52"/>
      <c r="L11" s="52" t="s">
        <v>103</v>
      </c>
    </row>
    <row r="12" spans="2:12" ht="15" thickBot="1" x14ac:dyDescent="0.35">
      <c r="B12" s="51" t="s">
        <v>10</v>
      </c>
      <c r="C12" s="52">
        <v>40</v>
      </c>
      <c r="D12" s="52">
        <v>40</v>
      </c>
      <c r="E12" s="52">
        <v>40</v>
      </c>
      <c r="F12" s="52">
        <v>40</v>
      </c>
      <c r="G12" s="52">
        <v>30</v>
      </c>
      <c r="H12" s="52">
        <v>50</v>
      </c>
      <c r="I12" s="52">
        <v>30</v>
      </c>
      <c r="J12" s="52">
        <v>50</v>
      </c>
      <c r="K12" s="52" t="s">
        <v>15</v>
      </c>
      <c r="L12" s="52" t="s">
        <v>121</v>
      </c>
    </row>
    <row r="13" spans="2:12" ht="15" thickBot="1" x14ac:dyDescent="0.35">
      <c r="B13" s="51" t="s">
        <v>24</v>
      </c>
      <c r="C13" s="52" t="s">
        <v>27</v>
      </c>
      <c r="D13" s="52" t="s">
        <v>27</v>
      </c>
      <c r="E13" s="52" t="s">
        <v>27</v>
      </c>
      <c r="F13" s="52" t="s">
        <v>27</v>
      </c>
      <c r="G13" s="52" t="s">
        <v>120</v>
      </c>
      <c r="H13" s="52" t="s">
        <v>119</v>
      </c>
      <c r="I13" s="52" t="s">
        <v>120</v>
      </c>
      <c r="J13" s="52" t="s">
        <v>119</v>
      </c>
      <c r="K13" s="52"/>
      <c r="L13" s="52">
        <v>1</v>
      </c>
    </row>
    <row r="14" spans="2:12" ht="15" thickBot="1" x14ac:dyDescent="0.35">
      <c r="B14" s="51" t="s">
        <v>25</v>
      </c>
      <c r="C14" s="52">
        <v>4</v>
      </c>
      <c r="D14" s="52">
        <v>4</v>
      </c>
      <c r="E14" s="52">
        <v>4</v>
      </c>
      <c r="F14" s="52">
        <v>4</v>
      </c>
      <c r="G14" s="52">
        <v>3</v>
      </c>
      <c r="H14" s="52">
        <v>5</v>
      </c>
      <c r="I14" s="52">
        <v>3</v>
      </c>
      <c r="J14" s="52">
        <v>5</v>
      </c>
      <c r="K14" s="52"/>
      <c r="L14" s="52">
        <v>1</v>
      </c>
    </row>
    <row r="15" spans="2:12" ht="15" thickBot="1" x14ac:dyDescent="0.35">
      <c r="B15" s="51"/>
      <c r="C15" s="52"/>
      <c r="D15" s="52"/>
      <c r="E15" s="52"/>
      <c r="F15" s="52"/>
      <c r="G15" s="52"/>
      <c r="H15" s="52"/>
      <c r="I15" s="52"/>
      <c r="J15" s="52"/>
      <c r="K15" s="52"/>
      <c r="L15" s="52"/>
    </row>
    <row r="16" spans="2:12" ht="15" thickBot="1" x14ac:dyDescent="0.35">
      <c r="B16" s="6" t="s">
        <v>8</v>
      </c>
      <c r="C16" s="7"/>
      <c r="D16" s="7"/>
      <c r="E16" s="7"/>
      <c r="F16" s="7"/>
      <c r="G16" s="7"/>
      <c r="H16" s="7"/>
      <c r="I16" s="7"/>
      <c r="J16" s="7"/>
      <c r="K16" s="7"/>
      <c r="L16" s="9"/>
    </row>
    <row r="17" spans="2:12" ht="15" thickBot="1" x14ac:dyDescent="0.35">
      <c r="B17" s="58" t="s">
        <v>118</v>
      </c>
      <c r="C17" s="7"/>
      <c r="D17" s="7"/>
      <c r="E17" s="7"/>
      <c r="F17" s="7"/>
      <c r="G17" s="7"/>
      <c r="H17" s="7"/>
      <c r="I17" s="7"/>
      <c r="J17" s="7"/>
      <c r="K17" s="7"/>
      <c r="L17" s="9"/>
    </row>
    <row r="18" spans="2:12" ht="15" thickBot="1" x14ac:dyDescent="0.35">
      <c r="B18" s="57" t="s">
        <v>117</v>
      </c>
      <c r="C18" s="18">
        <v>25</v>
      </c>
      <c r="D18" s="18">
        <v>25</v>
      </c>
      <c r="E18" s="18">
        <v>25</v>
      </c>
      <c r="F18" s="18">
        <v>25</v>
      </c>
      <c r="G18" s="18" t="s">
        <v>53</v>
      </c>
      <c r="H18" s="18" t="s">
        <v>53</v>
      </c>
      <c r="I18" s="18" t="s">
        <v>53</v>
      </c>
      <c r="J18" s="18" t="s">
        <v>53</v>
      </c>
      <c r="K18" s="52" t="s">
        <v>113</v>
      </c>
      <c r="L18" s="52" t="s">
        <v>108</v>
      </c>
    </row>
    <row r="19" spans="2:12" ht="15" thickBot="1" x14ac:dyDescent="0.35">
      <c r="B19" s="57" t="s">
        <v>116</v>
      </c>
      <c r="C19" s="18">
        <v>12</v>
      </c>
      <c r="D19" s="18">
        <v>12</v>
      </c>
      <c r="E19" s="18">
        <v>12</v>
      </c>
      <c r="F19" s="18">
        <v>12</v>
      </c>
      <c r="G19" s="18" t="s">
        <v>53</v>
      </c>
      <c r="H19" s="18" t="s">
        <v>53</v>
      </c>
      <c r="I19" s="18" t="s">
        <v>53</v>
      </c>
      <c r="J19" s="18" t="s">
        <v>53</v>
      </c>
      <c r="K19" s="52" t="s">
        <v>113</v>
      </c>
      <c r="L19" s="52" t="s">
        <v>108</v>
      </c>
    </row>
    <row r="20" spans="2:12" ht="15" thickBot="1" x14ac:dyDescent="0.35">
      <c r="B20" s="57" t="s">
        <v>115</v>
      </c>
      <c r="C20" s="31">
        <v>9</v>
      </c>
      <c r="D20" s="18">
        <v>9</v>
      </c>
      <c r="E20" s="18">
        <v>9</v>
      </c>
      <c r="F20" s="18">
        <v>9</v>
      </c>
      <c r="G20" s="18" t="s">
        <v>53</v>
      </c>
      <c r="H20" s="18" t="s">
        <v>53</v>
      </c>
      <c r="I20" s="18" t="s">
        <v>53</v>
      </c>
      <c r="J20" s="18" t="s">
        <v>53</v>
      </c>
      <c r="K20" s="52" t="s">
        <v>113</v>
      </c>
      <c r="L20" s="52" t="s">
        <v>108</v>
      </c>
    </row>
    <row r="21" spans="2:12" ht="15" thickBot="1" x14ac:dyDescent="0.35">
      <c r="B21" s="57" t="s">
        <v>114</v>
      </c>
      <c r="C21" s="31">
        <v>6</v>
      </c>
      <c r="D21" s="18">
        <v>6</v>
      </c>
      <c r="E21" s="18">
        <v>6</v>
      </c>
      <c r="F21" s="18">
        <v>6</v>
      </c>
      <c r="G21" s="18" t="s">
        <v>53</v>
      </c>
      <c r="H21" s="18" t="s">
        <v>53</v>
      </c>
      <c r="I21" s="18" t="s">
        <v>53</v>
      </c>
      <c r="J21" s="18" t="s">
        <v>53</v>
      </c>
      <c r="K21" s="52" t="s">
        <v>113</v>
      </c>
      <c r="L21" s="52" t="s">
        <v>108</v>
      </c>
    </row>
    <row r="22" spans="2:12" ht="15" thickBot="1" x14ac:dyDescent="0.35">
      <c r="B22" s="57" t="s">
        <v>112</v>
      </c>
      <c r="C22" s="18" t="s">
        <v>40</v>
      </c>
      <c r="D22" s="18" t="s">
        <v>40</v>
      </c>
      <c r="E22" s="18" t="s">
        <v>40</v>
      </c>
      <c r="F22" s="18" t="s">
        <v>40</v>
      </c>
      <c r="G22" s="18" t="s">
        <v>40</v>
      </c>
      <c r="H22" s="18" t="s">
        <v>40</v>
      </c>
      <c r="I22" s="18" t="s">
        <v>40</v>
      </c>
      <c r="J22" s="18" t="s">
        <v>40</v>
      </c>
      <c r="K22" s="52"/>
      <c r="L22" s="52"/>
    </row>
    <row r="23" spans="2:12" ht="15" thickBot="1" x14ac:dyDescent="0.35">
      <c r="B23" s="57" t="s">
        <v>111</v>
      </c>
      <c r="C23" s="18" t="s">
        <v>40</v>
      </c>
      <c r="D23" s="18" t="s">
        <v>40</v>
      </c>
      <c r="E23" s="18" t="s">
        <v>40</v>
      </c>
      <c r="F23" s="18" t="s">
        <v>40</v>
      </c>
      <c r="G23" s="18" t="s">
        <v>40</v>
      </c>
      <c r="H23" s="18" t="s">
        <v>40</v>
      </c>
      <c r="I23" s="18" t="s">
        <v>40</v>
      </c>
      <c r="J23" s="18" t="s">
        <v>40</v>
      </c>
      <c r="K23" s="52"/>
      <c r="L23" s="52"/>
    </row>
    <row r="24" spans="2:12" ht="15" thickBot="1" x14ac:dyDescent="0.35">
      <c r="B24" s="57" t="s">
        <v>88</v>
      </c>
      <c r="C24" s="18" t="s">
        <v>40</v>
      </c>
      <c r="D24" s="18" t="s">
        <v>40</v>
      </c>
      <c r="E24" s="18" t="s">
        <v>40</v>
      </c>
      <c r="F24" s="18" t="s">
        <v>40</v>
      </c>
      <c r="G24" s="18" t="s">
        <v>40</v>
      </c>
      <c r="H24" s="18" t="s">
        <v>40</v>
      </c>
      <c r="I24" s="18" t="s">
        <v>40</v>
      </c>
      <c r="J24" s="18" t="s">
        <v>40</v>
      </c>
      <c r="K24" s="52" t="s">
        <v>18</v>
      </c>
      <c r="L24" s="52"/>
    </row>
    <row r="25" spans="2:12" ht="15" thickBot="1" x14ac:dyDescent="0.35">
      <c r="B25" s="57" t="s">
        <v>110</v>
      </c>
      <c r="C25" s="18">
        <v>115000</v>
      </c>
      <c r="D25" s="18">
        <v>115000</v>
      </c>
      <c r="E25" s="18">
        <v>115000</v>
      </c>
      <c r="F25" s="18">
        <v>115000</v>
      </c>
      <c r="G25" s="18">
        <v>92000</v>
      </c>
      <c r="H25" s="18">
        <v>138000</v>
      </c>
      <c r="I25" s="18">
        <v>92000</v>
      </c>
      <c r="J25" s="18">
        <v>138000</v>
      </c>
      <c r="K25" s="52"/>
      <c r="L25" s="52">
        <v>1</v>
      </c>
    </row>
    <row r="26" spans="2:12" ht="15" thickBot="1" x14ac:dyDescent="0.35">
      <c r="B26" s="57" t="s">
        <v>109</v>
      </c>
      <c r="C26" s="18">
        <v>105000</v>
      </c>
      <c r="D26" s="18">
        <v>105000</v>
      </c>
      <c r="E26" s="18">
        <v>105000</v>
      </c>
      <c r="F26" s="18">
        <v>105000</v>
      </c>
      <c r="G26" s="18">
        <v>84000</v>
      </c>
      <c r="H26" s="18">
        <v>126000</v>
      </c>
      <c r="I26" s="18">
        <v>84000</v>
      </c>
      <c r="J26" s="18">
        <v>126000</v>
      </c>
      <c r="K26" s="52"/>
      <c r="L26" s="52">
        <v>1</v>
      </c>
    </row>
    <row r="27" spans="2:12" ht="15" thickBot="1" x14ac:dyDescent="0.35">
      <c r="B27" s="57" t="s">
        <v>89</v>
      </c>
      <c r="C27" s="48">
        <v>0.6</v>
      </c>
      <c r="D27" s="48">
        <v>0.6</v>
      </c>
      <c r="E27" s="48">
        <v>0.6</v>
      </c>
      <c r="F27" s="48">
        <v>0.6</v>
      </c>
      <c r="G27" s="48">
        <v>0.5</v>
      </c>
      <c r="H27" s="48">
        <v>0.75</v>
      </c>
      <c r="I27" s="48">
        <v>0.5</v>
      </c>
      <c r="J27" s="48">
        <v>0.75</v>
      </c>
      <c r="K27" s="52" t="s">
        <v>16</v>
      </c>
      <c r="L27" s="52" t="s">
        <v>108</v>
      </c>
    </row>
    <row r="28" spans="2:12" ht="15" thickBot="1" x14ac:dyDescent="0.35">
      <c r="B28" s="57" t="s">
        <v>90</v>
      </c>
      <c r="C28" s="48">
        <v>0.4</v>
      </c>
      <c r="D28" s="48">
        <v>0.4</v>
      </c>
      <c r="E28" s="48">
        <v>0.4</v>
      </c>
      <c r="F28" s="48">
        <v>0.4</v>
      </c>
      <c r="G28" s="48">
        <v>0.25</v>
      </c>
      <c r="H28" s="48">
        <v>0.5</v>
      </c>
      <c r="I28" s="48">
        <v>0.25</v>
      </c>
      <c r="J28" s="48">
        <v>0.5</v>
      </c>
      <c r="K28" s="52" t="s">
        <v>16</v>
      </c>
      <c r="L28" s="52" t="s">
        <v>108</v>
      </c>
    </row>
    <row r="29" spans="2:12" ht="15" thickBot="1" x14ac:dyDescent="0.35">
      <c r="B29" s="57" t="s">
        <v>107</v>
      </c>
      <c r="C29" s="52" t="s">
        <v>40</v>
      </c>
      <c r="D29" s="52" t="s">
        <v>40</v>
      </c>
      <c r="E29" s="52" t="s">
        <v>40</v>
      </c>
      <c r="F29" s="52" t="s">
        <v>40</v>
      </c>
      <c r="G29" s="52" t="s">
        <v>40</v>
      </c>
      <c r="H29" s="52" t="s">
        <v>40</v>
      </c>
      <c r="I29" s="52" t="s">
        <v>40</v>
      </c>
      <c r="J29" s="52" t="s">
        <v>40</v>
      </c>
      <c r="K29" s="52"/>
      <c r="L29" s="52"/>
    </row>
    <row r="30" spans="2:12" ht="15" thickBot="1" x14ac:dyDescent="0.35">
      <c r="B30" s="57" t="s">
        <v>106</v>
      </c>
      <c r="C30" s="56" t="s">
        <v>105</v>
      </c>
      <c r="D30" s="56" t="s">
        <v>105</v>
      </c>
      <c r="E30" s="56" t="s">
        <v>105</v>
      </c>
      <c r="F30" s="56" t="s">
        <v>105</v>
      </c>
      <c r="G30" s="18" t="s">
        <v>104</v>
      </c>
      <c r="H30" s="18" t="s">
        <v>48</v>
      </c>
      <c r="I30" s="18" t="s">
        <v>104</v>
      </c>
      <c r="J30" s="18" t="s">
        <v>48</v>
      </c>
      <c r="K30" s="52"/>
      <c r="L30" s="52" t="s">
        <v>103</v>
      </c>
    </row>
    <row r="31" spans="2:12" ht="15" thickBot="1" x14ac:dyDescent="0.35">
      <c r="B31" s="11"/>
      <c r="C31" s="18"/>
      <c r="D31" s="18"/>
      <c r="E31" s="18"/>
      <c r="F31" s="18"/>
      <c r="G31" s="52"/>
      <c r="H31" s="52"/>
      <c r="I31" s="52"/>
      <c r="J31" s="52"/>
      <c r="K31" s="52"/>
      <c r="L31" s="52"/>
    </row>
    <row r="32" spans="2:12" ht="15" thickBot="1" x14ac:dyDescent="0.35">
      <c r="B32" s="6" t="s">
        <v>22</v>
      </c>
      <c r="C32" s="52"/>
      <c r="D32" s="52"/>
      <c r="E32" s="52"/>
      <c r="F32" s="52"/>
      <c r="G32" s="52"/>
      <c r="H32" s="52"/>
      <c r="I32" s="52"/>
      <c r="J32" s="52"/>
      <c r="K32" s="52"/>
      <c r="L32" s="52"/>
    </row>
    <row r="33" spans="1:12" ht="15" thickBot="1" x14ac:dyDescent="0.35">
      <c r="B33" s="11"/>
      <c r="C33" s="52"/>
      <c r="D33" s="52"/>
      <c r="E33" s="52"/>
      <c r="F33" s="52"/>
      <c r="G33" s="52"/>
      <c r="H33" s="52"/>
      <c r="I33" s="52"/>
      <c r="J33" s="52"/>
      <c r="K33" s="52"/>
      <c r="L33" s="52"/>
    </row>
    <row r="34" spans="1:12" ht="15" thickBot="1" x14ac:dyDescent="0.35">
      <c r="B34" s="51"/>
      <c r="C34" s="52"/>
      <c r="D34" s="52"/>
      <c r="E34" s="52"/>
      <c r="F34" s="52"/>
      <c r="G34" s="52"/>
      <c r="H34" s="52"/>
      <c r="I34" s="52"/>
      <c r="J34" s="52"/>
      <c r="K34" s="52"/>
      <c r="L34" s="52"/>
    </row>
    <row r="35" spans="1:12" x14ac:dyDescent="0.3">
      <c r="B35" s="55"/>
      <c r="C35" s="45"/>
      <c r="D35" s="45"/>
      <c r="E35" s="45"/>
      <c r="F35" s="45"/>
      <c r="G35" s="45"/>
      <c r="H35" s="45"/>
      <c r="I35" s="45"/>
      <c r="J35" s="45"/>
      <c r="K35" s="45"/>
      <c r="L35" s="45"/>
    </row>
    <row r="36" spans="1:12" x14ac:dyDescent="0.3">
      <c r="B36" s="3" t="s">
        <v>21</v>
      </c>
    </row>
    <row r="37" spans="1:12" x14ac:dyDescent="0.3">
      <c r="A37" s="1">
        <v>1</v>
      </c>
      <c r="B37" s="23" t="s">
        <v>32</v>
      </c>
    </row>
    <row r="38" spans="1:12" x14ac:dyDescent="0.3">
      <c r="A38" s="1">
        <v>2</v>
      </c>
      <c r="B38" s="23" t="s">
        <v>31</v>
      </c>
    </row>
    <row r="39" spans="1:12" x14ac:dyDescent="0.3">
      <c r="A39" s="1">
        <v>3</v>
      </c>
      <c r="B39" s="23" t="s">
        <v>38</v>
      </c>
      <c r="C39" s="2"/>
      <c r="D39" s="2"/>
      <c r="E39" s="2"/>
      <c r="F39" s="2"/>
      <c r="G39" s="2"/>
      <c r="H39" s="2"/>
      <c r="I39" s="2"/>
      <c r="J39" s="2"/>
      <c r="K39" s="2"/>
      <c r="L39" s="2"/>
    </row>
    <row r="40" spans="1:12" ht="22.8" x14ac:dyDescent="0.3">
      <c r="A40" s="1">
        <v>4</v>
      </c>
      <c r="B40" s="38" t="s">
        <v>47</v>
      </c>
      <c r="C40" s="148"/>
      <c r="D40" s="148"/>
      <c r="E40" s="148"/>
      <c r="F40" s="148"/>
      <c r="G40" s="148"/>
      <c r="H40" s="148"/>
      <c r="I40" s="148"/>
      <c r="J40" s="148"/>
      <c r="K40" s="148"/>
      <c r="L40" s="148"/>
    </row>
    <row r="41" spans="1:12" x14ac:dyDescent="0.3">
      <c r="A41" s="1"/>
      <c r="C41" s="180"/>
      <c r="D41" s="150"/>
      <c r="E41" s="150"/>
      <c r="F41" s="150"/>
      <c r="G41" s="150"/>
      <c r="H41" s="150"/>
      <c r="I41" s="150"/>
      <c r="J41" s="150"/>
      <c r="K41" s="150"/>
      <c r="L41" s="150"/>
    </row>
    <row r="42" spans="1:12" x14ac:dyDescent="0.3">
      <c r="A42" s="1"/>
      <c r="B42" s="3" t="s">
        <v>13</v>
      </c>
      <c r="C42" s="49"/>
      <c r="D42" s="49"/>
      <c r="E42" s="49"/>
      <c r="F42" s="49"/>
      <c r="G42" s="49"/>
      <c r="H42" s="49"/>
      <c r="I42" s="49"/>
      <c r="J42" s="49"/>
      <c r="K42" s="49"/>
      <c r="L42" s="49"/>
    </row>
    <row r="43" spans="1:12" x14ac:dyDescent="0.3">
      <c r="A43" s="1" t="s">
        <v>14</v>
      </c>
      <c r="B43" s="36" t="s">
        <v>102</v>
      </c>
      <c r="C43" s="49"/>
      <c r="D43" s="49"/>
      <c r="E43" s="49"/>
      <c r="F43" s="49"/>
      <c r="G43" s="49"/>
      <c r="H43" s="49"/>
      <c r="I43" s="49"/>
      <c r="J43" s="49"/>
      <c r="K43" s="49"/>
      <c r="L43" s="49"/>
    </row>
    <row r="44" spans="1:12" ht="45.6" x14ac:dyDescent="0.3">
      <c r="A44" s="1" t="s">
        <v>15</v>
      </c>
      <c r="B44" s="38" t="s">
        <v>101</v>
      </c>
      <c r="C44" s="49"/>
      <c r="D44" s="49"/>
      <c r="E44" s="49"/>
      <c r="F44" s="49"/>
      <c r="G44" s="49"/>
      <c r="H44" s="49"/>
      <c r="I44" s="49"/>
      <c r="J44" s="49"/>
      <c r="K44" s="49"/>
      <c r="L44" s="49"/>
    </row>
    <row r="45" spans="1:12" x14ac:dyDescent="0.3">
      <c r="A45" s="1" t="s">
        <v>16</v>
      </c>
      <c r="B45" s="36" t="s">
        <v>100</v>
      </c>
      <c r="C45" s="49"/>
      <c r="D45" s="49"/>
      <c r="E45" s="49"/>
      <c r="F45" s="49"/>
      <c r="G45" s="49"/>
      <c r="H45" s="49"/>
      <c r="I45" s="49"/>
      <c r="J45" s="49"/>
      <c r="K45" s="49"/>
      <c r="L45" s="49"/>
    </row>
    <row r="46" spans="1:12" ht="50.25" customHeight="1" x14ac:dyDescent="0.3">
      <c r="A46" s="1" t="s">
        <v>17</v>
      </c>
      <c r="B46" s="37" t="s">
        <v>99</v>
      </c>
    </row>
    <row r="47" spans="1:12" ht="34.200000000000003" x14ac:dyDescent="0.3">
      <c r="A47" s="1" t="s">
        <v>18</v>
      </c>
      <c r="B47" s="37" t="s">
        <v>98</v>
      </c>
    </row>
    <row r="48" spans="1:12" ht="22.8" x14ac:dyDescent="0.3">
      <c r="A48" s="1" t="s">
        <v>43</v>
      </c>
      <c r="B48" s="37" t="s">
        <v>97</v>
      </c>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sheetData>
  <mergeCells count="12">
    <mergeCell ref="B3:B4"/>
    <mergeCell ref="C3:C4"/>
    <mergeCell ref="D3:D4"/>
    <mergeCell ref="E3:E4"/>
    <mergeCell ref="F3:F4"/>
    <mergeCell ref="K3:K4"/>
    <mergeCell ref="L3:L4"/>
    <mergeCell ref="C40:L40"/>
    <mergeCell ref="C41:L41"/>
    <mergeCell ref="C2:L2"/>
    <mergeCell ref="G3:H4"/>
    <mergeCell ref="I3:J4"/>
  </mergeCells>
  <hyperlinks>
    <hyperlink ref="C2" location="INDEX" display="Energy Transport District Heating Transmiss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5"/>
  <sheetViews>
    <sheetView workbookViewId="0">
      <selection activeCell="D18" sqref="D18"/>
    </sheetView>
  </sheetViews>
  <sheetFormatPr defaultColWidth="9.33203125" defaultRowHeight="14.4" x14ac:dyDescent="0.3"/>
  <cols>
    <col min="1" max="1" width="2.33203125" style="4" bestFit="1" customWidth="1"/>
    <col min="2" max="2" width="41" style="4" customWidth="1"/>
    <col min="3" max="12" width="9.109375" style="4" customWidth="1"/>
    <col min="13" max="16384" width="9.33203125" style="4"/>
  </cols>
  <sheetData>
    <row r="1" spans="2:12" ht="15" thickBot="1" x14ac:dyDescent="0.35">
      <c r="B1" s="53" t="s">
        <v>92</v>
      </c>
    </row>
    <row r="2" spans="2:12" ht="15" thickBot="1" x14ac:dyDescent="0.35">
      <c r="B2" s="5" t="s">
        <v>0</v>
      </c>
      <c r="C2" s="151" t="s">
        <v>41</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15</v>
      </c>
      <c r="D6" s="32">
        <v>15</v>
      </c>
      <c r="E6" s="32">
        <v>15</v>
      </c>
      <c r="F6" s="32">
        <v>15</v>
      </c>
      <c r="G6" s="27">
        <v>10</v>
      </c>
      <c r="H6" s="27">
        <v>20</v>
      </c>
      <c r="I6" s="27">
        <v>10</v>
      </c>
      <c r="J6" s="27">
        <v>20</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26" t="s">
        <v>10</v>
      </c>
      <c r="C9" s="33">
        <v>40</v>
      </c>
      <c r="D9" s="33">
        <v>40</v>
      </c>
      <c r="E9" s="33">
        <v>40</v>
      </c>
      <c r="F9" s="33">
        <v>40</v>
      </c>
      <c r="G9" s="33">
        <v>30</v>
      </c>
      <c r="H9" s="33">
        <v>50</v>
      </c>
      <c r="I9" s="33">
        <v>30</v>
      </c>
      <c r="J9" s="33">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42"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87</v>
      </c>
      <c r="C16" s="18">
        <v>720</v>
      </c>
      <c r="D16" s="18">
        <v>720</v>
      </c>
      <c r="E16" s="18">
        <v>720</v>
      </c>
      <c r="F16" s="18">
        <v>720</v>
      </c>
      <c r="G16" s="18" t="s">
        <v>53</v>
      </c>
      <c r="H16" s="18" t="s">
        <v>53</v>
      </c>
      <c r="I16" s="18" t="s">
        <v>53</v>
      </c>
      <c r="J16" s="18" t="s">
        <v>53</v>
      </c>
      <c r="K16" s="35" t="s">
        <v>39</v>
      </c>
      <c r="L16" s="27" t="s">
        <v>37</v>
      </c>
    </row>
    <row r="17" spans="2:12" ht="15" thickBot="1" x14ac:dyDescent="0.35">
      <c r="B17" s="47" t="s">
        <v>76</v>
      </c>
      <c r="C17" s="18">
        <v>3785</v>
      </c>
      <c r="D17" s="18">
        <v>3785</v>
      </c>
      <c r="E17" s="18">
        <v>3785</v>
      </c>
      <c r="F17" s="18">
        <v>3785</v>
      </c>
      <c r="G17" s="18" t="s">
        <v>53</v>
      </c>
      <c r="H17" s="18" t="s">
        <v>53</v>
      </c>
      <c r="I17" s="18" t="s">
        <v>53</v>
      </c>
      <c r="J17" s="18" t="s">
        <v>53</v>
      </c>
      <c r="K17" s="35" t="s">
        <v>54</v>
      </c>
      <c r="L17" s="27" t="s">
        <v>37</v>
      </c>
    </row>
    <row r="18" spans="2:12" ht="15" thickBot="1" x14ac:dyDescent="0.35">
      <c r="B18" s="47" t="s">
        <v>77</v>
      </c>
      <c r="C18" s="18">
        <v>4135</v>
      </c>
      <c r="D18" s="18">
        <v>4135</v>
      </c>
      <c r="E18" s="18">
        <v>4135</v>
      </c>
      <c r="F18" s="18">
        <v>4135</v>
      </c>
      <c r="G18" s="18" t="s">
        <v>53</v>
      </c>
      <c r="H18" s="18" t="s">
        <v>53</v>
      </c>
      <c r="I18" s="18" t="s">
        <v>53</v>
      </c>
      <c r="J18" s="18" t="s">
        <v>53</v>
      </c>
      <c r="K18" s="35" t="s">
        <v>54</v>
      </c>
      <c r="L18" s="27" t="s">
        <v>37</v>
      </c>
    </row>
    <row r="19" spans="2:12" ht="15" thickBot="1" x14ac:dyDescent="0.35">
      <c r="B19" s="47" t="s">
        <v>78</v>
      </c>
      <c r="C19" s="18">
        <v>4735</v>
      </c>
      <c r="D19" s="18">
        <v>4735</v>
      </c>
      <c r="E19" s="18">
        <v>4735</v>
      </c>
      <c r="F19" s="18">
        <v>4735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279.5</v>
      </c>
      <c r="D21" s="18">
        <v>279.5</v>
      </c>
      <c r="E21" s="18">
        <v>279.5</v>
      </c>
      <c r="F21" s="18">
        <v>279.5</v>
      </c>
      <c r="G21" s="18" t="s">
        <v>53</v>
      </c>
      <c r="H21" s="18" t="s">
        <v>53</v>
      </c>
      <c r="I21" s="18" t="s">
        <v>53</v>
      </c>
      <c r="J21" s="18" t="s">
        <v>53</v>
      </c>
      <c r="K21" s="35" t="s">
        <v>58</v>
      </c>
      <c r="L21" s="27" t="s">
        <v>37</v>
      </c>
    </row>
    <row r="22" spans="2:12" ht="15" thickBot="1" x14ac:dyDescent="0.35">
      <c r="B22" s="47" t="s">
        <v>81</v>
      </c>
      <c r="C22" s="18">
        <v>354.5</v>
      </c>
      <c r="D22" s="18">
        <v>354.5</v>
      </c>
      <c r="E22" s="18">
        <v>354.5</v>
      </c>
      <c r="F22" s="18">
        <v>354.5</v>
      </c>
      <c r="G22" s="18" t="s">
        <v>53</v>
      </c>
      <c r="H22" s="18" t="s">
        <v>53</v>
      </c>
      <c r="I22" s="18" t="s">
        <v>53</v>
      </c>
      <c r="J22" s="18" t="s">
        <v>53</v>
      </c>
      <c r="K22" s="35" t="s">
        <v>58</v>
      </c>
      <c r="L22" s="27" t="s">
        <v>37</v>
      </c>
    </row>
    <row r="23" spans="2:12" ht="15" thickBot="1" x14ac:dyDescent="0.35">
      <c r="B23" s="47" t="s">
        <v>82</v>
      </c>
      <c r="C23" s="18">
        <v>369.5</v>
      </c>
      <c r="D23" s="18">
        <v>369.5</v>
      </c>
      <c r="E23" s="18">
        <v>369.5</v>
      </c>
      <c r="F23" s="18">
        <v>369.5</v>
      </c>
      <c r="G23" s="18" t="s">
        <v>53</v>
      </c>
      <c r="H23" s="18" t="s">
        <v>53</v>
      </c>
      <c r="I23" s="18" t="s">
        <v>53</v>
      </c>
      <c r="J23" s="18" t="s">
        <v>53</v>
      </c>
      <c r="K23" s="35" t="s">
        <v>58</v>
      </c>
      <c r="L23" s="27" t="s">
        <v>37</v>
      </c>
    </row>
    <row r="24" spans="2:12" ht="15" thickBot="1" x14ac:dyDescent="0.35">
      <c r="B24" s="47" t="s">
        <v>83</v>
      </c>
      <c r="C24" s="18">
        <v>460</v>
      </c>
      <c r="D24" s="18">
        <v>460</v>
      </c>
      <c r="E24" s="18">
        <v>460</v>
      </c>
      <c r="F24" s="18">
        <v>460</v>
      </c>
      <c r="G24" s="18" t="s">
        <v>53</v>
      </c>
      <c r="H24" s="18" t="s">
        <v>53</v>
      </c>
      <c r="I24" s="18" t="s">
        <v>53</v>
      </c>
      <c r="J24" s="18" t="s">
        <v>53</v>
      </c>
      <c r="K24" s="35" t="s">
        <v>58</v>
      </c>
      <c r="L24" s="27" t="s">
        <v>37</v>
      </c>
    </row>
    <row r="25" spans="2:12" ht="15" thickBot="1" x14ac:dyDescent="0.35">
      <c r="B25" s="47" t="s">
        <v>84</v>
      </c>
      <c r="C25" s="18">
        <v>640</v>
      </c>
      <c r="D25" s="18">
        <v>640</v>
      </c>
      <c r="E25" s="18">
        <v>640</v>
      </c>
      <c r="F25" s="18">
        <v>640</v>
      </c>
      <c r="G25" s="18" t="s">
        <v>53</v>
      </c>
      <c r="H25" s="18" t="s">
        <v>53</v>
      </c>
      <c r="I25" s="18" t="s">
        <v>53</v>
      </c>
      <c r="J25" s="18" t="s">
        <v>53</v>
      </c>
      <c r="K25" s="35" t="s">
        <v>58</v>
      </c>
      <c r="L25" s="27" t="s">
        <v>37</v>
      </c>
    </row>
    <row r="26" spans="2:12" ht="15" thickBot="1" x14ac:dyDescent="0.35">
      <c r="B26" s="47" t="s">
        <v>85</v>
      </c>
      <c r="C26" s="18">
        <v>1185</v>
      </c>
      <c r="D26" s="18">
        <v>1185</v>
      </c>
      <c r="E26" s="18">
        <v>1185</v>
      </c>
      <c r="F26" s="18">
        <v>1185</v>
      </c>
      <c r="G26" s="18" t="s">
        <v>53</v>
      </c>
      <c r="H26" s="18" t="s">
        <v>53</v>
      </c>
      <c r="I26" s="18" t="s">
        <v>53</v>
      </c>
      <c r="J26" s="18" t="s">
        <v>53</v>
      </c>
      <c r="K26" s="35" t="s">
        <v>58</v>
      </c>
      <c r="L26" s="27" t="s">
        <v>37</v>
      </c>
    </row>
    <row r="27" spans="2:12" ht="15" thickBot="1" x14ac:dyDescent="0.35">
      <c r="B27" s="47" t="s">
        <v>86</v>
      </c>
      <c r="C27" s="27" t="s">
        <v>40</v>
      </c>
      <c r="D27" s="24" t="s">
        <v>40</v>
      </c>
      <c r="E27" s="24" t="s">
        <v>40</v>
      </c>
      <c r="F27" s="24" t="s">
        <v>40</v>
      </c>
      <c r="G27" s="42" t="s">
        <v>40</v>
      </c>
      <c r="H27" s="24" t="s">
        <v>40</v>
      </c>
      <c r="I27" s="24" t="s">
        <v>40</v>
      </c>
      <c r="J27" s="24" t="s">
        <v>40</v>
      </c>
      <c r="K27" s="35"/>
      <c r="L27" s="27"/>
    </row>
    <row r="28" spans="2:12" ht="15" thickBot="1" x14ac:dyDescent="0.35">
      <c r="B28" s="47" t="s">
        <v>88</v>
      </c>
      <c r="C28" s="27" t="s">
        <v>40</v>
      </c>
      <c r="D28" s="24" t="s">
        <v>40</v>
      </c>
      <c r="E28" s="24" t="s">
        <v>40</v>
      </c>
      <c r="F28" s="24" t="s">
        <v>40</v>
      </c>
      <c r="G28" s="24" t="s">
        <v>40</v>
      </c>
      <c r="H28" s="24" t="s">
        <v>40</v>
      </c>
      <c r="I28" s="24" t="s">
        <v>40</v>
      </c>
      <c r="J28" s="24"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
        <v>40</v>
      </c>
      <c r="E33" s="28" t="s">
        <v>40</v>
      </c>
      <c r="F33" s="28" t="s">
        <v>40</v>
      </c>
      <c r="G33" s="42" t="s">
        <v>40</v>
      </c>
      <c r="H33" s="42" t="s">
        <v>40</v>
      </c>
      <c r="I33" s="46" t="s">
        <v>40</v>
      </c>
      <c r="J33" s="46" t="s">
        <v>40</v>
      </c>
      <c r="K33" s="35"/>
      <c r="L33" s="28"/>
    </row>
    <row r="34" spans="1:13" ht="15" thickBot="1" x14ac:dyDescent="0.35">
      <c r="B34" s="47" t="s">
        <v>26</v>
      </c>
      <c r="C34" s="39" t="s">
        <v>48</v>
      </c>
      <c r="D34" s="39" t="s">
        <v>48</v>
      </c>
      <c r="E34" s="39" t="s">
        <v>48</v>
      </c>
      <c r="F34" s="39" t="s">
        <v>48</v>
      </c>
      <c r="G34" s="39">
        <v>1</v>
      </c>
      <c r="H34" s="39">
        <v>2</v>
      </c>
      <c r="I34" s="18">
        <v>1</v>
      </c>
      <c r="J34" s="18">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45.6"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Rural"/>
  </hyperlink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55"/>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93</v>
      </c>
    </row>
    <row r="2" spans="2:12" ht="15" thickBot="1" x14ac:dyDescent="0.35">
      <c r="B2" s="5" t="s">
        <v>0</v>
      </c>
      <c r="C2" s="151" t="s">
        <v>69</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14</v>
      </c>
      <c r="D6" s="41">
        <f>C6</f>
        <v>14</v>
      </c>
      <c r="E6" s="41">
        <f t="shared" ref="E6:F6" si="0">D6</f>
        <v>14</v>
      </c>
      <c r="F6" s="41">
        <f t="shared" si="0"/>
        <v>14</v>
      </c>
      <c r="G6" s="27">
        <v>10</v>
      </c>
      <c r="H6" s="27">
        <v>17</v>
      </c>
      <c r="I6" s="27">
        <v>10</v>
      </c>
      <c r="J6" s="27">
        <v>17</v>
      </c>
      <c r="K6" s="27" t="s">
        <v>29</v>
      </c>
      <c r="L6" s="27">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7"/>
      <c r="L8" s="27">
        <v>2</v>
      </c>
    </row>
    <row r="9" spans="2:12" ht="15" thickBot="1" x14ac:dyDescent="0.35">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 thickBot="1" x14ac:dyDescent="0.35">
      <c r="B12" s="10" t="s">
        <v>11</v>
      </c>
      <c r="C12" s="33" t="s">
        <v>40</v>
      </c>
      <c r="D12" s="30" t="str">
        <f t="shared" si="4"/>
        <v>N/A</v>
      </c>
      <c r="E12" s="30" t="str">
        <f t="shared" si="4"/>
        <v>N/A</v>
      </c>
      <c r="F12" s="30" t="str">
        <f t="shared" si="4"/>
        <v>N/A</v>
      </c>
      <c r="G12" s="33"/>
      <c r="H12" s="33"/>
      <c r="I12" s="33"/>
      <c r="J12" s="33"/>
      <c r="K12" s="27"/>
      <c r="L12" s="27"/>
    </row>
    <row r="13" spans="2:12" ht="15" thickBot="1" x14ac:dyDescent="0.35">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 thickBot="1" x14ac:dyDescent="0.35">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 thickBot="1" x14ac:dyDescent="0.35">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 thickBot="1" x14ac:dyDescent="0.35">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 thickBot="1" x14ac:dyDescent="0.35">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 thickBot="1" x14ac:dyDescent="0.35">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 thickBot="1" x14ac:dyDescent="0.35">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 thickBot="1" x14ac:dyDescent="0.35">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 thickBot="1" x14ac:dyDescent="0.35">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 thickBot="1" x14ac:dyDescent="0.35">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 thickBot="1" x14ac:dyDescent="0.35">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 thickBot="1" x14ac:dyDescent="0.35">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 thickBot="1" x14ac:dyDescent="0.35">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 thickBot="1" x14ac:dyDescent="0.35">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 thickBot="1" x14ac:dyDescent="0.35">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34.200000000000003"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Suburban"/>
  </hyperlink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0"/>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94</v>
      </c>
    </row>
    <row r="2" spans="2:12" ht="15" thickBot="1" x14ac:dyDescent="0.35">
      <c r="B2" s="5" t="s">
        <v>0</v>
      </c>
      <c r="C2" s="151" t="s">
        <v>35</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0" t="s">
        <v>9</v>
      </c>
      <c r="C6" s="41">
        <v>5</v>
      </c>
      <c r="D6" s="41">
        <f>C6</f>
        <v>5</v>
      </c>
      <c r="E6" s="41">
        <f t="shared" ref="E6:F6" si="0">D6</f>
        <v>5</v>
      </c>
      <c r="F6" s="41">
        <f t="shared" si="0"/>
        <v>5</v>
      </c>
      <c r="G6" s="21">
        <v>3</v>
      </c>
      <c r="H6" s="21">
        <v>8</v>
      </c>
      <c r="I6" s="21">
        <v>3</v>
      </c>
      <c r="J6" s="21">
        <v>8</v>
      </c>
      <c r="K6" s="21" t="s">
        <v>29</v>
      </c>
      <c r="L6" s="21">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1"/>
      <c r="L8" s="21">
        <v>2</v>
      </c>
    </row>
    <row r="9" spans="2:12" ht="15" thickBot="1" x14ac:dyDescent="0.35">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 thickBot="1" x14ac:dyDescent="0.35">
      <c r="B10" s="20" t="s">
        <v>24</v>
      </c>
      <c r="C10" s="21"/>
      <c r="D10" s="30"/>
      <c r="E10" s="30"/>
      <c r="F10" s="30"/>
      <c r="G10" s="21"/>
      <c r="H10" s="21"/>
      <c r="I10" s="21"/>
      <c r="J10" s="21"/>
      <c r="K10" s="21"/>
      <c r="L10" s="21"/>
    </row>
    <row r="11" spans="2:12" ht="15" thickBot="1" x14ac:dyDescent="0.35">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 thickBot="1" x14ac:dyDescent="0.35">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 thickBot="1" x14ac:dyDescent="0.35">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 thickBot="1" x14ac:dyDescent="0.35">
      <c r="B14" s="20"/>
      <c r="C14" s="21"/>
      <c r="D14" s="21"/>
      <c r="E14" s="21"/>
      <c r="F14" s="21"/>
      <c r="G14" s="21"/>
      <c r="H14" s="21"/>
      <c r="I14" s="21"/>
      <c r="J14" s="21"/>
      <c r="K14" s="21"/>
      <c r="L14" s="21"/>
    </row>
    <row r="15" spans="2:12" ht="15" thickBot="1" x14ac:dyDescent="0.35">
      <c r="B15" s="6" t="s">
        <v>8</v>
      </c>
      <c r="C15" s="7"/>
      <c r="D15" s="7"/>
      <c r="E15" s="7"/>
      <c r="F15" s="7"/>
      <c r="G15" s="7"/>
      <c r="H15" s="7"/>
      <c r="I15" s="7"/>
      <c r="J15" s="7"/>
      <c r="K15" s="7"/>
      <c r="L15" s="9"/>
    </row>
    <row r="16" spans="2:12" ht="15" thickBot="1" x14ac:dyDescent="0.35">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 thickBot="1" x14ac:dyDescent="0.35">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 thickBot="1" x14ac:dyDescent="0.35">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 thickBot="1" x14ac:dyDescent="0.35">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 thickBot="1" x14ac:dyDescent="0.35">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 thickBot="1" x14ac:dyDescent="0.35">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 thickBot="1" x14ac:dyDescent="0.35">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 thickBot="1" x14ac:dyDescent="0.35">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 thickBot="1" x14ac:dyDescent="0.35">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 thickBot="1" x14ac:dyDescent="0.35">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 thickBot="1" x14ac:dyDescent="0.35">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 thickBot="1" x14ac:dyDescent="0.35">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 thickBot="1" x14ac:dyDescent="0.35">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 thickBot="1" x14ac:dyDescent="0.35">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 thickBot="1" x14ac:dyDescent="0.35">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 thickBot="1" x14ac:dyDescent="0.35">
      <c r="B31" s="47" t="s">
        <v>89</v>
      </c>
      <c r="C31" s="48">
        <v>0.85</v>
      </c>
      <c r="D31" s="48">
        <v>0.85</v>
      </c>
      <c r="E31" s="48">
        <v>0.85</v>
      </c>
      <c r="F31" s="48">
        <v>0.85</v>
      </c>
      <c r="G31" s="48">
        <v>0.8</v>
      </c>
      <c r="H31" s="48">
        <v>0.9</v>
      </c>
      <c r="I31" s="48">
        <v>0.8</v>
      </c>
      <c r="J31" s="48">
        <v>0.9</v>
      </c>
      <c r="K31" s="35" t="s">
        <v>19</v>
      </c>
      <c r="L31" s="21">
        <v>2</v>
      </c>
    </row>
    <row r="32" spans="2:12" ht="15" thickBot="1" x14ac:dyDescent="0.35">
      <c r="B32" s="47" t="s">
        <v>90</v>
      </c>
      <c r="C32" s="48">
        <v>0.15</v>
      </c>
      <c r="D32" s="48">
        <v>0.15</v>
      </c>
      <c r="E32" s="48">
        <v>0.15</v>
      </c>
      <c r="F32" s="48">
        <v>0.15</v>
      </c>
      <c r="G32" s="48">
        <v>0.1</v>
      </c>
      <c r="H32" s="48">
        <v>0.2</v>
      </c>
      <c r="I32" s="48">
        <v>0.1</v>
      </c>
      <c r="J32" s="48">
        <v>0.2</v>
      </c>
      <c r="K32" s="35" t="s">
        <v>19</v>
      </c>
      <c r="L32" s="21">
        <v>2</v>
      </c>
    </row>
    <row r="33" spans="1:13" ht="15" thickBot="1" x14ac:dyDescent="0.35">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 thickBot="1" x14ac:dyDescent="0.35">
      <c r="B35" s="11"/>
      <c r="C35" s="21"/>
      <c r="D35" s="21"/>
      <c r="E35" s="21"/>
      <c r="F35" s="21"/>
      <c r="G35" s="21"/>
      <c r="H35" s="21"/>
      <c r="I35" s="21"/>
      <c r="J35" s="21"/>
      <c r="K35" s="35"/>
      <c r="L35" s="21"/>
    </row>
    <row r="36" spans="1:13" ht="15" thickBot="1" x14ac:dyDescent="0.35">
      <c r="B36" s="6" t="s">
        <v>22</v>
      </c>
      <c r="C36" s="21"/>
      <c r="D36" s="21"/>
      <c r="E36" s="21"/>
      <c r="F36" s="21"/>
      <c r="G36" s="21"/>
      <c r="H36" s="21"/>
      <c r="I36" s="21"/>
      <c r="J36" s="21"/>
      <c r="K36" s="35"/>
      <c r="L36" s="21"/>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row>
    <row r="44" spans="1:13" x14ac:dyDescent="0.3">
      <c r="A44" s="23">
        <v>4</v>
      </c>
      <c r="B44" s="23" t="s">
        <v>47</v>
      </c>
    </row>
    <row r="46" spans="1:13" x14ac:dyDescent="0.3">
      <c r="B46" s="3" t="s">
        <v>13</v>
      </c>
      <c r="C46" s="2"/>
      <c r="D46" s="2"/>
      <c r="E46" s="2"/>
      <c r="F46" s="2"/>
      <c r="G46" s="2"/>
      <c r="H46" s="2"/>
      <c r="I46" s="2"/>
      <c r="J46" s="2"/>
      <c r="K46" s="2"/>
      <c r="L46" s="2"/>
      <c r="M46" s="2"/>
    </row>
    <row r="47" spans="1:13" x14ac:dyDescent="0.3">
      <c r="A47" s="1" t="s">
        <v>14</v>
      </c>
      <c r="B47" s="36" t="s">
        <v>28</v>
      </c>
      <c r="C47" s="148"/>
      <c r="D47" s="148"/>
      <c r="E47" s="148"/>
      <c r="F47" s="148"/>
      <c r="G47" s="148"/>
      <c r="H47" s="148"/>
      <c r="I47" s="148"/>
      <c r="J47" s="148"/>
      <c r="K47" s="148"/>
      <c r="L47" s="148"/>
      <c r="M47" s="148"/>
    </row>
    <row r="48" spans="1:13" x14ac:dyDescent="0.3">
      <c r="A48" s="1" t="s">
        <v>15</v>
      </c>
      <c r="B48" s="37" t="s">
        <v>30</v>
      </c>
      <c r="C48" s="180"/>
      <c r="D48" s="150"/>
      <c r="E48" s="150"/>
      <c r="F48" s="150"/>
      <c r="G48" s="150"/>
      <c r="H48" s="150"/>
      <c r="I48" s="150"/>
      <c r="J48" s="150"/>
      <c r="K48" s="150"/>
      <c r="L48" s="150"/>
      <c r="M48" s="150"/>
    </row>
    <row r="49" spans="1:13" ht="34.200000000000003" x14ac:dyDescent="0.3">
      <c r="A49" s="1" t="s">
        <v>16</v>
      </c>
      <c r="B49" s="37" t="s">
        <v>36</v>
      </c>
      <c r="C49" s="19"/>
      <c r="D49" s="19"/>
      <c r="E49" s="19"/>
      <c r="F49" s="19"/>
      <c r="G49" s="19"/>
      <c r="H49" s="19"/>
      <c r="I49" s="19"/>
      <c r="J49" s="19"/>
      <c r="K49" s="19"/>
      <c r="L49" s="19"/>
      <c r="M49" s="19"/>
    </row>
    <row r="50" spans="1:13" ht="45.6" x14ac:dyDescent="0.3">
      <c r="A50" s="1" t="s">
        <v>17</v>
      </c>
      <c r="B50" s="38" t="s">
        <v>52</v>
      </c>
      <c r="C50" s="19"/>
      <c r="D50" s="19"/>
      <c r="E50" s="19"/>
      <c r="F50" s="19"/>
      <c r="G50" s="19"/>
      <c r="H50" s="19"/>
      <c r="I50" s="19"/>
      <c r="J50" s="19"/>
      <c r="K50" s="19"/>
      <c r="L50" s="19"/>
      <c r="M50" s="19"/>
    </row>
    <row r="51" spans="1:13" ht="34.200000000000003" x14ac:dyDescent="0.3">
      <c r="A51" s="1" t="s">
        <v>18</v>
      </c>
      <c r="B51" s="37" t="s">
        <v>56</v>
      </c>
      <c r="C51" s="19"/>
      <c r="D51" s="19"/>
      <c r="E51" s="19"/>
      <c r="F51" s="19"/>
      <c r="G51" s="19"/>
      <c r="H51" s="19"/>
      <c r="I51" s="19"/>
      <c r="J51" s="19"/>
      <c r="K51" s="19"/>
      <c r="L51" s="19"/>
      <c r="M51" s="19"/>
    </row>
    <row r="52" spans="1:13" ht="22.8" x14ac:dyDescent="0.3">
      <c r="A52" s="1" t="s">
        <v>19</v>
      </c>
      <c r="B52" s="37" t="s">
        <v>62</v>
      </c>
      <c r="C52" s="19"/>
      <c r="D52" s="19"/>
      <c r="E52" s="19"/>
      <c r="F52" s="19"/>
      <c r="G52" s="19"/>
      <c r="H52" s="19"/>
      <c r="I52" s="19"/>
      <c r="J52" s="19"/>
      <c r="K52" s="19"/>
      <c r="L52" s="19"/>
      <c r="M52" s="19"/>
    </row>
    <row r="53" spans="1:13" ht="45.6" x14ac:dyDescent="0.3">
      <c r="A53" s="1" t="s">
        <v>43</v>
      </c>
      <c r="B53" s="37" t="s">
        <v>63</v>
      </c>
    </row>
    <row r="54" spans="1:13" ht="34.200000000000003" x14ac:dyDescent="0.3">
      <c r="A54" s="1" t="s">
        <v>55</v>
      </c>
      <c r="B54" s="37" t="s">
        <v>44</v>
      </c>
    </row>
    <row r="55" spans="1:13" ht="57" x14ac:dyDescent="0.3">
      <c r="A55" s="1" t="s">
        <v>59</v>
      </c>
      <c r="B55" s="37" t="s">
        <v>67</v>
      </c>
    </row>
    <row r="56" spans="1:13" ht="45.6" x14ac:dyDescent="0.3">
      <c r="A56" s="1" t="s">
        <v>64</v>
      </c>
      <c r="B56" s="37" t="s">
        <v>68</v>
      </c>
    </row>
    <row r="60" spans="1:13" x14ac:dyDescent="0.3">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City"/>
  </hyperlink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5"/>
  <sheetViews>
    <sheetView zoomScaleNormal="100"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29.4" thickBot="1" x14ac:dyDescent="0.35">
      <c r="B1" s="53" t="s">
        <v>95</v>
      </c>
    </row>
    <row r="2" spans="2:12" ht="15" thickBot="1" x14ac:dyDescent="0.35">
      <c r="B2" s="5" t="s">
        <v>0</v>
      </c>
      <c r="C2" s="151" t="s">
        <v>33</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13" t="s">
        <v>9</v>
      </c>
      <c r="C6" s="41">
        <v>18</v>
      </c>
      <c r="D6" s="31">
        <v>18</v>
      </c>
      <c r="E6" s="31">
        <v>18</v>
      </c>
      <c r="F6" s="31">
        <v>18</v>
      </c>
      <c r="G6" s="14">
        <v>10</v>
      </c>
      <c r="H6" s="14">
        <v>25</v>
      </c>
      <c r="I6" s="14">
        <v>10</v>
      </c>
      <c r="J6" s="33">
        <v>25</v>
      </c>
      <c r="K6" s="27" t="s">
        <v>29</v>
      </c>
      <c r="L6" s="27">
        <v>1</v>
      </c>
    </row>
    <row r="7" spans="2:12" ht="15" thickBot="1" x14ac:dyDescent="0.35">
      <c r="B7" s="13" t="s">
        <v>70</v>
      </c>
      <c r="C7" s="31">
        <v>5</v>
      </c>
      <c r="D7" s="31">
        <v>5</v>
      </c>
      <c r="E7" s="31">
        <v>5</v>
      </c>
      <c r="F7" s="31">
        <v>5</v>
      </c>
      <c r="G7" s="33">
        <v>2</v>
      </c>
      <c r="H7" s="33">
        <v>7</v>
      </c>
      <c r="I7" s="33">
        <v>2</v>
      </c>
      <c r="J7" s="33">
        <v>7</v>
      </c>
      <c r="K7" s="27" t="s">
        <v>16</v>
      </c>
      <c r="L7" s="27">
        <v>2</v>
      </c>
    </row>
    <row r="8" spans="2:12" ht="15" thickBot="1" x14ac:dyDescent="0.35">
      <c r="B8" s="13" t="s">
        <v>23</v>
      </c>
      <c r="C8" s="31">
        <v>2</v>
      </c>
      <c r="D8" s="31">
        <v>2</v>
      </c>
      <c r="E8" s="31">
        <v>2</v>
      </c>
      <c r="F8" s="31">
        <v>2</v>
      </c>
      <c r="G8" s="33">
        <v>0.5</v>
      </c>
      <c r="H8" s="33">
        <v>3</v>
      </c>
      <c r="I8" s="33">
        <v>0.5</v>
      </c>
      <c r="J8" s="33">
        <v>3</v>
      </c>
      <c r="K8" s="27"/>
      <c r="L8" s="27">
        <v>2</v>
      </c>
    </row>
    <row r="9" spans="2:12" ht="15" thickBot="1" x14ac:dyDescent="0.35">
      <c r="B9" s="13" t="s">
        <v>10</v>
      </c>
      <c r="C9" s="14">
        <v>40</v>
      </c>
      <c r="D9" s="14">
        <v>40</v>
      </c>
      <c r="E9" s="17">
        <v>40</v>
      </c>
      <c r="F9" s="17">
        <v>40</v>
      </c>
      <c r="G9" s="33">
        <v>30</v>
      </c>
      <c r="H9" s="33">
        <v>50</v>
      </c>
      <c r="I9" s="33">
        <v>30</v>
      </c>
      <c r="J9" s="33">
        <v>50</v>
      </c>
      <c r="K9" s="27" t="s">
        <v>17</v>
      </c>
      <c r="L9" s="27">
        <v>1</v>
      </c>
    </row>
    <row r="10" spans="2:12" ht="15" thickBot="1" x14ac:dyDescent="0.35">
      <c r="B10" s="13" t="s">
        <v>24</v>
      </c>
      <c r="C10" s="14"/>
      <c r="D10" s="14"/>
      <c r="E10" s="14"/>
      <c r="F10" s="14"/>
      <c r="G10" s="33"/>
      <c r="H10" s="33"/>
      <c r="I10" s="33"/>
      <c r="J10" s="33"/>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13"/>
      <c r="C14" s="14"/>
      <c r="D14" s="14"/>
      <c r="E14" s="14"/>
      <c r="F14" s="14"/>
      <c r="G14" s="33"/>
      <c r="H14" s="33"/>
      <c r="I14" s="33"/>
      <c r="J14" s="33"/>
      <c r="K14" s="27"/>
      <c r="L14" s="27"/>
    </row>
    <row r="15" spans="2:12" ht="15" thickBot="1" x14ac:dyDescent="0.35">
      <c r="B15" s="6" t="s">
        <v>8</v>
      </c>
      <c r="C15" s="7"/>
      <c r="D15" s="7"/>
      <c r="E15" s="7"/>
      <c r="F15" s="7"/>
      <c r="G15" s="7"/>
      <c r="H15" s="7"/>
      <c r="I15" s="7"/>
      <c r="J15" s="7"/>
      <c r="K15" s="7"/>
      <c r="L15" s="9"/>
    </row>
    <row r="16" spans="2:12" ht="21" thickBot="1" x14ac:dyDescent="0.35">
      <c r="B16" s="47" t="s">
        <v>75</v>
      </c>
      <c r="C16" s="14">
        <v>655</v>
      </c>
      <c r="D16" s="14">
        <v>655</v>
      </c>
      <c r="E16" s="27">
        <v>655</v>
      </c>
      <c r="F16" s="27">
        <v>655</v>
      </c>
      <c r="G16" s="18" t="s">
        <v>53</v>
      </c>
      <c r="H16" s="18" t="s">
        <v>53</v>
      </c>
      <c r="I16" s="18" t="s">
        <v>53</v>
      </c>
      <c r="J16" s="18" t="s">
        <v>53</v>
      </c>
      <c r="K16" s="35" t="s">
        <v>39</v>
      </c>
      <c r="L16" s="27" t="s">
        <v>37</v>
      </c>
    </row>
    <row r="17" spans="2:12" ht="15" thickBot="1" x14ac:dyDescent="0.35">
      <c r="B17" s="47" t="s">
        <v>76</v>
      </c>
      <c r="C17" s="18">
        <v>2925</v>
      </c>
      <c r="D17" s="18">
        <v>2925</v>
      </c>
      <c r="E17" s="18">
        <v>2925</v>
      </c>
      <c r="F17" s="18">
        <v>2925</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3775</v>
      </c>
      <c r="D19" s="18">
        <v>3775</v>
      </c>
      <c r="E19" s="18">
        <v>3775</v>
      </c>
      <c r="F19" s="18">
        <v>3775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180</v>
      </c>
      <c r="D21" s="18">
        <v>180</v>
      </c>
      <c r="E21" s="18">
        <v>180</v>
      </c>
      <c r="F21" s="18">
        <v>180</v>
      </c>
      <c r="G21" s="18" t="s">
        <v>53</v>
      </c>
      <c r="H21" s="18" t="s">
        <v>53</v>
      </c>
      <c r="I21" s="18" t="s">
        <v>53</v>
      </c>
      <c r="J21" s="18" t="s">
        <v>53</v>
      </c>
      <c r="K21" s="35"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320</v>
      </c>
      <c r="D24" s="18">
        <v>320</v>
      </c>
      <c r="E24" s="18">
        <v>320</v>
      </c>
      <c r="F24" s="18">
        <v>320</v>
      </c>
      <c r="G24" s="18" t="s">
        <v>53</v>
      </c>
      <c r="H24" s="18" t="s">
        <v>53</v>
      </c>
      <c r="I24" s="18" t="s">
        <v>53</v>
      </c>
      <c r="J24" s="18" t="s">
        <v>53</v>
      </c>
      <c r="K24" s="35" t="s">
        <v>58</v>
      </c>
      <c r="L24" s="27" t="s">
        <v>37</v>
      </c>
    </row>
    <row r="25" spans="2:12" ht="15" thickBot="1" x14ac:dyDescent="0.35">
      <c r="B25" s="47" t="s">
        <v>84</v>
      </c>
      <c r="C25" s="18">
        <v>455</v>
      </c>
      <c r="D25" s="18">
        <v>455</v>
      </c>
      <c r="E25" s="18">
        <v>455</v>
      </c>
      <c r="F25" s="18">
        <v>455</v>
      </c>
      <c r="G25" s="18" t="s">
        <v>53</v>
      </c>
      <c r="H25" s="18" t="s">
        <v>53</v>
      </c>
      <c r="I25" s="18" t="s">
        <v>53</v>
      </c>
      <c r="J25" s="18" t="s">
        <v>53</v>
      </c>
      <c r="K25" s="35" t="s">
        <v>58</v>
      </c>
      <c r="L25" s="27" t="s">
        <v>37</v>
      </c>
    </row>
    <row r="26" spans="2:12" ht="15" thickBot="1" x14ac:dyDescent="0.35">
      <c r="B26" s="47" t="s">
        <v>85</v>
      </c>
      <c r="C26" s="18">
        <v>900</v>
      </c>
      <c r="D26" s="18">
        <v>900</v>
      </c>
      <c r="E26" s="18">
        <v>900</v>
      </c>
      <c r="F26" s="18">
        <v>900</v>
      </c>
      <c r="G26" s="18" t="s">
        <v>53</v>
      </c>
      <c r="H26" s="18" t="s">
        <v>53</v>
      </c>
      <c r="I26" s="18" t="s">
        <v>53</v>
      </c>
      <c r="J26" s="18" t="s">
        <v>53</v>
      </c>
      <c r="K26" s="35" t="s">
        <v>58</v>
      </c>
      <c r="L26" s="27" t="s">
        <v>37</v>
      </c>
    </row>
    <row r="27" spans="2:12" ht="15" thickBot="1" x14ac:dyDescent="0.35">
      <c r="B27" s="47" t="s">
        <v>86</v>
      </c>
      <c r="C27" s="18" t="s">
        <v>40</v>
      </c>
      <c r="D27" s="18" t="s">
        <v>40</v>
      </c>
      <c r="E27" s="18" t="s">
        <v>40</v>
      </c>
      <c r="F27" s="18" t="s">
        <v>40</v>
      </c>
      <c r="G27" s="18" t="s">
        <v>40</v>
      </c>
      <c r="H27" s="18" t="s">
        <v>40</v>
      </c>
      <c r="I27" s="18" t="s">
        <v>40</v>
      </c>
      <c r="J27" s="18" t="s">
        <v>40</v>
      </c>
      <c r="K27" s="35"/>
      <c r="L27" s="27"/>
    </row>
    <row r="28" spans="2:12" ht="15" thickBot="1" x14ac:dyDescent="0.35">
      <c r="B28" s="47" t="s">
        <v>88</v>
      </c>
      <c r="C28" s="18" t="s">
        <v>40</v>
      </c>
      <c r="D28" s="18" t="s">
        <v>40</v>
      </c>
      <c r="E28" s="18" t="s">
        <v>40</v>
      </c>
      <c r="F28" s="18" t="s">
        <v>40</v>
      </c>
      <c r="G28" s="18" t="s">
        <v>40</v>
      </c>
      <c r="H28" s="18" t="s">
        <v>40</v>
      </c>
      <c r="I28" s="18" t="s">
        <v>40</v>
      </c>
      <c r="J28" s="18"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0.75</v>
      </c>
      <c r="D31" s="48">
        <v>0.75</v>
      </c>
      <c r="E31" s="48">
        <v>0.75</v>
      </c>
      <c r="F31" s="48">
        <v>0.75</v>
      </c>
      <c r="G31" s="48">
        <v>0.65</v>
      </c>
      <c r="H31" s="48">
        <v>0.8</v>
      </c>
      <c r="I31" s="48">
        <v>0.65</v>
      </c>
      <c r="J31" s="48">
        <v>0.8</v>
      </c>
      <c r="K31" s="35" t="s">
        <v>19</v>
      </c>
      <c r="L31" s="27">
        <v>2</v>
      </c>
    </row>
    <row r="32" spans="2:12" ht="15" thickBot="1" x14ac:dyDescent="0.35">
      <c r="B32" s="47" t="s">
        <v>90</v>
      </c>
      <c r="C32" s="48">
        <v>0.25</v>
      </c>
      <c r="D32" s="48">
        <v>0.25</v>
      </c>
      <c r="E32" s="48">
        <v>0.25</v>
      </c>
      <c r="F32" s="48">
        <v>0.25</v>
      </c>
      <c r="G32" s="48">
        <v>0.2</v>
      </c>
      <c r="H32" s="48">
        <v>0.35</v>
      </c>
      <c r="I32" s="48">
        <v>0.2</v>
      </c>
      <c r="J32" s="48">
        <v>0.35</v>
      </c>
      <c r="K32" s="35" t="s">
        <v>19</v>
      </c>
      <c r="L32" s="27">
        <v>2</v>
      </c>
    </row>
    <row r="33" spans="1:13" ht="15" thickBot="1" x14ac:dyDescent="0.35">
      <c r="B33" s="47" t="s">
        <v>12</v>
      </c>
      <c r="C33" s="28" t="s">
        <v>40</v>
      </c>
      <c r="D33" s="28" t="s">
        <v>40</v>
      </c>
      <c r="E33" s="28" t="s">
        <v>40</v>
      </c>
      <c r="F33" s="28" t="s">
        <v>40</v>
      </c>
      <c r="G33" s="42" t="s">
        <v>40</v>
      </c>
      <c r="H33" s="42" t="s">
        <v>40</v>
      </c>
      <c r="I33" s="42" t="s">
        <v>40</v>
      </c>
      <c r="J33" s="42" t="s">
        <v>40</v>
      </c>
      <c r="K33" s="35"/>
      <c r="L33" s="28"/>
    </row>
    <row r="34" spans="1:13" ht="15" thickBot="1" x14ac:dyDescent="0.35">
      <c r="B34" s="47" t="s">
        <v>26</v>
      </c>
      <c r="C34" s="28" t="s">
        <v>48</v>
      </c>
      <c r="D34" s="28" t="s">
        <v>48</v>
      </c>
      <c r="E34" s="28" t="s">
        <v>48</v>
      </c>
      <c r="F34" s="28" t="s">
        <v>48</v>
      </c>
      <c r="G34" s="18">
        <v>1</v>
      </c>
      <c r="H34" s="18">
        <v>2</v>
      </c>
      <c r="I34" s="18">
        <v>1</v>
      </c>
      <c r="J34" s="18">
        <v>2</v>
      </c>
      <c r="K34" s="35"/>
      <c r="L34" s="28" t="s">
        <v>46</v>
      </c>
    </row>
    <row r="35" spans="1:13" ht="15" thickBot="1" x14ac:dyDescent="0.35">
      <c r="B35" s="11"/>
      <c r="C35" s="14"/>
      <c r="D35" s="14"/>
      <c r="E35" s="14"/>
      <c r="F35" s="14"/>
      <c r="G35" s="14"/>
      <c r="H35" s="14"/>
      <c r="I35" s="14"/>
      <c r="J35" s="14"/>
      <c r="K35" s="35"/>
      <c r="L35" s="27"/>
    </row>
    <row r="36" spans="1:13" ht="15" thickBot="1" x14ac:dyDescent="0.35">
      <c r="B36" s="6" t="s">
        <v>22</v>
      </c>
      <c r="C36" s="14"/>
      <c r="D36" s="14"/>
      <c r="E36" s="14"/>
      <c r="F36" s="14"/>
      <c r="G36" s="14"/>
      <c r="H36" s="14"/>
      <c r="I36" s="14"/>
      <c r="J36" s="14"/>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35"/>
      <c r="L37" s="27">
        <v>2</v>
      </c>
    </row>
    <row r="38" spans="1:13" ht="15" thickBot="1" x14ac:dyDescent="0.35">
      <c r="B38" s="47" t="s">
        <v>72</v>
      </c>
      <c r="C38" s="18">
        <v>240000</v>
      </c>
      <c r="D38" s="18">
        <v>240000</v>
      </c>
      <c r="E38" s="18">
        <v>240000</v>
      </c>
      <c r="F38" s="18">
        <v>240000</v>
      </c>
      <c r="G38" s="18">
        <v>192000</v>
      </c>
      <c r="H38" s="18">
        <v>288000</v>
      </c>
      <c r="I38" s="18">
        <v>192000</v>
      </c>
      <c r="J38" s="18">
        <v>288000</v>
      </c>
      <c r="K38" s="35"/>
      <c r="L38" s="27">
        <v>2</v>
      </c>
    </row>
    <row r="39" spans="1:13" x14ac:dyDescent="0.3">
      <c r="B39" s="43"/>
      <c r="C39" s="44"/>
      <c r="D39" s="44"/>
      <c r="E39" s="44"/>
      <c r="F39" s="44"/>
      <c r="G39" s="44"/>
      <c r="H39" s="44"/>
      <c r="I39" s="44"/>
      <c r="J39" s="44"/>
      <c r="K39" s="45"/>
      <c r="L39" s="45"/>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12"/>
      <c r="D47" s="12"/>
      <c r="E47" s="12"/>
      <c r="F47" s="12"/>
      <c r="G47" s="12"/>
      <c r="H47" s="12"/>
      <c r="I47" s="12"/>
      <c r="J47" s="12"/>
      <c r="K47" s="12"/>
      <c r="L47" s="12"/>
      <c r="M47" s="12"/>
    </row>
    <row r="48" spans="1:13" x14ac:dyDescent="0.3">
      <c r="A48" s="1" t="s">
        <v>15</v>
      </c>
      <c r="B48" s="36" t="s">
        <v>30</v>
      </c>
      <c r="C48" s="12"/>
      <c r="D48" s="12"/>
      <c r="E48" s="12"/>
      <c r="F48" s="12"/>
      <c r="G48" s="12"/>
      <c r="H48" s="12"/>
      <c r="I48" s="12"/>
      <c r="J48" s="12"/>
      <c r="K48" s="12"/>
      <c r="L48" s="12"/>
      <c r="M48" s="12"/>
    </row>
    <row r="49" spans="1:13" ht="34.200000000000003" x14ac:dyDescent="0.3">
      <c r="A49" s="1" t="s">
        <v>16</v>
      </c>
      <c r="B49" s="37" t="s">
        <v>36</v>
      </c>
      <c r="C49" s="12"/>
      <c r="D49" s="12"/>
      <c r="E49" s="12"/>
      <c r="F49" s="12"/>
      <c r="G49" s="12"/>
      <c r="H49" s="12"/>
      <c r="I49" s="12"/>
      <c r="J49" s="12"/>
      <c r="K49" s="12"/>
      <c r="L49" s="12"/>
      <c r="M49" s="12"/>
    </row>
    <row r="50" spans="1:13" ht="45.6" x14ac:dyDescent="0.3">
      <c r="A50" s="1" t="s">
        <v>17</v>
      </c>
      <c r="B50" s="38" t="s">
        <v>52</v>
      </c>
      <c r="C50" s="12"/>
      <c r="D50" s="12"/>
      <c r="E50" s="12"/>
      <c r="F50" s="12"/>
      <c r="G50" s="12"/>
      <c r="H50" s="12"/>
      <c r="I50" s="12"/>
      <c r="J50" s="12"/>
      <c r="K50" s="12"/>
      <c r="L50" s="12"/>
      <c r="M50" s="12"/>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5"/>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6.2" thickBot="1" x14ac:dyDescent="0.35">
      <c r="B1" s="54" t="s">
        <v>96</v>
      </c>
    </row>
    <row r="2" spans="2:12" ht="15" thickBot="1" x14ac:dyDescent="0.35">
      <c r="B2" s="5" t="s">
        <v>0</v>
      </c>
      <c r="C2" s="151" t="s">
        <v>34</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16" t="s">
        <v>9</v>
      </c>
      <c r="C6" s="41">
        <v>10</v>
      </c>
      <c r="D6" s="41">
        <v>10</v>
      </c>
      <c r="E6" s="41">
        <v>10</v>
      </c>
      <c r="F6" s="41">
        <v>10</v>
      </c>
      <c r="G6" s="17">
        <v>8</v>
      </c>
      <c r="H6" s="17">
        <v>12</v>
      </c>
      <c r="I6" s="17">
        <v>8</v>
      </c>
      <c r="J6" s="17">
        <v>12</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16" t="s">
        <v>10</v>
      </c>
      <c r="C9" s="33">
        <v>40</v>
      </c>
      <c r="D9" s="33">
        <v>40</v>
      </c>
      <c r="E9" s="33">
        <v>40</v>
      </c>
      <c r="F9" s="33">
        <v>40</v>
      </c>
      <c r="G9" s="33">
        <v>30</v>
      </c>
      <c r="H9" s="33">
        <v>50</v>
      </c>
      <c r="I9" s="33">
        <v>30</v>
      </c>
      <c r="J9" s="33">
        <v>50</v>
      </c>
      <c r="K9" s="27" t="s">
        <v>17</v>
      </c>
      <c r="L9" s="27">
        <v>1</v>
      </c>
    </row>
    <row r="10" spans="2:12" ht="15" thickBot="1" x14ac:dyDescent="0.35">
      <c r="B10" s="16" t="s">
        <v>24</v>
      </c>
      <c r="C10" s="17"/>
      <c r="D10" s="17"/>
      <c r="E10" s="17"/>
      <c r="F10" s="17"/>
      <c r="G10" s="17"/>
      <c r="H10" s="17"/>
      <c r="I10" s="17"/>
      <c r="J10" s="1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17">
        <v>1</v>
      </c>
      <c r="D13" s="17">
        <v>1</v>
      </c>
      <c r="E13" s="17">
        <v>1</v>
      </c>
      <c r="F13" s="17">
        <v>1</v>
      </c>
      <c r="G13" s="33" t="s">
        <v>27</v>
      </c>
      <c r="H13" s="33" t="s">
        <v>48</v>
      </c>
      <c r="I13" s="33" t="s">
        <v>27</v>
      </c>
      <c r="J13" s="33" t="s">
        <v>48</v>
      </c>
      <c r="K13" s="27"/>
      <c r="L13" s="27"/>
    </row>
    <row r="14" spans="2:12" ht="15" thickBot="1" x14ac:dyDescent="0.35">
      <c r="B14" s="16"/>
      <c r="C14" s="17"/>
      <c r="D14" s="17"/>
      <c r="E14" s="17"/>
      <c r="F14" s="17"/>
      <c r="G14" s="17"/>
      <c r="H14" s="17"/>
      <c r="I14" s="17"/>
      <c r="J14" s="17"/>
      <c r="K14" s="27"/>
      <c r="L14" s="27"/>
    </row>
    <row r="15" spans="2:12" ht="15" thickBot="1" x14ac:dyDescent="0.35">
      <c r="B15" s="6" t="s">
        <v>8</v>
      </c>
      <c r="C15" s="7"/>
      <c r="D15" s="7"/>
      <c r="E15" s="7"/>
      <c r="F15" s="7"/>
      <c r="G15" s="7"/>
      <c r="H15" s="7"/>
      <c r="I15" s="7"/>
      <c r="J15" s="7"/>
      <c r="K15" s="7"/>
      <c r="L15" s="9"/>
    </row>
    <row r="16" spans="2:12" ht="21" thickBot="1" x14ac:dyDescent="0.35">
      <c r="B16" s="47" t="s">
        <v>91</v>
      </c>
      <c r="C16" s="17">
        <v>680</v>
      </c>
      <c r="D16" s="17">
        <v>680</v>
      </c>
      <c r="E16" s="27">
        <v>680</v>
      </c>
      <c r="F16" s="27">
        <v>680</v>
      </c>
      <c r="G16" s="18" t="s">
        <v>53</v>
      </c>
      <c r="H16" s="18" t="s">
        <v>53</v>
      </c>
      <c r="I16" s="18" t="s">
        <v>53</v>
      </c>
      <c r="J16" s="18" t="s">
        <v>53</v>
      </c>
      <c r="K16" s="27" t="s">
        <v>39</v>
      </c>
      <c r="L16" s="27" t="s">
        <v>37</v>
      </c>
    </row>
    <row r="17" spans="2:12" ht="15" thickBot="1" x14ac:dyDescent="0.35">
      <c r="B17" s="47" t="s">
        <v>76</v>
      </c>
      <c r="C17" s="18">
        <v>3200</v>
      </c>
      <c r="D17" s="18">
        <v>3200</v>
      </c>
      <c r="E17" s="18">
        <v>3200</v>
      </c>
      <c r="F17" s="18">
        <v>3200</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3850</v>
      </c>
      <c r="D19" s="18">
        <v>3850</v>
      </c>
      <c r="E19" s="18">
        <v>3850</v>
      </c>
      <c r="F19" s="18">
        <v>3850</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27"/>
      <c r="L20" s="27"/>
    </row>
    <row r="21" spans="2:12" ht="15" thickBot="1" x14ac:dyDescent="0.35">
      <c r="B21" s="47" t="s">
        <v>80</v>
      </c>
      <c r="C21" s="18">
        <v>180</v>
      </c>
      <c r="D21" s="18">
        <v>180</v>
      </c>
      <c r="E21" s="18">
        <v>180</v>
      </c>
      <c r="F21" s="18">
        <v>180</v>
      </c>
      <c r="G21" s="18" t="s">
        <v>53</v>
      </c>
      <c r="H21" s="18" t="s">
        <v>53</v>
      </c>
      <c r="I21" s="18" t="s">
        <v>53</v>
      </c>
      <c r="J21" s="18" t="s">
        <v>53</v>
      </c>
      <c r="K21" s="27"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370</v>
      </c>
      <c r="D24" s="18">
        <v>370</v>
      </c>
      <c r="E24" s="18">
        <v>370</v>
      </c>
      <c r="F24" s="18">
        <v>370</v>
      </c>
      <c r="G24" s="18" t="s">
        <v>53</v>
      </c>
      <c r="H24" s="18" t="s">
        <v>53</v>
      </c>
      <c r="I24" s="18" t="s">
        <v>53</v>
      </c>
      <c r="J24" s="18" t="s">
        <v>53</v>
      </c>
      <c r="K24" s="35" t="s">
        <v>58</v>
      </c>
      <c r="L24" s="27" t="s">
        <v>37</v>
      </c>
    </row>
    <row r="25" spans="2:12" ht="15" thickBot="1" x14ac:dyDescent="0.35">
      <c r="B25" s="47" t="s">
        <v>84</v>
      </c>
      <c r="C25" s="18">
        <v>540</v>
      </c>
      <c r="D25" s="18">
        <v>540</v>
      </c>
      <c r="E25" s="18">
        <v>540</v>
      </c>
      <c r="F25" s="18">
        <v>540</v>
      </c>
      <c r="G25" s="18" t="s">
        <v>53</v>
      </c>
      <c r="H25" s="18" t="s">
        <v>53</v>
      </c>
      <c r="I25" s="18" t="s">
        <v>53</v>
      </c>
      <c r="J25" s="18" t="s">
        <v>53</v>
      </c>
      <c r="K25" s="35" t="s">
        <v>58</v>
      </c>
      <c r="L25" s="27" t="s">
        <v>37</v>
      </c>
    </row>
    <row r="26" spans="2:12" ht="15" thickBot="1" x14ac:dyDescent="0.35">
      <c r="B26" s="47" t="s">
        <v>85</v>
      </c>
      <c r="C26" s="18">
        <v>955</v>
      </c>
      <c r="D26" s="18">
        <v>955</v>
      </c>
      <c r="E26" s="18">
        <v>955</v>
      </c>
      <c r="F26" s="18">
        <v>955</v>
      </c>
      <c r="G26" s="18" t="s">
        <v>53</v>
      </c>
      <c r="H26" s="18" t="s">
        <v>53</v>
      </c>
      <c r="I26" s="18" t="s">
        <v>53</v>
      </c>
      <c r="J26" s="18" t="s">
        <v>53</v>
      </c>
      <c r="K26" s="35" t="s">
        <v>58</v>
      </c>
      <c r="L26" s="27" t="s">
        <v>37</v>
      </c>
    </row>
    <row r="27" spans="2:12" ht="15" thickBot="1" x14ac:dyDescent="0.35">
      <c r="B27" s="47" t="s">
        <v>86</v>
      </c>
      <c r="C27" s="17" t="s">
        <v>40</v>
      </c>
      <c r="D27" s="27" t="s">
        <v>40</v>
      </c>
      <c r="E27" s="27" t="s">
        <v>40</v>
      </c>
      <c r="F27" s="27" t="s">
        <v>40</v>
      </c>
      <c r="G27" s="42" t="s">
        <v>40</v>
      </c>
      <c r="H27" s="42" t="s">
        <v>40</v>
      </c>
      <c r="I27" s="42" t="s">
        <v>40</v>
      </c>
      <c r="J27" s="42" t="s">
        <v>40</v>
      </c>
      <c r="K27" s="27"/>
      <c r="L27" s="27"/>
    </row>
    <row r="28" spans="2:12" ht="15" thickBot="1" x14ac:dyDescent="0.35">
      <c r="B28" s="47" t="s">
        <v>88</v>
      </c>
      <c r="C28" s="17" t="s">
        <v>40</v>
      </c>
      <c r="D28" s="27" t="s">
        <v>40</v>
      </c>
      <c r="E28" s="27" t="s">
        <v>40</v>
      </c>
      <c r="F28" s="27" t="s">
        <v>40</v>
      </c>
      <c r="G28" s="42" t="s">
        <v>40</v>
      </c>
      <c r="H28" s="42" t="s">
        <v>40</v>
      </c>
      <c r="I28" s="42" t="s">
        <v>40</v>
      </c>
      <c r="J28" s="42" t="s">
        <v>40</v>
      </c>
      <c r="K28" s="27"/>
      <c r="L28" s="27"/>
    </row>
    <row r="29" spans="2:12" ht="15" thickBot="1" x14ac:dyDescent="0.35">
      <c r="B29" s="47" t="s">
        <v>42</v>
      </c>
      <c r="C29" s="18">
        <v>100000</v>
      </c>
      <c r="D29" s="18">
        <v>100000</v>
      </c>
      <c r="E29" s="18">
        <v>100000</v>
      </c>
      <c r="F29" s="18">
        <v>100000</v>
      </c>
      <c r="G29" s="18">
        <v>80000</v>
      </c>
      <c r="H29" s="18">
        <v>120000</v>
      </c>
      <c r="I29" s="18">
        <v>80000</v>
      </c>
      <c r="J29" s="18">
        <v>120000</v>
      </c>
      <c r="K29" s="28"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28" t="s">
        <v>59</v>
      </c>
      <c r="L30" s="27">
        <v>2</v>
      </c>
    </row>
    <row r="31" spans="2:12" ht="15" thickBot="1" x14ac:dyDescent="0.35">
      <c r="B31" s="47" t="s">
        <v>89</v>
      </c>
      <c r="C31" s="48">
        <v>0.75</v>
      </c>
      <c r="D31" s="48">
        <v>0.75</v>
      </c>
      <c r="E31" s="48">
        <v>0.75</v>
      </c>
      <c r="F31" s="48">
        <v>0.75</v>
      </c>
      <c r="G31" s="48">
        <v>0.65</v>
      </c>
      <c r="H31" s="48">
        <v>0.8</v>
      </c>
      <c r="I31" s="48">
        <v>0.65</v>
      </c>
      <c r="J31" s="48">
        <v>0.8</v>
      </c>
      <c r="K31" s="27" t="s">
        <v>19</v>
      </c>
      <c r="L31" s="27">
        <v>2</v>
      </c>
    </row>
    <row r="32" spans="2:12" ht="15" thickBot="1" x14ac:dyDescent="0.35">
      <c r="B32" s="47" t="s">
        <v>90</v>
      </c>
      <c r="C32" s="48">
        <v>0.25</v>
      </c>
      <c r="D32" s="48">
        <v>0.25</v>
      </c>
      <c r="E32" s="48">
        <v>0.25</v>
      </c>
      <c r="F32" s="48">
        <v>0.25</v>
      </c>
      <c r="G32" s="48">
        <v>0.2</v>
      </c>
      <c r="H32" s="48">
        <v>0.35</v>
      </c>
      <c r="I32" s="48">
        <v>0.2</v>
      </c>
      <c r="J32" s="48">
        <v>0.35</v>
      </c>
      <c r="K32" s="27" t="s">
        <v>19</v>
      </c>
      <c r="L32" s="27">
        <v>2</v>
      </c>
    </row>
    <row r="33" spans="1:13" ht="15" thickBot="1" x14ac:dyDescent="0.35">
      <c r="B33" s="47" t="s">
        <v>12</v>
      </c>
      <c r="C33" s="28" t="s">
        <v>40</v>
      </c>
      <c r="D33" s="28" t="s">
        <v>40</v>
      </c>
      <c r="E33" s="28" t="s">
        <v>40</v>
      </c>
      <c r="F33" s="28" t="s">
        <v>40</v>
      </c>
      <c r="G33" s="42" t="s">
        <v>40</v>
      </c>
      <c r="H33" s="42" t="s">
        <v>40</v>
      </c>
      <c r="I33" s="42" t="s">
        <v>40</v>
      </c>
      <c r="J33" s="42" t="s">
        <v>40</v>
      </c>
      <c r="K33" s="28"/>
      <c r="L33" s="28"/>
    </row>
    <row r="34" spans="1:13" ht="15" thickBot="1" x14ac:dyDescent="0.35">
      <c r="B34" s="47" t="s">
        <v>26</v>
      </c>
      <c r="C34" s="28" t="s">
        <v>48</v>
      </c>
      <c r="D34" s="39" t="s">
        <v>48</v>
      </c>
      <c r="E34" s="39" t="s">
        <v>48</v>
      </c>
      <c r="F34" s="39" t="s">
        <v>48</v>
      </c>
      <c r="G34" s="39">
        <v>1</v>
      </c>
      <c r="H34" s="39">
        <v>2</v>
      </c>
      <c r="I34" s="18">
        <v>1</v>
      </c>
      <c r="J34" s="18">
        <v>2</v>
      </c>
      <c r="K34" s="28"/>
      <c r="L34" s="28" t="s">
        <v>46</v>
      </c>
    </row>
    <row r="35" spans="1:13" ht="15" thickBot="1" x14ac:dyDescent="0.35">
      <c r="B35" s="11"/>
      <c r="C35" s="17"/>
      <c r="D35" s="17"/>
      <c r="E35" s="17"/>
      <c r="F35" s="17"/>
      <c r="G35" s="17"/>
      <c r="H35" s="17"/>
      <c r="I35" s="17"/>
      <c r="J35" s="17"/>
      <c r="K35" s="27"/>
      <c r="L35" s="27"/>
    </row>
    <row r="36" spans="1:13" ht="15" thickBot="1" x14ac:dyDescent="0.35">
      <c r="B36" s="6" t="s">
        <v>22</v>
      </c>
      <c r="C36" s="17"/>
      <c r="D36" s="17"/>
      <c r="E36" s="17"/>
      <c r="F36" s="17"/>
      <c r="G36" s="17"/>
      <c r="H36" s="17"/>
      <c r="I36" s="17"/>
      <c r="J36" s="17"/>
      <c r="K36" s="27"/>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15"/>
      <c r="D47" s="15"/>
      <c r="E47" s="15"/>
      <c r="F47" s="15"/>
      <c r="G47" s="15"/>
      <c r="H47" s="15"/>
      <c r="I47" s="15"/>
      <c r="J47" s="15"/>
      <c r="K47" s="15"/>
      <c r="L47" s="15"/>
      <c r="M47" s="15"/>
    </row>
    <row r="48" spans="1:13" x14ac:dyDescent="0.3">
      <c r="A48" s="1" t="s">
        <v>15</v>
      </c>
      <c r="B48" s="36" t="s">
        <v>30</v>
      </c>
      <c r="C48" s="15"/>
      <c r="D48" s="15"/>
      <c r="E48" s="15"/>
      <c r="F48" s="15"/>
      <c r="G48" s="15"/>
      <c r="H48" s="15"/>
      <c r="I48" s="15"/>
      <c r="J48" s="15"/>
      <c r="K48" s="15"/>
      <c r="L48" s="15"/>
      <c r="M48" s="15"/>
    </row>
    <row r="49" spans="1:13" ht="34.200000000000003" x14ac:dyDescent="0.3">
      <c r="A49" s="1" t="s">
        <v>16</v>
      </c>
      <c r="B49" s="37" t="s">
        <v>36</v>
      </c>
      <c r="C49" s="15"/>
      <c r="D49" s="15"/>
      <c r="E49" s="15"/>
      <c r="F49" s="15"/>
      <c r="G49" s="15"/>
      <c r="H49" s="15"/>
      <c r="I49" s="15"/>
      <c r="J49" s="15"/>
      <c r="K49" s="15"/>
      <c r="L49" s="15"/>
      <c r="M49" s="15"/>
    </row>
    <row r="50" spans="1:13" ht="45.6" x14ac:dyDescent="0.3">
      <c r="A50" s="1" t="s">
        <v>17</v>
      </c>
      <c r="B50" s="38" t="s">
        <v>52</v>
      </c>
      <c r="C50" s="15"/>
      <c r="D50" s="15"/>
      <c r="E50" s="15"/>
      <c r="F50" s="15"/>
      <c r="G50" s="15"/>
      <c r="H50" s="15"/>
      <c r="I50" s="15"/>
      <c r="J50" s="15"/>
      <c r="K50" s="15"/>
      <c r="L50" s="15"/>
      <c r="M50" s="15"/>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Low Temperature"/>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55"/>
  <sheetViews>
    <sheetView zoomScale="110" zoomScaleNormal="110" workbookViewId="0">
      <selection activeCell="C2" sqref="C2:K2"/>
    </sheetView>
  </sheetViews>
  <sheetFormatPr defaultColWidth="9.33203125" defaultRowHeight="14.4" x14ac:dyDescent="0.3"/>
  <cols>
    <col min="1" max="1" width="2.33203125" style="4" bestFit="1" customWidth="1"/>
    <col min="2" max="2" width="56.109375" style="4" customWidth="1"/>
    <col min="3" max="5" width="9.33203125" style="4"/>
    <col min="6" max="7" width="10" style="4" bestFit="1" customWidth="1"/>
    <col min="8" max="16" width="9.33203125" style="4"/>
    <col min="17" max="17" width="30.6640625" style="4" customWidth="1"/>
    <col min="18" max="18" width="18.5546875" style="4" customWidth="1"/>
    <col min="19" max="19" width="14.44140625" style="4" customWidth="1"/>
    <col min="20" max="20" width="10.33203125" style="4" customWidth="1"/>
    <col min="21" max="21" width="34.5546875" style="4" customWidth="1"/>
    <col min="22" max="22" width="45.6640625" style="4" customWidth="1"/>
    <col min="23" max="16384" width="9.33203125" style="4"/>
  </cols>
  <sheetData>
    <row r="1" spans="2:17" ht="15" thickBot="1" x14ac:dyDescent="0.35">
      <c r="B1" s="53"/>
    </row>
    <row r="2" spans="2:17" ht="15" thickBot="1" x14ac:dyDescent="0.35">
      <c r="B2" s="5" t="s">
        <v>0</v>
      </c>
      <c r="C2" s="181" t="s">
        <v>302</v>
      </c>
      <c r="D2" s="167"/>
      <c r="E2" s="167"/>
      <c r="F2" s="167"/>
      <c r="G2" s="167"/>
      <c r="H2" s="167"/>
      <c r="I2" s="167"/>
      <c r="J2" s="167"/>
      <c r="K2" s="168"/>
      <c r="M2" s="97"/>
    </row>
    <row r="3" spans="2:17" x14ac:dyDescent="0.3">
      <c r="B3" s="169"/>
      <c r="C3" s="171">
        <v>2020</v>
      </c>
      <c r="D3" s="171">
        <v>2030</v>
      </c>
      <c r="E3" s="171">
        <v>2050</v>
      </c>
      <c r="F3" s="173" t="s">
        <v>1</v>
      </c>
      <c r="G3" s="174"/>
      <c r="H3" s="173" t="s">
        <v>2</v>
      </c>
      <c r="I3" s="174"/>
      <c r="J3" s="171" t="s">
        <v>3</v>
      </c>
      <c r="K3" s="171" t="s">
        <v>4</v>
      </c>
      <c r="M3" s="95"/>
      <c r="Q3" s="95"/>
    </row>
    <row r="4" spans="2:17" ht="15" thickBot="1" x14ac:dyDescent="0.35">
      <c r="B4" s="170"/>
      <c r="C4" s="172"/>
      <c r="D4" s="172"/>
      <c r="E4" s="172"/>
      <c r="F4" s="175"/>
      <c r="G4" s="176"/>
      <c r="H4" s="175"/>
      <c r="I4" s="176"/>
      <c r="J4" s="172"/>
      <c r="K4" s="172"/>
      <c r="Q4" s="95"/>
    </row>
    <row r="5" spans="2:17" ht="15" thickBot="1" x14ac:dyDescent="0.35">
      <c r="B5" s="6" t="s">
        <v>5</v>
      </c>
      <c r="C5" s="7"/>
      <c r="D5" s="7"/>
      <c r="E5" s="7"/>
      <c r="F5" s="8" t="s">
        <v>6</v>
      </c>
      <c r="G5" s="8" t="s">
        <v>7</v>
      </c>
      <c r="H5" s="8" t="s">
        <v>6</v>
      </c>
      <c r="I5" s="8" t="s">
        <v>7</v>
      </c>
      <c r="J5" s="7"/>
      <c r="K5" s="9"/>
      <c r="Q5" s="95"/>
    </row>
    <row r="6" spans="2:17" ht="15" thickBot="1" x14ac:dyDescent="0.35">
      <c r="B6" s="106" t="s">
        <v>301</v>
      </c>
      <c r="C6" s="107">
        <v>0.06</v>
      </c>
      <c r="D6" s="107">
        <v>0.06</v>
      </c>
      <c r="E6" s="107">
        <v>0.06</v>
      </c>
      <c r="F6" s="107">
        <v>0.05</v>
      </c>
      <c r="G6" s="107">
        <v>0.75</v>
      </c>
      <c r="H6" s="107">
        <v>0.05</v>
      </c>
      <c r="I6" s="107">
        <v>0.75</v>
      </c>
      <c r="J6" s="107" t="s">
        <v>14</v>
      </c>
      <c r="K6" s="107">
        <v>3</v>
      </c>
      <c r="Q6" s="95"/>
    </row>
    <row r="7" spans="2:17" ht="15" thickBot="1" x14ac:dyDescent="0.35">
      <c r="B7" s="106" t="s">
        <v>300</v>
      </c>
      <c r="C7" s="107">
        <v>0.04</v>
      </c>
      <c r="D7" s="107">
        <v>0.04</v>
      </c>
      <c r="E7" s="107">
        <v>0.04</v>
      </c>
      <c r="F7" s="107">
        <v>0.03</v>
      </c>
      <c r="G7" s="107">
        <v>0.05</v>
      </c>
      <c r="H7" s="107">
        <v>0.03</v>
      </c>
      <c r="I7" s="107">
        <v>0.05</v>
      </c>
      <c r="J7" s="107" t="s">
        <v>14</v>
      </c>
      <c r="K7" s="107">
        <v>3</v>
      </c>
      <c r="Q7" s="95"/>
    </row>
    <row r="8" spans="2:17" ht="15" thickBot="1" x14ac:dyDescent="0.35">
      <c r="B8" s="106" t="s">
        <v>299</v>
      </c>
      <c r="C8" s="107">
        <v>0.02</v>
      </c>
      <c r="D8" s="107">
        <v>0.02</v>
      </c>
      <c r="E8" s="107">
        <v>0.02</v>
      </c>
      <c r="F8" s="107">
        <v>1.4999999999999999E-2</v>
      </c>
      <c r="G8" s="107">
        <v>2.5000000000000001E-2</v>
      </c>
      <c r="H8" s="107">
        <v>1.4999999999999999E-2</v>
      </c>
      <c r="I8" s="107">
        <v>2.5000000000000001E-2</v>
      </c>
      <c r="J8" s="107" t="s">
        <v>14</v>
      </c>
      <c r="K8" s="107">
        <v>3</v>
      </c>
      <c r="Q8" s="95"/>
    </row>
    <row r="9" spans="2:17" ht="15" thickBot="1" x14ac:dyDescent="0.35">
      <c r="B9" s="106" t="s">
        <v>10</v>
      </c>
      <c r="C9" s="107">
        <v>50</v>
      </c>
      <c r="D9" s="107">
        <v>50</v>
      </c>
      <c r="E9" s="107">
        <v>50</v>
      </c>
      <c r="F9" s="107">
        <v>45</v>
      </c>
      <c r="G9" s="107">
        <v>55</v>
      </c>
      <c r="H9" s="107">
        <v>45</v>
      </c>
      <c r="I9" s="107">
        <v>55</v>
      </c>
      <c r="J9" s="107"/>
      <c r="K9" s="107">
        <v>1</v>
      </c>
      <c r="Q9" s="95"/>
    </row>
    <row r="10" spans="2:17" ht="15" thickBot="1" x14ac:dyDescent="0.35">
      <c r="B10" s="106" t="s">
        <v>25</v>
      </c>
      <c r="C10" s="107">
        <v>1</v>
      </c>
      <c r="D10" s="107">
        <v>1</v>
      </c>
      <c r="E10" s="107">
        <v>1</v>
      </c>
      <c r="F10" s="107">
        <v>0.7</v>
      </c>
      <c r="G10" s="107">
        <v>1.5</v>
      </c>
      <c r="H10" s="107">
        <v>0.5</v>
      </c>
      <c r="I10" s="107">
        <v>1.5</v>
      </c>
      <c r="J10" s="107"/>
      <c r="K10" s="107">
        <v>1</v>
      </c>
      <c r="M10" s="95"/>
      <c r="O10" s="95"/>
    </row>
    <row r="11" spans="2:17" ht="15" thickBot="1" x14ac:dyDescent="0.35">
      <c r="B11" s="6" t="s">
        <v>8</v>
      </c>
      <c r="C11" s="7"/>
      <c r="D11" s="7"/>
      <c r="E11" s="7"/>
      <c r="F11" s="7"/>
      <c r="G11" s="7"/>
      <c r="H11" s="7"/>
      <c r="I11" s="7"/>
      <c r="J11" s="7"/>
      <c r="K11" s="9"/>
      <c r="M11" s="95"/>
    </row>
    <row r="12" spans="2:17" ht="15" thickBot="1" x14ac:dyDescent="0.35">
      <c r="B12" s="58" t="s">
        <v>118</v>
      </c>
      <c r="C12" s="7"/>
      <c r="D12" s="7"/>
      <c r="E12" s="7"/>
      <c r="F12" s="7"/>
      <c r="G12" s="7"/>
      <c r="H12" s="7"/>
      <c r="I12" s="7"/>
      <c r="J12" s="7"/>
      <c r="K12" s="9"/>
    </row>
    <row r="13" spans="2:17" ht="16.2" customHeight="1" thickBot="1" x14ac:dyDescent="0.35">
      <c r="B13" s="105" t="s">
        <v>298</v>
      </c>
      <c r="C13" s="24">
        <v>15</v>
      </c>
      <c r="D13" s="24">
        <v>15</v>
      </c>
      <c r="E13" s="24">
        <v>15</v>
      </c>
      <c r="F13" s="24">
        <v>12</v>
      </c>
      <c r="G13" s="24">
        <v>20</v>
      </c>
      <c r="H13" s="24">
        <v>12</v>
      </c>
      <c r="I13" s="24">
        <v>20</v>
      </c>
      <c r="J13" s="107" t="s">
        <v>15</v>
      </c>
      <c r="K13" s="107">
        <v>3</v>
      </c>
    </row>
    <row r="14" spans="2:17" ht="15" thickBot="1" x14ac:dyDescent="0.35">
      <c r="B14" s="105" t="s">
        <v>297</v>
      </c>
      <c r="C14" s="24">
        <v>8</v>
      </c>
      <c r="D14" s="24">
        <v>8</v>
      </c>
      <c r="E14" s="24">
        <v>8</v>
      </c>
      <c r="F14" s="24">
        <v>6</v>
      </c>
      <c r="G14" s="24">
        <v>10</v>
      </c>
      <c r="H14" s="24">
        <v>6</v>
      </c>
      <c r="I14" s="24">
        <v>10</v>
      </c>
      <c r="J14" s="107" t="s">
        <v>15</v>
      </c>
      <c r="K14" s="107">
        <v>3</v>
      </c>
    </row>
    <row r="15" spans="2:17" ht="15" thickBot="1" x14ac:dyDescent="0.35">
      <c r="B15" s="105" t="s">
        <v>296</v>
      </c>
      <c r="C15" s="94">
        <v>2.2999999999999998</v>
      </c>
      <c r="D15" s="94">
        <v>2.2999999999999998</v>
      </c>
      <c r="E15" s="94">
        <v>2.2999999999999998</v>
      </c>
      <c r="F15" s="94">
        <v>1.8</v>
      </c>
      <c r="G15" s="24">
        <v>3</v>
      </c>
      <c r="H15" s="94">
        <v>1.8</v>
      </c>
      <c r="I15" s="24">
        <v>3</v>
      </c>
      <c r="J15" s="107" t="s">
        <v>15</v>
      </c>
      <c r="K15" s="107">
        <v>3</v>
      </c>
    </row>
    <row r="16" spans="2:17" ht="15" thickBot="1" x14ac:dyDescent="0.35">
      <c r="B16" s="105" t="s">
        <v>295</v>
      </c>
      <c r="C16" s="24">
        <v>4</v>
      </c>
      <c r="D16" s="24">
        <v>4</v>
      </c>
      <c r="E16" s="24">
        <v>4</v>
      </c>
      <c r="F16" s="24">
        <v>3</v>
      </c>
      <c r="G16" s="24">
        <v>7</v>
      </c>
      <c r="H16" s="24">
        <v>3</v>
      </c>
      <c r="I16" s="24">
        <v>7</v>
      </c>
      <c r="J16" s="107" t="s">
        <v>16</v>
      </c>
      <c r="K16" s="107">
        <v>2</v>
      </c>
      <c r="M16" s="108"/>
    </row>
    <row r="17" spans="1:12" ht="15" thickBot="1" x14ac:dyDescent="0.35">
      <c r="B17" s="105" t="s">
        <v>294</v>
      </c>
      <c r="C17" s="93">
        <v>75</v>
      </c>
      <c r="D17" s="93">
        <v>75</v>
      </c>
      <c r="E17" s="93">
        <v>75</v>
      </c>
      <c r="F17" s="93"/>
      <c r="G17" s="93"/>
      <c r="H17" s="93"/>
      <c r="I17" s="93"/>
      <c r="J17" s="107"/>
      <c r="K17" s="107">
        <v>1</v>
      </c>
    </row>
    <row r="18" spans="1:12" ht="15" thickBot="1" x14ac:dyDescent="0.35">
      <c r="B18" s="105" t="s">
        <v>293</v>
      </c>
      <c r="C18" s="93">
        <v>25</v>
      </c>
      <c r="D18" s="93">
        <v>25</v>
      </c>
      <c r="E18" s="93">
        <v>25</v>
      </c>
      <c r="F18" s="93"/>
      <c r="G18" s="93"/>
      <c r="H18" s="93"/>
      <c r="I18" s="93"/>
      <c r="J18" s="107"/>
      <c r="K18" s="107">
        <v>1</v>
      </c>
    </row>
    <row r="19" spans="1:12" ht="15" thickBot="1" x14ac:dyDescent="0.35">
      <c r="B19" s="105" t="s">
        <v>292</v>
      </c>
      <c r="C19" s="24">
        <v>4</v>
      </c>
      <c r="D19" s="24">
        <v>4</v>
      </c>
      <c r="E19" s="24">
        <v>4</v>
      </c>
      <c r="F19" s="107">
        <v>2</v>
      </c>
      <c r="G19" s="107">
        <v>6</v>
      </c>
      <c r="H19" s="107">
        <v>2</v>
      </c>
      <c r="I19" s="107">
        <v>6</v>
      </c>
      <c r="J19" s="107" t="s">
        <v>17</v>
      </c>
      <c r="K19" s="107">
        <v>3</v>
      </c>
    </row>
    <row r="20" spans="1:12" ht="15" thickBot="1" x14ac:dyDescent="0.35">
      <c r="B20" s="105" t="s">
        <v>291</v>
      </c>
      <c r="C20" s="24">
        <v>20</v>
      </c>
      <c r="D20" s="24">
        <v>20</v>
      </c>
      <c r="E20" s="24">
        <v>20</v>
      </c>
      <c r="F20" s="24">
        <v>10</v>
      </c>
      <c r="G20" s="24">
        <v>30</v>
      </c>
      <c r="H20" s="24">
        <v>10</v>
      </c>
      <c r="I20" s="24">
        <v>30</v>
      </c>
      <c r="J20" s="107" t="s">
        <v>18</v>
      </c>
      <c r="K20" s="107">
        <v>2</v>
      </c>
    </row>
    <row r="21" spans="1:12" ht="15" thickBot="1" x14ac:dyDescent="0.35">
      <c r="B21" s="105" t="s">
        <v>290</v>
      </c>
      <c r="C21" s="24">
        <v>0</v>
      </c>
      <c r="D21" s="24">
        <v>0</v>
      </c>
      <c r="E21" s="24">
        <v>0</v>
      </c>
      <c r="F21" s="91"/>
      <c r="G21" s="91"/>
      <c r="H21" s="91"/>
      <c r="I21" s="91"/>
      <c r="J21" s="107"/>
      <c r="K21" s="107"/>
    </row>
    <row r="22" spans="1:12" ht="15" thickBot="1" x14ac:dyDescent="0.35">
      <c r="B22" s="11"/>
      <c r="C22" s="107"/>
      <c r="D22" s="107"/>
      <c r="E22" s="107"/>
      <c r="F22" s="107"/>
      <c r="G22" s="107"/>
      <c r="H22" s="107"/>
      <c r="I22" s="107"/>
      <c r="J22" s="107"/>
      <c r="K22" s="107"/>
    </row>
    <row r="23" spans="1:12" ht="15" thickBot="1" x14ac:dyDescent="0.35">
      <c r="B23" s="6" t="s">
        <v>22</v>
      </c>
      <c r="C23" s="107"/>
      <c r="D23" s="107"/>
      <c r="E23" s="107"/>
      <c r="F23" s="107"/>
      <c r="G23" s="107"/>
      <c r="H23" s="107"/>
      <c r="I23" s="107"/>
      <c r="J23" s="107"/>
      <c r="K23" s="107"/>
    </row>
    <row r="24" spans="1:12" ht="15" thickBot="1" x14ac:dyDescent="0.35">
      <c r="B24" s="11"/>
      <c r="C24" s="107"/>
      <c r="D24" s="107"/>
      <c r="E24" s="107"/>
      <c r="F24" s="107"/>
      <c r="G24" s="107"/>
      <c r="H24" s="107"/>
      <c r="I24" s="107"/>
      <c r="J24" s="107"/>
      <c r="K24" s="107"/>
    </row>
    <row r="25" spans="1:12" ht="15" thickBot="1" x14ac:dyDescent="0.35">
      <c r="B25" s="106"/>
      <c r="C25" s="107"/>
      <c r="D25" s="107"/>
      <c r="E25" s="107"/>
      <c r="F25" s="107"/>
      <c r="G25" s="107"/>
      <c r="H25" s="107"/>
      <c r="I25" s="107"/>
      <c r="J25" s="107"/>
      <c r="K25" s="107"/>
    </row>
    <row r="26" spans="1:12" x14ac:dyDescent="0.3">
      <c r="B26" s="3" t="s">
        <v>21</v>
      </c>
    </row>
    <row r="27" spans="1:12" x14ac:dyDescent="0.3">
      <c r="A27" s="1">
        <v>1</v>
      </c>
      <c r="B27" s="148" t="s">
        <v>289</v>
      </c>
      <c r="C27" s="148"/>
      <c r="D27" s="148"/>
      <c r="E27" s="148"/>
      <c r="F27" s="148"/>
      <c r="G27" s="148"/>
      <c r="H27" s="148"/>
      <c r="I27" s="148"/>
      <c r="J27" s="148"/>
      <c r="K27" s="148"/>
    </row>
    <row r="28" spans="1:12" x14ac:dyDescent="0.3">
      <c r="A28" s="1">
        <v>2</v>
      </c>
      <c r="B28" s="148" t="s">
        <v>288</v>
      </c>
      <c r="C28" s="148"/>
      <c r="D28" s="148"/>
      <c r="E28" s="148"/>
      <c r="F28" s="148"/>
      <c r="G28" s="148"/>
      <c r="H28" s="148"/>
      <c r="I28" s="148"/>
      <c r="J28" s="148"/>
      <c r="K28" s="148"/>
    </row>
    <row r="29" spans="1:12" x14ac:dyDescent="0.3">
      <c r="A29" s="1">
        <v>3</v>
      </c>
      <c r="B29" s="104" t="s">
        <v>287</v>
      </c>
      <c r="C29" s="104"/>
      <c r="D29" s="104"/>
      <c r="E29" s="104"/>
      <c r="F29" s="104"/>
      <c r="G29" s="104"/>
      <c r="H29" s="104"/>
      <c r="I29" s="104"/>
      <c r="J29" s="104"/>
      <c r="K29" s="104"/>
    </row>
    <row r="30" spans="1:12" x14ac:dyDescent="0.3">
      <c r="A30" s="1"/>
      <c r="B30" s="148"/>
      <c r="C30" s="148"/>
      <c r="D30" s="148"/>
      <c r="E30" s="148"/>
      <c r="F30" s="148"/>
      <c r="G30" s="148"/>
      <c r="H30" s="148"/>
      <c r="I30" s="148"/>
      <c r="J30" s="148"/>
      <c r="K30" s="148"/>
    </row>
    <row r="31" spans="1:12" x14ac:dyDescent="0.3">
      <c r="A31" s="1"/>
      <c r="B31" s="3" t="s">
        <v>13</v>
      </c>
      <c r="C31" s="2"/>
      <c r="D31" s="2"/>
      <c r="E31" s="2"/>
      <c r="F31" s="2"/>
      <c r="G31" s="2"/>
      <c r="H31" s="2"/>
      <c r="I31" s="2"/>
      <c r="J31" s="2"/>
      <c r="K31" s="2"/>
      <c r="L31" s="2"/>
    </row>
    <row r="32" spans="1:12" s="89" customFormat="1" ht="26.7" customHeight="1" x14ac:dyDescent="0.3">
      <c r="A32" s="29" t="s">
        <v>14</v>
      </c>
      <c r="B32" s="148" t="s">
        <v>286</v>
      </c>
      <c r="C32" s="148"/>
      <c r="D32" s="148"/>
      <c r="E32" s="148"/>
      <c r="F32" s="148"/>
      <c r="G32" s="148"/>
      <c r="H32" s="148"/>
      <c r="I32" s="148"/>
      <c r="J32" s="148"/>
      <c r="K32" s="148"/>
    </row>
    <row r="33" spans="1:12" s="89" customFormat="1" ht="44.1" customHeight="1" x14ac:dyDescent="0.3">
      <c r="A33" s="29" t="s">
        <v>15</v>
      </c>
      <c r="B33" s="148" t="s">
        <v>285</v>
      </c>
      <c r="C33" s="148"/>
      <c r="D33" s="148"/>
      <c r="E33" s="148"/>
      <c r="F33" s="148"/>
      <c r="G33" s="148"/>
      <c r="H33" s="148"/>
      <c r="I33" s="148"/>
      <c r="J33" s="148"/>
      <c r="K33" s="148"/>
    </row>
    <row r="34" spans="1:12" s="89" customFormat="1" ht="24.9" customHeight="1" x14ac:dyDescent="0.3">
      <c r="A34" s="29" t="s">
        <v>16</v>
      </c>
      <c r="B34" s="148" t="s">
        <v>284</v>
      </c>
      <c r="C34" s="148"/>
      <c r="D34" s="148"/>
      <c r="E34" s="148"/>
      <c r="F34" s="148"/>
      <c r="G34" s="148"/>
      <c r="H34" s="148"/>
      <c r="I34" s="148"/>
      <c r="J34" s="148"/>
      <c r="K34" s="148"/>
    </row>
    <row r="35" spans="1:12" s="89" customFormat="1" ht="30" customHeight="1" x14ac:dyDescent="0.3">
      <c r="A35" s="29" t="s">
        <v>17</v>
      </c>
      <c r="B35" s="148" t="s">
        <v>283</v>
      </c>
      <c r="C35" s="148"/>
      <c r="D35" s="148"/>
      <c r="E35" s="148"/>
      <c r="F35" s="148"/>
      <c r="G35" s="148"/>
      <c r="H35" s="148"/>
      <c r="I35" s="148"/>
      <c r="J35" s="148"/>
      <c r="K35" s="148"/>
    </row>
    <row r="36" spans="1:12" s="89" customFormat="1" ht="12.75" customHeight="1" x14ac:dyDescent="0.3">
      <c r="A36" s="29" t="s">
        <v>18</v>
      </c>
      <c r="B36" s="148" t="s">
        <v>282</v>
      </c>
      <c r="C36" s="148"/>
      <c r="D36" s="148"/>
      <c r="E36" s="148"/>
      <c r="F36" s="148"/>
      <c r="G36" s="148"/>
      <c r="H36" s="148"/>
      <c r="I36" s="148"/>
      <c r="J36" s="148"/>
      <c r="K36" s="148"/>
    </row>
    <row r="37" spans="1:12" s="89" customFormat="1" x14ac:dyDescent="0.3">
      <c r="A37" s="29"/>
      <c r="B37" s="148"/>
      <c r="C37" s="148"/>
      <c r="D37" s="148"/>
      <c r="E37" s="148"/>
      <c r="F37" s="148"/>
      <c r="G37" s="148"/>
      <c r="H37" s="148"/>
      <c r="I37" s="148"/>
      <c r="J37" s="148"/>
      <c r="K37" s="148"/>
    </row>
    <row r="38" spans="1:12" s="89" customFormat="1" ht="15" customHeight="1" x14ac:dyDescent="0.3">
      <c r="A38" s="29"/>
      <c r="B38" s="148"/>
      <c r="C38" s="148"/>
      <c r="D38" s="148"/>
      <c r="E38" s="148"/>
      <c r="F38" s="148"/>
      <c r="G38" s="148"/>
      <c r="H38" s="148"/>
      <c r="I38" s="148"/>
      <c r="J38" s="148"/>
      <c r="K38" s="148"/>
    </row>
    <row r="39" spans="1:12" s="89" customFormat="1" ht="15" customHeight="1" x14ac:dyDescent="0.3">
      <c r="A39" s="29"/>
      <c r="B39" s="148"/>
      <c r="C39" s="148"/>
      <c r="D39" s="148"/>
      <c r="E39" s="148"/>
      <c r="F39" s="148"/>
      <c r="G39" s="148"/>
      <c r="H39" s="148"/>
      <c r="I39" s="148"/>
      <c r="J39" s="148"/>
      <c r="K39" s="148"/>
    </row>
    <row r="40" spans="1:12" s="89" customFormat="1" x14ac:dyDescent="0.3">
      <c r="A40" s="29"/>
    </row>
    <row r="41" spans="1:12" s="89" customFormat="1" ht="15" customHeight="1" x14ac:dyDescent="0.3">
      <c r="A41" s="29"/>
      <c r="B41" s="148"/>
      <c r="C41" s="148"/>
      <c r="D41" s="148"/>
      <c r="E41" s="148"/>
      <c r="F41" s="148"/>
      <c r="G41" s="148"/>
      <c r="H41" s="148"/>
      <c r="I41" s="148"/>
      <c r="J41" s="148"/>
      <c r="K41" s="148"/>
    </row>
    <row r="42" spans="1:12" s="89" customFormat="1" ht="39.75" customHeight="1" x14ac:dyDescent="0.3">
      <c r="A42" s="29"/>
      <c r="B42" s="148"/>
      <c r="C42" s="148"/>
      <c r="D42" s="148"/>
      <c r="E42" s="148"/>
      <c r="F42" s="148"/>
      <c r="G42" s="148"/>
      <c r="H42" s="148"/>
      <c r="I42" s="148"/>
      <c r="J42" s="148"/>
      <c r="K42" s="148"/>
    </row>
    <row r="43" spans="1:12" x14ac:dyDescent="0.3">
      <c r="A43" s="1"/>
    </row>
    <row r="44" spans="1:12" ht="36.75" customHeight="1" x14ac:dyDescent="0.3">
      <c r="A44" s="1"/>
      <c r="C44" s="148"/>
      <c r="D44" s="148"/>
      <c r="E44" s="148"/>
      <c r="F44" s="148"/>
      <c r="G44" s="148"/>
      <c r="H44" s="148"/>
      <c r="I44" s="148"/>
      <c r="J44" s="148"/>
      <c r="K44" s="148"/>
      <c r="L44" s="148"/>
    </row>
    <row r="45" spans="1:12" ht="39" customHeight="1" x14ac:dyDescent="0.3">
      <c r="A45" s="1"/>
      <c r="C45" s="148"/>
      <c r="D45" s="148"/>
      <c r="E45" s="148"/>
      <c r="F45" s="148"/>
      <c r="G45" s="148"/>
      <c r="H45" s="148"/>
      <c r="I45" s="148"/>
      <c r="J45" s="148"/>
      <c r="K45" s="148"/>
      <c r="L45" s="148"/>
    </row>
    <row r="46" spans="1:12" x14ac:dyDescent="0.3">
      <c r="A46" s="1"/>
    </row>
    <row r="47" spans="1:12" x14ac:dyDescent="0.3">
      <c r="A47" s="1"/>
    </row>
    <row r="48" spans="1:12"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sheetData>
  <mergeCells count="24">
    <mergeCell ref="B41:K41"/>
    <mergeCell ref="B42:K42"/>
    <mergeCell ref="C44:L44"/>
    <mergeCell ref="C45:L45"/>
    <mergeCell ref="B35:K35"/>
    <mergeCell ref="B36:K36"/>
    <mergeCell ref="B38:K38"/>
    <mergeCell ref="B39:K39"/>
    <mergeCell ref="B37:K37"/>
    <mergeCell ref="B33:K33"/>
    <mergeCell ref="B34:K34"/>
    <mergeCell ref="C2:K2"/>
    <mergeCell ref="B3:B4"/>
    <mergeCell ref="C3:C4"/>
    <mergeCell ref="D3:D4"/>
    <mergeCell ref="E3:E4"/>
    <mergeCell ref="F3:G4"/>
    <mergeCell ref="H3:I4"/>
    <mergeCell ref="J3:J4"/>
    <mergeCell ref="K3:K4"/>
    <mergeCell ref="B27:K27"/>
    <mergeCell ref="B28:K28"/>
    <mergeCell ref="B30:K30"/>
    <mergeCell ref="B32:K32"/>
  </mergeCells>
  <hyperlinks>
    <hyperlink ref="C2" location="INDEX" display="CO2 pipeline transport "/>
  </hyperlinks>
  <pageMargins left="0.7" right="0.7" top="0.75" bottom="0.75" header="0.3" footer="0.3"/>
  <pageSetup paperSize="9" scale="2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31"/>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310</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c r="C6" s="92"/>
      <c r="D6" s="92"/>
      <c r="E6" s="92"/>
      <c r="F6" s="107"/>
      <c r="G6" s="107"/>
      <c r="H6" s="107"/>
      <c r="I6" s="107"/>
      <c r="J6" s="107"/>
      <c r="K6" s="107"/>
      <c r="P6" s="99"/>
    </row>
    <row r="7" spans="2:18" ht="15" thickBot="1" x14ac:dyDescent="0.35">
      <c r="B7" s="105" t="s">
        <v>309</v>
      </c>
      <c r="C7" s="100">
        <v>0.17</v>
      </c>
      <c r="D7" s="100">
        <v>0.16</v>
      </c>
      <c r="E7" s="100">
        <v>0.13</v>
      </c>
      <c r="F7" s="100"/>
      <c r="G7" s="100"/>
      <c r="H7" s="100"/>
      <c r="I7" s="100"/>
      <c r="J7" s="107" t="s">
        <v>14</v>
      </c>
      <c r="K7" s="107">
        <v>1</v>
      </c>
      <c r="P7" s="99"/>
    </row>
    <row r="8" spans="2:18" ht="15" thickBot="1" x14ac:dyDescent="0.35">
      <c r="B8" s="106" t="s">
        <v>10</v>
      </c>
      <c r="C8" s="107">
        <v>10</v>
      </c>
      <c r="D8" s="107">
        <v>10</v>
      </c>
      <c r="E8" s="107">
        <v>10</v>
      </c>
      <c r="F8" s="107"/>
      <c r="G8" s="107"/>
      <c r="H8" s="107"/>
      <c r="I8" s="107"/>
      <c r="J8" s="107" t="s">
        <v>15</v>
      </c>
      <c r="K8" s="107"/>
    </row>
    <row r="9" spans="2:18" ht="15" thickBot="1" x14ac:dyDescent="0.35">
      <c r="B9" s="10" t="s">
        <v>25</v>
      </c>
      <c r="C9" s="107">
        <v>0.5</v>
      </c>
      <c r="D9" s="107">
        <v>0.5</v>
      </c>
      <c r="E9" s="107">
        <v>0.5</v>
      </c>
      <c r="F9" s="107"/>
      <c r="G9" s="107"/>
      <c r="H9" s="107"/>
      <c r="I9" s="107"/>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customHeight="1" thickBot="1" x14ac:dyDescent="0.35">
      <c r="B12" s="47" t="s">
        <v>308</v>
      </c>
      <c r="C12" s="107">
        <v>3.8</v>
      </c>
      <c r="D12" s="107">
        <v>3.8</v>
      </c>
      <c r="E12" s="107">
        <v>3.8</v>
      </c>
      <c r="F12" s="107"/>
      <c r="G12" s="107"/>
      <c r="H12" s="107"/>
      <c r="I12" s="107"/>
      <c r="J12" s="107" t="s">
        <v>16</v>
      </c>
      <c r="K12" s="107">
        <v>2</v>
      </c>
    </row>
    <row r="13" spans="2:18" ht="15" customHeight="1" thickBot="1" x14ac:dyDescent="0.35">
      <c r="B13" s="47" t="s">
        <v>307</v>
      </c>
      <c r="C13" s="107">
        <v>0.14000000000000001</v>
      </c>
      <c r="D13" s="107">
        <v>0.14000000000000001</v>
      </c>
      <c r="E13" s="107">
        <v>0.14000000000000001</v>
      </c>
      <c r="F13" s="107"/>
      <c r="G13" s="107"/>
      <c r="H13" s="107"/>
      <c r="I13" s="107"/>
      <c r="J13" s="107" t="s">
        <v>16</v>
      </c>
      <c r="K13" s="107">
        <v>2</v>
      </c>
    </row>
    <row r="14" spans="2:18" ht="15" thickBot="1" x14ac:dyDescent="0.35">
      <c r="B14" s="47"/>
      <c r="C14" s="107"/>
      <c r="D14" s="107"/>
      <c r="E14" s="107"/>
      <c r="F14" s="107"/>
      <c r="G14" s="107"/>
      <c r="H14" s="107"/>
      <c r="I14" s="107"/>
      <c r="J14" s="107"/>
      <c r="K14" s="107"/>
    </row>
    <row r="15" spans="2:18" ht="15" thickBot="1" x14ac:dyDescent="0.35">
      <c r="B15" s="11"/>
      <c r="C15" s="107"/>
      <c r="D15" s="107"/>
      <c r="E15" s="107"/>
      <c r="F15" s="107"/>
      <c r="G15" s="107"/>
      <c r="H15" s="107"/>
      <c r="I15" s="107"/>
      <c r="J15" s="107"/>
      <c r="K15" s="107"/>
    </row>
    <row r="16" spans="2:18" ht="15" thickBot="1" x14ac:dyDescent="0.35">
      <c r="B16" s="6" t="s">
        <v>22</v>
      </c>
      <c r="C16" s="107"/>
      <c r="D16" s="107"/>
      <c r="E16" s="107"/>
      <c r="F16" s="107"/>
      <c r="G16" s="107"/>
      <c r="H16" s="107"/>
      <c r="I16" s="107"/>
      <c r="J16" s="107"/>
      <c r="K16" s="107"/>
    </row>
    <row r="17" spans="1:13" ht="15" thickBot="1" x14ac:dyDescent="0.35">
      <c r="B17" s="11"/>
      <c r="C17" s="107"/>
      <c r="D17" s="107"/>
      <c r="E17" s="107"/>
      <c r="F17" s="107"/>
      <c r="G17" s="107"/>
      <c r="H17" s="107"/>
      <c r="I17" s="107"/>
      <c r="J17" s="107"/>
      <c r="K17" s="107"/>
    </row>
    <row r="18" spans="1:13" ht="15" thickBot="1" x14ac:dyDescent="0.35">
      <c r="B18" s="106"/>
      <c r="C18" s="107"/>
      <c r="D18" s="107"/>
      <c r="E18" s="107"/>
      <c r="F18" s="107"/>
      <c r="G18" s="107"/>
      <c r="H18" s="107"/>
      <c r="I18" s="107"/>
      <c r="J18" s="107"/>
      <c r="K18" s="107"/>
    </row>
    <row r="19" spans="1:13" x14ac:dyDescent="0.3">
      <c r="B19" s="3" t="s">
        <v>21</v>
      </c>
    </row>
    <row r="20" spans="1:13" ht="15" customHeight="1" x14ac:dyDescent="0.3">
      <c r="A20" s="1">
        <v>1</v>
      </c>
      <c r="B20" s="177" t="s">
        <v>306</v>
      </c>
      <c r="C20" s="177"/>
      <c r="D20" s="177"/>
      <c r="E20" s="177"/>
      <c r="F20" s="177"/>
      <c r="G20" s="177"/>
      <c r="H20" s="177"/>
      <c r="I20" s="177"/>
      <c r="J20" s="177"/>
      <c r="K20" s="177"/>
    </row>
    <row r="21" spans="1:13" x14ac:dyDescent="0.3">
      <c r="A21" s="1">
        <v>2</v>
      </c>
      <c r="B21" s="177" t="s">
        <v>287</v>
      </c>
      <c r="C21" s="177"/>
      <c r="D21" s="177"/>
      <c r="E21" s="177"/>
      <c r="F21" s="177"/>
      <c r="G21" s="177"/>
      <c r="H21" s="177"/>
      <c r="I21" s="177"/>
      <c r="J21" s="177"/>
      <c r="K21" s="177"/>
    </row>
    <row r="22" spans="1:13" ht="23.25" customHeight="1" x14ac:dyDescent="0.3">
      <c r="A22" s="1"/>
      <c r="B22" s="3" t="s">
        <v>13</v>
      </c>
      <c r="C22" s="2"/>
      <c r="D22" s="2"/>
      <c r="E22" s="2"/>
      <c r="F22" s="2"/>
      <c r="G22" s="2"/>
      <c r="H22" s="2"/>
      <c r="I22" s="2"/>
      <c r="J22" s="2"/>
      <c r="K22" s="2"/>
      <c r="L22" s="2"/>
    </row>
    <row r="23" spans="1:13" x14ac:dyDescent="0.3">
      <c r="A23" s="29" t="s">
        <v>14</v>
      </c>
      <c r="B23" s="148" t="s">
        <v>305</v>
      </c>
      <c r="C23" s="148"/>
      <c r="D23" s="148"/>
      <c r="E23" s="148"/>
      <c r="F23" s="148"/>
      <c r="G23" s="148"/>
      <c r="H23" s="148"/>
      <c r="I23" s="148"/>
      <c r="J23" s="148"/>
      <c r="K23" s="148"/>
      <c r="L23" s="104"/>
    </row>
    <row r="24" spans="1:13" ht="15" customHeight="1" x14ac:dyDescent="0.3">
      <c r="A24" s="29" t="s">
        <v>15</v>
      </c>
      <c r="B24" s="148" t="s">
        <v>304</v>
      </c>
      <c r="C24" s="148"/>
      <c r="D24" s="148"/>
      <c r="E24" s="148"/>
      <c r="F24" s="148"/>
      <c r="G24" s="148"/>
      <c r="H24" s="148"/>
      <c r="I24" s="148"/>
      <c r="J24" s="148"/>
      <c r="K24" s="148"/>
      <c r="L24" s="104"/>
    </row>
    <row r="25" spans="1:13" ht="39.75" customHeight="1" x14ac:dyDescent="0.3">
      <c r="A25" s="29" t="s">
        <v>16</v>
      </c>
      <c r="B25" s="148" t="s">
        <v>303</v>
      </c>
      <c r="C25" s="148"/>
      <c r="D25" s="148"/>
      <c r="E25" s="148"/>
      <c r="F25" s="148"/>
      <c r="G25" s="148"/>
      <c r="H25" s="148"/>
      <c r="I25" s="148"/>
      <c r="J25" s="148"/>
      <c r="K25" s="148"/>
      <c r="L25" s="104"/>
    </row>
    <row r="26" spans="1:13" x14ac:dyDescent="0.3">
      <c r="A26" s="29" t="s">
        <v>17</v>
      </c>
      <c r="B26" s="148"/>
      <c r="C26" s="148"/>
      <c r="D26" s="148"/>
      <c r="E26" s="148"/>
      <c r="F26" s="148"/>
      <c r="G26" s="148"/>
      <c r="H26" s="148"/>
      <c r="I26" s="148"/>
      <c r="J26" s="148"/>
      <c r="K26" s="148"/>
      <c r="L26" s="104"/>
    </row>
    <row r="27" spans="1:13" x14ac:dyDescent="0.3">
      <c r="A27" s="29" t="s">
        <v>18</v>
      </c>
      <c r="B27" s="148"/>
      <c r="C27" s="148"/>
      <c r="D27" s="148"/>
      <c r="E27" s="148"/>
      <c r="F27" s="148"/>
      <c r="G27" s="148"/>
      <c r="H27" s="148"/>
      <c r="I27" s="148"/>
      <c r="J27" s="148"/>
      <c r="K27" s="148"/>
      <c r="L27" s="104"/>
    </row>
    <row r="28" spans="1:13" ht="14.25" customHeight="1" x14ac:dyDescent="0.3">
      <c r="A28" s="29"/>
      <c r="B28" s="148"/>
      <c r="C28" s="148"/>
      <c r="D28" s="148"/>
      <c r="E28" s="148"/>
      <c r="F28" s="148"/>
      <c r="G28" s="148"/>
      <c r="H28" s="148"/>
      <c r="I28" s="148"/>
      <c r="J28" s="148"/>
      <c r="K28" s="148"/>
      <c r="L28" s="104"/>
    </row>
    <row r="29" spans="1:13" ht="15" customHeight="1" x14ac:dyDescent="0.3">
      <c r="A29" s="29"/>
      <c r="B29" s="148"/>
      <c r="C29" s="148"/>
      <c r="D29" s="148"/>
      <c r="E29" s="148"/>
      <c r="F29" s="148"/>
      <c r="G29" s="148"/>
      <c r="H29" s="148"/>
      <c r="I29" s="148"/>
      <c r="J29" s="148"/>
      <c r="K29" s="148"/>
      <c r="L29" s="104"/>
    </row>
    <row r="30" spans="1:13" x14ac:dyDescent="0.3">
      <c r="A30" s="29"/>
      <c r="B30" s="148"/>
      <c r="C30" s="148"/>
      <c r="D30" s="148"/>
      <c r="E30" s="148"/>
      <c r="F30" s="148"/>
      <c r="G30" s="148"/>
      <c r="H30" s="148"/>
      <c r="I30" s="148"/>
      <c r="J30" s="148"/>
      <c r="K30" s="148"/>
      <c r="L30" s="104"/>
      <c r="M30" s="4" t="s">
        <v>253</v>
      </c>
    </row>
    <row r="31" spans="1:13" ht="15" customHeight="1" x14ac:dyDescent="0.3">
      <c r="A31" s="29"/>
      <c r="B31" s="148"/>
      <c r="C31" s="148"/>
      <c r="D31" s="148"/>
      <c r="E31" s="148"/>
      <c r="F31" s="148"/>
      <c r="G31" s="148"/>
      <c r="H31" s="148"/>
      <c r="I31" s="148"/>
      <c r="J31" s="148"/>
      <c r="K31" s="148"/>
      <c r="L31" s="104"/>
    </row>
  </sheetData>
  <mergeCells count="20">
    <mergeCell ref="B31:K31"/>
    <mergeCell ref="B25:K25"/>
    <mergeCell ref="B26:K26"/>
    <mergeCell ref="B27:K27"/>
    <mergeCell ref="B28:K28"/>
    <mergeCell ref="B29:K29"/>
    <mergeCell ref="B30:K30"/>
    <mergeCell ref="B20:K20"/>
    <mergeCell ref="B21:K21"/>
    <mergeCell ref="B23:K23"/>
    <mergeCell ref="B24:K24"/>
    <mergeCell ref="C2:K2"/>
    <mergeCell ref="B3:B4"/>
    <mergeCell ref="C3:C4"/>
    <mergeCell ref="D3:D4"/>
    <mergeCell ref="E3:E4"/>
    <mergeCell ref="F3:G4"/>
    <mergeCell ref="H3:I4"/>
    <mergeCell ref="J3:J4"/>
    <mergeCell ref="K3:K4"/>
  </mergeCells>
  <hyperlinks>
    <hyperlink ref="C2" location="INDEX" display="CO₂ road transport by tanker truck"/>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9"/>
  <sheetViews>
    <sheetView zoomScaleNormal="100" workbookViewId="0">
      <selection activeCell="D18" sqref="D18"/>
    </sheetView>
  </sheetViews>
  <sheetFormatPr defaultColWidth="9.109375" defaultRowHeight="14.4" x14ac:dyDescent="0.3"/>
  <cols>
    <col min="1" max="1" width="2.109375" style="59" bestFit="1" customWidth="1"/>
    <col min="2" max="2" width="42.109375" style="59" customWidth="1"/>
    <col min="3" max="12" width="9.109375" style="59"/>
    <col min="13" max="13" width="87.44140625" style="59" customWidth="1"/>
    <col min="14" max="16384" width="9.109375" style="59"/>
  </cols>
  <sheetData>
    <row r="1" spans="1:14" ht="15" thickBot="1" x14ac:dyDescent="0.35">
      <c r="A1" s="115"/>
      <c r="B1" s="53" t="s">
        <v>130</v>
      </c>
    </row>
    <row r="2" spans="1:14" ht="16.5" customHeight="1" thickBot="1" x14ac:dyDescent="0.35">
      <c r="B2" s="60" t="s">
        <v>0</v>
      </c>
      <c r="C2" s="151" t="s">
        <v>131</v>
      </c>
      <c r="D2" s="152"/>
      <c r="E2" s="152"/>
      <c r="F2" s="152"/>
      <c r="G2" s="152"/>
      <c r="H2" s="152"/>
      <c r="I2" s="152"/>
      <c r="J2" s="152"/>
      <c r="K2" s="152"/>
      <c r="L2" s="153"/>
      <c r="N2" s="61"/>
    </row>
    <row r="3" spans="1:14" x14ac:dyDescent="0.3">
      <c r="B3" s="154"/>
      <c r="C3" s="156">
        <v>2015</v>
      </c>
      <c r="D3" s="156">
        <v>2020</v>
      </c>
      <c r="E3" s="156">
        <v>2030</v>
      </c>
      <c r="F3" s="156">
        <v>2050</v>
      </c>
      <c r="G3" s="158" t="s">
        <v>1</v>
      </c>
      <c r="H3" s="159"/>
      <c r="I3" s="158" t="s">
        <v>2</v>
      </c>
      <c r="J3" s="159"/>
      <c r="K3" s="156" t="s">
        <v>3</v>
      </c>
      <c r="L3" s="156" t="s">
        <v>4</v>
      </c>
      <c r="N3" s="62"/>
    </row>
    <row r="4" spans="1:14" ht="15" thickBot="1" x14ac:dyDescent="0.35">
      <c r="B4" s="155"/>
      <c r="C4" s="157"/>
      <c r="D4" s="157"/>
      <c r="E4" s="157"/>
      <c r="F4" s="157"/>
      <c r="G4" s="160"/>
      <c r="H4" s="161"/>
      <c r="I4" s="160"/>
      <c r="J4" s="161"/>
      <c r="K4" s="157"/>
      <c r="L4" s="157"/>
    </row>
    <row r="5" spans="1:14" ht="15" thickBot="1" x14ac:dyDescent="0.35">
      <c r="B5" s="63" t="s">
        <v>5</v>
      </c>
      <c r="C5" s="64"/>
      <c r="D5" s="64"/>
      <c r="E5" s="64"/>
      <c r="F5" s="64"/>
      <c r="G5" s="65" t="s">
        <v>6</v>
      </c>
      <c r="H5" s="65" t="s">
        <v>7</v>
      </c>
      <c r="I5" s="65" t="s">
        <v>6</v>
      </c>
      <c r="J5" s="65" t="s">
        <v>7</v>
      </c>
      <c r="K5" s="64"/>
      <c r="L5" s="66"/>
    </row>
    <row r="6" spans="1:14" ht="15" thickBot="1" x14ac:dyDescent="0.35">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1:14" ht="15" thickBot="1" x14ac:dyDescent="0.35">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1:14" ht="15" thickBot="1" x14ac:dyDescent="0.35">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1:14" ht="15" thickBot="1" x14ac:dyDescent="0.35">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1:14" ht="15" thickBot="1" x14ac:dyDescent="0.35">
      <c r="B10" s="57" t="s">
        <v>135</v>
      </c>
      <c r="C10" s="69" t="s">
        <v>40</v>
      </c>
      <c r="D10" s="69" t="s">
        <v>40</v>
      </c>
      <c r="E10" s="69" t="s">
        <v>40</v>
      </c>
      <c r="F10" s="69" t="s">
        <v>40</v>
      </c>
      <c r="G10" s="69" t="s">
        <v>40</v>
      </c>
      <c r="H10" s="69" t="s">
        <v>40</v>
      </c>
      <c r="I10" s="69" t="s">
        <v>40</v>
      </c>
      <c r="J10" s="69" t="s">
        <v>40</v>
      </c>
      <c r="K10" s="69" t="s">
        <v>136</v>
      </c>
      <c r="L10" s="69"/>
    </row>
    <row r="11" spans="1:14" ht="15" thickBot="1" x14ac:dyDescent="0.35">
      <c r="B11" s="57" t="s">
        <v>122</v>
      </c>
      <c r="C11" s="69" t="s">
        <v>40</v>
      </c>
      <c r="D11" s="69" t="s">
        <v>40</v>
      </c>
      <c r="E11" s="69" t="s">
        <v>40</v>
      </c>
      <c r="F11" s="69" t="s">
        <v>40</v>
      </c>
      <c r="G11" s="69" t="s">
        <v>40</v>
      </c>
      <c r="H11" s="69" t="s">
        <v>40</v>
      </c>
      <c r="I11" s="69" t="s">
        <v>40</v>
      </c>
      <c r="J11" s="69" t="s">
        <v>40</v>
      </c>
      <c r="K11" s="69" t="s">
        <v>136</v>
      </c>
      <c r="L11" s="69">
        <v>4</v>
      </c>
    </row>
    <row r="12" spans="1:14" ht="15" thickBot="1" x14ac:dyDescent="0.35">
      <c r="B12" s="57" t="s">
        <v>10</v>
      </c>
      <c r="C12" s="69">
        <v>40</v>
      </c>
      <c r="D12" s="69">
        <v>40</v>
      </c>
      <c r="E12" s="69">
        <v>40</v>
      </c>
      <c r="F12" s="69">
        <v>40</v>
      </c>
      <c r="G12" s="69">
        <v>35</v>
      </c>
      <c r="H12" s="69">
        <v>40</v>
      </c>
      <c r="I12" s="69">
        <v>40</v>
      </c>
      <c r="J12" s="69">
        <v>50</v>
      </c>
      <c r="K12" s="69" t="s">
        <v>16</v>
      </c>
      <c r="L12" s="69">
        <v>5</v>
      </c>
    </row>
    <row r="13" spans="1:14" ht="15" thickBot="1" x14ac:dyDescent="0.35">
      <c r="B13" s="57" t="s">
        <v>24</v>
      </c>
      <c r="C13" s="70">
        <v>0.45</v>
      </c>
      <c r="D13" s="70">
        <v>0.45</v>
      </c>
      <c r="E13" s="70">
        <v>0.45</v>
      </c>
      <c r="F13" s="70">
        <v>0.45</v>
      </c>
      <c r="G13" s="70">
        <v>0.45</v>
      </c>
      <c r="H13" s="70">
        <v>0.45</v>
      </c>
      <c r="I13" s="71">
        <f>C13*0.94</f>
        <v>0.42299999999999999</v>
      </c>
      <c r="J13" s="71">
        <f>C13*1.2</f>
        <v>0.54</v>
      </c>
      <c r="K13" s="69" t="s">
        <v>17</v>
      </c>
      <c r="L13" s="69"/>
      <c r="N13" s="62"/>
    </row>
    <row r="14" spans="1:14" ht="15" thickBot="1" x14ac:dyDescent="0.35">
      <c r="B14" s="57" t="s">
        <v>25</v>
      </c>
      <c r="C14" s="69">
        <v>1.5</v>
      </c>
      <c r="D14" s="69">
        <v>1.5</v>
      </c>
      <c r="E14" s="69">
        <v>1.5</v>
      </c>
      <c r="F14" s="69">
        <v>1.5</v>
      </c>
      <c r="G14" s="69">
        <v>1</v>
      </c>
      <c r="H14" s="69">
        <v>5</v>
      </c>
      <c r="I14" s="69">
        <v>1</v>
      </c>
      <c r="J14" s="69">
        <v>5</v>
      </c>
      <c r="K14" s="69" t="s">
        <v>18</v>
      </c>
      <c r="L14" s="69"/>
      <c r="N14" s="62"/>
    </row>
    <row r="15" spans="1:14" ht="15" thickBot="1" x14ac:dyDescent="0.35">
      <c r="B15" s="57"/>
      <c r="C15" s="69"/>
      <c r="D15" s="69"/>
      <c r="E15" s="69"/>
      <c r="F15" s="69"/>
      <c r="G15" s="69"/>
      <c r="H15" s="69"/>
      <c r="I15" s="69"/>
      <c r="J15" s="69"/>
      <c r="K15" s="69"/>
      <c r="L15" s="69"/>
    </row>
    <row r="16" spans="1:14" ht="15" thickBot="1" x14ac:dyDescent="0.35">
      <c r="B16" s="63" t="s">
        <v>8</v>
      </c>
      <c r="C16" s="64"/>
      <c r="D16" s="64"/>
      <c r="E16" s="64"/>
      <c r="F16" s="64"/>
      <c r="G16" s="64"/>
      <c r="H16" s="64"/>
      <c r="I16" s="64"/>
      <c r="J16" s="64"/>
      <c r="K16" s="64"/>
      <c r="L16" s="66"/>
      <c r="N16" s="62"/>
    </row>
    <row r="17" spans="2:12" ht="15" thickBot="1" x14ac:dyDescent="0.35">
      <c r="B17" s="57" t="s">
        <v>117</v>
      </c>
      <c r="C17" s="68">
        <v>6</v>
      </c>
      <c r="D17" s="68">
        <v>6</v>
      </c>
      <c r="E17" s="68">
        <v>6</v>
      </c>
      <c r="F17" s="68">
        <v>6</v>
      </c>
      <c r="G17" s="69">
        <f>0.9*C17</f>
        <v>5.4</v>
      </c>
      <c r="H17" s="68">
        <f>C17</f>
        <v>6</v>
      </c>
      <c r="I17" s="69">
        <f>0.9*G17</f>
        <v>4.8600000000000003</v>
      </c>
      <c r="J17" s="68">
        <f>H17</f>
        <v>6</v>
      </c>
      <c r="K17" s="69" t="s">
        <v>137</v>
      </c>
      <c r="L17" s="69">
        <v>6.7</v>
      </c>
    </row>
    <row r="18" spans="2:12" ht="15" thickBot="1" x14ac:dyDescent="0.35">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 thickBot="1" x14ac:dyDescent="0.35">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 thickBot="1" x14ac:dyDescent="0.35">
      <c r="B20" s="57" t="s">
        <v>114</v>
      </c>
      <c r="C20" s="69" t="s">
        <v>40</v>
      </c>
      <c r="D20" s="69" t="s">
        <v>40</v>
      </c>
      <c r="E20" s="69" t="s">
        <v>40</v>
      </c>
      <c r="F20" s="69" t="s">
        <v>40</v>
      </c>
      <c r="G20" s="69" t="s">
        <v>40</v>
      </c>
      <c r="H20" s="69" t="s">
        <v>40</v>
      </c>
      <c r="I20" s="69" t="s">
        <v>40</v>
      </c>
      <c r="J20" s="69" t="s">
        <v>40</v>
      </c>
      <c r="K20" s="69" t="s">
        <v>64</v>
      </c>
      <c r="L20" s="69">
        <v>6</v>
      </c>
    </row>
    <row r="21" spans="2:12" ht="15" thickBot="1" x14ac:dyDescent="0.35">
      <c r="B21" s="57" t="s">
        <v>112</v>
      </c>
      <c r="C21" s="69" t="s">
        <v>40</v>
      </c>
      <c r="D21" s="69" t="s">
        <v>40</v>
      </c>
      <c r="E21" s="69" t="s">
        <v>40</v>
      </c>
      <c r="F21" s="69" t="s">
        <v>40</v>
      </c>
      <c r="G21" s="69" t="s">
        <v>40</v>
      </c>
      <c r="H21" s="69" t="s">
        <v>40</v>
      </c>
      <c r="I21" s="69" t="s">
        <v>40</v>
      </c>
      <c r="J21" s="69" t="s">
        <v>40</v>
      </c>
      <c r="K21" s="69" t="s">
        <v>64</v>
      </c>
      <c r="L21" s="69">
        <v>7</v>
      </c>
    </row>
    <row r="22" spans="2:12" ht="15" thickBot="1" x14ac:dyDescent="0.35">
      <c r="B22" s="57" t="s">
        <v>111</v>
      </c>
      <c r="C22" s="69" t="s">
        <v>40</v>
      </c>
      <c r="D22" s="69" t="s">
        <v>40</v>
      </c>
      <c r="E22" s="69" t="s">
        <v>40</v>
      </c>
      <c r="F22" s="69" t="s">
        <v>40</v>
      </c>
      <c r="G22" s="69" t="s">
        <v>40</v>
      </c>
      <c r="H22" s="69" t="s">
        <v>40</v>
      </c>
      <c r="I22" s="69" t="s">
        <v>40</v>
      </c>
      <c r="J22" s="69" t="s">
        <v>40</v>
      </c>
      <c r="K22" s="69" t="s">
        <v>64</v>
      </c>
      <c r="L22" s="69">
        <v>8</v>
      </c>
    </row>
    <row r="23" spans="2:12" ht="15" thickBot="1" x14ac:dyDescent="0.35">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 thickBot="1" x14ac:dyDescent="0.35">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 thickBot="1" x14ac:dyDescent="0.35">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 thickBot="1" x14ac:dyDescent="0.35">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 thickBot="1" x14ac:dyDescent="0.35">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 thickBot="1" x14ac:dyDescent="0.35">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 thickBot="1" x14ac:dyDescent="0.35">
      <c r="B29" s="57" t="s">
        <v>106</v>
      </c>
      <c r="C29" s="69" t="s">
        <v>40</v>
      </c>
      <c r="D29" s="69" t="s">
        <v>40</v>
      </c>
      <c r="E29" s="69" t="s">
        <v>40</v>
      </c>
      <c r="F29" s="69" t="s">
        <v>40</v>
      </c>
      <c r="G29" s="69" t="s">
        <v>40</v>
      </c>
      <c r="H29" s="69" t="s">
        <v>40</v>
      </c>
      <c r="I29" s="69" t="s">
        <v>40</v>
      </c>
      <c r="J29" s="69" t="s">
        <v>40</v>
      </c>
      <c r="K29" s="69" t="s">
        <v>145</v>
      </c>
      <c r="L29" s="69"/>
    </row>
    <row r="30" spans="2:12" ht="15" thickBot="1" x14ac:dyDescent="0.35">
      <c r="B30" s="74"/>
      <c r="C30" s="69"/>
      <c r="D30" s="69"/>
      <c r="E30" s="69"/>
      <c r="F30" s="69"/>
      <c r="G30" s="69"/>
      <c r="H30" s="69"/>
      <c r="I30" s="69"/>
      <c r="J30" s="69"/>
      <c r="K30" s="69"/>
      <c r="L30" s="69"/>
    </row>
    <row r="31" spans="2:12" ht="15" thickBot="1" x14ac:dyDescent="0.35">
      <c r="B31" s="63" t="s">
        <v>22</v>
      </c>
      <c r="C31" s="69"/>
      <c r="D31" s="69"/>
      <c r="E31" s="69"/>
      <c r="F31" s="69"/>
      <c r="G31" s="69"/>
      <c r="H31" s="69"/>
      <c r="I31" s="69"/>
      <c r="J31" s="69"/>
      <c r="K31" s="69"/>
      <c r="L31" s="69"/>
    </row>
    <row r="32" spans="2:12" ht="15" thickBot="1" x14ac:dyDescent="0.35">
      <c r="B32" s="74"/>
      <c r="C32" s="69"/>
      <c r="D32" s="69"/>
      <c r="E32" s="69"/>
      <c r="F32" s="69"/>
      <c r="G32" s="69"/>
      <c r="H32" s="69"/>
      <c r="I32" s="69"/>
      <c r="J32" s="69"/>
      <c r="K32" s="69"/>
      <c r="L32" s="69"/>
    </row>
    <row r="33" spans="1:13" ht="15" thickBot="1" x14ac:dyDescent="0.35">
      <c r="B33" s="57"/>
      <c r="C33" s="69"/>
      <c r="D33" s="69"/>
      <c r="E33" s="69"/>
      <c r="F33" s="69"/>
      <c r="G33" s="69"/>
      <c r="H33" s="69"/>
      <c r="I33" s="69"/>
      <c r="J33" s="69"/>
      <c r="K33" s="69"/>
      <c r="L33" s="69"/>
    </row>
    <row r="34" spans="1:13" x14ac:dyDescent="0.3">
      <c r="B34" s="75"/>
      <c r="C34" s="76"/>
      <c r="D34" s="76"/>
      <c r="E34" s="76"/>
      <c r="F34" s="76"/>
      <c r="G34" s="76"/>
      <c r="H34" s="76"/>
      <c r="I34" s="76"/>
      <c r="J34" s="76"/>
      <c r="K34" s="76"/>
      <c r="L34" s="76"/>
    </row>
    <row r="35" spans="1:13" x14ac:dyDescent="0.3">
      <c r="B35" s="3" t="s">
        <v>21</v>
      </c>
    </row>
    <row r="36" spans="1:13" x14ac:dyDescent="0.3">
      <c r="A36" s="1">
        <v>1</v>
      </c>
      <c r="B36" s="77" t="s">
        <v>146</v>
      </c>
    </row>
    <row r="37" spans="1:13" x14ac:dyDescent="0.3">
      <c r="A37" s="1">
        <v>2</v>
      </c>
      <c r="B37" s="77" t="s">
        <v>147</v>
      </c>
    </row>
    <row r="38" spans="1:13" x14ac:dyDescent="0.3">
      <c r="A38" s="1">
        <v>3</v>
      </c>
      <c r="B38" s="77" t="s">
        <v>148</v>
      </c>
    </row>
    <row r="39" spans="1:13" x14ac:dyDescent="0.3">
      <c r="A39" s="1">
        <v>4</v>
      </c>
      <c r="B39" s="77" t="s">
        <v>149</v>
      </c>
    </row>
    <row r="40" spans="1:13" x14ac:dyDescent="0.3">
      <c r="A40" s="1">
        <v>5</v>
      </c>
      <c r="B40" s="77" t="s">
        <v>150</v>
      </c>
    </row>
    <row r="41" spans="1:13" x14ac:dyDescent="0.3">
      <c r="A41" s="1">
        <v>6</v>
      </c>
      <c r="B41" s="77" t="s">
        <v>151</v>
      </c>
    </row>
    <row r="42" spans="1:13" x14ac:dyDescent="0.3">
      <c r="A42" s="1">
        <v>7</v>
      </c>
      <c r="B42" s="77" t="s">
        <v>152</v>
      </c>
    </row>
    <row r="43" spans="1:13" x14ac:dyDescent="0.3">
      <c r="A43" s="1">
        <v>8</v>
      </c>
      <c r="B43" s="77" t="s">
        <v>153</v>
      </c>
    </row>
    <row r="44" spans="1:13" x14ac:dyDescent="0.3">
      <c r="A44" s="1">
        <v>9</v>
      </c>
      <c r="B44" s="77" t="s">
        <v>154</v>
      </c>
    </row>
    <row r="46" spans="1:13" x14ac:dyDescent="0.3">
      <c r="B46" s="3" t="s">
        <v>13</v>
      </c>
      <c r="C46" s="2"/>
      <c r="D46" s="2"/>
      <c r="E46" s="2"/>
      <c r="F46" s="2"/>
      <c r="G46" s="2"/>
      <c r="H46" s="2"/>
      <c r="I46" s="2"/>
      <c r="J46" s="2"/>
      <c r="K46" s="2"/>
      <c r="L46" s="2"/>
      <c r="M46" s="2"/>
    </row>
    <row r="47" spans="1:13" x14ac:dyDescent="0.3">
      <c r="A47" s="1" t="s">
        <v>14</v>
      </c>
      <c r="B47" s="148" t="s">
        <v>155</v>
      </c>
      <c r="C47" s="148"/>
      <c r="D47" s="148"/>
      <c r="E47" s="148"/>
      <c r="F47" s="148"/>
      <c r="G47" s="148"/>
      <c r="H47" s="148"/>
      <c r="I47" s="148"/>
      <c r="J47" s="148"/>
      <c r="K47" s="148"/>
      <c r="L47" s="148"/>
      <c r="M47" s="148"/>
    </row>
    <row r="48" spans="1:13" ht="64.5" customHeight="1" x14ac:dyDescent="0.3">
      <c r="A48" s="1" t="s">
        <v>15</v>
      </c>
      <c r="B48" s="148" t="s">
        <v>156</v>
      </c>
      <c r="C48" s="148"/>
      <c r="D48" s="148"/>
      <c r="E48" s="148"/>
      <c r="F48" s="148"/>
      <c r="G48" s="148"/>
      <c r="H48" s="148"/>
      <c r="I48" s="148"/>
      <c r="J48" s="148"/>
      <c r="K48" s="148"/>
      <c r="L48" s="148"/>
      <c r="M48" s="148"/>
    </row>
    <row r="49" spans="1:13" ht="27.75" customHeight="1" x14ac:dyDescent="0.3">
      <c r="A49" s="1" t="s">
        <v>16</v>
      </c>
      <c r="B49" s="148" t="s">
        <v>157</v>
      </c>
      <c r="C49" s="149"/>
      <c r="D49" s="149"/>
      <c r="E49" s="149"/>
      <c r="F49" s="149"/>
      <c r="G49" s="149"/>
      <c r="H49" s="149"/>
      <c r="I49" s="149"/>
      <c r="J49" s="149"/>
      <c r="K49" s="149"/>
      <c r="L49" s="149"/>
      <c r="M49" s="149"/>
    </row>
    <row r="50" spans="1:13" ht="31.5" customHeight="1" x14ac:dyDescent="0.3">
      <c r="A50" s="1" t="s">
        <v>17</v>
      </c>
      <c r="B50" s="148" t="s">
        <v>158</v>
      </c>
      <c r="C50" s="149"/>
      <c r="D50" s="149"/>
      <c r="E50" s="149"/>
      <c r="F50" s="149"/>
      <c r="G50" s="149"/>
      <c r="H50" s="149"/>
      <c r="I50" s="149"/>
      <c r="J50" s="149"/>
      <c r="K50" s="149"/>
      <c r="L50" s="149"/>
      <c r="M50" s="149"/>
    </row>
    <row r="51" spans="1:13" x14ac:dyDescent="0.3">
      <c r="A51" s="1" t="s">
        <v>18</v>
      </c>
      <c r="B51" s="148" t="s">
        <v>159</v>
      </c>
      <c r="C51" s="149"/>
      <c r="D51" s="149"/>
      <c r="E51" s="149"/>
      <c r="F51" s="149"/>
      <c r="G51" s="149"/>
      <c r="H51" s="149"/>
      <c r="I51" s="149"/>
      <c r="J51" s="149"/>
      <c r="K51" s="149"/>
      <c r="L51" s="149"/>
      <c r="M51" s="149"/>
    </row>
    <row r="52" spans="1:13" ht="52.5" customHeight="1" x14ac:dyDescent="0.3">
      <c r="A52" s="1" t="s">
        <v>19</v>
      </c>
      <c r="B52" s="148" t="s">
        <v>160</v>
      </c>
      <c r="C52" s="148"/>
      <c r="D52" s="148"/>
      <c r="E52" s="148"/>
      <c r="F52" s="148"/>
      <c r="G52" s="148"/>
      <c r="H52" s="148"/>
      <c r="I52" s="148"/>
      <c r="J52" s="148"/>
      <c r="K52" s="148"/>
      <c r="L52" s="148"/>
      <c r="M52" s="148"/>
    </row>
    <row r="53" spans="1:13" ht="28.5" customHeight="1" x14ac:dyDescent="0.3">
      <c r="A53" s="1" t="s">
        <v>43</v>
      </c>
      <c r="B53" s="148" t="s">
        <v>161</v>
      </c>
      <c r="C53" s="148"/>
      <c r="D53" s="148"/>
      <c r="E53" s="148"/>
      <c r="F53" s="148"/>
      <c r="G53" s="148"/>
      <c r="H53" s="148"/>
      <c r="I53" s="148"/>
      <c r="J53" s="148"/>
      <c r="K53" s="148"/>
      <c r="L53" s="148"/>
      <c r="M53" s="148"/>
    </row>
    <row r="54" spans="1:13" ht="42.75" customHeight="1" x14ac:dyDescent="0.3">
      <c r="A54" s="1" t="s">
        <v>55</v>
      </c>
      <c r="B54" s="148" t="s">
        <v>162</v>
      </c>
      <c r="C54" s="148"/>
      <c r="D54" s="148"/>
      <c r="E54" s="148"/>
      <c r="F54" s="148"/>
      <c r="G54" s="148"/>
      <c r="H54" s="148"/>
      <c r="I54" s="148"/>
      <c r="J54" s="148"/>
      <c r="K54" s="148"/>
      <c r="L54" s="148"/>
      <c r="M54" s="148"/>
    </row>
    <row r="55" spans="1:13" ht="27" customHeight="1" x14ac:dyDescent="0.3">
      <c r="A55" s="1" t="s">
        <v>59</v>
      </c>
      <c r="B55" s="148" t="s">
        <v>163</v>
      </c>
      <c r="C55" s="148"/>
      <c r="D55" s="148"/>
      <c r="E55" s="148"/>
      <c r="F55" s="148"/>
      <c r="G55" s="148"/>
      <c r="H55" s="148"/>
      <c r="I55" s="148"/>
      <c r="J55" s="148"/>
      <c r="K55" s="148"/>
      <c r="L55" s="148"/>
      <c r="M55" s="148"/>
    </row>
    <row r="56" spans="1:13" ht="29.25" customHeight="1" x14ac:dyDescent="0.3">
      <c r="A56" s="1" t="s">
        <v>64</v>
      </c>
      <c r="B56" s="148" t="s">
        <v>164</v>
      </c>
      <c r="C56" s="148"/>
      <c r="D56" s="148"/>
      <c r="E56" s="148"/>
      <c r="F56" s="148"/>
      <c r="G56" s="148"/>
      <c r="H56" s="148"/>
      <c r="I56" s="148"/>
      <c r="J56" s="148"/>
      <c r="K56" s="148"/>
      <c r="L56" s="148"/>
      <c r="M56" s="148"/>
    </row>
    <row r="57" spans="1:13" ht="26.25" customHeight="1" x14ac:dyDescent="0.3">
      <c r="A57" s="1" t="s">
        <v>165</v>
      </c>
      <c r="B57" s="148" t="s">
        <v>166</v>
      </c>
      <c r="C57" s="148"/>
      <c r="D57" s="148"/>
      <c r="E57" s="148"/>
      <c r="F57" s="148"/>
      <c r="G57" s="148"/>
      <c r="H57" s="148"/>
      <c r="I57" s="148"/>
      <c r="J57" s="148"/>
      <c r="K57" s="148"/>
      <c r="L57" s="148"/>
      <c r="M57" s="148"/>
    </row>
    <row r="58" spans="1:13" ht="27.75" customHeight="1" x14ac:dyDescent="0.3">
      <c r="A58" s="1" t="s">
        <v>167</v>
      </c>
      <c r="B58" s="148" t="s">
        <v>168</v>
      </c>
      <c r="C58" s="148"/>
      <c r="D58" s="148"/>
      <c r="E58" s="148"/>
      <c r="F58" s="148"/>
      <c r="G58" s="148"/>
      <c r="H58" s="148"/>
      <c r="I58" s="148"/>
      <c r="J58" s="148"/>
      <c r="K58" s="148"/>
      <c r="L58" s="148"/>
      <c r="M58" s="148"/>
    </row>
    <row r="59" spans="1:13" x14ac:dyDescent="0.3">
      <c r="A59" s="1" t="s">
        <v>169</v>
      </c>
      <c r="B59" s="148" t="s">
        <v>170</v>
      </c>
      <c r="C59" s="148"/>
      <c r="D59" s="148"/>
      <c r="E59" s="148"/>
      <c r="F59" s="148"/>
      <c r="G59" s="148"/>
      <c r="H59" s="148"/>
      <c r="I59" s="148"/>
      <c r="J59" s="148"/>
      <c r="K59" s="148"/>
      <c r="L59" s="148"/>
      <c r="M59" s="148"/>
    </row>
    <row r="60" spans="1:13" ht="27" customHeight="1" x14ac:dyDescent="0.3">
      <c r="A60" s="1" t="s">
        <v>171</v>
      </c>
      <c r="B60" s="148" t="s">
        <v>172</v>
      </c>
      <c r="C60" s="148"/>
      <c r="D60" s="148"/>
      <c r="E60" s="148"/>
      <c r="F60" s="148"/>
      <c r="G60" s="148"/>
      <c r="H60" s="148"/>
      <c r="I60" s="148"/>
      <c r="J60" s="148"/>
      <c r="K60" s="148"/>
      <c r="L60" s="148"/>
      <c r="M60" s="148"/>
    </row>
    <row r="61" spans="1:13" ht="26.25" customHeight="1" x14ac:dyDescent="0.3">
      <c r="A61" s="1" t="s">
        <v>143</v>
      </c>
      <c r="B61" s="148" t="s">
        <v>173</v>
      </c>
      <c r="C61" s="148"/>
      <c r="D61" s="148"/>
      <c r="E61" s="148"/>
      <c r="F61" s="148"/>
      <c r="G61" s="148"/>
      <c r="H61" s="148"/>
      <c r="I61" s="148"/>
      <c r="J61" s="148"/>
      <c r="K61" s="148"/>
      <c r="L61" s="148"/>
      <c r="M61" s="148"/>
    </row>
    <row r="62" spans="1:13" ht="37.5" customHeight="1" x14ac:dyDescent="0.3">
      <c r="A62" s="1" t="s">
        <v>144</v>
      </c>
      <c r="B62" s="148" t="s">
        <v>174</v>
      </c>
      <c r="C62" s="148"/>
      <c r="D62" s="148"/>
      <c r="E62" s="148"/>
      <c r="F62" s="148"/>
      <c r="G62" s="148"/>
      <c r="H62" s="148"/>
      <c r="I62" s="148"/>
      <c r="J62" s="148"/>
      <c r="K62" s="148"/>
      <c r="L62" s="148"/>
      <c r="M62" s="148"/>
    </row>
    <row r="63" spans="1:13" ht="15.75" customHeight="1" x14ac:dyDescent="0.3">
      <c r="A63" s="1" t="s">
        <v>145</v>
      </c>
      <c r="B63" s="148" t="s">
        <v>175</v>
      </c>
      <c r="C63" s="149"/>
      <c r="D63" s="149"/>
      <c r="E63" s="149"/>
      <c r="F63" s="149"/>
      <c r="G63" s="149"/>
      <c r="H63" s="149"/>
      <c r="I63" s="149"/>
      <c r="J63" s="149"/>
      <c r="K63" s="149"/>
      <c r="L63" s="149"/>
      <c r="M63" s="149"/>
    </row>
    <row r="64" spans="1:13" ht="15" customHeight="1" x14ac:dyDescent="0.3">
      <c r="A64" s="1" t="s">
        <v>176</v>
      </c>
      <c r="B64" s="148" t="s">
        <v>177</v>
      </c>
      <c r="C64" s="149"/>
      <c r="D64" s="149"/>
      <c r="E64" s="149"/>
      <c r="F64" s="149"/>
      <c r="G64" s="149"/>
      <c r="H64" s="149"/>
      <c r="I64" s="149"/>
      <c r="J64" s="149"/>
      <c r="K64" s="149"/>
      <c r="L64" s="149"/>
      <c r="M64" s="149"/>
    </row>
    <row r="65" spans="2:13" x14ac:dyDescent="0.3">
      <c r="B65" s="148"/>
      <c r="C65" s="149"/>
      <c r="D65" s="149"/>
      <c r="E65" s="149"/>
      <c r="F65" s="149"/>
      <c r="G65" s="149"/>
      <c r="H65" s="149"/>
      <c r="I65" s="149"/>
      <c r="J65" s="149"/>
      <c r="K65" s="149"/>
      <c r="L65" s="149"/>
      <c r="M65" s="149"/>
    </row>
    <row r="66" spans="2:13" x14ac:dyDescent="0.3">
      <c r="C66" s="150"/>
      <c r="D66" s="150"/>
      <c r="E66" s="150"/>
      <c r="F66" s="150"/>
      <c r="G66" s="150"/>
      <c r="H66" s="150"/>
      <c r="I66" s="150"/>
      <c r="J66" s="150"/>
      <c r="K66" s="150"/>
      <c r="L66" s="150"/>
      <c r="M66" s="150"/>
    </row>
    <row r="67" spans="2:13" x14ac:dyDescent="0.3">
      <c r="C67" s="150"/>
      <c r="D67" s="150"/>
      <c r="E67" s="150"/>
      <c r="F67" s="150"/>
      <c r="G67" s="150"/>
      <c r="H67" s="150"/>
      <c r="I67" s="150"/>
      <c r="J67" s="150"/>
      <c r="K67" s="150"/>
      <c r="L67" s="150"/>
      <c r="M67" s="150"/>
    </row>
    <row r="68" spans="2:13" x14ac:dyDescent="0.3">
      <c r="C68" s="150"/>
      <c r="D68" s="150"/>
      <c r="E68" s="150"/>
      <c r="F68" s="150"/>
      <c r="G68" s="150"/>
      <c r="H68" s="150"/>
      <c r="I68" s="150"/>
      <c r="J68" s="150"/>
      <c r="K68" s="150"/>
      <c r="L68" s="150"/>
      <c r="M68" s="150"/>
    </row>
    <row r="69" spans="2:13" x14ac:dyDescent="0.3">
      <c r="C69" s="150"/>
      <c r="D69" s="150"/>
      <c r="E69" s="150"/>
      <c r="F69" s="150"/>
      <c r="G69" s="150"/>
      <c r="H69" s="150"/>
      <c r="I69" s="150"/>
      <c r="J69" s="150"/>
      <c r="K69" s="150"/>
      <c r="L69" s="150"/>
      <c r="M69" s="150"/>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hyperlinks>
    <hyperlink ref="C2" location="INDEX" display="Energy Transport Electricity Main distribution, electricity cable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7"/>
  <sheetViews>
    <sheetView zoomScaleNormal="100" workbookViewId="0">
      <selection activeCell="C2" sqref="C2:K2"/>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327</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t="s">
        <v>326</v>
      </c>
      <c r="C6" s="24">
        <v>90</v>
      </c>
      <c r="D6" s="24">
        <v>90</v>
      </c>
      <c r="E6" s="24">
        <v>80</v>
      </c>
      <c r="F6" s="107">
        <v>80</v>
      </c>
      <c r="G6" s="107">
        <v>200</v>
      </c>
      <c r="H6" s="107">
        <v>60</v>
      </c>
      <c r="I6" s="107">
        <v>160</v>
      </c>
      <c r="J6" s="107" t="s">
        <v>14</v>
      </c>
      <c r="K6" s="107">
        <v>1</v>
      </c>
      <c r="P6" s="99"/>
    </row>
    <row r="7" spans="2:18" ht="15" thickBot="1" x14ac:dyDescent="0.35">
      <c r="B7" s="106" t="s">
        <v>325</v>
      </c>
      <c r="C7" s="100">
        <v>180</v>
      </c>
      <c r="D7" s="111">
        <v>180</v>
      </c>
      <c r="E7" s="111">
        <v>150</v>
      </c>
      <c r="F7" s="100">
        <v>160</v>
      </c>
      <c r="G7" s="100">
        <v>280</v>
      </c>
      <c r="H7" s="100">
        <v>140</v>
      </c>
      <c r="I7" s="100">
        <v>240</v>
      </c>
      <c r="J7" s="107" t="s">
        <v>14</v>
      </c>
      <c r="K7" s="107">
        <v>1</v>
      </c>
      <c r="P7" s="99"/>
    </row>
    <row r="8" spans="2:18" ht="15" thickBot="1" x14ac:dyDescent="0.35">
      <c r="B8" s="106" t="s">
        <v>324</v>
      </c>
      <c r="C8" s="107">
        <v>40</v>
      </c>
      <c r="D8" s="107">
        <v>40</v>
      </c>
      <c r="E8" s="107">
        <v>40</v>
      </c>
      <c r="F8" s="107"/>
      <c r="G8" s="107"/>
      <c r="H8" s="107"/>
      <c r="I8" s="107"/>
      <c r="J8" s="107"/>
      <c r="K8" s="107">
        <v>2</v>
      </c>
    </row>
    <row r="9" spans="2:18" ht="15" thickBot="1" x14ac:dyDescent="0.35">
      <c r="B9" s="10" t="s">
        <v>25</v>
      </c>
      <c r="C9" s="107">
        <v>2</v>
      </c>
      <c r="D9" s="107">
        <v>2</v>
      </c>
      <c r="E9" s="107">
        <v>2</v>
      </c>
      <c r="F9" s="107">
        <v>1.5</v>
      </c>
      <c r="G9" s="107">
        <v>2.5</v>
      </c>
      <c r="H9" s="107">
        <v>1.5</v>
      </c>
      <c r="I9" s="107">
        <v>2.5</v>
      </c>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thickBot="1" x14ac:dyDescent="0.35">
      <c r="B12" s="110" t="s">
        <v>323</v>
      </c>
      <c r="C12" s="109">
        <v>10000</v>
      </c>
      <c r="D12" s="109">
        <v>9500</v>
      </c>
      <c r="E12" s="109">
        <v>8000</v>
      </c>
      <c r="F12" s="109">
        <v>7000</v>
      </c>
      <c r="G12" s="109">
        <v>13000</v>
      </c>
      <c r="H12" s="109">
        <v>5000</v>
      </c>
      <c r="I12" s="109">
        <v>10000</v>
      </c>
      <c r="J12" s="109" t="s">
        <v>15</v>
      </c>
      <c r="K12" s="109">
        <v>3</v>
      </c>
    </row>
    <row r="13" spans="2:18" ht="15" customHeight="1" thickBot="1" x14ac:dyDescent="0.35">
      <c r="B13" s="110" t="s">
        <v>322</v>
      </c>
      <c r="C13" s="109">
        <v>6500</v>
      </c>
      <c r="D13" s="109">
        <v>6200</v>
      </c>
      <c r="E13" s="109">
        <v>5000</v>
      </c>
      <c r="F13" s="109">
        <v>5000</v>
      </c>
      <c r="G13" s="109">
        <v>6500</v>
      </c>
      <c r="H13" s="109">
        <v>3000</v>
      </c>
      <c r="I13" s="109">
        <v>6500</v>
      </c>
      <c r="J13" s="109" t="s">
        <v>15</v>
      </c>
      <c r="K13" s="109">
        <v>3</v>
      </c>
    </row>
    <row r="14" spans="2:18" ht="15" customHeight="1" thickBot="1" x14ac:dyDescent="0.35">
      <c r="B14" s="105" t="s">
        <v>321</v>
      </c>
      <c r="C14" s="24">
        <f t="shared" ref="C14:I15" si="0">0.05*C12</f>
        <v>500</v>
      </c>
      <c r="D14" s="24">
        <f t="shared" si="0"/>
        <v>475</v>
      </c>
      <c r="E14" s="24">
        <f t="shared" si="0"/>
        <v>400</v>
      </c>
      <c r="F14" s="24">
        <f t="shared" si="0"/>
        <v>350</v>
      </c>
      <c r="G14" s="24">
        <f t="shared" si="0"/>
        <v>650</v>
      </c>
      <c r="H14" s="24">
        <f t="shared" si="0"/>
        <v>250</v>
      </c>
      <c r="I14" s="24">
        <f t="shared" si="0"/>
        <v>500</v>
      </c>
      <c r="J14" s="107" t="s">
        <v>16</v>
      </c>
      <c r="K14" s="107">
        <v>3</v>
      </c>
    </row>
    <row r="15" spans="2:18" ht="15" thickBot="1" x14ac:dyDescent="0.35">
      <c r="B15" s="105" t="s">
        <v>320</v>
      </c>
      <c r="C15" s="24">
        <f t="shared" si="0"/>
        <v>325</v>
      </c>
      <c r="D15" s="24">
        <f t="shared" si="0"/>
        <v>310</v>
      </c>
      <c r="E15" s="24">
        <f t="shared" si="0"/>
        <v>250</v>
      </c>
      <c r="F15" s="24">
        <f t="shared" si="0"/>
        <v>250</v>
      </c>
      <c r="G15" s="24">
        <f t="shared" si="0"/>
        <v>325</v>
      </c>
      <c r="H15" s="24">
        <f t="shared" si="0"/>
        <v>150</v>
      </c>
      <c r="I15" s="24">
        <f t="shared" si="0"/>
        <v>325</v>
      </c>
      <c r="J15" s="107" t="s">
        <v>16</v>
      </c>
      <c r="K15" s="107">
        <v>3</v>
      </c>
    </row>
    <row r="16" spans="2:18" ht="15" thickBot="1" x14ac:dyDescent="0.35">
      <c r="B16" s="105" t="s">
        <v>319</v>
      </c>
      <c r="C16" s="107">
        <v>0</v>
      </c>
      <c r="D16" s="107">
        <v>0</v>
      </c>
      <c r="E16" s="107">
        <v>0</v>
      </c>
      <c r="F16" s="107"/>
      <c r="G16" s="107"/>
      <c r="H16" s="107"/>
      <c r="I16" s="107"/>
      <c r="J16" s="107" t="s">
        <v>17</v>
      </c>
      <c r="K16" s="107"/>
    </row>
    <row r="17" spans="1:12" ht="15" thickBot="1" x14ac:dyDescent="0.35">
      <c r="B17" s="105" t="s">
        <v>318</v>
      </c>
      <c r="C17" s="24">
        <v>0</v>
      </c>
      <c r="D17" s="24">
        <v>0</v>
      </c>
      <c r="E17" s="24">
        <v>0</v>
      </c>
      <c r="F17" s="107"/>
      <c r="G17" s="24"/>
      <c r="H17" s="107"/>
      <c r="I17" s="24"/>
      <c r="J17" s="107" t="s">
        <v>17</v>
      </c>
      <c r="K17" s="107"/>
    </row>
    <row r="18" spans="1:12" ht="15" thickBot="1" x14ac:dyDescent="0.35">
      <c r="B18" s="105"/>
      <c r="C18" s="24"/>
      <c r="D18" s="24"/>
      <c r="E18" s="24"/>
      <c r="F18" s="107"/>
      <c r="G18" s="24"/>
      <c r="H18" s="107"/>
      <c r="I18" s="24"/>
      <c r="J18" s="107"/>
      <c r="K18" s="107"/>
    </row>
    <row r="19" spans="1:12" ht="15" customHeight="1" thickBot="1" x14ac:dyDescent="0.35">
      <c r="B19" s="105"/>
      <c r="C19" s="24"/>
      <c r="D19" s="107"/>
      <c r="E19" s="107"/>
      <c r="F19" s="107"/>
      <c r="G19" s="107"/>
      <c r="H19" s="107"/>
      <c r="I19" s="107"/>
      <c r="J19" s="107"/>
      <c r="K19" s="107"/>
    </row>
    <row r="20" spans="1:12" ht="15" thickBot="1" x14ac:dyDescent="0.35">
      <c r="B20" s="105"/>
      <c r="C20" s="107"/>
      <c r="D20" s="107"/>
      <c r="E20" s="107"/>
      <c r="F20" s="107"/>
      <c r="G20" s="107"/>
      <c r="H20" s="107"/>
      <c r="I20" s="107"/>
      <c r="J20" s="107"/>
      <c r="K20" s="107"/>
    </row>
    <row r="21" spans="1:12" ht="15" thickBot="1" x14ac:dyDescent="0.35">
      <c r="B21" s="6" t="s">
        <v>22</v>
      </c>
      <c r="C21" s="107"/>
      <c r="D21" s="107"/>
      <c r="E21" s="107"/>
      <c r="F21" s="107"/>
      <c r="G21" s="107"/>
      <c r="H21" s="107"/>
      <c r="I21" s="107"/>
      <c r="J21" s="107"/>
      <c r="K21" s="107"/>
    </row>
    <row r="22" spans="1:12" ht="15" thickBot="1" x14ac:dyDescent="0.35">
      <c r="B22" s="11"/>
      <c r="C22" s="107"/>
      <c r="D22" s="107"/>
      <c r="E22" s="107"/>
      <c r="F22" s="107"/>
      <c r="G22" s="107"/>
      <c r="H22" s="107"/>
      <c r="I22" s="107"/>
      <c r="J22" s="107"/>
      <c r="K22" s="107"/>
    </row>
    <row r="23" spans="1:12" ht="15" thickBot="1" x14ac:dyDescent="0.35">
      <c r="B23" s="106"/>
      <c r="C23" s="107"/>
      <c r="D23" s="107"/>
      <c r="E23" s="107"/>
      <c r="F23" s="107"/>
      <c r="G23" s="107"/>
      <c r="H23" s="107"/>
      <c r="I23" s="107"/>
      <c r="J23" s="107"/>
      <c r="K23" s="107"/>
    </row>
    <row r="24" spans="1:12" x14ac:dyDescent="0.3">
      <c r="B24" s="3" t="s">
        <v>21</v>
      </c>
    </row>
    <row r="25" spans="1:12" ht="15" customHeight="1" x14ac:dyDescent="0.3">
      <c r="A25" s="1">
        <v>1</v>
      </c>
      <c r="B25" s="177" t="s">
        <v>317</v>
      </c>
      <c r="C25" s="177"/>
      <c r="D25" s="177"/>
      <c r="E25" s="177"/>
      <c r="F25" s="177"/>
      <c r="G25" s="177"/>
      <c r="H25" s="177"/>
      <c r="I25" s="177"/>
      <c r="J25" s="177"/>
      <c r="K25" s="177"/>
    </row>
    <row r="26" spans="1:12" ht="15" customHeight="1" x14ac:dyDescent="0.3">
      <c r="A26" s="1">
        <v>2</v>
      </c>
      <c r="B26" s="177" t="s">
        <v>316</v>
      </c>
      <c r="C26" s="177"/>
      <c r="D26" s="177"/>
      <c r="E26" s="177"/>
      <c r="F26" s="177"/>
      <c r="G26" s="177"/>
      <c r="H26" s="177"/>
      <c r="I26" s="177"/>
      <c r="J26" s="177"/>
      <c r="K26" s="177"/>
    </row>
    <row r="27" spans="1:12" ht="15" customHeight="1" x14ac:dyDescent="0.3">
      <c r="A27" s="1">
        <v>3</v>
      </c>
      <c r="B27" s="177" t="s">
        <v>315</v>
      </c>
      <c r="C27" s="177"/>
      <c r="D27" s="177"/>
      <c r="E27" s="177"/>
      <c r="F27" s="177"/>
      <c r="G27" s="177"/>
      <c r="H27" s="177"/>
      <c r="I27" s="177"/>
      <c r="J27" s="177"/>
      <c r="K27" s="177"/>
    </row>
    <row r="28" spans="1:12" ht="23.25" customHeight="1" x14ac:dyDescent="0.3">
      <c r="A28" s="1"/>
      <c r="B28" s="3" t="s">
        <v>13</v>
      </c>
      <c r="C28" s="2"/>
      <c r="D28" s="2"/>
      <c r="E28" s="2"/>
      <c r="F28" s="2"/>
      <c r="G28" s="2"/>
      <c r="H28" s="2"/>
      <c r="I28" s="2"/>
      <c r="J28" s="2"/>
      <c r="K28" s="2"/>
      <c r="L28" s="2"/>
    </row>
    <row r="29" spans="1:12" ht="13.2" customHeight="1" x14ac:dyDescent="0.3">
      <c r="A29" s="29" t="s">
        <v>14</v>
      </c>
      <c r="B29" s="148" t="s">
        <v>314</v>
      </c>
      <c r="C29" s="148"/>
      <c r="D29" s="148"/>
      <c r="E29" s="148"/>
      <c r="F29" s="148"/>
      <c r="G29" s="148"/>
      <c r="H29" s="148"/>
      <c r="I29" s="148"/>
      <c r="J29" s="148"/>
      <c r="K29" s="148"/>
      <c r="L29" s="104"/>
    </row>
    <row r="30" spans="1:12" ht="24.45" customHeight="1" x14ac:dyDescent="0.3">
      <c r="A30" s="29" t="s">
        <v>15</v>
      </c>
      <c r="B30" s="148" t="s">
        <v>313</v>
      </c>
      <c r="C30" s="148"/>
      <c r="D30" s="148"/>
      <c r="E30" s="148"/>
      <c r="F30" s="148"/>
      <c r="G30" s="148"/>
      <c r="H30" s="148"/>
      <c r="I30" s="148"/>
      <c r="J30" s="148"/>
      <c r="K30" s="148"/>
      <c r="L30" s="104"/>
    </row>
    <row r="31" spans="1:12" ht="15" customHeight="1" x14ac:dyDescent="0.3">
      <c r="A31" s="29" t="s">
        <v>16</v>
      </c>
      <c r="B31" s="148" t="s">
        <v>312</v>
      </c>
      <c r="C31" s="148"/>
      <c r="D31" s="148"/>
      <c r="E31" s="148"/>
      <c r="F31" s="148"/>
      <c r="G31" s="148"/>
      <c r="H31" s="148"/>
      <c r="I31" s="148"/>
      <c r="J31" s="148"/>
      <c r="K31" s="148"/>
      <c r="L31" s="104"/>
    </row>
    <row r="32" spans="1:12" ht="16.95" customHeight="1" x14ac:dyDescent="0.3">
      <c r="A32" s="29" t="s">
        <v>17</v>
      </c>
      <c r="B32" s="148" t="s">
        <v>311</v>
      </c>
      <c r="C32" s="148"/>
      <c r="D32" s="148"/>
      <c r="E32" s="148"/>
      <c r="F32" s="148"/>
      <c r="G32" s="148"/>
      <c r="H32" s="148"/>
      <c r="I32" s="148"/>
      <c r="J32" s="148"/>
      <c r="K32" s="148"/>
      <c r="L32" s="104"/>
    </row>
    <row r="33" spans="1:13" x14ac:dyDescent="0.3">
      <c r="A33" s="29" t="s">
        <v>18</v>
      </c>
      <c r="L33" s="104"/>
    </row>
    <row r="34" spans="1:13" ht="14.25" customHeight="1" x14ac:dyDescent="0.3">
      <c r="A34" s="29" t="s">
        <v>19</v>
      </c>
      <c r="B34" s="148"/>
      <c r="C34" s="148"/>
      <c r="D34" s="148"/>
      <c r="E34" s="148"/>
      <c r="F34" s="148"/>
      <c r="G34" s="148"/>
      <c r="H34" s="148"/>
      <c r="I34" s="148"/>
      <c r="J34" s="148"/>
      <c r="K34" s="148"/>
      <c r="L34" s="104"/>
    </row>
    <row r="35" spans="1:13" ht="15" customHeight="1" x14ac:dyDescent="0.3">
      <c r="A35" s="29" t="s">
        <v>43</v>
      </c>
      <c r="B35" s="148"/>
      <c r="C35" s="148"/>
      <c r="D35" s="148"/>
      <c r="E35" s="148"/>
      <c r="F35" s="148"/>
      <c r="G35" s="148"/>
      <c r="H35" s="148"/>
      <c r="I35" s="148"/>
      <c r="J35" s="148"/>
      <c r="K35" s="148"/>
      <c r="L35" s="104"/>
    </row>
    <row r="36" spans="1:13" x14ac:dyDescent="0.3">
      <c r="A36" s="29" t="s">
        <v>55</v>
      </c>
      <c r="B36" s="148"/>
      <c r="C36" s="148"/>
      <c r="D36" s="148"/>
      <c r="E36" s="148"/>
      <c r="F36" s="148"/>
      <c r="G36" s="148"/>
      <c r="H36" s="148"/>
      <c r="I36" s="148"/>
      <c r="J36" s="148"/>
      <c r="K36" s="148"/>
      <c r="L36" s="104"/>
      <c r="M36" s="4" t="s">
        <v>253</v>
      </c>
    </row>
    <row r="37" spans="1:13" ht="15" customHeight="1" x14ac:dyDescent="0.3">
      <c r="A37" s="29" t="s">
        <v>59</v>
      </c>
      <c r="B37" s="148"/>
      <c r="C37" s="148"/>
      <c r="D37" s="148"/>
      <c r="E37" s="148"/>
      <c r="F37" s="148"/>
      <c r="G37" s="148"/>
      <c r="H37" s="148"/>
      <c r="I37" s="148"/>
      <c r="J37" s="148"/>
      <c r="K37" s="148"/>
      <c r="L37" s="104"/>
    </row>
  </sheetData>
  <mergeCells count="20">
    <mergeCell ref="B31:K31"/>
    <mergeCell ref="B34:K34"/>
    <mergeCell ref="B35:K35"/>
    <mergeCell ref="B36:K36"/>
    <mergeCell ref="B37:K37"/>
    <mergeCell ref="B32:K32"/>
    <mergeCell ref="B30:K30"/>
    <mergeCell ref="C2:K2"/>
    <mergeCell ref="B3:B4"/>
    <mergeCell ref="C3:C4"/>
    <mergeCell ref="D3:D4"/>
    <mergeCell ref="E3:E4"/>
    <mergeCell ref="F3:G4"/>
    <mergeCell ref="H3:I4"/>
    <mergeCell ref="J3:J4"/>
    <mergeCell ref="K3:K4"/>
    <mergeCell ref="B26:K26"/>
    <mergeCell ref="B29:K29"/>
    <mergeCell ref="B25:K25"/>
    <mergeCell ref="B27:K27"/>
  </mergeCells>
  <hyperlinks>
    <hyperlink ref="C2" location="INDEX" display="CO₂ ship transportatio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34"/>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339</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t="s">
        <v>338</v>
      </c>
      <c r="C6" s="92">
        <v>0.2</v>
      </c>
      <c r="D6" s="92">
        <v>0.2</v>
      </c>
      <c r="E6" s="92">
        <v>0.15</v>
      </c>
      <c r="F6" s="107">
        <v>0.1</v>
      </c>
      <c r="G6" s="107">
        <v>0.3</v>
      </c>
      <c r="H6" s="107">
        <v>0.1</v>
      </c>
      <c r="I6" s="107">
        <v>0.2</v>
      </c>
      <c r="J6" s="107" t="s">
        <v>14</v>
      </c>
      <c r="K6" s="107">
        <v>1</v>
      </c>
      <c r="P6" s="99"/>
    </row>
    <row r="7" spans="2:18" ht="15" thickBot="1" x14ac:dyDescent="0.35">
      <c r="B7" s="106" t="s">
        <v>337</v>
      </c>
      <c r="C7" s="107">
        <v>25</v>
      </c>
      <c r="D7" s="107">
        <v>25</v>
      </c>
      <c r="E7" s="107">
        <v>25</v>
      </c>
      <c r="F7" s="100"/>
      <c r="G7" s="100"/>
      <c r="H7" s="100"/>
      <c r="I7" s="100"/>
      <c r="J7" s="107"/>
      <c r="K7" s="107">
        <v>1</v>
      </c>
      <c r="P7" s="99"/>
    </row>
    <row r="8" spans="2:18" ht="15" thickBot="1" x14ac:dyDescent="0.35">
      <c r="B8" s="10" t="s">
        <v>25</v>
      </c>
      <c r="C8" s="107">
        <v>2</v>
      </c>
      <c r="D8" s="107">
        <v>2</v>
      </c>
      <c r="E8" s="107">
        <v>2</v>
      </c>
      <c r="F8" s="107"/>
      <c r="G8" s="107"/>
      <c r="H8" s="107"/>
      <c r="I8" s="107"/>
      <c r="J8" s="107"/>
      <c r="K8" s="107">
        <v>1</v>
      </c>
      <c r="P8" s="99"/>
    </row>
    <row r="9" spans="2:18" ht="15" thickBot="1" x14ac:dyDescent="0.35">
      <c r="B9" s="10"/>
      <c r="C9" s="107"/>
      <c r="D9" s="107"/>
      <c r="E9" s="107"/>
      <c r="F9" s="107"/>
      <c r="G9" s="107"/>
      <c r="H9" s="107"/>
      <c r="I9" s="107"/>
      <c r="J9" s="107"/>
      <c r="K9" s="107"/>
    </row>
    <row r="10" spans="2:18" ht="15" thickBot="1" x14ac:dyDescent="0.35">
      <c r="B10" s="6" t="s">
        <v>8</v>
      </c>
      <c r="C10" s="7"/>
      <c r="D10" s="7"/>
      <c r="E10" s="7"/>
      <c r="F10" s="7"/>
      <c r="G10" s="7"/>
      <c r="H10" s="7"/>
      <c r="I10" s="7"/>
      <c r="J10" s="7"/>
      <c r="K10" s="9"/>
    </row>
    <row r="11" spans="2:18" ht="15" thickBot="1" x14ac:dyDescent="0.35">
      <c r="B11" s="47"/>
      <c r="C11" s="107"/>
      <c r="D11" s="107"/>
      <c r="E11" s="107"/>
      <c r="F11" s="107"/>
      <c r="G11" s="107"/>
      <c r="H11" s="107"/>
      <c r="I11" s="107"/>
      <c r="J11" s="107"/>
      <c r="K11" s="107"/>
    </row>
    <row r="12" spans="2:18" ht="15" customHeight="1" thickBot="1" x14ac:dyDescent="0.35">
      <c r="B12" s="47" t="s">
        <v>336</v>
      </c>
      <c r="C12" s="107">
        <v>2500</v>
      </c>
      <c r="D12" s="107">
        <v>2300</v>
      </c>
      <c r="E12" s="107">
        <v>2000</v>
      </c>
      <c r="F12" s="107">
        <v>2000</v>
      </c>
      <c r="G12" s="107">
        <v>3000</v>
      </c>
      <c r="H12" s="107">
        <v>1400</v>
      </c>
      <c r="I12" s="107">
        <v>2400</v>
      </c>
      <c r="J12" s="107" t="s">
        <v>15</v>
      </c>
      <c r="K12" s="107">
        <v>1</v>
      </c>
    </row>
    <row r="13" spans="2:18" ht="15" customHeight="1" thickBot="1" x14ac:dyDescent="0.35">
      <c r="B13" s="47" t="s">
        <v>335</v>
      </c>
      <c r="C13" s="107">
        <v>1500</v>
      </c>
      <c r="D13" s="107">
        <v>1400</v>
      </c>
      <c r="E13" s="107">
        <v>1200</v>
      </c>
      <c r="F13" s="107">
        <v>1200</v>
      </c>
      <c r="G13" s="107">
        <v>1800</v>
      </c>
      <c r="H13" s="107">
        <v>1000</v>
      </c>
      <c r="I13" s="107">
        <v>1400</v>
      </c>
      <c r="J13" s="107" t="s">
        <v>15</v>
      </c>
      <c r="K13" s="107">
        <v>1</v>
      </c>
    </row>
    <row r="14" spans="2:18" ht="15" thickBot="1" x14ac:dyDescent="0.35">
      <c r="B14" s="105" t="s">
        <v>334</v>
      </c>
      <c r="C14" s="107">
        <f t="shared" ref="C14:E15" si="0">0.03*C12</f>
        <v>75</v>
      </c>
      <c r="D14" s="107">
        <f t="shared" si="0"/>
        <v>69</v>
      </c>
      <c r="E14" s="107">
        <f t="shared" si="0"/>
        <v>60</v>
      </c>
      <c r="F14" s="107"/>
      <c r="G14" s="107"/>
      <c r="H14" s="107"/>
      <c r="I14" s="107"/>
      <c r="J14" s="107" t="s">
        <v>16</v>
      </c>
      <c r="K14" s="107">
        <v>1</v>
      </c>
    </row>
    <row r="15" spans="2:18" ht="15" thickBot="1" x14ac:dyDescent="0.35">
      <c r="B15" s="105" t="s">
        <v>333</v>
      </c>
      <c r="C15" s="107">
        <f t="shared" si="0"/>
        <v>45</v>
      </c>
      <c r="D15" s="107">
        <f t="shared" si="0"/>
        <v>42</v>
      </c>
      <c r="E15" s="107">
        <f t="shared" si="0"/>
        <v>36</v>
      </c>
      <c r="F15" s="107"/>
      <c r="G15" s="107"/>
      <c r="H15" s="107"/>
      <c r="I15" s="107"/>
      <c r="J15" s="107" t="s">
        <v>16</v>
      </c>
      <c r="K15" s="107">
        <v>1</v>
      </c>
    </row>
    <row r="16" spans="2:18" ht="15" thickBot="1" x14ac:dyDescent="0.35">
      <c r="B16" s="105" t="s">
        <v>332</v>
      </c>
      <c r="C16" s="24">
        <v>0</v>
      </c>
      <c r="D16" s="24">
        <v>0</v>
      </c>
      <c r="E16" s="24">
        <v>0</v>
      </c>
      <c r="F16" s="107"/>
      <c r="G16" s="24"/>
      <c r="H16" s="107"/>
      <c r="I16" s="24"/>
      <c r="J16" s="107" t="s">
        <v>17</v>
      </c>
      <c r="K16" s="107">
        <v>1</v>
      </c>
    </row>
    <row r="17" spans="1:12" ht="15" thickBot="1" x14ac:dyDescent="0.35">
      <c r="B17" s="105"/>
      <c r="C17" s="24"/>
      <c r="D17" s="24"/>
      <c r="E17" s="24"/>
      <c r="F17" s="107"/>
      <c r="G17" s="24"/>
      <c r="H17" s="107"/>
      <c r="I17" s="24"/>
      <c r="J17" s="107"/>
      <c r="K17" s="107"/>
    </row>
    <row r="18" spans="1:12" ht="15" thickBot="1" x14ac:dyDescent="0.35">
      <c r="B18" s="105"/>
      <c r="C18" s="107"/>
      <c r="D18" s="107"/>
      <c r="E18" s="107"/>
      <c r="F18" s="107"/>
      <c r="G18" s="107"/>
      <c r="H18" s="107"/>
      <c r="I18" s="107"/>
      <c r="J18" s="107"/>
      <c r="K18" s="107"/>
    </row>
    <row r="19" spans="1:12" ht="15" thickBot="1" x14ac:dyDescent="0.35">
      <c r="B19" s="6" t="s">
        <v>22</v>
      </c>
      <c r="C19" s="107"/>
      <c r="D19" s="107"/>
      <c r="E19" s="107"/>
      <c r="F19" s="107"/>
      <c r="G19" s="107"/>
      <c r="H19" s="107"/>
      <c r="I19" s="107"/>
      <c r="J19" s="107"/>
      <c r="K19" s="107"/>
    </row>
    <row r="20" spans="1:12" ht="15" thickBot="1" x14ac:dyDescent="0.35">
      <c r="B20" s="11"/>
      <c r="C20" s="107"/>
      <c r="D20" s="107"/>
      <c r="E20" s="107"/>
      <c r="F20" s="107"/>
      <c r="G20" s="107"/>
      <c r="H20" s="107"/>
      <c r="I20" s="107"/>
      <c r="J20" s="107"/>
      <c r="K20" s="107"/>
    </row>
    <row r="21" spans="1:12" ht="15" thickBot="1" x14ac:dyDescent="0.35">
      <c r="B21" s="106"/>
      <c r="C21" s="107"/>
      <c r="D21" s="107"/>
      <c r="E21" s="107"/>
      <c r="F21" s="107"/>
      <c r="G21" s="107"/>
      <c r="H21" s="107"/>
      <c r="I21" s="107"/>
      <c r="J21" s="107"/>
      <c r="K21" s="107"/>
    </row>
    <row r="22" spans="1:12" x14ac:dyDescent="0.3">
      <c r="B22" s="3" t="s">
        <v>21</v>
      </c>
    </row>
    <row r="23" spans="1:12" ht="15" customHeight="1" x14ac:dyDescent="0.3">
      <c r="A23" s="1">
        <v>1</v>
      </c>
      <c r="B23" s="177" t="s">
        <v>287</v>
      </c>
      <c r="C23" s="177"/>
      <c r="D23" s="177"/>
      <c r="E23" s="177"/>
      <c r="F23" s="177"/>
      <c r="G23" s="177"/>
      <c r="H23" s="177"/>
      <c r="I23" s="177"/>
      <c r="J23" s="177"/>
      <c r="K23" s="177"/>
    </row>
    <row r="24" spans="1:12" x14ac:dyDescent="0.3">
      <c r="A24" s="1">
        <v>2</v>
      </c>
      <c r="B24" s="177"/>
      <c r="C24" s="177"/>
      <c r="D24" s="177"/>
      <c r="E24" s="177"/>
      <c r="F24" s="177"/>
      <c r="G24" s="177"/>
      <c r="H24" s="177"/>
      <c r="I24" s="177"/>
      <c r="J24" s="177"/>
      <c r="K24" s="177"/>
    </row>
    <row r="25" spans="1:12" ht="23.25" customHeight="1" x14ac:dyDescent="0.3">
      <c r="A25" s="1"/>
      <c r="B25" s="3" t="s">
        <v>13</v>
      </c>
      <c r="C25" s="2"/>
      <c r="D25" s="2"/>
      <c r="E25" s="2"/>
      <c r="F25" s="2"/>
      <c r="G25" s="2"/>
      <c r="H25" s="2"/>
      <c r="I25" s="2"/>
      <c r="J25" s="2"/>
      <c r="K25" s="2"/>
      <c r="L25" s="2"/>
    </row>
    <row r="26" spans="1:12" ht="18.45" customHeight="1" x14ac:dyDescent="0.3">
      <c r="A26" s="29" t="s">
        <v>14</v>
      </c>
      <c r="B26" s="148" t="s">
        <v>331</v>
      </c>
      <c r="C26" s="148"/>
      <c r="D26" s="148"/>
      <c r="E26" s="148"/>
      <c r="F26" s="148"/>
      <c r="G26" s="148"/>
      <c r="H26" s="148"/>
      <c r="I26" s="148"/>
      <c r="J26" s="148"/>
      <c r="K26" s="148"/>
      <c r="L26" s="104"/>
    </row>
    <row r="27" spans="1:12" ht="27.9" customHeight="1" x14ac:dyDescent="0.3">
      <c r="A27" s="29" t="s">
        <v>15</v>
      </c>
      <c r="B27" s="148" t="s">
        <v>330</v>
      </c>
      <c r="C27" s="148"/>
      <c r="D27" s="148"/>
      <c r="E27" s="148"/>
      <c r="F27" s="148"/>
      <c r="G27" s="148"/>
      <c r="H27" s="148"/>
      <c r="I27" s="148"/>
      <c r="J27" s="148"/>
      <c r="K27" s="148"/>
      <c r="L27" s="104"/>
    </row>
    <row r="28" spans="1:12" ht="15" customHeight="1" x14ac:dyDescent="0.3">
      <c r="A28" s="29" t="s">
        <v>16</v>
      </c>
      <c r="B28" s="148" t="s">
        <v>329</v>
      </c>
      <c r="C28" s="148"/>
      <c r="D28" s="148"/>
      <c r="E28" s="148"/>
      <c r="F28" s="148"/>
      <c r="G28" s="148"/>
      <c r="H28" s="148"/>
      <c r="I28" s="148"/>
      <c r="J28" s="148"/>
      <c r="K28" s="148"/>
      <c r="L28" s="104"/>
    </row>
    <row r="29" spans="1:12" x14ac:dyDescent="0.3">
      <c r="A29" s="29" t="s">
        <v>17</v>
      </c>
      <c r="B29" s="148" t="s">
        <v>328</v>
      </c>
      <c r="C29" s="148"/>
      <c r="D29" s="148"/>
      <c r="E29" s="148"/>
      <c r="F29" s="148"/>
      <c r="G29" s="148"/>
      <c r="H29" s="148"/>
      <c r="I29" s="148"/>
      <c r="J29" s="148"/>
      <c r="K29" s="148"/>
      <c r="L29" s="104"/>
    </row>
    <row r="30" spans="1:12" x14ac:dyDescent="0.3">
      <c r="A30" s="29"/>
      <c r="B30" s="148"/>
      <c r="C30" s="148"/>
      <c r="D30" s="148"/>
      <c r="E30" s="148"/>
      <c r="F30" s="148"/>
      <c r="G30" s="148"/>
      <c r="H30" s="148"/>
      <c r="I30" s="148"/>
      <c r="J30" s="148"/>
      <c r="K30" s="148"/>
      <c r="L30" s="104"/>
    </row>
    <row r="31" spans="1:12" ht="14.25" customHeight="1" x14ac:dyDescent="0.3">
      <c r="A31" s="29"/>
      <c r="B31" s="148"/>
      <c r="C31" s="148"/>
      <c r="D31" s="148"/>
      <c r="E31" s="148"/>
      <c r="F31" s="148"/>
      <c r="G31" s="148"/>
      <c r="H31" s="148"/>
      <c r="I31" s="148"/>
      <c r="J31" s="148"/>
      <c r="K31" s="148"/>
      <c r="L31" s="104"/>
    </row>
    <row r="32" spans="1:12" ht="15" customHeight="1" x14ac:dyDescent="0.3">
      <c r="A32" s="29"/>
      <c r="B32" s="148"/>
      <c r="C32" s="148"/>
      <c r="D32" s="148"/>
      <c r="E32" s="148"/>
      <c r="F32" s="148"/>
      <c r="G32" s="148"/>
      <c r="H32" s="148"/>
      <c r="I32" s="148"/>
      <c r="J32" s="148"/>
      <c r="K32" s="148"/>
      <c r="L32" s="104"/>
    </row>
    <row r="33" spans="1:13" x14ac:dyDescent="0.3">
      <c r="A33" s="29"/>
      <c r="B33" s="148"/>
      <c r="C33" s="148"/>
      <c r="D33" s="148"/>
      <c r="E33" s="148"/>
      <c r="F33" s="148"/>
      <c r="G33" s="148"/>
      <c r="H33" s="148"/>
      <c r="I33" s="148"/>
      <c r="J33" s="148"/>
      <c r="K33" s="148"/>
      <c r="L33" s="104"/>
      <c r="M33" s="4" t="s">
        <v>253</v>
      </c>
    </row>
    <row r="34" spans="1:13" ht="15" customHeight="1" x14ac:dyDescent="0.3">
      <c r="A34" s="29"/>
      <c r="B34" s="148"/>
      <c r="C34" s="148"/>
      <c r="D34" s="148"/>
      <c r="E34" s="148"/>
      <c r="F34" s="148"/>
      <c r="G34" s="148"/>
      <c r="H34" s="148"/>
      <c r="I34" s="148"/>
      <c r="J34" s="148"/>
      <c r="K34" s="148"/>
      <c r="L34" s="104"/>
    </row>
  </sheetData>
  <mergeCells count="20">
    <mergeCell ref="B30:K30"/>
    <mergeCell ref="B31:K31"/>
    <mergeCell ref="B32:K32"/>
    <mergeCell ref="B33:K33"/>
    <mergeCell ref="B34:K34"/>
    <mergeCell ref="C2:K2"/>
    <mergeCell ref="B3:B4"/>
    <mergeCell ref="C3:C4"/>
    <mergeCell ref="D3:D4"/>
    <mergeCell ref="E3:E4"/>
    <mergeCell ref="F3:G4"/>
    <mergeCell ref="H3:I4"/>
    <mergeCell ref="J3:J4"/>
    <mergeCell ref="K3:K4"/>
    <mergeCell ref="B29:K29"/>
    <mergeCell ref="B23:K23"/>
    <mergeCell ref="B24:K24"/>
    <mergeCell ref="B26:K26"/>
    <mergeCell ref="B27:K27"/>
    <mergeCell ref="B28:K28"/>
  </mergeCells>
  <hyperlinks>
    <hyperlink ref="C2" location="INDEX" display="CO₂ terminal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T62"/>
  <sheetViews>
    <sheetView zoomScale="85" zoomScaleNormal="85" workbookViewId="0">
      <selection activeCell="B2" sqref="B2"/>
    </sheetView>
  </sheetViews>
  <sheetFormatPr defaultColWidth="9.21875" defaultRowHeight="14.4" x14ac:dyDescent="0.3"/>
  <cols>
    <col min="1" max="1" width="2.21875" style="4" bestFit="1" customWidth="1"/>
    <col min="2" max="2" width="42.77734375" style="4" customWidth="1"/>
    <col min="3" max="3" width="10" style="4" bestFit="1" customWidth="1"/>
    <col min="4" max="5" width="9.21875" style="4"/>
    <col min="6" max="7" width="10" style="4" bestFit="1" customWidth="1"/>
    <col min="8" max="9" width="9.21875" style="4"/>
    <col min="10" max="10" width="9.21875" style="4" customWidth="1"/>
    <col min="11" max="11" width="10.44140625" style="4" hidden="1" customWidth="1"/>
    <col min="12" max="12" width="0.77734375" style="4" customWidth="1"/>
    <col min="13" max="13" width="5.77734375" style="4" customWidth="1"/>
    <col min="14" max="14" width="7" style="4" customWidth="1"/>
    <col min="15" max="15" width="7.77734375" style="4" customWidth="1"/>
    <col min="16" max="16" width="7.21875" style="4" customWidth="1"/>
    <col min="17" max="17" width="7.44140625" style="4" customWidth="1"/>
    <col min="18" max="18" width="7.21875" style="4" customWidth="1"/>
    <col min="19" max="19" width="7.77734375" style="4" customWidth="1"/>
    <col min="20" max="20" width="8.21875" style="4" customWidth="1"/>
    <col min="21" max="22" width="5.77734375" style="4" customWidth="1"/>
    <col min="23" max="16384" width="9.21875" style="4"/>
  </cols>
  <sheetData>
    <row r="1" spans="2:20" ht="24" customHeight="1" thickBot="1" x14ac:dyDescent="0.35">
      <c r="B1" s="53"/>
    </row>
    <row r="2" spans="2:20" ht="15.75" customHeight="1" thickBot="1" x14ac:dyDescent="0.35">
      <c r="B2" s="5" t="s">
        <v>0</v>
      </c>
      <c r="C2" s="167" t="s">
        <v>467</v>
      </c>
      <c r="D2" s="167"/>
      <c r="E2" s="167"/>
      <c r="F2" s="167"/>
      <c r="G2" s="167"/>
      <c r="H2" s="167"/>
      <c r="I2" s="167"/>
      <c r="J2" s="167"/>
      <c r="K2" s="168"/>
      <c r="M2" s="97"/>
      <c r="N2" s="95"/>
      <c r="O2" s="95"/>
      <c r="P2" s="95"/>
      <c r="Q2" s="95"/>
      <c r="R2" s="95"/>
      <c r="S2" s="95"/>
      <c r="T2" s="95"/>
    </row>
    <row r="3" spans="2:20" ht="12.75" customHeight="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0" ht="14.25" customHeight="1" thickBot="1" x14ac:dyDescent="0.35">
      <c r="B4" s="170"/>
      <c r="C4" s="172"/>
      <c r="D4" s="172"/>
      <c r="E4" s="172"/>
      <c r="F4" s="175"/>
      <c r="G4" s="176"/>
      <c r="H4" s="175"/>
      <c r="I4" s="176"/>
      <c r="J4" s="172"/>
      <c r="K4" s="172"/>
      <c r="Q4" s="95"/>
    </row>
    <row r="5" spans="2:20" ht="15" thickBot="1" x14ac:dyDescent="0.35">
      <c r="B5" s="6" t="s">
        <v>5</v>
      </c>
      <c r="C5" s="7"/>
      <c r="D5" s="7"/>
      <c r="E5" s="7"/>
      <c r="F5" s="8" t="s">
        <v>6</v>
      </c>
      <c r="G5" s="8" t="s">
        <v>7</v>
      </c>
      <c r="H5" s="8" t="s">
        <v>6</v>
      </c>
      <c r="I5" s="8" t="s">
        <v>7</v>
      </c>
      <c r="J5" s="7"/>
      <c r="K5" s="9"/>
    </row>
    <row r="6" spans="2:20" ht="15" thickBot="1" x14ac:dyDescent="0.35">
      <c r="B6" s="130" t="s">
        <v>367</v>
      </c>
      <c r="C6" s="94">
        <v>7.5</v>
      </c>
      <c r="D6" s="94">
        <v>7</v>
      </c>
      <c r="E6" s="94">
        <v>6.3</v>
      </c>
      <c r="F6" s="94">
        <v>6.2</v>
      </c>
      <c r="G6" s="94">
        <v>12.3</v>
      </c>
      <c r="H6" s="94">
        <v>5.5</v>
      </c>
      <c r="I6" s="94">
        <v>10.3</v>
      </c>
      <c r="J6" s="131" t="s">
        <v>14</v>
      </c>
      <c r="K6" s="131"/>
    </row>
    <row r="7" spans="2:20" ht="15" thickBot="1" x14ac:dyDescent="0.35">
      <c r="B7" s="130" t="s">
        <v>368</v>
      </c>
      <c r="C7" s="94">
        <v>6.4</v>
      </c>
      <c r="D7" s="94">
        <v>5.9</v>
      </c>
      <c r="E7" s="94">
        <v>5.3</v>
      </c>
      <c r="F7" s="94">
        <v>5.2</v>
      </c>
      <c r="G7" s="94">
        <v>10.4</v>
      </c>
      <c r="H7" s="94">
        <v>4.5999999999999996</v>
      </c>
      <c r="I7" s="94">
        <v>8.6999999999999993</v>
      </c>
      <c r="J7" s="131" t="s">
        <v>14</v>
      </c>
      <c r="K7" s="131"/>
    </row>
    <row r="8" spans="2:20" ht="15" thickBot="1" x14ac:dyDescent="0.35">
      <c r="B8" s="130" t="s">
        <v>369</v>
      </c>
      <c r="C8" s="94">
        <v>5.0999999999999996</v>
      </c>
      <c r="D8" s="94">
        <v>4.7</v>
      </c>
      <c r="E8" s="94">
        <v>4.2</v>
      </c>
      <c r="F8" s="94">
        <v>4.0999999999999996</v>
      </c>
      <c r="G8" s="94">
        <v>8.3000000000000007</v>
      </c>
      <c r="H8" s="94">
        <v>3.7</v>
      </c>
      <c r="I8" s="94">
        <v>6.9</v>
      </c>
      <c r="J8" s="131" t="s">
        <v>14</v>
      </c>
      <c r="K8" s="131"/>
    </row>
    <row r="9" spans="2:20" ht="15" thickBot="1" x14ac:dyDescent="0.35">
      <c r="B9" s="130" t="s">
        <v>370</v>
      </c>
      <c r="C9" s="94">
        <v>3.8</v>
      </c>
      <c r="D9" s="94">
        <v>3.5</v>
      </c>
      <c r="E9" s="94">
        <v>3.1</v>
      </c>
      <c r="F9" s="94">
        <v>3.1</v>
      </c>
      <c r="G9" s="94">
        <v>6.2</v>
      </c>
      <c r="H9" s="94">
        <v>2.7</v>
      </c>
      <c r="I9" s="94">
        <v>5.2</v>
      </c>
      <c r="J9" s="131" t="s">
        <v>14</v>
      </c>
      <c r="K9" s="131"/>
    </row>
    <row r="10" spans="2:20" ht="15" thickBot="1" x14ac:dyDescent="0.35">
      <c r="B10" s="130" t="s">
        <v>371</v>
      </c>
      <c r="C10" s="94">
        <v>2.7</v>
      </c>
      <c r="D10" s="94">
        <v>2.5</v>
      </c>
      <c r="E10" s="94">
        <v>2.2000000000000002</v>
      </c>
      <c r="F10" s="94">
        <v>2.2000000000000002</v>
      </c>
      <c r="G10" s="94">
        <v>4.3</v>
      </c>
      <c r="H10" s="94">
        <v>1.9</v>
      </c>
      <c r="I10" s="94">
        <v>3.6</v>
      </c>
      <c r="J10" s="131" t="s">
        <v>14</v>
      </c>
      <c r="K10" s="131"/>
    </row>
    <row r="11" spans="2:20" ht="15" thickBot="1" x14ac:dyDescent="0.35">
      <c r="B11" s="130" t="s">
        <v>372</v>
      </c>
      <c r="C11" s="133">
        <v>2.1</v>
      </c>
      <c r="D11" s="94">
        <v>1.9</v>
      </c>
      <c r="E11" s="94">
        <v>1.7</v>
      </c>
      <c r="F11" s="94">
        <v>1.7</v>
      </c>
      <c r="G11" s="94">
        <v>3.4</v>
      </c>
      <c r="H11" s="94">
        <v>1.5</v>
      </c>
      <c r="I11" s="94">
        <v>2.8</v>
      </c>
      <c r="J11" s="131" t="s">
        <v>14</v>
      </c>
      <c r="K11" s="131"/>
    </row>
    <row r="12" spans="2:20" ht="15" thickBot="1" x14ac:dyDescent="0.35">
      <c r="B12" s="130" t="s">
        <v>373</v>
      </c>
      <c r="C12" s="134">
        <v>1.5</v>
      </c>
      <c r="D12" s="134">
        <v>1.4</v>
      </c>
      <c r="E12" s="134">
        <v>1.3</v>
      </c>
      <c r="F12" s="134">
        <v>1.3</v>
      </c>
      <c r="G12" s="134">
        <v>2.5</v>
      </c>
      <c r="H12" s="134">
        <v>1.1000000000000001</v>
      </c>
      <c r="I12" s="134">
        <v>2.1</v>
      </c>
      <c r="J12" s="131" t="s">
        <v>14</v>
      </c>
      <c r="K12" s="131"/>
    </row>
    <row r="13" spans="2:20" ht="15" thickBot="1" x14ac:dyDescent="0.35">
      <c r="B13" s="130" t="s">
        <v>374</v>
      </c>
      <c r="C13" s="133">
        <v>2.1</v>
      </c>
      <c r="D13" s="134">
        <v>1.6800000000000002</v>
      </c>
      <c r="E13" s="134">
        <v>1.47</v>
      </c>
      <c r="F13" s="134">
        <v>1.47</v>
      </c>
      <c r="G13" s="134">
        <v>3.7</v>
      </c>
      <c r="H13" s="134">
        <v>0.9</v>
      </c>
      <c r="I13" s="134">
        <v>2.5</v>
      </c>
      <c r="J13" s="131" t="s">
        <v>15</v>
      </c>
      <c r="K13" s="131"/>
      <c r="Q13" s="95"/>
    </row>
    <row r="14" spans="2:20" ht="15" thickBot="1" x14ac:dyDescent="0.35">
      <c r="B14" s="130"/>
      <c r="C14" s="134"/>
      <c r="D14" s="93"/>
      <c r="E14" s="93"/>
      <c r="F14" s="93"/>
      <c r="G14" s="93"/>
      <c r="H14" s="93"/>
      <c r="I14" s="93"/>
      <c r="J14" s="131"/>
      <c r="K14" s="131"/>
      <c r="N14" s="95"/>
      <c r="O14" s="95"/>
      <c r="P14" s="95"/>
      <c r="Q14" s="95"/>
      <c r="R14" s="95"/>
      <c r="S14" s="95"/>
      <c r="T14" s="95"/>
    </row>
    <row r="15" spans="2:20" ht="15" customHeight="1" thickBot="1" x14ac:dyDescent="0.35">
      <c r="B15" s="130" t="s">
        <v>10</v>
      </c>
      <c r="C15" s="131">
        <v>50</v>
      </c>
      <c r="D15" s="131">
        <v>50</v>
      </c>
      <c r="E15" s="131">
        <v>50</v>
      </c>
      <c r="F15" s="131">
        <v>45</v>
      </c>
      <c r="G15" s="131">
        <v>55</v>
      </c>
      <c r="H15" s="131">
        <v>45</v>
      </c>
      <c r="I15" s="131">
        <v>55</v>
      </c>
      <c r="J15" s="131"/>
      <c r="K15" s="131"/>
      <c r="N15" s="95"/>
      <c r="O15" s="95"/>
      <c r="P15" s="95"/>
      <c r="Q15" s="95"/>
      <c r="R15" s="95"/>
      <c r="S15" s="95"/>
      <c r="T15" s="95"/>
    </row>
    <row r="16" spans="2:20" ht="15" thickBot="1" x14ac:dyDescent="0.35">
      <c r="B16" s="130" t="s">
        <v>25</v>
      </c>
      <c r="C16" s="131">
        <v>1</v>
      </c>
      <c r="D16" s="131">
        <v>1</v>
      </c>
      <c r="E16" s="131">
        <v>1</v>
      </c>
      <c r="F16" s="131">
        <v>0.5</v>
      </c>
      <c r="G16" s="131">
        <v>2</v>
      </c>
      <c r="H16" s="131">
        <v>0.5</v>
      </c>
      <c r="I16" s="131">
        <v>2</v>
      </c>
      <c r="J16" s="131"/>
      <c r="K16" s="131"/>
      <c r="M16" s="95"/>
    </row>
    <row r="17" spans="2:20" ht="15" thickBot="1" x14ac:dyDescent="0.35">
      <c r="B17" s="6" t="s">
        <v>8</v>
      </c>
      <c r="C17" s="7"/>
      <c r="D17" s="7"/>
      <c r="E17" s="7"/>
      <c r="F17" s="7"/>
      <c r="G17" s="7"/>
      <c r="H17" s="7"/>
      <c r="I17" s="7"/>
      <c r="J17" s="7"/>
      <c r="K17" s="9"/>
      <c r="M17" s="95"/>
    </row>
    <row r="18" spans="2:20" ht="15" thickBot="1" x14ac:dyDescent="0.35">
      <c r="B18" s="58" t="s">
        <v>118</v>
      </c>
      <c r="C18" s="7"/>
      <c r="D18" s="7"/>
      <c r="E18" s="7"/>
      <c r="F18" s="7"/>
      <c r="G18" s="7"/>
      <c r="H18" s="7"/>
      <c r="I18" s="7"/>
      <c r="J18" s="7"/>
      <c r="K18" s="9"/>
    </row>
    <row r="19" spans="2:20" ht="15" customHeight="1" thickBot="1" x14ac:dyDescent="0.35">
      <c r="B19" s="127" t="s">
        <v>375</v>
      </c>
      <c r="C19" s="94">
        <v>4.0999999999999996</v>
      </c>
      <c r="D19" s="94">
        <v>3.9</v>
      </c>
      <c r="E19" s="94">
        <v>3.7</v>
      </c>
      <c r="F19" s="94">
        <v>3.7</v>
      </c>
      <c r="G19" s="94">
        <v>5.2</v>
      </c>
      <c r="H19" s="94">
        <v>3.3</v>
      </c>
      <c r="I19" s="94">
        <v>4.7</v>
      </c>
      <c r="J19" s="131" t="s">
        <v>16</v>
      </c>
      <c r="K19" s="131"/>
      <c r="N19" s="135"/>
      <c r="O19" s="135"/>
      <c r="P19" s="135"/>
      <c r="Q19" s="135"/>
      <c r="R19" s="135"/>
      <c r="S19" s="135"/>
      <c r="T19" s="135"/>
    </row>
    <row r="20" spans="2:20" ht="14.25" customHeight="1" thickBot="1" x14ac:dyDescent="0.35">
      <c r="B20" s="127" t="s">
        <v>115</v>
      </c>
      <c r="C20" s="94">
        <v>1.8</v>
      </c>
      <c r="D20" s="94">
        <v>1.7</v>
      </c>
      <c r="E20" s="94">
        <v>1.6</v>
      </c>
      <c r="F20" s="94">
        <v>1.6</v>
      </c>
      <c r="G20" s="94">
        <v>2.2999999999999998</v>
      </c>
      <c r="H20" s="94">
        <v>1.5</v>
      </c>
      <c r="I20" s="94">
        <v>2.1</v>
      </c>
      <c r="J20" s="131" t="s">
        <v>16</v>
      </c>
      <c r="K20" s="131"/>
      <c r="N20" s="135"/>
      <c r="O20" s="135"/>
      <c r="P20" s="135"/>
      <c r="Q20" s="135"/>
      <c r="R20" s="135"/>
      <c r="S20" s="135"/>
      <c r="T20" s="135"/>
    </row>
    <row r="21" spans="2:20" ht="15" thickBot="1" x14ac:dyDescent="0.35">
      <c r="B21" s="127" t="s">
        <v>114</v>
      </c>
      <c r="C21" s="94">
        <v>1.1000000000000001</v>
      </c>
      <c r="D21" s="94">
        <v>1.1000000000000001</v>
      </c>
      <c r="E21" s="94">
        <v>1</v>
      </c>
      <c r="F21" s="94">
        <v>1</v>
      </c>
      <c r="G21" s="94">
        <v>1.4</v>
      </c>
      <c r="H21" s="94">
        <v>0.9</v>
      </c>
      <c r="I21" s="94">
        <v>1.3</v>
      </c>
      <c r="J21" s="131" t="s">
        <v>16</v>
      </c>
      <c r="K21" s="131"/>
      <c r="N21" s="135"/>
      <c r="O21" s="135"/>
      <c r="P21" s="135"/>
      <c r="Q21" s="135"/>
      <c r="R21" s="135"/>
      <c r="S21" s="135"/>
      <c r="T21" s="135"/>
    </row>
    <row r="22" spans="2:20" ht="15" thickBot="1" x14ac:dyDescent="0.35">
      <c r="B22" s="127" t="s">
        <v>112</v>
      </c>
      <c r="C22" s="94">
        <v>0.8</v>
      </c>
      <c r="D22" s="94">
        <v>0.7</v>
      </c>
      <c r="E22" s="94">
        <v>0.7</v>
      </c>
      <c r="F22" s="94">
        <v>0.7</v>
      </c>
      <c r="G22" s="94">
        <v>0.9</v>
      </c>
      <c r="H22" s="94">
        <v>0.6</v>
      </c>
      <c r="I22" s="94">
        <v>0.9</v>
      </c>
      <c r="J22" s="131" t="s">
        <v>16</v>
      </c>
      <c r="K22" s="131"/>
      <c r="N22" s="135"/>
      <c r="O22" s="135"/>
      <c r="P22" s="135"/>
      <c r="Q22" s="135"/>
      <c r="R22" s="135"/>
      <c r="S22" s="135"/>
      <c r="T22" s="135"/>
    </row>
    <row r="23" spans="2:20" ht="15" thickBot="1" x14ac:dyDescent="0.35">
      <c r="B23" s="127" t="s">
        <v>376</v>
      </c>
      <c r="C23" s="94">
        <v>0.4</v>
      </c>
      <c r="D23" s="94">
        <v>0.4</v>
      </c>
      <c r="E23" s="94">
        <v>0.4</v>
      </c>
      <c r="F23" s="94">
        <v>0.4</v>
      </c>
      <c r="G23" s="94">
        <v>0.5</v>
      </c>
      <c r="H23" s="94">
        <v>0.4</v>
      </c>
      <c r="I23" s="94">
        <v>0.5</v>
      </c>
      <c r="J23" s="131" t="s">
        <v>16</v>
      </c>
      <c r="K23" s="131"/>
      <c r="N23" s="135"/>
      <c r="O23" s="135"/>
      <c r="P23" s="135"/>
      <c r="Q23" s="135"/>
      <c r="R23" s="135"/>
      <c r="S23" s="135"/>
      <c r="T23" s="135"/>
    </row>
    <row r="24" spans="2:20" ht="15" thickBot="1" x14ac:dyDescent="0.35">
      <c r="B24" s="127" t="s">
        <v>377</v>
      </c>
      <c r="C24" s="94">
        <v>0.23</v>
      </c>
      <c r="D24" s="94">
        <v>0.2</v>
      </c>
      <c r="E24" s="94">
        <v>0.2</v>
      </c>
      <c r="F24" s="94">
        <v>0.2</v>
      </c>
      <c r="G24" s="94">
        <v>0.2</v>
      </c>
      <c r="H24" s="94">
        <v>0.2</v>
      </c>
      <c r="I24" s="94">
        <v>0.2</v>
      </c>
      <c r="J24" s="131" t="s">
        <v>16</v>
      </c>
      <c r="K24" s="131"/>
      <c r="N24" s="135"/>
      <c r="O24" s="135"/>
      <c r="P24" s="135"/>
      <c r="Q24" s="135"/>
      <c r="R24" s="135"/>
      <c r="S24" s="135"/>
      <c r="T24" s="135"/>
    </row>
    <row r="25" spans="2:20" ht="15" thickBot="1" x14ac:dyDescent="0.35">
      <c r="B25" s="127" t="s">
        <v>294</v>
      </c>
      <c r="C25" s="24" t="s">
        <v>378</v>
      </c>
      <c r="D25" s="91" t="s">
        <v>378</v>
      </c>
      <c r="E25" s="91" t="s">
        <v>378</v>
      </c>
      <c r="F25" s="24">
        <v>75</v>
      </c>
      <c r="G25" s="24">
        <v>80</v>
      </c>
      <c r="H25" s="24">
        <v>70</v>
      </c>
      <c r="I25" s="24">
        <v>80</v>
      </c>
      <c r="J25" s="131" t="s">
        <v>17</v>
      </c>
      <c r="K25" s="131"/>
    </row>
    <row r="26" spans="2:20" ht="15" thickBot="1" x14ac:dyDescent="0.35">
      <c r="B26" s="127" t="s">
        <v>293</v>
      </c>
      <c r="C26" s="24" t="s">
        <v>379</v>
      </c>
      <c r="D26" s="91" t="s">
        <v>379</v>
      </c>
      <c r="E26" s="91" t="s">
        <v>379</v>
      </c>
      <c r="F26" s="24">
        <v>20</v>
      </c>
      <c r="G26" s="24">
        <v>25</v>
      </c>
      <c r="H26" s="24">
        <v>20</v>
      </c>
      <c r="I26" s="24">
        <v>30</v>
      </c>
      <c r="J26" s="131" t="s">
        <v>17</v>
      </c>
      <c r="K26" s="131"/>
    </row>
    <row r="27" spans="2:20" ht="15" thickBot="1" x14ac:dyDescent="0.35">
      <c r="B27" s="127" t="s">
        <v>380</v>
      </c>
      <c r="C27" s="94">
        <v>0.51</v>
      </c>
      <c r="D27" s="92">
        <v>0.25</v>
      </c>
      <c r="E27" s="94">
        <v>0.1875</v>
      </c>
      <c r="F27" s="94">
        <v>0.2</v>
      </c>
      <c r="G27" s="94">
        <v>1</v>
      </c>
      <c r="H27" s="94">
        <v>0.11</v>
      </c>
      <c r="I27" s="94">
        <v>1</v>
      </c>
      <c r="J27" s="131" t="s">
        <v>18</v>
      </c>
      <c r="K27" s="131"/>
    </row>
    <row r="28" spans="2:20" ht="15" thickBot="1" x14ac:dyDescent="0.35">
      <c r="B28" s="127" t="s">
        <v>381</v>
      </c>
      <c r="C28" s="131">
        <v>0</v>
      </c>
      <c r="D28" s="131">
        <v>0</v>
      </c>
      <c r="E28" s="131">
        <v>0</v>
      </c>
      <c r="F28" s="24"/>
      <c r="G28" s="24"/>
      <c r="H28" s="24"/>
      <c r="I28" s="24"/>
      <c r="J28" s="131"/>
      <c r="K28" s="131"/>
    </row>
    <row r="29" spans="2:20" ht="15" thickBot="1" x14ac:dyDescent="0.35">
      <c r="B29" s="11"/>
      <c r="C29" s="131"/>
      <c r="D29" s="131"/>
      <c r="E29" s="131"/>
      <c r="F29" s="131"/>
      <c r="G29" s="131"/>
      <c r="H29" s="131"/>
      <c r="I29" s="131"/>
      <c r="J29" s="131"/>
      <c r="K29" s="131"/>
    </row>
    <row r="30" spans="2:20" ht="15" thickBot="1" x14ac:dyDescent="0.35">
      <c r="B30" s="6" t="s">
        <v>22</v>
      </c>
      <c r="C30" s="131"/>
      <c r="D30" s="131"/>
      <c r="E30" s="131"/>
      <c r="F30" s="131"/>
      <c r="G30" s="131"/>
      <c r="H30" s="131"/>
      <c r="I30" s="131"/>
      <c r="J30" s="131"/>
      <c r="K30" s="131"/>
    </row>
    <row r="31" spans="2:20" ht="15" thickBot="1" x14ac:dyDescent="0.35">
      <c r="B31" s="11"/>
      <c r="C31" s="131"/>
      <c r="D31" s="131"/>
      <c r="E31" s="131"/>
      <c r="F31" s="131"/>
      <c r="G31" s="131"/>
      <c r="H31" s="131"/>
      <c r="I31" s="131"/>
      <c r="J31" s="131"/>
      <c r="K31" s="131"/>
    </row>
    <row r="32" spans="2:20" ht="15" thickBot="1" x14ac:dyDescent="0.35">
      <c r="B32" s="130"/>
      <c r="C32" s="131"/>
      <c r="D32" s="131"/>
      <c r="E32" s="131"/>
      <c r="F32" s="131"/>
      <c r="G32" s="131"/>
      <c r="H32" s="131"/>
      <c r="I32" s="131"/>
      <c r="J32" s="131"/>
      <c r="K32" s="131"/>
    </row>
    <row r="33" spans="1:12" x14ac:dyDescent="0.3">
      <c r="B33" s="3" t="s">
        <v>21</v>
      </c>
    </row>
    <row r="34" spans="1:12" x14ac:dyDescent="0.3">
      <c r="A34" s="1"/>
      <c r="B34" s="148"/>
      <c r="C34" s="148"/>
      <c r="D34" s="148"/>
      <c r="E34" s="148"/>
      <c r="F34" s="148"/>
      <c r="G34" s="148"/>
      <c r="H34" s="148"/>
      <c r="I34" s="148"/>
      <c r="J34" s="148"/>
      <c r="K34" s="148"/>
    </row>
    <row r="35" spans="1:12" x14ac:dyDescent="0.3">
      <c r="A35" s="1"/>
      <c r="B35" s="148"/>
      <c r="C35" s="148"/>
      <c r="D35" s="148"/>
      <c r="E35" s="148"/>
      <c r="F35" s="148"/>
      <c r="G35" s="148"/>
      <c r="H35" s="148"/>
      <c r="I35" s="148"/>
      <c r="J35" s="148"/>
      <c r="K35" s="148"/>
    </row>
    <row r="36" spans="1:12" x14ac:dyDescent="0.3">
      <c r="A36" s="1"/>
      <c r="B36" s="3" t="s">
        <v>13</v>
      </c>
      <c r="C36" s="2"/>
      <c r="D36" s="2"/>
      <c r="E36" s="2"/>
      <c r="F36" s="2"/>
      <c r="G36" s="2"/>
      <c r="H36" s="2"/>
      <c r="I36" s="2"/>
      <c r="J36" s="2"/>
      <c r="K36" s="2"/>
      <c r="L36" s="2"/>
    </row>
    <row r="37" spans="1:12" s="89" customFormat="1" ht="15" customHeight="1" x14ac:dyDescent="0.3">
      <c r="A37" s="29" t="s">
        <v>14</v>
      </c>
      <c r="B37" s="183" t="s">
        <v>382</v>
      </c>
      <c r="C37" s="183"/>
      <c r="D37" s="183"/>
      <c r="E37" s="183"/>
      <c r="F37" s="183"/>
      <c r="G37" s="183"/>
      <c r="H37" s="183"/>
      <c r="I37" s="183"/>
      <c r="J37" s="183"/>
      <c r="K37" s="183"/>
    </row>
    <row r="38" spans="1:12" s="89" customFormat="1" ht="13.5" customHeight="1" x14ac:dyDescent="0.3">
      <c r="A38" s="29"/>
      <c r="B38" s="162" t="s">
        <v>383</v>
      </c>
      <c r="C38" s="162"/>
      <c r="D38" s="162"/>
      <c r="E38" s="162"/>
      <c r="F38" s="162"/>
      <c r="G38" s="162"/>
      <c r="H38" s="162"/>
      <c r="I38" s="162"/>
      <c r="J38" s="162"/>
      <c r="K38" s="162"/>
      <c r="L38" s="162"/>
    </row>
    <row r="39" spans="1:12" s="89" customFormat="1" ht="25.95" customHeight="1" x14ac:dyDescent="0.3">
      <c r="A39" s="29" t="s">
        <v>15</v>
      </c>
      <c r="B39" s="162" t="s">
        <v>384</v>
      </c>
      <c r="C39" s="162"/>
      <c r="D39" s="162"/>
      <c r="E39" s="162"/>
      <c r="F39" s="162"/>
      <c r="G39" s="162"/>
      <c r="H39" s="162"/>
      <c r="I39" s="162"/>
      <c r="J39" s="162"/>
      <c r="K39" s="129"/>
      <c r="L39" s="129"/>
    </row>
    <row r="40" spans="1:12" s="89" customFormat="1" ht="26.25" customHeight="1" x14ac:dyDescent="0.3">
      <c r="A40" s="29" t="s">
        <v>16</v>
      </c>
      <c r="B40" s="148" t="s">
        <v>385</v>
      </c>
      <c r="C40" s="148"/>
      <c r="D40" s="148"/>
      <c r="E40" s="148"/>
      <c r="F40" s="148"/>
      <c r="G40" s="148"/>
      <c r="H40" s="148"/>
      <c r="I40" s="148"/>
      <c r="J40" s="148"/>
      <c r="K40" s="148"/>
    </row>
    <row r="41" spans="1:12" s="89" customFormat="1" ht="13.5" customHeight="1" x14ac:dyDescent="0.3">
      <c r="A41" s="29" t="s">
        <v>17</v>
      </c>
      <c r="B41" s="182" t="s">
        <v>386</v>
      </c>
      <c r="C41" s="182"/>
      <c r="D41" s="182"/>
      <c r="E41" s="182"/>
      <c r="F41" s="182"/>
      <c r="G41" s="182"/>
      <c r="H41" s="182"/>
      <c r="I41" s="182"/>
      <c r="J41" s="182"/>
      <c r="K41" s="182"/>
    </row>
    <row r="42" spans="1:12" s="89" customFormat="1" ht="12.75" customHeight="1" x14ac:dyDescent="0.3">
      <c r="A42" s="29" t="s">
        <v>18</v>
      </c>
      <c r="B42" s="148" t="s">
        <v>387</v>
      </c>
      <c r="C42" s="148"/>
      <c r="D42" s="148"/>
      <c r="E42" s="148"/>
      <c r="F42" s="148"/>
      <c r="G42" s="148"/>
      <c r="H42" s="148"/>
      <c r="I42" s="148"/>
      <c r="J42" s="148"/>
      <c r="K42" s="148"/>
    </row>
    <row r="43" spans="1:12" s="89" customFormat="1" ht="12.75" customHeight="1" x14ac:dyDescent="0.3">
      <c r="A43" s="29"/>
      <c r="B43" s="148"/>
      <c r="C43" s="148"/>
      <c r="D43" s="148"/>
      <c r="E43" s="148"/>
      <c r="F43" s="148"/>
      <c r="G43" s="148"/>
      <c r="H43" s="148"/>
      <c r="I43" s="148"/>
      <c r="J43" s="148"/>
      <c r="K43" s="148"/>
    </row>
    <row r="44" spans="1:12" s="89" customFormat="1" x14ac:dyDescent="0.3">
      <c r="A44" s="29"/>
      <c r="B44" s="148"/>
      <c r="C44" s="148"/>
      <c r="D44" s="148"/>
      <c r="E44" s="148"/>
      <c r="F44" s="148"/>
      <c r="G44" s="148"/>
      <c r="H44" s="148"/>
      <c r="I44" s="148"/>
      <c r="J44" s="148"/>
      <c r="K44" s="148"/>
    </row>
    <row r="45" spans="1:12" s="89" customFormat="1" ht="15" customHeight="1" x14ac:dyDescent="0.3">
      <c r="A45" s="29"/>
      <c r="B45" s="148"/>
      <c r="C45" s="148"/>
      <c r="D45" s="148"/>
      <c r="E45" s="148"/>
      <c r="F45" s="148"/>
      <c r="G45" s="148"/>
      <c r="H45" s="148"/>
      <c r="I45" s="148"/>
      <c r="J45" s="148"/>
      <c r="K45" s="148"/>
    </row>
    <row r="46" spans="1:12" s="89" customFormat="1" ht="15" customHeight="1" x14ac:dyDescent="0.3">
      <c r="A46" s="29"/>
      <c r="B46" s="148"/>
      <c r="C46" s="148"/>
      <c r="D46" s="148"/>
      <c r="E46" s="148"/>
      <c r="F46" s="148"/>
      <c r="G46" s="148"/>
      <c r="H46" s="148"/>
      <c r="I46" s="148"/>
      <c r="J46" s="148"/>
      <c r="K46" s="148"/>
    </row>
    <row r="47" spans="1:12" s="89" customFormat="1" x14ac:dyDescent="0.3">
      <c r="A47" s="29"/>
      <c r="B47" s="148"/>
      <c r="C47" s="148"/>
      <c r="D47" s="148"/>
      <c r="E47" s="148"/>
      <c r="F47" s="148"/>
      <c r="G47" s="148"/>
      <c r="H47" s="148"/>
      <c r="I47" s="148"/>
      <c r="J47" s="148"/>
      <c r="K47" s="148"/>
    </row>
    <row r="48" spans="1:12" s="89" customFormat="1" ht="15" customHeight="1" x14ac:dyDescent="0.3">
      <c r="A48" s="29"/>
      <c r="B48" s="148"/>
      <c r="C48" s="148"/>
      <c r="D48" s="148"/>
      <c r="E48" s="148"/>
      <c r="F48" s="148"/>
      <c r="G48" s="148"/>
      <c r="H48" s="148"/>
      <c r="I48" s="148"/>
      <c r="J48" s="148"/>
      <c r="K48" s="148"/>
    </row>
    <row r="49" spans="1:12" s="89" customFormat="1" ht="11.25" customHeight="1" x14ac:dyDescent="0.3">
      <c r="A49" s="29"/>
      <c r="B49" s="148"/>
      <c r="C49" s="148"/>
      <c r="D49" s="148"/>
      <c r="E49" s="148"/>
      <c r="F49" s="148"/>
      <c r="G49" s="148"/>
      <c r="H49" s="148"/>
      <c r="I49" s="148"/>
      <c r="J49" s="148"/>
      <c r="K49" s="148"/>
    </row>
    <row r="50" spans="1:12" x14ac:dyDescent="0.3">
      <c r="A50" s="1"/>
    </row>
    <row r="51" spans="1:12" ht="12.75" customHeight="1" x14ac:dyDescent="0.3">
      <c r="A51" s="1"/>
      <c r="C51" s="148"/>
      <c r="D51" s="148"/>
      <c r="E51" s="148"/>
      <c r="F51" s="148"/>
      <c r="G51" s="148"/>
      <c r="H51" s="148"/>
      <c r="I51" s="148"/>
      <c r="J51" s="148"/>
      <c r="K51" s="148"/>
      <c r="L51" s="148"/>
    </row>
    <row r="52" spans="1:12" ht="12.75" customHeight="1" x14ac:dyDescent="0.3">
      <c r="A52" s="1"/>
      <c r="C52" s="148"/>
      <c r="D52" s="148"/>
      <c r="E52" s="148"/>
      <c r="F52" s="148"/>
      <c r="G52" s="148"/>
      <c r="H52" s="148"/>
      <c r="I52" s="148"/>
      <c r="J52" s="148"/>
      <c r="K52" s="148"/>
      <c r="L52" s="148"/>
    </row>
    <row r="53" spans="1:12" x14ac:dyDescent="0.3">
      <c r="A53" s="1"/>
    </row>
    <row r="54" spans="1:12" x14ac:dyDescent="0.3">
      <c r="A54" s="1"/>
    </row>
    <row r="55" spans="1:12" x14ac:dyDescent="0.3">
      <c r="A55" s="1"/>
    </row>
    <row r="56" spans="1:12" x14ac:dyDescent="0.3">
      <c r="A56" s="1"/>
    </row>
    <row r="57" spans="1:12" x14ac:dyDescent="0.3">
      <c r="A57" s="1"/>
    </row>
    <row r="58" spans="1:12" x14ac:dyDescent="0.3">
      <c r="A58" s="1"/>
    </row>
    <row r="59" spans="1:12" x14ac:dyDescent="0.3">
      <c r="A59" s="1"/>
    </row>
    <row r="60" spans="1:12" x14ac:dyDescent="0.3">
      <c r="A60" s="1"/>
    </row>
    <row r="61" spans="1:12" x14ac:dyDescent="0.3">
      <c r="A61" s="1"/>
    </row>
    <row r="62" spans="1:12" x14ac:dyDescent="0.3">
      <c r="A62" s="1"/>
    </row>
  </sheetData>
  <mergeCells count="26">
    <mergeCell ref="C2:K2"/>
    <mergeCell ref="B3:B4"/>
    <mergeCell ref="C3:C4"/>
    <mergeCell ref="D3:D4"/>
    <mergeCell ref="E3:E4"/>
    <mergeCell ref="F3:G4"/>
    <mergeCell ref="H3:I4"/>
    <mergeCell ref="J3:J4"/>
    <mergeCell ref="K3:K4"/>
    <mergeCell ref="B46:K46"/>
    <mergeCell ref="B34:K34"/>
    <mergeCell ref="B35:K35"/>
    <mergeCell ref="B37:K37"/>
    <mergeCell ref="B38:L38"/>
    <mergeCell ref="B39:J39"/>
    <mergeCell ref="B40:K40"/>
    <mergeCell ref="B41:K41"/>
    <mergeCell ref="B42:K42"/>
    <mergeCell ref="B43:K43"/>
    <mergeCell ref="B44:K44"/>
    <mergeCell ref="B45:K45"/>
    <mergeCell ref="B47:K47"/>
    <mergeCell ref="B48:K48"/>
    <mergeCell ref="B49:K49"/>
    <mergeCell ref="C51:L51"/>
    <mergeCell ref="C52:L52"/>
  </mergeCells>
  <pageMargins left="0.7" right="0.7" top="0.75" bottom="0.75" header="0.3" footer="0.3"/>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62"/>
  <sheetViews>
    <sheetView zoomScale="85" zoomScaleNormal="85" workbookViewId="0">
      <selection activeCell="B2" sqref="B2"/>
    </sheetView>
  </sheetViews>
  <sheetFormatPr defaultColWidth="9.21875" defaultRowHeight="14.4" x14ac:dyDescent="0.3"/>
  <cols>
    <col min="1" max="1" width="2.21875" style="4" bestFit="1" customWidth="1"/>
    <col min="2" max="2" width="51.21875" style="4" customWidth="1"/>
    <col min="3" max="3" width="10" style="4" bestFit="1" customWidth="1"/>
    <col min="4" max="5" width="9.21875" style="4"/>
    <col min="6" max="7" width="10" style="4" bestFit="1" customWidth="1"/>
    <col min="8" max="10" width="9.21875" style="4"/>
    <col min="11" max="11" width="19.21875" style="4" hidden="1" customWidth="1"/>
    <col min="12" max="13" width="5.77734375" style="4" customWidth="1"/>
    <col min="14" max="14" width="7" style="4" customWidth="1"/>
    <col min="15" max="15" width="7.77734375" style="4" customWidth="1"/>
    <col min="16" max="16" width="7.21875" style="4" customWidth="1"/>
    <col min="17" max="17" width="7.44140625" style="4" customWidth="1"/>
    <col min="18" max="18" width="7.21875" style="4" customWidth="1"/>
    <col min="19" max="19" width="7.77734375" style="4" customWidth="1"/>
    <col min="20" max="20" width="8.21875" style="4" customWidth="1"/>
    <col min="21" max="22" width="5.77734375" style="4" customWidth="1"/>
    <col min="23" max="16384" width="9.21875" style="4"/>
  </cols>
  <sheetData>
    <row r="1" spans="2:20" ht="24" customHeight="1" thickBot="1" x14ac:dyDescent="0.35">
      <c r="B1" s="53"/>
    </row>
    <row r="2" spans="2:20" ht="15.75" customHeight="1" thickBot="1" x14ac:dyDescent="0.35">
      <c r="B2" s="5" t="s">
        <v>0</v>
      </c>
      <c r="C2" s="167" t="s">
        <v>468</v>
      </c>
      <c r="D2" s="167"/>
      <c r="E2" s="167"/>
      <c r="F2" s="167"/>
      <c r="G2" s="167"/>
      <c r="H2" s="167"/>
      <c r="I2" s="167"/>
      <c r="J2" s="167"/>
      <c r="K2" s="168"/>
      <c r="M2" s="97"/>
      <c r="N2" s="95"/>
      <c r="O2" s="95"/>
      <c r="P2" s="95"/>
      <c r="Q2" s="95"/>
      <c r="R2" s="95"/>
      <c r="S2" s="95"/>
      <c r="T2" s="95"/>
    </row>
    <row r="3" spans="2:20" ht="12.75" customHeight="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0" ht="14.25" customHeight="1" thickBot="1" x14ac:dyDescent="0.35">
      <c r="B4" s="170"/>
      <c r="C4" s="172"/>
      <c r="D4" s="172"/>
      <c r="E4" s="172"/>
      <c r="F4" s="175"/>
      <c r="G4" s="176"/>
      <c r="H4" s="175"/>
      <c r="I4" s="176"/>
      <c r="J4" s="172"/>
      <c r="K4" s="172"/>
      <c r="Q4" s="95"/>
    </row>
    <row r="5" spans="2:20" ht="15" thickBot="1" x14ac:dyDescent="0.35">
      <c r="B5" s="6" t="s">
        <v>5</v>
      </c>
      <c r="C5" s="7"/>
      <c r="D5" s="7"/>
      <c r="E5" s="7"/>
      <c r="F5" s="8" t="s">
        <v>6</v>
      </c>
      <c r="G5" s="8" t="s">
        <v>7</v>
      </c>
      <c r="H5" s="8" t="s">
        <v>6</v>
      </c>
      <c r="I5" s="8" t="s">
        <v>7</v>
      </c>
      <c r="J5" s="7"/>
      <c r="K5" s="9"/>
    </row>
    <row r="6" spans="2:20" ht="15" thickBot="1" x14ac:dyDescent="0.35">
      <c r="B6" s="130" t="s">
        <v>367</v>
      </c>
      <c r="C6" s="94">
        <v>10</v>
      </c>
      <c r="D6" s="94">
        <v>9.3000000000000007</v>
      </c>
      <c r="E6" s="94">
        <v>8.3000000000000007</v>
      </c>
      <c r="F6" s="94">
        <v>8.1999999999999993</v>
      </c>
      <c r="G6" s="94">
        <v>16.3</v>
      </c>
      <c r="H6" s="94">
        <v>7.3</v>
      </c>
      <c r="I6" s="94">
        <v>13.6</v>
      </c>
      <c r="J6" s="131" t="s">
        <v>14</v>
      </c>
      <c r="K6" s="131"/>
    </row>
    <row r="7" spans="2:20" ht="15" thickBot="1" x14ac:dyDescent="0.35">
      <c r="B7" s="130" t="s">
        <v>368</v>
      </c>
      <c r="C7" s="94">
        <v>8.1999999999999993</v>
      </c>
      <c r="D7" s="94">
        <v>7.6</v>
      </c>
      <c r="E7" s="94">
        <v>6.8</v>
      </c>
      <c r="F7" s="94">
        <v>6.7</v>
      </c>
      <c r="G7" s="94">
        <v>13.4</v>
      </c>
      <c r="H7" s="94">
        <v>6</v>
      </c>
      <c r="I7" s="94">
        <v>11.2</v>
      </c>
      <c r="J7" s="131" t="s">
        <v>14</v>
      </c>
      <c r="K7" s="131"/>
    </row>
    <row r="8" spans="2:20" ht="15" thickBot="1" x14ac:dyDescent="0.35">
      <c r="B8" s="130" t="s">
        <v>369</v>
      </c>
      <c r="C8" s="94">
        <v>6.3</v>
      </c>
      <c r="D8" s="94">
        <v>5.8</v>
      </c>
      <c r="E8" s="94">
        <v>5.2</v>
      </c>
      <c r="F8" s="94">
        <v>5.0999999999999996</v>
      </c>
      <c r="G8" s="94">
        <v>10.3</v>
      </c>
      <c r="H8" s="94">
        <v>4.5999999999999996</v>
      </c>
      <c r="I8" s="94">
        <v>8.6</v>
      </c>
      <c r="J8" s="131" t="s">
        <v>14</v>
      </c>
      <c r="K8" s="131"/>
    </row>
    <row r="9" spans="2:20" ht="15" thickBot="1" x14ac:dyDescent="0.35">
      <c r="B9" s="130" t="s">
        <v>370</v>
      </c>
      <c r="C9" s="94">
        <v>4.5</v>
      </c>
      <c r="D9" s="94">
        <v>4.0999999999999996</v>
      </c>
      <c r="E9" s="94">
        <v>3.7</v>
      </c>
      <c r="F9" s="94">
        <v>3.6</v>
      </c>
      <c r="G9" s="94">
        <v>7.3</v>
      </c>
      <c r="H9" s="94">
        <v>3.2</v>
      </c>
      <c r="I9" s="94">
        <v>6.1</v>
      </c>
      <c r="J9" s="131" t="s">
        <v>14</v>
      </c>
      <c r="K9" s="131"/>
    </row>
    <row r="10" spans="2:20" ht="15" thickBot="1" x14ac:dyDescent="0.35">
      <c r="B10" s="130" t="s">
        <v>371</v>
      </c>
      <c r="C10" s="94">
        <v>2.9</v>
      </c>
      <c r="D10" s="94">
        <v>2.7</v>
      </c>
      <c r="E10" s="94">
        <v>2.4</v>
      </c>
      <c r="F10" s="94">
        <v>2.4</v>
      </c>
      <c r="G10" s="94">
        <v>4.8</v>
      </c>
      <c r="H10" s="94">
        <v>2.1</v>
      </c>
      <c r="I10" s="94">
        <v>4</v>
      </c>
      <c r="J10" s="131" t="s">
        <v>14</v>
      </c>
      <c r="K10" s="131"/>
    </row>
    <row r="11" spans="2:20" ht="15" thickBot="1" x14ac:dyDescent="0.35">
      <c r="B11" s="130" t="s">
        <v>372</v>
      </c>
      <c r="C11" s="133">
        <v>2.2000000000000002</v>
      </c>
      <c r="D11" s="94">
        <v>2</v>
      </c>
      <c r="E11" s="94">
        <v>1.8</v>
      </c>
      <c r="F11" s="94">
        <v>1.8</v>
      </c>
      <c r="G11" s="94">
        <v>3.6</v>
      </c>
      <c r="H11" s="94">
        <v>1.6</v>
      </c>
      <c r="I11" s="94">
        <v>3</v>
      </c>
      <c r="J11" s="131" t="s">
        <v>14</v>
      </c>
      <c r="K11" s="131"/>
    </row>
    <row r="12" spans="2:20" ht="15" thickBot="1" x14ac:dyDescent="0.35">
      <c r="B12" s="130" t="s">
        <v>373</v>
      </c>
      <c r="C12" s="134">
        <v>1.6</v>
      </c>
      <c r="D12" s="134">
        <v>1.5</v>
      </c>
      <c r="E12" s="134">
        <v>1.3</v>
      </c>
      <c r="F12" s="134">
        <v>1.3</v>
      </c>
      <c r="G12" s="134">
        <v>2.6</v>
      </c>
      <c r="H12" s="134">
        <v>1.1000000000000001</v>
      </c>
      <c r="I12" s="134">
        <v>2.1</v>
      </c>
      <c r="J12" s="131" t="s">
        <v>14</v>
      </c>
      <c r="K12" s="131"/>
    </row>
    <row r="13" spans="2:20" ht="15" thickBot="1" x14ac:dyDescent="0.35">
      <c r="B13" s="130" t="s">
        <v>374</v>
      </c>
      <c r="C13" s="133">
        <v>0.93531997872053207</v>
      </c>
      <c r="D13" s="134">
        <v>0.84178798084847883</v>
      </c>
      <c r="E13" s="134">
        <v>0.7482559829764257</v>
      </c>
      <c r="F13" s="134">
        <v>0.7482559829764257</v>
      </c>
      <c r="G13" s="134">
        <v>3</v>
      </c>
      <c r="H13" s="134">
        <v>0.6</v>
      </c>
      <c r="I13" s="134">
        <v>2.1</v>
      </c>
      <c r="J13" s="131" t="s">
        <v>15</v>
      </c>
      <c r="K13" s="131"/>
      <c r="Q13" s="95"/>
    </row>
    <row r="14" spans="2:20" ht="15" thickBot="1" x14ac:dyDescent="0.35">
      <c r="B14" s="130"/>
      <c r="C14" s="134"/>
      <c r="D14" s="93"/>
      <c r="E14" s="93"/>
      <c r="F14" s="93"/>
      <c r="G14" s="93"/>
      <c r="H14" s="93"/>
      <c r="I14" s="93"/>
      <c r="J14" s="131"/>
      <c r="K14" s="131"/>
      <c r="N14" s="95"/>
      <c r="O14" s="95"/>
      <c r="P14" s="95"/>
      <c r="Q14" s="95"/>
      <c r="R14" s="95"/>
      <c r="S14" s="95"/>
      <c r="T14" s="95"/>
    </row>
    <row r="15" spans="2:20" ht="15" customHeight="1" thickBot="1" x14ac:dyDescent="0.35">
      <c r="B15" s="130" t="s">
        <v>10</v>
      </c>
      <c r="C15" s="131">
        <v>50</v>
      </c>
      <c r="D15" s="131">
        <v>50</v>
      </c>
      <c r="E15" s="131">
        <v>50</v>
      </c>
      <c r="F15" s="131">
        <v>45</v>
      </c>
      <c r="G15" s="131">
        <v>55</v>
      </c>
      <c r="H15" s="131">
        <v>45</v>
      </c>
      <c r="I15" s="131">
        <v>55</v>
      </c>
      <c r="J15" s="131"/>
      <c r="K15" s="131"/>
      <c r="N15" s="95"/>
      <c r="O15" s="95"/>
      <c r="P15" s="95"/>
      <c r="Q15" s="95"/>
      <c r="R15" s="95"/>
      <c r="S15" s="95"/>
      <c r="T15" s="95"/>
    </row>
    <row r="16" spans="2:20" ht="15" thickBot="1" x14ac:dyDescent="0.35">
      <c r="B16" s="130" t="s">
        <v>25</v>
      </c>
      <c r="C16" s="131">
        <v>1</v>
      </c>
      <c r="D16" s="131">
        <v>1</v>
      </c>
      <c r="E16" s="131">
        <v>1</v>
      </c>
      <c r="F16" s="131">
        <v>0.5</v>
      </c>
      <c r="G16" s="131">
        <v>2</v>
      </c>
      <c r="H16" s="131">
        <v>0.5</v>
      </c>
      <c r="I16" s="131">
        <v>2</v>
      </c>
      <c r="J16" s="131"/>
      <c r="K16" s="131"/>
      <c r="M16" s="95"/>
    </row>
    <row r="17" spans="2:20" ht="15" thickBot="1" x14ac:dyDescent="0.35">
      <c r="B17" s="6" t="s">
        <v>8</v>
      </c>
      <c r="C17" s="7"/>
      <c r="D17" s="7"/>
      <c r="E17" s="7"/>
      <c r="F17" s="7"/>
      <c r="G17" s="7"/>
      <c r="H17" s="7"/>
      <c r="I17" s="7"/>
      <c r="J17" s="7"/>
      <c r="K17" s="9"/>
      <c r="M17" s="95"/>
    </row>
    <row r="18" spans="2:20" ht="15" thickBot="1" x14ac:dyDescent="0.35">
      <c r="B18" s="58" t="s">
        <v>118</v>
      </c>
      <c r="C18" s="7"/>
      <c r="D18" s="7"/>
      <c r="E18" s="7"/>
      <c r="F18" s="7"/>
      <c r="G18" s="7"/>
      <c r="H18" s="7"/>
      <c r="I18" s="7"/>
      <c r="J18" s="7"/>
      <c r="K18" s="9"/>
    </row>
    <row r="19" spans="2:20" ht="15" customHeight="1" thickBot="1" x14ac:dyDescent="0.35">
      <c r="B19" s="127" t="s">
        <v>375</v>
      </c>
      <c r="C19" s="94">
        <v>3.8</v>
      </c>
      <c r="D19" s="94">
        <v>3.6</v>
      </c>
      <c r="E19" s="94">
        <v>3.4</v>
      </c>
      <c r="F19" s="94">
        <v>3.4</v>
      </c>
      <c r="G19" s="94">
        <v>4.8</v>
      </c>
      <c r="H19" s="94">
        <v>3.1</v>
      </c>
      <c r="I19" s="94">
        <v>4.4000000000000004</v>
      </c>
      <c r="J19" s="131" t="s">
        <v>16</v>
      </c>
      <c r="K19" s="131"/>
      <c r="N19" s="135"/>
      <c r="O19" s="135"/>
      <c r="P19" s="135"/>
      <c r="Q19" s="135"/>
      <c r="R19" s="135"/>
      <c r="S19" s="135"/>
      <c r="T19" s="135"/>
    </row>
    <row r="20" spans="2:20" ht="14.25" customHeight="1" thickBot="1" x14ac:dyDescent="0.35">
      <c r="B20" s="127" t="s">
        <v>115</v>
      </c>
      <c r="C20" s="94">
        <v>1.7</v>
      </c>
      <c r="D20" s="94">
        <v>1.6</v>
      </c>
      <c r="E20" s="94">
        <v>1.5</v>
      </c>
      <c r="F20" s="94">
        <v>1.5</v>
      </c>
      <c r="G20" s="94">
        <v>2.1</v>
      </c>
      <c r="H20" s="94">
        <v>1.4</v>
      </c>
      <c r="I20" s="94">
        <v>1.9</v>
      </c>
      <c r="J20" s="131" t="s">
        <v>16</v>
      </c>
      <c r="K20" s="131"/>
      <c r="N20" s="135"/>
      <c r="O20" s="135"/>
      <c r="P20" s="135"/>
      <c r="Q20" s="135"/>
      <c r="R20" s="135"/>
      <c r="S20" s="135"/>
      <c r="T20" s="135"/>
    </row>
    <row r="21" spans="2:20" ht="15" thickBot="1" x14ac:dyDescent="0.35">
      <c r="B21" s="127" t="s">
        <v>114</v>
      </c>
      <c r="C21" s="94">
        <v>1</v>
      </c>
      <c r="D21" s="94">
        <v>1</v>
      </c>
      <c r="E21" s="94">
        <v>1</v>
      </c>
      <c r="F21" s="94">
        <v>1</v>
      </c>
      <c r="G21" s="94">
        <v>1.3</v>
      </c>
      <c r="H21" s="94">
        <v>0.9</v>
      </c>
      <c r="I21" s="94">
        <v>1.2</v>
      </c>
      <c r="J21" s="131" t="s">
        <v>16</v>
      </c>
      <c r="K21" s="131"/>
      <c r="N21" s="135"/>
      <c r="O21" s="135"/>
      <c r="P21" s="135"/>
      <c r="Q21" s="135"/>
      <c r="R21" s="135"/>
      <c r="S21" s="135"/>
      <c r="T21" s="135"/>
    </row>
    <row r="22" spans="2:20" ht="15" thickBot="1" x14ac:dyDescent="0.35">
      <c r="B22" s="127" t="s">
        <v>112</v>
      </c>
      <c r="C22" s="94">
        <v>0.7</v>
      </c>
      <c r="D22" s="94">
        <v>0.7</v>
      </c>
      <c r="E22" s="94">
        <v>0.7</v>
      </c>
      <c r="F22" s="94">
        <v>0.7</v>
      </c>
      <c r="G22" s="94">
        <v>0.9</v>
      </c>
      <c r="H22" s="94">
        <v>0.6</v>
      </c>
      <c r="I22" s="94">
        <v>0.8</v>
      </c>
      <c r="J22" s="131" t="s">
        <v>16</v>
      </c>
      <c r="K22" s="131"/>
      <c r="N22" s="135"/>
      <c r="O22" s="135"/>
      <c r="P22" s="135"/>
      <c r="Q22" s="135"/>
      <c r="R22" s="135"/>
      <c r="S22" s="135"/>
      <c r="T22" s="135"/>
    </row>
    <row r="23" spans="2:20" ht="15" thickBot="1" x14ac:dyDescent="0.35">
      <c r="B23" s="127" t="s">
        <v>376</v>
      </c>
      <c r="C23" s="94">
        <v>0.4</v>
      </c>
      <c r="D23" s="94">
        <v>0.4</v>
      </c>
      <c r="E23" s="94">
        <v>0.4</v>
      </c>
      <c r="F23" s="94">
        <v>0.4</v>
      </c>
      <c r="G23" s="94">
        <v>0.5</v>
      </c>
      <c r="H23" s="94">
        <v>0.4</v>
      </c>
      <c r="I23" s="94">
        <v>0.4</v>
      </c>
      <c r="J23" s="131" t="s">
        <v>16</v>
      </c>
      <c r="K23" s="131"/>
      <c r="N23" s="135"/>
      <c r="O23" s="135"/>
      <c r="P23" s="135"/>
      <c r="Q23" s="135"/>
      <c r="R23" s="135"/>
      <c r="S23" s="135"/>
      <c r="T23" s="135"/>
    </row>
    <row r="24" spans="2:20" ht="15" thickBot="1" x14ac:dyDescent="0.35">
      <c r="B24" s="127" t="s">
        <v>377</v>
      </c>
      <c r="C24" s="94">
        <v>0.22</v>
      </c>
      <c r="D24" s="94">
        <v>0.2</v>
      </c>
      <c r="E24" s="94">
        <v>0.2</v>
      </c>
      <c r="F24" s="94">
        <v>0.2</v>
      </c>
      <c r="G24" s="94">
        <v>0.2</v>
      </c>
      <c r="H24" s="94">
        <v>0.2</v>
      </c>
      <c r="I24" s="94">
        <v>0.2</v>
      </c>
      <c r="J24" s="131" t="s">
        <v>16</v>
      </c>
      <c r="K24" s="131"/>
      <c r="N24" s="135"/>
      <c r="O24" s="135"/>
      <c r="P24" s="135"/>
      <c r="Q24" s="135"/>
      <c r="R24" s="135"/>
      <c r="S24" s="135"/>
      <c r="T24" s="135"/>
    </row>
    <row r="25" spans="2:20" ht="15" thickBot="1" x14ac:dyDescent="0.35">
      <c r="B25" s="127" t="s">
        <v>294</v>
      </c>
      <c r="C25" s="24" t="s">
        <v>378</v>
      </c>
      <c r="D25" s="91" t="s">
        <v>378</v>
      </c>
      <c r="E25" s="91" t="s">
        <v>378</v>
      </c>
      <c r="F25" s="24">
        <v>75</v>
      </c>
      <c r="G25" s="24">
        <v>80</v>
      </c>
      <c r="H25" s="24">
        <v>70</v>
      </c>
      <c r="I25" s="24">
        <v>80</v>
      </c>
      <c r="J25" s="131" t="s">
        <v>17</v>
      </c>
      <c r="K25" s="131"/>
    </row>
    <row r="26" spans="2:20" ht="15" thickBot="1" x14ac:dyDescent="0.35">
      <c r="B26" s="127" t="s">
        <v>293</v>
      </c>
      <c r="C26" s="24" t="s">
        <v>379</v>
      </c>
      <c r="D26" s="91" t="s">
        <v>379</v>
      </c>
      <c r="E26" s="91" t="s">
        <v>379</v>
      </c>
      <c r="F26" s="24">
        <v>20</v>
      </c>
      <c r="G26" s="24">
        <v>25</v>
      </c>
      <c r="H26" s="24">
        <v>20</v>
      </c>
      <c r="I26" s="24">
        <v>30</v>
      </c>
      <c r="J26" s="131" t="s">
        <v>17</v>
      </c>
      <c r="K26" s="131"/>
    </row>
    <row r="27" spans="2:20" ht="15" thickBot="1" x14ac:dyDescent="0.35">
      <c r="B27" s="127" t="s">
        <v>380</v>
      </c>
      <c r="C27" s="94">
        <v>0.51</v>
      </c>
      <c r="D27" s="92">
        <v>0.25</v>
      </c>
      <c r="E27" s="94">
        <v>0.1875</v>
      </c>
      <c r="F27" s="94">
        <v>0.2</v>
      </c>
      <c r="G27" s="94">
        <v>1</v>
      </c>
      <c r="H27" s="94">
        <v>0.11</v>
      </c>
      <c r="I27" s="94">
        <v>1</v>
      </c>
      <c r="J27" s="131" t="s">
        <v>18</v>
      </c>
      <c r="K27" s="131"/>
    </row>
    <row r="28" spans="2:20" ht="15" thickBot="1" x14ac:dyDescent="0.35">
      <c r="B28" s="127" t="s">
        <v>381</v>
      </c>
      <c r="C28" s="131">
        <v>0</v>
      </c>
      <c r="D28" s="131">
        <v>0</v>
      </c>
      <c r="E28" s="131">
        <v>0</v>
      </c>
      <c r="F28" s="24"/>
      <c r="G28" s="24"/>
      <c r="H28" s="24"/>
      <c r="I28" s="24"/>
      <c r="J28" s="131"/>
      <c r="K28" s="131"/>
    </row>
    <row r="29" spans="2:20" ht="15" thickBot="1" x14ac:dyDescent="0.35">
      <c r="B29" s="11"/>
      <c r="C29" s="131"/>
      <c r="D29" s="131"/>
      <c r="E29" s="131"/>
      <c r="F29" s="131"/>
      <c r="G29" s="131"/>
      <c r="H29" s="131"/>
      <c r="I29" s="131"/>
      <c r="J29" s="131"/>
      <c r="K29" s="131"/>
    </row>
    <row r="30" spans="2:20" ht="15" thickBot="1" x14ac:dyDescent="0.35">
      <c r="B30" s="6" t="s">
        <v>22</v>
      </c>
      <c r="C30" s="131"/>
      <c r="D30" s="131"/>
      <c r="E30" s="131"/>
      <c r="F30" s="131"/>
      <c r="G30" s="131"/>
      <c r="H30" s="131"/>
      <c r="I30" s="131"/>
      <c r="J30" s="131"/>
      <c r="K30" s="131"/>
    </row>
    <row r="31" spans="2:20" ht="15" thickBot="1" x14ac:dyDescent="0.35">
      <c r="B31" s="11"/>
      <c r="C31" s="131"/>
      <c r="D31" s="131"/>
      <c r="E31" s="131"/>
      <c r="F31" s="131"/>
      <c r="G31" s="131"/>
      <c r="H31" s="131"/>
      <c r="I31" s="131"/>
      <c r="J31" s="131"/>
      <c r="K31" s="131"/>
    </row>
    <row r="32" spans="2:20" ht="15" thickBot="1" x14ac:dyDescent="0.35">
      <c r="B32" s="130"/>
      <c r="C32" s="131"/>
      <c r="D32" s="131"/>
      <c r="E32" s="131"/>
      <c r="F32" s="131"/>
      <c r="G32" s="131"/>
      <c r="H32" s="131"/>
      <c r="I32" s="131"/>
      <c r="J32" s="131"/>
      <c r="K32" s="131"/>
    </row>
    <row r="33" spans="1:12" x14ac:dyDescent="0.3">
      <c r="B33" s="3" t="s">
        <v>21</v>
      </c>
    </row>
    <row r="34" spans="1:12" x14ac:dyDescent="0.3">
      <c r="A34" s="1"/>
      <c r="B34" s="148"/>
      <c r="C34" s="148"/>
      <c r="D34" s="148"/>
      <c r="E34" s="148"/>
      <c r="F34" s="148"/>
      <c r="G34" s="148"/>
      <c r="H34" s="148"/>
      <c r="I34" s="148"/>
      <c r="J34" s="148"/>
      <c r="K34" s="148"/>
    </row>
    <row r="35" spans="1:12" x14ac:dyDescent="0.3">
      <c r="A35" s="1"/>
      <c r="B35" s="148"/>
      <c r="C35" s="148"/>
      <c r="D35" s="148"/>
      <c r="E35" s="148"/>
      <c r="F35" s="148"/>
      <c r="G35" s="148"/>
      <c r="H35" s="148"/>
      <c r="I35" s="148"/>
      <c r="J35" s="148"/>
      <c r="K35" s="148"/>
    </row>
    <row r="36" spans="1:12" x14ac:dyDescent="0.3">
      <c r="A36" s="1"/>
      <c r="B36" s="3" t="s">
        <v>13</v>
      </c>
      <c r="C36" s="2"/>
      <c r="D36" s="2"/>
      <c r="E36" s="2"/>
      <c r="F36" s="2"/>
      <c r="G36" s="2"/>
      <c r="H36" s="2"/>
      <c r="I36" s="2"/>
      <c r="J36" s="2"/>
      <c r="K36" s="2"/>
      <c r="L36" s="2"/>
    </row>
    <row r="37" spans="1:12" s="89" customFormat="1" ht="15" customHeight="1" x14ac:dyDescent="0.3">
      <c r="A37" s="29" t="s">
        <v>14</v>
      </c>
      <c r="B37" s="183" t="s">
        <v>382</v>
      </c>
      <c r="C37" s="183"/>
      <c r="D37" s="183"/>
      <c r="E37" s="183"/>
      <c r="F37" s="183"/>
      <c r="G37" s="183"/>
      <c r="H37" s="183"/>
      <c r="I37" s="183"/>
      <c r="J37" s="183"/>
      <c r="K37" s="183"/>
    </row>
    <row r="38" spans="1:12" s="89" customFormat="1" ht="13.5" customHeight="1" x14ac:dyDescent="0.3">
      <c r="A38" s="29"/>
      <c r="B38" s="162" t="s">
        <v>388</v>
      </c>
      <c r="C38" s="162"/>
      <c r="D38" s="162"/>
      <c r="E38" s="162"/>
      <c r="F38" s="162"/>
      <c r="G38" s="162"/>
      <c r="H38" s="162"/>
      <c r="I38" s="162"/>
      <c r="J38" s="162"/>
      <c r="K38" s="162"/>
      <c r="L38" s="162"/>
    </row>
    <row r="39" spans="1:12" s="89" customFormat="1" ht="27.45" customHeight="1" x14ac:dyDescent="0.3">
      <c r="A39" s="29" t="s">
        <v>15</v>
      </c>
      <c r="B39" s="162" t="s">
        <v>389</v>
      </c>
      <c r="C39" s="162"/>
      <c r="D39" s="162"/>
      <c r="E39" s="162"/>
      <c r="F39" s="162"/>
      <c r="G39" s="162"/>
      <c r="H39" s="162"/>
      <c r="I39" s="162"/>
      <c r="J39" s="162"/>
      <c r="K39" s="129"/>
      <c r="L39" s="129"/>
    </row>
    <row r="40" spans="1:12" s="89" customFormat="1" ht="26.25" customHeight="1" x14ac:dyDescent="0.3">
      <c r="A40" s="29" t="s">
        <v>16</v>
      </c>
      <c r="B40" s="148" t="s">
        <v>385</v>
      </c>
      <c r="C40" s="148"/>
      <c r="D40" s="148"/>
      <c r="E40" s="148"/>
      <c r="F40" s="148"/>
      <c r="G40" s="148"/>
      <c r="H40" s="148"/>
      <c r="I40" s="148"/>
      <c r="J40" s="148"/>
      <c r="K40" s="148"/>
    </row>
    <row r="41" spans="1:12" s="89" customFormat="1" ht="13.5" customHeight="1" x14ac:dyDescent="0.3">
      <c r="A41" s="29" t="s">
        <v>17</v>
      </c>
      <c r="B41" s="182" t="s">
        <v>386</v>
      </c>
      <c r="C41" s="182"/>
      <c r="D41" s="182"/>
      <c r="E41" s="182"/>
      <c r="F41" s="182"/>
      <c r="G41" s="182"/>
      <c r="H41" s="182"/>
      <c r="I41" s="182"/>
      <c r="J41" s="182"/>
      <c r="K41" s="182"/>
    </row>
    <row r="42" spans="1:12" s="89" customFormat="1" ht="12.75" customHeight="1" x14ac:dyDescent="0.3">
      <c r="A42" s="29" t="s">
        <v>18</v>
      </c>
      <c r="B42" s="148" t="s">
        <v>387</v>
      </c>
      <c r="C42" s="148"/>
      <c r="D42" s="148"/>
      <c r="E42" s="148"/>
      <c r="F42" s="148"/>
      <c r="G42" s="148"/>
      <c r="H42" s="148"/>
      <c r="I42" s="148"/>
      <c r="J42" s="148"/>
      <c r="K42" s="148"/>
    </row>
    <row r="43" spans="1:12" s="89" customFormat="1" ht="12.75" customHeight="1" x14ac:dyDescent="0.3">
      <c r="A43" s="29"/>
      <c r="B43" s="148"/>
      <c r="C43" s="148"/>
      <c r="D43" s="148"/>
      <c r="E43" s="148"/>
      <c r="F43" s="148"/>
      <c r="G43" s="148"/>
      <c r="H43" s="148"/>
      <c r="I43" s="148"/>
      <c r="J43" s="148"/>
      <c r="K43" s="148"/>
    </row>
    <row r="44" spans="1:12" s="89" customFormat="1" x14ac:dyDescent="0.3">
      <c r="A44" s="29"/>
      <c r="B44" s="148"/>
      <c r="C44" s="148"/>
      <c r="D44" s="148"/>
      <c r="E44" s="148"/>
      <c r="F44" s="148"/>
      <c r="G44" s="148"/>
      <c r="H44" s="148"/>
      <c r="I44" s="148"/>
      <c r="J44" s="148"/>
      <c r="K44" s="148"/>
    </row>
    <row r="45" spans="1:12" s="89" customFormat="1" ht="15" customHeight="1" x14ac:dyDescent="0.3">
      <c r="A45" s="29"/>
      <c r="B45" s="148"/>
      <c r="C45" s="148"/>
      <c r="D45" s="148"/>
      <c r="E45" s="148"/>
      <c r="F45" s="148"/>
      <c r="G45" s="148"/>
      <c r="H45" s="148"/>
      <c r="I45" s="148"/>
      <c r="J45" s="148"/>
      <c r="K45" s="148"/>
    </row>
    <row r="46" spans="1:12" s="89" customFormat="1" ht="15" customHeight="1" x14ac:dyDescent="0.3">
      <c r="A46" s="29"/>
      <c r="B46" s="148"/>
      <c r="C46" s="148"/>
      <c r="D46" s="148"/>
      <c r="E46" s="148"/>
      <c r="F46" s="148"/>
      <c r="G46" s="148"/>
      <c r="H46" s="148"/>
      <c r="I46" s="148"/>
      <c r="J46" s="148"/>
      <c r="K46" s="148"/>
    </row>
    <row r="47" spans="1:12" s="89" customFormat="1" x14ac:dyDescent="0.3">
      <c r="A47" s="29"/>
      <c r="B47" s="148"/>
      <c r="C47" s="148"/>
      <c r="D47" s="148"/>
      <c r="E47" s="148"/>
      <c r="F47" s="148"/>
      <c r="G47" s="148"/>
      <c r="H47" s="148"/>
      <c r="I47" s="148"/>
      <c r="J47" s="148"/>
      <c r="K47" s="148"/>
    </row>
    <row r="48" spans="1:12" s="89" customFormat="1" ht="15" customHeight="1" x14ac:dyDescent="0.3">
      <c r="A48" s="29"/>
      <c r="B48" s="148"/>
      <c r="C48" s="148"/>
      <c r="D48" s="148"/>
      <c r="E48" s="148"/>
      <c r="F48" s="148"/>
      <c r="G48" s="148"/>
      <c r="H48" s="148"/>
      <c r="I48" s="148"/>
      <c r="J48" s="148"/>
      <c r="K48" s="148"/>
    </row>
    <row r="49" spans="1:12" s="89" customFormat="1" ht="11.25" customHeight="1" x14ac:dyDescent="0.3">
      <c r="A49" s="29"/>
      <c r="B49" s="148"/>
      <c r="C49" s="148"/>
      <c r="D49" s="148"/>
      <c r="E49" s="148"/>
      <c r="F49" s="148"/>
      <c r="G49" s="148"/>
      <c r="H49" s="148"/>
      <c r="I49" s="148"/>
      <c r="J49" s="148"/>
      <c r="K49" s="148"/>
    </row>
    <row r="50" spans="1:12" x14ac:dyDescent="0.3">
      <c r="A50" s="1"/>
    </row>
    <row r="51" spans="1:12" ht="12.75" customHeight="1" x14ac:dyDescent="0.3">
      <c r="A51" s="1"/>
      <c r="C51" s="148"/>
      <c r="D51" s="148"/>
      <c r="E51" s="148"/>
      <c r="F51" s="148"/>
      <c r="G51" s="148"/>
      <c r="H51" s="148"/>
      <c r="I51" s="148"/>
      <c r="J51" s="148"/>
      <c r="K51" s="148"/>
      <c r="L51" s="148"/>
    </row>
    <row r="52" spans="1:12" ht="12.75" customHeight="1" x14ac:dyDescent="0.3">
      <c r="A52" s="1"/>
      <c r="C52" s="148"/>
      <c r="D52" s="148"/>
      <c r="E52" s="148"/>
      <c r="F52" s="148"/>
      <c r="G52" s="148"/>
      <c r="H52" s="148"/>
      <c r="I52" s="148"/>
      <c r="J52" s="148"/>
      <c r="K52" s="148"/>
      <c r="L52" s="148"/>
    </row>
    <row r="53" spans="1:12" x14ac:dyDescent="0.3">
      <c r="A53" s="1"/>
    </row>
    <row r="54" spans="1:12" x14ac:dyDescent="0.3">
      <c r="A54" s="1"/>
    </row>
    <row r="55" spans="1:12" x14ac:dyDescent="0.3">
      <c r="A55" s="1"/>
    </row>
    <row r="56" spans="1:12" x14ac:dyDescent="0.3">
      <c r="A56" s="1"/>
    </row>
    <row r="57" spans="1:12" x14ac:dyDescent="0.3">
      <c r="A57" s="1"/>
    </row>
    <row r="58" spans="1:12" x14ac:dyDescent="0.3">
      <c r="A58" s="1"/>
    </row>
    <row r="59" spans="1:12" x14ac:dyDescent="0.3">
      <c r="A59" s="1"/>
    </row>
    <row r="60" spans="1:12" x14ac:dyDescent="0.3">
      <c r="A60" s="1"/>
    </row>
    <row r="61" spans="1:12" x14ac:dyDescent="0.3">
      <c r="A61" s="1"/>
    </row>
    <row r="62" spans="1:12" x14ac:dyDescent="0.3">
      <c r="A62" s="1"/>
    </row>
  </sheetData>
  <mergeCells count="26">
    <mergeCell ref="C2:K2"/>
    <mergeCell ref="B3:B4"/>
    <mergeCell ref="C3:C4"/>
    <mergeCell ref="D3:D4"/>
    <mergeCell ref="E3:E4"/>
    <mergeCell ref="F3:G4"/>
    <mergeCell ref="H3:I4"/>
    <mergeCell ref="J3:J4"/>
    <mergeCell ref="K3:K4"/>
    <mergeCell ref="B46:K46"/>
    <mergeCell ref="B34:K34"/>
    <mergeCell ref="B35:K35"/>
    <mergeCell ref="B37:K37"/>
    <mergeCell ref="B38:L38"/>
    <mergeCell ref="B39:J39"/>
    <mergeCell ref="B40:K40"/>
    <mergeCell ref="B41:K41"/>
    <mergeCell ref="B42:K42"/>
    <mergeCell ref="B43:K43"/>
    <mergeCell ref="B44:K44"/>
    <mergeCell ref="B45:K45"/>
    <mergeCell ref="B47:K47"/>
    <mergeCell ref="B48:K48"/>
    <mergeCell ref="B49:K49"/>
    <mergeCell ref="C51:L51"/>
    <mergeCell ref="C52:L52"/>
  </mergeCells>
  <pageMargins left="0.7" right="0.7" top="0.75" bottom="0.75" header="0.3" footer="0.3"/>
  <pageSetup paperSize="9" scale="2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58"/>
  <sheetViews>
    <sheetView zoomScale="70" zoomScaleNormal="70" workbookViewId="0">
      <selection activeCell="D17" sqref="D17"/>
    </sheetView>
  </sheetViews>
  <sheetFormatPr defaultColWidth="9.21875" defaultRowHeight="14.4" x14ac:dyDescent="0.3"/>
  <cols>
    <col min="1" max="1" width="2.21875" style="4" bestFit="1" customWidth="1"/>
    <col min="2" max="2" width="50.21875" style="4" customWidth="1"/>
    <col min="3" max="3" width="10" style="4" bestFit="1" customWidth="1"/>
    <col min="4" max="5" width="9.21875" style="4"/>
    <col min="6" max="7" width="10" style="4" bestFit="1" customWidth="1"/>
    <col min="8" max="10" width="9.21875" style="4"/>
    <col min="11" max="11" width="0" style="4" hidden="1" customWidth="1"/>
    <col min="12" max="12" width="1.21875" style="4" customWidth="1"/>
    <col min="13" max="13" width="5.77734375" style="4" customWidth="1"/>
    <col min="14" max="14" width="6.21875" style="4" customWidth="1"/>
    <col min="15" max="22" width="5.77734375" style="4" customWidth="1"/>
    <col min="23" max="16384" width="9.21875" style="4"/>
  </cols>
  <sheetData>
    <row r="1" spans="2:21" ht="31.05" customHeight="1" thickBot="1" x14ac:dyDescent="0.35">
      <c r="B1" s="53"/>
    </row>
    <row r="2" spans="2:21" ht="30" customHeight="1" thickBot="1" x14ac:dyDescent="0.35">
      <c r="B2" s="5" t="s">
        <v>0</v>
      </c>
      <c r="C2" s="167" t="s">
        <v>469</v>
      </c>
      <c r="D2" s="167"/>
      <c r="E2" s="167"/>
      <c r="F2" s="167"/>
      <c r="G2" s="167"/>
      <c r="H2" s="167"/>
      <c r="I2" s="167"/>
      <c r="J2" s="167"/>
      <c r="K2" s="168"/>
      <c r="M2" s="97"/>
      <c r="N2" s="95"/>
      <c r="O2" s="95"/>
      <c r="P2" s="95"/>
      <c r="Q2" s="95"/>
      <c r="R2" s="95"/>
      <c r="S2" s="95"/>
      <c r="T2" s="95"/>
    </row>
    <row r="3" spans="2:2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1" ht="15" thickBot="1" x14ac:dyDescent="0.35">
      <c r="B4" s="170"/>
      <c r="C4" s="172"/>
      <c r="D4" s="172"/>
      <c r="E4" s="172"/>
      <c r="F4" s="175"/>
      <c r="G4" s="176"/>
      <c r="H4" s="175"/>
      <c r="I4" s="176"/>
      <c r="J4" s="172"/>
      <c r="K4" s="172"/>
      <c r="N4" s="136"/>
      <c r="Q4" s="95"/>
    </row>
    <row r="5" spans="2:21" ht="15" thickBot="1" x14ac:dyDescent="0.35">
      <c r="B5" s="6" t="s">
        <v>5</v>
      </c>
      <c r="C5" s="7"/>
      <c r="D5" s="7"/>
      <c r="E5" s="7"/>
      <c r="F5" s="8" t="s">
        <v>6</v>
      </c>
      <c r="G5" s="8" t="s">
        <v>7</v>
      </c>
      <c r="H5" s="8" t="s">
        <v>6</v>
      </c>
      <c r="I5" s="8" t="s">
        <v>7</v>
      </c>
      <c r="J5" s="7"/>
      <c r="K5" s="9"/>
    </row>
    <row r="6" spans="2:21" ht="15" thickBot="1" x14ac:dyDescent="0.35">
      <c r="B6" s="130" t="s">
        <v>390</v>
      </c>
      <c r="C6" s="94" t="s">
        <v>391</v>
      </c>
      <c r="D6" s="94" t="s">
        <v>391</v>
      </c>
      <c r="E6" s="94" t="s">
        <v>391</v>
      </c>
      <c r="F6" s="92">
        <v>0.01</v>
      </c>
      <c r="G6" s="94">
        <v>0.1</v>
      </c>
      <c r="H6" s="92">
        <v>0.01</v>
      </c>
      <c r="I6" s="94">
        <v>0.1</v>
      </c>
      <c r="J6" s="131" t="s">
        <v>29</v>
      </c>
      <c r="K6" s="131"/>
    </row>
    <row r="7" spans="2:21" ht="15" thickBot="1" x14ac:dyDescent="0.35">
      <c r="B7" s="130"/>
      <c r="C7" s="94"/>
      <c r="D7" s="94"/>
      <c r="E7" s="94"/>
      <c r="F7" s="92"/>
      <c r="G7" s="94"/>
      <c r="H7" s="92"/>
      <c r="I7" s="94"/>
      <c r="J7" s="131"/>
      <c r="K7" s="131"/>
    </row>
    <row r="8" spans="2:21" ht="15" thickBot="1" x14ac:dyDescent="0.35">
      <c r="B8" s="130"/>
      <c r="C8" s="134"/>
      <c r="D8" s="93"/>
      <c r="E8" s="93"/>
      <c r="F8" s="93"/>
      <c r="G8" s="93"/>
      <c r="H8" s="93"/>
      <c r="I8" s="93"/>
      <c r="J8" s="131"/>
      <c r="K8" s="131"/>
      <c r="Q8" s="95"/>
    </row>
    <row r="9" spans="2:21"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2:21"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2:21" ht="15" thickBot="1" x14ac:dyDescent="0.35">
      <c r="B11" s="6" t="s">
        <v>8</v>
      </c>
      <c r="C11" s="7"/>
      <c r="D11" s="7"/>
      <c r="E11" s="7"/>
      <c r="F11" s="7"/>
      <c r="G11" s="7"/>
      <c r="H11" s="7"/>
      <c r="I11" s="7"/>
      <c r="J11" s="7"/>
      <c r="K11" s="9"/>
      <c r="M11" s="95"/>
      <c r="N11" s="108"/>
      <c r="O11" s="108"/>
      <c r="P11" s="108"/>
      <c r="Q11" s="108"/>
      <c r="R11" s="108"/>
      <c r="S11" s="108"/>
      <c r="T11" s="108"/>
      <c r="U11" s="108"/>
    </row>
    <row r="12" spans="2:21" ht="15" thickBot="1" x14ac:dyDescent="0.35">
      <c r="B12" s="58" t="s">
        <v>118</v>
      </c>
      <c r="C12" s="7"/>
      <c r="D12" s="7"/>
      <c r="E12" s="7"/>
      <c r="F12" s="7"/>
      <c r="G12" s="7"/>
      <c r="H12" s="7"/>
      <c r="I12" s="7"/>
      <c r="J12" s="7"/>
      <c r="K12" s="9"/>
    </row>
    <row r="13" spans="2:21" ht="15" customHeight="1" thickBot="1" x14ac:dyDescent="0.35">
      <c r="B13" s="127" t="s">
        <v>392</v>
      </c>
      <c r="C13" s="94">
        <v>10.1</v>
      </c>
      <c r="D13" s="94">
        <v>9.6</v>
      </c>
      <c r="E13" s="94">
        <v>9.1999999999999993</v>
      </c>
      <c r="F13" s="94">
        <v>9.0751157776618872</v>
      </c>
      <c r="G13" s="94">
        <v>15.125192962769813</v>
      </c>
      <c r="H13" s="94">
        <v>8.2855807050053034</v>
      </c>
      <c r="I13" s="94">
        <v>12.888681096674915</v>
      </c>
      <c r="J13" s="131" t="s">
        <v>393</v>
      </c>
      <c r="K13" s="131"/>
      <c r="N13" s="135"/>
      <c r="O13" s="135"/>
      <c r="P13" s="135"/>
      <c r="Q13" s="135"/>
      <c r="R13" s="135"/>
      <c r="S13" s="135"/>
      <c r="T13" s="135"/>
    </row>
    <row r="14" spans="2:21" ht="14.25" customHeight="1" thickBot="1" x14ac:dyDescent="0.35">
      <c r="B14" s="127" t="s">
        <v>394</v>
      </c>
      <c r="C14" s="94">
        <v>6.7</v>
      </c>
      <c r="D14" s="94">
        <v>6.4</v>
      </c>
      <c r="E14" s="94">
        <v>6.1</v>
      </c>
      <c r="F14" s="94">
        <v>6.0307756778519028</v>
      </c>
      <c r="G14" s="94">
        <v>10.051292796419837</v>
      </c>
      <c r="H14" s="94">
        <v>5.5060981938787874</v>
      </c>
      <c r="I14" s="94">
        <v>8.565041634922558</v>
      </c>
      <c r="J14" s="131" t="s">
        <v>393</v>
      </c>
      <c r="K14" s="131"/>
      <c r="N14" s="135"/>
      <c r="O14" s="135"/>
      <c r="P14" s="135"/>
      <c r="Q14" s="135"/>
      <c r="R14" s="135"/>
      <c r="S14" s="135"/>
      <c r="T14" s="135"/>
    </row>
    <row r="15" spans="2:21" ht="15" thickBot="1" x14ac:dyDescent="0.35">
      <c r="B15" s="127" t="s">
        <v>395</v>
      </c>
      <c r="C15" s="94">
        <v>2.8</v>
      </c>
      <c r="D15" s="94">
        <v>2.7</v>
      </c>
      <c r="E15" s="94">
        <v>2.5</v>
      </c>
      <c r="F15" s="94">
        <v>2.5042412839269534</v>
      </c>
      <c r="G15" s="94">
        <v>4.1737354732115888</v>
      </c>
      <c r="H15" s="94">
        <v>2.2863722922253085</v>
      </c>
      <c r="I15" s="94">
        <v>3.5565791212393689</v>
      </c>
      <c r="J15" s="131" t="s">
        <v>393</v>
      </c>
      <c r="K15" s="131"/>
      <c r="N15" s="135"/>
      <c r="O15" s="135"/>
      <c r="P15" s="135"/>
      <c r="Q15" s="135"/>
      <c r="R15" s="135"/>
      <c r="S15" s="135"/>
      <c r="T15" s="135"/>
    </row>
    <row r="16" spans="2:21" ht="15" thickBot="1" x14ac:dyDescent="0.35">
      <c r="B16" s="127" t="s">
        <v>396</v>
      </c>
      <c r="C16" s="94">
        <v>1.3</v>
      </c>
      <c r="D16" s="94">
        <v>1.2</v>
      </c>
      <c r="E16" s="94">
        <v>1.2</v>
      </c>
      <c r="F16" s="94">
        <v>1.1426183254785134</v>
      </c>
      <c r="G16" s="94">
        <v>1.9043638757975221</v>
      </c>
      <c r="H16" s="94">
        <v>1.0432105311618827</v>
      </c>
      <c r="I16" s="94">
        <v>1.6227719373629286</v>
      </c>
      <c r="J16" s="131" t="s">
        <v>393</v>
      </c>
      <c r="K16" s="131"/>
      <c r="N16" s="135"/>
      <c r="O16" s="135"/>
      <c r="P16" s="135"/>
      <c r="Q16" s="135"/>
      <c r="R16" s="135"/>
      <c r="S16" s="135"/>
      <c r="T16" s="135"/>
    </row>
    <row r="17" spans="1:20" ht="15" thickBot="1" x14ac:dyDescent="0.35">
      <c r="B17" s="127" t="s">
        <v>397</v>
      </c>
      <c r="C17" s="94">
        <v>0.7</v>
      </c>
      <c r="D17" s="94">
        <v>0.7</v>
      </c>
      <c r="E17" s="94">
        <v>0.7</v>
      </c>
      <c r="F17" s="94">
        <v>0.65626189543331748</v>
      </c>
      <c r="G17" s="94">
        <v>1.0937698257221957</v>
      </c>
      <c r="H17" s="94">
        <v>0.59916711053061888</v>
      </c>
      <c r="I17" s="94">
        <v>0.9320377274920737</v>
      </c>
      <c r="J17" s="131" t="s">
        <v>393</v>
      </c>
      <c r="K17" s="131"/>
      <c r="N17" s="135"/>
      <c r="O17" s="135"/>
      <c r="P17" s="135"/>
      <c r="Q17" s="135"/>
      <c r="R17" s="135"/>
      <c r="S17" s="135"/>
      <c r="T17" s="135"/>
    </row>
    <row r="18" spans="1:20" ht="15" thickBot="1" x14ac:dyDescent="0.35">
      <c r="B18" s="127" t="s">
        <v>112</v>
      </c>
      <c r="C18" s="94">
        <v>0.4</v>
      </c>
      <c r="D18" s="94">
        <v>0.4</v>
      </c>
      <c r="E18" s="94">
        <v>0.4</v>
      </c>
      <c r="F18" s="94">
        <v>0.39689549631759041</v>
      </c>
      <c r="G18" s="94">
        <v>0.66149249386265063</v>
      </c>
      <c r="H18" s="94">
        <v>0.36236558813796005</v>
      </c>
      <c r="I18" s="94">
        <v>0.56367980377016003</v>
      </c>
      <c r="J18" s="131" t="s">
        <v>393</v>
      </c>
      <c r="K18" s="131"/>
      <c r="N18" s="135"/>
      <c r="O18" s="135"/>
      <c r="P18" s="135"/>
      <c r="Q18" s="135"/>
      <c r="R18" s="135"/>
      <c r="S18" s="135"/>
      <c r="T18" s="135"/>
    </row>
    <row r="19" spans="1:20" ht="15" thickBot="1" x14ac:dyDescent="0.35">
      <c r="B19" s="127" t="s">
        <v>398</v>
      </c>
      <c r="C19" s="94">
        <v>0.3</v>
      </c>
      <c r="D19" s="94">
        <v>0.2</v>
      </c>
      <c r="E19" s="94">
        <v>0.2</v>
      </c>
      <c r="F19" s="94">
        <v>0.22795660186287395</v>
      </c>
      <c r="G19" s="94">
        <v>0.37992766977145653</v>
      </c>
      <c r="H19" s="94">
        <v>0.2081243775008039</v>
      </c>
      <c r="I19" s="94">
        <v>0.32374903166791719</v>
      </c>
      <c r="J19" s="131" t="s">
        <v>393</v>
      </c>
      <c r="K19" s="131"/>
      <c r="N19" s="135"/>
      <c r="O19" s="135"/>
      <c r="P19" s="135"/>
      <c r="Q19" s="135"/>
      <c r="R19" s="135"/>
      <c r="S19" s="135"/>
      <c r="T19" s="135"/>
    </row>
    <row r="20" spans="1:20" ht="16.5" customHeight="1" thickBot="1" x14ac:dyDescent="0.35">
      <c r="B20" s="127" t="s">
        <v>399</v>
      </c>
      <c r="C20" s="94">
        <v>0.2</v>
      </c>
      <c r="D20" s="94">
        <v>0.2</v>
      </c>
      <c r="E20" s="94">
        <v>0.2</v>
      </c>
      <c r="F20" s="94">
        <v>0.18109280056322122</v>
      </c>
      <c r="G20" s="94">
        <v>0.30182133427203534</v>
      </c>
      <c r="H20" s="94">
        <v>0.16533772691422097</v>
      </c>
      <c r="I20" s="94">
        <v>0.25719201964434374</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ht="15" thickBot="1" x14ac:dyDescent="0.35">
      <c r="B29" s="144" t="s">
        <v>21</v>
      </c>
      <c r="C29" s="145"/>
      <c r="D29" s="145"/>
      <c r="E29" s="145"/>
      <c r="F29" s="145"/>
      <c r="G29" s="145"/>
      <c r="H29" s="145"/>
      <c r="I29" s="145"/>
      <c r="J29" s="145"/>
      <c r="K29" s="146"/>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58"/>
  <sheetViews>
    <sheetView zoomScale="85" zoomScaleNormal="85" workbookViewId="0">
      <selection activeCell="H11" sqref="H11"/>
    </sheetView>
  </sheetViews>
  <sheetFormatPr defaultColWidth="9.21875" defaultRowHeight="14.4" x14ac:dyDescent="0.3"/>
  <cols>
    <col min="1" max="1" width="2.21875" style="4" bestFit="1" customWidth="1"/>
    <col min="2" max="2" width="43.44140625" style="4" customWidth="1"/>
    <col min="3" max="3" width="10" style="4" bestFit="1" customWidth="1"/>
    <col min="4" max="5" width="9.21875" style="4"/>
    <col min="6" max="7" width="10" style="4" bestFit="1" customWidth="1"/>
    <col min="8" max="10" width="9.21875" style="4"/>
    <col min="11" max="11" width="0.44140625" style="4" customWidth="1"/>
    <col min="12" max="12" width="1.77734375" style="4" customWidth="1"/>
    <col min="13" max="13" width="5.77734375" style="4" customWidth="1"/>
    <col min="14" max="14" width="6.21875" style="4" customWidth="1"/>
    <col min="15" max="22" width="5.77734375" style="4" customWidth="1"/>
    <col min="23" max="16384" width="9.21875" style="4"/>
  </cols>
  <sheetData>
    <row r="1" spans="2:21" ht="39" customHeight="1" thickBot="1" x14ac:dyDescent="0.35">
      <c r="B1" s="53"/>
    </row>
    <row r="2" spans="2:21" ht="30" customHeight="1" thickBot="1" x14ac:dyDescent="0.35">
      <c r="B2" s="5" t="s">
        <v>0</v>
      </c>
      <c r="C2" s="167" t="s">
        <v>470</v>
      </c>
      <c r="D2" s="167"/>
      <c r="E2" s="167"/>
      <c r="F2" s="167"/>
      <c r="G2" s="167"/>
      <c r="H2" s="167"/>
      <c r="I2" s="167"/>
      <c r="J2" s="167"/>
      <c r="K2" s="168"/>
      <c r="M2" s="97"/>
      <c r="N2" s="95"/>
      <c r="O2" s="95"/>
      <c r="P2" s="95"/>
      <c r="Q2" s="95"/>
      <c r="R2" s="95"/>
      <c r="S2" s="95"/>
      <c r="T2" s="95"/>
    </row>
    <row r="3" spans="2:2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1" ht="15" thickBot="1" x14ac:dyDescent="0.35">
      <c r="B4" s="170"/>
      <c r="C4" s="172"/>
      <c r="D4" s="172"/>
      <c r="E4" s="172"/>
      <c r="F4" s="175"/>
      <c r="G4" s="176"/>
      <c r="H4" s="175"/>
      <c r="I4" s="176"/>
      <c r="J4" s="172"/>
      <c r="K4" s="172"/>
      <c r="N4" s="136"/>
      <c r="Q4" s="95"/>
    </row>
    <row r="5" spans="2:21" ht="15" thickBot="1" x14ac:dyDescent="0.35">
      <c r="B5" s="6" t="s">
        <v>5</v>
      </c>
      <c r="C5" s="7"/>
      <c r="D5" s="7"/>
      <c r="E5" s="7"/>
      <c r="F5" s="8" t="s">
        <v>6</v>
      </c>
      <c r="G5" s="8" t="s">
        <v>7</v>
      </c>
      <c r="H5" s="8" t="s">
        <v>6</v>
      </c>
      <c r="I5" s="8" t="s">
        <v>7</v>
      </c>
      <c r="J5" s="7"/>
      <c r="K5" s="9"/>
    </row>
    <row r="6" spans="2:21" ht="15" thickBot="1" x14ac:dyDescent="0.35">
      <c r="B6" s="130" t="s">
        <v>390</v>
      </c>
      <c r="C6" s="94" t="s">
        <v>391</v>
      </c>
      <c r="D6" s="94" t="s">
        <v>391</v>
      </c>
      <c r="E6" s="94" t="s">
        <v>391</v>
      </c>
      <c r="F6" s="92">
        <v>0.01</v>
      </c>
      <c r="G6" s="94">
        <v>0.1</v>
      </c>
      <c r="H6" s="92">
        <v>0.01</v>
      </c>
      <c r="I6" s="94">
        <v>0.1</v>
      </c>
      <c r="J6" s="131" t="s">
        <v>29</v>
      </c>
      <c r="K6" s="131"/>
    </row>
    <row r="7" spans="2:21" ht="15" thickBot="1" x14ac:dyDescent="0.35">
      <c r="B7" s="130"/>
      <c r="C7" s="94"/>
      <c r="D7" s="94"/>
      <c r="E7" s="94"/>
      <c r="F7" s="92"/>
      <c r="G7" s="94"/>
      <c r="H7" s="92"/>
      <c r="I7" s="94"/>
      <c r="J7" s="131"/>
      <c r="K7" s="131"/>
    </row>
    <row r="8" spans="2:21" ht="15" thickBot="1" x14ac:dyDescent="0.35">
      <c r="B8" s="130"/>
      <c r="C8" s="134"/>
      <c r="D8" s="93"/>
      <c r="E8" s="93"/>
      <c r="F8" s="93"/>
      <c r="G8" s="93"/>
      <c r="H8" s="93"/>
      <c r="I8" s="93"/>
      <c r="J8" s="131"/>
      <c r="K8" s="131"/>
      <c r="Q8" s="95"/>
    </row>
    <row r="9" spans="2:21"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2:21"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2:21" ht="15" thickBot="1" x14ac:dyDescent="0.35">
      <c r="B11" s="6" t="s">
        <v>8</v>
      </c>
      <c r="C11" s="7"/>
      <c r="D11" s="7"/>
      <c r="E11" s="7"/>
      <c r="F11" s="7"/>
      <c r="G11" s="7"/>
      <c r="H11" s="7"/>
      <c r="I11" s="7"/>
      <c r="J11" s="7"/>
      <c r="K11" s="9"/>
      <c r="M11" s="95"/>
      <c r="N11" s="108"/>
      <c r="O11" s="108"/>
      <c r="P11" s="108"/>
      <c r="Q11" s="108"/>
      <c r="R11" s="108"/>
      <c r="S11" s="108"/>
      <c r="T11" s="108"/>
      <c r="U11" s="108"/>
    </row>
    <row r="12" spans="2:21" ht="15" thickBot="1" x14ac:dyDescent="0.35">
      <c r="B12" s="58" t="s">
        <v>118</v>
      </c>
      <c r="C12" s="7"/>
      <c r="D12" s="7"/>
      <c r="E12" s="7"/>
      <c r="F12" s="7"/>
      <c r="G12" s="7"/>
      <c r="H12" s="7"/>
      <c r="I12" s="7"/>
      <c r="J12" s="7"/>
      <c r="K12" s="9"/>
    </row>
    <row r="13" spans="2:21" ht="15" customHeight="1" thickBot="1" x14ac:dyDescent="0.35">
      <c r="B13" s="127" t="s">
        <v>405</v>
      </c>
      <c r="C13" s="94">
        <v>9.6999999999999993</v>
      </c>
      <c r="D13" s="94">
        <v>9.3000000000000007</v>
      </c>
      <c r="E13" s="94">
        <v>8.9</v>
      </c>
      <c r="F13" s="94">
        <v>8.7554241991306174</v>
      </c>
      <c r="G13" s="94">
        <v>14.592373665217695</v>
      </c>
      <c r="H13" s="94">
        <v>7.9937022938062547</v>
      </c>
      <c r="I13" s="94">
        <v>12.434648012587505</v>
      </c>
      <c r="J13" s="131" t="s">
        <v>393</v>
      </c>
      <c r="K13" s="131"/>
      <c r="N13" s="135"/>
      <c r="O13" s="135"/>
      <c r="P13" s="135"/>
      <c r="Q13" s="135"/>
      <c r="R13" s="135"/>
      <c r="S13" s="135"/>
      <c r="T13" s="135"/>
    </row>
    <row r="14" spans="2:21" ht="14.25" customHeight="1" thickBot="1" x14ac:dyDescent="0.35">
      <c r="B14" s="127" t="s">
        <v>406</v>
      </c>
      <c r="C14" s="94">
        <v>6.5</v>
      </c>
      <c r="D14" s="94">
        <v>6.2</v>
      </c>
      <c r="E14" s="94">
        <v>5.9</v>
      </c>
      <c r="F14" s="94">
        <v>5.8183278982912112</v>
      </c>
      <c r="G14" s="94">
        <v>9.6972131638186845</v>
      </c>
      <c r="H14" s="94">
        <v>5.3121333711398764</v>
      </c>
      <c r="I14" s="94">
        <v>8.263318577328695</v>
      </c>
      <c r="J14" s="131" t="s">
        <v>393</v>
      </c>
      <c r="K14" s="131"/>
      <c r="N14" s="135"/>
      <c r="O14" s="135"/>
      <c r="P14" s="135"/>
      <c r="Q14" s="135"/>
      <c r="R14" s="135"/>
      <c r="S14" s="135"/>
      <c r="T14" s="135"/>
    </row>
    <row r="15" spans="2:21" ht="15" thickBot="1" x14ac:dyDescent="0.35">
      <c r="B15" s="127" t="s">
        <v>116</v>
      </c>
      <c r="C15" s="94">
        <v>2.7</v>
      </c>
      <c r="D15" s="94">
        <v>2.6</v>
      </c>
      <c r="E15" s="94">
        <v>2.5</v>
      </c>
      <c r="F15" s="94">
        <v>2.4160236932431634</v>
      </c>
      <c r="G15" s="94">
        <v>4.0267061554052717</v>
      </c>
      <c r="H15" s="94">
        <v>2.2058296319310084</v>
      </c>
      <c r="I15" s="94">
        <v>3.4312905385593462</v>
      </c>
      <c r="J15" s="131" t="s">
        <v>393</v>
      </c>
      <c r="K15" s="131"/>
      <c r="N15" s="135"/>
      <c r="O15" s="135"/>
      <c r="P15" s="135"/>
      <c r="Q15" s="135"/>
      <c r="R15" s="135"/>
      <c r="S15" s="135"/>
      <c r="T15" s="135"/>
    </row>
    <row r="16" spans="2:21" ht="15" thickBot="1" x14ac:dyDescent="0.35">
      <c r="B16" s="127" t="s">
        <v>396</v>
      </c>
      <c r="C16" s="94">
        <v>1.2</v>
      </c>
      <c r="D16" s="94">
        <v>1.2</v>
      </c>
      <c r="E16" s="94">
        <v>1.1000000000000001</v>
      </c>
      <c r="F16" s="94">
        <v>1.1023669981037021</v>
      </c>
      <c r="G16" s="94">
        <v>1.8372783301728368</v>
      </c>
      <c r="H16" s="94">
        <v>1.0064610692686802</v>
      </c>
      <c r="I16" s="94">
        <v>1.5656061077512802</v>
      </c>
      <c r="J16" s="131" t="s">
        <v>393</v>
      </c>
      <c r="K16" s="131"/>
      <c r="N16" s="135"/>
      <c r="O16" s="135"/>
      <c r="P16" s="135"/>
      <c r="Q16" s="135"/>
      <c r="R16" s="135"/>
      <c r="S16" s="135"/>
      <c r="T16" s="135"/>
    </row>
    <row r="17" spans="1:20" ht="15" thickBot="1" x14ac:dyDescent="0.35">
      <c r="B17" s="127" t="s">
        <v>397</v>
      </c>
      <c r="C17" s="94">
        <v>0.7</v>
      </c>
      <c r="D17" s="94">
        <v>0.7</v>
      </c>
      <c r="E17" s="94">
        <v>0.6</v>
      </c>
      <c r="F17" s="94">
        <v>0.63314357866237114</v>
      </c>
      <c r="G17" s="94">
        <v>1.0552392977706184</v>
      </c>
      <c r="H17" s="94">
        <v>0.57806008731874492</v>
      </c>
      <c r="I17" s="94">
        <v>0.89920458027360317</v>
      </c>
      <c r="J17" s="131" t="s">
        <v>393</v>
      </c>
      <c r="K17" s="131"/>
      <c r="N17" s="135"/>
      <c r="O17" s="135"/>
      <c r="P17" s="135"/>
      <c r="Q17" s="135"/>
      <c r="R17" s="135"/>
      <c r="S17" s="135"/>
      <c r="T17" s="135"/>
    </row>
    <row r="18" spans="1:20" ht="15" thickBot="1" x14ac:dyDescent="0.35">
      <c r="B18" s="127" t="s">
        <v>112</v>
      </c>
      <c r="C18" s="94">
        <v>0.4</v>
      </c>
      <c r="D18" s="94">
        <v>0.4</v>
      </c>
      <c r="E18" s="94">
        <v>0.4</v>
      </c>
      <c r="F18" s="94">
        <v>0.38291395042458443</v>
      </c>
      <c r="G18" s="94">
        <v>0.6381899173743073</v>
      </c>
      <c r="H18" s="94">
        <v>0.34960043673764563</v>
      </c>
      <c r="I18" s="94">
        <v>0.54382290159189317</v>
      </c>
      <c r="J18" s="131" t="s">
        <v>393</v>
      </c>
      <c r="K18" s="131"/>
      <c r="N18" s="135"/>
      <c r="O18" s="135"/>
      <c r="P18" s="135"/>
      <c r="Q18" s="135"/>
      <c r="R18" s="135"/>
      <c r="S18" s="135"/>
      <c r="T18" s="135"/>
    </row>
    <row r="19" spans="1:20" ht="15" thickBot="1" x14ac:dyDescent="0.35">
      <c r="B19" s="127" t="s">
        <v>407</v>
      </c>
      <c r="C19" s="94">
        <v>0.2</v>
      </c>
      <c r="D19" s="94">
        <v>0.2</v>
      </c>
      <c r="E19" s="94">
        <v>0.2</v>
      </c>
      <c r="F19" s="94">
        <v>0.21992631247906819</v>
      </c>
      <c r="G19" s="94">
        <v>0.36654385413178026</v>
      </c>
      <c r="H19" s="94">
        <v>0.20079272329338926</v>
      </c>
      <c r="I19" s="94">
        <v>0.31234423623416108</v>
      </c>
      <c r="J19" s="131" t="s">
        <v>393</v>
      </c>
      <c r="K19" s="131"/>
      <c r="N19" s="135"/>
      <c r="O19" s="135"/>
      <c r="P19" s="135"/>
      <c r="Q19" s="135"/>
      <c r="R19" s="135"/>
      <c r="S19" s="135"/>
      <c r="T19" s="135"/>
    </row>
    <row r="20" spans="1:20" ht="16.5" customHeight="1" thickBot="1" x14ac:dyDescent="0.35">
      <c r="B20" s="127" t="s">
        <v>408</v>
      </c>
      <c r="C20" s="94">
        <v>0.2</v>
      </c>
      <c r="D20" s="94">
        <v>0.2</v>
      </c>
      <c r="E20" s="94">
        <v>0.2</v>
      </c>
      <c r="F20" s="94">
        <v>0.17471339508883502</v>
      </c>
      <c r="G20" s="94">
        <v>0.29118899181472502</v>
      </c>
      <c r="H20" s="94">
        <v>0.15951332971610641</v>
      </c>
      <c r="I20" s="94">
        <v>0.24813184622505438</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x14ac:dyDescent="0.3">
      <c r="B29" s="3" t="s">
        <v>21</v>
      </c>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58"/>
  <sheetViews>
    <sheetView zoomScale="85" zoomScaleNormal="85" workbookViewId="0">
      <selection activeCell="J10" sqref="J10"/>
    </sheetView>
  </sheetViews>
  <sheetFormatPr defaultColWidth="9.21875" defaultRowHeight="14.4" x14ac:dyDescent="0.3"/>
  <cols>
    <col min="1" max="1" width="2.21875" style="4" bestFit="1" customWidth="1"/>
    <col min="2" max="2" width="50.21875" style="4" customWidth="1"/>
    <col min="3" max="3" width="10" style="4" bestFit="1" customWidth="1"/>
    <col min="4" max="5" width="9.21875" style="4"/>
    <col min="6" max="7" width="10" style="4" bestFit="1" customWidth="1"/>
    <col min="8" max="10" width="9.21875" style="4"/>
    <col min="11" max="11" width="0" style="4" hidden="1" customWidth="1"/>
    <col min="12" max="12" width="1.21875" style="4" customWidth="1"/>
    <col min="13" max="13" width="5.77734375" style="4" customWidth="1"/>
    <col min="14" max="14" width="6.21875" style="4" customWidth="1"/>
    <col min="15" max="22" width="5.77734375" style="4" customWidth="1"/>
    <col min="23" max="16384" width="9.21875" style="4"/>
  </cols>
  <sheetData>
    <row r="1" spans="1:20" ht="39" customHeight="1" thickBot="1" x14ac:dyDescent="0.35">
      <c r="A1" s="4" t="s">
        <v>167</v>
      </c>
      <c r="B1" s="53"/>
    </row>
    <row r="2" spans="1:20" ht="30" customHeight="1" thickBot="1" x14ac:dyDescent="0.35">
      <c r="B2" s="5" t="s">
        <v>0</v>
      </c>
      <c r="C2" s="167" t="s">
        <v>471</v>
      </c>
      <c r="D2" s="167"/>
      <c r="E2" s="167"/>
      <c r="F2" s="167"/>
      <c r="G2" s="167"/>
      <c r="H2" s="167"/>
      <c r="I2" s="167"/>
      <c r="J2" s="167"/>
      <c r="K2" s="168"/>
      <c r="M2" s="97"/>
      <c r="N2" s="95"/>
      <c r="O2" s="95"/>
      <c r="P2" s="95"/>
      <c r="Q2" s="95"/>
      <c r="R2" s="95"/>
      <c r="S2" s="95"/>
      <c r="T2" s="95"/>
    </row>
    <row r="3" spans="1:20"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1:20" ht="15" thickBot="1" x14ac:dyDescent="0.35">
      <c r="B4" s="170"/>
      <c r="C4" s="172"/>
      <c r="D4" s="172"/>
      <c r="E4" s="172"/>
      <c r="F4" s="175"/>
      <c r="G4" s="176"/>
      <c r="H4" s="175"/>
      <c r="I4" s="176"/>
      <c r="J4" s="172"/>
      <c r="K4" s="172"/>
      <c r="N4" s="136"/>
      <c r="Q4" s="95"/>
    </row>
    <row r="5" spans="1:20" ht="15" thickBot="1" x14ac:dyDescent="0.35">
      <c r="B5" s="6" t="s">
        <v>5</v>
      </c>
      <c r="C5" s="7"/>
      <c r="D5" s="7"/>
      <c r="E5" s="7"/>
      <c r="F5" s="8" t="s">
        <v>6</v>
      </c>
      <c r="G5" s="8" t="s">
        <v>7</v>
      </c>
      <c r="H5" s="8" t="s">
        <v>6</v>
      </c>
      <c r="I5" s="8" t="s">
        <v>7</v>
      </c>
      <c r="J5" s="7"/>
      <c r="K5" s="9"/>
    </row>
    <row r="6" spans="1:20" ht="15" thickBot="1" x14ac:dyDescent="0.35">
      <c r="B6" s="130" t="s">
        <v>390</v>
      </c>
      <c r="C6" s="94" t="s">
        <v>391</v>
      </c>
      <c r="D6" s="94" t="s">
        <v>391</v>
      </c>
      <c r="E6" s="94" t="s">
        <v>391</v>
      </c>
      <c r="F6" s="92">
        <v>0.01</v>
      </c>
      <c r="G6" s="94">
        <v>0.1</v>
      </c>
      <c r="H6" s="92">
        <v>0.01</v>
      </c>
      <c r="I6" s="94">
        <v>0.1</v>
      </c>
      <c r="J6" s="131" t="s">
        <v>29</v>
      </c>
      <c r="K6" s="131"/>
    </row>
    <row r="7" spans="1:20" ht="15" thickBot="1" x14ac:dyDescent="0.35">
      <c r="B7" s="130"/>
      <c r="C7" s="94"/>
      <c r="D7" s="94"/>
      <c r="E7" s="94"/>
      <c r="F7" s="92"/>
      <c r="G7" s="94"/>
      <c r="H7" s="92"/>
      <c r="I7" s="94"/>
      <c r="J7" s="131"/>
      <c r="K7" s="131"/>
    </row>
    <row r="8" spans="1:20" ht="15" thickBot="1" x14ac:dyDescent="0.35">
      <c r="B8" s="130"/>
      <c r="C8" s="134"/>
      <c r="D8" s="93"/>
      <c r="E8" s="93"/>
      <c r="F8" s="93"/>
      <c r="G8" s="93"/>
      <c r="H8" s="93"/>
      <c r="I8" s="93"/>
      <c r="J8" s="131"/>
      <c r="K8" s="131"/>
      <c r="Q8" s="95"/>
    </row>
    <row r="9" spans="1:20"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1:20"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1:20" ht="15" thickBot="1" x14ac:dyDescent="0.35">
      <c r="B11" s="6" t="s">
        <v>8</v>
      </c>
      <c r="C11" s="7"/>
      <c r="D11" s="7"/>
      <c r="E11" s="7"/>
      <c r="F11" s="7"/>
      <c r="G11" s="7"/>
      <c r="H11" s="7"/>
      <c r="I11" s="7"/>
      <c r="J11" s="7"/>
      <c r="K11" s="9"/>
      <c r="M11" s="95"/>
      <c r="N11" s="108"/>
      <c r="O11" s="108"/>
      <c r="P11" s="108"/>
      <c r="Q11" s="108"/>
      <c r="R11" s="108"/>
      <c r="S11" s="108"/>
      <c r="T11" s="108"/>
    </row>
    <row r="12" spans="1:20" ht="15" thickBot="1" x14ac:dyDescent="0.35">
      <c r="B12" s="58" t="s">
        <v>118</v>
      </c>
      <c r="C12" s="7"/>
      <c r="D12" s="7"/>
      <c r="E12" s="7"/>
      <c r="F12" s="7"/>
      <c r="G12" s="7"/>
      <c r="H12" s="7"/>
      <c r="I12" s="7"/>
      <c r="J12" s="7"/>
      <c r="K12" s="9"/>
    </row>
    <row r="13" spans="1:20" ht="15" customHeight="1" thickBot="1" x14ac:dyDescent="0.35">
      <c r="B13" s="127" t="s">
        <v>405</v>
      </c>
      <c r="C13" s="94">
        <v>9.1999999999999993</v>
      </c>
      <c r="D13" s="94">
        <v>8.8000000000000007</v>
      </c>
      <c r="E13" s="94">
        <v>8.4</v>
      </c>
      <c r="F13" s="94">
        <v>8.2501052524198979</v>
      </c>
      <c r="G13" s="94">
        <v>13.750175420699829</v>
      </c>
      <c r="H13" s="94">
        <v>7.5323460954593671</v>
      </c>
      <c r="I13" s="94">
        <v>11.716982815159014</v>
      </c>
      <c r="J13" s="131" t="s">
        <v>393</v>
      </c>
      <c r="K13" s="131"/>
      <c r="N13" s="135"/>
      <c r="O13" s="135"/>
      <c r="P13" s="135"/>
      <c r="Q13" s="135"/>
      <c r="R13" s="135"/>
      <c r="S13" s="135"/>
      <c r="T13" s="135"/>
    </row>
    <row r="14" spans="1:20" ht="14.25" customHeight="1" thickBot="1" x14ac:dyDescent="0.35">
      <c r="B14" s="127" t="s">
        <v>406</v>
      </c>
      <c r="C14" s="94">
        <v>6.1</v>
      </c>
      <c r="D14" s="94">
        <v>5.8</v>
      </c>
      <c r="E14" s="94">
        <v>5.6</v>
      </c>
      <c r="F14" s="94">
        <v>5.4825233435017289</v>
      </c>
      <c r="G14" s="94">
        <v>9.137538905836216</v>
      </c>
      <c r="H14" s="94">
        <v>5.0055438126170788</v>
      </c>
      <c r="I14" s="94">
        <v>7.7864014862932338</v>
      </c>
      <c r="J14" s="131" t="s">
        <v>393</v>
      </c>
      <c r="K14" s="131"/>
      <c r="N14" s="135"/>
      <c r="O14" s="135"/>
      <c r="P14" s="135"/>
      <c r="Q14" s="135"/>
      <c r="R14" s="135"/>
      <c r="S14" s="135"/>
      <c r="T14" s="135"/>
    </row>
    <row r="15" spans="1:20" ht="15" thickBot="1" x14ac:dyDescent="0.35">
      <c r="B15" s="127" t="s">
        <v>116</v>
      </c>
      <c r="C15" s="94">
        <v>2.5</v>
      </c>
      <c r="D15" s="94">
        <v>2.4</v>
      </c>
      <c r="E15" s="94">
        <v>2.2999999999999998</v>
      </c>
      <c r="F15" s="94">
        <v>2.2765829853881394</v>
      </c>
      <c r="G15" s="94">
        <v>3.7943049756468992</v>
      </c>
      <c r="H15" s="94">
        <v>2.0785202656593715</v>
      </c>
      <c r="I15" s="94">
        <v>3.2332537465812443</v>
      </c>
      <c r="J15" s="131" t="s">
        <v>393</v>
      </c>
      <c r="K15" s="131"/>
      <c r="N15" s="135"/>
      <c r="O15" s="135"/>
      <c r="P15" s="135"/>
      <c r="Q15" s="135"/>
      <c r="R15" s="135"/>
      <c r="S15" s="135"/>
      <c r="T15" s="135"/>
    </row>
    <row r="16" spans="1:20" ht="15" thickBot="1" x14ac:dyDescent="0.35">
      <c r="B16" s="127" t="s">
        <v>396</v>
      </c>
      <c r="C16" s="94">
        <v>1.2</v>
      </c>
      <c r="D16" s="94">
        <v>1.1000000000000001</v>
      </c>
      <c r="E16" s="94">
        <v>1.1000000000000001</v>
      </c>
      <c r="F16" s="94">
        <v>1.0387439322531939</v>
      </c>
      <c r="G16" s="94">
        <v>1.7312398870886565</v>
      </c>
      <c r="H16" s="94">
        <v>0.94837321014716602</v>
      </c>
      <c r="I16" s="94">
        <v>1.4752472157844805</v>
      </c>
      <c r="J16" s="131" t="s">
        <v>393</v>
      </c>
      <c r="K16" s="131"/>
      <c r="N16" s="135"/>
      <c r="O16" s="135"/>
      <c r="P16" s="135"/>
      <c r="Q16" s="135"/>
      <c r="R16" s="135"/>
      <c r="S16" s="135"/>
      <c r="T16" s="135"/>
    </row>
    <row r="17" spans="1:20" ht="15" thickBot="1" x14ac:dyDescent="0.35">
      <c r="B17" s="127" t="s">
        <v>397</v>
      </c>
      <c r="C17" s="94">
        <v>0.7</v>
      </c>
      <c r="D17" s="94">
        <v>0.6</v>
      </c>
      <c r="E17" s="94">
        <v>0.6</v>
      </c>
      <c r="F17" s="94">
        <v>0.59660172312119764</v>
      </c>
      <c r="G17" s="94">
        <v>0.99433620520199617</v>
      </c>
      <c r="H17" s="94">
        <v>0.5446973732096535</v>
      </c>
      <c r="I17" s="94">
        <v>0.84730702499279431</v>
      </c>
      <c r="J17" s="131" t="s">
        <v>393</v>
      </c>
      <c r="K17" s="131"/>
      <c r="N17" s="135"/>
      <c r="O17" s="135"/>
      <c r="P17" s="135"/>
      <c r="Q17" s="135"/>
      <c r="R17" s="135"/>
      <c r="S17" s="135"/>
      <c r="T17" s="135"/>
    </row>
    <row r="18" spans="1:20" ht="15" thickBot="1" x14ac:dyDescent="0.35">
      <c r="B18" s="127" t="s">
        <v>112</v>
      </c>
      <c r="C18" s="94">
        <v>0.4</v>
      </c>
      <c r="D18" s="94">
        <v>0.4</v>
      </c>
      <c r="E18" s="94">
        <v>0.4</v>
      </c>
      <c r="F18" s="94">
        <v>0.36081408756144584</v>
      </c>
      <c r="G18" s="94">
        <v>0.6013568126024097</v>
      </c>
      <c r="H18" s="94">
        <v>0.32942326194360005</v>
      </c>
      <c r="I18" s="94">
        <v>0.51243618524560008</v>
      </c>
      <c r="J18" s="131" t="s">
        <v>393</v>
      </c>
      <c r="K18" s="131"/>
      <c r="N18" s="135"/>
      <c r="O18" s="135"/>
      <c r="P18" s="135"/>
      <c r="Q18" s="135"/>
      <c r="R18" s="135"/>
      <c r="S18" s="135"/>
      <c r="T18" s="135"/>
    </row>
    <row r="19" spans="1:20" ht="15" thickBot="1" x14ac:dyDescent="0.35">
      <c r="B19" s="127" t="s">
        <v>407</v>
      </c>
      <c r="C19" s="94">
        <v>0.2</v>
      </c>
      <c r="D19" s="94">
        <v>0.2</v>
      </c>
      <c r="E19" s="94">
        <v>0.2</v>
      </c>
      <c r="F19" s="94">
        <v>0.20723327442079448</v>
      </c>
      <c r="G19" s="94">
        <v>0.34538879070132411</v>
      </c>
      <c r="H19" s="94">
        <v>0.18920397954618537</v>
      </c>
      <c r="I19" s="94">
        <v>0.29431730151628832</v>
      </c>
      <c r="J19" s="131" t="s">
        <v>393</v>
      </c>
      <c r="K19" s="131"/>
      <c r="N19" s="135"/>
      <c r="O19" s="135"/>
      <c r="P19" s="135"/>
      <c r="Q19" s="135"/>
      <c r="R19" s="135"/>
      <c r="S19" s="135"/>
      <c r="T19" s="135"/>
    </row>
    <row r="20" spans="1:20" ht="16.5" customHeight="1" thickBot="1" x14ac:dyDescent="0.35">
      <c r="B20" s="127" t="s">
        <v>408</v>
      </c>
      <c r="C20" s="94">
        <v>0.2</v>
      </c>
      <c r="D20" s="94">
        <v>0.2</v>
      </c>
      <c r="E20" s="94">
        <v>0.2</v>
      </c>
      <c r="F20" s="94">
        <v>0.16462981869383747</v>
      </c>
      <c r="G20" s="94">
        <v>0.27438303115639578</v>
      </c>
      <c r="H20" s="94">
        <v>0.1503070244674736</v>
      </c>
      <c r="I20" s="94">
        <v>0.23381092694940339</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x14ac:dyDescent="0.3">
      <c r="B29" s="3" t="s">
        <v>21</v>
      </c>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41"/>
  <sheetViews>
    <sheetView zoomScale="85" zoomScaleNormal="85" workbookViewId="0">
      <selection activeCell="L33" sqref="L33"/>
    </sheetView>
  </sheetViews>
  <sheetFormatPr defaultColWidth="9.21875" defaultRowHeight="14.4" x14ac:dyDescent="0.3"/>
  <cols>
    <col min="1" max="1" width="2.21875" style="4" bestFit="1" customWidth="1"/>
    <col min="2" max="2" width="41" style="4" customWidth="1"/>
    <col min="3" max="3" width="10" style="135" bestFit="1" customWidth="1"/>
    <col min="4" max="5" width="9.21875" style="4"/>
    <col min="6" max="7" width="10" style="4" bestFit="1" customWidth="1"/>
    <col min="8" max="9" width="9.21875" style="4"/>
    <col min="10" max="10" width="12.5546875" style="4" customWidth="1"/>
    <col min="11" max="13" width="9.21875" style="4"/>
    <col min="14" max="29" width="5.77734375" style="4" customWidth="1"/>
    <col min="30" max="16384" width="9.21875" style="4"/>
  </cols>
  <sheetData>
    <row r="1" spans="2:17" ht="15" thickBot="1" x14ac:dyDescent="0.35">
      <c r="B1" s="53"/>
    </row>
    <row r="2" spans="2:17" ht="33.75" customHeight="1" thickBot="1" x14ac:dyDescent="0.35">
      <c r="B2" s="60" t="s">
        <v>0</v>
      </c>
      <c r="C2" s="165" t="s">
        <v>472</v>
      </c>
      <c r="D2" s="165"/>
      <c r="E2" s="165"/>
      <c r="F2" s="165"/>
      <c r="G2" s="165"/>
      <c r="H2" s="165"/>
      <c r="I2" s="165"/>
      <c r="J2" s="165"/>
      <c r="K2" s="166"/>
      <c r="N2" s="97"/>
    </row>
    <row r="3" spans="2:17" x14ac:dyDescent="0.3">
      <c r="B3" s="154"/>
      <c r="C3" s="186">
        <v>2020</v>
      </c>
      <c r="D3" s="156">
        <v>2030</v>
      </c>
      <c r="E3" s="156">
        <v>2050</v>
      </c>
      <c r="F3" s="158" t="s">
        <v>1</v>
      </c>
      <c r="G3" s="159"/>
      <c r="H3" s="158" t="s">
        <v>2</v>
      </c>
      <c r="I3" s="159"/>
      <c r="J3" s="156" t="s">
        <v>3</v>
      </c>
      <c r="K3" s="156" t="s">
        <v>4</v>
      </c>
    </row>
    <row r="4" spans="2:17" ht="15" thickBot="1" x14ac:dyDescent="0.35">
      <c r="B4" s="155"/>
      <c r="C4" s="187"/>
      <c r="D4" s="157"/>
      <c r="E4" s="157"/>
      <c r="F4" s="160"/>
      <c r="G4" s="161"/>
      <c r="H4" s="160"/>
      <c r="I4" s="161"/>
      <c r="J4" s="157"/>
      <c r="K4" s="157"/>
      <c r="N4" s="137"/>
    </row>
    <row r="5" spans="2:17" ht="15" thickBot="1" x14ac:dyDescent="0.35">
      <c r="B5" s="63" t="s">
        <v>5</v>
      </c>
      <c r="C5" s="138"/>
      <c r="D5" s="64"/>
      <c r="E5" s="64"/>
      <c r="F5" s="65" t="s">
        <v>6</v>
      </c>
      <c r="G5" s="65" t="s">
        <v>7</v>
      </c>
      <c r="H5" s="65" t="s">
        <v>6</v>
      </c>
      <c r="I5" s="65" t="s">
        <v>7</v>
      </c>
      <c r="J5" s="64"/>
      <c r="K5" s="66"/>
      <c r="N5" s="137"/>
    </row>
    <row r="6" spans="2:17" ht="15" thickBot="1" x14ac:dyDescent="0.35">
      <c r="B6" s="127" t="s">
        <v>409</v>
      </c>
      <c r="C6" s="68">
        <v>5.9551794389594095</v>
      </c>
      <c r="D6" s="68">
        <v>5.6417489421720726</v>
      </c>
      <c r="E6" s="68">
        <v>4.70145745181006</v>
      </c>
      <c r="F6" s="128">
        <v>5</v>
      </c>
      <c r="G6" s="128">
        <v>10</v>
      </c>
      <c r="H6" s="128">
        <v>4</v>
      </c>
      <c r="I6" s="128">
        <v>9</v>
      </c>
      <c r="J6" s="128" t="s">
        <v>410</v>
      </c>
      <c r="K6" s="128">
        <v>5</v>
      </c>
      <c r="N6" s="139"/>
      <c r="O6" s="135"/>
      <c r="P6" s="135"/>
      <c r="Q6" s="135"/>
    </row>
    <row r="7" spans="2:17" ht="15" thickBot="1" x14ac:dyDescent="0.35">
      <c r="B7" s="127" t="s">
        <v>411</v>
      </c>
      <c r="C7" s="68">
        <v>12.666666666666666</v>
      </c>
      <c r="D7" s="68">
        <v>10.3</v>
      </c>
      <c r="E7" s="68">
        <v>7.3</v>
      </c>
      <c r="F7" s="128">
        <v>10</v>
      </c>
      <c r="G7" s="128">
        <v>15</v>
      </c>
      <c r="H7" s="128">
        <v>6</v>
      </c>
      <c r="I7" s="128">
        <v>12</v>
      </c>
      <c r="J7" s="128" t="s">
        <v>410</v>
      </c>
      <c r="K7" s="128">
        <v>5</v>
      </c>
      <c r="N7" s="139"/>
      <c r="O7" s="135"/>
      <c r="P7" s="135"/>
      <c r="Q7" s="135"/>
    </row>
    <row r="8" spans="2:17" ht="15" thickBot="1" x14ac:dyDescent="0.35">
      <c r="B8" s="127" t="s">
        <v>412</v>
      </c>
      <c r="C8" s="68">
        <v>0.67469194985973513</v>
      </c>
      <c r="D8" s="68">
        <v>0.63918184723553861</v>
      </c>
      <c r="E8" s="68">
        <v>0.53265153936294884</v>
      </c>
      <c r="F8" s="68">
        <v>0.56469194985973514</v>
      </c>
      <c r="G8" s="68">
        <v>0.8746919498597352</v>
      </c>
      <c r="H8" s="68">
        <v>0.43265153936294887</v>
      </c>
      <c r="I8" s="68">
        <v>0.73265153936294891</v>
      </c>
      <c r="J8" s="128" t="s">
        <v>410</v>
      </c>
      <c r="K8" s="128">
        <v>5</v>
      </c>
      <c r="N8" s="108"/>
      <c r="O8" s="135"/>
      <c r="P8" s="135"/>
      <c r="Q8" s="135"/>
    </row>
    <row r="9" spans="2:17" ht="15" thickBot="1" x14ac:dyDescent="0.35">
      <c r="B9" s="127" t="s">
        <v>413</v>
      </c>
      <c r="C9" s="68">
        <v>0.62091503267973858</v>
      </c>
      <c r="D9" s="68">
        <v>0.58823529411764708</v>
      </c>
      <c r="E9" s="68">
        <v>0.49019607843137253</v>
      </c>
      <c r="F9" s="68">
        <v>0.51091503267973859</v>
      </c>
      <c r="G9" s="68">
        <v>0.72091503267973855</v>
      </c>
      <c r="H9" s="68">
        <v>0.3901960784313725</v>
      </c>
      <c r="I9" s="68">
        <v>0.59019607843137256</v>
      </c>
      <c r="J9" s="128" t="s">
        <v>410</v>
      </c>
      <c r="K9" s="128">
        <v>5</v>
      </c>
      <c r="N9" s="108"/>
      <c r="O9" s="135"/>
      <c r="P9" s="135"/>
      <c r="Q9" s="135"/>
    </row>
    <row r="10" spans="2:17" ht="15" thickBot="1" x14ac:dyDescent="0.35">
      <c r="B10" s="127" t="s">
        <v>414</v>
      </c>
      <c r="C10" s="68">
        <v>0.5</v>
      </c>
      <c r="D10" s="68">
        <v>0.5</v>
      </c>
      <c r="E10" s="68">
        <v>0.4</v>
      </c>
      <c r="F10" s="68">
        <v>0.39</v>
      </c>
      <c r="G10" s="68">
        <v>0.6</v>
      </c>
      <c r="H10" s="68">
        <v>0.30000000000000004</v>
      </c>
      <c r="I10" s="68">
        <v>0.5</v>
      </c>
      <c r="J10" s="128" t="s">
        <v>410</v>
      </c>
      <c r="K10" s="128">
        <v>5</v>
      </c>
      <c r="N10" s="108"/>
      <c r="O10" s="135"/>
      <c r="P10" s="135"/>
      <c r="Q10" s="135"/>
    </row>
    <row r="11" spans="2:17" ht="15" thickBot="1" x14ac:dyDescent="0.35">
      <c r="B11" s="127" t="s">
        <v>10</v>
      </c>
      <c r="C11" s="73">
        <v>10</v>
      </c>
      <c r="D11" s="128">
        <v>10</v>
      </c>
      <c r="E11" s="128">
        <v>10</v>
      </c>
      <c r="F11" s="128">
        <v>4</v>
      </c>
      <c r="G11" s="128">
        <v>12</v>
      </c>
      <c r="H11" s="128">
        <v>4</v>
      </c>
      <c r="I11" s="128">
        <v>12</v>
      </c>
      <c r="J11" s="128" t="s">
        <v>15</v>
      </c>
      <c r="K11" s="128"/>
    </row>
    <row r="12" spans="2:17" ht="15" customHeight="1" thickBot="1" x14ac:dyDescent="0.35">
      <c r="B12" s="63" t="s">
        <v>8</v>
      </c>
      <c r="C12" s="138"/>
      <c r="D12" s="64"/>
      <c r="E12" s="64"/>
      <c r="F12" s="64"/>
      <c r="G12" s="64"/>
      <c r="H12" s="64"/>
      <c r="I12" s="64"/>
      <c r="J12" s="64"/>
      <c r="K12" s="66"/>
    </row>
    <row r="13" spans="2:17" ht="15" customHeight="1" thickBot="1" x14ac:dyDescent="0.35">
      <c r="B13" s="47" t="s">
        <v>415</v>
      </c>
      <c r="C13" s="73">
        <v>52</v>
      </c>
      <c r="D13" s="128">
        <v>45</v>
      </c>
      <c r="E13" s="128">
        <v>37</v>
      </c>
      <c r="F13" s="128"/>
      <c r="G13" s="128"/>
      <c r="H13" s="128"/>
      <c r="I13" s="73">
        <v>52</v>
      </c>
      <c r="J13" s="128" t="s">
        <v>416</v>
      </c>
      <c r="K13" s="128">
        <v>1</v>
      </c>
      <c r="N13" s="135"/>
    </row>
    <row r="14" spans="2:17" ht="15" thickBot="1" x14ac:dyDescent="0.35">
      <c r="B14" s="47" t="s">
        <v>417</v>
      </c>
      <c r="C14" s="68">
        <v>0.97746723684789205</v>
      </c>
      <c r="D14" s="68">
        <v>1</v>
      </c>
      <c r="E14" s="128">
        <v>0.95</v>
      </c>
      <c r="F14" s="128"/>
      <c r="G14" s="128"/>
      <c r="H14" s="128"/>
      <c r="I14" s="68">
        <v>0.97746723684789205</v>
      </c>
      <c r="J14" s="128" t="s">
        <v>416</v>
      </c>
      <c r="K14" s="128">
        <v>1</v>
      </c>
      <c r="M14" s="140"/>
      <c r="N14" s="135"/>
    </row>
    <row r="15" spans="2:17" ht="15" thickBot="1" x14ac:dyDescent="0.35">
      <c r="B15" s="47" t="s">
        <v>418</v>
      </c>
      <c r="C15" s="73">
        <v>110.55686197423657</v>
      </c>
      <c r="D15" s="128">
        <v>78</v>
      </c>
      <c r="E15" s="128">
        <v>58</v>
      </c>
      <c r="F15" s="128"/>
      <c r="G15" s="128"/>
      <c r="H15" s="128"/>
      <c r="I15" s="73">
        <v>110.55686197423657</v>
      </c>
      <c r="J15" s="128" t="s">
        <v>416</v>
      </c>
      <c r="K15" s="128">
        <v>2</v>
      </c>
      <c r="M15" s="140"/>
      <c r="N15" s="135"/>
    </row>
    <row r="16" spans="2:17" ht="15" thickBot="1" x14ac:dyDescent="0.35">
      <c r="B16" s="47" t="s">
        <v>419</v>
      </c>
      <c r="C16" s="68">
        <v>2.2769165645038161</v>
      </c>
      <c r="D16" s="128">
        <v>1.87</v>
      </c>
      <c r="E16" s="128">
        <v>1.51</v>
      </c>
      <c r="F16" s="128"/>
      <c r="G16" s="128"/>
      <c r="H16" s="128"/>
      <c r="I16" s="68">
        <v>2.2769165645038161</v>
      </c>
      <c r="J16" s="128" t="s">
        <v>416</v>
      </c>
      <c r="K16" s="128">
        <v>2</v>
      </c>
      <c r="M16" s="140"/>
      <c r="N16" s="135"/>
    </row>
    <row r="17" spans="1:14" ht="15" customHeight="1" thickBot="1" x14ac:dyDescent="0.35">
      <c r="B17" s="47" t="s">
        <v>420</v>
      </c>
      <c r="C17" s="68">
        <v>3.7</v>
      </c>
      <c r="D17" s="84">
        <v>3.7</v>
      </c>
      <c r="E17" s="84">
        <v>3.7</v>
      </c>
      <c r="F17" s="70"/>
      <c r="G17" s="70"/>
      <c r="H17" s="70"/>
      <c r="I17" s="68">
        <v>3.7</v>
      </c>
      <c r="J17" s="128" t="s">
        <v>421</v>
      </c>
      <c r="K17" s="128">
        <v>3</v>
      </c>
      <c r="M17" s="140"/>
      <c r="N17" s="135"/>
    </row>
    <row r="18" spans="1:14" ht="15" thickBot="1" x14ac:dyDescent="0.35">
      <c r="B18" s="47" t="s">
        <v>422</v>
      </c>
      <c r="C18" s="67">
        <v>0.1130624661639249</v>
      </c>
      <c r="D18" s="67">
        <v>0.11</v>
      </c>
      <c r="E18" s="67">
        <v>0.1</v>
      </c>
      <c r="F18" s="70"/>
      <c r="G18" s="70"/>
      <c r="H18" s="70"/>
      <c r="I18" s="67">
        <v>0.1130624661639249</v>
      </c>
      <c r="J18" s="128" t="s">
        <v>421</v>
      </c>
      <c r="K18" s="128">
        <v>3</v>
      </c>
      <c r="M18" s="140"/>
      <c r="N18" s="135"/>
    </row>
    <row r="19" spans="1:14" ht="15" thickBot="1" x14ac:dyDescent="0.35">
      <c r="B19" s="47" t="s">
        <v>423</v>
      </c>
      <c r="C19" s="68">
        <v>3.2262378696538221</v>
      </c>
      <c r="D19" s="68">
        <v>3.2262378696538221</v>
      </c>
      <c r="E19" s="68">
        <v>3.2262378696538221</v>
      </c>
      <c r="F19" s="128"/>
      <c r="G19" s="128"/>
      <c r="H19" s="128"/>
      <c r="I19" s="68">
        <v>3.2262378696538221</v>
      </c>
      <c r="J19" s="128" t="s">
        <v>424</v>
      </c>
      <c r="K19" s="128">
        <v>4</v>
      </c>
      <c r="M19" s="140"/>
      <c r="N19" s="135"/>
    </row>
    <row r="20" spans="1:14" ht="15" thickBot="1" x14ac:dyDescent="0.35">
      <c r="B20" s="47" t="s">
        <v>425</v>
      </c>
      <c r="C20" s="67">
        <v>0.10405072253732971</v>
      </c>
      <c r="D20" s="67">
        <v>0.10405072253732971</v>
      </c>
      <c r="E20" s="67">
        <v>0.10405072253732971</v>
      </c>
      <c r="F20" s="128"/>
      <c r="G20" s="128"/>
      <c r="H20" s="128"/>
      <c r="I20" s="67">
        <v>0.10405072253732971</v>
      </c>
      <c r="J20" s="128" t="s">
        <v>424</v>
      </c>
      <c r="K20" s="128">
        <v>4</v>
      </c>
      <c r="M20" s="140"/>
      <c r="N20" s="135"/>
    </row>
    <row r="21" spans="1:14" ht="15" thickBot="1" x14ac:dyDescent="0.35">
      <c r="B21" s="47" t="s">
        <v>426</v>
      </c>
      <c r="C21" s="68">
        <v>1.9315109989336148</v>
      </c>
      <c r="D21" s="68">
        <v>1.9315109989336148</v>
      </c>
      <c r="E21" s="68">
        <v>1.9315109989336148</v>
      </c>
      <c r="F21" s="128"/>
      <c r="G21" s="128"/>
      <c r="H21" s="128"/>
      <c r="I21" s="68">
        <v>1.9315109989336148</v>
      </c>
      <c r="J21" s="128" t="s">
        <v>427</v>
      </c>
      <c r="K21" s="128">
        <v>4</v>
      </c>
      <c r="M21" s="140"/>
      <c r="N21" s="135"/>
    </row>
    <row r="22" spans="1:14" ht="15" thickBot="1" x14ac:dyDescent="0.35">
      <c r="B22" s="47" t="s">
        <v>428</v>
      </c>
      <c r="C22" s="67">
        <v>7.1257198714652387E-2</v>
      </c>
      <c r="D22" s="67">
        <v>7.1257198714652387E-2</v>
      </c>
      <c r="E22" s="67">
        <v>7.1257198714652387E-2</v>
      </c>
      <c r="F22" s="128"/>
      <c r="G22" s="128"/>
      <c r="H22" s="128"/>
      <c r="I22" s="67">
        <v>7.1257198714652387E-2</v>
      </c>
      <c r="J22" s="128" t="s">
        <v>427</v>
      </c>
      <c r="K22" s="128">
        <v>4</v>
      </c>
      <c r="M22" s="140"/>
      <c r="N22" s="135"/>
    </row>
    <row r="23" spans="1:14" ht="15" thickBot="1" x14ac:dyDescent="0.35">
      <c r="B23" s="63" t="s">
        <v>22</v>
      </c>
      <c r="C23" s="68"/>
      <c r="D23" s="128"/>
      <c r="E23" s="128"/>
      <c r="F23" s="128"/>
      <c r="G23" s="128"/>
      <c r="H23" s="128"/>
      <c r="I23" s="128"/>
      <c r="J23" s="128"/>
      <c r="K23" s="128"/>
    </row>
    <row r="24" spans="1:14" ht="15" thickBot="1" x14ac:dyDescent="0.35">
      <c r="B24" s="74"/>
      <c r="C24" s="68"/>
      <c r="D24" s="128"/>
      <c r="E24" s="128"/>
      <c r="F24" s="128"/>
      <c r="G24" s="128"/>
      <c r="H24" s="128"/>
      <c r="I24" s="128"/>
      <c r="J24" s="128"/>
      <c r="K24" s="128"/>
    </row>
    <row r="25" spans="1:14" ht="15" customHeight="1" thickBot="1" x14ac:dyDescent="0.35">
      <c r="B25" s="127"/>
      <c r="C25" s="68"/>
      <c r="D25" s="128"/>
      <c r="E25" s="128"/>
      <c r="F25" s="128"/>
      <c r="G25" s="128"/>
      <c r="H25" s="128"/>
      <c r="I25" s="128"/>
      <c r="J25" s="128"/>
      <c r="K25" s="128"/>
    </row>
    <row r="26" spans="1:14" ht="15" customHeight="1" x14ac:dyDescent="0.3">
      <c r="B26" s="3" t="s">
        <v>21</v>
      </c>
    </row>
    <row r="27" spans="1:14" ht="15" customHeight="1" x14ac:dyDescent="0.3">
      <c r="A27" s="1">
        <v>1</v>
      </c>
      <c r="B27" s="177" t="s">
        <v>429</v>
      </c>
      <c r="C27" s="177"/>
      <c r="D27" s="177"/>
      <c r="E27" s="177"/>
      <c r="F27" s="177"/>
      <c r="G27" s="177"/>
      <c r="H27" s="177"/>
      <c r="I27" s="177"/>
      <c r="J27" s="177"/>
      <c r="K27" s="177"/>
    </row>
    <row r="28" spans="1:14" x14ac:dyDescent="0.3">
      <c r="A28" s="1">
        <v>2</v>
      </c>
      <c r="B28" s="177" t="s">
        <v>430</v>
      </c>
      <c r="C28" s="177"/>
      <c r="D28" s="177"/>
      <c r="E28" s="177"/>
      <c r="F28" s="177"/>
      <c r="G28" s="177"/>
      <c r="H28" s="177"/>
      <c r="I28" s="177"/>
      <c r="J28" s="177"/>
      <c r="K28" s="177"/>
    </row>
    <row r="29" spans="1:14" ht="13.5" customHeight="1" x14ac:dyDescent="0.3">
      <c r="A29" s="1">
        <v>3</v>
      </c>
      <c r="B29" s="4" t="s">
        <v>431</v>
      </c>
      <c r="C29" s="141"/>
      <c r="D29" s="132"/>
      <c r="E29" s="132"/>
      <c r="F29" s="132"/>
      <c r="G29" s="132"/>
      <c r="H29" s="132"/>
      <c r="I29" s="132"/>
      <c r="J29" s="132"/>
      <c r="K29" s="132"/>
      <c r="L29" s="2"/>
      <c r="M29" s="2"/>
    </row>
    <row r="30" spans="1:14" ht="15" customHeight="1" x14ac:dyDescent="0.3">
      <c r="A30" s="1">
        <v>4</v>
      </c>
      <c r="B30" s="4" t="s">
        <v>432</v>
      </c>
      <c r="L30" s="126"/>
      <c r="M30" s="126"/>
    </row>
    <row r="31" spans="1:14" ht="15" customHeight="1" x14ac:dyDescent="0.3">
      <c r="A31" s="1">
        <v>5</v>
      </c>
      <c r="B31" s="177" t="s">
        <v>306</v>
      </c>
      <c r="C31" s="177"/>
      <c r="D31" s="177"/>
      <c r="E31" s="177"/>
      <c r="F31" s="177"/>
      <c r="G31" s="177"/>
      <c r="H31" s="177"/>
      <c r="I31" s="177"/>
      <c r="J31" s="177"/>
      <c r="K31" s="177"/>
      <c r="L31" s="126"/>
      <c r="M31" s="126"/>
    </row>
    <row r="32" spans="1:14" ht="15" customHeight="1" x14ac:dyDescent="0.3">
      <c r="B32" s="3" t="s">
        <v>13</v>
      </c>
      <c r="C32" s="142"/>
      <c r="D32" s="2"/>
      <c r="E32" s="2"/>
      <c r="F32" s="2"/>
      <c r="G32" s="2"/>
      <c r="H32" s="2"/>
      <c r="I32" s="2"/>
      <c r="J32" s="2"/>
      <c r="K32" s="2"/>
      <c r="L32" s="126"/>
      <c r="M32" s="126"/>
    </row>
    <row r="33" spans="1:14" ht="43.5" customHeight="1" x14ac:dyDescent="0.3">
      <c r="A33" s="29" t="s">
        <v>14</v>
      </c>
      <c r="B33" s="148" t="s">
        <v>433</v>
      </c>
      <c r="C33" s="148"/>
      <c r="D33" s="148"/>
      <c r="E33" s="148"/>
      <c r="F33" s="148"/>
      <c r="G33" s="148"/>
      <c r="H33" s="148"/>
      <c r="I33" s="148"/>
      <c r="J33" s="148"/>
      <c r="K33" s="148"/>
      <c r="L33" s="126"/>
      <c r="M33" s="126"/>
    </row>
    <row r="34" spans="1:14" x14ac:dyDescent="0.3">
      <c r="A34" s="29" t="s">
        <v>15</v>
      </c>
      <c r="B34" s="148" t="s">
        <v>434</v>
      </c>
      <c r="C34" s="148"/>
      <c r="D34" s="148"/>
      <c r="E34" s="148"/>
      <c r="F34" s="148"/>
      <c r="G34" s="148"/>
      <c r="H34" s="148"/>
      <c r="I34" s="148"/>
      <c r="J34" s="148"/>
      <c r="K34" s="148"/>
      <c r="L34" s="126"/>
      <c r="M34" s="126"/>
    </row>
    <row r="35" spans="1:14" x14ac:dyDescent="0.3">
      <c r="A35" s="29" t="s">
        <v>16</v>
      </c>
      <c r="B35" s="148" t="s">
        <v>435</v>
      </c>
      <c r="C35" s="148"/>
      <c r="D35" s="148"/>
      <c r="E35" s="148"/>
      <c r="F35" s="148"/>
      <c r="G35" s="148"/>
      <c r="H35" s="148"/>
      <c r="I35" s="148"/>
      <c r="J35" s="148"/>
      <c r="K35" s="148"/>
      <c r="L35" s="126"/>
      <c r="M35" s="126"/>
    </row>
    <row r="36" spans="1:14" ht="14.25" customHeight="1" x14ac:dyDescent="0.3">
      <c r="A36" s="29" t="s">
        <v>17</v>
      </c>
      <c r="B36" s="148" t="s">
        <v>436</v>
      </c>
      <c r="C36" s="148"/>
      <c r="D36" s="148"/>
      <c r="E36" s="148"/>
      <c r="F36" s="148"/>
      <c r="G36" s="148"/>
      <c r="H36" s="148"/>
      <c r="I36" s="148"/>
      <c r="J36" s="148"/>
      <c r="K36" s="148"/>
      <c r="L36" s="126"/>
      <c r="M36" s="126"/>
    </row>
    <row r="37" spans="1:14" ht="13.5" customHeight="1" x14ac:dyDescent="0.3">
      <c r="A37" s="29" t="s">
        <v>18</v>
      </c>
      <c r="B37" s="148" t="s">
        <v>437</v>
      </c>
      <c r="C37" s="148"/>
      <c r="D37" s="148"/>
      <c r="E37" s="148"/>
      <c r="F37" s="148"/>
      <c r="G37" s="148"/>
      <c r="H37" s="148"/>
      <c r="I37" s="148"/>
      <c r="J37" s="148"/>
      <c r="K37" s="148"/>
      <c r="L37" s="126"/>
      <c r="M37" s="126"/>
    </row>
    <row r="38" spans="1:14" ht="28.5" customHeight="1" x14ac:dyDescent="0.3">
      <c r="A38" s="29" t="s">
        <v>19</v>
      </c>
      <c r="B38" s="148" t="s">
        <v>438</v>
      </c>
      <c r="C38" s="148"/>
      <c r="D38" s="148"/>
      <c r="E38" s="148"/>
      <c r="F38" s="148"/>
      <c r="G38" s="148"/>
      <c r="H38" s="148"/>
      <c r="I38" s="148"/>
      <c r="J38" s="148"/>
      <c r="K38" s="148"/>
      <c r="L38" s="126"/>
      <c r="M38" s="126"/>
      <c r="N38" s="4" t="s">
        <v>253</v>
      </c>
    </row>
    <row r="39" spans="1:14" ht="16.5" customHeight="1" x14ac:dyDescent="0.3">
      <c r="A39" s="29" t="s">
        <v>43</v>
      </c>
      <c r="B39" s="148" t="s">
        <v>439</v>
      </c>
      <c r="C39" s="148"/>
      <c r="D39" s="148"/>
      <c r="E39" s="148"/>
      <c r="F39" s="148"/>
      <c r="G39" s="148"/>
      <c r="H39" s="148"/>
      <c r="I39" s="148"/>
      <c r="J39" s="148"/>
      <c r="K39" s="148"/>
      <c r="L39" s="126"/>
      <c r="M39" s="126"/>
    </row>
    <row r="40" spans="1:14" ht="36" customHeight="1" x14ac:dyDescent="0.3">
      <c r="A40" s="29" t="s">
        <v>55</v>
      </c>
      <c r="B40" s="185" t="s">
        <v>440</v>
      </c>
      <c r="C40" s="185"/>
      <c r="D40" s="185"/>
      <c r="E40" s="185"/>
      <c r="F40" s="185"/>
      <c r="G40" s="185"/>
      <c r="H40" s="185"/>
      <c r="I40" s="185"/>
      <c r="J40" s="185"/>
      <c r="K40" s="185"/>
    </row>
    <row r="41" spans="1:14" x14ac:dyDescent="0.3">
      <c r="A41" s="29"/>
      <c r="B41" s="148"/>
      <c r="C41" s="148"/>
      <c r="D41" s="148"/>
      <c r="E41" s="148"/>
      <c r="F41" s="148"/>
      <c r="G41" s="148"/>
      <c r="H41" s="148"/>
      <c r="I41" s="148"/>
      <c r="J41" s="148"/>
      <c r="K41" s="148"/>
    </row>
  </sheetData>
  <mergeCells count="21">
    <mergeCell ref="C2:K2"/>
    <mergeCell ref="B3:B4"/>
    <mergeCell ref="C3:C4"/>
    <mergeCell ref="D3:D4"/>
    <mergeCell ref="E3:E4"/>
    <mergeCell ref="F3:G4"/>
    <mergeCell ref="H3:I4"/>
    <mergeCell ref="J3:J4"/>
    <mergeCell ref="K3:K4"/>
    <mergeCell ref="B41:K41"/>
    <mergeCell ref="B27:K27"/>
    <mergeCell ref="B28:K28"/>
    <mergeCell ref="B31:K31"/>
    <mergeCell ref="B33:K33"/>
    <mergeCell ref="B34:K34"/>
    <mergeCell ref="B35:K35"/>
    <mergeCell ref="B36:K36"/>
    <mergeCell ref="B37:K37"/>
    <mergeCell ref="B38:K38"/>
    <mergeCell ref="B39:K39"/>
    <mergeCell ref="B40:K40"/>
  </mergeCells>
  <pageMargins left="0.7" right="0.7" top="0.75" bottom="0.75" header="0.3" footer="0.3"/>
  <pageSetup paperSize="9" scale="5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38"/>
  <sheetViews>
    <sheetView zoomScale="85" zoomScaleNormal="85" workbookViewId="0">
      <selection activeCell="B7" sqref="B7"/>
    </sheetView>
  </sheetViews>
  <sheetFormatPr defaultColWidth="9.21875" defaultRowHeight="14.4" x14ac:dyDescent="0.3"/>
  <cols>
    <col min="1" max="1" width="2.21875" style="4" bestFit="1" customWidth="1"/>
    <col min="2" max="2" width="41" style="4" customWidth="1"/>
    <col min="3" max="5" width="9.21875" style="4"/>
    <col min="6" max="7" width="10" style="4" bestFit="1" customWidth="1"/>
    <col min="8" max="9" width="9.21875" style="4"/>
    <col min="10" max="10" width="12.5546875" style="4" customWidth="1"/>
    <col min="11" max="12" width="9.21875" style="4"/>
    <col min="13" max="13" width="32.21875" style="4" customWidth="1"/>
    <col min="14" max="14" width="29.21875" style="4" customWidth="1"/>
    <col min="15" max="17" width="9.21875" style="4"/>
    <col min="18" max="18" width="30.77734375" style="4" customWidth="1"/>
    <col min="19" max="19" width="29.21875" style="4" customWidth="1"/>
    <col min="20" max="16384" width="9.21875" style="4"/>
  </cols>
  <sheetData>
    <row r="1" spans="2:13" ht="15" thickBot="1" x14ac:dyDescent="0.35">
      <c r="B1" s="53"/>
    </row>
    <row r="2" spans="2:13" ht="33.75" customHeight="1" thickBot="1" x14ac:dyDescent="0.35">
      <c r="B2" s="5" t="s">
        <v>0</v>
      </c>
      <c r="C2" s="178" t="s">
        <v>441</v>
      </c>
      <c r="D2" s="178"/>
      <c r="E2" s="178"/>
      <c r="F2" s="178"/>
      <c r="G2" s="178"/>
      <c r="H2" s="178"/>
      <c r="I2" s="178"/>
      <c r="J2" s="178"/>
      <c r="K2" s="179"/>
      <c r="M2" s="97"/>
    </row>
    <row r="3" spans="2:13" x14ac:dyDescent="0.3">
      <c r="B3" s="169"/>
      <c r="C3" s="171">
        <v>2020</v>
      </c>
      <c r="D3" s="171">
        <v>2030</v>
      </c>
      <c r="E3" s="171">
        <v>2050</v>
      </c>
      <c r="F3" s="173" t="s">
        <v>1</v>
      </c>
      <c r="G3" s="174"/>
      <c r="H3" s="173" t="s">
        <v>2</v>
      </c>
      <c r="I3" s="174"/>
      <c r="J3" s="171" t="s">
        <v>3</v>
      </c>
      <c r="K3" s="171" t="s">
        <v>4</v>
      </c>
    </row>
    <row r="4" spans="2:13" ht="15" thickBot="1" x14ac:dyDescent="0.35">
      <c r="B4" s="170"/>
      <c r="C4" s="172"/>
      <c r="D4" s="172"/>
      <c r="E4" s="172"/>
      <c r="F4" s="175"/>
      <c r="G4" s="176"/>
      <c r="H4" s="175"/>
      <c r="I4" s="176"/>
      <c r="J4" s="172"/>
      <c r="K4" s="172"/>
    </row>
    <row r="5" spans="2:13" ht="15" thickBot="1" x14ac:dyDescent="0.35">
      <c r="B5" s="6" t="s">
        <v>5</v>
      </c>
      <c r="C5" s="7"/>
      <c r="D5" s="7"/>
      <c r="E5" s="7"/>
      <c r="F5" s="8" t="s">
        <v>6</v>
      </c>
      <c r="G5" s="8" t="s">
        <v>7</v>
      </c>
      <c r="H5" s="8" t="s">
        <v>6</v>
      </c>
      <c r="I5" s="8" t="s">
        <v>7</v>
      </c>
      <c r="J5" s="7"/>
      <c r="K5" s="9"/>
    </row>
    <row r="6" spans="2:13" ht="15" thickBot="1" x14ac:dyDescent="0.35">
      <c r="B6" s="127" t="s">
        <v>442</v>
      </c>
      <c r="C6" s="131">
        <v>2250</v>
      </c>
      <c r="D6" s="131">
        <f>+C6*0.9</f>
        <v>2025</v>
      </c>
      <c r="E6" s="131">
        <f>+C6*0.7</f>
        <v>1575</v>
      </c>
      <c r="F6" s="131"/>
      <c r="G6" s="131"/>
      <c r="H6" s="131"/>
      <c r="I6" s="131"/>
      <c r="J6" s="131" t="s">
        <v>443</v>
      </c>
      <c r="K6" s="131"/>
    </row>
    <row r="7" spans="2:13" ht="15" thickBot="1" x14ac:dyDescent="0.35">
      <c r="B7" s="127" t="s">
        <v>444</v>
      </c>
      <c r="C7" s="131">
        <v>2450</v>
      </c>
      <c r="D7" s="131">
        <f t="shared" ref="D7:D8" si="0">+C7*0.9</f>
        <v>2205</v>
      </c>
      <c r="E7" s="131">
        <f t="shared" ref="E7:E8" si="1">+C7*0.7</f>
        <v>1715</v>
      </c>
      <c r="F7" s="131"/>
      <c r="G7" s="131"/>
      <c r="H7" s="131"/>
      <c r="I7" s="131"/>
      <c r="J7" s="131" t="s">
        <v>443</v>
      </c>
      <c r="K7" s="131"/>
    </row>
    <row r="8" spans="2:13" ht="15" thickBot="1" x14ac:dyDescent="0.35">
      <c r="B8" s="127" t="s">
        <v>445</v>
      </c>
      <c r="C8" s="131">
        <v>2450</v>
      </c>
      <c r="D8" s="131">
        <f t="shared" si="0"/>
        <v>2205</v>
      </c>
      <c r="E8" s="131">
        <f t="shared" si="1"/>
        <v>1715</v>
      </c>
      <c r="F8" s="131"/>
      <c r="G8" s="131"/>
      <c r="H8" s="131"/>
      <c r="I8" s="131"/>
      <c r="J8" s="131" t="s">
        <v>443</v>
      </c>
      <c r="K8" s="131"/>
    </row>
    <row r="9" spans="2:13" ht="15" thickBot="1" x14ac:dyDescent="0.35">
      <c r="B9" s="130" t="s">
        <v>10</v>
      </c>
      <c r="C9" s="131">
        <v>20</v>
      </c>
      <c r="D9" s="131">
        <v>20</v>
      </c>
      <c r="E9" s="131">
        <v>20</v>
      </c>
      <c r="F9" s="131"/>
      <c r="G9" s="131"/>
      <c r="H9" s="131"/>
      <c r="I9" s="131"/>
      <c r="J9" s="131"/>
      <c r="K9" s="131">
        <v>1</v>
      </c>
    </row>
    <row r="10" spans="2:13" ht="15" thickBot="1" x14ac:dyDescent="0.35">
      <c r="B10" s="6" t="s">
        <v>8</v>
      </c>
      <c r="C10" s="7"/>
      <c r="D10" s="7"/>
      <c r="E10" s="7"/>
      <c r="F10" s="7"/>
      <c r="G10" s="7"/>
      <c r="H10" s="7"/>
      <c r="I10" s="7"/>
      <c r="J10" s="7"/>
      <c r="K10" s="9"/>
    </row>
    <row r="11" spans="2:13" ht="15" thickBot="1" x14ac:dyDescent="0.35">
      <c r="B11" s="47" t="s">
        <v>446</v>
      </c>
      <c r="C11" s="131">
        <v>15000</v>
      </c>
      <c r="D11" s="131">
        <v>14000</v>
      </c>
      <c r="E11" s="131">
        <v>10000</v>
      </c>
      <c r="F11" s="131"/>
      <c r="G11" s="131"/>
      <c r="H11" s="131"/>
      <c r="I11" s="131"/>
      <c r="J11" s="131" t="s">
        <v>43</v>
      </c>
      <c r="K11" s="131">
        <v>2.2999999999999998</v>
      </c>
    </row>
    <row r="12" spans="2:13" ht="17.25" customHeight="1" thickBot="1" x14ac:dyDescent="0.35">
      <c r="B12" s="47" t="s">
        <v>447</v>
      </c>
      <c r="C12" s="131">
        <v>1750</v>
      </c>
      <c r="D12" s="131">
        <f>+C12</f>
        <v>1750</v>
      </c>
      <c r="E12" s="131">
        <f>+C12</f>
        <v>1750</v>
      </c>
      <c r="F12" s="131"/>
      <c r="G12" s="131"/>
      <c r="H12" s="131"/>
      <c r="I12" s="131"/>
      <c r="J12" s="131" t="s">
        <v>393</v>
      </c>
      <c r="K12" s="131">
        <v>2.2999999999999998</v>
      </c>
    </row>
    <row r="13" spans="2:13" ht="17.25" customHeight="1" thickBot="1" x14ac:dyDescent="0.35">
      <c r="B13" s="143" t="s">
        <v>448</v>
      </c>
      <c r="C13" s="131">
        <v>690</v>
      </c>
      <c r="D13" s="131">
        <f>+C13</f>
        <v>690</v>
      </c>
      <c r="E13" s="131">
        <f>+C13</f>
        <v>690</v>
      </c>
      <c r="F13" s="131"/>
      <c r="G13" s="131"/>
      <c r="H13" s="131"/>
      <c r="I13" s="131"/>
      <c r="J13" s="131" t="s">
        <v>17</v>
      </c>
      <c r="K13" s="131"/>
    </row>
    <row r="14" spans="2:13" ht="17.25" customHeight="1" thickBot="1" x14ac:dyDescent="0.35">
      <c r="B14" s="47" t="s">
        <v>449</v>
      </c>
      <c r="C14" s="131">
        <v>75</v>
      </c>
      <c r="D14" s="131">
        <v>70</v>
      </c>
      <c r="E14" s="131">
        <v>50</v>
      </c>
      <c r="F14" s="131"/>
      <c r="G14" s="131"/>
      <c r="H14" s="131"/>
      <c r="I14" s="131"/>
      <c r="J14" s="131" t="s">
        <v>18</v>
      </c>
      <c r="K14" s="131"/>
    </row>
    <row r="15" spans="2:13" ht="17.25" customHeight="1" thickBot="1" x14ac:dyDescent="0.35">
      <c r="B15" s="47" t="s">
        <v>450</v>
      </c>
      <c r="C15" s="131">
        <v>9</v>
      </c>
      <c r="D15" s="131">
        <v>9</v>
      </c>
      <c r="E15" s="131">
        <v>9</v>
      </c>
      <c r="F15" s="131"/>
      <c r="G15" s="131"/>
      <c r="H15" s="131"/>
      <c r="I15" s="131"/>
      <c r="J15" s="131" t="s">
        <v>18</v>
      </c>
      <c r="K15" s="131"/>
    </row>
    <row r="16" spans="2:13" ht="17.25" customHeight="1" thickBot="1" x14ac:dyDescent="0.35">
      <c r="B16" s="143" t="s">
        <v>451</v>
      </c>
      <c r="C16" s="131">
        <v>4</v>
      </c>
      <c r="D16" s="131">
        <v>4</v>
      </c>
      <c r="E16" s="131">
        <v>4</v>
      </c>
      <c r="F16" s="131"/>
      <c r="G16" s="131"/>
      <c r="H16" s="131"/>
      <c r="I16" s="131"/>
      <c r="J16" s="131" t="s">
        <v>18</v>
      </c>
      <c r="K16" s="131"/>
    </row>
    <row r="17" spans="1:12" ht="17.25" customHeight="1" thickBot="1" x14ac:dyDescent="0.35">
      <c r="B17" s="47" t="s">
        <v>452</v>
      </c>
      <c r="C17" s="131">
        <v>6.8</v>
      </c>
      <c r="D17" s="131">
        <v>6</v>
      </c>
      <c r="E17" s="131">
        <v>4</v>
      </c>
      <c r="F17" s="131"/>
      <c r="G17" s="131"/>
      <c r="H17" s="131"/>
      <c r="I17" s="131"/>
      <c r="J17" s="131"/>
      <c r="K17" s="131">
        <v>3</v>
      </c>
    </row>
    <row r="18" spans="1:12" ht="15" customHeight="1" thickBot="1" x14ac:dyDescent="0.35">
      <c r="B18" s="143" t="s">
        <v>453</v>
      </c>
      <c r="C18" s="131">
        <v>1.7</v>
      </c>
      <c r="D18" s="131">
        <v>1.7</v>
      </c>
      <c r="E18" s="131">
        <v>1.7</v>
      </c>
      <c r="F18" s="131"/>
      <c r="G18" s="131"/>
      <c r="H18" s="131"/>
      <c r="I18" s="131"/>
      <c r="J18" s="131"/>
      <c r="K18" s="131">
        <v>3</v>
      </c>
    </row>
    <row r="19" spans="1:12" ht="15" customHeight="1" thickBot="1" x14ac:dyDescent="0.35">
      <c r="B19" s="47" t="s">
        <v>454</v>
      </c>
      <c r="C19" s="131">
        <v>1.4</v>
      </c>
      <c r="D19" s="131">
        <v>1.4</v>
      </c>
      <c r="E19" s="131">
        <v>1.4</v>
      </c>
      <c r="F19" s="131"/>
      <c r="G19" s="131"/>
      <c r="H19" s="131"/>
      <c r="I19" s="131"/>
      <c r="J19" s="131"/>
      <c r="K19" s="131">
        <v>3</v>
      </c>
    </row>
    <row r="20" spans="1:12" ht="15" thickBot="1" x14ac:dyDescent="0.35">
      <c r="B20" s="5" t="s">
        <v>22</v>
      </c>
      <c r="C20" s="131"/>
      <c r="D20" s="131"/>
      <c r="E20" s="131"/>
      <c r="F20" s="131"/>
      <c r="G20" s="131"/>
      <c r="H20" s="131"/>
      <c r="I20" s="131"/>
      <c r="J20" s="131"/>
      <c r="K20" s="131"/>
    </row>
    <row r="21" spans="1:12" ht="15" thickBot="1" x14ac:dyDescent="0.35">
      <c r="B21" s="11"/>
      <c r="C21" s="131"/>
      <c r="D21" s="131"/>
      <c r="E21" s="131"/>
      <c r="F21" s="131"/>
      <c r="G21" s="131"/>
      <c r="H21" s="131"/>
      <c r="I21" s="131"/>
      <c r="J21" s="131"/>
      <c r="K21" s="131"/>
    </row>
    <row r="22" spans="1:12" ht="15" thickBot="1" x14ac:dyDescent="0.35">
      <c r="B22" s="130"/>
      <c r="C22" s="131"/>
      <c r="D22" s="131"/>
      <c r="E22" s="131"/>
      <c r="F22" s="131"/>
      <c r="G22" s="131"/>
      <c r="H22" s="131"/>
      <c r="I22" s="131"/>
      <c r="J22" s="131"/>
      <c r="K22" s="131"/>
    </row>
    <row r="23" spans="1:12" x14ac:dyDescent="0.3">
      <c r="B23" s="3" t="s">
        <v>21</v>
      </c>
    </row>
    <row r="24" spans="1:12" x14ac:dyDescent="0.3">
      <c r="A24" s="1">
        <v>1</v>
      </c>
      <c r="B24" s="177" t="s">
        <v>455</v>
      </c>
      <c r="C24" s="177"/>
      <c r="D24" s="177"/>
      <c r="E24" s="177"/>
      <c r="F24" s="177"/>
      <c r="G24" s="177"/>
      <c r="H24" s="177"/>
      <c r="I24" s="177"/>
      <c r="J24" s="177"/>
      <c r="K24" s="177"/>
    </row>
    <row r="25" spans="1:12" ht="15" customHeight="1" x14ac:dyDescent="0.3">
      <c r="A25" s="1">
        <v>2</v>
      </c>
      <c r="B25" s="177" t="s">
        <v>456</v>
      </c>
      <c r="C25" s="177"/>
      <c r="D25" s="177"/>
      <c r="E25" s="177"/>
      <c r="F25" s="177"/>
      <c r="G25" s="177"/>
      <c r="H25" s="177"/>
      <c r="I25" s="177"/>
      <c r="J25" s="177"/>
      <c r="K25" s="177"/>
    </row>
    <row r="26" spans="1:12" ht="15" customHeight="1" x14ac:dyDescent="0.3">
      <c r="A26" s="1">
        <v>3</v>
      </c>
      <c r="B26" s="177" t="s">
        <v>457</v>
      </c>
      <c r="C26" s="177"/>
      <c r="D26" s="177"/>
      <c r="E26" s="177"/>
      <c r="F26" s="177"/>
      <c r="G26" s="177"/>
      <c r="H26" s="177"/>
      <c r="I26" s="177"/>
      <c r="J26" s="177"/>
      <c r="K26" s="177"/>
    </row>
    <row r="27" spans="1:12" ht="15" customHeight="1" x14ac:dyDescent="0.3">
      <c r="A27" s="1"/>
    </row>
    <row r="28" spans="1:12" x14ac:dyDescent="0.3">
      <c r="C28" s="2"/>
      <c r="D28" s="2"/>
      <c r="E28" s="2"/>
      <c r="F28" s="2"/>
      <c r="G28" s="2"/>
      <c r="H28" s="2"/>
      <c r="I28" s="2"/>
      <c r="J28" s="2"/>
      <c r="K28" s="2"/>
    </row>
    <row r="29" spans="1:12" ht="23.25" customHeight="1" x14ac:dyDescent="0.3">
      <c r="A29" s="1"/>
      <c r="B29" s="3" t="s">
        <v>13</v>
      </c>
      <c r="L29" s="2"/>
    </row>
    <row r="30" spans="1:12" ht="27.75" customHeight="1" x14ac:dyDescent="0.3">
      <c r="A30" s="29" t="s">
        <v>14</v>
      </c>
      <c r="B30" s="148" t="s">
        <v>458</v>
      </c>
      <c r="C30" s="148"/>
      <c r="D30" s="148"/>
      <c r="E30" s="148"/>
      <c r="F30" s="148"/>
      <c r="G30" s="148"/>
      <c r="H30" s="148"/>
      <c r="I30" s="148"/>
      <c r="J30" s="148"/>
      <c r="K30" s="148"/>
      <c r="L30" s="126"/>
    </row>
    <row r="31" spans="1:12" ht="15" customHeight="1" x14ac:dyDescent="0.3">
      <c r="A31" s="29" t="s">
        <v>15</v>
      </c>
      <c r="B31" s="148" t="s">
        <v>459</v>
      </c>
      <c r="C31" s="148"/>
      <c r="D31" s="148"/>
      <c r="E31" s="148"/>
      <c r="F31" s="148"/>
      <c r="G31" s="148"/>
      <c r="H31" s="148"/>
      <c r="I31" s="148"/>
      <c r="J31" s="148"/>
      <c r="K31" s="148"/>
      <c r="L31" s="126"/>
    </row>
    <row r="32" spans="1:12" ht="15" customHeight="1" x14ac:dyDescent="0.3">
      <c r="A32" s="29" t="s">
        <v>16</v>
      </c>
      <c r="B32" s="148" t="s">
        <v>460</v>
      </c>
      <c r="C32" s="148"/>
      <c r="D32" s="148"/>
      <c r="E32" s="148"/>
      <c r="F32" s="148"/>
      <c r="G32" s="148"/>
      <c r="H32" s="148"/>
      <c r="I32" s="148"/>
      <c r="J32" s="148"/>
      <c r="K32" s="148"/>
      <c r="L32" s="126"/>
    </row>
    <row r="33" spans="1:13" x14ac:dyDescent="0.3">
      <c r="A33" s="29" t="s">
        <v>17</v>
      </c>
      <c r="B33" s="148" t="s">
        <v>461</v>
      </c>
      <c r="C33" s="148"/>
      <c r="D33" s="148"/>
      <c r="E33" s="148"/>
      <c r="F33" s="148"/>
      <c r="G33" s="148"/>
      <c r="H33" s="148"/>
      <c r="I33" s="148"/>
      <c r="J33" s="148"/>
      <c r="K33" s="148"/>
      <c r="L33" s="126"/>
    </row>
    <row r="34" spans="1:13" x14ac:dyDescent="0.3">
      <c r="A34" s="29" t="s">
        <v>18</v>
      </c>
      <c r="B34" s="148" t="s">
        <v>462</v>
      </c>
      <c r="C34" s="148"/>
      <c r="D34" s="148"/>
      <c r="E34" s="148"/>
      <c r="F34" s="148"/>
      <c r="G34" s="148"/>
      <c r="H34" s="148"/>
      <c r="I34" s="148"/>
      <c r="J34" s="148"/>
      <c r="K34" s="148"/>
      <c r="L34" s="126"/>
    </row>
    <row r="35" spans="1:13" ht="34.5" customHeight="1" x14ac:dyDescent="0.3">
      <c r="A35" s="29" t="s">
        <v>19</v>
      </c>
      <c r="B35" s="148" t="s">
        <v>463</v>
      </c>
      <c r="C35" s="148"/>
      <c r="D35" s="148"/>
      <c r="E35" s="148"/>
      <c r="F35" s="148"/>
      <c r="G35" s="148"/>
      <c r="H35" s="148"/>
      <c r="I35" s="148"/>
      <c r="J35" s="148"/>
      <c r="K35" s="148"/>
      <c r="L35" s="126"/>
    </row>
    <row r="36" spans="1:13" ht="15" customHeight="1" x14ac:dyDescent="0.3">
      <c r="A36" s="29" t="s">
        <v>43</v>
      </c>
      <c r="B36" s="148" t="s">
        <v>464</v>
      </c>
      <c r="C36" s="148"/>
      <c r="D36" s="148"/>
      <c r="E36" s="148"/>
      <c r="F36" s="148"/>
      <c r="G36" s="148"/>
      <c r="H36" s="148"/>
      <c r="I36" s="148"/>
      <c r="J36" s="148"/>
      <c r="K36" s="148"/>
      <c r="L36" s="126"/>
    </row>
    <row r="37" spans="1:13" x14ac:dyDescent="0.3">
      <c r="A37" s="29" t="s">
        <v>55</v>
      </c>
      <c r="B37" s="148"/>
      <c r="C37" s="148"/>
      <c r="D37" s="148"/>
      <c r="E37" s="148"/>
      <c r="F37" s="148"/>
      <c r="G37" s="148"/>
      <c r="H37" s="148"/>
      <c r="I37" s="148"/>
      <c r="J37" s="148"/>
      <c r="K37" s="148"/>
      <c r="L37" s="126"/>
      <c r="M37" s="4" t="s">
        <v>253</v>
      </c>
    </row>
    <row r="38" spans="1:13" ht="15" customHeight="1" x14ac:dyDescent="0.3">
      <c r="A38" s="29" t="s">
        <v>59</v>
      </c>
      <c r="L38" s="126"/>
    </row>
  </sheetData>
  <mergeCells count="20">
    <mergeCell ref="B32:K32"/>
    <mergeCell ref="C2:K2"/>
    <mergeCell ref="B3:B4"/>
    <mergeCell ref="C3:C4"/>
    <mergeCell ref="D3:D4"/>
    <mergeCell ref="E3:E4"/>
    <mergeCell ref="F3:G4"/>
    <mergeCell ref="H3:I4"/>
    <mergeCell ref="J3:J4"/>
    <mergeCell ref="K3:K4"/>
    <mergeCell ref="B24:K24"/>
    <mergeCell ref="B25:K25"/>
    <mergeCell ref="B26:K26"/>
    <mergeCell ref="B30:K30"/>
    <mergeCell ref="B31:K31"/>
    <mergeCell ref="B33:K33"/>
    <mergeCell ref="B34:K34"/>
    <mergeCell ref="B35:K35"/>
    <mergeCell ref="B36:K36"/>
    <mergeCell ref="B37:K37"/>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2"/>
  <sheetViews>
    <sheetView zoomScaleNormal="100"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6" width="9.109375" style="59"/>
    <col min="7" max="7" width="9.109375" style="59" customWidth="1"/>
    <col min="8" max="8" width="9.109375" style="59"/>
    <col min="9" max="9" width="9.109375" style="59" customWidth="1"/>
    <col min="10" max="12" width="9.109375" style="59"/>
    <col min="13" max="13" width="87.5546875" style="59" customWidth="1"/>
    <col min="14" max="16384" width="9.109375" style="59"/>
  </cols>
  <sheetData>
    <row r="1" spans="2:12" ht="15" thickBot="1" x14ac:dyDescent="0.35">
      <c r="B1" s="53" t="s">
        <v>178</v>
      </c>
    </row>
    <row r="2" spans="2:12" ht="15" thickBot="1" x14ac:dyDescent="0.35">
      <c r="B2" s="60" t="s">
        <v>0</v>
      </c>
      <c r="C2" s="151" t="s">
        <v>179</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5.25</v>
      </c>
      <c r="D6" s="69">
        <v>5.25</v>
      </c>
      <c r="E6" s="69">
        <v>5.25</v>
      </c>
      <c r="F6" s="69">
        <v>5.25</v>
      </c>
      <c r="G6" s="69">
        <v>5.25</v>
      </c>
      <c r="H6" s="69">
        <v>5.25</v>
      </c>
      <c r="I6" s="69">
        <v>4.5</v>
      </c>
      <c r="J6" s="69">
        <v>5.25</v>
      </c>
      <c r="K6" s="69" t="s">
        <v>14</v>
      </c>
      <c r="L6" s="69">
        <v>1</v>
      </c>
    </row>
    <row r="7" spans="2:12" ht="15" thickBot="1" x14ac:dyDescent="0.35">
      <c r="B7" s="57" t="s">
        <v>180</v>
      </c>
      <c r="C7" s="67">
        <v>1.125</v>
      </c>
      <c r="D7" s="67">
        <v>1.125</v>
      </c>
      <c r="E7" s="67">
        <v>1.125</v>
      </c>
      <c r="F7" s="67">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0.44</v>
      </c>
      <c r="D10" s="70">
        <v>0.44</v>
      </c>
      <c r="E10" s="70">
        <v>0.44</v>
      </c>
      <c r="F10" s="70">
        <v>0.44</v>
      </c>
      <c r="G10" s="78">
        <v>0.44</v>
      </c>
      <c r="H10" s="78">
        <v>0.44</v>
      </c>
      <c r="I10" s="71">
        <v>0.3256</v>
      </c>
      <c r="J10" s="71">
        <v>0.46640000000000004</v>
      </c>
      <c r="K10" s="69" t="s">
        <v>17</v>
      </c>
      <c r="L10" s="69" t="s">
        <v>184</v>
      </c>
    </row>
    <row r="11" spans="2:12" ht="15" thickBot="1" x14ac:dyDescent="0.35">
      <c r="B11" s="47" t="s">
        <v>20</v>
      </c>
      <c r="C11" s="70">
        <v>0.44</v>
      </c>
      <c r="D11" s="70">
        <v>0.44</v>
      </c>
      <c r="E11" s="70">
        <v>0.44</v>
      </c>
      <c r="F11" s="70">
        <v>0.44</v>
      </c>
      <c r="G11" s="78">
        <v>0.44</v>
      </c>
      <c r="H11" s="78">
        <v>0.44</v>
      </c>
      <c r="I11" s="71">
        <v>0.3256</v>
      </c>
      <c r="J11" s="71">
        <v>0.46640000000000004</v>
      </c>
      <c r="K11" s="69" t="s">
        <v>17</v>
      </c>
      <c r="L11" s="69"/>
    </row>
    <row r="12" spans="2:12" ht="15" thickBot="1" x14ac:dyDescent="0.35">
      <c r="B12" s="47" t="s">
        <v>185</v>
      </c>
      <c r="C12" s="70">
        <v>0.44</v>
      </c>
      <c r="D12" s="70">
        <v>0.44</v>
      </c>
      <c r="E12" s="70">
        <v>0.44</v>
      </c>
      <c r="F12" s="70">
        <v>0.44</v>
      </c>
      <c r="G12" s="78">
        <v>0.44</v>
      </c>
      <c r="H12" s="78">
        <v>0.44</v>
      </c>
      <c r="I12" s="71">
        <v>0.3256</v>
      </c>
      <c r="J12" s="71">
        <v>0.46640000000000004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186</v>
      </c>
      <c r="C16" s="69">
        <v>173</v>
      </c>
      <c r="D16" s="69">
        <v>173</v>
      </c>
      <c r="E16" s="69">
        <v>173</v>
      </c>
      <c r="F16" s="69">
        <v>173</v>
      </c>
      <c r="G16" s="73">
        <v>155.70000000000002</v>
      </c>
      <c r="H16" s="69">
        <v>173</v>
      </c>
      <c r="I16" s="73">
        <v>131.72220000000002</v>
      </c>
      <c r="J16" s="73">
        <v>205.87</v>
      </c>
      <c r="K16" s="69" t="s">
        <v>187</v>
      </c>
      <c r="L16" s="69" t="s">
        <v>188</v>
      </c>
    </row>
    <row r="17" spans="2:13" ht="15" thickBot="1" x14ac:dyDescent="0.35">
      <c r="B17" s="47" t="s">
        <v>76</v>
      </c>
      <c r="C17" s="73">
        <v>524</v>
      </c>
      <c r="D17" s="73">
        <v>524</v>
      </c>
      <c r="E17" s="73">
        <v>524</v>
      </c>
      <c r="F17" s="73">
        <v>524</v>
      </c>
      <c r="G17" s="73">
        <v>471.6</v>
      </c>
      <c r="H17" s="73">
        <v>524</v>
      </c>
      <c r="I17" s="73">
        <v>424.44000000000005</v>
      </c>
      <c r="J17" s="73">
        <v>524</v>
      </c>
      <c r="K17" s="69" t="s">
        <v>189</v>
      </c>
      <c r="L17" s="69">
        <v>6</v>
      </c>
      <c r="M17" s="80"/>
    </row>
    <row r="18" spans="2:13" ht="15" thickBot="1" x14ac:dyDescent="0.35">
      <c r="B18" s="47" t="s">
        <v>77</v>
      </c>
      <c r="C18" s="73">
        <v>1412</v>
      </c>
      <c r="D18" s="73">
        <v>1412</v>
      </c>
      <c r="E18" s="73">
        <v>1412</v>
      </c>
      <c r="F18" s="73">
        <v>1412</v>
      </c>
      <c r="G18" s="73">
        <v>1270.8</v>
      </c>
      <c r="H18" s="73">
        <v>1412</v>
      </c>
      <c r="I18" s="73">
        <v>1143.72</v>
      </c>
      <c r="J18" s="73">
        <v>1412</v>
      </c>
      <c r="K18" s="69" t="s">
        <v>189</v>
      </c>
      <c r="L18" s="69">
        <v>6</v>
      </c>
      <c r="M18" s="81"/>
    </row>
    <row r="19" spans="2:13" ht="15" thickBot="1" x14ac:dyDescent="0.35">
      <c r="B19" s="47" t="s">
        <v>78</v>
      </c>
      <c r="C19" s="73">
        <v>1583</v>
      </c>
      <c r="D19" s="73">
        <v>1583</v>
      </c>
      <c r="E19" s="73">
        <v>1583</v>
      </c>
      <c r="F19" s="73">
        <v>1583</v>
      </c>
      <c r="G19" s="73">
        <v>1424.7</v>
      </c>
      <c r="H19" s="73">
        <v>1583</v>
      </c>
      <c r="I19" s="73">
        <v>1282.23</v>
      </c>
      <c r="J19" s="73">
        <v>1583</v>
      </c>
      <c r="K19" s="69" t="s">
        <v>189</v>
      </c>
      <c r="L19" s="69">
        <v>6</v>
      </c>
      <c r="M19" s="81"/>
    </row>
    <row r="20" spans="2:13" ht="15" thickBot="1" x14ac:dyDescent="0.35">
      <c r="B20" s="47" t="s">
        <v>79</v>
      </c>
      <c r="C20" s="73">
        <v>3745</v>
      </c>
      <c r="D20" s="73">
        <v>3745</v>
      </c>
      <c r="E20" s="73">
        <v>3745</v>
      </c>
      <c r="F20" s="73">
        <v>3745</v>
      </c>
      <c r="G20" s="73">
        <v>3370.5</v>
      </c>
      <c r="H20" s="73">
        <v>3745</v>
      </c>
      <c r="I20" s="73">
        <v>3033.4500000000003</v>
      </c>
      <c r="J20" s="73">
        <v>3745</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c r="M21" s="81"/>
    </row>
    <row r="22" spans="2:13" ht="15" thickBot="1" x14ac:dyDescent="0.35">
      <c r="B22" s="47" t="s">
        <v>81</v>
      </c>
      <c r="C22" s="69" t="s">
        <v>40</v>
      </c>
      <c r="D22" s="69" t="s">
        <v>40</v>
      </c>
      <c r="E22" s="69" t="s">
        <v>40</v>
      </c>
      <c r="F22" s="69" t="s">
        <v>40</v>
      </c>
      <c r="G22" s="69" t="s">
        <v>40</v>
      </c>
      <c r="H22" s="69" t="s">
        <v>40</v>
      </c>
      <c r="I22" s="69" t="s">
        <v>40</v>
      </c>
      <c r="J22" s="69" t="s">
        <v>40</v>
      </c>
      <c r="K22" s="69" t="s">
        <v>190</v>
      </c>
      <c r="L22" s="69"/>
      <c r="M22" s="81"/>
    </row>
    <row r="23" spans="2:13" ht="15" thickBot="1" x14ac:dyDescent="0.35">
      <c r="B23" s="47" t="s">
        <v>82</v>
      </c>
      <c r="C23" s="69">
        <v>36</v>
      </c>
      <c r="D23" s="69">
        <v>36</v>
      </c>
      <c r="E23" s="69">
        <v>36</v>
      </c>
      <c r="F23" s="69">
        <v>36</v>
      </c>
      <c r="G23" s="69">
        <v>32</v>
      </c>
      <c r="H23" s="69">
        <v>36</v>
      </c>
      <c r="I23" s="73">
        <v>28.8</v>
      </c>
      <c r="J23" s="69">
        <v>36</v>
      </c>
      <c r="K23" s="69" t="s">
        <v>190</v>
      </c>
      <c r="L23" s="69">
        <v>6</v>
      </c>
      <c r="M23" s="81"/>
    </row>
    <row r="24" spans="2:13" ht="15" thickBot="1" x14ac:dyDescent="0.35">
      <c r="B24" s="47" t="s">
        <v>83</v>
      </c>
      <c r="C24" s="69">
        <v>36</v>
      </c>
      <c r="D24" s="69">
        <v>36</v>
      </c>
      <c r="E24" s="69">
        <v>36</v>
      </c>
      <c r="F24" s="69">
        <v>36</v>
      </c>
      <c r="G24" s="69">
        <v>32</v>
      </c>
      <c r="H24" s="69">
        <v>36</v>
      </c>
      <c r="I24" s="73">
        <v>28.8</v>
      </c>
      <c r="J24" s="69">
        <v>36</v>
      </c>
      <c r="K24" s="69" t="s">
        <v>190</v>
      </c>
      <c r="L24" s="69">
        <v>6</v>
      </c>
      <c r="M24" s="81"/>
    </row>
    <row r="25" spans="2:13" ht="15" thickBot="1" x14ac:dyDescent="0.35">
      <c r="B25" s="47" t="s">
        <v>84</v>
      </c>
      <c r="C25" s="69">
        <v>41</v>
      </c>
      <c r="D25" s="69">
        <v>41</v>
      </c>
      <c r="E25" s="69">
        <v>41</v>
      </c>
      <c r="F25" s="69">
        <v>41</v>
      </c>
      <c r="G25" s="69">
        <v>37</v>
      </c>
      <c r="H25" s="69">
        <v>41</v>
      </c>
      <c r="I25" s="73">
        <v>33.300000000000004</v>
      </c>
      <c r="J25" s="69">
        <v>41</v>
      </c>
      <c r="K25" s="69" t="s">
        <v>190</v>
      </c>
      <c r="L25" s="69">
        <v>6</v>
      </c>
      <c r="M25" s="81"/>
    </row>
    <row r="26" spans="2:13" ht="15" thickBot="1" x14ac:dyDescent="0.35">
      <c r="B26" s="47" t="s">
        <v>85</v>
      </c>
      <c r="C26" s="69">
        <v>88</v>
      </c>
      <c r="D26" s="69">
        <v>88</v>
      </c>
      <c r="E26" s="69">
        <v>88</v>
      </c>
      <c r="F26" s="69">
        <v>88</v>
      </c>
      <c r="G26" s="69">
        <v>85</v>
      </c>
      <c r="H26" s="69">
        <v>88</v>
      </c>
      <c r="I26" s="73">
        <v>76.5</v>
      </c>
      <c r="J26" s="69">
        <v>88</v>
      </c>
      <c r="K26" s="69" t="s">
        <v>190</v>
      </c>
      <c r="L26" s="69">
        <v>6</v>
      </c>
      <c r="M26" s="81"/>
    </row>
    <row r="27" spans="2:13" ht="15" thickBot="1" x14ac:dyDescent="0.35">
      <c r="B27" s="47" t="s">
        <v>86</v>
      </c>
      <c r="C27" s="69" t="s">
        <v>40</v>
      </c>
      <c r="D27" s="69" t="s">
        <v>40</v>
      </c>
      <c r="E27" s="69" t="s">
        <v>40</v>
      </c>
      <c r="F27" s="69" t="s">
        <v>40</v>
      </c>
      <c r="G27" s="69" t="s">
        <v>40</v>
      </c>
      <c r="H27" s="69" t="s">
        <v>40</v>
      </c>
      <c r="I27" s="69" t="s">
        <v>40</v>
      </c>
      <c r="J27" s="69" t="s">
        <v>40</v>
      </c>
      <c r="K27" s="69" t="s">
        <v>190</v>
      </c>
      <c r="L27" s="69"/>
      <c r="M27" s="81"/>
    </row>
    <row r="28" spans="2:13" ht="15" thickBot="1" x14ac:dyDescent="0.35">
      <c r="B28" s="47" t="s">
        <v>191</v>
      </c>
      <c r="C28" s="69">
        <v>11500</v>
      </c>
      <c r="D28" s="69">
        <v>11500</v>
      </c>
      <c r="E28" s="69">
        <v>11500</v>
      </c>
      <c r="F28" s="69">
        <v>11500</v>
      </c>
      <c r="G28" s="73">
        <v>10994</v>
      </c>
      <c r="H28" s="69">
        <v>11500</v>
      </c>
      <c r="I28" s="73">
        <v>10510.263999999999</v>
      </c>
      <c r="J28" s="69">
        <v>11500</v>
      </c>
      <c r="K28" s="69" t="s">
        <v>192</v>
      </c>
      <c r="L28" s="69">
        <v>6</v>
      </c>
      <c r="M28" s="81"/>
    </row>
    <row r="29" spans="2:13" ht="15" thickBot="1" x14ac:dyDescent="0.35">
      <c r="B29" s="47" t="s">
        <v>110</v>
      </c>
      <c r="C29" s="69">
        <v>67500</v>
      </c>
      <c r="D29" s="69">
        <v>67500</v>
      </c>
      <c r="E29" s="69">
        <v>67500</v>
      </c>
      <c r="F29" s="69">
        <v>67500</v>
      </c>
      <c r="G29" s="69">
        <v>64530</v>
      </c>
      <c r="H29" s="69">
        <v>67500</v>
      </c>
      <c r="I29" s="73">
        <v>61690.68</v>
      </c>
      <c r="J29" s="69">
        <v>67500</v>
      </c>
      <c r="K29" s="69" t="s">
        <v>64</v>
      </c>
      <c r="L29" s="69">
        <v>6</v>
      </c>
      <c r="M29" s="81"/>
    </row>
    <row r="30" spans="2:13" ht="15" thickBot="1" x14ac:dyDescent="0.35">
      <c r="B30" s="47" t="s">
        <v>109</v>
      </c>
      <c r="C30" s="69" t="s">
        <v>40</v>
      </c>
      <c r="D30" s="69" t="s">
        <v>40</v>
      </c>
      <c r="E30" s="69" t="s">
        <v>40</v>
      </c>
      <c r="F30" s="69" t="s">
        <v>40</v>
      </c>
      <c r="G30" s="69" t="s">
        <v>40</v>
      </c>
      <c r="H30" s="69" t="s">
        <v>40</v>
      </c>
      <c r="I30" s="69" t="s">
        <v>40</v>
      </c>
      <c r="J30" s="69" t="s">
        <v>40</v>
      </c>
      <c r="K30" s="69"/>
      <c r="L30" s="69"/>
      <c r="M30" s="81"/>
    </row>
    <row r="31" spans="2:13" ht="15" thickBot="1" x14ac:dyDescent="0.35">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 thickBot="1" x14ac:dyDescent="0.35">
      <c r="B32" s="47" t="s">
        <v>194</v>
      </c>
      <c r="C32" s="70">
        <v>0.38</v>
      </c>
      <c r="D32" s="70">
        <v>0.38</v>
      </c>
      <c r="E32" s="70">
        <v>0.38</v>
      </c>
      <c r="F32" s="70">
        <v>0.38</v>
      </c>
      <c r="G32" s="70">
        <v>0.38</v>
      </c>
      <c r="H32" s="70">
        <v>0.42654454022988508</v>
      </c>
      <c r="I32" s="70">
        <v>0.42</v>
      </c>
      <c r="J32" s="70">
        <v>0.38</v>
      </c>
      <c r="K32" s="69" t="s">
        <v>165</v>
      </c>
      <c r="L32" s="69">
        <v>6</v>
      </c>
      <c r="M32" s="81"/>
    </row>
    <row r="33" spans="1:13" ht="15" thickBot="1" x14ac:dyDescent="0.35">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 thickBot="1" x14ac:dyDescent="0.35">
      <c r="B34" s="47" t="s">
        <v>196</v>
      </c>
      <c r="C34" s="70">
        <v>0.78</v>
      </c>
      <c r="D34" s="70">
        <v>0.78</v>
      </c>
      <c r="E34" s="70">
        <v>0.78</v>
      </c>
      <c r="F34" s="70">
        <v>0.78</v>
      </c>
      <c r="G34" s="70">
        <v>0.78</v>
      </c>
      <c r="H34" s="70">
        <v>0.81</v>
      </c>
      <c r="I34" s="70">
        <v>0.78</v>
      </c>
      <c r="J34" s="70">
        <v>0.81</v>
      </c>
      <c r="K34" s="69" t="s">
        <v>165</v>
      </c>
      <c r="L34" s="69">
        <v>6</v>
      </c>
      <c r="M34" s="81"/>
    </row>
    <row r="35" spans="1:13" ht="15" thickBot="1" x14ac:dyDescent="0.35">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 thickBot="1" x14ac:dyDescent="0.35">
      <c r="B36" s="47" t="s">
        <v>26</v>
      </c>
      <c r="C36" s="69" t="s">
        <v>40</v>
      </c>
      <c r="D36" s="69" t="s">
        <v>40</v>
      </c>
      <c r="E36" s="69" t="s">
        <v>40</v>
      </c>
      <c r="F36" s="69" t="s">
        <v>40</v>
      </c>
      <c r="G36" s="69" t="s">
        <v>40</v>
      </c>
      <c r="H36" s="69" t="s">
        <v>40</v>
      </c>
      <c r="I36" s="69" t="s">
        <v>40</v>
      </c>
      <c r="J36" s="69" t="s">
        <v>40</v>
      </c>
      <c r="K36" s="69" t="s">
        <v>169</v>
      </c>
      <c r="L36" s="69"/>
    </row>
    <row r="37" spans="1:13" ht="15" thickBot="1" x14ac:dyDescent="0.35">
      <c r="B37" s="74"/>
      <c r="C37" s="69"/>
      <c r="D37" s="69"/>
      <c r="E37" s="69"/>
      <c r="F37" s="69"/>
      <c r="G37" s="69"/>
      <c r="H37" s="69"/>
      <c r="I37" s="69"/>
      <c r="J37" s="69"/>
      <c r="K37" s="69"/>
      <c r="L37" s="69"/>
    </row>
    <row r="38" spans="1:13" ht="15" thickBot="1" x14ac:dyDescent="0.35">
      <c r="B38" s="63" t="s">
        <v>22</v>
      </c>
      <c r="C38" s="69"/>
      <c r="D38" s="69"/>
      <c r="E38" s="69"/>
      <c r="F38" s="69"/>
      <c r="G38" s="69"/>
      <c r="H38" s="69"/>
      <c r="I38" s="69"/>
      <c r="J38" s="69"/>
      <c r="K38" s="69"/>
      <c r="L38" s="69"/>
    </row>
    <row r="39" spans="1:13" ht="15" thickBot="1" x14ac:dyDescent="0.35">
      <c r="B39" s="74"/>
      <c r="C39" s="69"/>
      <c r="D39" s="69"/>
      <c r="E39" s="69"/>
      <c r="F39" s="69"/>
      <c r="G39" s="69"/>
      <c r="H39" s="69"/>
      <c r="I39" s="69"/>
      <c r="J39" s="69"/>
      <c r="K39" s="69"/>
      <c r="L39" s="69"/>
    </row>
    <row r="40" spans="1:13" ht="15" thickBot="1" x14ac:dyDescent="0.35">
      <c r="B40" s="57"/>
      <c r="C40" s="69"/>
      <c r="D40" s="69"/>
      <c r="E40" s="69"/>
      <c r="F40" s="69"/>
      <c r="G40" s="69"/>
      <c r="H40" s="69"/>
      <c r="I40" s="69"/>
      <c r="J40" s="69"/>
      <c r="K40" s="69"/>
      <c r="L40" s="69"/>
    </row>
    <row r="41" spans="1:13" x14ac:dyDescent="0.3">
      <c r="B41" s="75"/>
      <c r="C41" s="76"/>
      <c r="D41" s="76"/>
      <c r="E41" s="76"/>
      <c r="F41" s="76"/>
      <c r="G41" s="76"/>
      <c r="H41" s="76"/>
      <c r="I41" s="76"/>
      <c r="J41" s="76"/>
      <c r="K41" s="76"/>
      <c r="L41" s="76"/>
    </row>
    <row r="42" spans="1:13" x14ac:dyDescent="0.3">
      <c r="B42" s="3" t="s">
        <v>21</v>
      </c>
    </row>
    <row r="43" spans="1:13" x14ac:dyDescent="0.3">
      <c r="A43" s="1">
        <v>1</v>
      </c>
      <c r="B43" s="77" t="s">
        <v>197</v>
      </c>
    </row>
    <row r="44" spans="1:13" x14ac:dyDescent="0.3">
      <c r="A44" s="1">
        <v>2</v>
      </c>
      <c r="B44" s="77" t="s">
        <v>198</v>
      </c>
    </row>
    <row r="45" spans="1:13" x14ac:dyDescent="0.3">
      <c r="A45" s="1">
        <v>3</v>
      </c>
      <c r="B45" s="77" t="s">
        <v>149</v>
      </c>
    </row>
    <row r="46" spans="1:13" x14ac:dyDescent="0.3">
      <c r="A46" s="1">
        <v>4</v>
      </c>
      <c r="B46" s="77" t="s">
        <v>199</v>
      </c>
    </row>
    <row r="47" spans="1:13" x14ac:dyDescent="0.3">
      <c r="A47" s="1">
        <v>5</v>
      </c>
      <c r="B47" s="77" t="s">
        <v>200</v>
      </c>
    </row>
    <row r="48" spans="1:13"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x14ac:dyDescent="0.3">
      <c r="A52" s="1" t="s">
        <v>14</v>
      </c>
      <c r="B52" s="148" t="s">
        <v>201</v>
      </c>
      <c r="C52" s="148"/>
      <c r="D52" s="148"/>
      <c r="E52" s="148"/>
      <c r="F52" s="148"/>
      <c r="G52" s="148"/>
      <c r="H52" s="148"/>
      <c r="I52" s="148"/>
      <c r="J52" s="148"/>
      <c r="K52" s="148"/>
      <c r="L52" s="148"/>
      <c r="M52" s="148"/>
    </row>
    <row r="53" spans="1:13" x14ac:dyDescent="0.3">
      <c r="A53" s="1" t="s">
        <v>15</v>
      </c>
      <c r="B53" s="162" t="s">
        <v>202</v>
      </c>
      <c r="C53" s="162"/>
      <c r="D53" s="162"/>
      <c r="E53" s="162"/>
      <c r="F53" s="162"/>
      <c r="G53" s="162"/>
      <c r="H53" s="162"/>
      <c r="I53" s="162"/>
      <c r="J53" s="162"/>
      <c r="K53" s="162"/>
      <c r="L53" s="162"/>
      <c r="M53" s="162"/>
    </row>
    <row r="54" spans="1:13" x14ac:dyDescent="0.3">
      <c r="A54" s="1" t="s">
        <v>16</v>
      </c>
      <c r="B54" s="162" t="s">
        <v>203</v>
      </c>
      <c r="C54" s="162"/>
      <c r="D54" s="162"/>
      <c r="E54" s="162"/>
      <c r="F54" s="162"/>
      <c r="G54" s="162"/>
      <c r="H54" s="162"/>
      <c r="I54" s="162"/>
      <c r="J54" s="162"/>
      <c r="K54" s="162"/>
      <c r="L54" s="162"/>
      <c r="M54" s="162"/>
    </row>
    <row r="55" spans="1:13" x14ac:dyDescent="0.3">
      <c r="A55" s="1" t="s">
        <v>17</v>
      </c>
      <c r="B55" s="162" t="s">
        <v>204</v>
      </c>
      <c r="C55" s="162"/>
      <c r="D55" s="162"/>
      <c r="E55" s="162"/>
      <c r="F55" s="162"/>
      <c r="G55" s="162"/>
      <c r="H55" s="162"/>
      <c r="I55" s="162"/>
      <c r="J55" s="162"/>
      <c r="K55" s="162"/>
      <c r="L55" s="162"/>
      <c r="M55" s="162"/>
    </row>
    <row r="56" spans="1:13" ht="51.75" customHeight="1" x14ac:dyDescent="0.3">
      <c r="A56" s="1" t="s">
        <v>18</v>
      </c>
      <c r="B56" s="162" t="s">
        <v>205</v>
      </c>
      <c r="C56" s="163"/>
      <c r="D56" s="163"/>
      <c r="E56" s="163"/>
      <c r="F56" s="163"/>
      <c r="G56" s="163"/>
      <c r="H56" s="163"/>
      <c r="I56" s="163"/>
      <c r="J56" s="163"/>
      <c r="K56" s="163"/>
      <c r="L56" s="163"/>
      <c r="M56" s="163"/>
    </row>
    <row r="57" spans="1:13" ht="27" customHeight="1" x14ac:dyDescent="0.3">
      <c r="A57" s="1" t="s">
        <v>19</v>
      </c>
      <c r="B57" s="148" t="s">
        <v>161</v>
      </c>
      <c r="C57" s="148"/>
      <c r="D57" s="148"/>
      <c r="E57" s="148"/>
      <c r="F57" s="148"/>
      <c r="G57" s="148"/>
      <c r="H57" s="148"/>
      <c r="I57" s="148"/>
      <c r="J57" s="148"/>
      <c r="K57" s="148"/>
      <c r="L57" s="148"/>
      <c r="M57" s="148"/>
    </row>
    <row r="58" spans="1:13" ht="27" customHeight="1" x14ac:dyDescent="0.3">
      <c r="A58" s="1" t="s">
        <v>43</v>
      </c>
      <c r="B58" s="162" t="s">
        <v>206</v>
      </c>
      <c r="C58" s="163"/>
      <c r="D58" s="163"/>
      <c r="E58" s="163"/>
      <c r="F58" s="163"/>
      <c r="G58" s="163"/>
      <c r="H58" s="163"/>
      <c r="I58" s="163"/>
      <c r="J58" s="163"/>
      <c r="K58" s="163"/>
      <c r="L58" s="163"/>
      <c r="M58" s="163"/>
    </row>
    <row r="59" spans="1:13" ht="39.75" customHeight="1" x14ac:dyDescent="0.3">
      <c r="A59" s="1" t="s">
        <v>55</v>
      </c>
      <c r="B59" s="164" t="s">
        <v>207</v>
      </c>
      <c r="C59" s="164"/>
      <c r="D59" s="164"/>
      <c r="E59" s="164"/>
      <c r="F59" s="164"/>
      <c r="G59" s="164"/>
      <c r="H59" s="164"/>
      <c r="I59" s="164"/>
      <c r="J59" s="164"/>
      <c r="K59" s="164"/>
      <c r="L59" s="164"/>
      <c r="M59" s="164"/>
    </row>
    <row r="60" spans="1:13" ht="25.5" customHeight="1" x14ac:dyDescent="0.3">
      <c r="A60" s="1" t="s">
        <v>59</v>
      </c>
      <c r="B60" s="148" t="s">
        <v>208</v>
      </c>
      <c r="C60" s="148"/>
      <c r="D60" s="148"/>
      <c r="E60" s="148"/>
      <c r="F60" s="148"/>
      <c r="G60" s="148"/>
      <c r="H60" s="148"/>
      <c r="I60" s="148"/>
      <c r="J60" s="148"/>
      <c r="K60" s="148"/>
      <c r="L60" s="148"/>
      <c r="M60" s="148"/>
    </row>
    <row r="61" spans="1:13" ht="42" customHeight="1" x14ac:dyDescent="0.3">
      <c r="A61" s="1" t="s">
        <v>64</v>
      </c>
      <c r="B61" s="162" t="s">
        <v>209</v>
      </c>
      <c r="C61" s="162"/>
      <c r="D61" s="162"/>
      <c r="E61" s="162"/>
      <c r="F61" s="162"/>
      <c r="G61" s="162"/>
      <c r="H61" s="162"/>
      <c r="I61" s="162"/>
      <c r="J61" s="162"/>
      <c r="K61" s="162"/>
      <c r="L61" s="162"/>
      <c r="M61" s="162"/>
    </row>
    <row r="62" spans="1:13" ht="39.75" customHeight="1" x14ac:dyDescent="0.3">
      <c r="A62" s="1" t="s">
        <v>165</v>
      </c>
      <c r="B62" s="162" t="s">
        <v>210</v>
      </c>
      <c r="C62" s="162"/>
      <c r="D62" s="162"/>
      <c r="E62" s="162"/>
      <c r="F62" s="162"/>
      <c r="G62" s="162"/>
      <c r="H62" s="162"/>
      <c r="I62" s="162"/>
      <c r="J62" s="162"/>
      <c r="K62" s="162"/>
      <c r="L62" s="162"/>
      <c r="M62" s="162"/>
    </row>
    <row r="63" spans="1:13" ht="24.75" customHeight="1" x14ac:dyDescent="0.3">
      <c r="A63" s="1" t="s">
        <v>167</v>
      </c>
      <c r="B63" s="148" t="s">
        <v>211</v>
      </c>
      <c r="C63" s="148"/>
      <c r="D63" s="148"/>
      <c r="E63" s="148"/>
      <c r="F63" s="148"/>
      <c r="G63" s="148"/>
      <c r="H63" s="148"/>
      <c r="I63" s="148"/>
      <c r="J63" s="148"/>
      <c r="K63" s="148"/>
      <c r="L63" s="148"/>
      <c r="M63" s="148"/>
    </row>
    <row r="64" spans="1:13" ht="13.5" customHeight="1" x14ac:dyDescent="0.3">
      <c r="A64" s="1" t="s">
        <v>169</v>
      </c>
      <c r="B64" s="148" t="s">
        <v>212</v>
      </c>
      <c r="C64" s="149"/>
      <c r="D64" s="149"/>
      <c r="E64" s="149"/>
      <c r="F64" s="149"/>
      <c r="G64" s="149"/>
      <c r="H64" s="149"/>
      <c r="I64" s="149"/>
      <c r="J64" s="149"/>
      <c r="K64" s="149"/>
      <c r="L64" s="149"/>
      <c r="M64" s="149"/>
    </row>
    <row r="65" spans="1:13" ht="15" customHeight="1" x14ac:dyDescent="0.3">
      <c r="A65" s="1" t="s">
        <v>181</v>
      </c>
      <c r="B65" s="148" t="s">
        <v>213</v>
      </c>
      <c r="C65" s="149"/>
      <c r="D65" s="149"/>
      <c r="E65" s="149"/>
      <c r="F65" s="149"/>
      <c r="G65" s="149"/>
      <c r="H65" s="149"/>
      <c r="I65" s="149"/>
      <c r="J65" s="149"/>
      <c r="K65" s="149"/>
      <c r="L65" s="149"/>
      <c r="M65" s="149"/>
    </row>
    <row r="66" spans="1:13" x14ac:dyDescent="0.3">
      <c r="A66" s="1"/>
      <c r="B66" s="162"/>
      <c r="C66" s="163"/>
      <c r="D66" s="163"/>
      <c r="E66" s="163"/>
      <c r="F66" s="163"/>
      <c r="G66" s="163"/>
      <c r="H66" s="163"/>
      <c r="I66" s="163"/>
      <c r="J66" s="163"/>
      <c r="K66" s="163"/>
      <c r="L66" s="163"/>
      <c r="M66" s="49"/>
    </row>
    <row r="67" spans="1:13" x14ac:dyDescent="0.3">
      <c r="A67" s="1"/>
      <c r="B67" s="162"/>
      <c r="C67" s="163"/>
      <c r="D67" s="163"/>
      <c r="E67" s="163"/>
      <c r="F67" s="163"/>
      <c r="G67" s="163"/>
      <c r="H67" s="163"/>
      <c r="I67" s="163"/>
      <c r="J67" s="163"/>
      <c r="K67" s="163"/>
      <c r="L67" s="163"/>
      <c r="M67" s="49"/>
    </row>
    <row r="68" spans="1:13" x14ac:dyDescent="0.3">
      <c r="A68" s="1"/>
      <c r="B68" s="162"/>
      <c r="C68" s="163"/>
      <c r="D68" s="163"/>
      <c r="E68" s="163"/>
      <c r="F68" s="163"/>
      <c r="G68" s="163"/>
      <c r="H68" s="163"/>
      <c r="I68" s="163"/>
      <c r="J68" s="163"/>
      <c r="K68" s="163"/>
      <c r="L68" s="163"/>
      <c r="M68" s="163"/>
    </row>
    <row r="69" spans="1:13" x14ac:dyDescent="0.3">
      <c r="B69" s="162"/>
      <c r="C69" s="163"/>
      <c r="D69" s="163"/>
      <c r="E69" s="163"/>
      <c r="F69" s="163"/>
      <c r="G69" s="163"/>
      <c r="H69" s="163"/>
      <c r="I69" s="163"/>
      <c r="J69" s="163"/>
      <c r="K69" s="163"/>
      <c r="L69" s="163"/>
      <c r="M69" s="163"/>
    </row>
    <row r="71" spans="1:13" x14ac:dyDescent="0.3">
      <c r="A71" s="82"/>
    </row>
    <row r="72" spans="1:13" x14ac:dyDescent="0.3">
      <c r="A72" s="83"/>
      <c r="B72" s="148"/>
      <c r="C72" s="148"/>
      <c r="D72" s="148"/>
      <c r="E72" s="148"/>
      <c r="F72" s="148"/>
      <c r="G72" s="148"/>
      <c r="H72" s="148"/>
      <c r="I72" s="148"/>
      <c r="J72" s="148"/>
      <c r="K72" s="148"/>
      <c r="L72" s="148"/>
      <c r="M72" s="148"/>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hyperlinks>
    <hyperlink ref="C2" location="INDEX" display="Energy Transport Electricity Distribution, Rural"/>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S66"/>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12" width="9.109375" style="59" customWidth="1"/>
    <col min="13" max="97" width="9.109375" style="59"/>
    <col min="98" max="16384" width="9.109375" style="86"/>
  </cols>
  <sheetData>
    <row r="1" spans="2:12" ht="15" thickBot="1" x14ac:dyDescent="0.35">
      <c r="B1" s="53" t="s">
        <v>214</v>
      </c>
    </row>
    <row r="2" spans="2:12" ht="15" thickBot="1" x14ac:dyDescent="0.35">
      <c r="B2" s="60" t="s">
        <v>0</v>
      </c>
      <c r="C2" s="151" t="s">
        <v>215</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3</v>
      </c>
      <c r="H6" s="69">
        <v>3</v>
      </c>
      <c r="I6" s="79">
        <v>2.25</v>
      </c>
      <c r="J6" s="69">
        <v>3</v>
      </c>
      <c r="K6" s="69" t="s">
        <v>14</v>
      </c>
      <c r="L6" s="69">
        <v>1</v>
      </c>
    </row>
    <row r="7" spans="2:12" ht="15" thickBot="1" x14ac:dyDescent="0.35">
      <c r="B7" s="57" t="s">
        <v>180</v>
      </c>
      <c r="C7" s="84">
        <v>1.125</v>
      </c>
      <c r="D7" s="84">
        <v>1.125</v>
      </c>
      <c r="E7" s="84">
        <v>1.125</v>
      </c>
      <c r="F7" s="84">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11</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74</v>
      </c>
      <c r="C16" s="73">
        <v>385</v>
      </c>
      <c r="D16" s="73">
        <v>385</v>
      </c>
      <c r="E16" s="73">
        <v>385</v>
      </c>
      <c r="F16" s="73">
        <v>385</v>
      </c>
      <c r="G16" s="73">
        <v>346.5</v>
      </c>
      <c r="H16" s="69">
        <v>385</v>
      </c>
      <c r="I16" s="73">
        <v>311.85000000000002</v>
      </c>
      <c r="J16" s="73">
        <v>487.02499999999998</v>
      </c>
      <c r="K16" s="69" t="s">
        <v>187</v>
      </c>
      <c r="L16" s="69" t="s">
        <v>188</v>
      </c>
    </row>
    <row r="17" spans="2:12" ht="15" thickBot="1" x14ac:dyDescent="0.35">
      <c r="B17" s="47" t="s">
        <v>76</v>
      </c>
      <c r="C17" s="69">
        <v>1436</v>
      </c>
      <c r="D17" s="69">
        <v>1436</v>
      </c>
      <c r="E17" s="69">
        <v>1436</v>
      </c>
      <c r="F17" s="69">
        <v>1436</v>
      </c>
      <c r="G17" s="73">
        <v>1292.4000000000001</v>
      </c>
      <c r="H17" s="69">
        <v>1436</v>
      </c>
      <c r="I17" s="73">
        <v>1163.1600000000001</v>
      </c>
      <c r="J17" s="69">
        <v>1436</v>
      </c>
      <c r="K17" s="69" t="s">
        <v>189</v>
      </c>
      <c r="L17" s="69">
        <v>6</v>
      </c>
    </row>
    <row r="18" spans="2:12" ht="15" thickBot="1" x14ac:dyDescent="0.35">
      <c r="B18" s="47" t="s">
        <v>77</v>
      </c>
      <c r="C18" s="69">
        <v>4031</v>
      </c>
      <c r="D18" s="69">
        <v>4031</v>
      </c>
      <c r="E18" s="69">
        <v>4031</v>
      </c>
      <c r="F18" s="69">
        <v>4031</v>
      </c>
      <c r="G18" s="73">
        <v>3627.9</v>
      </c>
      <c r="H18" s="69">
        <v>4031</v>
      </c>
      <c r="I18" s="73">
        <v>3265.11</v>
      </c>
      <c r="J18" s="69">
        <v>4031</v>
      </c>
      <c r="K18" s="69" t="s">
        <v>189</v>
      </c>
      <c r="L18" s="69">
        <v>6</v>
      </c>
    </row>
    <row r="19" spans="2:12" ht="15" thickBot="1" x14ac:dyDescent="0.35">
      <c r="B19" s="47" t="s">
        <v>78</v>
      </c>
      <c r="C19" s="69">
        <v>4243</v>
      </c>
      <c r="D19" s="69">
        <v>4243</v>
      </c>
      <c r="E19" s="69">
        <v>4243</v>
      </c>
      <c r="F19" s="69">
        <v>4243</v>
      </c>
      <c r="G19" s="73">
        <v>3818.7000000000003</v>
      </c>
      <c r="H19" s="69">
        <v>4243</v>
      </c>
      <c r="I19" s="73">
        <v>3436.8300000000004</v>
      </c>
      <c r="J19" s="69">
        <v>4243</v>
      </c>
      <c r="K19" s="69" t="s">
        <v>189</v>
      </c>
      <c r="L19" s="69">
        <v>6</v>
      </c>
    </row>
    <row r="20" spans="2:12" ht="15" thickBot="1" x14ac:dyDescent="0.35">
      <c r="B20" s="47" t="s">
        <v>216</v>
      </c>
      <c r="C20" s="69">
        <v>9066</v>
      </c>
      <c r="D20" s="69">
        <v>9066</v>
      </c>
      <c r="E20" s="69">
        <v>9066</v>
      </c>
      <c r="F20" s="69">
        <v>9066</v>
      </c>
      <c r="G20" s="73">
        <v>8159.4000000000005</v>
      </c>
      <c r="H20" s="69">
        <v>9066</v>
      </c>
      <c r="I20" s="73">
        <v>7343.4600000000009</v>
      </c>
      <c r="J20" s="69">
        <v>9066</v>
      </c>
      <c r="K20" s="69" t="s">
        <v>189</v>
      </c>
      <c r="L20" s="69">
        <v>6</v>
      </c>
    </row>
    <row r="21" spans="2:12" ht="15" thickBot="1" x14ac:dyDescent="0.35">
      <c r="B21" s="47" t="s">
        <v>80</v>
      </c>
      <c r="C21" s="69" t="s">
        <v>40</v>
      </c>
      <c r="D21" s="69" t="s">
        <v>40</v>
      </c>
      <c r="E21" s="69" t="s">
        <v>40</v>
      </c>
      <c r="F21" s="69" t="s">
        <v>40</v>
      </c>
      <c r="G21" s="69" t="s">
        <v>40</v>
      </c>
      <c r="H21" s="69" t="s">
        <v>40</v>
      </c>
      <c r="I21" s="69" t="s">
        <v>40</v>
      </c>
      <c r="J21" s="69" t="s">
        <v>40</v>
      </c>
      <c r="K21" s="69" t="s">
        <v>190</v>
      </c>
      <c r="L21" s="69"/>
    </row>
    <row r="22" spans="2:12" ht="15" thickBot="1" x14ac:dyDescent="0.35">
      <c r="B22" s="47" t="s">
        <v>81</v>
      </c>
      <c r="C22" s="69" t="s">
        <v>40</v>
      </c>
      <c r="D22" s="69" t="s">
        <v>40</v>
      </c>
      <c r="E22" s="69" t="s">
        <v>40</v>
      </c>
      <c r="F22" s="69" t="s">
        <v>40</v>
      </c>
      <c r="G22" s="69" t="s">
        <v>40</v>
      </c>
      <c r="H22" s="69" t="s">
        <v>40</v>
      </c>
      <c r="I22" s="69" t="s">
        <v>40</v>
      </c>
      <c r="J22" s="69" t="s">
        <v>40</v>
      </c>
      <c r="K22" s="69" t="s">
        <v>190</v>
      </c>
      <c r="L22" s="69"/>
    </row>
    <row r="23" spans="2:12" ht="15" thickBot="1" x14ac:dyDescent="0.35">
      <c r="B23" s="47" t="s">
        <v>82</v>
      </c>
      <c r="C23" s="69" t="s">
        <v>40</v>
      </c>
      <c r="D23" s="69" t="s">
        <v>40</v>
      </c>
      <c r="E23" s="69" t="s">
        <v>40</v>
      </c>
      <c r="F23" s="69" t="s">
        <v>40</v>
      </c>
      <c r="G23" s="69" t="s">
        <v>40</v>
      </c>
      <c r="H23" s="69" t="s">
        <v>40</v>
      </c>
      <c r="I23" s="69" t="s">
        <v>40</v>
      </c>
      <c r="J23" s="69" t="s">
        <v>40</v>
      </c>
      <c r="K23" s="69" t="s">
        <v>190</v>
      </c>
      <c r="L23" s="69">
        <v>6</v>
      </c>
    </row>
    <row r="24" spans="2:12" ht="15" thickBot="1" x14ac:dyDescent="0.35">
      <c r="B24" s="47" t="s">
        <v>83</v>
      </c>
      <c r="C24" s="69">
        <v>75</v>
      </c>
      <c r="D24" s="69">
        <v>75</v>
      </c>
      <c r="E24" s="69">
        <v>75</v>
      </c>
      <c r="F24" s="69">
        <v>75</v>
      </c>
      <c r="G24" s="69">
        <v>65</v>
      </c>
      <c r="H24" s="69">
        <v>75</v>
      </c>
      <c r="I24" s="73">
        <v>58.5</v>
      </c>
      <c r="J24" s="69">
        <v>75</v>
      </c>
      <c r="K24" s="69" t="s">
        <v>190</v>
      </c>
      <c r="L24" s="69">
        <v>6</v>
      </c>
    </row>
    <row r="25" spans="2:12" ht="15" thickBot="1" x14ac:dyDescent="0.35">
      <c r="B25" s="47" t="s">
        <v>84</v>
      </c>
      <c r="C25" s="69">
        <v>80</v>
      </c>
      <c r="D25" s="69">
        <v>80</v>
      </c>
      <c r="E25" s="69">
        <v>80</v>
      </c>
      <c r="F25" s="69">
        <v>80</v>
      </c>
      <c r="G25" s="69">
        <v>70</v>
      </c>
      <c r="H25" s="69">
        <v>80</v>
      </c>
      <c r="I25" s="73">
        <v>63</v>
      </c>
      <c r="J25" s="69">
        <v>80</v>
      </c>
      <c r="K25" s="69" t="s">
        <v>190</v>
      </c>
      <c r="L25" s="69">
        <v>6</v>
      </c>
    </row>
    <row r="26" spans="2:12" ht="15" thickBot="1" x14ac:dyDescent="0.35">
      <c r="B26" s="47" t="s">
        <v>85</v>
      </c>
      <c r="C26" s="69">
        <v>128</v>
      </c>
      <c r="D26" s="69">
        <v>128</v>
      </c>
      <c r="E26" s="69">
        <v>128</v>
      </c>
      <c r="F26" s="69">
        <v>128</v>
      </c>
      <c r="G26" s="69">
        <v>118</v>
      </c>
      <c r="H26" s="69">
        <v>128</v>
      </c>
      <c r="I26" s="73">
        <v>106.2</v>
      </c>
      <c r="J26" s="69">
        <v>128</v>
      </c>
      <c r="K26" s="69" t="s">
        <v>190</v>
      </c>
      <c r="L26" s="69">
        <v>6</v>
      </c>
    </row>
    <row r="27" spans="2:12" ht="15" thickBot="1" x14ac:dyDescent="0.35">
      <c r="B27" s="47" t="s">
        <v>86</v>
      </c>
      <c r="C27" s="69" t="s">
        <v>40</v>
      </c>
      <c r="D27" s="69" t="s">
        <v>40</v>
      </c>
      <c r="E27" s="69" t="s">
        <v>40</v>
      </c>
      <c r="F27" s="69" t="s">
        <v>40</v>
      </c>
      <c r="G27" s="69" t="s">
        <v>40</v>
      </c>
      <c r="H27" s="69" t="s">
        <v>40</v>
      </c>
      <c r="I27" s="69" t="s">
        <v>40</v>
      </c>
      <c r="J27" s="69" t="s">
        <v>40</v>
      </c>
      <c r="K27" s="69" t="s">
        <v>190</v>
      </c>
      <c r="L27" s="69"/>
    </row>
    <row r="28" spans="2:12"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2"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2" ht="15" thickBot="1" x14ac:dyDescent="0.35">
      <c r="B30" s="47" t="s">
        <v>109</v>
      </c>
      <c r="C30" s="69" t="s">
        <v>40</v>
      </c>
      <c r="D30" s="69" t="s">
        <v>40</v>
      </c>
      <c r="E30" s="69" t="s">
        <v>40</v>
      </c>
      <c r="F30" s="69" t="s">
        <v>40</v>
      </c>
      <c r="G30" s="69" t="s">
        <v>40</v>
      </c>
      <c r="H30" s="69" t="s">
        <v>40</v>
      </c>
      <c r="I30" s="69" t="s">
        <v>40</v>
      </c>
      <c r="J30" s="69" t="s">
        <v>40</v>
      </c>
      <c r="K30" s="69"/>
      <c r="L30" s="69"/>
    </row>
    <row r="31" spans="2:12" ht="15" thickBot="1" x14ac:dyDescent="0.35">
      <c r="B31" s="47" t="s">
        <v>193</v>
      </c>
      <c r="C31" s="70">
        <v>0.8</v>
      </c>
      <c r="D31" s="70">
        <v>0.8</v>
      </c>
      <c r="E31" s="70">
        <v>0.8</v>
      </c>
      <c r="F31" s="70">
        <v>0.8</v>
      </c>
      <c r="G31" s="70">
        <v>0.78</v>
      </c>
      <c r="H31" s="70">
        <v>0.8</v>
      </c>
      <c r="I31" s="70">
        <v>0.78</v>
      </c>
      <c r="J31" s="70">
        <v>0.8</v>
      </c>
      <c r="K31" s="69" t="s">
        <v>165</v>
      </c>
      <c r="L31" s="69">
        <v>6</v>
      </c>
    </row>
    <row r="32" spans="2:12"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97" x14ac:dyDescent="0.3">
      <c r="A49" s="1">
        <v>7</v>
      </c>
      <c r="B49" s="77" t="s">
        <v>154</v>
      </c>
    </row>
    <row r="51" spans="1:97" x14ac:dyDescent="0.3">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3">
      <c r="A52" s="1" t="s">
        <v>14</v>
      </c>
      <c r="B52" s="148" t="s">
        <v>201</v>
      </c>
      <c r="C52" s="148"/>
      <c r="D52" s="148"/>
      <c r="E52" s="148"/>
      <c r="F52" s="148"/>
      <c r="G52" s="148"/>
      <c r="H52" s="148"/>
      <c r="I52" s="148"/>
      <c r="J52" s="148"/>
      <c r="K52" s="148"/>
      <c r="L52" s="148"/>
      <c r="M52" s="148"/>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3">
      <c r="A53" s="1" t="s">
        <v>15</v>
      </c>
      <c r="B53" s="162" t="s">
        <v>202</v>
      </c>
      <c r="C53" s="162"/>
      <c r="D53" s="162"/>
      <c r="E53" s="162"/>
      <c r="F53" s="162"/>
      <c r="G53" s="162"/>
      <c r="H53" s="162"/>
      <c r="I53" s="162"/>
      <c r="J53" s="162"/>
      <c r="K53" s="162"/>
      <c r="L53" s="162"/>
      <c r="M53" s="162"/>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3">
      <c r="A54" s="1" t="s">
        <v>16</v>
      </c>
      <c r="B54" s="162" t="s">
        <v>203</v>
      </c>
      <c r="C54" s="162"/>
      <c r="D54" s="162"/>
      <c r="E54" s="162"/>
      <c r="F54" s="162"/>
      <c r="G54" s="162"/>
      <c r="H54" s="162"/>
      <c r="I54" s="162"/>
      <c r="J54" s="162"/>
      <c r="K54" s="162"/>
      <c r="L54" s="162"/>
      <c r="M54" s="162"/>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3">
      <c r="A55" s="1" t="s">
        <v>17</v>
      </c>
      <c r="B55" s="162" t="s">
        <v>217</v>
      </c>
      <c r="C55" s="162"/>
      <c r="D55" s="162"/>
      <c r="E55" s="162"/>
      <c r="F55" s="162"/>
      <c r="G55" s="162"/>
      <c r="H55" s="162"/>
      <c r="I55" s="162"/>
      <c r="J55" s="162"/>
      <c r="K55" s="162"/>
      <c r="L55" s="162"/>
      <c r="M55" s="162"/>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3">
      <c r="A56" s="1" t="s">
        <v>18</v>
      </c>
      <c r="B56" s="162" t="s">
        <v>218</v>
      </c>
      <c r="C56" s="163"/>
      <c r="D56" s="163"/>
      <c r="E56" s="163"/>
      <c r="F56" s="163"/>
      <c r="G56" s="163"/>
      <c r="H56" s="163"/>
      <c r="I56" s="163"/>
      <c r="J56" s="163"/>
      <c r="K56" s="163"/>
      <c r="L56" s="163"/>
      <c r="M56" s="163"/>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3">
      <c r="A57" s="1" t="s">
        <v>19</v>
      </c>
      <c r="B57" s="148" t="s">
        <v>219</v>
      </c>
      <c r="C57" s="148"/>
      <c r="D57" s="148"/>
      <c r="E57" s="148"/>
      <c r="F57" s="148"/>
      <c r="G57" s="148"/>
      <c r="H57" s="148"/>
      <c r="I57" s="148"/>
      <c r="J57" s="148"/>
      <c r="K57" s="148"/>
      <c r="L57" s="148"/>
      <c r="M57" s="148"/>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3">
      <c r="A58" s="1" t="s">
        <v>43</v>
      </c>
      <c r="B58" s="162" t="s">
        <v>206</v>
      </c>
      <c r="C58" s="163"/>
      <c r="D58" s="163"/>
      <c r="E58" s="163"/>
      <c r="F58" s="163"/>
      <c r="G58" s="163"/>
      <c r="H58" s="163"/>
      <c r="I58" s="163"/>
      <c r="J58" s="163"/>
      <c r="K58" s="163"/>
      <c r="L58" s="163"/>
      <c r="M58" s="163"/>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3">
      <c r="A59" s="1" t="s">
        <v>55</v>
      </c>
      <c r="B59" s="164" t="s">
        <v>207</v>
      </c>
      <c r="C59" s="164"/>
      <c r="D59" s="164"/>
      <c r="E59" s="164"/>
      <c r="F59" s="164"/>
      <c r="G59" s="164"/>
      <c r="H59" s="164"/>
      <c r="I59" s="164"/>
      <c r="J59" s="164"/>
      <c r="K59" s="164"/>
      <c r="L59" s="164"/>
      <c r="M59" s="164"/>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3">
      <c r="A60" s="1" t="s">
        <v>59</v>
      </c>
      <c r="B60" s="148" t="s">
        <v>220</v>
      </c>
      <c r="C60" s="148"/>
      <c r="D60" s="148"/>
      <c r="E60" s="148"/>
      <c r="F60" s="148"/>
      <c r="G60" s="148"/>
      <c r="H60" s="148"/>
      <c r="I60" s="148"/>
      <c r="J60" s="148"/>
      <c r="K60" s="148"/>
      <c r="L60" s="148"/>
      <c r="M60" s="148"/>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3">
      <c r="A61" s="1" t="s">
        <v>64</v>
      </c>
      <c r="B61" s="162" t="s">
        <v>221</v>
      </c>
      <c r="C61" s="162"/>
      <c r="D61" s="162"/>
      <c r="E61" s="162"/>
      <c r="F61" s="162"/>
      <c r="G61" s="162"/>
      <c r="H61" s="162"/>
      <c r="I61" s="162"/>
      <c r="J61" s="162"/>
      <c r="K61" s="162"/>
      <c r="L61" s="162"/>
      <c r="M61" s="162"/>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3">
      <c r="A62" s="1" t="s">
        <v>165</v>
      </c>
      <c r="B62" s="162" t="s">
        <v>222</v>
      </c>
      <c r="C62" s="162"/>
      <c r="D62" s="162"/>
      <c r="E62" s="162"/>
      <c r="F62" s="162"/>
      <c r="G62" s="162"/>
      <c r="H62" s="162"/>
      <c r="I62" s="162"/>
      <c r="J62" s="162"/>
      <c r="K62" s="162"/>
      <c r="L62" s="162"/>
      <c r="M62" s="162"/>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3">
      <c r="A63" s="1" t="s">
        <v>167</v>
      </c>
      <c r="B63" s="148" t="s">
        <v>211</v>
      </c>
      <c r="C63" s="148"/>
      <c r="D63" s="148"/>
      <c r="E63" s="148"/>
      <c r="F63" s="148"/>
      <c r="G63" s="148"/>
      <c r="H63" s="148"/>
      <c r="I63" s="148"/>
      <c r="J63" s="148"/>
      <c r="K63" s="148"/>
      <c r="L63" s="148"/>
      <c r="M63" s="148"/>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3">
      <c r="A64" s="1" t="s">
        <v>169</v>
      </c>
      <c r="B64" s="148" t="s">
        <v>223</v>
      </c>
      <c r="C64" s="149"/>
      <c r="D64" s="149"/>
      <c r="E64" s="149"/>
      <c r="F64" s="149"/>
      <c r="G64" s="149"/>
      <c r="H64" s="149"/>
      <c r="I64" s="149"/>
      <c r="J64" s="149"/>
      <c r="K64" s="149"/>
      <c r="L64" s="149"/>
      <c r="M64" s="149"/>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3">
      <c r="A65" s="1" t="s">
        <v>181</v>
      </c>
      <c r="B65" s="148" t="s">
        <v>213</v>
      </c>
      <c r="C65" s="149"/>
      <c r="D65" s="149"/>
      <c r="E65" s="149"/>
      <c r="F65" s="149"/>
      <c r="G65" s="149"/>
      <c r="H65" s="149"/>
      <c r="I65" s="149"/>
      <c r="J65" s="149"/>
      <c r="K65" s="149"/>
      <c r="L65" s="149"/>
      <c r="M65" s="149"/>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3">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Suburban"/>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V65"/>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13" width="9.109375" style="59"/>
    <col min="14" max="14" width="32.33203125" style="59" customWidth="1"/>
    <col min="15" max="15" width="29.109375" style="59" customWidth="1"/>
    <col min="16" max="100" width="9.109375" style="59"/>
    <col min="101" max="16384" width="9.109375" style="86"/>
  </cols>
  <sheetData>
    <row r="1" spans="2:12" ht="15" thickBot="1" x14ac:dyDescent="0.35">
      <c r="B1" s="53" t="s">
        <v>224</v>
      </c>
    </row>
    <row r="2" spans="2:12" ht="15" thickBot="1" x14ac:dyDescent="0.35">
      <c r="B2" s="60" t="s">
        <v>0</v>
      </c>
      <c r="C2" s="151" t="s">
        <v>225</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 thickBot="1" x14ac:dyDescent="0.35">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0.5</v>
      </c>
      <c r="D10" s="70">
        <v>0.5</v>
      </c>
      <c r="E10" s="70">
        <v>0.5</v>
      </c>
      <c r="F10" s="70">
        <v>0.5</v>
      </c>
      <c r="G10" s="70">
        <v>0.5</v>
      </c>
      <c r="H10" s="70">
        <v>0.5</v>
      </c>
      <c r="I10" s="85">
        <f>C10*0.9</f>
        <v>0.45</v>
      </c>
      <c r="J10" s="85">
        <f>C10*1.15</f>
        <v>0.57499999999999996</v>
      </c>
      <c r="K10" s="69" t="s">
        <v>17</v>
      </c>
      <c r="L10" s="69" t="s">
        <v>184</v>
      </c>
    </row>
    <row r="11" spans="2:12" ht="15" thickBot="1" x14ac:dyDescent="0.35">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 thickBot="1" x14ac:dyDescent="0.35">
      <c r="B12" s="47" t="s">
        <v>11</v>
      </c>
      <c r="C12" s="70">
        <v>0.5</v>
      </c>
      <c r="D12" s="70">
        <v>0.5</v>
      </c>
      <c r="E12" s="70">
        <v>0.5</v>
      </c>
      <c r="F12" s="70">
        <v>0.5</v>
      </c>
      <c r="G12" s="70">
        <v>0.5</v>
      </c>
      <c r="H12" s="70">
        <v>0.5</v>
      </c>
      <c r="I12" s="85">
        <f t="shared" si="2"/>
        <v>0.45</v>
      </c>
      <c r="J12" s="85">
        <f t="shared" si="3"/>
        <v>0.57499999999999996</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 thickBot="1" x14ac:dyDescent="0.35">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 thickBot="1" x14ac:dyDescent="0.35">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 thickBot="1" x14ac:dyDescent="0.35">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 thickBot="1" x14ac:dyDescent="0.35">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row>
    <row r="22" spans="2:13" ht="15" thickBot="1" x14ac:dyDescent="0.35">
      <c r="B22" s="47" t="s">
        <v>81</v>
      </c>
      <c r="C22" s="69" t="s">
        <v>40</v>
      </c>
      <c r="D22" s="69" t="s">
        <v>40</v>
      </c>
      <c r="E22" s="69" t="s">
        <v>40</v>
      </c>
      <c r="F22" s="69" t="s">
        <v>40</v>
      </c>
      <c r="G22" s="69" t="s">
        <v>40</v>
      </c>
      <c r="H22" s="69" t="s">
        <v>40</v>
      </c>
      <c r="I22" s="69" t="s">
        <v>40</v>
      </c>
      <c r="J22" s="69" t="s">
        <v>40</v>
      </c>
      <c r="K22" s="69" t="s">
        <v>190</v>
      </c>
      <c r="L22" s="69"/>
    </row>
    <row r="23" spans="2:13" ht="15" thickBot="1" x14ac:dyDescent="0.35">
      <c r="B23" s="47" t="s">
        <v>82</v>
      </c>
      <c r="C23" s="69" t="s">
        <v>40</v>
      </c>
      <c r="D23" s="69" t="s">
        <v>40</v>
      </c>
      <c r="E23" s="69" t="s">
        <v>40</v>
      </c>
      <c r="F23" s="69" t="s">
        <v>40</v>
      </c>
      <c r="G23" s="69" t="s">
        <v>40</v>
      </c>
      <c r="H23" s="69" t="s">
        <v>40</v>
      </c>
      <c r="I23" s="69" t="s">
        <v>40</v>
      </c>
      <c r="J23" s="69" t="s">
        <v>40</v>
      </c>
      <c r="K23" s="69" t="s">
        <v>190</v>
      </c>
      <c r="L23" s="69">
        <v>6</v>
      </c>
      <c r="M23" s="86"/>
    </row>
    <row r="24" spans="2:13" ht="15" thickBot="1" x14ac:dyDescent="0.35">
      <c r="B24" s="47" t="s">
        <v>83</v>
      </c>
      <c r="C24" s="69">
        <v>115</v>
      </c>
      <c r="D24" s="69">
        <v>115</v>
      </c>
      <c r="E24" s="69">
        <v>115</v>
      </c>
      <c r="F24" s="69">
        <v>115</v>
      </c>
      <c r="G24" s="69">
        <v>100</v>
      </c>
      <c r="H24" s="69">
        <v>115</v>
      </c>
      <c r="I24" s="73">
        <f>G24*0.9</f>
        <v>90</v>
      </c>
      <c r="J24" s="69">
        <v>115</v>
      </c>
      <c r="K24" s="69" t="s">
        <v>190</v>
      </c>
      <c r="L24" s="69">
        <v>6</v>
      </c>
      <c r="M24" s="86"/>
    </row>
    <row r="25" spans="2:13" ht="15" thickBot="1" x14ac:dyDescent="0.35">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 thickBot="1" x14ac:dyDescent="0.35">
      <c r="B26" s="47" t="s">
        <v>85</v>
      </c>
      <c r="C26" s="69">
        <v>169</v>
      </c>
      <c r="D26" s="69">
        <v>169</v>
      </c>
      <c r="E26" s="69">
        <v>169</v>
      </c>
      <c r="F26" s="69">
        <v>169</v>
      </c>
      <c r="G26" s="69">
        <v>154</v>
      </c>
      <c r="H26" s="69">
        <v>169</v>
      </c>
      <c r="I26" s="73">
        <f t="shared" si="6"/>
        <v>138.6</v>
      </c>
      <c r="J26" s="69">
        <v>169</v>
      </c>
      <c r="K26" s="69" t="s">
        <v>190</v>
      </c>
      <c r="L26" s="69">
        <v>6</v>
      </c>
      <c r="M26" s="87"/>
    </row>
    <row r="27" spans="2:13" ht="15" thickBot="1" x14ac:dyDescent="0.35">
      <c r="B27" s="47" t="s">
        <v>86</v>
      </c>
      <c r="C27" s="69" t="s">
        <v>40</v>
      </c>
      <c r="D27" s="69" t="s">
        <v>40</v>
      </c>
      <c r="E27" s="69" t="s">
        <v>40</v>
      </c>
      <c r="F27" s="69" t="s">
        <v>40</v>
      </c>
      <c r="G27" s="69" t="s">
        <v>40</v>
      </c>
      <c r="H27" s="69" t="s">
        <v>40</v>
      </c>
      <c r="I27" s="69" t="s">
        <v>40</v>
      </c>
      <c r="J27" s="69" t="s">
        <v>40</v>
      </c>
      <c r="K27" s="69" t="s">
        <v>190</v>
      </c>
      <c r="L27" s="69"/>
    </row>
    <row r="28" spans="2:13" ht="15" thickBot="1" x14ac:dyDescent="0.35">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 thickBot="1" x14ac:dyDescent="0.35">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 thickBot="1" x14ac:dyDescent="0.35">
      <c r="B30" s="47" t="s">
        <v>109</v>
      </c>
      <c r="C30" s="69" t="s">
        <v>40</v>
      </c>
      <c r="D30" s="69" t="s">
        <v>40</v>
      </c>
      <c r="E30" s="69" t="s">
        <v>40</v>
      </c>
      <c r="F30" s="69" t="s">
        <v>40</v>
      </c>
      <c r="G30" s="69" t="s">
        <v>40</v>
      </c>
      <c r="H30" s="69" t="s">
        <v>40</v>
      </c>
      <c r="I30" s="69" t="s">
        <v>40</v>
      </c>
      <c r="J30" s="69" t="s">
        <v>40</v>
      </c>
      <c r="K30" s="69"/>
      <c r="L30" s="69"/>
    </row>
    <row r="31" spans="2:13" ht="15" thickBot="1" x14ac:dyDescent="0.35">
      <c r="B31" s="47" t="s">
        <v>193</v>
      </c>
      <c r="C31" s="70">
        <v>0.86</v>
      </c>
      <c r="D31" s="70">
        <v>0.86</v>
      </c>
      <c r="E31" s="70">
        <v>0.86</v>
      </c>
      <c r="F31" s="70">
        <v>0.86</v>
      </c>
      <c r="G31" s="69" t="s">
        <v>40</v>
      </c>
      <c r="H31" s="69" t="s">
        <v>40</v>
      </c>
      <c r="I31" s="69" t="s">
        <v>40</v>
      </c>
      <c r="J31" s="69" t="s">
        <v>40</v>
      </c>
      <c r="K31" s="69" t="s">
        <v>165</v>
      </c>
      <c r="L31" s="69">
        <v>6</v>
      </c>
    </row>
    <row r="32" spans="2:13" ht="15" thickBot="1" x14ac:dyDescent="0.35">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 thickBot="1" x14ac:dyDescent="0.35">
      <c r="B33" s="47" t="s">
        <v>195</v>
      </c>
      <c r="C33" s="70">
        <v>0.05</v>
      </c>
      <c r="D33" s="70">
        <v>0.05</v>
      </c>
      <c r="E33" s="70">
        <v>0.05</v>
      </c>
      <c r="F33" s="70">
        <v>0.05</v>
      </c>
      <c r="G33" s="70">
        <v>0.04</v>
      </c>
      <c r="H33" s="70">
        <v>0.05</v>
      </c>
      <c r="I33" s="70">
        <v>0.04</v>
      </c>
      <c r="J33" s="70">
        <v>0.05</v>
      </c>
      <c r="K33" s="69" t="s">
        <v>165</v>
      </c>
      <c r="L33" s="69">
        <v>6</v>
      </c>
    </row>
    <row r="34" spans="1:12" ht="15" thickBot="1" x14ac:dyDescent="0.35">
      <c r="B34" s="47" t="s">
        <v>196</v>
      </c>
      <c r="C34" s="70">
        <v>0.95</v>
      </c>
      <c r="D34" s="70">
        <v>0.95</v>
      </c>
      <c r="E34" s="70">
        <v>0.95</v>
      </c>
      <c r="F34" s="70">
        <v>0.95</v>
      </c>
      <c r="G34" s="70">
        <v>0.96</v>
      </c>
      <c r="H34" s="70">
        <v>0.95</v>
      </c>
      <c r="I34" s="70">
        <v>0.96</v>
      </c>
      <c r="J34" s="70">
        <v>0.95</v>
      </c>
      <c r="K34" s="69" t="s">
        <v>165</v>
      </c>
      <c r="L34" s="69">
        <v>6</v>
      </c>
    </row>
    <row r="35" spans="1:12" ht="15" thickBot="1" x14ac:dyDescent="0.35">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ht="13.5" customHeight="1" x14ac:dyDescent="0.3">
      <c r="A47" s="1">
        <v>5</v>
      </c>
      <c r="B47" s="77" t="s">
        <v>200</v>
      </c>
    </row>
    <row r="48" spans="1:12" ht="13.5" customHeight="1" x14ac:dyDescent="0.3">
      <c r="A48" s="1">
        <v>6</v>
      </c>
      <c r="B48" s="77" t="s">
        <v>151</v>
      </c>
    </row>
    <row r="49" spans="1:13" ht="13.5" customHeight="1" x14ac:dyDescent="0.3">
      <c r="A49" s="1">
        <v>7</v>
      </c>
      <c r="B49" s="49" t="s">
        <v>154</v>
      </c>
    </row>
    <row r="50" spans="1:13" ht="15.75" customHeight="1" x14ac:dyDescent="0.3"/>
    <row r="51" spans="1:13" ht="16.5" customHeight="1" x14ac:dyDescent="0.3">
      <c r="B51" s="3" t="s">
        <v>13</v>
      </c>
      <c r="C51" s="2"/>
      <c r="D51" s="77"/>
      <c r="E51" s="2"/>
      <c r="F51" s="2"/>
      <c r="G51" s="2"/>
      <c r="H51" s="2"/>
      <c r="I51" s="2"/>
      <c r="J51" s="2"/>
      <c r="K51" s="2"/>
      <c r="L51" s="2"/>
      <c r="M51" s="2"/>
    </row>
    <row r="52" spans="1:13" ht="25.5" customHeight="1" x14ac:dyDescent="0.3">
      <c r="A52" s="1" t="s">
        <v>14</v>
      </c>
      <c r="B52" s="148" t="s">
        <v>201</v>
      </c>
      <c r="C52" s="148"/>
      <c r="D52" s="148"/>
      <c r="E52" s="148"/>
      <c r="F52" s="148"/>
      <c r="G52" s="148"/>
      <c r="H52" s="148"/>
      <c r="I52" s="148"/>
      <c r="J52" s="148"/>
      <c r="K52" s="148"/>
      <c r="L52" s="148"/>
      <c r="M52" s="148"/>
    </row>
    <row r="53" spans="1:13" ht="26.25" customHeight="1" x14ac:dyDescent="0.3">
      <c r="A53" s="1" t="s">
        <v>15</v>
      </c>
      <c r="B53" s="162" t="s">
        <v>202</v>
      </c>
      <c r="C53" s="162"/>
      <c r="D53" s="162"/>
      <c r="E53" s="162"/>
      <c r="F53" s="162"/>
      <c r="G53" s="162"/>
      <c r="H53" s="162"/>
      <c r="I53" s="162"/>
      <c r="J53" s="162"/>
      <c r="K53" s="162"/>
      <c r="L53" s="162"/>
      <c r="M53" s="162"/>
    </row>
    <row r="54" spans="1:13" ht="24.75" customHeight="1" x14ac:dyDescent="0.3">
      <c r="A54" s="1" t="s">
        <v>16</v>
      </c>
      <c r="B54" s="162" t="s">
        <v>203</v>
      </c>
      <c r="C54" s="162"/>
      <c r="D54" s="162"/>
      <c r="E54" s="162"/>
      <c r="F54" s="162"/>
      <c r="G54" s="162"/>
      <c r="H54" s="162"/>
      <c r="I54" s="162"/>
      <c r="J54" s="162"/>
      <c r="K54" s="162"/>
      <c r="L54" s="162"/>
      <c r="M54" s="162"/>
    </row>
    <row r="55" spans="1:13" ht="36.75" customHeight="1" x14ac:dyDescent="0.3">
      <c r="A55" s="1" t="s">
        <v>17</v>
      </c>
      <c r="B55" s="162" t="s">
        <v>226</v>
      </c>
      <c r="C55" s="162"/>
      <c r="D55" s="162"/>
      <c r="E55" s="162"/>
      <c r="F55" s="162"/>
      <c r="G55" s="162"/>
      <c r="H55" s="162"/>
      <c r="I55" s="162"/>
      <c r="J55" s="162"/>
      <c r="K55" s="162"/>
      <c r="L55" s="162"/>
      <c r="M55" s="162"/>
    </row>
    <row r="56" spans="1:13" ht="72.75" customHeight="1" x14ac:dyDescent="0.3">
      <c r="A56" s="1" t="s">
        <v>18</v>
      </c>
      <c r="B56" s="162" t="s">
        <v>218</v>
      </c>
      <c r="C56" s="163"/>
      <c r="D56" s="163"/>
      <c r="E56" s="163"/>
      <c r="F56" s="163"/>
      <c r="G56" s="163"/>
      <c r="H56" s="163"/>
      <c r="I56" s="163"/>
      <c r="J56" s="163"/>
      <c r="K56" s="163"/>
      <c r="L56" s="163"/>
      <c r="M56" s="163"/>
    </row>
    <row r="57" spans="1:13" ht="39" customHeight="1" x14ac:dyDescent="0.3">
      <c r="A57" s="1" t="s">
        <v>19</v>
      </c>
      <c r="B57" s="148" t="s">
        <v>219</v>
      </c>
      <c r="C57" s="148"/>
      <c r="D57" s="148"/>
      <c r="E57" s="148"/>
      <c r="F57" s="148"/>
      <c r="G57" s="148"/>
      <c r="H57" s="148"/>
      <c r="I57" s="148"/>
      <c r="J57" s="148"/>
      <c r="K57" s="148"/>
      <c r="L57" s="148"/>
      <c r="M57" s="148"/>
    </row>
    <row r="58" spans="1:13" ht="37.5" customHeight="1" x14ac:dyDescent="0.3">
      <c r="A58" s="1" t="s">
        <v>43</v>
      </c>
      <c r="B58" s="162" t="s">
        <v>206</v>
      </c>
      <c r="C58" s="163"/>
      <c r="D58" s="163"/>
      <c r="E58" s="163"/>
      <c r="F58" s="163"/>
      <c r="G58" s="163"/>
      <c r="H58" s="163"/>
      <c r="I58" s="163"/>
      <c r="J58" s="163"/>
      <c r="K58" s="163"/>
      <c r="L58" s="163"/>
      <c r="M58" s="163"/>
    </row>
    <row r="59" spans="1:13" ht="63" customHeight="1" x14ac:dyDescent="0.3">
      <c r="A59" s="1" t="s">
        <v>55</v>
      </c>
      <c r="B59" s="164" t="s">
        <v>207</v>
      </c>
      <c r="C59" s="164"/>
      <c r="D59" s="164"/>
      <c r="E59" s="164"/>
      <c r="F59" s="164"/>
      <c r="G59" s="164"/>
      <c r="H59" s="164"/>
      <c r="I59" s="164"/>
      <c r="J59" s="164"/>
      <c r="K59" s="164"/>
      <c r="L59" s="164"/>
      <c r="M59" s="164"/>
    </row>
    <row r="60" spans="1:13" ht="37.5" customHeight="1" x14ac:dyDescent="0.3">
      <c r="A60" s="1" t="s">
        <v>59</v>
      </c>
      <c r="B60" s="148" t="s">
        <v>220</v>
      </c>
      <c r="C60" s="148"/>
      <c r="D60" s="148"/>
      <c r="E60" s="148"/>
      <c r="F60" s="148"/>
      <c r="G60" s="148"/>
      <c r="H60" s="148"/>
      <c r="I60" s="148"/>
      <c r="J60" s="148"/>
      <c r="K60" s="148"/>
      <c r="L60" s="148"/>
      <c r="M60" s="148"/>
    </row>
    <row r="61" spans="1:13" ht="62.25" customHeight="1" x14ac:dyDescent="0.3">
      <c r="A61" s="1" t="s">
        <v>64</v>
      </c>
      <c r="B61" s="162" t="s">
        <v>221</v>
      </c>
      <c r="C61" s="162"/>
      <c r="D61" s="162"/>
      <c r="E61" s="162"/>
      <c r="F61" s="162"/>
      <c r="G61" s="162"/>
      <c r="H61" s="162"/>
      <c r="I61" s="162"/>
      <c r="J61" s="162"/>
      <c r="K61" s="162"/>
      <c r="L61" s="162"/>
      <c r="M61" s="162"/>
    </row>
    <row r="62" spans="1:13" ht="38.25" customHeight="1" x14ac:dyDescent="0.3">
      <c r="A62" s="1" t="s">
        <v>165</v>
      </c>
      <c r="B62" s="162" t="s">
        <v>222</v>
      </c>
      <c r="C62" s="162"/>
      <c r="D62" s="162"/>
      <c r="E62" s="162"/>
      <c r="F62" s="162"/>
      <c r="G62" s="162"/>
      <c r="H62" s="162"/>
      <c r="I62" s="162"/>
      <c r="J62" s="162"/>
      <c r="K62" s="162"/>
      <c r="L62" s="162"/>
      <c r="M62" s="162"/>
    </row>
    <row r="63" spans="1:13" ht="38.25" customHeight="1" x14ac:dyDescent="0.3">
      <c r="A63" s="1" t="s">
        <v>167</v>
      </c>
      <c r="B63" s="148" t="s">
        <v>227</v>
      </c>
      <c r="C63" s="148"/>
      <c r="D63" s="148"/>
      <c r="E63" s="148"/>
      <c r="F63" s="148"/>
      <c r="G63" s="148"/>
      <c r="H63" s="148"/>
      <c r="I63" s="148"/>
      <c r="J63" s="148"/>
      <c r="K63" s="148"/>
      <c r="L63" s="148"/>
      <c r="M63" s="148"/>
    </row>
    <row r="64" spans="1:13" x14ac:dyDescent="0.3">
      <c r="A64" s="1" t="s">
        <v>169</v>
      </c>
      <c r="B64" s="148" t="s">
        <v>223</v>
      </c>
      <c r="C64" s="149"/>
      <c r="D64" s="149"/>
      <c r="E64" s="149"/>
      <c r="F64" s="149"/>
      <c r="G64" s="149"/>
      <c r="H64" s="149"/>
      <c r="I64" s="149"/>
      <c r="J64" s="149"/>
      <c r="K64" s="149"/>
      <c r="L64" s="149"/>
      <c r="M64" s="149"/>
    </row>
    <row r="65" spans="1:13" x14ac:dyDescent="0.3">
      <c r="A65" s="1" t="s">
        <v>181</v>
      </c>
      <c r="B65" s="148" t="s">
        <v>213</v>
      </c>
      <c r="C65" s="149"/>
      <c r="D65" s="149"/>
      <c r="E65" s="149"/>
      <c r="F65" s="149"/>
      <c r="G65" s="149"/>
      <c r="H65" s="149"/>
      <c r="I65" s="149"/>
      <c r="J65" s="149"/>
      <c r="K65" s="149"/>
      <c r="L65" s="149"/>
      <c r="M65" s="149"/>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City"/>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73"/>
  <sheetViews>
    <sheetView workbookViewId="0">
      <selection activeCell="D18" sqref="D18"/>
    </sheetView>
  </sheetViews>
  <sheetFormatPr defaultColWidth="9.109375" defaultRowHeight="14.4" x14ac:dyDescent="0.3"/>
  <cols>
    <col min="1" max="1" width="2.33203125" style="59" bestFit="1" customWidth="1"/>
    <col min="2" max="2" width="48.109375" style="59" customWidth="1"/>
    <col min="3" max="12" width="9.109375" style="59" customWidth="1"/>
    <col min="13" max="13" width="9.109375" style="59"/>
    <col min="14" max="14" width="32.33203125" style="59" customWidth="1"/>
    <col min="15" max="15" width="29.109375" style="59" customWidth="1"/>
    <col min="16" max="18" width="9.109375" style="59"/>
    <col min="19" max="19" width="39.44140625" style="59" customWidth="1"/>
    <col min="20" max="20" width="29.33203125" style="59" customWidth="1"/>
    <col min="21" max="24" width="9.109375" style="59"/>
    <col min="25" max="16384" width="9.109375" style="86"/>
  </cols>
  <sheetData>
    <row r="1" spans="2:12" ht="15" thickBot="1" x14ac:dyDescent="0.35">
      <c r="B1" s="53" t="s">
        <v>228</v>
      </c>
    </row>
    <row r="2" spans="2:12" ht="15" thickBot="1" x14ac:dyDescent="0.35">
      <c r="B2" s="60" t="s">
        <v>0</v>
      </c>
      <c r="C2" s="151" t="s">
        <v>229</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2.25</v>
      </c>
      <c r="H6" s="69">
        <v>3</v>
      </c>
      <c r="I6" s="79">
        <v>2.25</v>
      </c>
      <c r="J6" s="79">
        <v>3</v>
      </c>
      <c r="K6" s="69" t="s">
        <v>14</v>
      </c>
      <c r="L6" s="69">
        <v>1</v>
      </c>
    </row>
    <row r="7" spans="2:12" ht="15" thickBot="1" x14ac:dyDescent="0.35">
      <c r="B7" s="57" t="s">
        <v>180</v>
      </c>
      <c r="C7" s="68">
        <v>1.125</v>
      </c>
      <c r="D7" s="68">
        <v>1.125</v>
      </c>
      <c r="E7" s="68">
        <v>1.125</v>
      </c>
      <c r="F7" s="68">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185</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230</v>
      </c>
      <c r="C16" s="69">
        <v>173</v>
      </c>
      <c r="D16" s="69">
        <v>173</v>
      </c>
      <c r="E16" s="69">
        <v>173</v>
      </c>
      <c r="F16" s="69">
        <v>173</v>
      </c>
      <c r="G16" s="73">
        <v>155.70000000000002</v>
      </c>
      <c r="H16" s="69">
        <v>173</v>
      </c>
      <c r="I16" s="73">
        <v>131.72220000000002</v>
      </c>
      <c r="J16" s="73">
        <v>205.87</v>
      </c>
      <c r="K16" s="69" t="s">
        <v>187</v>
      </c>
      <c r="L16" s="69" t="s">
        <v>188</v>
      </c>
    </row>
    <row r="17" spans="2:15" ht="15" thickBot="1" x14ac:dyDescent="0.35">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 thickBot="1" x14ac:dyDescent="0.35">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 thickBot="1" x14ac:dyDescent="0.35">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 thickBot="1" x14ac:dyDescent="0.35">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 thickBot="1" x14ac:dyDescent="0.35">
      <c r="B21" s="47" t="s">
        <v>80</v>
      </c>
      <c r="C21" s="69" t="s">
        <v>40</v>
      </c>
      <c r="D21" s="69" t="s">
        <v>40</v>
      </c>
      <c r="E21" s="69" t="s">
        <v>40</v>
      </c>
      <c r="F21" s="69" t="s">
        <v>40</v>
      </c>
      <c r="G21" s="69" t="s">
        <v>40</v>
      </c>
      <c r="H21" s="69" t="s">
        <v>40</v>
      </c>
      <c r="I21" s="69" t="s">
        <v>40</v>
      </c>
      <c r="J21" s="69" t="s">
        <v>40</v>
      </c>
      <c r="K21" s="69" t="s">
        <v>190</v>
      </c>
      <c r="L21" s="69"/>
    </row>
    <row r="22" spans="2:15" ht="15" thickBot="1" x14ac:dyDescent="0.35">
      <c r="B22" s="47" t="s">
        <v>81</v>
      </c>
      <c r="C22" s="69" t="s">
        <v>40</v>
      </c>
      <c r="D22" s="69" t="s">
        <v>40</v>
      </c>
      <c r="E22" s="69" t="s">
        <v>40</v>
      </c>
      <c r="F22" s="69" t="s">
        <v>40</v>
      </c>
      <c r="G22" s="69" t="s">
        <v>40</v>
      </c>
      <c r="H22" s="69" t="s">
        <v>40</v>
      </c>
      <c r="I22" s="69" t="s">
        <v>40</v>
      </c>
      <c r="J22" s="69" t="s">
        <v>40</v>
      </c>
      <c r="K22" s="69" t="s">
        <v>190</v>
      </c>
      <c r="L22" s="69"/>
    </row>
    <row r="23" spans="2:15" ht="15" thickBot="1" x14ac:dyDescent="0.35">
      <c r="B23" s="47" t="s">
        <v>82</v>
      </c>
      <c r="C23" s="69">
        <v>36</v>
      </c>
      <c r="D23" s="69">
        <v>36</v>
      </c>
      <c r="E23" s="69">
        <v>36</v>
      </c>
      <c r="F23" s="69">
        <v>36</v>
      </c>
      <c r="G23" s="69">
        <v>32</v>
      </c>
      <c r="H23" s="69">
        <v>36</v>
      </c>
      <c r="I23" s="73">
        <v>28.8</v>
      </c>
      <c r="J23" s="69">
        <v>36</v>
      </c>
      <c r="K23" s="69" t="s">
        <v>190</v>
      </c>
      <c r="L23" s="69">
        <v>6</v>
      </c>
      <c r="M23" s="86"/>
    </row>
    <row r="24" spans="2:15" ht="15" thickBot="1" x14ac:dyDescent="0.35">
      <c r="B24" s="47" t="s">
        <v>83</v>
      </c>
      <c r="C24" s="69">
        <v>36</v>
      </c>
      <c r="D24" s="69">
        <v>36</v>
      </c>
      <c r="E24" s="69">
        <v>36</v>
      </c>
      <c r="F24" s="69">
        <v>36</v>
      </c>
      <c r="G24" s="69">
        <v>32</v>
      </c>
      <c r="H24" s="69">
        <v>36</v>
      </c>
      <c r="I24" s="73">
        <v>28.8</v>
      </c>
      <c r="J24" s="69">
        <v>36</v>
      </c>
      <c r="K24" s="69" t="s">
        <v>190</v>
      </c>
      <c r="L24" s="69">
        <v>6</v>
      </c>
      <c r="M24" s="86"/>
    </row>
    <row r="25" spans="2:15" ht="15" thickBot="1" x14ac:dyDescent="0.35">
      <c r="B25" s="47" t="s">
        <v>84</v>
      </c>
      <c r="C25" s="69">
        <v>41</v>
      </c>
      <c r="D25" s="69">
        <v>41</v>
      </c>
      <c r="E25" s="69">
        <v>41</v>
      </c>
      <c r="F25" s="69">
        <v>41</v>
      </c>
      <c r="G25" s="69">
        <v>37</v>
      </c>
      <c r="H25" s="69">
        <v>41</v>
      </c>
      <c r="I25" s="73">
        <v>33.300000000000004</v>
      </c>
      <c r="J25" s="69">
        <v>41</v>
      </c>
      <c r="K25" s="69" t="s">
        <v>190</v>
      </c>
      <c r="L25" s="69">
        <v>6</v>
      </c>
    </row>
    <row r="26" spans="2:15" ht="15" thickBot="1" x14ac:dyDescent="0.35">
      <c r="B26" s="47" t="s">
        <v>85</v>
      </c>
      <c r="C26" s="69">
        <v>88</v>
      </c>
      <c r="D26" s="69">
        <v>88</v>
      </c>
      <c r="E26" s="69">
        <v>88</v>
      </c>
      <c r="F26" s="69">
        <v>88</v>
      </c>
      <c r="G26" s="69">
        <v>85</v>
      </c>
      <c r="H26" s="69">
        <v>88</v>
      </c>
      <c r="I26" s="73">
        <v>76.5</v>
      </c>
      <c r="J26" s="69">
        <v>88</v>
      </c>
      <c r="K26" s="69" t="s">
        <v>190</v>
      </c>
      <c r="L26" s="69">
        <v>6</v>
      </c>
      <c r="M26" s="87"/>
    </row>
    <row r="27" spans="2:15" ht="15" thickBot="1" x14ac:dyDescent="0.35">
      <c r="B27" s="47" t="s">
        <v>86</v>
      </c>
      <c r="C27" s="69" t="s">
        <v>40</v>
      </c>
      <c r="D27" s="69" t="s">
        <v>40</v>
      </c>
      <c r="E27" s="69" t="s">
        <v>40</v>
      </c>
      <c r="F27" s="69" t="s">
        <v>40</v>
      </c>
      <c r="G27" s="69" t="s">
        <v>40</v>
      </c>
      <c r="H27" s="69" t="s">
        <v>40</v>
      </c>
      <c r="I27" s="69" t="s">
        <v>40</v>
      </c>
      <c r="J27" s="69" t="s">
        <v>40</v>
      </c>
      <c r="K27" s="69" t="s">
        <v>190</v>
      </c>
      <c r="L27" s="69"/>
    </row>
    <row r="28" spans="2:15"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5"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5" ht="15" thickBot="1" x14ac:dyDescent="0.35">
      <c r="B30" s="47" t="s">
        <v>109</v>
      </c>
      <c r="C30" s="69" t="s">
        <v>40</v>
      </c>
      <c r="D30" s="69" t="s">
        <v>40</v>
      </c>
      <c r="E30" s="69" t="s">
        <v>40</v>
      </c>
      <c r="F30" s="69" t="s">
        <v>40</v>
      </c>
      <c r="G30" s="69" t="s">
        <v>40</v>
      </c>
      <c r="H30" s="69" t="s">
        <v>40</v>
      </c>
      <c r="I30" s="69" t="s">
        <v>40</v>
      </c>
      <c r="J30" s="69" t="s">
        <v>40</v>
      </c>
      <c r="K30" s="69"/>
      <c r="L30" s="69"/>
      <c r="M30" s="81"/>
    </row>
    <row r="31" spans="2:15" ht="15" thickBot="1" x14ac:dyDescent="0.35">
      <c r="B31" s="47" t="s">
        <v>193</v>
      </c>
      <c r="C31" s="70">
        <v>0.8</v>
      </c>
      <c r="D31" s="70">
        <v>0.8</v>
      </c>
      <c r="E31" s="70">
        <v>0.8</v>
      </c>
      <c r="F31" s="70">
        <v>0.8</v>
      </c>
      <c r="G31" s="70">
        <v>0.78</v>
      </c>
      <c r="H31" s="70">
        <v>0.8</v>
      </c>
      <c r="I31" s="70">
        <v>0.78</v>
      </c>
      <c r="J31" s="70">
        <v>0.8</v>
      </c>
      <c r="K31" s="69" t="s">
        <v>165</v>
      </c>
      <c r="L31" s="69">
        <v>6</v>
      </c>
    </row>
    <row r="32" spans="2:15"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ht="24.75" customHeight="1" x14ac:dyDescent="0.3">
      <c r="A52" s="1" t="s">
        <v>14</v>
      </c>
      <c r="B52" s="148" t="s">
        <v>201</v>
      </c>
      <c r="C52" s="148"/>
      <c r="D52" s="148"/>
      <c r="E52" s="148"/>
      <c r="F52" s="148"/>
      <c r="G52" s="148"/>
      <c r="H52" s="148"/>
      <c r="I52" s="148"/>
      <c r="J52" s="148"/>
      <c r="K52" s="148"/>
      <c r="L52" s="148"/>
      <c r="M52" s="148"/>
    </row>
    <row r="53" spans="1:13" ht="24.75" customHeight="1" x14ac:dyDescent="0.3">
      <c r="A53" s="1" t="s">
        <v>15</v>
      </c>
      <c r="B53" s="162" t="s">
        <v>202</v>
      </c>
      <c r="C53" s="162"/>
      <c r="D53" s="162"/>
      <c r="E53" s="162"/>
      <c r="F53" s="162"/>
      <c r="G53" s="162"/>
      <c r="H53" s="162"/>
      <c r="I53" s="162"/>
      <c r="J53" s="162"/>
      <c r="K53" s="162"/>
      <c r="L53" s="162"/>
      <c r="M53" s="162"/>
    </row>
    <row r="54" spans="1:13" ht="24" customHeight="1" x14ac:dyDescent="0.3">
      <c r="A54" s="1" t="s">
        <v>16</v>
      </c>
      <c r="B54" s="162" t="s">
        <v>203</v>
      </c>
      <c r="C54" s="162"/>
      <c r="D54" s="162"/>
      <c r="E54" s="162"/>
      <c r="F54" s="162"/>
      <c r="G54" s="162"/>
      <c r="H54" s="162"/>
      <c r="I54" s="162"/>
      <c r="J54" s="162"/>
      <c r="K54" s="162"/>
      <c r="L54" s="162"/>
      <c r="M54" s="162"/>
    </row>
    <row r="55" spans="1:13" ht="35.25" customHeight="1" x14ac:dyDescent="0.3">
      <c r="A55" s="1" t="s">
        <v>17</v>
      </c>
      <c r="B55" s="162" t="s">
        <v>231</v>
      </c>
      <c r="C55" s="162"/>
      <c r="D55" s="162"/>
      <c r="E55" s="162"/>
      <c r="F55" s="162"/>
      <c r="G55" s="162"/>
      <c r="H55" s="162"/>
      <c r="I55" s="162"/>
      <c r="J55" s="162"/>
      <c r="K55" s="162"/>
      <c r="L55" s="162"/>
      <c r="M55" s="162"/>
    </row>
    <row r="56" spans="1:13" ht="73.5" customHeight="1" x14ac:dyDescent="0.3">
      <c r="A56" s="1" t="s">
        <v>18</v>
      </c>
      <c r="B56" s="162" t="s">
        <v>205</v>
      </c>
      <c r="C56" s="163"/>
      <c r="D56" s="163"/>
      <c r="E56" s="163"/>
      <c r="F56" s="163"/>
      <c r="G56" s="163"/>
      <c r="H56" s="163"/>
      <c r="I56" s="163"/>
      <c r="J56" s="163"/>
      <c r="K56" s="163"/>
      <c r="L56" s="163"/>
      <c r="M56" s="163"/>
    </row>
    <row r="57" spans="1:13" ht="38.25" customHeight="1" x14ac:dyDescent="0.3">
      <c r="A57" s="1" t="s">
        <v>19</v>
      </c>
      <c r="B57" s="148" t="s">
        <v>161</v>
      </c>
      <c r="C57" s="148"/>
      <c r="D57" s="148"/>
      <c r="E57" s="148"/>
      <c r="F57" s="148"/>
      <c r="G57" s="148"/>
      <c r="H57" s="148"/>
      <c r="I57" s="148"/>
      <c r="J57" s="148"/>
      <c r="K57" s="148"/>
      <c r="L57" s="148"/>
      <c r="M57" s="148"/>
    </row>
    <row r="58" spans="1:13" ht="38.25" customHeight="1" x14ac:dyDescent="0.3">
      <c r="A58" s="1" t="s">
        <v>43</v>
      </c>
      <c r="B58" s="162" t="s">
        <v>206</v>
      </c>
      <c r="C58" s="163"/>
      <c r="D58" s="163"/>
      <c r="E58" s="163"/>
      <c r="F58" s="163"/>
      <c r="G58" s="163"/>
      <c r="H58" s="163"/>
      <c r="I58" s="163"/>
      <c r="J58" s="163"/>
      <c r="K58" s="163"/>
      <c r="L58" s="163"/>
      <c r="M58" s="163"/>
    </row>
    <row r="59" spans="1:13" ht="62.25" customHeight="1" x14ac:dyDescent="0.3">
      <c r="A59" s="1" t="s">
        <v>55</v>
      </c>
      <c r="B59" s="164" t="s">
        <v>207</v>
      </c>
      <c r="C59" s="164"/>
      <c r="D59" s="164"/>
      <c r="E59" s="164"/>
      <c r="F59" s="164"/>
      <c r="G59" s="164"/>
      <c r="H59" s="164"/>
      <c r="I59" s="164"/>
      <c r="J59" s="164"/>
      <c r="K59" s="164"/>
      <c r="L59" s="164"/>
      <c r="M59" s="164"/>
    </row>
    <row r="60" spans="1:13" ht="38.25" customHeight="1" x14ac:dyDescent="0.3">
      <c r="A60" s="1" t="s">
        <v>59</v>
      </c>
      <c r="B60" s="148" t="s">
        <v>220</v>
      </c>
      <c r="C60" s="148"/>
      <c r="D60" s="148"/>
      <c r="E60" s="148"/>
      <c r="F60" s="148"/>
      <c r="G60" s="148"/>
      <c r="H60" s="148"/>
      <c r="I60" s="148"/>
      <c r="J60" s="148"/>
      <c r="K60" s="148"/>
      <c r="L60" s="148"/>
      <c r="M60" s="148"/>
    </row>
    <row r="61" spans="1:13" ht="63" customHeight="1" x14ac:dyDescent="0.3">
      <c r="A61" s="1" t="s">
        <v>64</v>
      </c>
      <c r="B61" s="162" t="s">
        <v>221</v>
      </c>
      <c r="C61" s="162"/>
      <c r="D61" s="162"/>
      <c r="E61" s="162"/>
      <c r="F61" s="162"/>
      <c r="G61" s="162"/>
      <c r="H61" s="162"/>
      <c r="I61" s="162"/>
      <c r="J61" s="162"/>
      <c r="K61" s="162"/>
      <c r="L61" s="162"/>
      <c r="M61" s="162"/>
    </row>
    <row r="62" spans="1:13" ht="39" customHeight="1" x14ac:dyDescent="0.3">
      <c r="A62" s="1" t="s">
        <v>165</v>
      </c>
      <c r="B62" s="162" t="s">
        <v>232</v>
      </c>
      <c r="C62" s="162"/>
      <c r="D62" s="162"/>
      <c r="E62" s="162"/>
      <c r="F62" s="162"/>
      <c r="G62" s="162"/>
      <c r="H62" s="162"/>
      <c r="I62" s="162"/>
      <c r="J62" s="162"/>
      <c r="K62" s="162"/>
      <c r="L62" s="162"/>
      <c r="M62" s="162"/>
    </row>
    <row r="63" spans="1:13" ht="37.5" customHeight="1" x14ac:dyDescent="0.3">
      <c r="A63" s="1" t="s">
        <v>167</v>
      </c>
      <c r="B63" s="148" t="s">
        <v>211</v>
      </c>
      <c r="C63" s="148"/>
      <c r="D63" s="148"/>
      <c r="E63" s="148"/>
      <c r="F63" s="148"/>
      <c r="G63" s="148"/>
      <c r="H63" s="148"/>
      <c r="I63" s="148"/>
      <c r="J63" s="148"/>
      <c r="K63" s="148"/>
      <c r="L63" s="148"/>
      <c r="M63" s="148"/>
    </row>
    <row r="64" spans="1:13" x14ac:dyDescent="0.3">
      <c r="A64" s="1" t="s">
        <v>169</v>
      </c>
      <c r="B64" s="148" t="s">
        <v>223</v>
      </c>
      <c r="C64" s="149"/>
      <c r="D64" s="149"/>
      <c r="E64" s="149"/>
      <c r="F64" s="149"/>
      <c r="G64" s="149"/>
      <c r="H64" s="149"/>
      <c r="I64" s="149"/>
      <c r="J64" s="149"/>
      <c r="K64" s="149"/>
      <c r="L64" s="149"/>
      <c r="M64" s="149"/>
    </row>
    <row r="65" spans="1:13" x14ac:dyDescent="0.3">
      <c r="A65" s="1" t="s">
        <v>181</v>
      </c>
      <c r="B65" s="148" t="s">
        <v>213</v>
      </c>
      <c r="C65" s="149"/>
      <c r="D65" s="149"/>
      <c r="E65" s="149"/>
      <c r="F65" s="149"/>
      <c r="G65" s="149"/>
      <c r="H65" s="149"/>
      <c r="I65" s="149"/>
      <c r="J65" s="149"/>
      <c r="K65" s="149"/>
      <c r="L65" s="149"/>
      <c r="M65" s="149"/>
    </row>
    <row r="66" spans="1:13" x14ac:dyDescent="0.3">
      <c r="A66" s="1"/>
      <c r="M66" s="49"/>
    </row>
    <row r="67" spans="1:13" x14ac:dyDescent="0.3">
      <c r="A67" s="1"/>
      <c r="B67" s="162"/>
      <c r="C67" s="163"/>
      <c r="D67" s="163"/>
      <c r="E67" s="163"/>
      <c r="F67" s="163"/>
      <c r="G67" s="163"/>
      <c r="H67" s="163"/>
      <c r="I67" s="163"/>
      <c r="J67" s="163"/>
      <c r="K67" s="163"/>
      <c r="L67" s="163"/>
      <c r="M67" s="49"/>
    </row>
    <row r="68" spans="1:13" x14ac:dyDescent="0.3">
      <c r="A68" s="1"/>
      <c r="B68" s="162"/>
      <c r="C68" s="163"/>
      <c r="D68" s="163"/>
      <c r="E68" s="163"/>
      <c r="F68" s="163"/>
      <c r="G68" s="163"/>
      <c r="H68" s="163"/>
      <c r="I68" s="163"/>
      <c r="J68" s="163"/>
      <c r="K68" s="163"/>
      <c r="L68" s="163"/>
      <c r="M68" s="49"/>
    </row>
    <row r="69" spans="1:13" x14ac:dyDescent="0.3">
      <c r="A69" s="1"/>
      <c r="B69" s="162"/>
      <c r="C69" s="163"/>
      <c r="D69" s="163"/>
      <c r="E69" s="163"/>
      <c r="F69" s="163"/>
      <c r="G69" s="163"/>
      <c r="H69" s="163"/>
      <c r="I69" s="163"/>
      <c r="J69" s="163"/>
      <c r="K69" s="163"/>
      <c r="L69" s="163"/>
      <c r="M69" s="163"/>
    </row>
    <row r="70" spans="1:13" x14ac:dyDescent="0.3">
      <c r="B70" s="162"/>
      <c r="C70" s="163"/>
      <c r="D70" s="163"/>
      <c r="E70" s="163"/>
      <c r="F70" s="163"/>
      <c r="G70" s="163"/>
      <c r="H70" s="163"/>
      <c r="I70" s="163"/>
      <c r="J70" s="163"/>
      <c r="K70" s="163"/>
      <c r="L70" s="163"/>
      <c r="M70" s="163"/>
    </row>
    <row r="72" spans="1:13" x14ac:dyDescent="0.3">
      <c r="A72" s="82"/>
    </row>
    <row r="73" spans="1:13" x14ac:dyDescent="0.3">
      <c r="A73" s="83"/>
      <c r="B73" s="148"/>
      <c r="C73" s="148"/>
      <c r="D73" s="148"/>
      <c r="E73" s="148"/>
      <c r="F73" s="148"/>
      <c r="G73" s="148"/>
      <c r="H73" s="148"/>
      <c r="I73" s="148"/>
      <c r="J73" s="148"/>
      <c r="K73" s="148"/>
      <c r="L73" s="148"/>
      <c r="M73" s="148"/>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hyperlinks>
    <hyperlink ref="C2" location="INDEX" display="Energy Transport Electricity Distribution, New developed area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62"/>
  <sheetViews>
    <sheetView zoomScaleNormal="100" workbookViewId="0">
      <selection activeCell="D18" sqref="D18"/>
    </sheetView>
  </sheetViews>
  <sheetFormatPr defaultColWidth="9.109375" defaultRowHeight="14.4" x14ac:dyDescent="0.3"/>
  <cols>
    <col min="1" max="1" width="2.33203125" style="4" bestFit="1" customWidth="1"/>
    <col min="2" max="2" width="42" style="4" customWidth="1"/>
    <col min="3" max="3" width="9.109375" style="89"/>
    <col min="4" max="6" width="9.109375" style="4"/>
    <col min="7" max="8" width="10" style="4" bestFit="1" customWidth="1"/>
    <col min="9" max="17" width="9.109375" style="4"/>
    <col min="18" max="18" width="30.88671875" style="4" customWidth="1"/>
    <col min="19" max="19" width="18.5546875" style="4" customWidth="1"/>
    <col min="20" max="20" width="14.44140625" style="4" customWidth="1"/>
    <col min="21" max="21" width="10.33203125" style="4" customWidth="1"/>
    <col min="22" max="22" width="34.5546875" style="4" customWidth="1"/>
    <col min="23" max="23" width="45.88671875" style="4" customWidth="1"/>
    <col min="24" max="16384" width="9.109375" style="4"/>
  </cols>
  <sheetData>
    <row r="1" spans="2:18" ht="39" customHeight="1" thickBot="1" x14ac:dyDescent="0.35">
      <c r="B1" s="53" t="s">
        <v>251</v>
      </c>
    </row>
    <row r="2" spans="2:18" ht="30" customHeight="1" thickBot="1" x14ac:dyDescent="0.35">
      <c r="B2" s="5" t="s">
        <v>0</v>
      </c>
      <c r="C2" s="151" t="s">
        <v>250</v>
      </c>
      <c r="D2" s="167"/>
      <c r="E2" s="167"/>
      <c r="F2" s="167"/>
      <c r="G2" s="167"/>
      <c r="H2" s="167"/>
      <c r="I2" s="167"/>
      <c r="J2" s="167"/>
      <c r="K2" s="167"/>
      <c r="L2" s="168"/>
      <c r="N2" s="97"/>
    </row>
    <row r="3" spans="2:18" x14ac:dyDescent="0.3">
      <c r="B3" s="169"/>
      <c r="C3" s="171">
        <v>2015</v>
      </c>
      <c r="D3" s="171">
        <v>2020</v>
      </c>
      <c r="E3" s="171">
        <v>2030</v>
      </c>
      <c r="F3" s="171">
        <v>2050</v>
      </c>
      <c r="G3" s="173" t="s">
        <v>1</v>
      </c>
      <c r="H3" s="174"/>
      <c r="I3" s="173" t="s">
        <v>2</v>
      </c>
      <c r="J3" s="174"/>
      <c r="K3" s="171" t="s">
        <v>3</v>
      </c>
      <c r="L3" s="171" t="s">
        <v>4</v>
      </c>
      <c r="N3" s="95"/>
      <c r="R3" s="95"/>
    </row>
    <row r="4" spans="2:18" ht="15" thickBot="1" x14ac:dyDescent="0.35">
      <c r="B4" s="170"/>
      <c r="C4" s="172"/>
      <c r="D4" s="172"/>
      <c r="E4" s="172"/>
      <c r="F4" s="172"/>
      <c r="G4" s="175"/>
      <c r="H4" s="176"/>
      <c r="I4" s="175"/>
      <c r="J4" s="176"/>
      <c r="K4" s="172"/>
      <c r="L4" s="172"/>
      <c r="R4" s="95"/>
    </row>
    <row r="5" spans="2:18" ht="15" thickBot="1" x14ac:dyDescent="0.35">
      <c r="B5" s="6" t="s">
        <v>5</v>
      </c>
      <c r="C5" s="7"/>
      <c r="D5" s="7"/>
      <c r="E5" s="7"/>
      <c r="F5" s="7"/>
      <c r="G5" s="8" t="s">
        <v>6</v>
      </c>
      <c r="H5" s="8" t="s">
        <v>7</v>
      </c>
      <c r="I5" s="8" t="s">
        <v>6</v>
      </c>
      <c r="J5" s="8" t="s">
        <v>7</v>
      </c>
      <c r="K5" s="7"/>
      <c r="L5" s="9"/>
      <c r="R5" s="95"/>
    </row>
    <row r="6" spans="2:18" ht="15" thickBot="1" x14ac:dyDescent="0.35">
      <c r="B6" s="51" t="s">
        <v>128</v>
      </c>
      <c r="C6" s="52">
        <v>0.1</v>
      </c>
      <c r="D6" s="52">
        <v>0.1</v>
      </c>
      <c r="E6" s="52">
        <v>0.1</v>
      </c>
      <c r="F6" s="52">
        <v>0.1</v>
      </c>
      <c r="G6" s="52">
        <v>0.01</v>
      </c>
      <c r="H6" s="52">
        <v>0.15</v>
      </c>
      <c r="I6" s="52">
        <v>0.01</v>
      </c>
      <c r="J6" s="52">
        <v>0.15</v>
      </c>
      <c r="K6" s="52" t="s">
        <v>14</v>
      </c>
      <c r="L6" s="52">
        <v>1</v>
      </c>
      <c r="R6" s="95"/>
    </row>
    <row r="7" spans="2:18" ht="15" thickBot="1" x14ac:dyDescent="0.35">
      <c r="B7" s="51" t="s">
        <v>127</v>
      </c>
      <c r="C7" s="52">
        <v>0.1</v>
      </c>
      <c r="D7" s="52">
        <v>0.1</v>
      </c>
      <c r="E7" s="52">
        <v>0.1</v>
      </c>
      <c r="F7" s="52">
        <v>0.1</v>
      </c>
      <c r="G7" s="52">
        <v>0.01</v>
      </c>
      <c r="H7" s="52">
        <v>0.15</v>
      </c>
      <c r="I7" s="52">
        <v>0.01</v>
      </c>
      <c r="J7" s="52">
        <v>0.15</v>
      </c>
      <c r="K7" s="52" t="s">
        <v>14</v>
      </c>
      <c r="L7" s="52"/>
      <c r="R7" s="95"/>
    </row>
    <row r="8" spans="2:18" ht="15" thickBot="1" x14ac:dyDescent="0.35">
      <c r="B8" s="51" t="s">
        <v>126</v>
      </c>
      <c r="C8" s="52">
        <v>0.1</v>
      </c>
      <c r="D8" s="52">
        <v>0.1</v>
      </c>
      <c r="E8" s="52">
        <v>0.1</v>
      </c>
      <c r="F8" s="52">
        <v>0.1</v>
      </c>
      <c r="G8" s="52">
        <v>0.01</v>
      </c>
      <c r="H8" s="52">
        <v>0.15</v>
      </c>
      <c r="I8" s="52">
        <v>0.01</v>
      </c>
      <c r="J8" s="52">
        <v>0.15</v>
      </c>
      <c r="K8" s="52" t="s">
        <v>14</v>
      </c>
      <c r="L8" s="52"/>
      <c r="R8" s="95"/>
    </row>
    <row r="9" spans="2:18" ht="15" thickBot="1" x14ac:dyDescent="0.35">
      <c r="B9" s="51" t="s">
        <v>134</v>
      </c>
      <c r="C9" s="93" t="s">
        <v>247</v>
      </c>
      <c r="D9" s="93" t="s">
        <v>247</v>
      </c>
      <c r="E9" s="93" t="s">
        <v>247</v>
      </c>
      <c r="F9" s="93" t="s">
        <v>247</v>
      </c>
      <c r="G9" s="93" t="s">
        <v>247</v>
      </c>
      <c r="H9" s="93" t="s">
        <v>247</v>
      </c>
      <c r="I9" s="93" t="s">
        <v>247</v>
      </c>
      <c r="J9" s="93" t="s">
        <v>247</v>
      </c>
      <c r="K9" s="52" t="s">
        <v>15</v>
      </c>
      <c r="L9" s="52"/>
      <c r="R9" s="95"/>
    </row>
    <row r="10" spans="2:18" ht="15" thickBot="1" x14ac:dyDescent="0.35">
      <c r="B10" s="51" t="s">
        <v>135</v>
      </c>
      <c r="C10" s="92">
        <v>0.1</v>
      </c>
      <c r="D10" s="92">
        <v>0.1</v>
      </c>
      <c r="E10" s="92">
        <v>0.1</v>
      </c>
      <c r="F10" s="92">
        <v>0.1</v>
      </c>
      <c r="G10" s="52">
        <v>0</v>
      </c>
      <c r="H10" s="52">
        <v>0.12</v>
      </c>
      <c r="I10" s="52">
        <v>0</v>
      </c>
      <c r="J10" s="52">
        <v>0.12</v>
      </c>
      <c r="K10" s="52" t="s">
        <v>16</v>
      </c>
      <c r="L10" s="52">
        <v>2</v>
      </c>
      <c r="R10" s="95"/>
    </row>
    <row r="11" spans="2:18" ht="15" thickBot="1" x14ac:dyDescent="0.35">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 thickBot="1" x14ac:dyDescent="0.35">
      <c r="B12" s="51" t="s">
        <v>10</v>
      </c>
      <c r="C12" s="52">
        <v>50</v>
      </c>
      <c r="D12" s="52">
        <v>50</v>
      </c>
      <c r="E12" s="52">
        <v>50</v>
      </c>
      <c r="F12" s="52">
        <v>50</v>
      </c>
      <c r="G12" s="52">
        <v>50</v>
      </c>
      <c r="H12" s="52">
        <v>80</v>
      </c>
      <c r="I12" s="52">
        <v>50</v>
      </c>
      <c r="J12" s="52">
        <v>80</v>
      </c>
      <c r="K12" s="52"/>
      <c r="L12" s="52">
        <v>2</v>
      </c>
      <c r="R12" s="95"/>
    </row>
    <row r="13" spans="2:18" ht="15" thickBot="1" x14ac:dyDescent="0.35">
      <c r="B13" s="51" t="s">
        <v>24</v>
      </c>
      <c r="C13" s="52">
        <v>0.2</v>
      </c>
      <c r="D13" s="52">
        <v>0.2</v>
      </c>
      <c r="E13" s="52">
        <v>0.2</v>
      </c>
      <c r="F13" s="52">
        <v>0.2</v>
      </c>
      <c r="G13" s="52">
        <v>0.05</v>
      </c>
      <c r="H13" s="52">
        <v>0.4</v>
      </c>
      <c r="I13" s="52">
        <v>0.05</v>
      </c>
      <c r="J13" s="52">
        <v>0.4</v>
      </c>
      <c r="K13" s="52"/>
      <c r="L13" s="52">
        <v>2</v>
      </c>
      <c r="N13" s="95"/>
    </row>
    <row r="14" spans="2:18" ht="15" thickBot="1" x14ac:dyDescent="0.35">
      <c r="B14" s="51" t="s">
        <v>25</v>
      </c>
      <c r="C14" s="52">
        <v>1</v>
      </c>
      <c r="D14" s="52">
        <v>1</v>
      </c>
      <c r="E14" s="52">
        <v>1</v>
      </c>
      <c r="F14" s="52">
        <v>1</v>
      </c>
      <c r="G14" s="52">
        <v>0.7</v>
      </c>
      <c r="H14" s="52">
        <v>1.5</v>
      </c>
      <c r="I14" s="52">
        <v>0.7</v>
      </c>
      <c r="J14" s="52">
        <v>1.5</v>
      </c>
      <c r="K14" s="52" t="s">
        <v>17</v>
      </c>
      <c r="L14" s="52">
        <v>2</v>
      </c>
      <c r="N14" s="95"/>
    </row>
    <row r="15" spans="2:18" ht="15" thickBot="1" x14ac:dyDescent="0.35">
      <c r="B15" s="6" t="s">
        <v>8</v>
      </c>
      <c r="C15" s="90"/>
      <c r="D15" s="7"/>
      <c r="E15" s="7"/>
      <c r="F15" s="7"/>
      <c r="G15" s="7"/>
      <c r="H15" s="7"/>
      <c r="I15" s="7"/>
      <c r="J15" s="7"/>
      <c r="K15" s="7"/>
      <c r="L15" s="9"/>
      <c r="N15" s="95"/>
    </row>
    <row r="16" spans="2:18" ht="15" thickBot="1" x14ac:dyDescent="0.35">
      <c r="B16" s="58" t="s">
        <v>118</v>
      </c>
      <c r="C16" s="90"/>
      <c r="D16" s="7"/>
      <c r="E16" s="7"/>
      <c r="F16" s="7"/>
      <c r="G16" s="7"/>
      <c r="H16" s="7"/>
      <c r="I16" s="7"/>
      <c r="J16" s="7"/>
      <c r="K16" s="7"/>
      <c r="L16" s="9"/>
    </row>
    <row r="17" spans="2:12" ht="15" thickBot="1" x14ac:dyDescent="0.35">
      <c r="B17" s="57" t="s">
        <v>117</v>
      </c>
      <c r="C17" s="24">
        <v>10.8</v>
      </c>
      <c r="D17" s="24">
        <v>10.8</v>
      </c>
      <c r="E17" s="24">
        <v>10.8</v>
      </c>
      <c r="F17" s="24">
        <v>10.8</v>
      </c>
      <c r="G17" s="24">
        <v>8.64</v>
      </c>
      <c r="H17" s="24">
        <v>12.96</v>
      </c>
      <c r="I17" s="24">
        <v>8.64</v>
      </c>
      <c r="J17" s="24">
        <v>12.96</v>
      </c>
      <c r="K17" s="52" t="s">
        <v>39</v>
      </c>
      <c r="L17" s="52">
        <v>2</v>
      </c>
    </row>
    <row r="18" spans="2:12" ht="15" thickBot="1" x14ac:dyDescent="0.35">
      <c r="B18" s="57" t="s">
        <v>116</v>
      </c>
      <c r="C18" s="94">
        <v>4.2</v>
      </c>
      <c r="D18" s="24">
        <v>4.2</v>
      </c>
      <c r="E18" s="24">
        <v>4.2</v>
      </c>
      <c r="F18" s="24">
        <v>4.2</v>
      </c>
      <c r="G18" s="94">
        <v>3.3600000000000003</v>
      </c>
      <c r="H18" s="94">
        <v>5.04</v>
      </c>
      <c r="I18" s="94">
        <v>3.3600000000000003</v>
      </c>
      <c r="J18" s="94">
        <v>5.04</v>
      </c>
      <c r="K18" s="52" t="s">
        <v>249</v>
      </c>
      <c r="L18" s="52">
        <v>2</v>
      </c>
    </row>
    <row r="19" spans="2:12" ht="15" thickBot="1" x14ac:dyDescent="0.35">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 thickBot="1" x14ac:dyDescent="0.35">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 thickBot="1" x14ac:dyDescent="0.35">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5">
      <c r="B22" s="57" t="s">
        <v>111</v>
      </c>
      <c r="C22" s="93" t="s">
        <v>247</v>
      </c>
      <c r="D22" s="93" t="s">
        <v>247</v>
      </c>
      <c r="E22" s="93" t="s">
        <v>247</v>
      </c>
      <c r="F22" s="93" t="s">
        <v>247</v>
      </c>
      <c r="G22" s="93" t="s">
        <v>247</v>
      </c>
      <c r="H22" s="93" t="s">
        <v>247</v>
      </c>
      <c r="I22" s="93" t="s">
        <v>247</v>
      </c>
      <c r="J22" s="93" t="s">
        <v>247</v>
      </c>
      <c r="K22" s="52" t="s">
        <v>248</v>
      </c>
      <c r="L22" s="52"/>
    </row>
    <row r="23" spans="2:12" ht="15" thickBot="1" x14ac:dyDescent="0.35">
      <c r="B23" s="57" t="s">
        <v>88</v>
      </c>
      <c r="C23" s="93" t="s">
        <v>247</v>
      </c>
      <c r="D23" s="93" t="s">
        <v>247</v>
      </c>
      <c r="E23" s="93" t="s">
        <v>247</v>
      </c>
      <c r="F23" s="93" t="s">
        <v>247</v>
      </c>
      <c r="G23" s="93" t="s">
        <v>247</v>
      </c>
      <c r="H23" s="93" t="s">
        <v>247</v>
      </c>
      <c r="I23" s="93" t="s">
        <v>247</v>
      </c>
      <c r="J23" s="93" t="s">
        <v>247</v>
      </c>
      <c r="K23" s="52" t="s">
        <v>55</v>
      </c>
      <c r="L23" s="52"/>
    </row>
    <row r="24" spans="2:12" ht="15" thickBot="1" x14ac:dyDescent="0.35">
      <c r="B24" s="57" t="s">
        <v>110</v>
      </c>
      <c r="C24" s="93" t="s">
        <v>247</v>
      </c>
      <c r="D24" s="93" t="s">
        <v>247</v>
      </c>
      <c r="E24" s="93" t="s">
        <v>247</v>
      </c>
      <c r="F24" s="93" t="s">
        <v>247</v>
      </c>
      <c r="G24" s="93" t="s">
        <v>247</v>
      </c>
      <c r="H24" s="93" t="s">
        <v>247</v>
      </c>
      <c r="I24" s="93" t="s">
        <v>247</v>
      </c>
      <c r="J24" s="93" t="s">
        <v>247</v>
      </c>
      <c r="K24" s="52" t="s">
        <v>246</v>
      </c>
      <c r="L24" s="52"/>
    </row>
    <row r="25" spans="2:12" ht="15" thickBot="1" x14ac:dyDescent="0.35">
      <c r="B25" s="57" t="s">
        <v>109</v>
      </c>
      <c r="C25" s="52">
        <v>27000</v>
      </c>
      <c r="D25" s="24">
        <v>27000</v>
      </c>
      <c r="E25" s="24">
        <v>27000</v>
      </c>
      <c r="F25" s="24">
        <v>27000</v>
      </c>
      <c r="G25" s="52">
        <v>7000</v>
      </c>
      <c r="H25" s="52">
        <v>45000</v>
      </c>
      <c r="I25" s="52">
        <v>0</v>
      </c>
      <c r="J25" s="52">
        <v>0</v>
      </c>
      <c r="K25" s="52" t="s">
        <v>245</v>
      </c>
      <c r="L25" s="52">
        <v>2</v>
      </c>
    </row>
    <row r="26" spans="2:12" ht="15" thickBot="1" x14ac:dyDescent="0.35">
      <c r="B26" s="57" t="s">
        <v>89</v>
      </c>
      <c r="C26" s="52">
        <v>75</v>
      </c>
      <c r="D26" s="24">
        <v>75</v>
      </c>
      <c r="E26" s="24">
        <v>75</v>
      </c>
      <c r="F26" s="24">
        <v>75</v>
      </c>
      <c r="G26" s="52">
        <v>65</v>
      </c>
      <c r="H26" s="52">
        <v>85</v>
      </c>
      <c r="I26" s="52">
        <v>65</v>
      </c>
      <c r="J26" s="52">
        <v>85</v>
      </c>
      <c r="K26" s="52"/>
      <c r="L26" s="52">
        <v>2</v>
      </c>
    </row>
    <row r="27" spans="2:12" ht="15" thickBot="1" x14ac:dyDescent="0.35">
      <c r="B27" s="57" t="s">
        <v>90</v>
      </c>
      <c r="C27" s="52">
        <v>25</v>
      </c>
      <c r="D27" s="24">
        <v>25</v>
      </c>
      <c r="E27" s="24">
        <v>25</v>
      </c>
      <c r="F27" s="24">
        <v>25</v>
      </c>
      <c r="G27" s="52">
        <v>15</v>
      </c>
      <c r="H27" s="52">
        <v>35</v>
      </c>
      <c r="I27" s="52">
        <v>15</v>
      </c>
      <c r="J27" s="52">
        <v>35</v>
      </c>
      <c r="K27" s="52"/>
      <c r="L27" s="52">
        <v>2</v>
      </c>
    </row>
    <row r="28" spans="2:12" ht="15" thickBot="1" x14ac:dyDescent="0.35">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 thickBot="1" x14ac:dyDescent="0.35">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 thickBot="1" x14ac:dyDescent="0.35">
      <c r="B30" s="11"/>
      <c r="C30" s="90"/>
      <c r="D30" s="52"/>
      <c r="E30" s="52"/>
      <c r="F30" s="52"/>
      <c r="G30" s="52"/>
      <c r="H30" s="52"/>
      <c r="I30" s="52"/>
      <c r="J30" s="52"/>
      <c r="K30" s="52"/>
      <c r="L30" s="52"/>
    </row>
    <row r="31" spans="2:12" ht="15" thickBot="1" x14ac:dyDescent="0.35">
      <c r="B31" s="6" t="s">
        <v>22</v>
      </c>
      <c r="C31" s="90"/>
      <c r="D31" s="52"/>
      <c r="E31" s="52"/>
      <c r="F31" s="52"/>
      <c r="G31" s="52"/>
      <c r="H31" s="52"/>
      <c r="I31" s="52"/>
      <c r="J31" s="52"/>
      <c r="K31" s="52"/>
      <c r="L31" s="52"/>
    </row>
    <row r="32" spans="2:12" ht="15" thickBot="1" x14ac:dyDescent="0.35">
      <c r="B32" s="11"/>
      <c r="C32" s="90"/>
      <c r="D32" s="52"/>
      <c r="E32" s="52"/>
      <c r="F32" s="52"/>
      <c r="G32" s="52"/>
      <c r="H32" s="52"/>
      <c r="I32" s="52"/>
      <c r="J32" s="52"/>
      <c r="K32" s="52"/>
      <c r="L32" s="52"/>
    </row>
    <row r="33" spans="1:13" ht="15" thickBot="1" x14ac:dyDescent="0.35">
      <c r="B33" s="51"/>
      <c r="C33" s="90"/>
      <c r="D33" s="52"/>
      <c r="E33" s="52"/>
      <c r="F33" s="52"/>
      <c r="G33" s="52"/>
      <c r="H33" s="52"/>
      <c r="I33" s="52"/>
      <c r="J33" s="52"/>
      <c r="K33" s="52"/>
      <c r="L33" s="52"/>
    </row>
    <row r="34" spans="1:13" x14ac:dyDescent="0.3">
      <c r="B34" s="3" t="s">
        <v>21</v>
      </c>
    </row>
    <row r="35" spans="1:13" x14ac:dyDescent="0.3">
      <c r="A35" s="1">
        <v>1</v>
      </c>
      <c r="B35" s="148" t="s">
        <v>244</v>
      </c>
      <c r="C35" s="148"/>
      <c r="D35" s="148"/>
      <c r="E35" s="148"/>
      <c r="F35" s="148"/>
      <c r="G35" s="148"/>
      <c r="H35" s="148"/>
      <c r="I35" s="148"/>
      <c r="J35" s="148"/>
      <c r="K35" s="148"/>
      <c r="L35" s="148"/>
    </row>
    <row r="36" spans="1:13" x14ac:dyDescent="0.3">
      <c r="A36" s="1">
        <v>2</v>
      </c>
      <c r="B36" s="148" t="s">
        <v>243</v>
      </c>
      <c r="C36" s="148"/>
      <c r="D36" s="148"/>
      <c r="E36" s="148"/>
      <c r="F36" s="148"/>
      <c r="G36" s="148"/>
      <c r="H36" s="148"/>
      <c r="I36" s="148"/>
      <c r="J36" s="148"/>
      <c r="K36" s="148"/>
      <c r="L36" s="148"/>
    </row>
    <row r="37" spans="1:13" x14ac:dyDescent="0.3">
      <c r="A37" s="1"/>
      <c r="B37" s="148"/>
      <c r="C37" s="148"/>
      <c r="D37" s="148"/>
      <c r="E37" s="148"/>
      <c r="F37" s="148"/>
      <c r="G37" s="148"/>
      <c r="H37" s="148"/>
      <c r="I37" s="148"/>
      <c r="J37" s="148"/>
      <c r="K37" s="148"/>
      <c r="L37" s="148"/>
    </row>
    <row r="38" spans="1:13" x14ac:dyDescent="0.3">
      <c r="A38" s="1"/>
      <c r="B38" s="3" t="s">
        <v>13</v>
      </c>
      <c r="C38" s="50"/>
      <c r="D38" s="2"/>
      <c r="E38" s="2"/>
      <c r="F38" s="2"/>
      <c r="G38" s="2"/>
      <c r="H38" s="2"/>
      <c r="I38" s="2"/>
      <c r="J38" s="2"/>
      <c r="K38" s="2"/>
      <c r="L38" s="2"/>
      <c r="M38" s="2"/>
    </row>
    <row r="39" spans="1:13" s="89" customFormat="1" ht="40.5" customHeight="1" x14ac:dyDescent="0.3">
      <c r="A39" s="29" t="s">
        <v>14</v>
      </c>
      <c r="B39" s="148" t="s">
        <v>242</v>
      </c>
      <c r="C39" s="148"/>
      <c r="D39" s="148"/>
      <c r="E39" s="148"/>
      <c r="F39" s="148"/>
      <c r="G39" s="148"/>
      <c r="H39" s="148"/>
      <c r="I39" s="148"/>
      <c r="J39" s="148"/>
      <c r="K39" s="148"/>
      <c r="L39" s="148"/>
    </row>
    <row r="40" spans="1:13" s="89" customFormat="1" ht="15" customHeight="1" x14ac:dyDescent="0.3">
      <c r="A40" s="29" t="s">
        <v>15</v>
      </c>
      <c r="B40" s="148" t="s">
        <v>234</v>
      </c>
      <c r="C40" s="148"/>
      <c r="D40" s="148"/>
      <c r="E40" s="148"/>
      <c r="F40" s="148"/>
      <c r="G40" s="148"/>
      <c r="H40" s="148"/>
      <c r="I40" s="148"/>
      <c r="J40" s="148"/>
      <c r="K40" s="148"/>
      <c r="L40" s="148"/>
    </row>
    <row r="41" spans="1:13" s="89" customFormat="1" ht="23.25" customHeight="1" x14ac:dyDescent="0.3">
      <c r="A41" s="29" t="s">
        <v>16</v>
      </c>
      <c r="B41" s="148" t="s">
        <v>241</v>
      </c>
      <c r="C41" s="148"/>
      <c r="D41" s="148"/>
      <c r="E41" s="148"/>
      <c r="F41" s="148"/>
      <c r="G41" s="148"/>
      <c r="H41" s="148"/>
      <c r="I41" s="148"/>
      <c r="J41" s="148"/>
      <c r="K41" s="148"/>
      <c r="L41" s="148"/>
    </row>
    <row r="42" spans="1:13" s="89" customFormat="1" ht="12.75" customHeight="1" x14ac:dyDescent="0.3">
      <c r="A42" s="29" t="s">
        <v>17</v>
      </c>
      <c r="B42" s="148" t="s">
        <v>240</v>
      </c>
      <c r="C42" s="148"/>
      <c r="D42" s="148"/>
      <c r="E42" s="148"/>
      <c r="F42" s="148"/>
      <c r="G42" s="148"/>
      <c r="H42" s="148"/>
      <c r="I42" s="148"/>
      <c r="J42" s="148"/>
      <c r="K42" s="148"/>
      <c r="L42" s="148"/>
    </row>
    <row r="43" spans="1:13" s="89" customFormat="1" ht="12.75" customHeight="1" x14ac:dyDescent="0.3">
      <c r="A43" s="29" t="s">
        <v>18</v>
      </c>
      <c r="B43" s="148" t="s">
        <v>239</v>
      </c>
      <c r="C43" s="148"/>
      <c r="D43" s="148"/>
      <c r="E43" s="148"/>
      <c r="F43" s="148"/>
      <c r="G43" s="148"/>
      <c r="H43" s="148"/>
      <c r="I43" s="148"/>
      <c r="J43" s="148"/>
      <c r="K43" s="148"/>
      <c r="L43" s="148"/>
    </row>
    <row r="44" spans="1:13" s="89" customFormat="1" x14ac:dyDescent="0.3">
      <c r="A44" s="29" t="s">
        <v>19</v>
      </c>
      <c r="B44" s="148" t="s">
        <v>238</v>
      </c>
      <c r="C44" s="148"/>
      <c r="D44" s="148"/>
      <c r="E44" s="148"/>
      <c r="F44" s="148"/>
      <c r="G44" s="148"/>
      <c r="H44" s="148"/>
      <c r="I44" s="148"/>
      <c r="J44" s="148"/>
      <c r="K44" s="148"/>
      <c r="L44" s="148"/>
    </row>
    <row r="45" spans="1:13" s="89" customFormat="1" ht="15" customHeight="1" x14ac:dyDescent="0.3">
      <c r="A45" s="29" t="s">
        <v>43</v>
      </c>
      <c r="B45" s="148" t="s">
        <v>237</v>
      </c>
      <c r="C45" s="148"/>
      <c r="D45" s="148"/>
      <c r="E45" s="148"/>
      <c r="F45" s="148"/>
      <c r="G45" s="148"/>
      <c r="H45" s="148"/>
      <c r="I45" s="148"/>
      <c r="J45" s="148"/>
      <c r="K45" s="148"/>
      <c r="L45" s="148"/>
    </row>
    <row r="46" spans="1:13" s="89" customFormat="1" ht="15" customHeight="1" x14ac:dyDescent="0.3">
      <c r="A46" s="29" t="s">
        <v>55</v>
      </c>
      <c r="B46" s="148" t="s">
        <v>236</v>
      </c>
      <c r="C46" s="148"/>
      <c r="D46" s="148"/>
      <c r="E46" s="148"/>
      <c r="F46" s="148"/>
      <c r="G46" s="148"/>
      <c r="H46" s="148"/>
      <c r="I46" s="148"/>
      <c r="J46" s="148"/>
      <c r="K46" s="148"/>
      <c r="L46" s="148"/>
    </row>
    <row r="47" spans="1:13" s="89" customFormat="1" x14ac:dyDescent="0.3">
      <c r="A47" s="29" t="s">
        <v>59</v>
      </c>
      <c r="B47" s="148" t="s">
        <v>235</v>
      </c>
      <c r="C47" s="148"/>
      <c r="D47" s="148"/>
      <c r="E47" s="148"/>
      <c r="F47" s="148"/>
      <c r="G47" s="148"/>
      <c r="H47" s="148"/>
      <c r="I47" s="148"/>
      <c r="J47" s="148"/>
      <c r="K47" s="148"/>
      <c r="L47" s="148"/>
    </row>
    <row r="48" spans="1:13" s="89" customFormat="1" ht="15" customHeight="1" x14ac:dyDescent="0.3">
      <c r="A48" s="29" t="s">
        <v>64</v>
      </c>
      <c r="B48" s="148" t="s">
        <v>234</v>
      </c>
      <c r="C48" s="148"/>
      <c r="D48" s="148"/>
      <c r="E48" s="148"/>
      <c r="F48" s="148"/>
      <c r="G48" s="148"/>
      <c r="H48" s="148"/>
      <c r="I48" s="148"/>
      <c r="J48" s="148"/>
      <c r="K48" s="148"/>
      <c r="L48" s="148"/>
    </row>
    <row r="49" spans="1:13" s="89" customFormat="1" ht="39.75" customHeight="1" x14ac:dyDescent="0.3">
      <c r="A49" s="29" t="s">
        <v>165</v>
      </c>
      <c r="B49" s="148" t="s">
        <v>233</v>
      </c>
      <c r="C49" s="148"/>
      <c r="D49" s="148"/>
      <c r="E49" s="148"/>
      <c r="F49" s="148"/>
      <c r="G49" s="148"/>
      <c r="H49" s="148"/>
      <c r="I49" s="148"/>
      <c r="J49" s="148"/>
      <c r="K49" s="148"/>
      <c r="L49" s="148"/>
    </row>
    <row r="50" spans="1:13" x14ac:dyDescent="0.3">
      <c r="A50" s="1"/>
    </row>
    <row r="51" spans="1:13" ht="36.75" customHeight="1" x14ac:dyDescent="0.3">
      <c r="A51" s="1"/>
      <c r="C51" s="148"/>
      <c r="D51" s="148"/>
      <c r="E51" s="148"/>
      <c r="F51" s="148"/>
      <c r="G51" s="148"/>
      <c r="H51" s="148"/>
      <c r="I51" s="148"/>
      <c r="J51" s="148"/>
      <c r="K51" s="148"/>
      <c r="L51" s="148"/>
      <c r="M51" s="148"/>
    </row>
    <row r="52" spans="1:13" ht="39" customHeight="1" x14ac:dyDescent="0.3">
      <c r="A52" s="1"/>
      <c r="C52" s="148"/>
      <c r="D52" s="148"/>
      <c r="E52" s="148"/>
      <c r="F52" s="148"/>
      <c r="G52" s="148"/>
      <c r="H52" s="148"/>
      <c r="I52" s="148"/>
      <c r="J52" s="148"/>
      <c r="K52" s="148"/>
      <c r="L52" s="148"/>
      <c r="M52" s="148"/>
    </row>
    <row r="53" spans="1:13" x14ac:dyDescent="0.3">
      <c r="A53" s="1"/>
    </row>
    <row r="54" spans="1:13" x14ac:dyDescent="0.3">
      <c r="A54" s="1"/>
    </row>
    <row r="55" spans="1:13" x14ac:dyDescent="0.3">
      <c r="A55" s="1"/>
    </row>
    <row r="56" spans="1:13" x14ac:dyDescent="0.3">
      <c r="A56" s="1"/>
    </row>
    <row r="57" spans="1:13" x14ac:dyDescent="0.3">
      <c r="A57" s="1"/>
    </row>
    <row r="58" spans="1:13" x14ac:dyDescent="0.3">
      <c r="A58" s="1"/>
    </row>
    <row r="59" spans="1:13" x14ac:dyDescent="0.3">
      <c r="A59" s="1"/>
    </row>
    <row r="60" spans="1:13" x14ac:dyDescent="0.3">
      <c r="A60" s="1"/>
    </row>
    <row r="61" spans="1:13" x14ac:dyDescent="0.3">
      <c r="A61" s="1"/>
    </row>
    <row r="62" spans="1:13" x14ac:dyDescent="0.3">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hyperlinks>
    <hyperlink ref="C2" location="INDEX" display="Energy Transport, Natural Gas Main distribution line"/>
  </hyperlinks>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3" width="9.5546875" style="4" customWidth="1"/>
    <col min="4"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265</v>
      </c>
    </row>
    <row r="2" spans="2:19" ht="33.75" customHeight="1" thickBot="1" x14ac:dyDescent="0.35">
      <c r="B2" s="5" t="s">
        <v>0</v>
      </c>
      <c r="C2" s="151" t="s">
        <v>264</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Q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Q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87</v>
      </c>
      <c r="C16" s="52">
        <v>140</v>
      </c>
      <c r="D16" s="52">
        <v>140</v>
      </c>
      <c r="E16" s="52">
        <v>140</v>
      </c>
      <c r="F16" s="52">
        <v>140</v>
      </c>
      <c r="G16" s="52">
        <v>130</v>
      </c>
      <c r="H16" s="52">
        <v>150</v>
      </c>
      <c r="I16" s="52">
        <v>130</v>
      </c>
      <c r="J16" s="52">
        <v>150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50</v>
      </c>
      <c r="D21" s="24">
        <v>50</v>
      </c>
      <c r="E21" s="24">
        <v>50</v>
      </c>
      <c r="F21" s="24">
        <v>50</v>
      </c>
      <c r="G21" s="52">
        <v>45</v>
      </c>
      <c r="H21" s="24">
        <v>55.000000000000007</v>
      </c>
      <c r="I21" s="52">
        <v>45</v>
      </c>
      <c r="J21" s="24">
        <v>55.000000000000007</v>
      </c>
      <c r="K21" s="52" t="s">
        <v>19</v>
      </c>
      <c r="L21" s="52"/>
    </row>
    <row r="22" spans="2:12" ht="15" thickBot="1" x14ac:dyDescent="0.35">
      <c r="B22" s="47" t="s">
        <v>81</v>
      </c>
      <c r="C22" s="98">
        <v>50</v>
      </c>
      <c r="D22" s="24">
        <v>50</v>
      </c>
      <c r="E22" s="24">
        <v>50</v>
      </c>
      <c r="F22" s="24">
        <v>50</v>
      </c>
      <c r="G22" s="52">
        <v>45</v>
      </c>
      <c r="H22" s="24">
        <v>55.000000000000007</v>
      </c>
      <c r="I22" s="52">
        <v>45</v>
      </c>
      <c r="J22" s="24">
        <v>55.000000000000007</v>
      </c>
      <c r="K22" s="52" t="s">
        <v>19</v>
      </c>
      <c r="L22" s="52"/>
    </row>
    <row r="23" spans="2:12" ht="15" thickBot="1" x14ac:dyDescent="0.35">
      <c r="B23" s="47" t="s">
        <v>82</v>
      </c>
      <c r="C23" s="24">
        <v>50</v>
      </c>
      <c r="D23" s="24">
        <v>50</v>
      </c>
      <c r="E23" s="24">
        <v>50</v>
      </c>
      <c r="F23" s="24">
        <v>50</v>
      </c>
      <c r="G23" s="52">
        <v>45</v>
      </c>
      <c r="H23" s="24">
        <v>55.000000000000007</v>
      </c>
      <c r="I23" s="52">
        <v>45</v>
      </c>
      <c r="J23" s="24">
        <v>55.000000000000007</v>
      </c>
      <c r="K23" s="52" t="s">
        <v>19</v>
      </c>
      <c r="L23" s="52"/>
    </row>
    <row r="24" spans="2:12" ht="15" thickBot="1" x14ac:dyDescent="0.35">
      <c r="B24" s="47" t="s">
        <v>83</v>
      </c>
      <c r="C24" s="24">
        <v>50</v>
      </c>
      <c r="D24" s="24">
        <v>50</v>
      </c>
      <c r="E24" s="24">
        <v>50</v>
      </c>
      <c r="F24" s="24">
        <v>50</v>
      </c>
      <c r="G24" s="52">
        <v>45</v>
      </c>
      <c r="H24" s="24">
        <v>55.000000000000007</v>
      </c>
      <c r="I24" s="52">
        <v>45</v>
      </c>
      <c r="J24" s="24">
        <v>55.000000000000007</v>
      </c>
      <c r="K24" s="52" t="s">
        <v>19</v>
      </c>
      <c r="L24" s="52"/>
    </row>
    <row r="25" spans="2:12" ht="15" thickBot="1" x14ac:dyDescent="0.35">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 thickBot="1" x14ac:dyDescent="0.35">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750</v>
      </c>
      <c r="D33" s="24">
        <v>750</v>
      </c>
      <c r="E33" s="24">
        <v>750</v>
      </c>
      <c r="F33" s="24">
        <v>750</v>
      </c>
      <c r="G33" s="52">
        <v>600</v>
      </c>
      <c r="H33" s="52">
        <v>900</v>
      </c>
      <c r="I33" s="52">
        <v>600</v>
      </c>
      <c r="J33" s="52">
        <v>900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77" t="s">
        <v>244</v>
      </c>
      <c r="C40" s="177"/>
      <c r="D40" s="177"/>
      <c r="E40" s="177"/>
      <c r="F40" s="177"/>
      <c r="G40" s="177"/>
      <c r="H40" s="177"/>
      <c r="I40" s="177"/>
      <c r="J40" s="177"/>
      <c r="K40" s="177"/>
      <c r="L40" s="177"/>
    </row>
    <row r="41" spans="1:13" x14ac:dyDescent="0.3">
      <c r="A41" s="1">
        <v>2</v>
      </c>
      <c r="B41" s="177" t="s">
        <v>243</v>
      </c>
      <c r="C41" s="177"/>
      <c r="D41" s="177"/>
      <c r="E41" s="177"/>
      <c r="F41" s="177"/>
      <c r="G41" s="177"/>
      <c r="H41" s="177"/>
      <c r="I41" s="177"/>
      <c r="J41" s="177"/>
      <c r="K41" s="177"/>
      <c r="L41" s="177"/>
    </row>
    <row r="42" spans="1:13" ht="23.25" customHeight="1" x14ac:dyDescent="0.3">
      <c r="A42" s="1"/>
      <c r="B42" s="3" t="s">
        <v>13</v>
      </c>
      <c r="C42" s="2"/>
      <c r="D42" s="2"/>
      <c r="E42" s="2"/>
      <c r="F42" s="2"/>
      <c r="G42" s="2"/>
      <c r="H42" s="2"/>
      <c r="I42" s="2"/>
      <c r="J42" s="2"/>
      <c r="K42" s="2"/>
      <c r="L42" s="2"/>
      <c r="M42" s="2"/>
    </row>
    <row r="43" spans="1:13" ht="26.25" customHeight="1" x14ac:dyDescent="0.3">
      <c r="A43" s="29" t="s">
        <v>14</v>
      </c>
      <c r="B43" s="148" t="s">
        <v>261</v>
      </c>
      <c r="C43" s="148"/>
      <c r="D43" s="148"/>
      <c r="E43" s="148"/>
      <c r="F43" s="148"/>
      <c r="G43" s="148"/>
      <c r="H43" s="148"/>
      <c r="I43" s="148"/>
      <c r="J43" s="148"/>
      <c r="K43" s="148"/>
      <c r="L43" s="148"/>
      <c r="M43" s="49"/>
    </row>
    <row r="44" spans="1:13" ht="15" customHeight="1" x14ac:dyDescent="0.3">
      <c r="A44" s="29" t="s">
        <v>15</v>
      </c>
      <c r="B44" s="148" t="s">
        <v>260</v>
      </c>
      <c r="C44" s="148"/>
      <c r="D44" s="148"/>
      <c r="E44" s="148"/>
      <c r="F44" s="148"/>
      <c r="G44" s="148"/>
      <c r="H44" s="148"/>
      <c r="I44" s="148"/>
      <c r="J44" s="148"/>
      <c r="K44" s="148"/>
      <c r="L44" s="148"/>
      <c r="M44" s="49"/>
    </row>
    <row r="45" spans="1:13" ht="15" customHeight="1" x14ac:dyDescent="0.3">
      <c r="A45" s="29" t="s">
        <v>16</v>
      </c>
      <c r="B45" s="148" t="s">
        <v>259</v>
      </c>
      <c r="C45" s="148"/>
      <c r="D45" s="148"/>
      <c r="E45" s="148"/>
      <c r="F45" s="148"/>
      <c r="G45" s="148"/>
      <c r="H45" s="148"/>
      <c r="I45" s="148"/>
      <c r="J45" s="148"/>
      <c r="K45" s="148"/>
      <c r="L45" s="148"/>
      <c r="M45" s="49"/>
    </row>
    <row r="46" spans="1:13" x14ac:dyDescent="0.3">
      <c r="A46" s="29" t="s">
        <v>17</v>
      </c>
      <c r="B46" s="148" t="s">
        <v>258</v>
      </c>
      <c r="C46" s="148"/>
      <c r="D46" s="148"/>
      <c r="E46" s="148"/>
      <c r="F46" s="148"/>
      <c r="G46" s="148"/>
      <c r="H46" s="148"/>
      <c r="I46" s="148"/>
      <c r="J46" s="148"/>
      <c r="K46" s="148"/>
      <c r="L46" s="148"/>
      <c r="M46" s="49"/>
    </row>
    <row r="47" spans="1:13" x14ac:dyDescent="0.3">
      <c r="A47" s="29" t="s">
        <v>18</v>
      </c>
      <c r="B47" s="148" t="s">
        <v>257</v>
      </c>
      <c r="C47" s="148"/>
      <c r="D47" s="148"/>
      <c r="E47" s="148"/>
      <c r="F47" s="148"/>
      <c r="G47" s="148"/>
      <c r="H47" s="148"/>
      <c r="I47" s="148"/>
      <c r="J47" s="148"/>
      <c r="K47" s="148"/>
      <c r="L47" s="148"/>
      <c r="M47" s="49"/>
    </row>
    <row r="48" spans="1:13" ht="14.25" customHeight="1" x14ac:dyDescent="0.3">
      <c r="A48" s="29" t="s">
        <v>19</v>
      </c>
      <c r="B48" s="148" t="s">
        <v>256</v>
      </c>
      <c r="C48" s="148"/>
      <c r="D48" s="148"/>
      <c r="E48" s="148"/>
      <c r="F48" s="148"/>
      <c r="G48" s="148"/>
      <c r="H48" s="148"/>
      <c r="I48" s="148"/>
      <c r="J48" s="148"/>
      <c r="K48" s="148"/>
      <c r="L48" s="148"/>
      <c r="M48" s="49"/>
    </row>
    <row r="49" spans="1:14" ht="15" customHeight="1" x14ac:dyDescent="0.3">
      <c r="A49" s="29" t="s">
        <v>43</v>
      </c>
      <c r="B49" s="148" t="s">
        <v>255</v>
      </c>
      <c r="C49" s="148"/>
      <c r="D49" s="148"/>
      <c r="E49" s="148"/>
      <c r="F49" s="148"/>
      <c r="G49" s="148"/>
      <c r="H49" s="148"/>
      <c r="I49" s="148"/>
      <c r="J49" s="148"/>
      <c r="K49" s="148"/>
      <c r="L49" s="148"/>
      <c r="M49" s="49"/>
    </row>
    <row r="50" spans="1:14" x14ac:dyDescent="0.3">
      <c r="A50" s="29" t="s">
        <v>55</v>
      </c>
      <c r="B50" s="148" t="s">
        <v>254</v>
      </c>
      <c r="C50" s="148"/>
      <c r="D50" s="148"/>
      <c r="E50" s="148"/>
      <c r="F50" s="148"/>
      <c r="G50" s="148"/>
      <c r="H50" s="148"/>
      <c r="I50" s="148"/>
      <c r="J50" s="148"/>
      <c r="K50" s="148"/>
      <c r="L50" s="148"/>
      <c r="M50" s="49"/>
      <c r="N50" s="4" t="s">
        <v>253</v>
      </c>
    </row>
    <row r="51" spans="1:14" ht="15" customHeight="1" x14ac:dyDescent="0.3">
      <c r="A51" s="29" t="s">
        <v>59</v>
      </c>
      <c r="B51" s="148" t="s">
        <v>252</v>
      </c>
      <c r="C51" s="148"/>
      <c r="D51" s="148"/>
      <c r="E51" s="148"/>
      <c r="F51" s="148"/>
      <c r="G51" s="148"/>
      <c r="H51" s="148"/>
      <c r="I51" s="148"/>
      <c r="J51" s="148"/>
      <c r="K51" s="148"/>
      <c r="L51" s="148"/>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hyperlinks>
    <hyperlink ref="C2" location="INDEX" display="Energy Transport Natural Gas Distribution, New distribution in existing rual area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55"/>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271</v>
      </c>
    </row>
    <row r="2" spans="2:19" ht="33.75" customHeight="1" thickBot="1" x14ac:dyDescent="0.35">
      <c r="B2" s="5" t="s">
        <v>0</v>
      </c>
      <c r="C2" s="151" t="s">
        <v>270</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R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30"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74</v>
      </c>
      <c r="C16" s="52">
        <v>150</v>
      </c>
      <c r="D16" s="52">
        <v>150</v>
      </c>
      <c r="E16" s="52">
        <v>150</v>
      </c>
      <c r="F16" s="52">
        <v>150</v>
      </c>
      <c r="G16" s="52">
        <v>140</v>
      </c>
      <c r="H16" s="52">
        <v>170</v>
      </c>
      <c r="I16" s="52">
        <v>140</v>
      </c>
      <c r="J16" s="52">
        <v>170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 thickBot="1" x14ac:dyDescent="0.35">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 thickBot="1" x14ac:dyDescent="0.35">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 thickBot="1" x14ac:dyDescent="0.35">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 thickBot="1" x14ac:dyDescent="0.35">
      <c r="B25" s="47" t="s">
        <v>84</v>
      </c>
      <c r="C25" s="24">
        <v>60</v>
      </c>
      <c r="D25" s="24">
        <v>60</v>
      </c>
      <c r="E25" s="24">
        <v>60</v>
      </c>
      <c r="F25" s="24">
        <v>60</v>
      </c>
      <c r="G25" s="52">
        <v>54</v>
      </c>
      <c r="H25" s="24">
        <v>66</v>
      </c>
      <c r="I25" s="52">
        <v>54</v>
      </c>
      <c r="J25" s="24">
        <v>66</v>
      </c>
      <c r="K25" s="52" t="s">
        <v>43</v>
      </c>
      <c r="L25" s="52"/>
    </row>
    <row r="26" spans="2:12" ht="15" thickBot="1" x14ac:dyDescent="0.35">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310</v>
      </c>
      <c r="D33" s="24">
        <v>310</v>
      </c>
      <c r="E33" s="24">
        <v>310</v>
      </c>
      <c r="F33" s="24">
        <v>310</v>
      </c>
      <c r="G33" s="52">
        <v>250</v>
      </c>
      <c r="H33" s="52">
        <v>370</v>
      </c>
      <c r="I33" s="52">
        <v>250</v>
      </c>
      <c r="J33" s="52">
        <v>370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48" t="s">
        <v>269</v>
      </c>
      <c r="C40" s="148"/>
      <c r="D40" s="148"/>
      <c r="E40" s="148"/>
      <c r="F40" s="148"/>
      <c r="G40" s="148"/>
      <c r="H40" s="148"/>
      <c r="I40" s="148"/>
      <c r="J40" s="148"/>
      <c r="K40" s="148"/>
      <c r="L40" s="148"/>
    </row>
    <row r="41" spans="1:13" x14ac:dyDescent="0.3">
      <c r="A41" s="1">
        <v>2</v>
      </c>
      <c r="B41" s="148" t="s">
        <v>243</v>
      </c>
      <c r="C41" s="148"/>
      <c r="D41" s="148"/>
      <c r="E41" s="148"/>
      <c r="F41" s="148"/>
      <c r="G41" s="148"/>
      <c r="H41" s="148"/>
      <c r="I41" s="148"/>
      <c r="J41" s="148"/>
      <c r="K41" s="148"/>
      <c r="L41" s="148"/>
    </row>
    <row r="42" spans="1:13" x14ac:dyDescent="0.3">
      <c r="A42" s="1"/>
      <c r="B42" s="49"/>
      <c r="C42" s="49"/>
      <c r="D42" s="49"/>
      <c r="E42" s="49"/>
      <c r="F42" s="49"/>
      <c r="G42" s="49"/>
      <c r="H42" s="49"/>
      <c r="I42" s="49"/>
      <c r="J42" s="49"/>
      <c r="K42" s="49"/>
      <c r="L42" s="49"/>
    </row>
    <row r="43" spans="1:13" x14ac:dyDescent="0.3">
      <c r="A43" s="1"/>
      <c r="B43" s="3" t="s">
        <v>13</v>
      </c>
      <c r="C43" s="2"/>
      <c r="D43" s="2"/>
      <c r="E43" s="2"/>
      <c r="F43" s="2"/>
      <c r="G43" s="2"/>
      <c r="H43" s="2"/>
      <c r="I43" s="2"/>
      <c r="J43" s="2"/>
      <c r="K43" s="2"/>
      <c r="L43" s="2"/>
      <c r="M43" s="2"/>
    </row>
    <row r="44" spans="1:13" ht="27" customHeight="1" x14ac:dyDescent="0.3">
      <c r="A44" s="1" t="s">
        <v>14</v>
      </c>
      <c r="B44" s="148" t="s">
        <v>268</v>
      </c>
      <c r="C44" s="148"/>
      <c r="D44" s="148"/>
      <c r="E44" s="148"/>
      <c r="F44" s="148"/>
      <c r="G44" s="148"/>
      <c r="H44" s="148"/>
      <c r="I44" s="148"/>
      <c r="J44" s="148"/>
      <c r="K44" s="148"/>
      <c r="L44" s="148"/>
      <c r="M44" s="148"/>
    </row>
    <row r="45" spans="1:13" ht="15" customHeight="1" x14ac:dyDescent="0.3">
      <c r="A45" s="1" t="s">
        <v>15</v>
      </c>
      <c r="B45" s="148" t="s">
        <v>260</v>
      </c>
      <c r="C45" s="148"/>
      <c r="D45" s="148"/>
      <c r="E45" s="148"/>
      <c r="F45" s="148"/>
      <c r="G45" s="148"/>
      <c r="H45" s="148"/>
      <c r="I45" s="148"/>
      <c r="J45" s="148"/>
      <c r="K45" s="148"/>
      <c r="L45" s="148"/>
      <c r="M45" s="148"/>
    </row>
    <row r="46" spans="1:13" x14ac:dyDescent="0.3">
      <c r="A46" s="1" t="s">
        <v>16</v>
      </c>
      <c r="B46" s="77" t="s">
        <v>259</v>
      </c>
      <c r="C46" s="49"/>
      <c r="D46" s="49"/>
      <c r="E46" s="49"/>
      <c r="F46" s="49"/>
      <c r="G46" s="49"/>
      <c r="H46" s="49"/>
      <c r="I46" s="49"/>
      <c r="J46" s="49"/>
      <c r="K46" s="49"/>
      <c r="L46" s="49"/>
      <c r="M46" s="49"/>
    </row>
    <row r="47" spans="1:13" x14ac:dyDescent="0.3">
      <c r="A47" s="1" t="s">
        <v>17</v>
      </c>
      <c r="B47" s="77" t="s">
        <v>258</v>
      </c>
      <c r="C47" s="49"/>
      <c r="D47" s="49"/>
      <c r="E47" s="49"/>
      <c r="F47" s="49"/>
      <c r="G47" s="49"/>
      <c r="H47" s="49"/>
      <c r="I47" s="49"/>
      <c r="J47" s="49"/>
      <c r="K47" s="49"/>
      <c r="L47" s="49"/>
      <c r="M47" s="49"/>
    </row>
    <row r="48" spans="1:13" x14ac:dyDescent="0.3">
      <c r="A48" s="1" t="s">
        <v>18</v>
      </c>
      <c r="B48" s="23" t="s">
        <v>257</v>
      </c>
      <c r="C48" s="23"/>
      <c r="D48" s="23"/>
      <c r="E48" s="23"/>
      <c r="F48" s="23"/>
      <c r="G48" s="23"/>
      <c r="H48" s="23"/>
      <c r="I48" s="23"/>
      <c r="J48" s="23"/>
      <c r="K48" s="23"/>
      <c r="L48" s="23"/>
      <c r="M48" s="23"/>
    </row>
    <row r="49" spans="1:13" x14ac:dyDescent="0.3">
      <c r="A49" s="1" t="s">
        <v>19</v>
      </c>
      <c r="B49" s="23" t="s">
        <v>267</v>
      </c>
      <c r="C49" s="49"/>
      <c r="D49" s="49"/>
      <c r="E49" s="49"/>
      <c r="F49" s="49"/>
      <c r="G49" s="49"/>
      <c r="H49" s="49"/>
      <c r="I49" s="49"/>
      <c r="J49" s="49"/>
      <c r="K49" s="49"/>
      <c r="L49" s="49"/>
      <c r="M49" s="49"/>
    </row>
    <row r="50" spans="1:13" x14ac:dyDescent="0.3">
      <c r="A50" s="1" t="s">
        <v>43</v>
      </c>
      <c r="B50" s="102" t="s">
        <v>266</v>
      </c>
      <c r="C50" s="101"/>
      <c r="D50" s="101"/>
      <c r="E50" s="101"/>
      <c r="F50" s="101"/>
      <c r="G50" s="101"/>
      <c r="H50" s="101"/>
      <c r="I50" s="101"/>
      <c r="J50" s="101"/>
      <c r="K50" s="101"/>
      <c r="L50" s="101"/>
      <c r="M50" s="101"/>
    </row>
    <row r="51" spans="1:13" x14ac:dyDescent="0.3">
      <c r="A51" s="1" t="s">
        <v>55</v>
      </c>
      <c r="B51" s="77" t="s">
        <v>254</v>
      </c>
      <c r="C51" s="23"/>
      <c r="D51" s="23"/>
      <c r="E51" s="23"/>
      <c r="F51" s="23"/>
      <c r="G51" s="23"/>
      <c r="H51" s="23"/>
      <c r="I51" s="23"/>
      <c r="J51" s="23"/>
      <c r="K51" s="23"/>
      <c r="L51" s="23"/>
      <c r="M51" s="23"/>
    </row>
    <row r="52" spans="1:13" x14ac:dyDescent="0.3">
      <c r="A52" s="1" t="s">
        <v>59</v>
      </c>
      <c r="B52" s="23" t="s">
        <v>252</v>
      </c>
      <c r="C52" s="23"/>
      <c r="D52" s="23"/>
      <c r="E52" s="23"/>
      <c r="F52" s="23"/>
      <c r="G52" s="23"/>
      <c r="H52" s="23"/>
      <c r="I52" s="23"/>
      <c r="J52" s="23"/>
      <c r="K52" s="23"/>
      <c r="L52" s="23"/>
      <c r="M52" s="23"/>
    </row>
    <row r="53" spans="1:13" x14ac:dyDescent="0.3">
      <c r="A53" s="1"/>
    </row>
    <row r="54" spans="1:13" x14ac:dyDescent="0.3">
      <c r="A54" s="1"/>
    </row>
    <row r="55" spans="1:13" x14ac:dyDescent="0.3">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hyperlinks>
    <hyperlink ref="C2" location="INDEX" display="Energy Transport, Natural Gas Distribution, New distribution in existing suburban area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F9B706-0656-446D-964F-EA1730117130}"/>
</file>

<file path=customXml/itemProps2.xml><?xml version="1.0" encoding="utf-8"?>
<ds:datastoreItem xmlns:ds="http://schemas.openxmlformats.org/officeDocument/2006/customXml" ds:itemID="{1408A965-9907-4604-B9AA-799D50F5807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CC0F26E-90E0-459D-9022-206F9A8CC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21</vt:i4>
      </vt:variant>
    </vt:vector>
  </HeadingPairs>
  <TitlesOfParts>
    <vt:vector size="49" baseType="lpstr">
      <vt:lpstr>Index</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121 co2 pipeline</vt:lpstr>
      <vt:lpstr>122 co2 road transport</vt:lpstr>
      <vt:lpstr>123 co2 ship transport</vt:lpstr>
      <vt:lpstr>co2 terminals</vt:lpstr>
      <vt:lpstr>H2 140</vt:lpstr>
      <vt:lpstr>H2 70</vt:lpstr>
      <vt:lpstr>NH3</vt:lpstr>
      <vt:lpstr>DME</vt:lpstr>
      <vt:lpstr>TOLU</vt:lpstr>
      <vt:lpstr>Road transport</vt:lpstr>
      <vt:lpstr>Ship Transport</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sheet3</vt:lpstr>
      <vt:lpstr>sheet4</vt:lpstr>
      <vt:lpstr>sheet5</vt:lpstr>
      <vt:lpstr>sheet6</vt:lpstr>
      <vt:lpstr>sheet7</vt:lpstr>
      <vt:lpstr>sheet8</vt:lpstr>
      <vt:lpstr>sheet9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Christoph Wolter</cp:lastModifiedBy>
  <cp:lastPrinted>2016-10-28T11:02:49Z</cp:lastPrinted>
  <dcterms:created xsi:type="dcterms:W3CDTF">2014-12-17T09:35:38Z</dcterms:created>
  <dcterms:modified xsi:type="dcterms:W3CDTF">2021-03-05T08:47:55Z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