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Fremskrivninger\Basisfremskrivninger\2021 Klimastatus og -fremskrivning\16 Dataark\Dataark til offentliggørelse\BGE arbejdskopi\"/>
    </mc:Choice>
  </mc:AlternateContent>
  <bookViews>
    <workbookView xWindow="0" yWindow="0" windowWidth="19200" windowHeight="6760" tabRatio="872"/>
  </bookViews>
  <sheets>
    <sheet name="Velkommen" sheetId="17" r:id="rId1"/>
    <sheet name="Liste over tabeller" sheetId="8" r:id="rId2"/>
    <sheet name="Tabel 1 Antal dyr" sheetId="1" r:id="rId3"/>
    <sheet name="Tabel 2 Staldtypefordeling" sheetId="9" r:id="rId4"/>
    <sheet name="Tabel 3 CH4 fra fordøjelse" sheetId="10" r:id="rId5"/>
    <sheet name="Tabel 4 CH4 fra gødning" sheetId="2" r:id="rId6"/>
    <sheet name="Tabel 5 N2O fra gødning" sheetId="3" r:id="rId7"/>
    <sheet name="Tabel 6 Gødningsmængder" sheetId="14" r:id="rId8"/>
    <sheet name="Tabel 7 Miljøteknologi" sheetId="15" r:id="rId9"/>
    <sheet name="Tabel 8 Reduktionsfaktorer" sheetId="4" r:id="rId10"/>
    <sheet name="Tabel 9 Gylle afsat til biogas" sheetId="6" r:id="rId11"/>
    <sheet name="Tabel 10 N-udskillelse" sheetId="16" r:id="rId12"/>
    <sheet name="Tabel 11 Baggrundstal kvæg" sheetId="7" r:id="rId13"/>
    <sheet name="Tabel 12 Handelsgødning" sheetId="18" r:id="rId14"/>
    <sheet name="Tabel 13 Vægtet opholdstid" sheetId="19" r:id="rId15"/>
    <sheet name="Reference liste" sheetId="20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4" l="1"/>
  <c r="B20" i="14"/>
  <c r="B23" i="10" l="1"/>
  <c r="B25" i="10"/>
  <c r="Q20" i="14" l="1"/>
  <c r="C25" i="3"/>
  <c r="B18" i="10" l="1"/>
  <c r="AH25" i="3" l="1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Z18" i="10"/>
  <c r="AG18" i="10"/>
  <c r="AH18" i="10"/>
  <c r="AI18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F18" i="10"/>
  <c r="C18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C25" i="2"/>
  <c r="AG21" i="7" l="1"/>
  <c r="AK22" i="7"/>
  <c r="AG22" i="7" l="1"/>
  <c r="AS21" i="7"/>
  <c r="AZ21" i="7"/>
  <c r="AV21" i="7"/>
  <c r="AR21" i="7"/>
  <c r="AN21" i="7"/>
  <c r="AW22" i="7"/>
  <c r="AK21" i="7"/>
  <c r="AO22" i="7"/>
  <c r="AJ21" i="7"/>
  <c r="AZ22" i="7"/>
  <c r="AR22" i="7"/>
  <c r="AJ22" i="7"/>
  <c r="AY22" i="7"/>
  <c r="AQ22" i="7"/>
  <c r="AI22" i="7"/>
  <c r="AU21" i="7"/>
  <c r="AM21" i="7"/>
  <c r="AX22" i="7"/>
  <c r="AP22" i="7"/>
  <c r="AH22" i="7"/>
  <c r="AT21" i="7"/>
  <c r="AL21" i="7"/>
  <c r="AU22" i="7"/>
  <c r="AM22" i="7"/>
  <c r="AY21" i="7"/>
  <c r="AQ21" i="7"/>
  <c r="AI21" i="7"/>
  <c r="AV22" i="7"/>
  <c r="AN22" i="7"/>
  <c r="AF21" i="7"/>
  <c r="AT22" i="7"/>
  <c r="AL22" i="7"/>
  <c r="AX21" i="7"/>
  <c r="AP21" i="7"/>
  <c r="AH21" i="7"/>
  <c r="AF22" i="7"/>
  <c r="AS22" i="7"/>
  <c r="AW21" i="7"/>
  <c r="AO21" i="7"/>
  <c r="AT7" i="18" l="1"/>
  <c r="AU7" i="18"/>
  <c r="AV7" i="18"/>
  <c r="AW7" i="18"/>
  <c r="AX7" i="18"/>
  <c r="AY7" i="18"/>
  <c r="AZ7" i="18"/>
  <c r="AS7" i="18"/>
  <c r="P27" i="15" l="1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AI27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AF28" i="15"/>
  <c r="AG28" i="15"/>
  <c r="AH28" i="15"/>
  <c r="AI28" i="15"/>
  <c r="O27" i="15"/>
  <c r="O28" i="15"/>
  <c r="N28" i="15"/>
  <c r="N27" i="15"/>
  <c r="AN20" i="14" l="1"/>
  <c r="AV20" i="14"/>
  <c r="AP36" i="14"/>
  <c r="AX36" i="14"/>
  <c r="AG36" i="14"/>
  <c r="AL36" i="14"/>
  <c r="AM36" i="14"/>
  <c r="AO36" i="14"/>
  <c r="AS36" i="14"/>
  <c r="AH36" i="14"/>
  <c r="AK36" i="14"/>
  <c r="AN36" i="14"/>
  <c r="AT36" i="14"/>
  <c r="AU36" i="14"/>
  <c r="AV36" i="14"/>
  <c r="AW36" i="14"/>
  <c r="F36" i="14"/>
  <c r="N36" i="14"/>
  <c r="V36" i="14"/>
  <c r="AD36" i="14"/>
  <c r="AF36" i="14"/>
  <c r="AC36" i="14"/>
  <c r="M36" i="14"/>
  <c r="E36" i="14"/>
  <c r="B36" i="14"/>
  <c r="AG20" i="14"/>
  <c r="AH20" i="14"/>
  <c r="AI20" i="14"/>
  <c r="AJ20" i="14"/>
  <c r="AK20" i="14"/>
  <c r="AL20" i="14"/>
  <c r="AM20" i="14"/>
  <c r="AO20" i="14"/>
  <c r="AP20" i="14"/>
  <c r="AQ20" i="14"/>
  <c r="AR20" i="14"/>
  <c r="AS20" i="14"/>
  <c r="AT20" i="14"/>
  <c r="AU20" i="14"/>
  <c r="AW20" i="14"/>
  <c r="AX20" i="14"/>
  <c r="AY20" i="14"/>
  <c r="AZ20" i="14"/>
  <c r="C20" i="14"/>
  <c r="D20" i="14"/>
  <c r="E20" i="14"/>
  <c r="H20" i="14"/>
  <c r="I20" i="14"/>
  <c r="J20" i="14"/>
  <c r="K20" i="14"/>
  <c r="M20" i="14"/>
  <c r="P20" i="14"/>
  <c r="R20" i="14"/>
  <c r="S20" i="14"/>
  <c r="T20" i="14"/>
  <c r="U20" i="14"/>
  <c r="X20" i="14"/>
  <c r="Y20" i="14"/>
  <c r="Z20" i="14"/>
  <c r="AA20" i="14"/>
  <c r="AB20" i="14"/>
  <c r="AC20" i="14"/>
  <c r="AF20" i="14"/>
  <c r="F20" i="14"/>
  <c r="G20" i="14"/>
  <c r="N20" i="14"/>
  <c r="O20" i="14"/>
  <c r="V20" i="14"/>
  <c r="W20" i="14"/>
  <c r="AD20" i="14"/>
  <c r="AE20" i="14"/>
  <c r="AZ36" i="14" l="1"/>
  <c r="AR36" i="14"/>
  <c r="AJ36" i="14"/>
  <c r="AY36" i="14"/>
  <c r="AQ36" i="14"/>
  <c r="AI36" i="14"/>
  <c r="X36" i="14"/>
  <c r="P36" i="14"/>
  <c r="H36" i="14"/>
  <c r="AB36" i="14"/>
  <c r="T36" i="14"/>
  <c r="L36" i="14"/>
  <c r="D36" i="14"/>
  <c r="Z36" i="14"/>
  <c r="R36" i="14"/>
  <c r="J36" i="14"/>
  <c r="U36" i="14"/>
  <c r="AE36" i="14"/>
  <c r="W36" i="14"/>
  <c r="O36" i="14"/>
  <c r="G36" i="14"/>
  <c r="AA36" i="14"/>
  <c r="S36" i="14"/>
  <c r="K36" i="14"/>
  <c r="C36" i="14"/>
  <c r="Y36" i="14"/>
  <c r="Q36" i="14"/>
  <c r="I36" i="14"/>
  <c r="I25" i="2" l="1"/>
  <c r="Q25" i="2"/>
  <c r="Y25" i="2"/>
  <c r="AC25" i="2" l="1"/>
  <c r="U25" i="2"/>
  <c r="M25" i="2"/>
  <c r="E25" i="2"/>
  <c r="AA25" i="2"/>
  <c r="S25" i="2"/>
  <c r="K25" i="2"/>
  <c r="AN25" i="2"/>
  <c r="AU25" i="2"/>
  <c r="AO25" i="2"/>
  <c r="AY25" i="2"/>
  <c r="AQ25" i="2"/>
  <c r="AI25" i="2"/>
  <c r="AP25" i="2"/>
  <c r="AK25" i="2"/>
  <c r="AV25" i="2"/>
  <c r="AZ25" i="2"/>
  <c r="AR25" i="2"/>
  <c r="AJ25" i="2"/>
  <c r="AD25" i="2"/>
  <c r="V25" i="2"/>
  <c r="F25" i="2"/>
  <c r="AS25" i="2"/>
  <c r="AB25" i="2"/>
  <c r="T25" i="2"/>
  <c r="L25" i="2"/>
  <c r="D25" i="2"/>
  <c r="AM25" i="2"/>
  <c r="N25" i="2"/>
  <c r="AX25" i="2"/>
  <c r="BA25" i="2"/>
  <c r="AL25" i="2"/>
  <c r="Z25" i="2"/>
  <c r="R25" i="2"/>
  <c r="J25" i="2"/>
  <c r="AH25" i="2"/>
  <c r="AW25" i="2"/>
  <c r="AF25" i="2"/>
  <c r="X25" i="2"/>
  <c r="P25" i="2"/>
  <c r="H25" i="2"/>
  <c r="AE25" i="2"/>
  <c r="W25" i="2"/>
  <c r="O25" i="2"/>
  <c r="G25" i="2"/>
  <c r="AT25" i="2"/>
  <c r="AG25" i="2"/>
  <c r="C40" i="3" l="1"/>
  <c r="C37" i="3"/>
  <c r="C36" i="3"/>
  <c r="C34" i="3"/>
  <c r="C35" i="3"/>
  <c r="C33" i="3"/>
  <c r="AM23" i="10" l="1"/>
  <c r="AN30" i="3"/>
  <c r="AN30" i="2"/>
  <c r="R28" i="10"/>
  <c r="S35" i="3"/>
  <c r="S35" i="2"/>
  <c r="L26" i="10"/>
  <c r="M33" i="3"/>
  <c r="M33" i="2"/>
  <c r="AO26" i="10"/>
  <c r="AP33" i="3"/>
  <c r="AP33" i="2"/>
  <c r="C39" i="2"/>
  <c r="C39" i="3"/>
  <c r="X32" i="3"/>
  <c r="X32" i="2"/>
  <c r="F33" i="10"/>
  <c r="G40" i="3"/>
  <c r="G40" i="2"/>
  <c r="AH33" i="10"/>
  <c r="AI40" i="3"/>
  <c r="AI40" i="2"/>
  <c r="C30" i="3"/>
  <c r="AE30" i="3"/>
  <c r="AE30" i="2"/>
  <c r="W30" i="3"/>
  <c r="W30" i="2"/>
  <c r="O30" i="3"/>
  <c r="O30" i="2"/>
  <c r="G30" i="3"/>
  <c r="G30" i="2"/>
  <c r="AT23" i="10"/>
  <c r="AU30" i="3"/>
  <c r="AU30" i="2"/>
  <c r="AL23" i="10"/>
  <c r="AM30" i="3"/>
  <c r="AM30" i="2"/>
  <c r="AA31" i="3"/>
  <c r="AA31" i="2"/>
  <c r="S31" i="3"/>
  <c r="S31" i="2"/>
  <c r="K31" i="3"/>
  <c r="K31" i="2"/>
  <c r="Y28" i="10"/>
  <c r="Z35" i="3"/>
  <c r="Z35" i="2"/>
  <c r="Q28" i="10"/>
  <c r="R35" i="3"/>
  <c r="R35" i="2"/>
  <c r="I28" i="10"/>
  <c r="J35" i="3"/>
  <c r="J35" i="2"/>
  <c r="AD27" i="10"/>
  <c r="AE34" i="3"/>
  <c r="AE34" i="2"/>
  <c r="V27" i="10"/>
  <c r="W34" i="3"/>
  <c r="W34" i="2"/>
  <c r="N27" i="10"/>
  <c r="O34" i="3"/>
  <c r="O34" i="2"/>
  <c r="F27" i="10"/>
  <c r="G34" i="3"/>
  <c r="G34" i="2"/>
  <c r="AA26" i="10"/>
  <c r="AB33" i="3"/>
  <c r="AB33" i="2"/>
  <c r="S26" i="10"/>
  <c r="T33" i="3"/>
  <c r="T33" i="2"/>
  <c r="K26" i="10"/>
  <c r="L33" i="3"/>
  <c r="L33" i="2"/>
  <c r="C26" i="10"/>
  <c r="D33" i="3"/>
  <c r="D33" i="2"/>
  <c r="AV28" i="10"/>
  <c r="AW35" i="3"/>
  <c r="AW35" i="2"/>
  <c r="AN28" i="10"/>
  <c r="AO35" i="3"/>
  <c r="AO35" i="2"/>
  <c r="AZ27" i="10"/>
  <c r="BA34" i="3"/>
  <c r="BA34" i="2"/>
  <c r="AR27" i="10"/>
  <c r="AS34" i="3"/>
  <c r="AS34" i="2"/>
  <c r="AJ27" i="10"/>
  <c r="AK34" i="3"/>
  <c r="AK34" i="2"/>
  <c r="AV26" i="10"/>
  <c r="AW33" i="3"/>
  <c r="AW33" i="2"/>
  <c r="AN26" i="10"/>
  <c r="AO33" i="3"/>
  <c r="AO33" i="2"/>
  <c r="C38" i="3"/>
  <c r="B31" i="10"/>
  <c r="Z31" i="10"/>
  <c r="AA38" i="3"/>
  <c r="AA38" i="2"/>
  <c r="R31" i="10"/>
  <c r="S38" i="3"/>
  <c r="S38" i="2"/>
  <c r="J31" i="10"/>
  <c r="K38" i="3"/>
  <c r="K38" i="2"/>
  <c r="AF39" i="3"/>
  <c r="AF39" i="2"/>
  <c r="X39" i="3"/>
  <c r="X39" i="2"/>
  <c r="P39" i="3"/>
  <c r="P39" i="2"/>
  <c r="H39" i="3"/>
  <c r="H39" i="2"/>
  <c r="AB29" i="10"/>
  <c r="AC36" i="3"/>
  <c r="AC36" i="2"/>
  <c r="T29" i="10"/>
  <c r="U36" i="3"/>
  <c r="U36" i="2"/>
  <c r="L29" i="10"/>
  <c r="M36" i="3"/>
  <c r="M36" i="2"/>
  <c r="D29" i="10"/>
  <c r="E36" i="3"/>
  <c r="E36" i="2"/>
  <c r="AE32" i="3"/>
  <c r="AE32" i="2"/>
  <c r="W32" i="3"/>
  <c r="W32" i="2"/>
  <c r="O32" i="3"/>
  <c r="O32" i="2"/>
  <c r="G32" i="3"/>
  <c r="G32" i="2"/>
  <c r="AC33" i="10"/>
  <c r="AD40" i="3"/>
  <c r="AD40" i="2"/>
  <c r="U33" i="10"/>
  <c r="V40" i="3"/>
  <c r="V40" i="2"/>
  <c r="M33" i="10"/>
  <c r="N40" i="3"/>
  <c r="N40" i="2"/>
  <c r="E33" i="10"/>
  <c r="F40" i="3"/>
  <c r="F40" i="2"/>
  <c r="Z30" i="10"/>
  <c r="AA37" i="3"/>
  <c r="AA37" i="2"/>
  <c r="R30" i="10"/>
  <c r="S37" i="3"/>
  <c r="S37" i="2"/>
  <c r="J30" i="10"/>
  <c r="K37" i="3"/>
  <c r="K37" i="2"/>
  <c r="AF25" i="10"/>
  <c r="AG32" i="3"/>
  <c r="AG32" i="2"/>
  <c r="AW33" i="10"/>
  <c r="AX40" i="3"/>
  <c r="AX40" i="2"/>
  <c r="AO33" i="10"/>
  <c r="AP40" i="3"/>
  <c r="AP40" i="2"/>
  <c r="AG33" i="10"/>
  <c r="AH40" i="3"/>
  <c r="AH40" i="2"/>
  <c r="AS30" i="10"/>
  <c r="AT37" i="3"/>
  <c r="AT37" i="2"/>
  <c r="AK30" i="10"/>
  <c r="AL37" i="3"/>
  <c r="AL37" i="2"/>
  <c r="AW29" i="10"/>
  <c r="AX36" i="3"/>
  <c r="AX36" i="2"/>
  <c r="AO29" i="10"/>
  <c r="AP36" i="3"/>
  <c r="AP36" i="2"/>
  <c r="AG29" i="10"/>
  <c r="AH36" i="3"/>
  <c r="AH36" i="2"/>
  <c r="AW25" i="10"/>
  <c r="AX32" i="3"/>
  <c r="AX32" i="2"/>
  <c r="AO25" i="10"/>
  <c r="AP32" i="3"/>
  <c r="AP32" i="2"/>
  <c r="AG25" i="10"/>
  <c r="AH32" i="3"/>
  <c r="AH32" i="2"/>
  <c r="AF30" i="3"/>
  <c r="AF30" i="2"/>
  <c r="Z28" i="10"/>
  <c r="AA35" i="3"/>
  <c r="AA35" i="2"/>
  <c r="G27" i="10"/>
  <c r="H34" i="3"/>
  <c r="H34" i="2"/>
  <c r="AO28" i="10"/>
  <c r="AP35" i="3"/>
  <c r="AP35" i="2"/>
  <c r="AW26" i="10"/>
  <c r="AX33" i="3"/>
  <c r="AX33" i="2"/>
  <c r="Y39" i="3"/>
  <c r="Y39" i="2"/>
  <c r="U29" i="10"/>
  <c r="V36" i="3"/>
  <c r="V36" i="2"/>
  <c r="P32" i="3"/>
  <c r="P32" i="2"/>
  <c r="K30" i="10"/>
  <c r="L37" i="3"/>
  <c r="L37" i="2"/>
  <c r="AH29" i="10"/>
  <c r="AI36" i="3"/>
  <c r="AI36" i="2"/>
  <c r="F30" i="3"/>
  <c r="F30" i="2"/>
  <c r="AL30" i="3"/>
  <c r="AL30" i="2"/>
  <c r="R31" i="3"/>
  <c r="R31" i="2"/>
  <c r="AE39" i="3"/>
  <c r="AE39" i="2"/>
  <c r="W39" i="3"/>
  <c r="W39" i="2"/>
  <c r="O39" i="3"/>
  <c r="O39" i="2"/>
  <c r="G39" i="3"/>
  <c r="G39" i="2"/>
  <c r="AA29" i="10"/>
  <c r="AB36" i="3"/>
  <c r="AB36" i="2"/>
  <c r="S29" i="10"/>
  <c r="T36" i="3"/>
  <c r="T36" i="2"/>
  <c r="K29" i="10"/>
  <c r="L36" i="3"/>
  <c r="L36" i="2"/>
  <c r="C29" i="10"/>
  <c r="D36" i="3"/>
  <c r="D36" i="2"/>
  <c r="AD32" i="3"/>
  <c r="AD32" i="2"/>
  <c r="V32" i="3"/>
  <c r="V32" i="2"/>
  <c r="N32" i="3"/>
  <c r="N32" i="2"/>
  <c r="F32" i="3"/>
  <c r="F32" i="2"/>
  <c r="AB33" i="10"/>
  <c r="AC40" i="3"/>
  <c r="AC40" i="2"/>
  <c r="T33" i="10"/>
  <c r="U40" i="3"/>
  <c r="U40" i="2"/>
  <c r="L33" i="10"/>
  <c r="M40" i="3"/>
  <c r="M40" i="2"/>
  <c r="D33" i="10"/>
  <c r="E40" i="3"/>
  <c r="E40" i="2"/>
  <c r="Y30" i="10"/>
  <c r="Z37" i="3"/>
  <c r="Z37" i="2"/>
  <c r="Q30" i="10"/>
  <c r="R37" i="3"/>
  <c r="R37" i="2"/>
  <c r="I30" i="10"/>
  <c r="J37" i="3"/>
  <c r="J37" i="2"/>
  <c r="AF29" i="10"/>
  <c r="AG36" i="3"/>
  <c r="AG36" i="2"/>
  <c r="AV33" i="10"/>
  <c r="AW40" i="3"/>
  <c r="AW40" i="2"/>
  <c r="AN33" i="10"/>
  <c r="AO40" i="3"/>
  <c r="AO40" i="2"/>
  <c r="AZ30" i="10"/>
  <c r="BA37" i="3"/>
  <c r="BA37" i="2"/>
  <c r="AR30" i="10"/>
  <c r="AS37" i="3"/>
  <c r="AS37" i="2"/>
  <c r="AJ30" i="10"/>
  <c r="AK37" i="3"/>
  <c r="AK37" i="2"/>
  <c r="AV29" i="10"/>
  <c r="AW36" i="3"/>
  <c r="AW36" i="2"/>
  <c r="AN29" i="10"/>
  <c r="AO36" i="3"/>
  <c r="AO36" i="2"/>
  <c r="AW32" i="3"/>
  <c r="AW32" i="2"/>
  <c r="AO32" i="3"/>
  <c r="AO32" i="2"/>
  <c r="D31" i="3"/>
  <c r="D31" i="2"/>
  <c r="AB26" i="10"/>
  <c r="AC33" i="3"/>
  <c r="AC33" i="2"/>
  <c r="AS27" i="10"/>
  <c r="AT34" i="3"/>
  <c r="AT34" i="2"/>
  <c r="D38" i="3"/>
  <c r="D38" i="2"/>
  <c r="C31" i="10"/>
  <c r="I39" i="3"/>
  <c r="I39" i="2"/>
  <c r="E29" i="10"/>
  <c r="F36" i="3"/>
  <c r="F36" i="2"/>
  <c r="AF32" i="3"/>
  <c r="AF32" i="2"/>
  <c r="AA30" i="10"/>
  <c r="AB37" i="3"/>
  <c r="AB37" i="2"/>
  <c r="AT30" i="10"/>
  <c r="AU37" i="3"/>
  <c r="AU37" i="2"/>
  <c r="AQ32" i="3"/>
  <c r="AQ32" i="2"/>
  <c r="AD30" i="3"/>
  <c r="AD30" i="2"/>
  <c r="N30" i="3"/>
  <c r="N30" i="2"/>
  <c r="AT30" i="3"/>
  <c r="AT30" i="2"/>
  <c r="Z31" i="3"/>
  <c r="Z31" i="2"/>
  <c r="P28" i="10"/>
  <c r="Q35" i="3"/>
  <c r="Q35" i="2"/>
  <c r="AC27" i="10"/>
  <c r="AD34" i="3"/>
  <c r="AD34" i="2"/>
  <c r="E27" i="10"/>
  <c r="F34" i="3"/>
  <c r="F34" i="2"/>
  <c r="R26" i="10"/>
  <c r="S33" i="3"/>
  <c r="S33" i="2"/>
  <c r="AF26" i="10"/>
  <c r="AG33" i="3"/>
  <c r="AG33" i="2"/>
  <c r="AM28" i="10"/>
  <c r="AN35" i="3"/>
  <c r="AN35" i="2"/>
  <c r="AQ27" i="10"/>
  <c r="AR34" i="3"/>
  <c r="AR34" i="2"/>
  <c r="AI27" i="10"/>
  <c r="AJ34" i="3"/>
  <c r="AJ34" i="2"/>
  <c r="AM26" i="10"/>
  <c r="AN33" i="3"/>
  <c r="AN33" i="2"/>
  <c r="R38" i="3"/>
  <c r="R38" i="2"/>
  <c r="U30" i="3"/>
  <c r="U30" i="2"/>
  <c r="M30" i="3"/>
  <c r="M30" i="2"/>
  <c r="E30" i="3"/>
  <c r="E30" i="2"/>
  <c r="BA30" i="3"/>
  <c r="BA30" i="2"/>
  <c r="AS30" i="3"/>
  <c r="AS30" i="2"/>
  <c r="AK30" i="3"/>
  <c r="AK30" i="2"/>
  <c r="Y31" i="3"/>
  <c r="Y31" i="2"/>
  <c r="Q31" i="3"/>
  <c r="Q31" i="2"/>
  <c r="I31" i="3"/>
  <c r="I31" i="2"/>
  <c r="AE28" i="10"/>
  <c r="AF35" i="3"/>
  <c r="AF35" i="2"/>
  <c r="W28" i="10"/>
  <c r="X35" i="3"/>
  <c r="X35" i="2"/>
  <c r="O28" i="10"/>
  <c r="P35" i="3"/>
  <c r="P35" i="2"/>
  <c r="G28" i="10"/>
  <c r="H35" i="3"/>
  <c r="H35" i="2"/>
  <c r="AB27" i="10"/>
  <c r="AC34" i="3"/>
  <c r="AC34" i="2"/>
  <c r="T27" i="10"/>
  <c r="U34" i="3"/>
  <c r="U34" i="2"/>
  <c r="L27" i="10"/>
  <c r="M34" i="3"/>
  <c r="M34" i="2"/>
  <c r="D27" i="10"/>
  <c r="E34" i="3"/>
  <c r="E34" i="2"/>
  <c r="Y26" i="10"/>
  <c r="Z33" i="3"/>
  <c r="Z33" i="2"/>
  <c r="Q26" i="10"/>
  <c r="R33" i="3"/>
  <c r="R33" i="2"/>
  <c r="I26" i="10"/>
  <c r="J33" i="3"/>
  <c r="J33" i="2"/>
  <c r="AF28" i="10"/>
  <c r="AG35" i="3"/>
  <c r="AG35" i="2"/>
  <c r="AT28" i="10"/>
  <c r="AU35" i="3"/>
  <c r="AU35" i="2"/>
  <c r="AL28" i="10"/>
  <c r="AM35" i="3"/>
  <c r="AM35" i="2"/>
  <c r="AX27" i="10"/>
  <c r="AY34" i="3"/>
  <c r="AY34" i="2"/>
  <c r="AP27" i="10"/>
  <c r="AQ34" i="3"/>
  <c r="AQ34" i="2"/>
  <c r="AH27" i="10"/>
  <c r="AI34" i="3"/>
  <c r="AI34" i="2"/>
  <c r="AT26" i="10"/>
  <c r="AU33" i="3"/>
  <c r="AU33" i="2"/>
  <c r="AL26" i="10"/>
  <c r="AM33" i="3"/>
  <c r="AM33" i="2"/>
  <c r="Y38" i="3"/>
  <c r="Y38" i="2"/>
  <c r="Q38" i="3"/>
  <c r="Q38" i="2"/>
  <c r="I38" i="3"/>
  <c r="I38" i="2"/>
  <c r="AD39" i="3"/>
  <c r="AD39" i="2"/>
  <c r="V39" i="3"/>
  <c r="V39" i="2"/>
  <c r="N39" i="3"/>
  <c r="N39" i="2"/>
  <c r="F39" i="3"/>
  <c r="F39" i="2"/>
  <c r="C32" i="3"/>
  <c r="Z29" i="10"/>
  <c r="AA36" i="3"/>
  <c r="AA36" i="2"/>
  <c r="R29" i="10"/>
  <c r="S36" i="3"/>
  <c r="S36" i="2"/>
  <c r="J29" i="10"/>
  <c r="K36" i="3"/>
  <c r="K36" i="2"/>
  <c r="AC32" i="3"/>
  <c r="AC32" i="2"/>
  <c r="U32" i="3"/>
  <c r="U32" i="2"/>
  <c r="M32" i="3"/>
  <c r="M32" i="2"/>
  <c r="E32" i="3"/>
  <c r="E32" i="2"/>
  <c r="AA33" i="10"/>
  <c r="AB40" i="3"/>
  <c r="AB40" i="2"/>
  <c r="S33" i="10"/>
  <c r="T40" i="3"/>
  <c r="T40" i="2"/>
  <c r="K33" i="10"/>
  <c r="L40" i="3"/>
  <c r="L40" i="2"/>
  <c r="C33" i="10"/>
  <c r="D40" i="3"/>
  <c r="D40" i="2"/>
  <c r="X30" i="10"/>
  <c r="Y37" i="3"/>
  <c r="Y37" i="2"/>
  <c r="P30" i="10"/>
  <c r="Q37" i="3"/>
  <c r="Q37" i="2"/>
  <c r="H30" i="10"/>
  <c r="I37" i="3"/>
  <c r="I37" i="2"/>
  <c r="AU33" i="10"/>
  <c r="AV40" i="3"/>
  <c r="AV40" i="2"/>
  <c r="AM33" i="10"/>
  <c r="AN40" i="3"/>
  <c r="AN40" i="2"/>
  <c r="AY30" i="10"/>
  <c r="AZ37" i="3"/>
  <c r="AZ37" i="2"/>
  <c r="AQ30" i="10"/>
  <c r="AR37" i="3"/>
  <c r="AR37" i="2"/>
  <c r="AI30" i="10"/>
  <c r="AJ37" i="3"/>
  <c r="AJ37" i="2"/>
  <c r="AU29" i="10"/>
  <c r="AV36" i="3"/>
  <c r="AV36" i="2"/>
  <c r="AM29" i="10"/>
  <c r="AN36" i="3"/>
  <c r="AN36" i="2"/>
  <c r="AV32" i="3"/>
  <c r="AV32" i="2"/>
  <c r="AN32" i="3"/>
  <c r="AN32" i="2"/>
  <c r="H30" i="3"/>
  <c r="H30" i="2"/>
  <c r="T31" i="3"/>
  <c r="T31" i="2"/>
  <c r="W27" i="10"/>
  <c r="X34" i="3"/>
  <c r="X34" i="2"/>
  <c r="AW28" i="10"/>
  <c r="AX35" i="3"/>
  <c r="AX35" i="2"/>
  <c r="L38" i="3"/>
  <c r="L38" i="2"/>
  <c r="N33" i="10"/>
  <c r="O40" i="3"/>
  <c r="O40" i="2"/>
  <c r="S30" i="10"/>
  <c r="T37" i="3"/>
  <c r="T37" i="2"/>
  <c r="AL30" i="10"/>
  <c r="AM37" i="3"/>
  <c r="AM37" i="2"/>
  <c r="AI32" i="3"/>
  <c r="AI32" i="2"/>
  <c r="V30" i="3"/>
  <c r="V30" i="2"/>
  <c r="J31" i="3"/>
  <c r="J31" i="2"/>
  <c r="X28" i="10"/>
  <c r="Y35" i="3"/>
  <c r="Y35" i="2"/>
  <c r="H28" i="10"/>
  <c r="I35" i="3"/>
  <c r="I35" i="2"/>
  <c r="U27" i="10"/>
  <c r="V34" i="3"/>
  <c r="V34" i="2"/>
  <c r="M27" i="10"/>
  <c r="N34" i="3"/>
  <c r="N34" i="2"/>
  <c r="Z26" i="10"/>
  <c r="AA33" i="3"/>
  <c r="AA33" i="2"/>
  <c r="J26" i="10"/>
  <c r="K33" i="3"/>
  <c r="K33" i="2"/>
  <c r="AU28" i="10"/>
  <c r="AV35" i="3"/>
  <c r="AV35" i="2"/>
  <c r="AY27" i="10"/>
  <c r="AZ34" i="3"/>
  <c r="AZ34" i="2"/>
  <c r="AU26" i="10"/>
  <c r="AV33" i="3"/>
  <c r="AV33" i="2"/>
  <c r="Z38" i="3"/>
  <c r="Z38" i="2"/>
  <c r="J38" i="3"/>
  <c r="J38" i="2"/>
  <c r="AC30" i="3"/>
  <c r="AC30" i="2"/>
  <c r="AB30" i="3"/>
  <c r="AB30" i="2"/>
  <c r="T30" i="3"/>
  <c r="T30" i="2"/>
  <c r="L30" i="3"/>
  <c r="L30" i="2"/>
  <c r="D30" i="3"/>
  <c r="D30" i="2"/>
  <c r="AZ30" i="3"/>
  <c r="AZ30" i="2"/>
  <c r="AR30" i="3"/>
  <c r="AR30" i="2"/>
  <c r="AJ30" i="3"/>
  <c r="AJ30" i="2"/>
  <c r="AF31" i="3"/>
  <c r="AF31" i="2"/>
  <c r="X31" i="3"/>
  <c r="X31" i="2"/>
  <c r="P31" i="3"/>
  <c r="P31" i="2"/>
  <c r="H31" i="3"/>
  <c r="H31" i="2"/>
  <c r="AD28" i="10"/>
  <c r="AE35" i="3"/>
  <c r="AE35" i="2"/>
  <c r="V28" i="10"/>
  <c r="W35" i="3"/>
  <c r="W35" i="2"/>
  <c r="N28" i="10"/>
  <c r="O35" i="3"/>
  <c r="O35" i="2"/>
  <c r="F28" i="10"/>
  <c r="G35" i="3"/>
  <c r="G35" i="2"/>
  <c r="AA27" i="10"/>
  <c r="AB34" i="3"/>
  <c r="AB34" i="2"/>
  <c r="S27" i="10"/>
  <c r="T34" i="3"/>
  <c r="T34" i="2"/>
  <c r="K27" i="10"/>
  <c r="L34" i="3"/>
  <c r="L34" i="2"/>
  <c r="C27" i="10"/>
  <c r="D34" i="3"/>
  <c r="D34" i="2"/>
  <c r="X26" i="10"/>
  <c r="Y33" i="3"/>
  <c r="Y33" i="2"/>
  <c r="P26" i="10"/>
  <c r="Q33" i="3"/>
  <c r="Q33" i="2"/>
  <c r="H26" i="10"/>
  <c r="I33" i="3"/>
  <c r="I33" i="2"/>
  <c r="AF27" i="10"/>
  <c r="AG34" i="3"/>
  <c r="AG34" i="2"/>
  <c r="AS28" i="10"/>
  <c r="AT35" i="3"/>
  <c r="AT35" i="2"/>
  <c r="AK28" i="10"/>
  <c r="AL35" i="3"/>
  <c r="AL35" i="2"/>
  <c r="AW27" i="10"/>
  <c r="AX34" i="3"/>
  <c r="AX34" i="2"/>
  <c r="AO27" i="10"/>
  <c r="AP34" i="3"/>
  <c r="AP34" i="2"/>
  <c r="AG27" i="10"/>
  <c r="AH34" i="3"/>
  <c r="AH34" i="2"/>
  <c r="AS26" i="10"/>
  <c r="AT33" i="3"/>
  <c r="AT33" i="2"/>
  <c r="AK26" i="10"/>
  <c r="AL33" i="3"/>
  <c r="AL33" i="2"/>
  <c r="AF38" i="3"/>
  <c r="AF38" i="2"/>
  <c r="X38" i="3"/>
  <c r="X38" i="2"/>
  <c r="P38" i="3"/>
  <c r="P38" i="2"/>
  <c r="H38" i="3"/>
  <c r="H38" i="2"/>
  <c r="AC39" i="3"/>
  <c r="AC39" i="2"/>
  <c r="U39" i="3"/>
  <c r="U39" i="2"/>
  <c r="M39" i="3"/>
  <c r="M39" i="2"/>
  <c r="E39" i="3"/>
  <c r="E39" i="2"/>
  <c r="Y29" i="10"/>
  <c r="Z36" i="3"/>
  <c r="Z36" i="2"/>
  <c r="Q29" i="10"/>
  <c r="R36" i="3"/>
  <c r="R36" i="2"/>
  <c r="I29" i="10"/>
  <c r="J36" i="3"/>
  <c r="J36" i="2"/>
  <c r="AB32" i="3"/>
  <c r="AB32" i="2"/>
  <c r="T32" i="3"/>
  <c r="T32" i="2"/>
  <c r="L32" i="3"/>
  <c r="L32" i="2"/>
  <c r="D32" i="3"/>
  <c r="D32" i="2"/>
  <c r="Z33" i="10"/>
  <c r="AA40" i="3"/>
  <c r="AA40" i="2"/>
  <c r="R33" i="10"/>
  <c r="S40" i="3"/>
  <c r="S40" i="2"/>
  <c r="J33" i="10"/>
  <c r="K40" i="3"/>
  <c r="K40" i="2"/>
  <c r="AE30" i="10"/>
  <c r="AF37" i="3"/>
  <c r="AF37" i="2"/>
  <c r="W30" i="10"/>
  <c r="X37" i="3"/>
  <c r="X37" i="2"/>
  <c r="O30" i="10"/>
  <c r="P37" i="3"/>
  <c r="P37" i="2"/>
  <c r="G30" i="10"/>
  <c r="H37" i="3"/>
  <c r="H37" i="2"/>
  <c r="AF30" i="10"/>
  <c r="AG37" i="3"/>
  <c r="AG37" i="2"/>
  <c r="AT33" i="10"/>
  <c r="AU40" i="3"/>
  <c r="AU40" i="2"/>
  <c r="AL33" i="10"/>
  <c r="AM40" i="3"/>
  <c r="AM40" i="2"/>
  <c r="AX30" i="10"/>
  <c r="AY37" i="3"/>
  <c r="AY37" i="2"/>
  <c r="AP30" i="10"/>
  <c r="AQ37" i="3"/>
  <c r="AQ37" i="2"/>
  <c r="AH30" i="10"/>
  <c r="AI37" i="3"/>
  <c r="AI37" i="2"/>
  <c r="AT29" i="10"/>
  <c r="AU36" i="3"/>
  <c r="AU36" i="2"/>
  <c r="AL29" i="10"/>
  <c r="AM36" i="3"/>
  <c r="AM36" i="2"/>
  <c r="AU32" i="3"/>
  <c r="AU32" i="2"/>
  <c r="AM32" i="3"/>
  <c r="AM32" i="2"/>
  <c r="AB31" i="3"/>
  <c r="AB31" i="2"/>
  <c r="O27" i="10"/>
  <c r="P34" i="3"/>
  <c r="P34" i="2"/>
  <c r="AB38" i="3"/>
  <c r="AB38" i="2"/>
  <c r="AC29" i="10"/>
  <c r="AD36" i="3"/>
  <c r="AD36" i="2"/>
  <c r="H32" i="3"/>
  <c r="H32" i="2"/>
  <c r="AP33" i="10"/>
  <c r="AQ40" i="3"/>
  <c r="AQ40" i="2"/>
  <c r="AA30" i="3"/>
  <c r="AA30" i="2"/>
  <c r="AQ30" i="3"/>
  <c r="AQ30" i="2"/>
  <c r="G31" i="3"/>
  <c r="G31" i="2"/>
  <c r="AC28" i="10"/>
  <c r="AD35" i="3"/>
  <c r="AD35" i="2"/>
  <c r="Z27" i="10"/>
  <c r="AA34" i="3"/>
  <c r="AA34" i="2"/>
  <c r="AE26" i="10"/>
  <c r="AF33" i="3"/>
  <c r="AF33" i="2"/>
  <c r="G26" i="10"/>
  <c r="H33" i="3"/>
  <c r="H33" i="2"/>
  <c r="AV27" i="10"/>
  <c r="AW34" i="3"/>
  <c r="AW34" i="2"/>
  <c r="AJ26" i="10"/>
  <c r="AK33" i="3"/>
  <c r="AK33" i="2"/>
  <c r="T39" i="3"/>
  <c r="T39" i="2"/>
  <c r="X29" i="10"/>
  <c r="Y36" i="3"/>
  <c r="Y36" i="2"/>
  <c r="V30" i="10"/>
  <c r="W37" i="3"/>
  <c r="W37" i="2"/>
  <c r="AS33" i="10"/>
  <c r="AT40" i="3"/>
  <c r="AT40" i="2"/>
  <c r="AG30" i="10"/>
  <c r="AH37" i="3"/>
  <c r="AH37" i="2"/>
  <c r="AT32" i="3"/>
  <c r="AT32" i="2"/>
  <c r="X30" i="3"/>
  <c r="X30" i="2"/>
  <c r="AU23" i="10"/>
  <c r="AV30" i="3"/>
  <c r="AV30" i="2"/>
  <c r="J28" i="10"/>
  <c r="K35" i="3"/>
  <c r="K35" i="2"/>
  <c r="T26" i="10"/>
  <c r="U33" i="3"/>
  <c r="U33" i="2"/>
  <c r="AG28" i="10"/>
  <c r="AH35" i="3"/>
  <c r="AH35" i="2"/>
  <c r="AK27" i="10"/>
  <c r="AL34" i="3"/>
  <c r="AL34" i="2"/>
  <c r="AG26" i="10"/>
  <c r="AH33" i="3"/>
  <c r="AH33" i="2"/>
  <c r="Q39" i="3"/>
  <c r="Q39" i="2"/>
  <c r="M29" i="10"/>
  <c r="N36" i="3"/>
  <c r="N36" i="2"/>
  <c r="AD33" i="10"/>
  <c r="AE40" i="3"/>
  <c r="AE40" i="2"/>
  <c r="AX33" i="10"/>
  <c r="AY40" i="3"/>
  <c r="AY40" i="2"/>
  <c r="AP29" i="10"/>
  <c r="AQ36" i="3"/>
  <c r="AQ36" i="2"/>
  <c r="S30" i="3"/>
  <c r="S30" i="2"/>
  <c r="AF23" i="10"/>
  <c r="AG30" i="3"/>
  <c r="AG30" i="2"/>
  <c r="AY30" i="3"/>
  <c r="AY30" i="2"/>
  <c r="AE31" i="3"/>
  <c r="AE31" i="2"/>
  <c r="O31" i="3"/>
  <c r="O31" i="2"/>
  <c r="M28" i="10"/>
  <c r="N35" i="3"/>
  <c r="N35" i="2"/>
  <c r="R27" i="10"/>
  <c r="S34" i="3"/>
  <c r="S34" i="2"/>
  <c r="O26" i="10"/>
  <c r="P33" i="3"/>
  <c r="P33" i="2"/>
  <c r="AR28" i="10"/>
  <c r="AS35" i="3"/>
  <c r="AS35" i="2"/>
  <c r="AN27" i="10"/>
  <c r="AO34" i="3"/>
  <c r="AO34" i="2"/>
  <c r="AR26" i="10"/>
  <c r="AS33" i="3"/>
  <c r="AS33" i="2"/>
  <c r="AE38" i="3"/>
  <c r="AE38" i="2"/>
  <c r="O38" i="3"/>
  <c r="O38" i="2"/>
  <c r="AB39" i="3"/>
  <c r="AB39" i="2"/>
  <c r="L39" i="3"/>
  <c r="L39" i="2"/>
  <c r="H29" i="10"/>
  <c r="I36" i="3"/>
  <c r="I36" i="2"/>
  <c r="S32" i="3"/>
  <c r="S32" i="2"/>
  <c r="Y33" i="10"/>
  <c r="Z40" i="3"/>
  <c r="Z40" i="2"/>
  <c r="I33" i="10"/>
  <c r="J40" i="3"/>
  <c r="J40" i="2"/>
  <c r="N30" i="10"/>
  <c r="O37" i="3"/>
  <c r="O37" i="2"/>
  <c r="AF33" i="10"/>
  <c r="AG40" i="3"/>
  <c r="AG40" i="2"/>
  <c r="AW30" i="10"/>
  <c r="AX37" i="3"/>
  <c r="AX37" i="2"/>
  <c r="AO30" i="10"/>
  <c r="AP37" i="3"/>
  <c r="AP37" i="2"/>
  <c r="AS29" i="10"/>
  <c r="AT36" i="3"/>
  <c r="AT36" i="2"/>
  <c r="AL32" i="3"/>
  <c r="AL32" i="2"/>
  <c r="Z30" i="3"/>
  <c r="Z30" i="2"/>
  <c r="R30" i="3"/>
  <c r="R30" i="2"/>
  <c r="J30" i="3"/>
  <c r="J30" i="2"/>
  <c r="AX30" i="3"/>
  <c r="AX30" i="2"/>
  <c r="AP30" i="3"/>
  <c r="AP30" i="2"/>
  <c r="AH30" i="3"/>
  <c r="AH30" i="2"/>
  <c r="AD31" i="3"/>
  <c r="AD31" i="2"/>
  <c r="V31" i="3"/>
  <c r="V31" i="2"/>
  <c r="N31" i="3"/>
  <c r="N31" i="2"/>
  <c r="F31" i="3"/>
  <c r="F31" i="2"/>
  <c r="AB28" i="10"/>
  <c r="AC35" i="3"/>
  <c r="AC35" i="2"/>
  <c r="T28" i="10"/>
  <c r="U35" i="3"/>
  <c r="U35" i="2"/>
  <c r="L28" i="10"/>
  <c r="M35" i="3"/>
  <c r="M35" i="2"/>
  <c r="D28" i="10"/>
  <c r="E35" i="3"/>
  <c r="E35" i="2"/>
  <c r="Y27" i="10"/>
  <c r="Z34" i="3"/>
  <c r="Z34" i="2"/>
  <c r="Q27" i="10"/>
  <c r="R34" i="3"/>
  <c r="R34" i="2"/>
  <c r="I27" i="10"/>
  <c r="J34" i="3"/>
  <c r="J34" i="2"/>
  <c r="AD26" i="10"/>
  <c r="AE33" i="3"/>
  <c r="AE33" i="2"/>
  <c r="V26" i="10"/>
  <c r="W33" i="3"/>
  <c r="W33" i="2"/>
  <c r="N26" i="10"/>
  <c r="O33" i="3"/>
  <c r="O33" i="2"/>
  <c r="F26" i="10"/>
  <c r="G33" i="3"/>
  <c r="G33" i="2"/>
  <c r="AY28" i="10"/>
  <c r="AZ35" i="3"/>
  <c r="AZ35" i="2"/>
  <c r="AQ28" i="10"/>
  <c r="AR35" i="3"/>
  <c r="AR35" i="2"/>
  <c r="AI28" i="10"/>
  <c r="AJ35" i="3"/>
  <c r="AJ35" i="2"/>
  <c r="AU27" i="10"/>
  <c r="AV34" i="3"/>
  <c r="AV34" i="2"/>
  <c r="AM27" i="10"/>
  <c r="AN34" i="3"/>
  <c r="AN34" i="2"/>
  <c r="AY26" i="10"/>
  <c r="AZ33" i="3"/>
  <c r="AZ33" i="2"/>
  <c r="AQ26" i="10"/>
  <c r="AR33" i="3"/>
  <c r="AR33" i="2"/>
  <c r="AI26" i="10"/>
  <c r="AJ33" i="3"/>
  <c r="AJ33" i="2"/>
  <c r="AD38" i="3"/>
  <c r="AD38" i="2"/>
  <c r="V38" i="3"/>
  <c r="V38" i="2"/>
  <c r="N38" i="3"/>
  <c r="N38" i="2"/>
  <c r="F38" i="3"/>
  <c r="E31" i="10"/>
  <c r="F38" i="2"/>
  <c r="AA39" i="3"/>
  <c r="AA39" i="2"/>
  <c r="S39" i="3"/>
  <c r="S39" i="2"/>
  <c r="K39" i="3"/>
  <c r="K39" i="2"/>
  <c r="AG39" i="3"/>
  <c r="AG39" i="2"/>
  <c r="AE29" i="10"/>
  <c r="AF36" i="3"/>
  <c r="AF36" i="2"/>
  <c r="W29" i="10"/>
  <c r="X36" i="3"/>
  <c r="X36" i="2"/>
  <c r="O29" i="10"/>
  <c r="P36" i="3"/>
  <c r="P36" i="2"/>
  <c r="G29" i="10"/>
  <c r="H36" i="3"/>
  <c r="H36" i="2"/>
  <c r="Z32" i="3"/>
  <c r="Z32" i="2"/>
  <c r="R32" i="3"/>
  <c r="R32" i="2"/>
  <c r="J32" i="3"/>
  <c r="J32" i="2"/>
  <c r="X33" i="10"/>
  <c r="Y40" i="3"/>
  <c r="Y40" i="2"/>
  <c r="P33" i="10"/>
  <c r="Q40" i="3"/>
  <c r="Q40" i="2"/>
  <c r="H33" i="10"/>
  <c r="I40" i="3"/>
  <c r="I40" i="2"/>
  <c r="AC30" i="10"/>
  <c r="AD37" i="3"/>
  <c r="AD37" i="2"/>
  <c r="U30" i="10"/>
  <c r="V37" i="3"/>
  <c r="V37" i="2"/>
  <c r="M30" i="10"/>
  <c r="N37" i="3"/>
  <c r="N37" i="2"/>
  <c r="E30" i="10"/>
  <c r="F37" i="3"/>
  <c r="F37" i="2"/>
  <c r="AZ33" i="10"/>
  <c r="BA40" i="3"/>
  <c r="BA40" i="2"/>
  <c r="AR33" i="10"/>
  <c r="AS40" i="3"/>
  <c r="AS40" i="2"/>
  <c r="AJ33" i="10"/>
  <c r="AK40" i="3"/>
  <c r="AK40" i="2"/>
  <c r="AV30" i="10"/>
  <c r="AW37" i="3"/>
  <c r="AW37" i="2"/>
  <c r="AN30" i="10"/>
  <c r="AO37" i="3"/>
  <c r="AO37" i="2"/>
  <c r="AZ29" i="10"/>
  <c r="BA36" i="3"/>
  <c r="BA36" i="2"/>
  <c r="AR29" i="10"/>
  <c r="AS36" i="3"/>
  <c r="AS36" i="2"/>
  <c r="AJ29" i="10"/>
  <c r="AK36" i="3"/>
  <c r="AK36" i="2"/>
  <c r="BA32" i="3"/>
  <c r="BA32" i="2"/>
  <c r="AS32" i="3"/>
  <c r="AS32" i="2"/>
  <c r="AK32" i="3"/>
  <c r="AK32" i="2"/>
  <c r="P30" i="3"/>
  <c r="P30" i="2"/>
  <c r="L31" i="3"/>
  <c r="L31" i="2"/>
  <c r="AE27" i="10"/>
  <c r="AF34" i="3"/>
  <c r="AF34" i="2"/>
  <c r="D26" i="10"/>
  <c r="E33" i="3"/>
  <c r="E33" i="2"/>
  <c r="T38" i="3"/>
  <c r="T38" i="2"/>
  <c r="V33" i="10"/>
  <c r="W40" i="3"/>
  <c r="W40" i="2"/>
  <c r="C30" i="10"/>
  <c r="D37" i="3"/>
  <c r="D37" i="2"/>
  <c r="AX29" i="10"/>
  <c r="AY36" i="3"/>
  <c r="AY36" i="2"/>
  <c r="AY32" i="3"/>
  <c r="AY32" i="2"/>
  <c r="K30" i="3"/>
  <c r="K30" i="2"/>
  <c r="AI30" i="3"/>
  <c r="AI30" i="2"/>
  <c r="W31" i="3"/>
  <c r="W31" i="2"/>
  <c r="U28" i="10"/>
  <c r="V35" i="3"/>
  <c r="V35" i="2"/>
  <c r="E28" i="10"/>
  <c r="F35" i="3"/>
  <c r="F35" i="2"/>
  <c r="J27" i="10"/>
  <c r="K34" i="3"/>
  <c r="K34" i="2"/>
  <c r="W26" i="10"/>
  <c r="X33" i="3"/>
  <c r="X33" i="2"/>
  <c r="AZ28" i="10"/>
  <c r="BA35" i="3"/>
  <c r="BA35" i="2"/>
  <c r="AJ28" i="10"/>
  <c r="AK35" i="3"/>
  <c r="AK35" i="2"/>
  <c r="AZ26" i="10"/>
  <c r="BA33" i="3"/>
  <c r="BA33" i="2"/>
  <c r="W38" i="3"/>
  <c r="W38" i="2"/>
  <c r="G38" i="3"/>
  <c r="F31" i="10"/>
  <c r="G38" i="2"/>
  <c r="D39" i="3"/>
  <c r="D39" i="2"/>
  <c r="P29" i="10"/>
  <c r="Q36" i="3"/>
  <c r="Q36" i="2"/>
  <c r="AA32" i="3"/>
  <c r="AA32" i="2"/>
  <c r="K32" i="3"/>
  <c r="K32" i="2"/>
  <c r="Q33" i="10"/>
  <c r="R40" i="3"/>
  <c r="R40" i="2"/>
  <c r="AD30" i="10"/>
  <c r="AE37" i="3"/>
  <c r="AE37" i="2"/>
  <c r="F30" i="10"/>
  <c r="G37" i="3"/>
  <c r="G37" i="2"/>
  <c r="AK33" i="10"/>
  <c r="AL40" i="3"/>
  <c r="AL40" i="2"/>
  <c r="AK29" i="10"/>
  <c r="AL36" i="3"/>
  <c r="AL36" i="2"/>
  <c r="Y30" i="3"/>
  <c r="Y30" i="2"/>
  <c r="Q30" i="3"/>
  <c r="Q30" i="2"/>
  <c r="I30" i="3"/>
  <c r="I30" i="2"/>
  <c r="AV23" i="10"/>
  <c r="AW30" i="3"/>
  <c r="AW30" i="2"/>
  <c r="AN23" i="10"/>
  <c r="AO30" i="3"/>
  <c r="AO30" i="2"/>
  <c r="C31" i="3"/>
  <c r="AC31" i="3"/>
  <c r="AC31" i="2"/>
  <c r="U31" i="3"/>
  <c r="U31" i="2"/>
  <c r="M31" i="3"/>
  <c r="M31" i="2"/>
  <c r="E31" i="3"/>
  <c r="E31" i="2"/>
  <c r="AA28" i="10"/>
  <c r="AB35" i="3"/>
  <c r="AB35" i="2"/>
  <c r="S28" i="10"/>
  <c r="T35" i="3"/>
  <c r="T35" i="2"/>
  <c r="K28" i="10"/>
  <c r="L35" i="3"/>
  <c r="L35" i="2"/>
  <c r="C28" i="10"/>
  <c r="D35" i="3"/>
  <c r="D35" i="2"/>
  <c r="X27" i="10"/>
  <c r="Y34" i="3"/>
  <c r="Y34" i="2"/>
  <c r="P27" i="10"/>
  <c r="Q34" i="3"/>
  <c r="Q34" i="2"/>
  <c r="H27" i="10"/>
  <c r="I34" i="3"/>
  <c r="I34" i="2"/>
  <c r="AC26" i="10"/>
  <c r="AD33" i="3"/>
  <c r="AD33" i="2"/>
  <c r="U26" i="10"/>
  <c r="V33" i="3"/>
  <c r="V33" i="2"/>
  <c r="M26" i="10"/>
  <c r="N33" i="3"/>
  <c r="N33" i="2"/>
  <c r="E26" i="10"/>
  <c r="F33" i="3"/>
  <c r="F33" i="2"/>
  <c r="AX28" i="10"/>
  <c r="AY35" i="3"/>
  <c r="AY35" i="2"/>
  <c r="AP28" i="10"/>
  <c r="AQ35" i="3"/>
  <c r="AQ35" i="2"/>
  <c r="AH28" i="10"/>
  <c r="AI35" i="3"/>
  <c r="AI35" i="2"/>
  <c r="AT27" i="10"/>
  <c r="AU34" i="3"/>
  <c r="AU34" i="2"/>
  <c r="AL27" i="10"/>
  <c r="AM34" i="3"/>
  <c r="AM34" i="2"/>
  <c r="AX26" i="10"/>
  <c r="AY33" i="3"/>
  <c r="AY33" i="2"/>
  <c r="AP26" i="10"/>
  <c r="AQ33" i="3"/>
  <c r="AQ33" i="2"/>
  <c r="AH26" i="10"/>
  <c r="AI33" i="3"/>
  <c r="AI33" i="2"/>
  <c r="AC38" i="3"/>
  <c r="AC38" i="2"/>
  <c r="U38" i="3"/>
  <c r="U38" i="2"/>
  <c r="M38" i="3"/>
  <c r="M38" i="2"/>
  <c r="E38" i="3"/>
  <c r="E38" i="2"/>
  <c r="D31" i="10"/>
  <c r="Z39" i="3"/>
  <c r="Z39" i="2"/>
  <c r="R39" i="3"/>
  <c r="R39" i="2"/>
  <c r="J39" i="3"/>
  <c r="J39" i="2"/>
  <c r="AD29" i="10"/>
  <c r="AE36" i="3"/>
  <c r="AE36" i="2"/>
  <c r="V29" i="10"/>
  <c r="W36" i="3"/>
  <c r="W36" i="2"/>
  <c r="N29" i="10"/>
  <c r="O36" i="3"/>
  <c r="O36" i="2"/>
  <c r="F29" i="10"/>
  <c r="G36" i="3"/>
  <c r="G36" i="2"/>
  <c r="Y32" i="3"/>
  <c r="Y32" i="2"/>
  <c r="Q32" i="3"/>
  <c r="Q32" i="2"/>
  <c r="I32" i="3"/>
  <c r="I32" i="2"/>
  <c r="AE33" i="10"/>
  <c r="AF40" i="3"/>
  <c r="AF40" i="2"/>
  <c r="W33" i="10"/>
  <c r="X40" i="3"/>
  <c r="X40" i="2"/>
  <c r="O33" i="10"/>
  <c r="P40" i="3"/>
  <c r="P40" i="2"/>
  <c r="G33" i="10"/>
  <c r="H40" i="3"/>
  <c r="H40" i="2"/>
  <c r="AB30" i="10"/>
  <c r="AC37" i="3"/>
  <c r="AC37" i="2"/>
  <c r="T30" i="10"/>
  <c r="U37" i="3"/>
  <c r="U37" i="2"/>
  <c r="L30" i="10"/>
  <c r="M37" i="3"/>
  <c r="M37" i="2"/>
  <c r="D30" i="10"/>
  <c r="E37" i="3"/>
  <c r="E37" i="2"/>
  <c r="AY33" i="10"/>
  <c r="AZ40" i="3"/>
  <c r="AZ40" i="2"/>
  <c r="AQ33" i="10"/>
  <c r="AR40" i="3"/>
  <c r="AR40" i="2"/>
  <c r="AI33" i="10"/>
  <c r="AJ40" i="3"/>
  <c r="AJ40" i="2"/>
  <c r="AU30" i="10"/>
  <c r="AV37" i="3"/>
  <c r="AV37" i="2"/>
  <c r="AM30" i="10"/>
  <c r="AN37" i="3"/>
  <c r="AN37" i="2"/>
  <c r="AY29" i="10"/>
  <c r="AZ36" i="3"/>
  <c r="AZ36" i="2"/>
  <c r="AQ29" i="10"/>
  <c r="AR36" i="3"/>
  <c r="AR36" i="2"/>
  <c r="AI29" i="10"/>
  <c r="AJ36" i="3"/>
  <c r="AJ36" i="2"/>
  <c r="AZ32" i="3"/>
  <c r="AZ32" i="2"/>
  <c r="AR32" i="3"/>
  <c r="AR32" i="2"/>
  <c r="AJ32" i="3"/>
  <c r="AJ32" i="2"/>
  <c r="AB31" i="10"/>
  <c r="T31" i="10"/>
  <c r="L31" i="10"/>
  <c r="AA31" i="10"/>
  <c r="S31" i="10"/>
  <c r="K31" i="10"/>
  <c r="AX25" i="10"/>
  <c r="AP25" i="10"/>
  <c r="AH25" i="10"/>
  <c r="AS23" i="10"/>
  <c r="AK23" i="10"/>
  <c r="Y31" i="10"/>
  <c r="Q31" i="10"/>
  <c r="I31" i="10"/>
  <c r="AV25" i="10"/>
  <c r="AN25" i="10"/>
  <c r="AZ23" i="10"/>
  <c r="AR23" i="10"/>
  <c r="AJ23" i="10"/>
  <c r="X31" i="10"/>
  <c r="P31" i="10"/>
  <c r="H31" i="10"/>
  <c r="AU25" i="10"/>
  <c r="AM25" i="10"/>
  <c r="AA23" i="10"/>
  <c r="S23" i="10"/>
  <c r="AY23" i="10"/>
  <c r="AQ23" i="10"/>
  <c r="AI23" i="10"/>
  <c r="AE31" i="10"/>
  <c r="W31" i="10"/>
  <c r="O31" i="10"/>
  <c r="G31" i="10"/>
  <c r="AA25" i="10"/>
  <c r="S25" i="10"/>
  <c r="K25" i="10"/>
  <c r="AT25" i="10"/>
  <c r="AL25" i="10"/>
  <c r="AX23" i="10"/>
  <c r="AP23" i="10"/>
  <c r="AH23" i="10"/>
  <c r="AD31" i="10"/>
  <c r="V31" i="10"/>
  <c r="N31" i="10"/>
  <c r="AS25" i="10"/>
  <c r="AK25" i="10"/>
  <c r="Y23" i="10"/>
  <c r="Q23" i="10"/>
  <c r="I23" i="10"/>
  <c r="AW23" i="10"/>
  <c r="AO23" i="10"/>
  <c r="AG23" i="10"/>
  <c r="AC31" i="10"/>
  <c r="U31" i="10"/>
  <c r="M31" i="10"/>
  <c r="Y25" i="10"/>
  <c r="Q25" i="10"/>
  <c r="I25" i="10"/>
  <c r="AZ25" i="10"/>
  <c r="AR25" i="10"/>
  <c r="AJ25" i="10"/>
  <c r="B24" i="10"/>
  <c r="AY25" i="10"/>
  <c r="AQ25" i="10"/>
  <c r="AI25" i="10"/>
  <c r="K23" i="10"/>
  <c r="C23" i="10"/>
  <c r="C25" i="10"/>
  <c r="Z23" i="10"/>
  <c r="R23" i="10"/>
  <c r="J23" i="10"/>
  <c r="Z25" i="10"/>
  <c r="R25" i="10"/>
  <c r="J25" i="10"/>
  <c r="N24" i="10"/>
  <c r="E24" i="10"/>
  <c r="C40" i="2"/>
  <c r="B33" i="10"/>
  <c r="AE23" i="10"/>
  <c r="W23" i="10"/>
  <c r="O23" i="10"/>
  <c r="G23" i="10"/>
  <c r="AA24" i="10"/>
  <c r="S24" i="10"/>
  <c r="K24" i="10"/>
  <c r="C24" i="10"/>
  <c r="B26" i="10"/>
  <c r="C33" i="2"/>
  <c r="AE25" i="10"/>
  <c r="W25" i="10"/>
  <c r="O25" i="10"/>
  <c r="G25" i="10"/>
  <c r="M24" i="10"/>
  <c r="C30" i="2"/>
  <c r="AD23" i="10"/>
  <c r="V23" i="10"/>
  <c r="N23" i="10"/>
  <c r="F23" i="10"/>
  <c r="Z24" i="10"/>
  <c r="R24" i="10"/>
  <c r="J24" i="10"/>
  <c r="B28" i="10"/>
  <c r="C35" i="2"/>
  <c r="C38" i="2"/>
  <c r="AD25" i="10"/>
  <c r="V25" i="10"/>
  <c r="N25" i="10"/>
  <c r="F25" i="10"/>
  <c r="W24" i="10"/>
  <c r="F24" i="10"/>
  <c r="C37" i="2"/>
  <c r="B30" i="10"/>
  <c r="AC23" i="10"/>
  <c r="U23" i="10"/>
  <c r="M23" i="10"/>
  <c r="E23" i="10"/>
  <c r="Y24" i="10"/>
  <c r="Q24" i="10"/>
  <c r="I24" i="10"/>
  <c r="C34" i="2"/>
  <c r="B27" i="10"/>
  <c r="AC25" i="10"/>
  <c r="U25" i="10"/>
  <c r="M25" i="10"/>
  <c r="E25" i="10"/>
  <c r="AE24" i="10"/>
  <c r="G24" i="10"/>
  <c r="AD24" i="10"/>
  <c r="AC24" i="10"/>
  <c r="AB23" i="10"/>
  <c r="T23" i="10"/>
  <c r="L23" i="10"/>
  <c r="D23" i="10"/>
  <c r="X24" i="10"/>
  <c r="P24" i="10"/>
  <c r="H24" i="10"/>
  <c r="C32" i="2"/>
  <c r="AB25" i="10"/>
  <c r="T25" i="10"/>
  <c r="L25" i="10"/>
  <c r="D25" i="10"/>
  <c r="O24" i="10"/>
  <c r="B29" i="10"/>
  <c r="C36" i="2"/>
  <c r="V24" i="10"/>
  <c r="U24" i="10"/>
  <c r="X23" i="10"/>
  <c r="P23" i="10"/>
  <c r="H23" i="10"/>
  <c r="C31" i="2"/>
  <c r="AB24" i="10"/>
  <c r="T24" i="10"/>
  <c r="L24" i="10"/>
  <c r="D24" i="10"/>
  <c r="X25" i="10"/>
  <c r="P25" i="10"/>
  <c r="H25" i="10"/>
  <c r="AI144" i="9" l="1"/>
  <c r="AJ144" i="9" s="1"/>
  <c r="AK144" i="9" s="1"/>
  <c r="AL144" i="9" s="1"/>
  <c r="AM144" i="9" s="1"/>
  <c r="AN144" i="9" s="1"/>
  <c r="AO144" i="9" s="1"/>
  <c r="AP144" i="9" s="1"/>
  <c r="AQ144" i="9" s="1"/>
  <c r="AR144" i="9" s="1"/>
  <c r="AS144" i="9" s="1"/>
  <c r="AT144" i="9" s="1"/>
  <c r="AU144" i="9" s="1"/>
  <c r="AV144" i="9" s="1"/>
  <c r="AW144" i="9" s="1"/>
  <c r="AX144" i="9" s="1"/>
  <c r="AY144" i="9" s="1"/>
  <c r="AZ144" i="9" s="1"/>
  <c r="BA144" i="9" s="1"/>
  <c r="BB144" i="9" s="1"/>
  <c r="AI145" i="9" l="1"/>
  <c r="AJ145" i="9" s="1"/>
  <c r="AK145" i="9" s="1"/>
  <c r="AL145" i="9" s="1"/>
  <c r="AM145" i="9" s="1"/>
  <c r="AN145" i="9" s="1"/>
  <c r="AO145" i="9" s="1"/>
  <c r="AP145" i="9" s="1"/>
  <c r="AQ145" i="9" s="1"/>
  <c r="AR145" i="9" s="1"/>
  <c r="AS145" i="9" s="1"/>
  <c r="AT145" i="9" s="1"/>
  <c r="AU145" i="9" s="1"/>
  <c r="AV145" i="9" s="1"/>
  <c r="AW145" i="9" s="1"/>
  <c r="AX145" i="9" s="1"/>
  <c r="AY145" i="9" s="1"/>
  <c r="AZ145" i="9" s="1"/>
  <c r="BA145" i="9" s="1"/>
  <c r="BB145" i="9" s="1"/>
  <c r="AI143" i="9"/>
  <c r="AJ143" i="9" s="1"/>
  <c r="AK143" i="9" s="1"/>
  <c r="AL143" i="9" s="1"/>
  <c r="AM143" i="9" s="1"/>
  <c r="AN143" i="9" s="1"/>
  <c r="AO143" i="9" s="1"/>
  <c r="AP143" i="9" s="1"/>
  <c r="AQ143" i="9" s="1"/>
  <c r="AR143" i="9" s="1"/>
  <c r="AS143" i="9" s="1"/>
  <c r="AT143" i="9" s="1"/>
  <c r="AU143" i="9" s="1"/>
  <c r="AV143" i="9" s="1"/>
  <c r="AW143" i="9" s="1"/>
  <c r="AX143" i="9" s="1"/>
  <c r="AY143" i="9" s="1"/>
  <c r="AZ143" i="9" s="1"/>
  <c r="BA143" i="9" s="1"/>
  <c r="BB143" i="9" s="1"/>
  <c r="AI140" i="9" l="1"/>
  <c r="AJ140" i="9" s="1"/>
  <c r="AK140" i="9" s="1"/>
  <c r="AL140" i="9" s="1"/>
  <c r="AM140" i="9" s="1"/>
  <c r="AN140" i="9" s="1"/>
  <c r="AO140" i="9" s="1"/>
  <c r="AP140" i="9" s="1"/>
  <c r="AQ140" i="9" s="1"/>
  <c r="AR140" i="9" s="1"/>
  <c r="AS140" i="9" s="1"/>
  <c r="AT140" i="9" s="1"/>
  <c r="AU140" i="9" s="1"/>
  <c r="AV140" i="9" s="1"/>
  <c r="AW140" i="9" s="1"/>
  <c r="AX140" i="9" s="1"/>
  <c r="AY140" i="9" s="1"/>
  <c r="AZ140" i="9" s="1"/>
  <c r="BA140" i="9" s="1"/>
  <c r="BB140" i="9" s="1"/>
  <c r="AI141" i="9" l="1"/>
  <c r="AJ141" i="9" s="1"/>
  <c r="AK141" i="9" s="1"/>
  <c r="AL141" i="9" s="1"/>
  <c r="AM141" i="9" s="1"/>
  <c r="AN141" i="9" s="1"/>
  <c r="AO141" i="9" s="1"/>
  <c r="AP141" i="9" s="1"/>
  <c r="AQ141" i="9" s="1"/>
  <c r="AR141" i="9" s="1"/>
  <c r="AS141" i="9" s="1"/>
  <c r="AT141" i="9" s="1"/>
  <c r="AU141" i="9" s="1"/>
  <c r="AV141" i="9" s="1"/>
  <c r="AW141" i="9" s="1"/>
  <c r="AX141" i="9" s="1"/>
  <c r="AY141" i="9" s="1"/>
  <c r="AZ141" i="9" s="1"/>
  <c r="BA141" i="9" s="1"/>
  <c r="BB141" i="9" s="1"/>
  <c r="AI142" i="9"/>
  <c r="AJ142" i="9" s="1"/>
  <c r="AK142" i="9" s="1"/>
  <c r="AL142" i="9" s="1"/>
  <c r="AM142" i="9" s="1"/>
  <c r="AN142" i="9" s="1"/>
  <c r="AO142" i="9" s="1"/>
  <c r="AP142" i="9" s="1"/>
  <c r="AQ142" i="9" s="1"/>
  <c r="AR142" i="9" s="1"/>
  <c r="AS142" i="9" s="1"/>
  <c r="AT142" i="9" s="1"/>
  <c r="AU142" i="9" s="1"/>
  <c r="AV142" i="9" s="1"/>
  <c r="AW142" i="9" s="1"/>
  <c r="AX142" i="9" s="1"/>
  <c r="AY142" i="9" s="1"/>
  <c r="AZ142" i="9" s="1"/>
  <c r="BA142" i="9" s="1"/>
  <c r="BB142" i="9" s="1"/>
  <c r="AP24" i="10" l="1"/>
  <c r="AQ31" i="3"/>
  <c r="AG31" i="2" l="1"/>
  <c r="AQ31" i="2"/>
  <c r="AG31" i="3"/>
  <c r="AF24" i="10"/>
  <c r="AH31" i="2" l="1"/>
  <c r="AH31" i="3" l="1"/>
  <c r="AH24" i="10"/>
  <c r="AG24" i="10"/>
  <c r="AI31" i="2"/>
  <c r="AI31" i="3"/>
  <c r="AI24" i="10" l="1"/>
  <c r="AJ31" i="3"/>
  <c r="AJ31" i="2" l="1"/>
  <c r="AK31" i="2"/>
  <c r="AK24" i="10" l="1"/>
  <c r="AK31" i="3"/>
  <c r="AJ24" i="10"/>
  <c r="AL31" i="3"/>
  <c r="AL31" i="2"/>
  <c r="AM31" i="2" l="1"/>
  <c r="AL24" i="10"/>
  <c r="AM31" i="3" l="1"/>
  <c r="AM24" i="10"/>
  <c r="AN31" i="3"/>
  <c r="AN31" i="2" l="1"/>
  <c r="AO31" i="3"/>
  <c r="AN24" i="10"/>
  <c r="AO31" i="2" l="1"/>
  <c r="AO24" i="10" l="1"/>
  <c r="AP31" i="2"/>
  <c r="AP31" i="3"/>
  <c r="AR31" i="3" l="1"/>
  <c r="AR31" i="2"/>
  <c r="AQ24" i="10"/>
  <c r="AR24" i="10" l="1"/>
  <c r="AS31" i="3"/>
  <c r="AS31" i="2"/>
  <c r="AF31" i="10" l="1"/>
  <c r="AG38" i="3"/>
  <c r="AG38" i="2"/>
  <c r="AS24" i="10"/>
  <c r="AT31" i="3"/>
  <c r="AT31" i="2"/>
  <c r="AU31" i="3" l="1"/>
  <c r="AU31" i="2"/>
  <c r="AT24" i="10"/>
  <c r="AP31" i="10"/>
  <c r="AQ38" i="3"/>
  <c r="AQ38" i="2"/>
  <c r="AR38" i="3" l="1"/>
  <c r="AQ31" i="10"/>
  <c r="AR38" i="2"/>
  <c r="AH38" i="2"/>
  <c r="AG31" i="10"/>
  <c r="AH38" i="3"/>
  <c r="AU24" i="10" l="1"/>
  <c r="AV31" i="3"/>
  <c r="AV31" i="2"/>
  <c r="AW31" i="3"/>
  <c r="AW24" i="10"/>
  <c r="AX31" i="3"/>
  <c r="AH31" i="10"/>
  <c r="AI38" i="3"/>
  <c r="AI38" i="2"/>
  <c r="AX31" i="2"/>
  <c r="AR31" i="10"/>
  <c r="AS38" i="3"/>
  <c r="AS38" i="2"/>
  <c r="AJ38" i="2" l="1"/>
  <c r="AI31" i="10"/>
  <c r="AJ38" i="3"/>
  <c r="AS31" i="10"/>
  <c r="AT38" i="2"/>
  <c r="AT38" i="3"/>
  <c r="AV24" i="10"/>
  <c r="AW31" i="2"/>
  <c r="AY31" i="2" l="1"/>
  <c r="AY31" i="3"/>
  <c r="AJ31" i="10"/>
  <c r="AK38" i="3"/>
  <c r="AK38" i="2"/>
  <c r="AX24" i="10"/>
  <c r="AU38" i="2"/>
  <c r="AT31" i="10"/>
  <c r="AU38" i="3"/>
  <c r="AU31" i="10" l="1"/>
  <c r="AV38" i="2"/>
  <c r="AV38" i="3"/>
  <c r="BA31" i="3"/>
  <c r="AK31" i="10"/>
  <c r="AL38" i="3"/>
  <c r="AL38" i="2"/>
  <c r="AY24" i="10"/>
  <c r="AZ24" i="10"/>
  <c r="AM38" i="3" l="1"/>
  <c r="AM38" i="2"/>
  <c r="AL31" i="10"/>
  <c r="AV31" i="10"/>
  <c r="AW38" i="3"/>
  <c r="AW38" i="2"/>
  <c r="BA31" i="2"/>
  <c r="AZ31" i="2"/>
  <c r="AZ31" i="3"/>
  <c r="AX38" i="3" l="1"/>
  <c r="AX38" i="2"/>
  <c r="AW31" i="10"/>
  <c r="AM31" i="10"/>
  <c r="AN38" i="3"/>
  <c r="AN38" i="2"/>
  <c r="AN31" i="10" l="1"/>
  <c r="AO38" i="3"/>
  <c r="AO38" i="2"/>
  <c r="AY38" i="3"/>
  <c r="AY38" i="2"/>
  <c r="AX31" i="10"/>
  <c r="AY31" i="10" l="1"/>
  <c r="AZ38" i="3"/>
  <c r="AZ38" i="2"/>
  <c r="AO31" i="10"/>
  <c r="AP38" i="3"/>
  <c r="AP38" i="2"/>
  <c r="BA38" i="3" l="1"/>
  <c r="AZ31" i="10"/>
  <c r="BA38" i="2"/>
</calcChain>
</file>

<file path=xl/sharedStrings.xml><?xml version="1.0" encoding="utf-8"?>
<sst xmlns="http://schemas.openxmlformats.org/spreadsheetml/2006/main" count="957" uniqueCount="291">
  <si>
    <t>Malkekvæg</t>
  </si>
  <si>
    <t>Mælkeydelse, kg pr. Ko</t>
  </si>
  <si>
    <t>Svin</t>
  </si>
  <si>
    <t>Søer</t>
  </si>
  <si>
    <t>Smågrise</t>
  </si>
  <si>
    <t>Slagtesvin</t>
  </si>
  <si>
    <t>Teknologi</t>
  </si>
  <si>
    <t>Gyllekøling</t>
  </si>
  <si>
    <t>Kvier</t>
  </si>
  <si>
    <t>Luftrensning</t>
  </si>
  <si>
    <t>Varmevekslere</t>
  </si>
  <si>
    <t>Slagtekyllinger</t>
  </si>
  <si>
    <t>Udmugning to gange ugentlig</t>
  </si>
  <si>
    <t>Mink</t>
  </si>
  <si>
    <t>Sted</t>
  </si>
  <si>
    <t>Dyr</t>
  </si>
  <si>
    <t>Stof</t>
  </si>
  <si>
    <t>Reduktion</t>
  </si>
  <si>
    <t>Reference</t>
  </si>
  <si>
    <t>Stald</t>
  </si>
  <si>
    <t>Stald/lager</t>
  </si>
  <si>
    <t>NH3</t>
  </si>
  <si>
    <t>CH4</t>
  </si>
  <si>
    <t>Forsuring</t>
  </si>
  <si>
    <t>Kvæg</t>
  </si>
  <si>
    <t>Lager</t>
  </si>
  <si>
    <t>Kvæg/svin</t>
  </si>
  <si>
    <t>Udbringning</t>
  </si>
  <si>
    <t>Miljøgodkendelser*</t>
  </si>
  <si>
    <t>Biogasbehandling</t>
  </si>
  <si>
    <t>Fælles- eller gårdanlæg</t>
  </si>
  <si>
    <t>N I handelsgødning</t>
  </si>
  <si>
    <t>Forsuring ved udbringning</t>
  </si>
  <si>
    <t>Svinegylle</t>
  </si>
  <si>
    <t>Kvæggylle</t>
  </si>
  <si>
    <t>Luftrensning**</t>
  </si>
  <si>
    <t>Gyllekøling*</t>
  </si>
  <si>
    <t>Forsuring I stald*</t>
  </si>
  <si>
    <t>-</t>
  </si>
  <si>
    <t>Tabel 1</t>
  </si>
  <si>
    <t>Tabel 2</t>
  </si>
  <si>
    <t>Tabel 3</t>
  </si>
  <si>
    <t>Tabel 4</t>
  </si>
  <si>
    <t>Tabel 5</t>
  </si>
  <si>
    <t>Tabel 6</t>
  </si>
  <si>
    <t>Tabel 7</t>
  </si>
  <si>
    <t>Tabel 8</t>
  </si>
  <si>
    <t>Øvrige kvæg</t>
  </si>
  <si>
    <t>Græsningsdage</t>
  </si>
  <si>
    <t>Ammekøer</t>
  </si>
  <si>
    <t>Malkekøer, st. race</t>
  </si>
  <si>
    <t>Fjerkræ</t>
  </si>
  <si>
    <t>Øvrige dyr</t>
  </si>
  <si>
    <t>Mængder af gødning</t>
  </si>
  <si>
    <t>Flydende gødning</t>
  </si>
  <si>
    <t>Tons</t>
  </si>
  <si>
    <t>Sum</t>
  </si>
  <si>
    <t>Staldtypefordeling</t>
  </si>
  <si>
    <t>Dybstrøelse (hele arealet)</t>
  </si>
  <si>
    <t xml:space="preserve">Dybstrøelse, kort ædeplads, fast gulv </t>
  </si>
  <si>
    <t>Bindestald m. grebning</t>
  </si>
  <si>
    <t>Bindestald m. riste</t>
  </si>
  <si>
    <t>Spaltegulvbokse</t>
  </si>
  <si>
    <t>Sengestald m. fast gulv</t>
  </si>
  <si>
    <t>Sengestald m. spaltegulv (0,4 m kanal, linespil)</t>
  </si>
  <si>
    <t>Sengestald m. fast gulv. 2% hældning. Skrabning hver 2. time</t>
  </si>
  <si>
    <t>Dybstrøelse, kort ædeplads, fast gulv</t>
  </si>
  <si>
    <t>Dybstrøelse, spalter, bagskyl/ringkanalanlæg</t>
  </si>
  <si>
    <t>Dybstrøelse, spalter, skraberanlæg</t>
  </si>
  <si>
    <t>Dybstrøelse, fast gulv, skraberanlæg</t>
  </si>
  <si>
    <t>Malkekøer, jersey</t>
  </si>
  <si>
    <t>Ammekøer 600 kg</t>
  </si>
  <si>
    <t>Bindestald med riste</t>
  </si>
  <si>
    <t>Dybstrøelse, spalter (1,2 m kanal, bagskyl)</t>
  </si>
  <si>
    <t>Dybstrøelse, spalter  (0,4 m kanal, linespil)</t>
  </si>
  <si>
    <t>Dybstrøelses, fast gulv</t>
  </si>
  <si>
    <t>Ammekøer 400-600 kg</t>
  </si>
  <si>
    <t>Ammekøer 400 kg</t>
  </si>
  <si>
    <t>Dybstrøelse</t>
  </si>
  <si>
    <t>Søer, løbe og drægtighedsstald</t>
  </si>
  <si>
    <t>Løsgående, dybstrøelse + fast gulv</t>
  </si>
  <si>
    <t>Løsgående, dybstrøelse + spaltegulv</t>
  </si>
  <si>
    <t>Løsgående, dybstrøelse</t>
  </si>
  <si>
    <t>Individuel opstaldning, delvis spaltegulv</t>
  </si>
  <si>
    <t>Individuel opstaldning, fuldspaltegulv</t>
  </si>
  <si>
    <t>Individuel opstaldning, fast gulv</t>
  </si>
  <si>
    <t>Løsgående, delvis spaltegulv</t>
  </si>
  <si>
    <t>Kassestier, delvis spaltegulv</t>
  </si>
  <si>
    <t>Kassestier, fuldspaltegulv</t>
  </si>
  <si>
    <t>Løsdrift, fast gulv</t>
  </si>
  <si>
    <t>Løsdrift, delvis spaltegulv</t>
  </si>
  <si>
    <t>Fuldspaltegulv</t>
  </si>
  <si>
    <t>Toklimastald m. delvis spaltegulv</t>
  </si>
  <si>
    <t>Fast gulv</t>
  </si>
  <si>
    <t>Toklimastald m. dybstrøelse</t>
  </si>
  <si>
    <t>Drænet gulv + spalter</t>
  </si>
  <si>
    <t>Opdelt lejeareal</t>
  </si>
  <si>
    <t>Drænet gulv</t>
  </si>
  <si>
    <t>Slagtekyllinger (1000 prod. stk.)</t>
  </si>
  <si>
    <t>Skrabekyllinger 56 dage</t>
  </si>
  <si>
    <t>Slagtekyllinger  40 +45 dage</t>
  </si>
  <si>
    <t>Mink &amp; Ilder (tæver)</t>
  </si>
  <si>
    <t>Gyllesystem</t>
  </si>
  <si>
    <t>Fast gødning og ajle</t>
  </si>
  <si>
    <t>Husdyrkategori</t>
  </si>
  <si>
    <t>Staldtype</t>
  </si>
  <si>
    <t>Sengestald, gylle går til biogas</t>
  </si>
  <si>
    <t>Fritgående høns</t>
  </si>
  <si>
    <t>Økologiske høns</t>
  </si>
  <si>
    <t>Skrabehøns</t>
  </si>
  <si>
    <t>Volierehøns</t>
  </si>
  <si>
    <t>Burhøns</t>
  </si>
  <si>
    <t>Rugeægshøns</t>
  </si>
  <si>
    <t>Søer, farestalde</t>
  </si>
  <si>
    <t>Slagtekyllinger 30 dage</t>
  </si>
  <si>
    <t>Slagtekyllinger 32 dage</t>
  </si>
  <si>
    <t>Slagtekyllinger 35 dage</t>
  </si>
  <si>
    <t>Økologiske slagtekyllinger, 81 dage</t>
  </si>
  <si>
    <t>Hyppig udmugning</t>
  </si>
  <si>
    <t>Sl. Kyllinger</t>
  </si>
  <si>
    <t>Miljøteknologi</t>
  </si>
  <si>
    <t>Tabel 9</t>
  </si>
  <si>
    <t>Tabel 10</t>
  </si>
  <si>
    <t>Tabel 11</t>
  </si>
  <si>
    <t>N2O</t>
  </si>
  <si>
    <t>Mængde gylle afsat til biogas</t>
  </si>
  <si>
    <t>Tabel nr</t>
  </si>
  <si>
    <t>Tabel navn</t>
  </si>
  <si>
    <t>Beskrivelse</t>
  </si>
  <si>
    <t>Mængder af fast og flydende gødning opdelt på dyretyper</t>
  </si>
  <si>
    <t xml:space="preserve">Andel af antal dyr I stalde med miljøteknologi </t>
  </si>
  <si>
    <t>Reduktionsfaktorer for NH3, CH4 og N2O</t>
  </si>
  <si>
    <t>*Baseret på analyse af miljøgodkendelser 2007-2016 (DCE, 2018)</t>
  </si>
  <si>
    <t>*Summen kan afvige pga. afrunding</t>
  </si>
  <si>
    <t>Ordforklaring:</t>
  </si>
  <si>
    <t>CH4=metan</t>
  </si>
  <si>
    <t>NH3=ammoniak</t>
  </si>
  <si>
    <t>AGMEMOD=Modelværktøj der estimerer bl.a. det forventede antal af husdyr i Danmark, jf. rapporten her: https://static-curis.ku.dk/portal/files/241358793/IFRO_Udredning_2020_12.pdf</t>
  </si>
  <si>
    <t>For yderligere detaljer henvises til DCE, Dansk Center for Miljø og Energi, https://dce.au.dk/</t>
  </si>
  <si>
    <t>Ym=metankonverteringsfaktor ift. metanudledning fra husdyrs fordøjelse set ift. energiindholdet i foderindtag</t>
  </si>
  <si>
    <t>I emissionsopgørelserne og fremskrivningerne skelnes ikke mellem konventionel og økologisk kvægproduktion, derfor har det ikke været muligt at angive antal/andel økologisk kvæg og græsningsdage. I antallet af græsningsdage er implicit taget højde for økologisk produktion, hvor der stilles krav til minimum antal græsningsdage, dog er der ikke taget højde for ændringer fremadrettet i relation til øget eller reduceret andel af økologisk produktion.</t>
  </si>
  <si>
    <t>For bioforgasning af husdyrgødning regnes der i emissionsopgørelserne og fremskrivningerne udelukkende med reduktion i emissionen fra gylle, men ikke fra dybstrøelse/fast gødning. Derfor er der ikke angivet tal for mængden af dybstrøelse/fast gødning der kommer i biogasanlæg.</t>
  </si>
  <si>
    <t>I forbindelse med forbrug af N fra handelsgødning er der forespurgt om ”Antaget kvotereduktion via målrettet regulering” og ”N reduktion via skærpet udnyttelseskrav til husdyrgødning”. Dette er ikke inkluderet i beregningerne og kan derfor ikke estimeres.</t>
  </si>
  <si>
    <t>Der har været forespurgt om følgende oplysninger, som DCE ikke har haft mulighed for at give svar på:</t>
  </si>
  <si>
    <t>Antal dyr</t>
  </si>
  <si>
    <t>Historisk 1990-2019 og fremskrevet 2020-2040</t>
  </si>
  <si>
    <t>Fordeling for kvæg, svin, mink og fjerkræ, Historisk 1990-2019 og fremskrevet 2020-2040</t>
  </si>
  <si>
    <t>Metanemission fra fordøjelse</t>
  </si>
  <si>
    <t>Total emission per dyregruppe, samt emission per dyr</t>
  </si>
  <si>
    <t>Metanemission fra gødning</t>
  </si>
  <si>
    <t>Lattergasemission fra gødning</t>
  </si>
  <si>
    <t>Miljøteknologi - Reduktionsfaktorer</t>
  </si>
  <si>
    <t>Mængde gylle afsat til biogas fordelt på kvæg og svingylle</t>
  </si>
  <si>
    <t>N-udskillelse</t>
  </si>
  <si>
    <t>N-udskillelse for malkekøer og svin, kg N per dyr</t>
  </si>
  <si>
    <t>Diverse baggrundstal for kvæg</t>
  </si>
  <si>
    <t>Mælkeydelse, Ym, foderoptag for malkekøer, græsningsdage for malkekøer, kvier og ammekvæg</t>
  </si>
  <si>
    <t>Tabel 12</t>
  </si>
  <si>
    <t>Handelsgødning</t>
  </si>
  <si>
    <t>Mængde N I handelsgødning</t>
  </si>
  <si>
    <t>Tabel 13</t>
  </si>
  <si>
    <t>Vægtet opholdstid</t>
  </si>
  <si>
    <t>Vægtet opholdstid for gylle i stalden for kvæg og svin</t>
  </si>
  <si>
    <t>Reference liste</t>
  </si>
  <si>
    <t>Table 1 Antal i de historiske opgørelser 1990-2019 og fremskrevet 2020-2040</t>
  </si>
  <si>
    <t>Malkekøer</t>
  </si>
  <si>
    <t>Malkeøer, St. race</t>
  </si>
  <si>
    <t>Malkeøer, Jersey</t>
  </si>
  <si>
    <t>Tyrekalve, 0-6 mdr, St. race</t>
  </si>
  <si>
    <t>Tyrekalve, 0-6 mdr, Jersey</t>
  </si>
  <si>
    <t>Tyre, 6 mdr-slagt., St. race</t>
  </si>
  <si>
    <t>Tyre, 6 mdr-slagt., Jersey</t>
  </si>
  <si>
    <t>Kviekalve, 0-6 mdr, St. race</t>
  </si>
  <si>
    <t>Kviekalve, 0-6 mdr, Jersey</t>
  </si>
  <si>
    <t>Kvier, 6 mdr-kælv., St. race</t>
  </si>
  <si>
    <t>Kvier, 6 mdr-kælv., Jersey</t>
  </si>
  <si>
    <t>Øvrige fjerkræ</t>
  </si>
  <si>
    <t>Får</t>
  </si>
  <si>
    <t>Lam</t>
  </si>
  <si>
    <t>Geder</t>
  </si>
  <si>
    <t>Heste</t>
  </si>
  <si>
    <t>Hjorte</t>
  </si>
  <si>
    <t>Noter:</t>
  </si>
  <si>
    <t>Kilder:</t>
  </si>
  <si>
    <t>Historisk: Referenceliste (1)</t>
  </si>
  <si>
    <t>Fremskrivning: Referenceliste (2) og (5)</t>
  </si>
  <si>
    <t>Historiske opgørelser 1990-2019 og fremskrevet 2020-2040</t>
  </si>
  <si>
    <t>Table 2 Staldtypefordeling, andel dyr</t>
  </si>
  <si>
    <t>Opholdstid, dage</t>
  </si>
  <si>
    <t>Tyrekalve, st. race</t>
  </si>
  <si>
    <t>Tyrekalve, jersey</t>
  </si>
  <si>
    <t>Tyre, st. race</t>
  </si>
  <si>
    <t>Sengestald m. spaltegulv (1,2 m kanal, bagskyl, ring)</t>
  </si>
  <si>
    <t>85 (bagskyld), 50 (ring)</t>
  </si>
  <si>
    <t>Tyre, jersey</t>
  </si>
  <si>
    <t>Kviekalve, st. race</t>
  </si>
  <si>
    <t>Kviekalve, jersey</t>
  </si>
  <si>
    <t>Kvier, st. race</t>
  </si>
  <si>
    <t>Kvier, jersey</t>
  </si>
  <si>
    <t>40 (bagskyld), 30 (ring)</t>
  </si>
  <si>
    <t>- opholdstid haves ikke eller ikke aktuel</t>
  </si>
  <si>
    <t>Gennemsnitlig opholdstid, se Tabel 13</t>
  </si>
  <si>
    <t>Kilde:</t>
  </si>
  <si>
    <t>Metan emission fra gødning</t>
  </si>
  <si>
    <t>Gødningstype</t>
  </si>
  <si>
    <t>Fast gødning /dybstrøelse</t>
  </si>
  <si>
    <t>Total</t>
  </si>
  <si>
    <t>Table 4b Metan emission fra gødning per dyr, kg CH4 per dyr</t>
  </si>
  <si>
    <r>
      <t>Fra 2020 inkluderer dette reduktion I emission af CH4 for stalde med forsuri</t>
    </r>
    <r>
      <rPr>
        <sz val="11"/>
        <rFont val="Calibri"/>
        <family val="2"/>
        <scheme val="minor"/>
      </rPr>
      <t>ng og gyllekøling</t>
    </r>
  </si>
  <si>
    <t>Metan emission fra fordøjelse</t>
  </si>
  <si>
    <t>Table 3a Total emission af metan fra fordøjelse per dyregruppe, kt CH4</t>
  </si>
  <si>
    <t>Lattergas emission fra gødning</t>
  </si>
  <si>
    <t>Table 5a Total emission af lattergas fra gødning per dyregruppe, kt N2O</t>
  </si>
  <si>
    <t>Table 5b Lattergas emission fra gødning per dyr, kg N2O per dyr</t>
  </si>
  <si>
    <t>Gødningsmængder</t>
  </si>
  <si>
    <t>Table 6 Mængder af flydende og fast gødning (inkl. Dybstrøelse) per dyregruppe, tons gødning</t>
  </si>
  <si>
    <t>Flydende gødning (gylle og ajle)</t>
  </si>
  <si>
    <t>Høns og hønniker</t>
  </si>
  <si>
    <t>Fast gødning og dybstrøelse</t>
  </si>
  <si>
    <t>Table 7 Andel af dyr i dyregruppen med den givne teknologi</t>
  </si>
  <si>
    <t>1990-2007</t>
  </si>
  <si>
    <t xml:space="preserve">*Procentdelene for 2010-2018 er baseret på information fra Miljøgodkendelser for husdyrbrug og leverandør for forsuringsanlæg og den reducerende emission er inkluderet i den historiske opgørelse. Fremskrivningen er baseret på samme udvikling som den historiske for perioden 2011-2016 og samme fordeling mellem forskellige miljøteknologier.  </t>
  </si>
  <si>
    <t>**Reduktion fra luftrensning er ikke inkluderet i den historiske opgørelse. Fremskrivningen er baseret på samme antagelse som i fremskrivning fra 2018 (DCE, 2018), dog revideret med nyeste antagelser om antal nye bedrifter med miljøgodkendelser</t>
  </si>
  <si>
    <t>Miljøteknologi - reduktionspotentaler</t>
  </si>
  <si>
    <t>Table 8 Reduktionspotentialer for miljøteknologier, % reduktion per stof</t>
  </si>
  <si>
    <t>(3)</t>
  </si>
  <si>
    <t>(4)</t>
  </si>
  <si>
    <t>(1)</t>
  </si>
  <si>
    <t>(6)</t>
  </si>
  <si>
    <t>Table 9 Mængde gylle afsat til biogas fordelt på kvæg og svingylle, kt</t>
  </si>
  <si>
    <t>kt</t>
  </si>
  <si>
    <t>Tabel 10 N-udskillelse for malkekøer og svin, kg N per dyr</t>
  </si>
  <si>
    <t>Malkerkøer</t>
  </si>
  <si>
    <t>Malkerkøer, st. race</t>
  </si>
  <si>
    <t>Malkerkøer, jersey</t>
  </si>
  <si>
    <t>Historiske: (7)</t>
  </si>
  <si>
    <t>Fremskrivning: Kvæg (8), svin (9)</t>
  </si>
  <si>
    <t>Tabel 11 Mælkeydelse, Ym, foderoptag og bruttoenergi for malkekøer, samt græsningsdage for malkekøer, kvier og ammekvæg</t>
  </si>
  <si>
    <t>Ym (metandannelsesfaktor), %</t>
  </si>
  <si>
    <t>Tørstofoptag, kg pr ko</t>
  </si>
  <si>
    <t>Bruttoenergi, MJ pr. Ko</t>
  </si>
  <si>
    <t>Historiske: (1)</t>
  </si>
  <si>
    <t xml:space="preserve">Fremskrivning: </t>
  </si>
  <si>
    <t>Mælkeydelse (8)</t>
  </si>
  <si>
    <t>Ym (10)</t>
  </si>
  <si>
    <t>Tørstofoptag (8)</t>
  </si>
  <si>
    <t>Bruttoenergi (8)</t>
  </si>
  <si>
    <t>Tabel 12 Mængde N fra handelsgødning, kt N</t>
  </si>
  <si>
    <t>Tabel 13 Vægtet opholdstid for gylle i stalden for kvæg og svin, dage</t>
  </si>
  <si>
    <t>Nr.</t>
  </si>
  <si>
    <t>Nielsen, O.-K., Plejdrup, M.S., Winther, M., Nielsen, M., Gyldenkærne, S., Mikkelsen, M.H., Albrektsen, R., Thomsen, M., Hjelgaard, K., Fauser, P., Bruun, H.G., Johannsen, V.K., Nord-Larsen, T., Vesterdal, L., Callesen, I., Caspersen, O.H., Rasmussen, E., Petersen, S.B., Baunbæk, L. &amp; Hansen, M.G. 2020. Denmark's National Inventory Report 2020. Emission Inventories 1990-2018 - Submitted under the United Nations Framework Convention on Climate Change and the Kyoto Protocol. Aarhus University, DCE – Danish Centre for Environment and Energy 904 pp. Scientific Report from DCE – Danish Centre for Environment and Energy No. 372. http://dce2.au.dk/pub/SR372.pdf</t>
  </si>
  <si>
    <t>Fremskrivning af dansk landbrug frem mod 2030 : april 2020. / Jensen, Jørgen Dejgård. 2020. 10 s., (IFRO Udredning; Nr. 2020/12). Publikation: Udredning/notat › Faglig redegørelse</t>
  </si>
  <si>
    <t>Teknologilisten (MST, 2020)</t>
  </si>
  <si>
    <t>Hansen, M.N., Kai, P. &amp; Birkmose, T.S., 2015. Vidensyntese om drivhusgasser og emissionsbaseret regulering i husdyrproduktionen. AgroTech.</t>
  </si>
  <si>
    <t>Bramsen, J.M.R og Hansen, H.O, 2020: Fremskrivning af minkbestanden – opdatering april 2020. Notat af 23 april 2020. Institut for Fødevare- og Ressourceøkonomi, Københavns Universitet.</t>
  </si>
  <si>
    <t>IPCC guidelines 2006</t>
  </si>
  <si>
    <t>DCA nomtal: https://anis.au.dk/forskning/sektioner/husdyrernaering-og-fysiologi/normtal/</t>
  </si>
  <si>
    <t>Notat DCA, Peter Lund: Prædiktion af udskillelse af kvælstof hos malkekøer i 2020, 2025 og 2030 på baggrund af data fra AGMEMOD-modellen og NORMTAL-modellen. Opdatering i 2020</t>
  </si>
  <si>
    <t>Trend fra Poulsen (2016 og 2017), dog med udgangspunkt i seneste historiske år, 2018. Poulsen, H.D., 2016: Beregnet udskillelse af kvælstof hos svin i 2020, 2025 og 2030 på baggrund af data fra AGMEMOD-modellen og NORMTAL-modellen. Notat fra DCA - Nationalt Center for Fødevarer og Jordbrug. Aarhus Universi-tet
Poulsen, H.D., 2017: Opdateret tabel 3 til Poulsen, H.D., 2016: Beregnet udskil-lelse af kvælstof hos svin i 2020, 2025 og 2030 på baggrund af data fra AGME-MOD-modellen og NORMTAL-modellen. DCA - Nationalt Center for Fødevarer og Jordbrug. Aarhus Universitet</t>
  </si>
  <si>
    <t xml:space="preserve">Kai, P., Birkmose, T. &amp; Petersen, S., 2015: Slurry in Danish livestock Buildings. Report by AgroTech to the Danish Energy Agency, pp 32. </t>
  </si>
  <si>
    <t>Høns (100 dyr)</t>
  </si>
  <si>
    <t>Hønniker (100 dyr)</t>
  </si>
  <si>
    <t>Slagtekyllinger (1000 dyr)</t>
  </si>
  <si>
    <t xml:space="preserve">Øvrig fjerkræ: kalkuner (100 dyr), ænder (100 dyr), gæs (100 dyr), fasaner (høns 100 dyr, kyllinger 1000 dyr) og strudse. </t>
  </si>
  <si>
    <t>Mink er inklusiv ræve fra 1990-2011. Sat til 0 fra 2021 pga. COVID-19</t>
  </si>
  <si>
    <t>Delvist spaltegulv, 50-75%</t>
  </si>
  <si>
    <t>Delvist spaltegulv, gylle går til biogas</t>
  </si>
  <si>
    <t>Delvist spaltegulv, 25-49%</t>
  </si>
  <si>
    <t>Table 4a Total emission af metan fra gødning per dyregruppe/gødningstype, kt CH4</t>
  </si>
  <si>
    <t>Table 3b Metan emission fra fordøjelse per dyr, kg CH4 per dyr</t>
  </si>
  <si>
    <t>Tyre: Antal producerede dyr</t>
  </si>
  <si>
    <t>Smågrise og slagtesvin: Antal producerede dyr</t>
  </si>
  <si>
    <t>Fjerkræ (pr. 100/1000 dyr)</t>
  </si>
  <si>
    <t>Note:</t>
  </si>
  <si>
    <t>Tabel 3b - Beregnet som emission/antal dyr</t>
  </si>
  <si>
    <t>Ingen metan emission fra fordøjelse fra mink</t>
  </si>
  <si>
    <t>Antal mink er sat til 0 fra 2021 pga. COVID-19</t>
  </si>
  <si>
    <t>Tabel 4b - Beregnet som emission/antal dyr</t>
  </si>
  <si>
    <t>Kvier: 1990-2002 antal producerede, 2003-2040 årsopdræt (følger normtalssystemet)</t>
  </si>
  <si>
    <t>Tabel 5b - Beregnet som emission/antal dyr</t>
  </si>
  <si>
    <t>Tabel 5b - Øvrig kvæg spring far 2002 til 2003 skyldes overgang for kvier fra antal producerede til årsopdræt (følger normtalssystemet)</t>
  </si>
  <si>
    <t>Tabel 4b - Øvrig kvæg spring far 2002 til 2003 skyldes overgang for kvier fra antal producerede til årsopdræt (følger normtalssystemet)</t>
  </si>
  <si>
    <t>Tabel 3b - Øvrig kvæg spring far 2002 til 2003 skyldes overgang for kvier fra antal producerede til årsopdræt (følger normtalssystemet)</t>
  </si>
  <si>
    <t>Mælkeydelse opdelt på hhv. stor race og jersey haves først fra 2003</t>
  </si>
  <si>
    <t>Opholdstid (11)</t>
  </si>
  <si>
    <t>N2O fra indirekte emission er ikke inkluderet i tabel 5</t>
  </si>
  <si>
    <t>38-45%</t>
  </si>
  <si>
    <t>20-24%</t>
  </si>
  <si>
    <t>N2O=lattergas</t>
  </si>
  <si>
    <t>N=Nitrogen</t>
  </si>
  <si>
    <t xml:space="preserve">Tabellerne i fanerne i denne excel-mappe giver en oversigt over de væsentligste beregningsforudsætninger DCE anvender til at beregne drivhusgasudledninger fra landbruget til Klimafremskrivning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</si>
</sst>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Blue]#,##0"/>
    <numFmt numFmtId="165" formatCode="0.0"/>
    <numFmt numFmtId="166" formatCode="0.000"/>
    <numFmt numFmtId="167" formatCode="0.0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u/>
      <sz val="11"/>
      <name val="Calibri"/>
      <family val="2"/>
      <scheme val="minor"/>
    </font>
    <font>
      <u/>
      <sz val="10"/>
      <name val="Arial"/>
      <family val="2"/>
    </font>
    <font>
      <sz val="11"/>
      <color rgb="FF00B0F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A0A0A"/>
      <name val="Calibri"/>
      <family val="2"/>
      <scheme val="minor"/>
    </font>
    <font>
      <sz val="11"/>
      <color rgb="FF252525"/>
      <name val="Calibri"/>
      <family val="2"/>
      <scheme val="minor"/>
    </font>
    <font>
      <sz val="11"/>
      <color indexed="8"/>
      <name val="Segoe U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2" fillId="0" borderId="0"/>
  </cellStyleXfs>
  <cellXfs count="149">
    <xf numFmtId="0" fontId="0" fillId="0" borderId="0" xfId="0"/>
    <xf numFmtId="1" fontId="0" fillId="0" borderId="0" xfId="0" applyNumberFormat="1"/>
    <xf numFmtId="0" fontId="0" fillId="0" borderId="1" xfId="0" applyBorder="1"/>
    <xf numFmtId="3" fontId="0" fillId="0" borderId="0" xfId="0" applyNumberFormat="1" applyBorder="1"/>
    <xf numFmtId="0" fontId="0" fillId="0" borderId="0" xfId="0" applyBorder="1"/>
    <xf numFmtId="0" fontId="1" fillId="0" borderId="1" xfId="0" applyFont="1" applyBorder="1"/>
    <xf numFmtId="0" fontId="1" fillId="0" borderId="0" xfId="0" applyFont="1"/>
    <xf numFmtId="0" fontId="0" fillId="0" borderId="0" xfId="0" applyFill="1" applyBorder="1"/>
    <xf numFmtId="9" fontId="0" fillId="0" borderId="0" xfId="0" applyNumberFormat="1"/>
    <xf numFmtId="9" fontId="0" fillId="0" borderId="1" xfId="0" applyNumberFormat="1" applyBorder="1"/>
    <xf numFmtId="0" fontId="0" fillId="0" borderId="1" xfId="0" applyFill="1" applyBorder="1"/>
    <xf numFmtId="0" fontId="0" fillId="0" borderId="0" xfId="0" applyFont="1" applyBorder="1"/>
    <xf numFmtId="0" fontId="3" fillId="0" borderId="0" xfId="0" applyFont="1"/>
    <xf numFmtId="3" fontId="0" fillId="0" borderId="0" xfId="0" applyNumberFormat="1"/>
    <xf numFmtId="0" fontId="0" fillId="0" borderId="4" xfId="0" applyBorder="1"/>
    <xf numFmtId="0" fontId="1" fillId="0" borderId="0" xfId="0" applyFont="1" applyFill="1" applyBorder="1"/>
    <xf numFmtId="0" fontId="3" fillId="0" borderId="0" xfId="0" applyFont="1" applyFill="1" applyBorder="1"/>
    <xf numFmtId="1" fontId="3" fillId="0" borderId="0" xfId="0" applyNumberFormat="1" applyFont="1" applyBorder="1" applyAlignment="1">
      <alignment horizontal="right"/>
    </xf>
    <xf numFmtId="0" fontId="6" fillId="0" borderId="1" xfId="0" applyFont="1" applyFill="1" applyBorder="1"/>
    <xf numFmtId="0" fontId="3" fillId="0" borderId="4" xfId="0" applyFont="1" applyFill="1" applyBorder="1"/>
    <xf numFmtId="1" fontId="0" fillId="0" borderId="4" xfId="0" applyNumberFormat="1" applyBorder="1"/>
    <xf numFmtId="0" fontId="7" fillId="0" borderId="0" xfId="0" applyFont="1"/>
    <xf numFmtId="9" fontId="0" fillId="0" borderId="1" xfId="0" applyNumberFormat="1" applyBorder="1" applyAlignment="1">
      <alignment horizontal="right"/>
    </xf>
    <xf numFmtId="0" fontId="8" fillId="0" borderId="0" xfId="0" applyFont="1"/>
    <xf numFmtId="0" fontId="6" fillId="0" borderId="1" xfId="0" applyFont="1" applyBorder="1"/>
    <xf numFmtId="0" fontId="4" fillId="0" borderId="0" xfId="0" applyFont="1"/>
    <xf numFmtId="0" fontId="9" fillId="0" borderId="0" xfId="0" applyFont="1"/>
    <xf numFmtId="9" fontId="0" fillId="0" borderId="0" xfId="0" applyNumberFormat="1" applyFill="1" applyBorder="1" applyAlignment="1">
      <alignment horizontal="righ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Border="1"/>
    <xf numFmtId="0" fontId="11" fillId="0" borderId="0" xfId="0" applyFont="1" applyBorder="1"/>
    <xf numFmtId="0" fontId="1" fillId="2" borderId="1" xfId="0" applyFont="1" applyFill="1" applyBorder="1"/>
    <xf numFmtId="0" fontId="12" fillId="0" borderId="0" xfId="0" applyFont="1" applyBorder="1"/>
    <xf numFmtId="0" fontId="0" fillId="2" borderId="0" xfId="0" applyFont="1" applyFill="1"/>
    <xf numFmtId="0" fontId="0" fillId="0" borderId="0" xfId="0" applyFont="1"/>
    <xf numFmtId="0" fontId="3" fillId="0" borderId="0" xfId="0" applyFont="1" applyBorder="1"/>
    <xf numFmtId="0" fontId="3" fillId="0" borderId="0" xfId="0" applyFont="1" applyFill="1"/>
    <xf numFmtId="0" fontId="3" fillId="0" borderId="1" xfId="0" applyFont="1" applyBorder="1"/>
    <xf numFmtId="0" fontId="0" fillId="2" borderId="1" xfId="0" applyFont="1" applyFill="1" applyBorder="1"/>
    <xf numFmtId="0" fontId="0" fillId="0" borderId="1" xfId="0" applyFont="1" applyBorder="1"/>
    <xf numFmtId="0" fontId="12" fillId="0" borderId="0" xfId="0" applyFont="1" applyFill="1" applyBorder="1"/>
    <xf numFmtId="0" fontId="0" fillId="0" borderId="0" xfId="0" applyFont="1" applyFill="1"/>
    <xf numFmtId="0" fontId="5" fillId="0" borderId="0" xfId="0" applyFont="1" applyBorder="1"/>
    <xf numFmtId="0" fontId="13" fillId="0" borderId="0" xfId="0" applyFont="1" applyBorder="1"/>
    <xf numFmtId="0" fontId="4" fillId="0" borderId="0" xfId="0" applyFont="1" applyBorder="1"/>
    <xf numFmtId="0" fontId="6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3" fillId="0" borderId="0" xfId="0" quotePrefix="1" applyFont="1" applyFill="1" applyAlignment="1">
      <alignment horizontal="center"/>
    </xf>
    <xf numFmtId="0" fontId="3" fillId="0" borderId="1" xfId="0" applyFont="1" applyFill="1" applyBorder="1"/>
    <xf numFmtId="0" fontId="3" fillId="0" borderId="1" xfId="0" quotePrefix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4" fillId="0" borderId="0" xfId="0" applyFont="1" applyFill="1"/>
    <xf numFmtId="0" fontId="3" fillId="0" borderId="0" xfId="0" quotePrefix="1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1" applyFont="1" applyFill="1"/>
    <xf numFmtId="0" fontId="3" fillId="0" borderId="0" xfId="1" applyFont="1" applyFill="1" applyAlignment="1">
      <alignment horizontal="center"/>
    </xf>
    <xf numFmtId="0" fontId="3" fillId="0" borderId="0" xfId="1" quotePrefix="1" applyFont="1" applyFill="1" applyAlignment="1">
      <alignment horizontal="center"/>
    </xf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0" fontId="3" fillId="0" borderId="1" xfId="1" quotePrefix="1" applyFont="1" applyFill="1" applyBorder="1" applyAlignment="1">
      <alignment horizontal="center"/>
    </xf>
    <xf numFmtId="164" fontId="3" fillId="0" borderId="0" xfId="0" applyNumberFormat="1" applyFont="1" applyFill="1"/>
    <xf numFmtId="164" fontId="3" fillId="0" borderId="0" xfId="0" quotePrefix="1" applyNumberFormat="1" applyFont="1" applyFill="1" applyAlignment="1">
      <alignment horizontal="center"/>
    </xf>
    <xf numFmtId="164" fontId="3" fillId="0" borderId="1" xfId="0" quotePrefix="1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0" fillId="0" borderId="1" xfId="0" quotePrefix="1" applyFont="1" applyBorder="1" applyAlignment="1">
      <alignment horizontal="center"/>
    </xf>
    <xf numFmtId="0" fontId="0" fillId="0" borderId="0" xfId="0" quotePrefix="1" applyFont="1"/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0" fontId="9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0" fillId="3" borderId="0" xfId="0" quotePrefix="1" applyFont="1" applyFill="1"/>
    <xf numFmtId="3" fontId="0" fillId="2" borderId="0" xfId="0" applyNumberFormat="1" applyFill="1"/>
    <xf numFmtId="0" fontId="15" fillId="0" borderId="0" xfId="0" applyFont="1"/>
    <xf numFmtId="3" fontId="0" fillId="2" borderId="4" xfId="0" applyNumberFormat="1" applyFill="1" applyBorder="1"/>
    <xf numFmtId="0" fontId="0" fillId="2" borderId="0" xfId="0" applyFill="1"/>
    <xf numFmtId="1" fontId="0" fillId="2" borderId="0" xfId="0" applyNumberForma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Border="1"/>
    <xf numFmtId="0" fontId="3" fillId="2" borderId="4" xfId="0" applyFont="1" applyFill="1" applyBorder="1"/>
    <xf numFmtId="0" fontId="0" fillId="2" borderId="1" xfId="0" applyFill="1" applyBorder="1"/>
    <xf numFmtId="0" fontId="0" fillId="0" borderId="0" xfId="0" quotePrefix="1" applyFill="1" applyBorder="1"/>
    <xf numFmtId="0" fontId="0" fillId="0" borderId="1" xfId="0" quotePrefix="1" applyBorder="1"/>
    <xf numFmtId="0" fontId="0" fillId="0" borderId="1" xfId="0" quotePrefix="1" applyFill="1" applyBorder="1"/>
    <xf numFmtId="0" fontId="0" fillId="0" borderId="0" xfId="0" applyBorder="1" applyAlignment="1">
      <alignment horizontal="right"/>
    </xf>
    <xf numFmtId="0" fontId="15" fillId="0" borderId="0" xfId="0" applyFont="1" applyBorder="1"/>
    <xf numFmtId="0" fontId="9" fillId="2" borderId="0" xfId="0" applyFont="1" applyFill="1"/>
    <xf numFmtId="0" fontId="12" fillId="0" borderId="0" xfId="0" applyFont="1"/>
    <xf numFmtId="0" fontId="11" fillId="0" borderId="4" xfId="0" applyFont="1" applyBorder="1"/>
    <xf numFmtId="1" fontId="0" fillId="2" borderId="4" xfId="0" applyNumberFormat="1" applyFill="1" applyBorder="1"/>
    <xf numFmtId="0" fontId="16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7" fillId="0" borderId="0" xfId="0" applyFont="1"/>
    <xf numFmtId="0" fontId="0" fillId="0" borderId="0" xfId="0" quotePrefix="1" applyBorder="1" applyAlignment="1">
      <alignment wrapText="1"/>
    </xf>
    <xf numFmtId="0" fontId="0" fillId="0" borderId="0" xfId="0" applyFont="1" applyAlignment="1">
      <alignment wrapText="1"/>
    </xf>
    <xf numFmtId="3" fontId="0" fillId="2" borderId="0" xfId="0" applyNumberFormat="1" applyFont="1" applyFill="1"/>
    <xf numFmtId="3" fontId="0" fillId="0" borderId="0" xfId="0" applyNumberFormat="1" applyFont="1"/>
    <xf numFmtId="3" fontId="0" fillId="2" borderId="1" xfId="0" applyNumberFormat="1" applyFont="1" applyFill="1" applyBorder="1"/>
    <xf numFmtId="3" fontId="0" fillId="0" borderId="1" xfId="0" applyNumberFormat="1" applyFont="1" applyBorder="1"/>
    <xf numFmtId="2" fontId="0" fillId="2" borderId="2" xfId="0" applyNumberFormat="1" applyFont="1" applyFill="1" applyBorder="1"/>
    <xf numFmtId="2" fontId="0" fillId="2" borderId="1" xfId="0" applyNumberFormat="1" applyFont="1" applyFill="1" applyBorder="1"/>
    <xf numFmtId="166" fontId="0" fillId="2" borderId="0" xfId="0" applyNumberFormat="1" applyFont="1" applyFill="1"/>
    <xf numFmtId="2" fontId="0" fillId="2" borderId="0" xfId="0" applyNumberFormat="1" applyFont="1" applyFill="1"/>
    <xf numFmtId="2" fontId="0" fillId="0" borderId="0" xfId="0" applyNumberFormat="1" applyFont="1"/>
    <xf numFmtId="2" fontId="0" fillId="0" borderId="1" xfId="0" applyNumberFormat="1" applyFont="1" applyBorder="1"/>
    <xf numFmtId="2" fontId="0" fillId="0" borderId="2" xfId="0" applyNumberFormat="1" applyFont="1" applyBorder="1"/>
    <xf numFmtId="2" fontId="0" fillId="0" borderId="0" xfId="0" applyNumberFormat="1" applyFont="1" applyBorder="1"/>
    <xf numFmtId="2" fontId="0" fillId="2" borderId="0" xfId="0" applyNumberFormat="1" applyFont="1" applyFill="1" applyBorder="1"/>
    <xf numFmtId="2" fontId="0" fillId="2" borderId="4" xfId="0" applyNumberFormat="1" applyFont="1" applyFill="1" applyBorder="1"/>
    <xf numFmtId="2" fontId="0" fillId="0" borderId="0" xfId="0" applyNumberFormat="1" applyFont="1" applyFill="1"/>
    <xf numFmtId="2" fontId="0" fillId="0" borderId="4" xfId="0" applyNumberFormat="1" applyFont="1" applyFill="1" applyBorder="1"/>
    <xf numFmtId="165" fontId="0" fillId="2" borderId="0" xfId="0" applyNumberFormat="1" applyFont="1" applyFill="1"/>
    <xf numFmtId="0" fontId="3" fillId="0" borderId="0" xfId="0" applyFont="1" applyFill="1" applyBorder="1" applyAlignment="1">
      <alignment vertical="top"/>
    </xf>
    <xf numFmtId="165" fontId="0" fillId="0" borderId="0" xfId="0" applyNumberFormat="1" applyFont="1" applyFill="1"/>
    <xf numFmtId="2" fontId="0" fillId="0" borderId="1" xfId="0" applyNumberFormat="1" applyFont="1" applyFill="1" applyBorder="1"/>
    <xf numFmtId="166" fontId="0" fillId="0" borderId="0" xfId="0" applyNumberFormat="1" applyFont="1" applyFill="1"/>
    <xf numFmtId="0" fontId="3" fillId="0" borderId="0" xfId="0" applyFont="1" applyFill="1" applyAlignment="1">
      <alignment vertical="top"/>
    </xf>
    <xf numFmtId="0" fontId="0" fillId="0" borderId="0" xfId="0" applyFill="1"/>
    <xf numFmtId="167" fontId="0" fillId="2" borderId="0" xfId="0" applyNumberFormat="1" applyFont="1" applyFill="1"/>
    <xf numFmtId="167" fontId="0" fillId="0" borderId="0" xfId="0" applyNumberFormat="1" applyFont="1" applyFill="1"/>
    <xf numFmtId="3" fontId="0" fillId="0" borderId="0" xfId="0" applyNumberFormat="1" applyFill="1"/>
    <xf numFmtId="3" fontId="0" fillId="0" borderId="4" xfId="0" applyNumberFormat="1" applyFill="1" applyBorder="1"/>
    <xf numFmtId="2" fontId="0" fillId="2" borderId="0" xfId="0" applyNumberFormat="1" applyFill="1"/>
    <xf numFmtId="165" fontId="0" fillId="2" borderId="0" xfId="0" applyNumberFormat="1" applyFill="1"/>
    <xf numFmtId="165" fontId="3" fillId="0" borderId="0" xfId="0" applyNumberFormat="1" applyFont="1"/>
    <xf numFmtId="165" fontId="0" fillId="0" borderId="0" xfId="0" applyNumberFormat="1"/>
    <xf numFmtId="165" fontId="3" fillId="2" borderId="4" xfId="0" applyNumberFormat="1" applyFont="1" applyFill="1" applyBorder="1"/>
    <xf numFmtId="165" fontId="3" fillId="2" borderId="0" xfId="0" applyNumberFormat="1" applyFont="1" applyFill="1" applyBorder="1"/>
    <xf numFmtId="165" fontId="3" fillId="0" borderId="0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2" fontId="0" fillId="2" borderId="1" xfId="0" applyNumberFormat="1" applyFill="1" applyBorder="1"/>
    <xf numFmtId="2" fontId="0" fillId="0" borderId="0" xfId="0" applyNumberFormat="1" applyFill="1"/>
    <xf numFmtId="2" fontId="0" fillId="0" borderId="1" xfId="0" applyNumberFormat="1" applyFill="1" applyBorder="1"/>
    <xf numFmtId="3" fontId="0" fillId="2" borderId="1" xfId="0" applyNumberFormat="1" applyFill="1" applyBorder="1"/>
    <xf numFmtId="3" fontId="0" fillId="0" borderId="1" xfId="0" applyNumberFormat="1" applyFill="1" applyBorder="1"/>
    <xf numFmtId="3" fontId="0" fillId="2" borderId="2" xfId="0" applyNumberFormat="1" applyFill="1" applyBorder="1"/>
    <xf numFmtId="3" fontId="0" fillId="0" borderId="2" xfId="0" applyNumberFormat="1" applyFill="1" applyBorder="1"/>
    <xf numFmtId="165" fontId="0" fillId="0" borderId="0" xfId="0" applyNumberFormat="1" applyFill="1"/>
    <xf numFmtId="165" fontId="0" fillId="2" borderId="1" xfId="0" applyNumberFormat="1" applyFill="1" applyBorder="1"/>
    <xf numFmtId="165" fontId="0" fillId="0" borderId="1" xfId="0" applyNumberFormat="1" applyFill="1" applyBorder="1"/>
    <xf numFmtId="0" fontId="18" fillId="0" borderId="3" xfId="2" applyFont="1" applyFill="1" applyBorder="1" applyAlignment="1">
      <alignment horizontal="right"/>
    </xf>
    <xf numFmtId="1" fontId="0" fillId="0" borderId="0" xfId="0" applyNumberFormat="1" applyFill="1"/>
    <xf numFmtId="0" fontId="19" fillId="0" borderId="3" xfId="3" applyFont="1" applyFill="1" applyBorder="1" applyAlignment="1">
      <alignment horizontal="right" wrapText="1"/>
    </xf>
    <xf numFmtId="0" fontId="19" fillId="2" borderId="3" xfId="3" applyFont="1" applyFill="1" applyBorder="1" applyAlignment="1">
      <alignment horizontal="right" wrapText="1"/>
    </xf>
  </cellXfs>
  <cellStyles count="4">
    <cellStyle name="Normal" xfId="0" builtinId="0"/>
    <cellStyle name="Normal 2" xfId="1"/>
    <cellStyle name="Normal_Ark8" xfId="3"/>
    <cellStyle name="Normal_MJ pr k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tabSelected="1" workbookViewId="0"/>
  </sheetViews>
  <sheetFormatPr defaultRowHeight="14.5" x14ac:dyDescent="0.35"/>
  <sheetData>
    <row r="1" spans="1:1" x14ac:dyDescent="0.35">
      <c r="A1" t="s">
        <v>290</v>
      </c>
    </row>
    <row r="3" spans="1:1" x14ac:dyDescent="0.35">
      <c r="A3" t="s">
        <v>138</v>
      </c>
    </row>
    <row r="9" spans="1:1" x14ac:dyDescent="0.35">
      <c r="A9" s="2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7" workbookViewId="0">
      <selection activeCell="F17" sqref="F17"/>
    </sheetView>
  </sheetViews>
  <sheetFormatPr defaultRowHeight="14.5" x14ac:dyDescent="0.35"/>
  <cols>
    <col min="1" max="1" width="28.54296875" customWidth="1"/>
    <col min="2" max="2" width="22.26953125" bestFit="1" customWidth="1"/>
    <col min="3" max="3" width="14.26953125" bestFit="1" customWidth="1"/>
    <col min="5" max="5" width="10.1796875" bestFit="1" customWidth="1"/>
    <col min="6" max="6" width="19" bestFit="1" customWidth="1"/>
  </cols>
  <sheetData>
    <row r="1" spans="1:6" ht="18.5" x14ac:dyDescent="0.45">
      <c r="A1" s="30" t="s">
        <v>223</v>
      </c>
    </row>
    <row r="2" spans="1:6" ht="18.5" x14ac:dyDescent="0.45">
      <c r="A2" s="30"/>
    </row>
    <row r="3" spans="1:6" x14ac:dyDescent="0.35">
      <c r="A3" s="31" t="s">
        <v>224</v>
      </c>
    </row>
    <row r="5" spans="1:6" x14ac:dyDescent="0.35">
      <c r="A5" s="5" t="s">
        <v>6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x14ac:dyDescent="0.35">
      <c r="A6" t="s">
        <v>7</v>
      </c>
      <c r="B6" t="s">
        <v>19</v>
      </c>
      <c r="C6" t="s">
        <v>2</v>
      </c>
      <c r="D6" t="s">
        <v>21</v>
      </c>
      <c r="E6" s="8">
        <v>0.2</v>
      </c>
      <c r="F6" s="86" t="s">
        <v>225</v>
      </c>
    </row>
    <row r="7" spans="1:6" x14ac:dyDescent="0.35">
      <c r="A7" s="2"/>
      <c r="B7" s="2" t="s">
        <v>20</v>
      </c>
      <c r="C7" s="2" t="s">
        <v>2</v>
      </c>
      <c r="D7" s="2" t="s">
        <v>22</v>
      </c>
      <c r="E7" s="9">
        <v>0.2</v>
      </c>
      <c r="F7" s="87" t="s">
        <v>226</v>
      </c>
    </row>
    <row r="8" spans="1:6" x14ac:dyDescent="0.35">
      <c r="A8" t="s">
        <v>23</v>
      </c>
      <c r="B8" s="7" t="s">
        <v>19</v>
      </c>
      <c r="C8" s="7" t="s">
        <v>24</v>
      </c>
      <c r="D8" t="s">
        <v>21</v>
      </c>
      <c r="E8" s="8">
        <v>0.5</v>
      </c>
      <c r="F8" s="86" t="s">
        <v>225</v>
      </c>
    </row>
    <row r="9" spans="1:6" x14ac:dyDescent="0.35">
      <c r="B9" s="7" t="s">
        <v>19</v>
      </c>
      <c r="C9" s="7" t="s">
        <v>2</v>
      </c>
      <c r="D9" t="s">
        <v>21</v>
      </c>
      <c r="E9" s="8">
        <v>0.64</v>
      </c>
      <c r="F9" s="86" t="s">
        <v>225</v>
      </c>
    </row>
    <row r="10" spans="1:6" x14ac:dyDescent="0.35">
      <c r="B10" s="7" t="s">
        <v>25</v>
      </c>
      <c r="C10" s="7" t="s">
        <v>24</v>
      </c>
      <c r="D10" t="s">
        <v>21</v>
      </c>
      <c r="E10" s="8">
        <v>0.49</v>
      </c>
      <c r="F10" s="86" t="s">
        <v>225</v>
      </c>
    </row>
    <row r="11" spans="1:6" x14ac:dyDescent="0.35">
      <c r="B11" s="7" t="s">
        <v>25</v>
      </c>
      <c r="C11" s="7" t="s">
        <v>2</v>
      </c>
      <c r="D11" t="s">
        <v>21</v>
      </c>
      <c r="E11" s="8">
        <v>0.4</v>
      </c>
      <c r="F11" s="86" t="s">
        <v>225</v>
      </c>
    </row>
    <row r="12" spans="1:6" x14ac:dyDescent="0.35">
      <c r="B12" s="7" t="s">
        <v>20</v>
      </c>
      <c r="C12" s="7" t="s">
        <v>26</v>
      </c>
      <c r="D12" t="s">
        <v>22</v>
      </c>
      <c r="E12" s="8">
        <v>0.6</v>
      </c>
      <c r="F12" s="87" t="s">
        <v>226</v>
      </c>
    </row>
    <row r="13" spans="1:6" x14ac:dyDescent="0.35">
      <c r="B13" s="7" t="s">
        <v>27</v>
      </c>
      <c r="C13" s="7" t="s">
        <v>24</v>
      </c>
      <c r="D13" t="s">
        <v>21</v>
      </c>
      <c r="E13" s="8">
        <v>0.49</v>
      </c>
      <c r="F13" s="86" t="s">
        <v>225</v>
      </c>
    </row>
    <row r="14" spans="1:6" x14ac:dyDescent="0.35">
      <c r="A14" s="2"/>
      <c r="B14" s="10" t="s">
        <v>27</v>
      </c>
      <c r="C14" s="10" t="s">
        <v>2</v>
      </c>
      <c r="D14" s="2" t="s">
        <v>21</v>
      </c>
      <c r="E14" s="9">
        <v>0.4</v>
      </c>
      <c r="F14" s="88" t="s">
        <v>225</v>
      </c>
    </row>
    <row r="15" spans="1:6" x14ac:dyDescent="0.35">
      <c r="A15" t="s">
        <v>9</v>
      </c>
      <c r="B15" s="7" t="s">
        <v>19</v>
      </c>
      <c r="C15" s="7" t="s">
        <v>3</v>
      </c>
      <c r="D15" t="s">
        <v>21</v>
      </c>
      <c r="E15" s="8">
        <v>0.61</v>
      </c>
      <c r="F15" t="s">
        <v>28</v>
      </c>
    </row>
    <row r="16" spans="1:6" x14ac:dyDescent="0.35">
      <c r="B16" s="7" t="s">
        <v>19</v>
      </c>
      <c r="C16" s="7" t="s">
        <v>4</v>
      </c>
      <c r="D16" t="s">
        <v>21</v>
      </c>
      <c r="E16" s="8">
        <v>0.54</v>
      </c>
      <c r="F16" t="s">
        <v>28</v>
      </c>
    </row>
    <row r="17" spans="1:6" x14ac:dyDescent="0.35">
      <c r="A17" s="2"/>
      <c r="B17" s="10" t="s">
        <v>19</v>
      </c>
      <c r="C17" s="10" t="s">
        <v>5</v>
      </c>
      <c r="D17" s="2" t="s">
        <v>21</v>
      </c>
      <c r="E17" s="9">
        <v>0.56000000000000005</v>
      </c>
      <c r="F17" s="2" t="s">
        <v>28</v>
      </c>
    </row>
    <row r="18" spans="1:6" x14ac:dyDescent="0.35">
      <c r="A18" t="s">
        <v>29</v>
      </c>
      <c r="B18" s="7" t="s">
        <v>25</v>
      </c>
      <c r="C18" s="7" t="s">
        <v>24</v>
      </c>
      <c r="D18" s="7" t="s">
        <v>22</v>
      </c>
      <c r="E18" s="27" t="s">
        <v>286</v>
      </c>
      <c r="F18" s="86" t="s">
        <v>227</v>
      </c>
    </row>
    <row r="19" spans="1:6" s="4" customFormat="1" x14ac:dyDescent="0.35">
      <c r="A19" s="7" t="s">
        <v>30</v>
      </c>
      <c r="B19" s="7" t="s">
        <v>25</v>
      </c>
      <c r="C19" s="7" t="s">
        <v>2</v>
      </c>
      <c r="D19" s="7" t="s">
        <v>22</v>
      </c>
      <c r="E19" s="89" t="s">
        <v>287</v>
      </c>
      <c r="F19" s="86" t="s">
        <v>227</v>
      </c>
    </row>
    <row r="20" spans="1:6" x14ac:dyDescent="0.35">
      <c r="A20" s="2"/>
      <c r="B20" s="10" t="s">
        <v>25</v>
      </c>
      <c r="C20" s="10" t="s">
        <v>26</v>
      </c>
      <c r="D20" s="10" t="s">
        <v>124</v>
      </c>
      <c r="E20" s="22">
        <v>1</v>
      </c>
      <c r="F20" s="88" t="s">
        <v>228</v>
      </c>
    </row>
    <row r="21" spans="1:6" x14ac:dyDescent="0.35">
      <c r="A21" s="11" t="s">
        <v>10</v>
      </c>
      <c r="B21" t="s">
        <v>19</v>
      </c>
      <c r="C21" s="7" t="s">
        <v>11</v>
      </c>
      <c r="D21" t="s">
        <v>21</v>
      </c>
      <c r="E21" s="8">
        <v>0.3</v>
      </c>
      <c r="F21" s="86" t="s">
        <v>225</v>
      </c>
    </row>
    <row r="22" spans="1:6" x14ac:dyDescent="0.35">
      <c r="A22" s="40" t="s">
        <v>12</v>
      </c>
      <c r="B22" s="2" t="s">
        <v>19</v>
      </c>
      <c r="C22" s="10" t="s">
        <v>13</v>
      </c>
      <c r="D22" s="2" t="s">
        <v>21</v>
      </c>
      <c r="E22" s="9">
        <v>0.27</v>
      </c>
      <c r="F22" s="88" t="s">
        <v>225</v>
      </c>
    </row>
    <row r="24" spans="1:6" x14ac:dyDescent="0.35">
      <c r="A24" s="25" t="s">
        <v>132</v>
      </c>
    </row>
    <row r="25" spans="1:6" x14ac:dyDescent="0.35">
      <c r="A25" s="25"/>
    </row>
    <row r="26" spans="1:6" x14ac:dyDescent="0.35">
      <c r="A26" s="2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topLeftCell="AA1" workbookViewId="0">
      <selection activeCell="AD8" sqref="AD8"/>
    </sheetView>
  </sheetViews>
  <sheetFormatPr defaultRowHeight="14.5" x14ac:dyDescent="0.35"/>
  <cols>
    <col min="1" max="1" width="10.1796875" bestFit="1" customWidth="1"/>
    <col min="2" max="2" width="10.1796875" customWidth="1"/>
    <col min="3" max="6" width="10.1796875" hidden="1" customWidth="1"/>
    <col min="7" max="7" width="10.1796875" customWidth="1"/>
    <col min="8" max="11" width="10.1796875" hidden="1" customWidth="1"/>
    <col min="12" max="12" width="10.1796875" customWidth="1"/>
    <col min="13" max="16" width="10.1796875" hidden="1" customWidth="1"/>
    <col min="17" max="17" width="10.1796875" customWidth="1"/>
    <col min="18" max="21" width="10.1796875" hidden="1" customWidth="1"/>
    <col min="22" max="22" width="9.26953125" bestFit="1" customWidth="1"/>
    <col min="23" max="26" width="9.26953125" hidden="1" customWidth="1"/>
    <col min="27" max="33" width="9.26953125" bestFit="1" customWidth="1"/>
    <col min="34" max="44" width="10.1796875" bestFit="1" customWidth="1"/>
    <col min="45" max="52" width="9.26953125" bestFit="1" customWidth="1"/>
  </cols>
  <sheetData>
    <row r="1" spans="1:52" ht="18.5" x14ac:dyDescent="0.45">
      <c r="A1" s="30" t="s">
        <v>125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52" x14ac:dyDescent="0.35">
      <c r="A2" s="31" t="s">
        <v>186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52" x14ac:dyDescent="0.3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52" x14ac:dyDescent="0.35">
      <c r="A4" s="31" t="s">
        <v>229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6" spans="1:52" s="6" customFormat="1" x14ac:dyDescent="0.35">
      <c r="A6" s="5" t="s">
        <v>230</v>
      </c>
      <c r="B6" s="32">
        <v>1990</v>
      </c>
      <c r="C6" s="32">
        <v>1991</v>
      </c>
      <c r="D6" s="32">
        <v>1992</v>
      </c>
      <c r="E6" s="32">
        <v>1993</v>
      </c>
      <c r="F6" s="32">
        <v>1994</v>
      </c>
      <c r="G6" s="32">
        <v>1995</v>
      </c>
      <c r="H6" s="32">
        <v>1996</v>
      </c>
      <c r="I6" s="32">
        <v>1997</v>
      </c>
      <c r="J6" s="32">
        <v>1998</v>
      </c>
      <c r="K6" s="32">
        <v>1999</v>
      </c>
      <c r="L6" s="32">
        <v>2000</v>
      </c>
      <c r="M6" s="32">
        <v>2001</v>
      </c>
      <c r="N6" s="32">
        <v>2002</v>
      </c>
      <c r="O6" s="32">
        <v>2003</v>
      </c>
      <c r="P6" s="32">
        <v>2004</v>
      </c>
      <c r="Q6" s="32">
        <v>2005</v>
      </c>
      <c r="R6" s="32">
        <v>2006</v>
      </c>
      <c r="S6" s="32">
        <v>2007</v>
      </c>
      <c r="T6" s="32">
        <v>2008</v>
      </c>
      <c r="U6" s="32">
        <v>2009</v>
      </c>
      <c r="V6" s="32">
        <v>2010</v>
      </c>
      <c r="W6" s="32">
        <v>2011</v>
      </c>
      <c r="X6" s="32">
        <v>2012</v>
      </c>
      <c r="Y6" s="32">
        <v>2013</v>
      </c>
      <c r="Z6" s="32">
        <v>2014</v>
      </c>
      <c r="AA6" s="32">
        <v>2015</v>
      </c>
      <c r="AB6" s="32">
        <v>2016</v>
      </c>
      <c r="AC6" s="32">
        <v>2017</v>
      </c>
      <c r="AD6" s="32">
        <v>2018</v>
      </c>
      <c r="AE6" s="32">
        <v>2019</v>
      </c>
      <c r="AF6" s="5">
        <v>2020</v>
      </c>
      <c r="AG6" s="5">
        <v>2021</v>
      </c>
      <c r="AH6" s="5">
        <v>2022</v>
      </c>
      <c r="AI6" s="5">
        <v>2023</v>
      </c>
      <c r="AJ6" s="5">
        <v>2024</v>
      </c>
      <c r="AK6" s="5">
        <v>2025</v>
      </c>
      <c r="AL6" s="5">
        <v>2026</v>
      </c>
      <c r="AM6" s="5">
        <v>2027</v>
      </c>
      <c r="AN6" s="5">
        <v>2028</v>
      </c>
      <c r="AO6" s="5">
        <v>2029</v>
      </c>
      <c r="AP6" s="5">
        <v>2030</v>
      </c>
      <c r="AQ6" s="5">
        <v>2031</v>
      </c>
      <c r="AR6" s="5">
        <v>2032</v>
      </c>
      <c r="AS6" s="5">
        <v>2033</v>
      </c>
      <c r="AT6" s="5">
        <v>2034</v>
      </c>
      <c r="AU6" s="5">
        <v>2035</v>
      </c>
      <c r="AV6" s="5">
        <v>2036</v>
      </c>
      <c r="AW6" s="5">
        <v>2037</v>
      </c>
      <c r="AX6" s="5">
        <v>2038</v>
      </c>
      <c r="AY6" s="5">
        <v>2039</v>
      </c>
      <c r="AZ6" s="5">
        <v>2040</v>
      </c>
    </row>
    <row r="7" spans="1:52" x14ac:dyDescent="0.35">
      <c r="A7" t="s">
        <v>34</v>
      </c>
      <c r="B7" s="140">
        <v>129.16181416057856</v>
      </c>
      <c r="C7" s="140">
        <v>190.55256438486532</v>
      </c>
      <c r="D7" s="140">
        <v>185.70389862443619</v>
      </c>
      <c r="E7" s="140">
        <v>278.31341464863277</v>
      </c>
      <c r="F7" s="140">
        <v>263.90923502313052</v>
      </c>
      <c r="G7" s="140">
        <v>361.6322922822323</v>
      </c>
      <c r="H7" s="140">
        <v>458.14033326570302</v>
      </c>
      <c r="I7" s="140">
        <v>510.71206288003503</v>
      </c>
      <c r="J7" s="140">
        <v>598.92777455062128</v>
      </c>
      <c r="K7" s="140">
        <v>604.01395518040567</v>
      </c>
      <c r="L7" s="140">
        <v>699.02507550829034</v>
      </c>
      <c r="M7" s="140">
        <v>791.76231698662434</v>
      </c>
      <c r="N7" s="140">
        <v>902.6690099826518</v>
      </c>
      <c r="O7" s="140">
        <v>1087.6367674313328</v>
      </c>
      <c r="P7" s="140">
        <v>1070.8060582436126</v>
      </c>
      <c r="Q7" s="140">
        <v>1078.0209301870227</v>
      </c>
      <c r="R7" s="140">
        <v>1206.0456375139941</v>
      </c>
      <c r="S7" s="140">
        <v>1176.5420773544272</v>
      </c>
      <c r="T7" s="140">
        <v>1168.8133338158448</v>
      </c>
      <c r="U7" s="140">
        <v>1238.4073034248624</v>
      </c>
      <c r="V7" s="140">
        <v>1240.4962486438687</v>
      </c>
      <c r="W7" s="140">
        <v>1157.4980127824131</v>
      </c>
      <c r="X7" s="140">
        <v>1191.3619423450723</v>
      </c>
      <c r="Y7" s="140">
        <v>1205.4293380510096</v>
      </c>
      <c r="Z7" s="140">
        <v>1474.0388254259399</v>
      </c>
      <c r="AA7" s="140">
        <v>1691.1970659911879</v>
      </c>
      <c r="AB7" s="140">
        <v>2429.2826558208849</v>
      </c>
      <c r="AC7" s="140">
        <v>3239.0328545993157</v>
      </c>
      <c r="AD7" s="140">
        <v>3550.7325306641919</v>
      </c>
      <c r="AE7" s="140">
        <v>4430.5332279937138</v>
      </c>
      <c r="AF7" s="141">
        <v>7135.2725417773963</v>
      </c>
      <c r="AG7" s="141">
        <v>8426.7245855380115</v>
      </c>
      <c r="AH7" s="141">
        <v>10041.039640238778</v>
      </c>
      <c r="AI7" s="141">
        <v>10977.342371965224</v>
      </c>
      <c r="AJ7" s="141">
        <v>11945.931404785686</v>
      </c>
      <c r="AK7" s="141">
        <v>12204.221813537808</v>
      </c>
      <c r="AL7" s="141">
        <v>13108.238244170236</v>
      </c>
      <c r="AM7" s="141">
        <v>13753.964266050543</v>
      </c>
      <c r="AN7" s="141">
        <v>14431.976589024867</v>
      </c>
      <c r="AO7" s="141">
        <v>15174.561514187222</v>
      </c>
      <c r="AP7" s="141">
        <v>15949.43274044359</v>
      </c>
      <c r="AQ7" s="141">
        <v>15917.146439349573</v>
      </c>
      <c r="AR7" s="141">
        <v>15465.138224033359</v>
      </c>
      <c r="AS7" s="141">
        <v>14270.545083554789</v>
      </c>
      <c r="AT7" s="141">
        <v>14012.254674802669</v>
      </c>
      <c r="AU7" s="141">
        <v>13592.532760580467</v>
      </c>
      <c r="AV7" s="141">
        <v>13592.532760580467</v>
      </c>
      <c r="AW7" s="141">
        <v>13592.532760580467</v>
      </c>
      <c r="AX7" s="141">
        <v>13592.532760580467</v>
      </c>
      <c r="AY7" s="141">
        <v>13592.532760580467</v>
      </c>
      <c r="AZ7" s="141">
        <v>13592.532760580467</v>
      </c>
    </row>
    <row r="8" spans="1:52" x14ac:dyDescent="0.35">
      <c r="A8" s="2" t="s">
        <v>33</v>
      </c>
      <c r="B8" s="138">
        <v>91.078829233952732</v>
      </c>
      <c r="C8" s="138">
        <v>134.36869545765438</v>
      </c>
      <c r="D8" s="138">
        <v>130.94964468265047</v>
      </c>
      <c r="E8" s="138">
        <v>196.25351448522545</v>
      </c>
      <c r="F8" s="138">
        <v>186.09636529300928</v>
      </c>
      <c r="G8" s="138">
        <v>255.00606358244403</v>
      </c>
      <c r="H8" s="138">
        <v>323.05898960831263</v>
      </c>
      <c r="I8" s="138">
        <v>360.13009777751546</v>
      </c>
      <c r="J8" s="138">
        <v>422.33566365016623</v>
      </c>
      <c r="K8" s="138">
        <v>425.92219872668073</v>
      </c>
      <c r="L8" s="138">
        <v>492.91956679485924</v>
      </c>
      <c r="M8" s="138">
        <v>558.31350257321674</v>
      </c>
      <c r="N8" s="138">
        <v>636.51967997894258</v>
      </c>
      <c r="O8" s="138">
        <v>766.95023256866739</v>
      </c>
      <c r="P8" s="138">
        <v>755.08200899224016</v>
      </c>
      <c r="Q8" s="138">
        <v>760.16959694499019</v>
      </c>
      <c r="R8" s="138">
        <v>850.44659198520719</v>
      </c>
      <c r="S8" s="138">
        <v>829.64207065643393</v>
      </c>
      <c r="T8" s="138">
        <v>824.19212465251337</v>
      </c>
      <c r="U8" s="138">
        <v>873.2665149042042</v>
      </c>
      <c r="V8" s="138">
        <v>874.73954070612126</v>
      </c>
      <c r="W8" s="138">
        <v>816.21309308788977</v>
      </c>
      <c r="X8" s="138">
        <v>840.09234159390394</v>
      </c>
      <c r="Y8" s="138">
        <v>850.01200662489077</v>
      </c>
      <c r="Z8" s="138">
        <v>1039.4227685457904</v>
      </c>
      <c r="AA8" s="138">
        <v>1192.5525340088125</v>
      </c>
      <c r="AB8" s="138">
        <v>1713.0157361791153</v>
      </c>
      <c r="AC8" s="138">
        <v>2023.7563092620708</v>
      </c>
      <c r="AD8" s="138">
        <v>2188.4612278879972</v>
      </c>
      <c r="AE8" s="138">
        <v>2730.7182685821658</v>
      </c>
      <c r="AF8" s="139">
        <v>4397.7593843636296</v>
      </c>
      <c r="AG8" s="139">
        <v>5193.733933569717</v>
      </c>
      <c r="AH8" s="139">
        <v>6188.7021200773243</v>
      </c>
      <c r="AI8" s="139">
        <v>6765.7836682517373</v>
      </c>
      <c r="AJ8" s="139">
        <v>7362.7645801563031</v>
      </c>
      <c r="AK8" s="139">
        <v>7521.95948999752</v>
      </c>
      <c r="AL8" s="139">
        <v>8079.1416744417802</v>
      </c>
      <c r="AM8" s="139">
        <v>8477.1289490448216</v>
      </c>
      <c r="AN8" s="139">
        <v>8895.0155873780186</v>
      </c>
      <c r="AO8" s="139">
        <v>9352.7009531715175</v>
      </c>
      <c r="AP8" s="139">
        <v>9830.285682695172</v>
      </c>
      <c r="AQ8" s="139">
        <v>9810.3863189650165</v>
      </c>
      <c r="AR8" s="139">
        <v>9531.7952267428882</v>
      </c>
      <c r="AS8" s="139">
        <v>8795.5187687272555</v>
      </c>
      <c r="AT8" s="139">
        <v>8636.3238588860422</v>
      </c>
      <c r="AU8" s="139">
        <v>8377.6321303940604</v>
      </c>
      <c r="AV8" s="139">
        <v>8377.6321303940604</v>
      </c>
      <c r="AW8" s="139">
        <v>8377.6321303940604</v>
      </c>
      <c r="AX8" s="139">
        <v>8377.6321303940604</v>
      </c>
      <c r="AY8" s="139">
        <v>8377.6321303940604</v>
      </c>
      <c r="AZ8" s="139">
        <v>8377.6321303940604</v>
      </c>
    </row>
    <row r="9" spans="1:52" x14ac:dyDescent="0.35">
      <c r="A9" s="26"/>
      <c r="AE9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"/>
  <sheetViews>
    <sheetView workbookViewId="0">
      <selection activeCell="Q7" sqref="Q7"/>
    </sheetView>
  </sheetViews>
  <sheetFormatPr defaultRowHeight="14.5" x14ac:dyDescent="0.35"/>
  <cols>
    <col min="1" max="1" width="22" customWidth="1"/>
    <col min="3" max="6" width="0" hidden="1" customWidth="1"/>
    <col min="8" max="11" width="0" hidden="1" customWidth="1"/>
    <col min="13" max="16" width="0" hidden="1" customWidth="1"/>
    <col min="18" max="21" width="0" hidden="1" customWidth="1"/>
    <col min="23" max="26" width="0" hidden="1" customWidth="1"/>
  </cols>
  <sheetData>
    <row r="1" spans="1:52" ht="18.5" x14ac:dyDescent="0.45">
      <c r="A1" s="30" t="s">
        <v>153</v>
      </c>
    </row>
    <row r="2" spans="1:52" x14ac:dyDescent="0.35">
      <c r="A2" s="31" t="s">
        <v>186</v>
      </c>
    </row>
    <row r="3" spans="1:52" x14ac:dyDescent="0.35">
      <c r="A3" s="31"/>
    </row>
    <row r="4" spans="1:52" x14ac:dyDescent="0.35">
      <c r="A4" s="31" t="s">
        <v>231</v>
      </c>
    </row>
    <row r="5" spans="1:52" x14ac:dyDescent="0.35">
      <c r="A5" s="31"/>
    </row>
    <row r="6" spans="1:52" s="5" customFormat="1" x14ac:dyDescent="0.35">
      <c r="B6" s="32">
        <v>1990</v>
      </c>
      <c r="C6" s="32">
        <v>1991</v>
      </c>
      <c r="D6" s="32">
        <v>1992</v>
      </c>
      <c r="E6" s="32">
        <v>1993</v>
      </c>
      <c r="F6" s="32">
        <v>1994</v>
      </c>
      <c r="G6" s="32">
        <v>1995</v>
      </c>
      <c r="H6" s="32">
        <v>1996</v>
      </c>
      <c r="I6" s="32">
        <v>1997</v>
      </c>
      <c r="J6" s="32">
        <v>1998</v>
      </c>
      <c r="K6" s="32">
        <v>1999</v>
      </c>
      <c r="L6" s="32">
        <v>2000</v>
      </c>
      <c r="M6" s="32">
        <v>2001</v>
      </c>
      <c r="N6" s="32">
        <v>2002</v>
      </c>
      <c r="O6" s="32">
        <v>2003</v>
      </c>
      <c r="P6" s="32">
        <v>2004</v>
      </c>
      <c r="Q6" s="32">
        <v>2005</v>
      </c>
      <c r="R6" s="32">
        <v>2006</v>
      </c>
      <c r="S6" s="32">
        <v>2007</v>
      </c>
      <c r="T6" s="32">
        <v>2008</v>
      </c>
      <c r="U6" s="32">
        <v>2009</v>
      </c>
      <c r="V6" s="32">
        <v>2010</v>
      </c>
      <c r="W6" s="32">
        <v>2011</v>
      </c>
      <c r="X6" s="32">
        <v>2012</v>
      </c>
      <c r="Y6" s="32">
        <v>2013</v>
      </c>
      <c r="Z6" s="32">
        <v>2014</v>
      </c>
      <c r="AA6" s="32">
        <v>2015</v>
      </c>
      <c r="AB6" s="32">
        <v>2016</v>
      </c>
      <c r="AC6" s="32">
        <v>2017</v>
      </c>
      <c r="AD6" s="32">
        <v>2018</v>
      </c>
      <c r="AE6" s="32">
        <v>2019</v>
      </c>
      <c r="AF6" s="5">
        <v>2020</v>
      </c>
      <c r="AG6" s="5">
        <v>2021</v>
      </c>
      <c r="AH6" s="5">
        <v>2022</v>
      </c>
      <c r="AI6" s="5">
        <v>2023</v>
      </c>
      <c r="AJ6" s="5">
        <v>2024</v>
      </c>
      <c r="AK6" s="5">
        <v>2025</v>
      </c>
      <c r="AL6" s="5">
        <v>2026</v>
      </c>
      <c r="AM6" s="5">
        <v>2027</v>
      </c>
      <c r="AN6" s="5">
        <v>2028</v>
      </c>
      <c r="AO6" s="5">
        <v>2029</v>
      </c>
      <c r="AP6" s="5">
        <v>2030</v>
      </c>
      <c r="AQ6" s="5">
        <v>2031</v>
      </c>
      <c r="AR6" s="5">
        <v>2032</v>
      </c>
      <c r="AS6" s="5">
        <v>2033</v>
      </c>
      <c r="AT6" s="5">
        <v>2034</v>
      </c>
      <c r="AU6" s="5">
        <v>2035</v>
      </c>
      <c r="AV6" s="5">
        <v>2036</v>
      </c>
      <c r="AW6" s="5">
        <v>2037</v>
      </c>
      <c r="AX6" s="5">
        <v>2038</v>
      </c>
      <c r="AY6" s="5">
        <v>2039</v>
      </c>
      <c r="AZ6" s="5">
        <v>2040</v>
      </c>
    </row>
    <row r="7" spans="1:52" x14ac:dyDescent="0.35">
      <c r="A7" s="78" t="s">
        <v>232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</row>
    <row r="8" spans="1:52" x14ac:dyDescent="0.35">
      <c r="A8" t="s">
        <v>233</v>
      </c>
      <c r="B8" s="148">
        <v>133</v>
      </c>
      <c r="C8" s="148">
        <v>132</v>
      </c>
      <c r="D8" s="148">
        <v>131</v>
      </c>
      <c r="E8" s="148">
        <v>130</v>
      </c>
      <c r="F8" s="148">
        <v>129</v>
      </c>
      <c r="G8" s="148">
        <v>128</v>
      </c>
      <c r="H8" s="148">
        <v>127.83</v>
      </c>
      <c r="I8" s="148">
        <v>127.66</v>
      </c>
      <c r="J8" s="148">
        <v>127.49</v>
      </c>
      <c r="K8" s="148">
        <v>127.32</v>
      </c>
      <c r="L8" s="148">
        <v>128.02000000000001</v>
      </c>
      <c r="M8" s="148">
        <v>128.02000000000001</v>
      </c>
      <c r="N8" s="148">
        <v>129.94999999999999</v>
      </c>
      <c r="O8" s="148">
        <v>132.77000000000001</v>
      </c>
      <c r="P8" s="148">
        <v>134.51</v>
      </c>
      <c r="Q8" s="148">
        <v>136.26</v>
      </c>
      <c r="R8" s="148">
        <v>137.41</v>
      </c>
      <c r="S8" s="148">
        <v>140.19</v>
      </c>
      <c r="T8" s="148">
        <v>140.63999999999999</v>
      </c>
      <c r="U8" s="148">
        <v>140.88999999999999</v>
      </c>
      <c r="V8" s="148">
        <v>141.41</v>
      </c>
      <c r="W8" s="148">
        <v>141.38</v>
      </c>
      <c r="X8" s="148">
        <v>140.91</v>
      </c>
      <c r="Y8" s="148">
        <v>141.75</v>
      </c>
      <c r="Z8" s="148">
        <v>146.41</v>
      </c>
      <c r="AA8" s="148">
        <v>146.57</v>
      </c>
      <c r="AB8" s="148">
        <v>150.66</v>
      </c>
      <c r="AC8" s="148">
        <v>155.51</v>
      </c>
      <c r="AD8" s="148">
        <v>158.75</v>
      </c>
      <c r="AE8" s="148">
        <v>160.44999999999999</v>
      </c>
      <c r="AF8" s="147">
        <v>160.4</v>
      </c>
      <c r="AG8" s="147">
        <v>161.54</v>
      </c>
      <c r="AH8" s="147">
        <v>162.68</v>
      </c>
      <c r="AI8" s="147">
        <v>163.82</v>
      </c>
      <c r="AJ8" s="147">
        <v>164.96</v>
      </c>
      <c r="AK8" s="147">
        <v>166.1</v>
      </c>
      <c r="AL8" s="147">
        <v>167.22</v>
      </c>
      <c r="AM8" s="147">
        <v>168.34</v>
      </c>
      <c r="AN8" s="147">
        <v>169.46</v>
      </c>
      <c r="AO8" s="147">
        <v>170.58</v>
      </c>
      <c r="AP8" s="147">
        <v>171.7</v>
      </c>
      <c r="AQ8" s="147">
        <v>171.7</v>
      </c>
      <c r="AR8" s="147">
        <v>171.7</v>
      </c>
      <c r="AS8" s="147">
        <v>171.7</v>
      </c>
      <c r="AT8" s="147">
        <v>171.7</v>
      </c>
      <c r="AU8" s="147">
        <v>171.7</v>
      </c>
      <c r="AV8" s="147">
        <v>171.7</v>
      </c>
      <c r="AW8" s="147">
        <v>171.7</v>
      </c>
      <c r="AX8" s="147">
        <v>171.7</v>
      </c>
      <c r="AY8" s="147">
        <v>171.7</v>
      </c>
      <c r="AZ8" s="147">
        <v>171.7</v>
      </c>
    </row>
    <row r="9" spans="1:52" x14ac:dyDescent="0.35">
      <c r="A9" t="s">
        <v>234</v>
      </c>
      <c r="B9" s="148">
        <v>110.52</v>
      </c>
      <c r="C9" s="148">
        <v>109.81</v>
      </c>
      <c r="D9" s="148">
        <v>109.11</v>
      </c>
      <c r="E9" s="148">
        <v>108.41</v>
      </c>
      <c r="F9" s="148">
        <v>107.7</v>
      </c>
      <c r="G9" s="148">
        <v>107</v>
      </c>
      <c r="H9" s="148">
        <v>106.55</v>
      </c>
      <c r="I9" s="148">
        <v>106.09</v>
      </c>
      <c r="J9" s="148">
        <v>105.64</v>
      </c>
      <c r="K9" s="148">
        <v>105.18</v>
      </c>
      <c r="L9" s="148">
        <v>105.8</v>
      </c>
      <c r="M9" s="148">
        <v>105.8</v>
      </c>
      <c r="N9" s="148">
        <v>107.06</v>
      </c>
      <c r="O9" s="148">
        <v>109.34</v>
      </c>
      <c r="P9" s="148">
        <v>111.09</v>
      </c>
      <c r="Q9" s="148">
        <v>112.55</v>
      </c>
      <c r="R9" s="148">
        <v>115.41</v>
      </c>
      <c r="S9" s="148">
        <v>119.47</v>
      </c>
      <c r="T9" s="148">
        <v>119.73</v>
      </c>
      <c r="U9" s="148">
        <v>119.4</v>
      </c>
      <c r="V9" s="148">
        <v>120.18</v>
      </c>
      <c r="W9" s="148">
        <v>119.81</v>
      </c>
      <c r="X9" s="148">
        <v>119.89</v>
      </c>
      <c r="Y9" s="148">
        <v>120.95</v>
      </c>
      <c r="Z9" s="148">
        <v>123.38</v>
      </c>
      <c r="AA9" s="148">
        <v>124.78</v>
      </c>
      <c r="AB9" s="148">
        <v>125.12</v>
      </c>
      <c r="AC9" s="148">
        <v>126.83</v>
      </c>
      <c r="AD9" s="148">
        <v>129.59</v>
      </c>
      <c r="AE9" s="148">
        <v>130.52000000000001</v>
      </c>
      <c r="AF9" s="147">
        <v>131</v>
      </c>
      <c r="AG9" s="147">
        <v>132</v>
      </c>
      <c r="AH9" s="147">
        <v>133</v>
      </c>
      <c r="AI9" s="147">
        <v>134</v>
      </c>
      <c r="AJ9" s="147">
        <v>135</v>
      </c>
      <c r="AK9" s="147">
        <v>136</v>
      </c>
      <c r="AL9" s="147">
        <v>136.97999999999999</v>
      </c>
      <c r="AM9" s="147">
        <v>137.96</v>
      </c>
      <c r="AN9" s="147">
        <v>138.94</v>
      </c>
      <c r="AO9" s="147">
        <v>139.91999999999999</v>
      </c>
      <c r="AP9" s="147">
        <v>140.9</v>
      </c>
      <c r="AQ9" s="147">
        <v>140.9</v>
      </c>
      <c r="AR9" s="147">
        <v>140.9</v>
      </c>
      <c r="AS9" s="147">
        <v>140.9</v>
      </c>
      <c r="AT9" s="147">
        <v>140.9</v>
      </c>
      <c r="AU9" s="147">
        <v>140.9</v>
      </c>
      <c r="AV9" s="147">
        <v>140.9</v>
      </c>
      <c r="AW9" s="147">
        <v>140.9</v>
      </c>
      <c r="AX9" s="147">
        <v>140.9</v>
      </c>
      <c r="AY9" s="147">
        <v>140.9</v>
      </c>
      <c r="AZ9" s="147">
        <v>140.9</v>
      </c>
    </row>
    <row r="10" spans="1:52" x14ac:dyDescent="0.35">
      <c r="A10" s="90" t="s">
        <v>2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</row>
    <row r="11" spans="1:52" x14ac:dyDescent="0.35">
      <c r="A11" t="s">
        <v>3</v>
      </c>
      <c r="B11" s="80">
        <v>28.689999999999998</v>
      </c>
      <c r="C11" s="80">
        <v>28.09</v>
      </c>
      <c r="D11" s="80">
        <v>27.5</v>
      </c>
      <c r="E11" s="80">
        <v>26.9</v>
      </c>
      <c r="F11" s="80">
        <v>26.3</v>
      </c>
      <c r="G11" s="80">
        <v>25.7</v>
      </c>
      <c r="H11" s="80">
        <v>25.97</v>
      </c>
      <c r="I11" s="80">
        <v>26.23</v>
      </c>
      <c r="J11" s="80">
        <v>26.5</v>
      </c>
      <c r="K11" s="80">
        <v>26.61</v>
      </c>
      <c r="L11" s="80">
        <v>26.61</v>
      </c>
      <c r="M11" s="80">
        <v>27.17</v>
      </c>
      <c r="N11" s="80">
        <v>27.17</v>
      </c>
      <c r="O11" s="80">
        <v>27.229999999999997</v>
      </c>
      <c r="P11" s="80">
        <v>27.2</v>
      </c>
      <c r="Q11" s="80">
        <v>26.49</v>
      </c>
      <c r="R11" s="80">
        <v>26.029999999999998</v>
      </c>
      <c r="S11" s="80">
        <v>26.43</v>
      </c>
      <c r="T11" s="80">
        <v>25.76</v>
      </c>
      <c r="U11" s="80">
        <v>25.97</v>
      </c>
      <c r="V11" s="80">
        <v>25.13</v>
      </c>
      <c r="W11" s="80">
        <v>25.14</v>
      </c>
      <c r="X11" s="80">
        <v>25.560000000000002</v>
      </c>
      <c r="Y11" s="80">
        <v>25.2</v>
      </c>
      <c r="Z11" s="80">
        <v>24.810000000000002</v>
      </c>
      <c r="AA11" s="80">
        <v>24.24</v>
      </c>
      <c r="AB11" s="80">
        <v>23.94</v>
      </c>
      <c r="AC11" s="80">
        <v>24.130000000000003</v>
      </c>
      <c r="AD11" s="80">
        <v>23.79</v>
      </c>
      <c r="AE11" s="80">
        <v>24.17</v>
      </c>
      <c r="AF11">
        <v>23.48</v>
      </c>
      <c r="AG11">
        <v>23.43</v>
      </c>
      <c r="AH11">
        <v>23.38</v>
      </c>
      <c r="AI11">
        <v>23.33</v>
      </c>
      <c r="AJ11">
        <v>23.28</v>
      </c>
      <c r="AK11">
        <v>23.23</v>
      </c>
      <c r="AL11">
        <v>23.2</v>
      </c>
      <c r="AM11">
        <v>23.169999999999998</v>
      </c>
      <c r="AN11">
        <v>23.14</v>
      </c>
      <c r="AO11">
        <v>23.110000000000003</v>
      </c>
      <c r="AP11">
        <v>23.08</v>
      </c>
      <c r="AQ11">
        <v>23.08</v>
      </c>
      <c r="AR11">
        <v>23.08</v>
      </c>
      <c r="AS11">
        <v>23.08</v>
      </c>
      <c r="AT11">
        <v>23.08</v>
      </c>
      <c r="AU11">
        <v>23.08</v>
      </c>
      <c r="AV11">
        <v>23.08</v>
      </c>
      <c r="AW11">
        <v>23.08</v>
      </c>
      <c r="AX11">
        <v>23.08</v>
      </c>
      <c r="AY11">
        <v>23.08</v>
      </c>
      <c r="AZ11">
        <v>23.08</v>
      </c>
    </row>
    <row r="12" spans="1:52" x14ac:dyDescent="0.35">
      <c r="A12" t="s">
        <v>4</v>
      </c>
      <c r="B12" s="148">
        <v>0.73</v>
      </c>
      <c r="C12" s="148">
        <v>0.72</v>
      </c>
      <c r="D12" s="148">
        <v>0.71</v>
      </c>
      <c r="E12" s="148">
        <v>0.7</v>
      </c>
      <c r="F12" s="148">
        <v>0.68</v>
      </c>
      <c r="G12" s="148">
        <v>0.67</v>
      </c>
      <c r="H12" s="148">
        <v>0.67</v>
      </c>
      <c r="I12" s="148">
        <v>0.66</v>
      </c>
      <c r="J12" s="148">
        <v>0.65</v>
      </c>
      <c r="K12" s="148">
        <v>0.64</v>
      </c>
      <c r="L12" s="148">
        <v>0.64</v>
      </c>
      <c r="M12" s="148">
        <v>0.64</v>
      </c>
      <c r="N12" s="148">
        <v>0.65</v>
      </c>
      <c r="O12" s="148">
        <v>0.57999999999999996</v>
      </c>
      <c r="P12" s="148">
        <v>0.63</v>
      </c>
      <c r="Q12" s="148">
        <v>0.67</v>
      </c>
      <c r="R12" s="148">
        <v>0.51</v>
      </c>
      <c r="S12" s="148">
        <v>0.53</v>
      </c>
      <c r="T12" s="148">
        <v>0.55000000000000004</v>
      </c>
      <c r="U12" s="148">
        <v>0.51</v>
      </c>
      <c r="V12" s="148">
        <v>0.49</v>
      </c>
      <c r="W12" s="148">
        <v>0.49</v>
      </c>
      <c r="X12" s="148">
        <v>0.51</v>
      </c>
      <c r="Y12" s="148">
        <v>0.49</v>
      </c>
      <c r="Z12" s="148">
        <v>0.47</v>
      </c>
      <c r="AA12" s="148">
        <v>0.48</v>
      </c>
      <c r="AB12" s="148">
        <v>0.48</v>
      </c>
      <c r="AC12" s="148">
        <v>0.48</v>
      </c>
      <c r="AD12" s="148">
        <v>0.48</v>
      </c>
      <c r="AE12" s="148">
        <v>0.47</v>
      </c>
      <c r="AF12" s="147">
        <v>0.44</v>
      </c>
      <c r="AG12" s="147">
        <v>0.44</v>
      </c>
      <c r="AH12" s="147">
        <v>0.44</v>
      </c>
      <c r="AI12" s="147">
        <v>0.44</v>
      </c>
      <c r="AJ12" s="147">
        <v>0.44</v>
      </c>
      <c r="AK12" s="147">
        <v>0.44</v>
      </c>
      <c r="AL12" s="147">
        <v>0.44</v>
      </c>
      <c r="AM12" s="147">
        <v>0.44</v>
      </c>
      <c r="AN12" s="147">
        <v>0.43</v>
      </c>
      <c r="AO12" s="147">
        <v>0.43</v>
      </c>
      <c r="AP12" s="147">
        <v>0.43</v>
      </c>
      <c r="AQ12" s="147">
        <v>0.43</v>
      </c>
      <c r="AR12" s="147">
        <v>0.43</v>
      </c>
      <c r="AS12" s="147">
        <v>0.43</v>
      </c>
      <c r="AT12" s="147">
        <v>0.43</v>
      </c>
      <c r="AU12" s="147">
        <v>0.43</v>
      </c>
      <c r="AV12" s="147">
        <v>0.43</v>
      </c>
      <c r="AW12" s="147">
        <v>0.43</v>
      </c>
      <c r="AX12" s="147">
        <v>0.43</v>
      </c>
      <c r="AY12" s="147">
        <v>0.43</v>
      </c>
      <c r="AZ12" s="147">
        <v>0.43</v>
      </c>
    </row>
    <row r="13" spans="1:52" x14ac:dyDescent="0.35">
      <c r="A13" s="2" t="s">
        <v>5</v>
      </c>
      <c r="B13" s="85">
        <v>4.53</v>
      </c>
      <c r="C13" s="85">
        <v>4.28</v>
      </c>
      <c r="D13" s="85">
        <v>4.03</v>
      </c>
      <c r="E13" s="85">
        <v>3.78</v>
      </c>
      <c r="F13" s="85">
        <v>3.53</v>
      </c>
      <c r="G13" s="85">
        <v>3.28</v>
      </c>
      <c r="H13" s="85">
        <v>3.25</v>
      </c>
      <c r="I13" s="85">
        <v>3.21</v>
      </c>
      <c r="J13" s="85">
        <v>3.18</v>
      </c>
      <c r="K13" s="85">
        <v>3.15</v>
      </c>
      <c r="L13" s="85">
        <v>3.12</v>
      </c>
      <c r="M13" s="85">
        <v>3.12</v>
      </c>
      <c r="N13" s="85">
        <v>3.25</v>
      </c>
      <c r="O13" s="85">
        <v>3.17</v>
      </c>
      <c r="P13" s="85">
        <v>3.19</v>
      </c>
      <c r="Q13" s="85">
        <v>3.18</v>
      </c>
      <c r="R13" s="85">
        <v>3.03</v>
      </c>
      <c r="S13" s="85">
        <v>3.1</v>
      </c>
      <c r="T13" s="85">
        <v>3.02</v>
      </c>
      <c r="U13" s="85">
        <v>2.94</v>
      </c>
      <c r="V13" s="85">
        <v>2.82</v>
      </c>
      <c r="W13" s="85">
        <v>2.82</v>
      </c>
      <c r="X13" s="85">
        <v>2.84</v>
      </c>
      <c r="Y13" s="85">
        <v>2.85</v>
      </c>
      <c r="Z13" s="85">
        <v>2.93</v>
      </c>
      <c r="AA13" s="85">
        <v>2.9</v>
      </c>
      <c r="AB13" s="85">
        <v>2.86</v>
      </c>
      <c r="AC13" s="85">
        <v>3.04</v>
      </c>
      <c r="AD13" s="85">
        <v>2.99</v>
      </c>
      <c r="AE13" s="85">
        <v>2.94</v>
      </c>
      <c r="AF13" s="2">
        <v>2.92</v>
      </c>
      <c r="AG13" s="2">
        <v>2.92</v>
      </c>
      <c r="AH13" s="2">
        <v>2.92</v>
      </c>
      <c r="AI13" s="2">
        <v>2.91</v>
      </c>
      <c r="AJ13" s="2">
        <v>2.91</v>
      </c>
      <c r="AK13" s="2">
        <v>2.91</v>
      </c>
      <c r="AL13" s="2">
        <v>2.9</v>
      </c>
      <c r="AM13" s="2">
        <v>2.9</v>
      </c>
      <c r="AN13" s="2">
        <v>2.89</v>
      </c>
      <c r="AO13" s="2">
        <v>2.89</v>
      </c>
      <c r="AP13" s="2">
        <v>2.88</v>
      </c>
      <c r="AQ13" s="2">
        <v>2.88</v>
      </c>
      <c r="AR13" s="2">
        <v>2.88</v>
      </c>
      <c r="AS13" s="2">
        <v>2.88</v>
      </c>
      <c r="AT13" s="2">
        <v>2.88</v>
      </c>
      <c r="AU13" s="2">
        <v>2.88</v>
      </c>
      <c r="AV13" s="2">
        <v>2.88</v>
      </c>
      <c r="AW13" s="2">
        <v>2.88</v>
      </c>
      <c r="AX13" s="2">
        <v>2.88</v>
      </c>
      <c r="AY13" s="2">
        <v>2.88</v>
      </c>
      <c r="AZ13" s="2">
        <v>2.88</v>
      </c>
    </row>
    <row r="15" spans="1:52" x14ac:dyDescent="0.35">
      <c r="A15" t="s">
        <v>183</v>
      </c>
      <c r="B15" t="s">
        <v>235</v>
      </c>
    </row>
    <row r="16" spans="1:52" x14ac:dyDescent="0.35">
      <c r="B16" t="s">
        <v>236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4"/>
  <sheetViews>
    <sheetView topLeftCell="A16" workbookViewId="0">
      <selection activeCell="Q22" sqref="Q22"/>
    </sheetView>
  </sheetViews>
  <sheetFormatPr defaultRowHeight="14.5" x14ac:dyDescent="0.35"/>
  <cols>
    <col min="1" max="1" width="35" bestFit="1" customWidth="1"/>
    <col min="3" max="6" width="9.1796875" hidden="1" customWidth="1"/>
    <col min="8" max="11" width="9.1796875" hidden="1" customWidth="1"/>
    <col min="13" max="16" width="9.1796875" hidden="1" customWidth="1"/>
    <col min="18" max="21" width="0" hidden="1" customWidth="1"/>
    <col min="23" max="26" width="0" hidden="1" customWidth="1"/>
  </cols>
  <sheetData>
    <row r="1" spans="1:52" ht="18.5" x14ac:dyDescent="0.45">
      <c r="A1" s="30" t="s">
        <v>155</v>
      </c>
    </row>
    <row r="2" spans="1:52" x14ac:dyDescent="0.35">
      <c r="A2" s="31" t="s">
        <v>186</v>
      </c>
    </row>
    <row r="4" spans="1:52" x14ac:dyDescent="0.35">
      <c r="A4" s="31" t="s">
        <v>237</v>
      </c>
    </row>
    <row r="5" spans="1:52" x14ac:dyDescent="0.35">
      <c r="A5" s="31"/>
    </row>
    <row r="6" spans="1:52" s="5" customFormat="1" x14ac:dyDescent="0.35">
      <c r="B6" s="32">
        <v>1990</v>
      </c>
      <c r="C6" s="32">
        <v>1991</v>
      </c>
      <c r="D6" s="32">
        <v>1992</v>
      </c>
      <c r="E6" s="32">
        <v>1993</v>
      </c>
      <c r="F6" s="32">
        <v>1994</v>
      </c>
      <c r="G6" s="32">
        <v>1995</v>
      </c>
      <c r="H6" s="32">
        <v>1996</v>
      </c>
      <c r="I6" s="32">
        <v>1997</v>
      </c>
      <c r="J6" s="32">
        <v>1998</v>
      </c>
      <c r="K6" s="32">
        <v>1999</v>
      </c>
      <c r="L6" s="32">
        <v>2000</v>
      </c>
      <c r="M6" s="32">
        <v>2001</v>
      </c>
      <c r="N6" s="32">
        <v>2002</v>
      </c>
      <c r="O6" s="32">
        <v>2003</v>
      </c>
      <c r="P6" s="32">
        <v>2004</v>
      </c>
      <c r="Q6" s="32">
        <v>2005</v>
      </c>
      <c r="R6" s="32">
        <v>2006</v>
      </c>
      <c r="S6" s="32">
        <v>2007</v>
      </c>
      <c r="T6" s="32">
        <v>2008</v>
      </c>
      <c r="U6" s="32">
        <v>2009</v>
      </c>
      <c r="V6" s="32">
        <v>2010</v>
      </c>
      <c r="W6" s="32">
        <v>2011</v>
      </c>
      <c r="X6" s="32">
        <v>2012</v>
      </c>
      <c r="Y6" s="32">
        <v>2013</v>
      </c>
      <c r="Z6" s="32">
        <v>2014</v>
      </c>
      <c r="AA6" s="32">
        <v>2015</v>
      </c>
      <c r="AB6" s="32">
        <v>2016</v>
      </c>
      <c r="AC6" s="32">
        <v>2017</v>
      </c>
      <c r="AD6" s="32">
        <v>2018</v>
      </c>
      <c r="AE6" s="32">
        <v>2019</v>
      </c>
      <c r="AF6" s="5">
        <v>2020</v>
      </c>
      <c r="AG6" s="5">
        <v>2021</v>
      </c>
      <c r="AH6" s="5">
        <v>2022</v>
      </c>
      <c r="AI6" s="5">
        <v>2023</v>
      </c>
      <c r="AJ6" s="5">
        <v>2024</v>
      </c>
      <c r="AK6" s="5">
        <v>2025</v>
      </c>
      <c r="AL6" s="5">
        <v>2026</v>
      </c>
      <c r="AM6" s="5">
        <v>2027</v>
      </c>
      <c r="AN6" s="5">
        <v>2028</v>
      </c>
      <c r="AO6" s="5">
        <v>2029</v>
      </c>
      <c r="AP6" s="5">
        <v>2030</v>
      </c>
      <c r="AQ6" s="5">
        <v>2031</v>
      </c>
      <c r="AR6" s="5">
        <v>2032</v>
      </c>
      <c r="AS6" s="5">
        <v>2033</v>
      </c>
      <c r="AT6" s="5">
        <v>2034</v>
      </c>
      <c r="AU6" s="5">
        <v>2035</v>
      </c>
      <c r="AV6" s="5">
        <v>2036</v>
      </c>
      <c r="AW6" s="5">
        <v>2037</v>
      </c>
      <c r="AX6" s="5">
        <v>2038</v>
      </c>
      <c r="AY6" s="5">
        <v>2039</v>
      </c>
      <c r="AZ6" s="5">
        <v>2040</v>
      </c>
    </row>
    <row r="7" spans="1:52" x14ac:dyDescent="0.35">
      <c r="A7" s="78" t="s">
        <v>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</row>
    <row r="8" spans="1:52" x14ac:dyDescent="0.35">
      <c r="A8" t="s">
        <v>233</v>
      </c>
      <c r="B8" s="80" t="s">
        <v>38</v>
      </c>
      <c r="C8" s="80" t="s">
        <v>38</v>
      </c>
      <c r="D8" s="80" t="s">
        <v>38</v>
      </c>
      <c r="E8" s="80" t="s">
        <v>38</v>
      </c>
      <c r="F8" s="80" t="s">
        <v>38</v>
      </c>
      <c r="G8" s="80" t="s">
        <v>38</v>
      </c>
      <c r="H8" s="80" t="s">
        <v>38</v>
      </c>
      <c r="I8" s="80" t="s">
        <v>38</v>
      </c>
      <c r="J8" s="80" t="s">
        <v>38</v>
      </c>
      <c r="K8" s="80" t="s">
        <v>38</v>
      </c>
      <c r="L8" s="77" t="s">
        <v>38</v>
      </c>
      <c r="M8" s="77" t="s">
        <v>38</v>
      </c>
      <c r="N8" s="77" t="s">
        <v>38</v>
      </c>
      <c r="O8" s="77">
        <v>8528</v>
      </c>
      <c r="P8" s="77">
        <v>8745</v>
      </c>
      <c r="Q8" s="77">
        <v>8971</v>
      </c>
      <c r="R8" s="77">
        <v>9093</v>
      </c>
      <c r="S8" s="77">
        <v>9234</v>
      </c>
      <c r="T8" s="77">
        <v>9239</v>
      </c>
      <c r="U8" s="77">
        <v>9357</v>
      </c>
      <c r="V8" s="77">
        <v>9420</v>
      </c>
      <c r="W8" s="77">
        <v>9265</v>
      </c>
      <c r="X8" s="77">
        <v>9374</v>
      </c>
      <c r="Y8" s="77">
        <v>9496</v>
      </c>
      <c r="Z8" s="77">
        <v>10044</v>
      </c>
      <c r="AA8" s="77">
        <v>10356</v>
      </c>
      <c r="AB8" s="77">
        <v>10410</v>
      </c>
      <c r="AC8" s="77">
        <v>10515</v>
      </c>
      <c r="AD8" s="77">
        <v>10674</v>
      </c>
      <c r="AE8" s="77">
        <v>10900</v>
      </c>
      <c r="AF8" s="13">
        <v>10877</v>
      </c>
      <c r="AG8" s="13">
        <v>11009</v>
      </c>
      <c r="AH8" s="13">
        <v>11141</v>
      </c>
      <c r="AI8" s="13">
        <v>11273</v>
      </c>
      <c r="AJ8" s="13">
        <v>11405</v>
      </c>
      <c r="AK8" s="13">
        <v>11537</v>
      </c>
      <c r="AL8" s="13">
        <v>11669</v>
      </c>
      <c r="AM8" s="13">
        <v>11801</v>
      </c>
      <c r="AN8" s="13">
        <v>11933</v>
      </c>
      <c r="AO8" s="13">
        <v>12065</v>
      </c>
      <c r="AP8" s="13">
        <v>12197</v>
      </c>
      <c r="AQ8" s="13">
        <v>12197</v>
      </c>
      <c r="AR8" s="13">
        <v>12197</v>
      </c>
      <c r="AS8" s="13">
        <v>12197</v>
      </c>
      <c r="AT8" s="13">
        <v>12197</v>
      </c>
      <c r="AU8" s="13">
        <v>12197</v>
      </c>
      <c r="AV8" s="13">
        <v>12197</v>
      </c>
      <c r="AW8" s="13">
        <v>12197</v>
      </c>
      <c r="AX8" s="13">
        <v>12197</v>
      </c>
      <c r="AY8" s="13">
        <v>12197</v>
      </c>
      <c r="AZ8" s="13">
        <v>12197</v>
      </c>
    </row>
    <row r="9" spans="1:52" x14ac:dyDescent="0.35">
      <c r="A9" t="s">
        <v>234</v>
      </c>
      <c r="B9" s="80" t="s">
        <v>38</v>
      </c>
      <c r="C9" s="80" t="s">
        <v>38</v>
      </c>
      <c r="D9" s="80" t="s">
        <v>38</v>
      </c>
      <c r="E9" s="80" t="s">
        <v>38</v>
      </c>
      <c r="F9" s="80" t="s">
        <v>38</v>
      </c>
      <c r="G9" s="80" t="s">
        <v>38</v>
      </c>
      <c r="H9" s="80" t="s">
        <v>38</v>
      </c>
      <c r="I9" s="80" t="s">
        <v>38</v>
      </c>
      <c r="J9" s="80" t="s">
        <v>38</v>
      </c>
      <c r="K9" s="80" t="s">
        <v>38</v>
      </c>
      <c r="L9" s="77" t="s">
        <v>38</v>
      </c>
      <c r="M9" s="77" t="s">
        <v>38</v>
      </c>
      <c r="N9" s="77" t="s">
        <v>38</v>
      </c>
      <c r="O9" s="77">
        <v>6004</v>
      </c>
      <c r="P9" s="77">
        <v>6185</v>
      </c>
      <c r="Q9" s="77">
        <v>6346</v>
      </c>
      <c r="R9" s="77">
        <v>6436</v>
      </c>
      <c r="S9" s="77">
        <v>6555</v>
      </c>
      <c r="T9" s="77">
        <v>6603</v>
      </c>
      <c r="U9" s="77">
        <v>6623</v>
      </c>
      <c r="V9" s="77">
        <v>6680</v>
      </c>
      <c r="W9" s="77">
        <v>6584</v>
      </c>
      <c r="X9" s="77">
        <v>6665</v>
      </c>
      <c r="Y9" s="77">
        <v>6787</v>
      </c>
      <c r="Z9" s="77">
        <v>7207</v>
      </c>
      <c r="AA9" s="77">
        <v>7376</v>
      </c>
      <c r="AB9" s="77">
        <v>7300</v>
      </c>
      <c r="AC9" s="77">
        <v>7339</v>
      </c>
      <c r="AD9" s="77">
        <v>7444</v>
      </c>
      <c r="AE9" s="77">
        <v>7545</v>
      </c>
      <c r="AF9" s="13">
        <v>7586</v>
      </c>
      <c r="AG9" s="13">
        <v>7678</v>
      </c>
      <c r="AH9" s="13">
        <v>7770</v>
      </c>
      <c r="AI9" s="13">
        <v>7862</v>
      </c>
      <c r="AJ9" s="13">
        <v>7954</v>
      </c>
      <c r="AK9" s="13">
        <v>8046</v>
      </c>
      <c r="AL9" s="13">
        <v>8138</v>
      </c>
      <c r="AM9" s="13">
        <v>8230</v>
      </c>
      <c r="AN9" s="13">
        <v>8322</v>
      </c>
      <c r="AO9" s="13">
        <v>8414</v>
      </c>
      <c r="AP9" s="13">
        <v>8506</v>
      </c>
      <c r="AQ9" s="13">
        <v>8506</v>
      </c>
      <c r="AR9" s="13">
        <v>8506</v>
      </c>
      <c r="AS9" s="13">
        <v>8506</v>
      </c>
      <c r="AT9" s="13">
        <v>8506</v>
      </c>
      <c r="AU9" s="13">
        <v>8506</v>
      </c>
      <c r="AV9" s="13">
        <v>8506</v>
      </c>
      <c r="AW9" s="13">
        <v>8506</v>
      </c>
      <c r="AX9" s="13">
        <v>8506</v>
      </c>
      <c r="AY9" s="13">
        <v>8506</v>
      </c>
      <c r="AZ9" s="13">
        <v>8506</v>
      </c>
    </row>
    <row r="10" spans="1:52" x14ac:dyDescent="0.35">
      <c r="A10" s="78" t="s">
        <v>238</v>
      </c>
      <c r="B10" s="91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</row>
    <row r="11" spans="1:52" x14ac:dyDescent="0.35">
      <c r="A11" t="s">
        <v>233</v>
      </c>
      <c r="B11" s="128">
        <v>6.7</v>
      </c>
      <c r="C11" s="128">
        <v>6.7</v>
      </c>
      <c r="D11" s="128">
        <v>6.6000000000000005</v>
      </c>
      <c r="E11" s="128">
        <v>6.6000000000000005</v>
      </c>
      <c r="F11" s="128">
        <v>6.5</v>
      </c>
      <c r="G11" s="128">
        <v>6.4</v>
      </c>
      <c r="H11" s="128">
        <v>6.4</v>
      </c>
      <c r="I11" s="128">
        <v>6.3</v>
      </c>
      <c r="J11" s="128">
        <v>6.3</v>
      </c>
      <c r="K11" s="128">
        <v>6.2</v>
      </c>
      <c r="L11" s="128">
        <v>6.1</v>
      </c>
      <c r="M11" s="128">
        <v>6.1</v>
      </c>
      <c r="N11" s="128">
        <v>6</v>
      </c>
      <c r="O11" s="128">
        <v>6</v>
      </c>
      <c r="P11" s="128">
        <v>6</v>
      </c>
      <c r="Q11" s="128">
        <v>6</v>
      </c>
      <c r="R11" s="128">
        <v>6</v>
      </c>
      <c r="S11" s="128">
        <v>6</v>
      </c>
      <c r="T11" s="128">
        <v>6</v>
      </c>
      <c r="U11" s="128">
        <v>6</v>
      </c>
      <c r="V11" s="128">
        <v>6</v>
      </c>
      <c r="W11" s="128">
        <v>6</v>
      </c>
      <c r="X11" s="128">
        <v>6</v>
      </c>
      <c r="Y11" s="128">
        <v>6</v>
      </c>
      <c r="Z11" s="128">
        <v>6</v>
      </c>
      <c r="AA11" s="128">
        <v>6</v>
      </c>
      <c r="AB11" s="128">
        <v>6</v>
      </c>
      <c r="AC11" s="128">
        <v>6</v>
      </c>
      <c r="AD11" s="128">
        <v>6</v>
      </c>
      <c r="AE11" s="128">
        <v>6</v>
      </c>
      <c r="AF11">
        <v>5.94</v>
      </c>
      <c r="AG11">
        <v>5.93</v>
      </c>
      <c r="AH11">
        <v>5.93</v>
      </c>
      <c r="AI11">
        <v>5.92</v>
      </c>
      <c r="AJ11">
        <v>5.92</v>
      </c>
      <c r="AK11">
        <v>5.91</v>
      </c>
      <c r="AL11">
        <v>5.8999999999999995</v>
      </c>
      <c r="AM11">
        <v>5.89</v>
      </c>
      <c r="AN11">
        <v>5.89</v>
      </c>
      <c r="AO11">
        <v>5.88</v>
      </c>
      <c r="AP11">
        <v>5.87</v>
      </c>
      <c r="AQ11">
        <v>5.87</v>
      </c>
      <c r="AR11">
        <v>5.87</v>
      </c>
      <c r="AS11">
        <v>5.87</v>
      </c>
      <c r="AT11">
        <v>5.87</v>
      </c>
      <c r="AU11">
        <v>5.87</v>
      </c>
      <c r="AV11">
        <v>5.87</v>
      </c>
      <c r="AW11">
        <v>5.87</v>
      </c>
      <c r="AX11">
        <v>5.87</v>
      </c>
      <c r="AY11">
        <v>5.87</v>
      </c>
      <c r="AZ11">
        <v>5.87</v>
      </c>
    </row>
    <row r="12" spans="1:52" x14ac:dyDescent="0.35">
      <c r="A12" t="s">
        <v>234</v>
      </c>
      <c r="B12" s="128">
        <v>6.7</v>
      </c>
      <c r="C12" s="128">
        <v>6.7</v>
      </c>
      <c r="D12" s="128">
        <v>6.6000000000000005</v>
      </c>
      <c r="E12" s="128">
        <v>6.6000000000000005</v>
      </c>
      <c r="F12" s="128">
        <v>6.5</v>
      </c>
      <c r="G12" s="128">
        <v>6.4</v>
      </c>
      <c r="H12" s="128">
        <v>6.4</v>
      </c>
      <c r="I12" s="128">
        <v>6.3</v>
      </c>
      <c r="J12" s="128">
        <v>6.3</v>
      </c>
      <c r="K12" s="128">
        <v>6.2</v>
      </c>
      <c r="L12" s="128">
        <v>6.1</v>
      </c>
      <c r="M12" s="128">
        <v>6.1</v>
      </c>
      <c r="N12" s="128">
        <v>6</v>
      </c>
      <c r="O12" s="128">
        <v>6</v>
      </c>
      <c r="P12" s="128">
        <v>6</v>
      </c>
      <c r="Q12" s="128">
        <v>6</v>
      </c>
      <c r="R12" s="128">
        <v>6</v>
      </c>
      <c r="S12" s="128">
        <v>6</v>
      </c>
      <c r="T12" s="128">
        <v>6</v>
      </c>
      <c r="U12" s="128">
        <v>6</v>
      </c>
      <c r="V12" s="128">
        <v>6</v>
      </c>
      <c r="W12" s="128">
        <v>6</v>
      </c>
      <c r="X12" s="128">
        <v>6</v>
      </c>
      <c r="Y12" s="128">
        <v>6</v>
      </c>
      <c r="Z12" s="128">
        <v>6</v>
      </c>
      <c r="AA12" s="128">
        <v>6</v>
      </c>
      <c r="AB12" s="128">
        <v>6</v>
      </c>
      <c r="AC12" s="128">
        <v>6</v>
      </c>
      <c r="AD12" s="128">
        <v>6</v>
      </c>
      <c r="AE12" s="128">
        <v>6</v>
      </c>
      <c r="AF12">
        <v>5.94</v>
      </c>
      <c r="AG12">
        <v>5.93</v>
      </c>
      <c r="AH12">
        <v>5.93</v>
      </c>
      <c r="AI12">
        <v>5.92</v>
      </c>
      <c r="AJ12">
        <v>5.92</v>
      </c>
      <c r="AK12">
        <v>5.91</v>
      </c>
      <c r="AL12">
        <v>5.8999999999999995</v>
      </c>
      <c r="AM12">
        <v>5.89</v>
      </c>
      <c r="AN12">
        <v>5.89</v>
      </c>
      <c r="AO12">
        <v>5.88</v>
      </c>
      <c r="AP12">
        <v>5.87</v>
      </c>
      <c r="AQ12">
        <v>5.87</v>
      </c>
      <c r="AR12">
        <v>5.87</v>
      </c>
      <c r="AS12">
        <v>5.87</v>
      </c>
      <c r="AT12">
        <v>5.87</v>
      </c>
      <c r="AU12">
        <v>5.87</v>
      </c>
      <c r="AV12">
        <v>5.87</v>
      </c>
      <c r="AW12">
        <v>5.87</v>
      </c>
      <c r="AX12">
        <v>5.87</v>
      </c>
      <c r="AY12">
        <v>5.87</v>
      </c>
      <c r="AZ12">
        <v>5.87</v>
      </c>
    </row>
    <row r="13" spans="1:52" x14ac:dyDescent="0.35">
      <c r="A13" s="78" t="s">
        <v>239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</row>
    <row r="14" spans="1:52" x14ac:dyDescent="0.35">
      <c r="A14" t="s">
        <v>233</v>
      </c>
      <c r="B14" s="80">
        <v>6158</v>
      </c>
      <c r="C14" s="80">
        <v>6248</v>
      </c>
      <c r="D14" s="80">
        <v>6338</v>
      </c>
      <c r="E14" s="80">
        <v>6427</v>
      </c>
      <c r="F14" s="80">
        <v>6517</v>
      </c>
      <c r="G14" s="80">
        <v>6517</v>
      </c>
      <c r="H14" s="80">
        <v>6517</v>
      </c>
      <c r="I14" s="80">
        <v>6517</v>
      </c>
      <c r="J14" s="80">
        <v>6553</v>
      </c>
      <c r="K14" s="80">
        <v>6553</v>
      </c>
      <c r="L14" s="80">
        <v>6522</v>
      </c>
      <c r="M14" s="80">
        <v>6656</v>
      </c>
      <c r="N14" s="80">
        <v>6787</v>
      </c>
      <c r="O14" s="80">
        <v>6946</v>
      </c>
      <c r="P14" s="80">
        <v>7059</v>
      </c>
      <c r="Q14" s="80">
        <v>7165</v>
      </c>
      <c r="R14" s="80">
        <v>7217</v>
      </c>
      <c r="S14" s="80">
        <v>7268</v>
      </c>
      <c r="T14" s="80">
        <v>7276</v>
      </c>
      <c r="U14" s="80">
        <v>7455</v>
      </c>
      <c r="V14" s="80">
        <v>7408</v>
      </c>
      <c r="W14" s="80">
        <v>7332</v>
      </c>
      <c r="X14" s="80">
        <v>7366</v>
      </c>
      <c r="Y14" s="80">
        <v>7425</v>
      </c>
      <c r="Z14" s="80">
        <v>7739</v>
      </c>
      <c r="AA14" s="80">
        <v>7761</v>
      </c>
      <c r="AB14" s="80">
        <v>7851</v>
      </c>
      <c r="AC14" s="80">
        <v>8019</v>
      </c>
      <c r="AD14" s="80">
        <v>8082</v>
      </c>
      <c r="AE14" s="80">
        <v>8180</v>
      </c>
      <c r="AF14">
        <v>8184</v>
      </c>
      <c r="AG14">
        <v>8252.4</v>
      </c>
      <c r="AH14">
        <v>8320.7999999999993</v>
      </c>
      <c r="AI14">
        <v>8389.1999999999989</v>
      </c>
      <c r="AJ14">
        <v>8457.5999999999985</v>
      </c>
      <c r="AK14">
        <v>8526</v>
      </c>
      <c r="AL14">
        <v>8594.4</v>
      </c>
      <c r="AM14">
        <v>8662.7999999999993</v>
      </c>
      <c r="AN14">
        <v>8731.1999999999989</v>
      </c>
      <c r="AO14">
        <v>8799.5999999999985</v>
      </c>
      <c r="AP14">
        <v>8868</v>
      </c>
      <c r="AQ14">
        <v>8868</v>
      </c>
      <c r="AR14">
        <v>8868</v>
      </c>
      <c r="AS14">
        <v>8868</v>
      </c>
      <c r="AT14">
        <v>8868</v>
      </c>
      <c r="AU14">
        <v>8868</v>
      </c>
      <c r="AV14">
        <v>8868</v>
      </c>
      <c r="AW14">
        <v>8868</v>
      </c>
      <c r="AX14">
        <v>8868</v>
      </c>
      <c r="AY14">
        <v>8868</v>
      </c>
      <c r="AZ14">
        <v>8868</v>
      </c>
    </row>
    <row r="15" spans="1:52" x14ac:dyDescent="0.35">
      <c r="A15" t="s">
        <v>234</v>
      </c>
      <c r="B15" s="80">
        <v>5060</v>
      </c>
      <c r="C15" s="80">
        <v>5133</v>
      </c>
      <c r="D15" s="80">
        <v>5205</v>
      </c>
      <c r="E15" s="80">
        <v>5277</v>
      </c>
      <c r="F15" s="80">
        <v>5349</v>
      </c>
      <c r="G15" s="80">
        <v>5349</v>
      </c>
      <c r="H15" s="80">
        <v>5349</v>
      </c>
      <c r="I15" s="80">
        <v>5349</v>
      </c>
      <c r="J15" s="80">
        <v>5401</v>
      </c>
      <c r="K15" s="80">
        <v>5401</v>
      </c>
      <c r="L15" s="80">
        <v>5372</v>
      </c>
      <c r="M15" s="80">
        <v>5470</v>
      </c>
      <c r="N15" s="80">
        <v>5566</v>
      </c>
      <c r="O15" s="80">
        <v>5690</v>
      </c>
      <c r="P15" s="80">
        <v>5803</v>
      </c>
      <c r="Q15" s="80">
        <v>5883</v>
      </c>
      <c r="R15" s="80">
        <v>6000</v>
      </c>
      <c r="S15" s="80">
        <v>6108</v>
      </c>
      <c r="T15" s="80">
        <v>6049</v>
      </c>
      <c r="U15" s="80">
        <v>6166</v>
      </c>
      <c r="V15" s="80">
        <v>6160</v>
      </c>
      <c r="W15" s="80">
        <v>6098</v>
      </c>
      <c r="X15" s="80">
        <v>6141</v>
      </c>
      <c r="Y15" s="80">
        <v>6209</v>
      </c>
      <c r="Z15" s="80">
        <v>6404</v>
      </c>
      <c r="AA15" s="80">
        <v>6467</v>
      </c>
      <c r="AB15" s="80">
        <v>6466</v>
      </c>
      <c r="AC15" s="80">
        <v>6556</v>
      </c>
      <c r="AD15" s="80">
        <v>6645</v>
      </c>
      <c r="AE15" s="80">
        <v>6695</v>
      </c>
      <c r="AF15">
        <v>6732</v>
      </c>
      <c r="AG15">
        <v>6791.2</v>
      </c>
      <c r="AH15">
        <v>6850.4</v>
      </c>
      <c r="AI15">
        <v>6909.5999999999995</v>
      </c>
      <c r="AJ15">
        <v>6968.7999999999993</v>
      </c>
      <c r="AK15">
        <v>7028</v>
      </c>
      <c r="AL15">
        <v>7087</v>
      </c>
      <c r="AM15">
        <v>7146</v>
      </c>
      <c r="AN15">
        <v>7205</v>
      </c>
      <c r="AO15">
        <v>7264</v>
      </c>
      <c r="AP15">
        <v>7323</v>
      </c>
      <c r="AQ15">
        <v>7323</v>
      </c>
      <c r="AR15">
        <v>7323</v>
      </c>
      <c r="AS15">
        <v>7323</v>
      </c>
      <c r="AT15">
        <v>7323</v>
      </c>
      <c r="AU15">
        <v>7323</v>
      </c>
      <c r="AV15">
        <v>7323</v>
      </c>
      <c r="AW15">
        <v>7323</v>
      </c>
      <c r="AX15">
        <v>7323</v>
      </c>
      <c r="AY15">
        <v>7323</v>
      </c>
      <c r="AZ15">
        <v>7323</v>
      </c>
    </row>
    <row r="16" spans="1:52" x14ac:dyDescent="0.35">
      <c r="A16" s="92" t="s">
        <v>240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</row>
    <row r="17" spans="1:52" x14ac:dyDescent="0.35">
      <c r="A17" t="s">
        <v>233</v>
      </c>
      <c r="B17" s="81">
        <v>313.8</v>
      </c>
      <c r="C17" s="81">
        <v>318.39</v>
      </c>
      <c r="D17" s="81">
        <v>322.98</v>
      </c>
      <c r="E17" s="81">
        <v>327.51</v>
      </c>
      <c r="F17" s="81">
        <v>333.88</v>
      </c>
      <c r="G17" s="81">
        <v>333.88</v>
      </c>
      <c r="H17" s="81">
        <v>333.88</v>
      </c>
      <c r="I17" s="81">
        <v>333.88</v>
      </c>
      <c r="J17" s="81">
        <v>335.73</v>
      </c>
      <c r="K17" s="81">
        <v>335.73</v>
      </c>
      <c r="L17" s="81">
        <v>334.14</v>
      </c>
      <c r="M17" s="81">
        <v>341.01</v>
      </c>
      <c r="N17" s="81">
        <v>349.58</v>
      </c>
      <c r="O17" s="81">
        <v>357.77</v>
      </c>
      <c r="P17" s="81">
        <v>363.59</v>
      </c>
      <c r="Q17" s="81">
        <v>369.05</v>
      </c>
      <c r="R17" s="81">
        <v>371.72</v>
      </c>
      <c r="S17" s="81">
        <v>374.35</v>
      </c>
      <c r="T17" s="81">
        <v>374.76</v>
      </c>
      <c r="U17" s="81">
        <v>383.98</v>
      </c>
      <c r="V17" s="81">
        <v>383.59</v>
      </c>
      <c r="W17" s="81">
        <v>379.66</v>
      </c>
      <c r="X17" s="81">
        <v>381.42</v>
      </c>
      <c r="Y17" s="81">
        <v>384.47</v>
      </c>
      <c r="Z17" s="81">
        <v>400.73</v>
      </c>
      <c r="AA17" s="81">
        <v>401.87</v>
      </c>
      <c r="AB17" s="81">
        <v>406.53</v>
      </c>
      <c r="AC17" s="81">
        <v>415.23</v>
      </c>
      <c r="AD17" s="81">
        <v>418.49</v>
      </c>
      <c r="AE17" s="81">
        <v>423.57</v>
      </c>
      <c r="AF17" s="146">
        <v>423.77</v>
      </c>
      <c r="AG17" s="146">
        <v>427.32</v>
      </c>
      <c r="AH17" s="146">
        <v>430.86</v>
      </c>
      <c r="AI17" s="146">
        <v>434.4</v>
      </c>
      <c r="AJ17" s="146">
        <v>437.94</v>
      </c>
      <c r="AK17" s="146">
        <v>441.48</v>
      </c>
      <c r="AL17" s="146">
        <v>445.03</v>
      </c>
      <c r="AM17" s="146">
        <v>448.57</v>
      </c>
      <c r="AN17" s="146">
        <v>452.11</v>
      </c>
      <c r="AO17" s="146">
        <v>455.65</v>
      </c>
      <c r="AP17" s="146">
        <v>459.19</v>
      </c>
      <c r="AQ17" s="146">
        <v>459.19</v>
      </c>
      <c r="AR17" s="146">
        <v>459.19</v>
      </c>
      <c r="AS17" s="146">
        <v>459.19</v>
      </c>
      <c r="AT17" s="146">
        <v>459.19</v>
      </c>
      <c r="AU17" s="146">
        <v>459.19</v>
      </c>
      <c r="AV17" s="146">
        <v>459.19</v>
      </c>
      <c r="AW17" s="146">
        <v>459.19</v>
      </c>
      <c r="AX17" s="146">
        <v>459.19</v>
      </c>
      <c r="AY17" s="146">
        <v>459.19</v>
      </c>
      <c r="AZ17" s="146">
        <v>459.19</v>
      </c>
    </row>
    <row r="18" spans="1:52" x14ac:dyDescent="0.35">
      <c r="A18" t="s">
        <v>234</v>
      </c>
      <c r="B18" s="81">
        <v>257.85000000000002</v>
      </c>
      <c r="C18" s="81">
        <v>261.57</v>
      </c>
      <c r="D18" s="81">
        <v>265.24</v>
      </c>
      <c r="E18" s="81">
        <v>268.91000000000003</v>
      </c>
      <c r="F18" s="81">
        <v>274.04000000000002</v>
      </c>
      <c r="G18" s="81">
        <v>274.04000000000002</v>
      </c>
      <c r="H18" s="81">
        <v>274.04000000000002</v>
      </c>
      <c r="I18" s="81">
        <v>274.04000000000002</v>
      </c>
      <c r="J18" s="81">
        <v>276.70999999999998</v>
      </c>
      <c r="K18" s="81">
        <v>276.70999999999998</v>
      </c>
      <c r="L18" s="81">
        <v>275.22000000000003</v>
      </c>
      <c r="M18" s="81">
        <v>280.24</v>
      </c>
      <c r="N18" s="81">
        <v>286.69</v>
      </c>
      <c r="O18" s="81">
        <v>293.07</v>
      </c>
      <c r="P18" s="81">
        <v>298.89</v>
      </c>
      <c r="Q18" s="81">
        <v>303.01</v>
      </c>
      <c r="R18" s="81">
        <v>309.04000000000002</v>
      </c>
      <c r="S18" s="81">
        <v>314.60000000000002</v>
      </c>
      <c r="T18" s="81">
        <v>311.56</v>
      </c>
      <c r="U18" s="81">
        <v>317.58999999999997</v>
      </c>
      <c r="V18" s="81">
        <v>318.97000000000003</v>
      </c>
      <c r="W18" s="81">
        <v>315.76</v>
      </c>
      <c r="X18" s="81">
        <v>317.99</v>
      </c>
      <c r="Y18" s="81">
        <v>321.51</v>
      </c>
      <c r="Z18" s="81">
        <v>331.6</v>
      </c>
      <c r="AA18" s="81">
        <v>334.87</v>
      </c>
      <c r="AB18" s="81">
        <v>334.81</v>
      </c>
      <c r="AC18" s="81">
        <v>339.48</v>
      </c>
      <c r="AD18" s="81">
        <v>344.08</v>
      </c>
      <c r="AE18" s="81">
        <v>346.67</v>
      </c>
      <c r="AF18" s="1">
        <v>348.59</v>
      </c>
      <c r="AG18" s="1">
        <v>351.65</v>
      </c>
      <c r="AH18" s="1">
        <v>354.72</v>
      </c>
      <c r="AI18" s="1">
        <v>357.78</v>
      </c>
      <c r="AJ18" s="1">
        <v>360.85</v>
      </c>
      <c r="AK18" s="1">
        <v>363.92</v>
      </c>
      <c r="AL18" s="1">
        <v>366.97</v>
      </c>
      <c r="AM18" s="1">
        <v>370.03</v>
      </c>
      <c r="AN18" s="1">
        <v>373.08</v>
      </c>
      <c r="AO18" s="1">
        <v>376.14</v>
      </c>
      <c r="AP18" s="1">
        <v>379.19</v>
      </c>
      <c r="AQ18" s="1">
        <v>379.19</v>
      </c>
      <c r="AR18" s="1">
        <v>379.19</v>
      </c>
      <c r="AS18" s="1">
        <v>379.19</v>
      </c>
      <c r="AT18" s="1">
        <v>379.19</v>
      </c>
      <c r="AU18" s="1">
        <v>379.19</v>
      </c>
      <c r="AV18" s="1">
        <v>379.19</v>
      </c>
      <c r="AW18" s="1">
        <v>379.19</v>
      </c>
      <c r="AX18" s="1">
        <v>379.19</v>
      </c>
      <c r="AY18" s="1">
        <v>379.19</v>
      </c>
      <c r="AZ18" s="1">
        <v>379.19</v>
      </c>
    </row>
    <row r="19" spans="1:52" x14ac:dyDescent="0.35">
      <c r="A19" s="78" t="s">
        <v>48</v>
      </c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</row>
    <row r="20" spans="1:52" x14ac:dyDescent="0.35">
      <c r="A20" s="4" t="s">
        <v>165</v>
      </c>
      <c r="B20" s="80">
        <v>55</v>
      </c>
      <c r="C20" s="80">
        <v>55</v>
      </c>
      <c r="D20" s="80">
        <v>55</v>
      </c>
      <c r="E20" s="80">
        <v>55</v>
      </c>
      <c r="F20" s="80">
        <v>55</v>
      </c>
      <c r="G20" s="80">
        <v>55</v>
      </c>
      <c r="H20" s="80">
        <v>55</v>
      </c>
      <c r="I20" s="80">
        <v>55</v>
      </c>
      <c r="J20" s="80">
        <v>55</v>
      </c>
      <c r="K20" s="80">
        <v>55</v>
      </c>
      <c r="L20" s="80">
        <v>55</v>
      </c>
      <c r="M20" s="80">
        <v>55</v>
      </c>
      <c r="N20" s="80">
        <v>55</v>
      </c>
      <c r="O20" s="80">
        <v>46</v>
      </c>
      <c r="P20" s="80">
        <v>39</v>
      </c>
      <c r="Q20" s="80">
        <v>32</v>
      </c>
      <c r="R20" s="80">
        <v>25</v>
      </c>
      <c r="S20" s="80">
        <v>18</v>
      </c>
      <c r="T20" s="80">
        <v>18</v>
      </c>
      <c r="U20" s="80">
        <v>18</v>
      </c>
      <c r="V20" s="80">
        <v>18</v>
      </c>
      <c r="W20" s="80">
        <v>18</v>
      </c>
      <c r="X20" s="80">
        <v>18</v>
      </c>
      <c r="Y20" s="80">
        <v>18</v>
      </c>
      <c r="Z20" s="80">
        <v>18</v>
      </c>
      <c r="AA20" s="80">
        <v>18</v>
      </c>
      <c r="AB20" s="80">
        <v>18</v>
      </c>
      <c r="AC20" s="80">
        <v>18</v>
      </c>
      <c r="AD20" s="80">
        <v>18</v>
      </c>
      <c r="AE20" s="80">
        <v>18</v>
      </c>
      <c r="AF20">
        <v>18</v>
      </c>
      <c r="AG20">
        <v>18</v>
      </c>
      <c r="AH20">
        <v>18</v>
      </c>
      <c r="AI20">
        <v>18</v>
      </c>
      <c r="AJ20">
        <v>18</v>
      </c>
      <c r="AK20">
        <v>18</v>
      </c>
      <c r="AL20">
        <v>18</v>
      </c>
      <c r="AM20">
        <v>18</v>
      </c>
      <c r="AN20">
        <v>18</v>
      </c>
      <c r="AO20">
        <v>18</v>
      </c>
      <c r="AP20">
        <v>18</v>
      </c>
      <c r="AQ20">
        <v>18</v>
      </c>
      <c r="AR20">
        <v>18</v>
      </c>
      <c r="AS20">
        <v>18</v>
      </c>
      <c r="AT20">
        <v>18</v>
      </c>
      <c r="AU20">
        <v>18</v>
      </c>
      <c r="AV20">
        <v>18</v>
      </c>
      <c r="AW20">
        <v>18</v>
      </c>
      <c r="AX20">
        <v>18</v>
      </c>
      <c r="AY20">
        <v>18</v>
      </c>
      <c r="AZ20">
        <v>18</v>
      </c>
    </row>
    <row r="21" spans="1:52" x14ac:dyDescent="0.35">
      <c r="A21" t="s">
        <v>8</v>
      </c>
      <c r="B21" s="80">
        <v>165</v>
      </c>
      <c r="C21" s="80">
        <v>171.2</v>
      </c>
      <c r="D21" s="80">
        <v>177.4</v>
      </c>
      <c r="E21" s="80">
        <v>183.6</v>
      </c>
      <c r="F21" s="80">
        <v>189.8</v>
      </c>
      <c r="G21" s="80">
        <v>196</v>
      </c>
      <c r="H21" s="80">
        <v>196</v>
      </c>
      <c r="I21" s="80">
        <v>196</v>
      </c>
      <c r="J21" s="80">
        <v>196</v>
      </c>
      <c r="K21" s="80">
        <v>196</v>
      </c>
      <c r="L21" s="80">
        <v>196</v>
      </c>
      <c r="M21" s="80">
        <v>196</v>
      </c>
      <c r="N21" s="80">
        <v>196</v>
      </c>
      <c r="O21" s="80">
        <v>180</v>
      </c>
      <c r="P21" s="80">
        <v>168</v>
      </c>
      <c r="Q21" s="80">
        <v>156</v>
      </c>
      <c r="R21" s="80">
        <v>144</v>
      </c>
      <c r="S21" s="80">
        <v>131.85454545454544</v>
      </c>
      <c r="T21" s="80">
        <v>131.85454545454544</v>
      </c>
      <c r="U21" s="80">
        <v>131.85454545454544</v>
      </c>
      <c r="V21" s="81">
        <v>131.85454545454544</v>
      </c>
      <c r="W21" s="81">
        <v>131.85454545454544</v>
      </c>
      <c r="X21" s="81">
        <v>131.85454545454544</v>
      </c>
      <c r="Y21" s="81">
        <v>131.85454545454544</v>
      </c>
      <c r="Z21" s="81">
        <v>131.85454545454544</v>
      </c>
      <c r="AA21" s="81">
        <v>131.85454545454544</v>
      </c>
      <c r="AB21" s="81">
        <v>131.85454545454544</v>
      </c>
      <c r="AC21" s="81">
        <v>131.85454545454544</v>
      </c>
      <c r="AD21" s="81">
        <v>131.85454545454544</v>
      </c>
      <c r="AE21" s="81">
        <v>131.85454545454544</v>
      </c>
      <c r="AF21" s="1">
        <f>$AE$21</f>
        <v>131.85454545454544</v>
      </c>
      <c r="AG21" s="1">
        <f t="shared" ref="AG21:AZ21" si="0">$AE$21</f>
        <v>131.85454545454544</v>
      </c>
      <c r="AH21" s="1">
        <f t="shared" si="0"/>
        <v>131.85454545454544</v>
      </c>
      <c r="AI21" s="1">
        <f t="shared" si="0"/>
        <v>131.85454545454544</v>
      </c>
      <c r="AJ21" s="1">
        <f t="shared" si="0"/>
        <v>131.85454545454544</v>
      </c>
      <c r="AK21" s="1">
        <f t="shared" si="0"/>
        <v>131.85454545454544</v>
      </c>
      <c r="AL21" s="1">
        <f t="shared" si="0"/>
        <v>131.85454545454544</v>
      </c>
      <c r="AM21" s="1">
        <f t="shared" si="0"/>
        <v>131.85454545454544</v>
      </c>
      <c r="AN21" s="1">
        <f t="shared" si="0"/>
        <v>131.85454545454544</v>
      </c>
      <c r="AO21" s="1">
        <f t="shared" si="0"/>
        <v>131.85454545454544</v>
      </c>
      <c r="AP21" s="1">
        <f t="shared" si="0"/>
        <v>131.85454545454544</v>
      </c>
      <c r="AQ21" s="1">
        <f t="shared" si="0"/>
        <v>131.85454545454544</v>
      </c>
      <c r="AR21" s="1">
        <f t="shared" si="0"/>
        <v>131.85454545454544</v>
      </c>
      <c r="AS21" s="1">
        <f t="shared" si="0"/>
        <v>131.85454545454544</v>
      </c>
      <c r="AT21" s="1">
        <f t="shared" si="0"/>
        <v>131.85454545454544</v>
      </c>
      <c r="AU21" s="1">
        <f t="shared" si="0"/>
        <v>131.85454545454544</v>
      </c>
      <c r="AV21" s="1">
        <f t="shared" si="0"/>
        <v>131.85454545454544</v>
      </c>
      <c r="AW21" s="1">
        <f t="shared" si="0"/>
        <v>131.85454545454544</v>
      </c>
      <c r="AX21" s="1">
        <f t="shared" si="0"/>
        <v>131.85454545454544</v>
      </c>
      <c r="AY21" s="1">
        <f t="shared" si="0"/>
        <v>131.85454545454544</v>
      </c>
      <c r="AZ21" s="1">
        <f t="shared" si="0"/>
        <v>131.85454545454544</v>
      </c>
    </row>
    <row r="22" spans="1:52" x14ac:dyDescent="0.35">
      <c r="A22" s="2" t="s">
        <v>49</v>
      </c>
      <c r="B22" s="85">
        <v>184</v>
      </c>
      <c r="C22" s="85">
        <v>192</v>
      </c>
      <c r="D22" s="85">
        <v>200</v>
      </c>
      <c r="E22" s="85">
        <v>208</v>
      </c>
      <c r="F22" s="85">
        <v>216</v>
      </c>
      <c r="G22" s="85">
        <v>224</v>
      </c>
      <c r="H22" s="85">
        <v>224</v>
      </c>
      <c r="I22" s="85">
        <v>224</v>
      </c>
      <c r="J22" s="85">
        <v>224</v>
      </c>
      <c r="K22" s="85">
        <v>224</v>
      </c>
      <c r="L22" s="85">
        <v>224</v>
      </c>
      <c r="M22" s="85">
        <v>224</v>
      </c>
      <c r="N22" s="85">
        <v>224</v>
      </c>
      <c r="O22" s="85">
        <v>224</v>
      </c>
      <c r="P22" s="85">
        <v>224</v>
      </c>
      <c r="Q22" s="85">
        <v>224</v>
      </c>
      <c r="R22" s="85">
        <v>224</v>
      </c>
      <c r="S22" s="85">
        <v>224</v>
      </c>
      <c r="T22" s="85">
        <v>224</v>
      </c>
      <c r="U22" s="85">
        <v>224</v>
      </c>
      <c r="V22" s="85">
        <v>224</v>
      </c>
      <c r="W22" s="85">
        <v>224</v>
      </c>
      <c r="X22" s="85">
        <v>224</v>
      </c>
      <c r="Y22" s="85">
        <v>224</v>
      </c>
      <c r="Z22" s="85">
        <v>224</v>
      </c>
      <c r="AA22" s="85">
        <v>224</v>
      </c>
      <c r="AB22" s="85">
        <v>224</v>
      </c>
      <c r="AC22" s="85">
        <v>224</v>
      </c>
      <c r="AD22" s="85">
        <v>224</v>
      </c>
      <c r="AE22" s="85">
        <v>224</v>
      </c>
      <c r="AF22" s="2">
        <f>$AE$22</f>
        <v>224</v>
      </c>
      <c r="AG22" s="2">
        <f t="shared" ref="AG22:AZ22" si="1">$AE$22</f>
        <v>224</v>
      </c>
      <c r="AH22" s="2">
        <f t="shared" si="1"/>
        <v>224</v>
      </c>
      <c r="AI22" s="2">
        <f t="shared" si="1"/>
        <v>224</v>
      </c>
      <c r="AJ22" s="2">
        <f t="shared" si="1"/>
        <v>224</v>
      </c>
      <c r="AK22" s="2">
        <f t="shared" si="1"/>
        <v>224</v>
      </c>
      <c r="AL22" s="2">
        <f t="shared" si="1"/>
        <v>224</v>
      </c>
      <c r="AM22" s="2">
        <f t="shared" si="1"/>
        <v>224</v>
      </c>
      <c r="AN22" s="2">
        <f t="shared" si="1"/>
        <v>224</v>
      </c>
      <c r="AO22" s="2">
        <f t="shared" si="1"/>
        <v>224</v>
      </c>
      <c r="AP22" s="2">
        <f t="shared" si="1"/>
        <v>224</v>
      </c>
      <c r="AQ22" s="2">
        <f t="shared" si="1"/>
        <v>224</v>
      </c>
      <c r="AR22" s="2">
        <f t="shared" si="1"/>
        <v>224</v>
      </c>
      <c r="AS22" s="2">
        <f t="shared" si="1"/>
        <v>224</v>
      </c>
      <c r="AT22" s="2">
        <f t="shared" si="1"/>
        <v>224</v>
      </c>
      <c r="AU22" s="2">
        <f t="shared" si="1"/>
        <v>224</v>
      </c>
      <c r="AV22" s="2">
        <f t="shared" si="1"/>
        <v>224</v>
      </c>
      <c r="AW22" s="2">
        <f t="shared" si="1"/>
        <v>224</v>
      </c>
      <c r="AX22" s="2">
        <f t="shared" si="1"/>
        <v>224</v>
      </c>
      <c r="AY22" s="2">
        <f t="shared" si="1"/>
        <v>224</v>
      </c>
      <c r="AZ22" s="2">
        <f t="shared" si="1"/>
        <v>224</v>
      </c>
    </row>
    <row r="24" spans="1:52" x14ac:dyDescent="0.35">
      <c r="A24" t="s">
        <v>273</v>
      </c>
      <c r="B24" t="s">
        <v>283</v>
      </c>
    </row>
    <row r="26" spans="1:52" x14ac:dyDescent="0.35">
      <c r="A26" t="s">
        <v>183</v>
      </c>
      <c r="B26" t="s">
        <v>241</v>
      </c>
    </row>
    <row r="27" spans="1:52" x14ac:dyDescent="0.35">
      <c r="B27" t="s">
        <v>242</v>
      </c>
    </row>
    <row r="28" spans="1:52" x14ac:dyDescent="0.35">
      <c r="B28" t="s">
        <v>243</v>
      </c>
    </row>
    <row r="29" spans="1:52" x14ac:dyDescent="0.35">
      <c r="B29" t="s">
        <v>244</v>
      </c>
    </row>
    <row r="30" spans="1:52" x14ac:dyDescent="0.35">
      <c r="B30" t="s">
        <v>245</v>
      </c>
    </row>
    <row r="31" spans="1:52" x14ac:dyDescent="0.35">
      <c r="B31" t="s">
        <v>246</v>
      </c>
    </row>
    <row r="34" spans="2:57" ht="16.5" x14ac:dyDescent="0.45"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</row>
  </sheetData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"/>
  <sheetViews>
    <sheetView workbookViewId="0">
      <selection activeCell="G7" sqref="G7"/>
    </sheetView>
  </sheetViews>
  <sheetFormatPr defaultRowHeight="14.5" x14ac:dyDescent="0.35"/>
  <cols>
    <col min="1" max="1" width="18.26953125" bestFit="1" customWidth="1"/>
    <col min="2" max="2" width="9.54296875" customWidth="1"/>
    <col min="3" max="6" width="9.453125" hidden="1" customWidth="1"/>
    <col min="7" max="7" width="9.453125" customWidth="1"/>
    <col min="8" max="8" width="9.453125" hidden="1" customWidth="1"/>
    <col min="9" max="11" width="9.1796875" hidden="1" customWidth="1"/>
    <col min="12" max="12" width="9.1796875" customWidth="1"/>
    <col min="13" max="16" width="9.1796875" hidden="1" customWidth="1"/>
    <col min="17" max="17" width="9.1796875" customWidth="1"/>
    <col min="18" max="21" width="9.1796875" hidden="1" customWidth="1"/>
    <col min="22" max="22" width="9.1796875" customWidth="1"/>
    <col min="23" max="26" width="9.1796875" hidden="1" customWidth="1"/>
    <col min="27" max="28" width="9.1796875" customWidth="1"/>
  </cols>
  <sheetData>
    <row r="1" spans="1:52" ht="18.5" x14ac:dyDescent="0.45">
      <c r="A1" s="30" t="s">
        <v>158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52" x14ac:dyDescent="0.35">
      <c r="A2" s="31" t="s">
        <v>186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52" x14ac:dyDescent="0.3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52" x14ac:dyDescent="0.35">
      <c r="A4" s="31" t="s">
        <v>247</v>
      </c>
    </row>
    <row r="5" spans="1:52" x14ac:dyDescent="0.35">
      <c r="A5" s="31"/>
    </row>
    <row r="6" spans="1:52" s="6" customFormat="1" x14ac:dyDescent="0.35">
      <c r="A6" s="5"/>
      <c r="B6" s="32">
        <v>1990</v>
      </c>
      <c r="C6" s="32">
        <v>1991</v>
      </c>
      <c r="D6" s="32">
        <v>1992</v>
      </c>
      <c r="E6" s="32">
        <v>1993</v>
      </c>
      <c r="F6" s="32">
        <v>1994</v>
      </c>
      <c r="G6" s="32">
        <v>1995</v>
      </c>
      <c r="H6" s="32">
        <v>1996</v>
      </c>
      <c r="I6" s="32">
        <v>1997</v>
      </c>
      <c r="J6" s="32">
        <v>1998</v>
      </c>
      <c r="K6" s="32">
        <v>1999</v>
      </c>
      <c r="L6" s="32">
        <v>2000</v>
      </c>
      <c r="M6" s="32">
        <v>2001</v>
      </c>
      <c r="N6" s="32">
        <v>2002</v>
      </c>
      <c r="O6" s="32">
        <v>2003</v>
      </c>
      <c r="P6" s="32">
        <v>2004</v>
      </c>
      <c r="Q6" s="32">
        <v>2005</v>
      </c>
      <c r="R6" s="32">
        <v>2006</v>
      </c>
      <c r="S6" s="32">
        <v>2007</v>
      </c>
      <c r="T6" s="32">
        <v>2008</v>
      </c>
      <c r="U6" s="32">
        <v>2009</v>
      </c>
      <c r="V6" s="32">
        <v>2010</v>
      </c>
      <c r="W6" s="32">
        <v>2011</v>
      </c>
      <c r="X6" s="32">
        <v>2012</v>
      </c>
      <c r="Y6" s="32">
        <v>2013</v>
      </c>
      <c r="Z6" s="32">
        <v>2014</v>
      </c>
      <c r="AA6" s="32">
        <v>2015</v>
      </c>
      <c r="AB6" s="32">
        <v>2016</v>
      </c>
      <c r="AC6" s="32">
        <v>2017</v>
      </c>
      <c r="AD6" s="32">
        <v>2018</v>
      </c>
      <c r="AE6" s="32">
        <v>2019</v>
      </c>
      <c r="AF6" s="5">
        <v>2020</v>
      </c>
      <c r="AG6" s="5">
        <v>2021</v>
      </c>
      <c r="AH6" s="5">
        <v>2022</v>
      </c>
      <c r="AI6" s="5">
        <v>2023</v>
      </c>
      <c r="AJ6" s="5">
        <v>2024</v>
      </c>
      <c r="AK6" s="5">
        <v>2025</v>
      </c>
      <c r="AL6" s="5">
        <v>2026</v>
      </c>
      <c r="AM6" s="5">
        <v>2027</v>
      </c>
      <c r="AN6" s="5">
        <v>2028</v>
      </c>
      <c r="AO6" s="5">
        <v>2029</v>
      </c>
      <c r="AP6" s="5">
        <v>2030</v>
      </c>
      <c r="AQ6" s="5">
        <v>2031</v>
      </c>
      <c r="AR6" s="5">
        <v>2032</v>
      </c>
      <c r="AS6" s="5">
        <v>2033</v>
      </c>
      <c r="AT6" s="5">
        <v>2034</v>
      </c>
      <c r="AU6" s="5">
        <v>2035</v>
      </c>
      <c r="AV6" s="5">
        <v>2036</v>
      </c>
      <c r="AW6" s="5">
        <v>2037</v>
      </c>
      <c r="AX6" s="5">
        <v>2038</v>
      </c>
      <c r="AY6" s="5">
        <v>2039</v>
      </c>
      <c r="AZ6" s="5">
        <v>2040</v>
      </c>
    </row>
    <row r="7" spans="1:52" x14ac:dyDescent="0.35">
      <c r="A7" s="93" t="s">
        <v>31</v>
      </c>
      <c r="B7" s="94">
        <v>400.4</v>
      </c>
      <c r="C7" s="94">
        <v>394.9</v>
      </c>
      <c r="D7" s="94">
        <v>369.5</v>
      </c>
      <c r="E7" s="94">
        <v>332.90000000000003</v>
      </c>
      <c r="F7" s="94">
        <v>326.2</v>
      </c>
      <c r="G7" s="94">
        <v>315.90000000000003</v>
      </c>
      <c r="H7" s="94">
        <v>290.84499999999997</v>
      </c>
      <c r="I7" s="94">
        <v>287.60000000000002</v>
      </c>
      <c r="J7" s="94">
        <v>283.2</v>
      </c>
      <c r="K7" s="94">
        <v>262.72399999999999</v>
      </c>
      <c r="L7" s="94">
        <v>251.46399999999997</v>
      </c>
      <c r="M7" s="94">
        <v>233.68299999999999</v>
      </c>
      <c r="N7" s="94">
        <v>210.803</v>
      </c>
      <c r="O7" s="94">
        <v>201.214</v>
      </c>
      <c r="P7" s="94">
        <v>206.73600000000002</v>
      </c>
      <c r="Q7" s="94">
        <v>206.25200000000004</v>
      </c>
      <c r="R7" s="94">
        <v>191.755</v>
      </c>
      <c r="S7" s="94">
        <v>194.59800000000001</v>
      </c>
      <c r="T7" s="94">
        <v>220.40100000000004</v>
      </c>
      <c r="U7" s="94">
        <v>210.24923774000055</v>
      </c>
      <c r="V7" s="94">
        <v>198.89081848000012</v>
      </c>
      <c r="W7" s="94">
        <v>204.59900704000017</v>
      </c>
      <c r="X7" s="94">
        <v>198.23764623999978</v>
      </c>
      <c r="Y7" s="94">
        <v>199.80078421999983</v>
      </c>
      <c r="Z7" s="94">
        <v>203.91527756999952</v>
      </c>
      <c r="AA7" s="94">
        <v>210.92075129999949</v>
      </c>
      <c r="AB7" s="94">
        <v>242.53113118999988</v>
      </c>
      <c r="AC7" s="94">
        <v>248.68799999999999</v>
      </c>
      <c r="AD7" s="94">
        <v>224.18396000000001</v>
      </c>
      <c r="AE7" s="94">
        <v>237.78400000000002</v>
      </c>
      <c r="AF7" s="20">
        <v>238.13884048335601</v>
      </c>
      <c r="AG7" s="20">
        <v>226.82683039792332</v>
      </c>
      <c r="AH7" s="20">
        <v>224.41619442023537</v>
      </c>
      <c r="AI7" s="20">
        <v>216.27332177298865</v>
      </c>
      <c r="AJ7" s="20">
        <v>214.09547534515224</v>
      </c>
      <c r="AK7" s="20">
        <v>211.81852838728958</v>
      </c>
      <c r="AL7" s="20">
        <v>209.58628156076884</v>
      </c>
      <c r="AM7" s="20">
        <v>207.28890166306977</v>
      </c>
      <c r="AN7" s="20">
        <v>205.36342039483401</v>
      </c>
      <c r="AO7" s="20">
        <v>203.27069037939739</v>
      </c>
      <c r="AP7" s="20">
        <v>201.02872316125777</v>
      </c>
      <c r="AQ7" s="20">
        <v>201.02986048413786</v>
      </c>
      <c r="AR7" s="20">
        <v>201.14578471987775</v>
      </c>
      <c r="AS7" s="20">
        <f>$AR$7</f>
        <v>201.14578471987775</v>
      </c>
      <c r="AT7" s="20">
        <f t="shared" ref="AT7:AZ7" si="0">$AR$7</f>
        <v>201.14578471987775</v>
      </c>
      <c r="AU7" s="20">
        <f t="shared" si="0"/>
        <v>201.14578471987775</v>
      </c>
      <c r="AV7" s="20">
        <f t="shared" si="0"/>
        <v>201.14578471987775</v>
      </c>
      <c r="AW7" s="20">
        <f t="shared" si="0"/>
        <v>201.14578471987775</v>
      </c>
      <c r="AX7" s="20">
        <f t="shared" si="0"/>
        <v>201.14578471987775</v>
      </c>
      <c r="AY7" s="20">
        <f t="shared" si="0"/>
        <v>201.14578471987775</v>
      </c>
      <c r="AZ7" s="20">
        <f t="shared" si="0"/>
        <v>201.14578471987775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8"/>
  <sheetViews>
    <sheetView workbookViewId="0">
      <selection activeCell="Q7" sqref="Q7"/>
    </sheetView>
  </sheetViews>
  <sheetFormatPr defaultRowHeight="14.5" x14ac:dyDescent="0.35"/>
  <cols>
    <col min="1" max="1" width="21.453125" customWidth="1"/>
    <col min="3" max="6" width="0" hidden="1" customWidth="1"/>
    <col min="8" max="11" width="0" hidden="1" customWidth="1"/>
    <col min="13" max="16" width="0" hidden="1" customWidth="1"/>
    <col min="18" max="21" width="0" hidden="1" customWidth="1"/>
    <col min="23" max="26" width="0" hidden="1" customWidth="1"/>
  </cols>
  <sheetData>
    <row r="1" spans="1:52" ht="18.5" x14ac:dyDescent="0.45">
      <c r="A1" s="30" t="s">
        <v>161</v>
      </c>
    </row>
    <row r="2" spans="1:52" x14ac:dyDescent="0.35">
      <c r="A2" s="31" t="s">
        <v>186</v>
      </c>
    </row>
    <row r="4" spans="1:52" x14ac:dyDescent="0.35">
      <c r="A4" s="31" t="s">
        <v>248</v>
      </c>
    </row>
    <row r="5" spans="1:52" x14ac:dyDescent="0.35">
      <c r="A5" s="31"/>
    </row>
    <row r="6" spans="1:52" s="6" customFormat="1" x14ac:dyDescent="0.35">
      <c r="A6" s="5"/>
      <c r="B6" s="32">
        <v>1990</v>
      </c>
      <c r="C6" s="32">
        <v>1991</v>
      </c>
      <c r="D6" s="32">
        <v>1992</v>
      </c>
      <c r="E6" s="32">
        <v>1993</v>
      </c>
      <c r="F6" s="32">
        <v>1994</v>
      </c>
      <c r="G6" s="32">
        <v>1995</v>
      </c>
      <c r="H6" s="32">
        <v>1996</v>
      </c>
      <c r="I6" s="32">
        <v>1997</v>
      </c>
      <c r="J6" s="32">
        <v>1998</v>
      </c>
      <c r="K6" s="32">
        <v>1999</v>
      </c>
      <c r="L6" s="32">
        <v>2000</v>
      </c>
      <c r="M6" s="32">
        <v>2001</v>
      </c>
      <c r="N6" s="32">
        <v>2002</v>
      </c>
      <c r="O6" s="32">
        <v>2003</v>
      </c>
      <c r="P6" s="32">
        <v>2004</v>
      </c>
      <c r="Q6" s="32">
        <v>2005</v>
      </c>
      <c r="R6" s="32">
        <v>2006</v>
      </c>
      <c r="S6" s="32">
        <v>2007</v>
      </c>
      <c r="T6" s="32">
        <v>2008</v>
      </c>
      <c r="U6" s="32">
        <v>2009</v>
      </c>
      <c r="V6" s="32">
        <v>2010</v>
      </c>
      <c r="W6" s="32">
        <v>2011</v>
      </c>
      <c r="X6" s="32">
        <v>2012</v>
      </c>
      <c r="Y6" s="32">
        <v>2013</v>
      </c>
      <c r="Z6" s="32">
        <v>2014</v>
      </c>
      <c r="AA6" s="32">
        <v>2015</v>
      </c>
      <c r="AB6" s="32">
        <v>2016</v>
      </c>
      <c r="AC6" s="32">
        <v>2017</v>
      </c>
      <c r="AD6" s="32">
        <v>2018</v>
      </c>
      <c r="AE6" s="32">
        <v>2019</v>
      </c>
      <c r="AF6" s="5">
        <v>2020</v>
      </c>
      <c r="AG6" s="5">
        <v>2021</v>
      </c>
      <c r="AH6" s="5">
        <v>2022</v>
      </c>
      <c r="AI6" s="5">
        <v>2023</v>
      </c>
      <c r="AJ6" s="5">
        <v>2024</v>
      </c>
      <c r="AK6" s="5">
        <v>2025</v>
      </c>
      <c r="AL6" s="5">
        <v>2026</v>
      </c>
      <c r="AM6" s="5">
        <v>2027</v>
      </c>
      <c r="AN6" s="5">
        <v>2028</v>
      </c>
      <c r="AO6" s="5">
        <v>2029</v>
      </c>
      <c r="AP6" s="5">
        <v>2030</v>
      </c>
      <c r="AQ6" s="5">
        <v>2031</v>
      </c>
      <c r="AR6" s="5">
        <v>2032</v>
      </c>
      <c r="AS6" s="5">
        <v>2033</v>
      </c>
      <c r="AT6" s="5">
        <v>2034</v>
      </c>
      <c r="AU6" s="5">
        <v>2035</v>
      </c>
      <c r="AV6" s="5">
        <v>2036</v>
      </c>
      <c r="AW6" s="5">
        <v>2037</v>
      </c>
      <c r="AX6" s="5">
        <v>2038</v>
      </c>
      <c r="AY6" s="5">
        <v>2039</v>
      </c>
      <c r="AZ6" s="5">
        <v>2040</v>
      </c>
    </row>
    <row r="7" spans="1:52" x14ac:dyDescent="0.35">
      <c r="A7" t="s">
        <v>34</v>
      </c>
      <c r="B7" s="128">
        <v>18.355236015865692</v>
      </c>
      <c r="C7" s="128">
        <v>18.34513862474401</v>
      </c>
      <c r="D7" s="128">
        <v>18.622880326362719</v>
      </c>
      <c r="E7" s="128">
        <v>18.523494757781464</v>
      </c>
      <c r="F7" s="128">
        <v>18.461277351394752</v>
      </c>
      <c r="G7" s="128">
        <v>18.483415853349314</v>
      </c>
      <c r="H7" s="128">
        <v>18.387047679488521</v>
      </c>
      <c r="I7" s="128">
        <v>19.642828589881031</v>
      </c>
      <c r="J7" s="128">
        <v>20.824232453855828</v>
      </c>
      <c r="K7" s="128">
        <v>20.80209312178723</v>
      </c>
      <c r="L7" s="128">
        <v>21.47417363708605</v>
      </c>
      <c r="M7" s="128">
        <v>21.429722427626828</v>
      </c>
      <c r="N7" s="128">
        <v>21.663819128517435</v>
      </c>
      <c r="O7" s="128">
        <v>21.598180545351351</v>
      </c>
      <c r="P7" s="128">
        <v>21.697183701827964</v>
      </c>
      <c r="Q7" s="128">
        <v>21.249245567561022</v>
      </c>
      <c r="R7" s="128">
        <v>21.175143753145363</v>
      </c>
      <c r="S7" s="128">
        <v>21.401215870674243</v>
      </c>
      <c r="T7" s="128">
        <v>21.523554742247477</v>
      </c>
      <c r="U7" s="128">
        <v>21.24947625486022</v>
      </c>
      <c r="V7" s="128">
        <v>21.172552110470136</v>
      </c>
      <c r="W7" s="128">
        <v>21.230302799023651</v>
      </c>
      <c r="X7" s="128">
        <v>21.167435403407495</v>
      </c>
      <c r="Y7" s="128">
        <v>21.822911969827423</v>
      </c>
      <c r="Z7" s="128">
        <v>21.26996124982503</v>
      </c>
      <c r="AA7" s="128">
        <v>21.20512187146516</v>
      </c>
      <c r="AB7" s="128">
        <v>21.074840742770348</v>
      </c>
      <c r="AC7" s="128">
        <v>20.966337601966121</v>
      </c>
      <c r="AD7" s="128">
        <v>20.701566947664951</v>
      </c>
      <c r="AE7" s="128">
        <v>20.922777891755008</v>
      </c>
      <c r="AF7" s="142">
        <v>20.234326667135186</v>
      </c>
      <c r="AG7" s="142">
        <v>20.012079857446025</v>
      </c>
      <c r="AH7" s="142">
        <v>19.794766814783156</v>
      </c>
      <c r="AI7" s="142">
        <v>19.582201003779371</v>
      </c>
      <c r="AJ7" s="142">
        <v>19.373572594031309</v>
      </c>
      <c r="AK7" s="142">
        <v>19.170043083312784</v>
      </c>
      <c r="AL7" s="142">
        <v>18.970922990990942</v>
      </c>
      <c r="AM7" s="142">
        <v>18.775763350226775</v>
      </c>
      <c r="AN7" s="142">
        <v>18.585205020491308</v>
      </c>
      <c r="AO7" s="142">
        <v>18.397975061362544</v>
      </c>
      <c r="AP7" s="142">
        <v>18.214360386290231</v>
      </c>
      <c r="AQ7" s="142">
        <v>18.214360382818153</v>
      </c>
      <c r="AR7" s="142">
        <v>18.214360386290227</v>
      </c>
      <c r="AS7" s="142">
        <v>18.214360382818153</v>
      </c>
      <c r="AT7" s="142">
        <v>18.214360386290227</v>
      </c>
      <c r="AU7" s="142">
        <v>18.214360386290231</v>
      </c>
      <c r="AV7" s="142">
        <v>18.100168989356103</v>
      </c>
      <c r="AW7" s="142">
        <v>17.996672198313451</v>
      </c>
      <c r="AX7" s="142">
        <v>17.902434813574743</v>
      </c>
      <c r="AY7" s="142">
        <v>17.816267442025836</v>
      </c>
      <c r="AZ7" s="142">
        <v>17.737176033679745</v>
      </c>
    </row>
    <row r="8" spans="1:52" x14ac:dyDescent="0.35">
      <c r="A8" s="2" t="s">
        <v>33</v>
      </c>
      <c r="B8" s="143">
        <v>22.06078771407633</v>
      </c>
      <c r="C8" s="143">
        <v>22.13271526059771</v>
      </c>
      <c r="D8" s="143">
        <v>22.168473143257227</v>
      </c>
      <c r="E8" s="143">
        <v>22.002782733299743</v>
      </c>
      <c r="F8" s="143">
        <v>21.835232862836179</v>
      </c>
      <c r="G8" s="143">
        <v>21.763323335699837</v>
      </c>
      <c r="H8" s="143">
        <v>21.641370779422367</v>
      </c>
      <c r="I8" s="143">
        <v>21.558009635387666</v>
      </c>
      <c r="J8" s="143">
        <v>21.375325461990027</v>
      </c>
      <c r="K8" s="143">
        <v>21.218946245537538</v>
      </c>
      <c r="L8" s="143">
        <v>21.222948241106149</v>
      </c>
      <c r="M8" s="143">
        <v>21.071795837179543</v>
      </c>
      <c r="N8" s="143">
        <v>21.098136305927117</v>
      </c>
      <c r="O8" s="143">
        <v>21.098929204394967</v>
      </c>
      <c r="P8" s="143">
        <v>20.988812259127393</v>
      </c>
      <c r="Q8" s="143">
        <v>19.408405281997947</v>
      </c>
      <c r="R8" s="143">
        <v>19.399771169812421</v>
      </c>
      <c r="S8" s="143">
        <v>19.316775262770271</v>
      </c>
      <c r="T8" s="143">
        <v>19.097491632238341</v>
      </c>
      <c r="U8" s="143">
        <v>19.191529264719261</v>
      </c>
      <c r="V8" s="143">
        <v>19.194190870985381</v>
      </c>
      <c r="W8" s="143">
        <v>19.054537778080075</v>
      </c>
      <c r="X8" s="143">
        <v>18.900384639109568</v>
      </c>
      <c r="Y8" s="143">
        <v>18.774259632615994</v>
      </c>
      <c r="Z8" s="143">
        <v>18.681155166778641</v>
      </c>
      <c r="AA8" s="143">
        <v>18.624682865013352</v>
      </c>
      <c r="AB8" s="143">
        <v>18.416799370441232</v>
      </c>
      <c r="AC8" s="143">
        <v>18.078863704810775</v>
      </c>
      <c r="AD8" s="143">
        <v>17.967872886603498</v>
      </c>
      <c r="AE8" s="143">
        <v>17.89248196329272</v>
      </c>
      <c r="AF8" s="144">
        <v>17.846572644874868</v>
      </c>
      <c r="AG8" s="144">
        <v>17.843919491165789</v>
      </c>
      <c r="AH8" s="144">
        <v>17.830751318603966</v>
      </c>
      <c r="AI8" s="144">
        <v>17.82139691683653</v>
      </c>
      <c r="AJ8" s="144">
        <v>17.818990995959393</v>
      </c>
      <c r="AK8" s="144">
        <v>17.819841770312983</v>
      </c>
      <c r="AL8" s="144">
        <v>17.820261598175019</v>
      </c>
      <c r="AM8" s="144">
        <v>17.821498625918853</v>
      </c>
      <c r="AN8" s="144">
        <v>17.824739530830268</v>
      </c>
      <c r="AO8" s="144">
        <v>17.829857595166235</v>
      </c>
      <c r="AP8" s="144">
        <v>17.837404607370537</v>
      </c>
      <c r="AQ8" s="144">
        <v>17.837412529767764</v>
      </c>
      <c r="AR8" s="144">
        <v>17.837523508676835</v>
      </c>
      <c r="AS8" s="144">
        <v>17.837817398987639</v>
      </c>
      <c r="AT8" s="144">
        <v>17.83788105549219</v>
      </c>
      <c r="AU8" s="144">
        <v>17.83798458290423</v>
      </c>
      <c r="AV8" s="144">
        <v>17.83798458290423</v>
      </c>
      <c r="AW8" s="144">
        <v>17.83798458290423</v>
      </c>
      <c r="AX8" s="144">
        <v>17.83798458290423</v>
      </c>
      <c r="AY8" s="144">
        <v>17.83798458290423</v>
      </c>
      <c r="AZ8" s="144">
        <v>17.83798458290423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D6" sqref="D6"/>
    </sheetView>
  </sheetViews>
  <sheetFormatPr defaultColWidth="9.1796875" defaultRowHeight="14.5" x14ac:dyDescent="0.35"/>
  <cols>
    <col min="1" max="1" width="9.1796875" style="35"/>
    <col min="2" max="2" width="121.26953125" style="35" customWidth="1"/>
    <col min="3" max="16384" width="9.1796875" style="35"/>
  </cols>
  <sheetData>
    <row r="1" spans="1:2" x14ac:dyDescent="0.35">
      <c r="A1" s="35" t="s">
        <v>249</v>
      </c>
      <c r="B1" s="35" t="s">
        <v>18</v>
      </c>
    </row>
    <row r="2" spans="1:2" ht="72.5" x14ac:dyDescent="0.35">
      <c r="A2" s="35">
        <v>1</v>
      </c>
      <c r="B2" s="95" t="s">
        <v>250</v>
      </c>
    </row>
    <row r="3" spans="1:2" ht="29" x14ac:dyDescent="0.35">
      <c r="A3" s="35">
        <v>2</v>
      </c>
      <c r="B3" s="96" t="s">
        <v>251</v>
      </c>
    </row>
    <row r="4" spans="1:2" x14ac:dyDescent="0.35">
      <c r="A4" s="35">
        <v>3</v>
      </c>
      <c r="B4" s="97" t="s">
        <v>252</v>
      </c>
    </row>
    <row r="5" spans="1:2" x14ac:dyDescent="0.35">
      <c r="A5" s="35">
        <v>4</v>
      </c>
      <c r="B5" s="98" t="s">
        <v>253</v>
      </c>
    </row>
    <row r="6" spans="1:2" ht="29" x14ac:dyDescent="0.35">
      <c r="A6" s="35">
        <v>5</v>
      </c>
      <c r="B6" s="99" t="s">
        <v>254</v>
      </c>
    </row>
    <row r="7" spans="1:2" x14ac:dyDescent="0.35">
      <c r="A7" s="35">
        <v>6</v>
      </c>
      <c r="B7" s="35" t="s">
        <v>255</v>
      </c>
    </row>
    <row r="8" spans="1:2" x14ac:dyDescent="0.35">
      <c r="A8" s="35">
        <v>7</v>
      </c>
      <c r="B8" s="35" t="s">
        <v>256</v>
      </c>
    </row>
    <row r="9" spans="1:2" ht="29" x14ac:dyDescent="0.35">
      <c r="A9" s="35">
        <v>8</v>
      </c>
      <c r="B9" s="99" t="s">
        <v>257</v>
      </c>
    </row>
    <row r="10" spans="1:2" ht="72.5" x14ac:dyDescent="0.35">
      <c r="A10" s="35">
        <v>9</v>
      </c>
      <c r="B10" s="99" t="s">
        <v>258</v>
      </c>
    </row>
    <row r="11" spans="1:2" ht="29" x14ac:dyDescent="0.35">
      <c r="A11" s="35">
        <v>10</v>
      </c>
      <c r="B11" s="99" t="s">
        <v>257</v>
      </c>
    </row>
    <row r="12" spans="1:2" x14ac:dyDescent="0.35">
      <c r="A12" s="35">
        <v>11</v>
      </c>
      <c r="B12" s="35" t="s">
        <v>259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zoomScale="95" workbookViewId="0"/>
  </sheetViews>
  <sheetFormatPr defaultRowHeight="14.5" x14ac:dyDescent="0.35"/>
  <cols>
    <col min="2" max="2" width="35.453125" bestFit="1" customWidth="1"/>
    <col min="3" max="3" width="81.81640625" bestFit="1" customWidth="1"/>
  </cols>
  <sheetData>
    <row r="1" spans="1:3" x14ac:dyDescent="0.35">
      <c r="A1" s="5" t="s">
        <v>126</v>
      </c>
      <c r="B1" s="5" t="s">
        <v>127</v>
      </c>
      <c r="C1" s="5" t="s">
        <v>128</v>
      </c>
    </row>
    <row r="2" spans="1:3" x14ac:dyDescent="0.35">
      <c r="A2" t="s">
        <v>39</v>
      </c>
      <c r="B2" t="s">
        <v>144</v>
      </c>
      <c r="C2" t="s">
        <v>145</v>
      </c>
    </row>
    <row r="3" spans="1:3" x14ac:dyDescent="0.35">
      <c r="A3" t="s">
        <v>40</v>
      </c>
      <c r="B3" t="s">
        <v>57</v>
      </c>
      <c r="C3" t="s">
        <v>146</v>
      </c>
    </row>
    <row r="4" spans="1:3" x14ac:dyDescent="0.35">
      <c r="A4" t="s">
        <v>41</v>
      </c>
      <c r="B4" t="s">
        <v>147</v>
      </c>
      <c r="C4" t="s">
        <v>148</v>
      </c>
    </row>
    <row r="5" spans="1:3" x14ac:dyDescent="0.35">
      <c r="A5" t="s">
        <v>42</v>
      </c>
      <c r="B5" t="s">
        <v>149</v>
      </c>
      <c r="C5" t="s">
        <v>148</v>
      </c>
    </row>
    <row r="6" spans="1:3" x14ac:dyDescent="0.35">
      <c r="A6" t="s">
        <v>43</v>
      </c>
      <c r="B6" t="s">
        <v>150</v>
      </c>
      <c r="C6" t="s">
        <v>148</v>
      </c>
    </row>
    <row r="7" spans="1:3" x14ac:dyDescent="0.35">
      <c r="A7" s="12" t="s">
        <v>44</v>
      </c>
      <c r="B7" t="s">
        <v>53</v>
      </c>
      <c r="C7" t="s">
        <v>129</v>
      </c>
    </row>
    <row r="8" spans="1:3" x14ac:dyDescent="0.35">
      <c r="A8" s="12" t="s">
        <v>45</v>
      </c>
      <c r="B8" t="s">
        <v>120</v>
      </c>
      <c r="C8" t="s">
        <v>130</v>
      </c>
    </row>
    <row r="9" spans="1:3" x14ac:dyDescent="0.35">
      <c r="A9" s="12" t="s">
        <v>46</v>
      </c>
      <c r="B9" t="s">
        <v>151</v>
      </c>
      <c r="C9" t="s">
        <v>131</v>
      </c>
    </row>
    <row r="10" spans="1:3" x14ac:dyDescent="0.35">
      <c r="A10" s="12" t="s">
        <v>121</v>
      </c>
      <c r="B10" t="s">
        <v>125</v>
      </c>
      <c r="C10" t="s">
        <v>152</v>
      </c>
    </row>
    <row r="11" spans="1:3" x14ac:dyDescent="0.35">
      <c r="A11" s="12" t="s">
        <v>122</v>
      </c>
      <c r="B11" t="s">
        <v>153</v>
      </c>
      <c r="C11" t="s">
        <v>154</v>
      </c>
    </row>
    <row r="12" spans="1:3" x14ac:dyDescent="0.35">
      <c r="A12" s="12" t="s">
        <v>123</v>
      </c>
      <c r="B12" t="s">
        <v>155</v>
      </c>
      <c r="C12" t="s">
        <v>156</v>
      </c>
    </row>
    <row r="13" spans="1:3" x14ac:dyDescent="0.35">
      <c r="A13" s="12" t="s">
        <v>157</v>
      </c>
      <c r="B13" s="12" t="s">
        <v>158</v>
      </c>
      <c r="C13" s="12" t="s">
        <v>159</v>
      </c>
    </row>
    <row r="14" spans="1:3" x14ac:dyDescent="0.35">
      <c r="A14" s="12" t="s">
        <v>160</v>
      </c>
      <c r="B14" t="s">
        <v>161</v>
      </c>
      <c r="C14" t="s">
        <v>162</v>
      </c>
    </row>
    <row r="15" spans="1:3" x14ac:dyDescent="0.35">
      <c r="A15" s="12" t="s">
        <v>163</v>
      </c>
    </row>
    <row r="18" spans="1:1" x14ac:dyDescent="0.35">
      <c r="A18" s="6" t="s">
        <v>134</v>
      </c>
    </row>
    <row r="19" spans="1:1" x14ac:dyDescent="0.35">
      <c r="A19" t="s">
        <v>289</v>
      </c>
    </row>
    <row r="20" spans="1:1" x14ac:dyDescent="0.35">
      <c r="A20" t="s">
        <v>139</v>
      </c>
    </row>
    <row r="21" spans="1:1" x14ac:dyDescent="0.35">
      <c r="A21" t="s">
        <v>137</v>
      </c>
    </row>
    <row r="22" spans="1:1" x14ac:dyDescent="0.35">
      <c r="A22" t="s">
        <v>136</v>
      </c>
    </row>
    <row r="23" spans="1:1" x14ac:dyDescent="0.35">
      <c r="A23" t="s">
        <v>135</v>
      </c>
    </row>
    <row r="24" spans="1:1" x14ac:dyDescent="0.35">
      <c r="A24" t="s">
        <v>288</v>
      </c>
    </row>
    <row r="26" spans="1:1" x14ac:dyDescent="0.35">
      <c r="A26" s="29" t="s">
        <v>143</v>
      </c>
    </row>
    <row r="27" spans="1:1" x14ac:dyDescent="0.35">
      <c r="A27" s="28" t="s">
        <v>140</v>
      </c>
    </row>
    <row r="28" spans="1:1" x14ac:dyDescent="0.35">
      <c r="A28" s="28" t="s">
        <v>141</v>
      </c>
    </row>
    <row r="29" spans="1:1" x14ac:dyDescent="0.35">
      <c r="A29" s="28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5"/>
  <sheetViews>
    <sheetView topLeftCell="A27" workbookViewId="0"/>
  </sheetViews>
  <sheetFormatPr defaultRowHeight="14.5" x14ac:dyDescent="0.35"/>
  <cols>
    <col min="1" max="1" width="26.81640625" style="4" customWidth="1"/>
    <col min="2" max="2" width="9.81640625" customWidth="1"/>
    <col min="3" max="6" width="0" hidden="1" customWidth="1"/>
    <col min="7" max="7" width="10.81640625" customWidth="1"/>
    <col min="8" max="11" width="0" hidden="1" customWidth="1"/>
    <col min="12" max="12" width="11" customWidth="1"/>
    <col min="13" max="16" width="0" hidden="1" customWidth="1"/>
    <col min="17" max="17" width="10.453125" customWidth="1"/>
    <col min="18" max="21" width="0" hidden="1" customWidth="1"/>
    <col min="22" max="22" width="11.26953125" customWidth="1"/>
    <col min="23" max="26" width="0" hidden="1" customWidth="1"/>
    <col min="27" max="27" width="10.81640625" customWidth="1"/>
    <col min="28" max="28" width="10.54296875" customWidth="1"/>
    <col min="29" max="29" width="10.453125" customWidth="1"/>
    <col min="30" max="52" width="10.1796875" bestFit="1" customWidth="1"/>
  </cols>
  <sheetData>
    <row r="1" spans="1:52" ht="18.5" x14ac:dyDescent="0.45">
      <c r="A1" s="30" t="s">
        <v>144</v>
      </c>
    </row>
    <row r="2" spans="1:52" x14ac:dyDescent="0.35">
      <c r="A2" s="31" t="s">
        <v>164</v>
      </c>
    </row>
    <row r="4" spans="1:52" s="5" customFormat="1" x14ac:dyDescent="0.35">
      <c r="A4" s="24"/>
      <c r="B4" s="32">
        <v>1990</v>
      </c>
      <c r="C4" s="32">
        <v>1991</v>
      </c>
      <c r="D4" s="32">
        <v>1992</v>
      </c>
      <c r="E4" s="32">
        <v>1993</v>
      </c>
      <c r="F4" s="32">
        <v>1994</v>
      </c>
      <c r="G4" s="32">
        <v>1995</v>
      </c>
      <c r="H4" s="32">
        <v>1996</v>
      </c>
      <c r="I4" s="32">
        <v>1997</v>
      </c>
      <c r="J4" s="32">
        <v>1998</v>
      </c>
      <c r="K4" s="32">
        <v>1999</v>
      </c>
      <c r="L4" s="32">
        <v>2000</v>
      </c>
      <c r="M4" s="32">
        <v>2001</v>
      </c>
      <c r="N4" s="32">
        <v>2002</v>
      </c>
      <c r="O4" s="32">
        <v>2003</v>
      </c>
      <c r="P4" s="32">
        <v>2004</v>
      </c>
      <c r="Q4" s="32">
        <v>2005</v>
      </c>
      <c r="R4" s="32">
        <v>2006</v>
      </c>
      <c r="S4" s="32">
        <v>2007</v>
      </c>
      <c r="T4" s="32">
        <v>2008</v>
      </c>
      <c r="U4" s="32">
        <v>2009</v>
      </c>
      <c r="V4" s="32">
        <v>2010</v>
      </c>
      <c r="W4" s="32">
        <v>2011</v>
      </c>
      <c r="X4" s="32">
        <v>2012</v>
      </c>
      <c r="Y4" s="32">
        <v>2013</v>
      </c>
      <c r="Z4" s="32">
        <v>2014</v>
      </c>
      <c r="AA4" s="32">
        <v>2015</v>
      </c>
      <c r="AB4" s="32">
        <v>2016</v>
      </c>
      <c r="AC4" s="32">
        <v>2017</v>
      </c>
      <c r="AD4" s="32">
        <v>2018</v>
      </c>
      <c r="AE4" s="32">
        <v>2019</v>
      </c>
      <c r="AF4" s="5">
        <v>2020</v>
      </c>
      <c r="AG4" s="5">
        <v>2021</v>
      </c>
      <c r="AH4" s="5">
        <v>2022</v>
      </c>
      <c r="AI4" s="5">
        <v>2023</v>
      </c>
      <c r="AJ4" s="5">
        <v>2024</v>
      </c>
      <c r="AK4" s="5">
        <v>2025</v>
      </c>
      <c r="AL4" s="5">
        <v>2026</v>
      </c>
      <c r="AM4" s="5">
        <v>2027</v>
      </c>
      <c r="AN4" s="5">
        <v>2028</v>
      </c>
      <c r="AO4" s="5">
        <v>2029</v>
      </c>
      <c r="AP4" s="5">
        <v>2030</v>
      </c>
      <c r="AQ4" s="5">
        <v>2031</v>
      </c>
      <c r="AR4" s="5">
        <v>2032</v>
      </c>
      <c r="AS4" s="5">
        <v>2033</v>
      </c>
      <c r="AT4" s="5">
        <v>2034</v>
      </c>
      <c r="AU4" s="5">
        <v>2035</v>
      </c>
      <c r="AV4" s="5">
        <v>2036</v>
      </c>
      <c r="AW4" s="5">
        <v>2037</v>
      </c>
      <c r="AX4" s="5">
        <v>2038</v>
      </c>
      <c r="AY4" s="5">
        <v>2039</v>
      </c>
      <c r="AZ4" s="5">
        <v>2040</v>
      </c>
    </row>
    <row r="5" spans="1:52" s="35" customFormat="1" x14ac:dyDescent="0.35">
      <c r="A5" s="33" t="s">
        <v>165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</row>
    <row r="6" spans="1:52" s="35" customFormat="1" x14ac:dyDescent="0.35">
      <c r="A6" s="36" t="s">
        <v>166</v>
      </c>
      <c r="B6" s="100">
        <v>635629.05999999994</v>
      </c>
      <c r="C6" s="100">
        <v>628916.65599999996</v>
      </c>
      <c r="D6" s="100">
        <v>606562.65599999996</v>
      </c>
      <c r="E6" s="100">
        <v>611277.304</v>
      </c>
      <c r="F6" s="100">
        <v>603017.272</v>
      </c>
      <c r="G6" s="100">
        <v>609746.56400000001</v>
      </c>
      <c r="H6" s="100">
        <v>610261.79500000004</v>
      </c>
      <c r="I6" s="100">
        <v>585889.39599999995</v>
      </c>
      <c r="J6" s="100">
        <v>587433.80200000003</v>
      </c>
      <c r="K6" s="100">
        <v>561459</v>
      </c>
      <c r="L6" s="100">
        <v>558093</v>
      </c>
      <c r="M6" s="100">
        <v>547308.32400000002</v>
      </c>
      <c r="N6" s="100">
        <v>535230.55599999998</v>
      </c>
      <c r="O6" s="100">
        <v>520337.68199999997</v>
      </c>
      <c r="P6" s="100">
        <v>492458.79599999997</v>
      </c>
      <c r="Q6" s="100">
        <v>493731.875</v>
      </c>
      <c r="R6" s="100">
        <v>481494.125</v>
      </c>
      <c r="S6" s="100">
        <v>476700.576</v>
      </c>
      <c r="T6" s="100">
        <v>487114.79399999999</v>
      </c>
      <c r="U6" s="100">
        <v>490484.48800000001</v>
      </c>
      <c r="V6" s="100">
        <v>493767.538</v>
      </c>
      <c r="W6" s="100">
        <v>488818.42</v>
      </c>
      <c r="X6" s="100">
        <v>506744.10700000002</v>
      </c>
      <c r="Y6" s="100">
        <v>500230.06</v>
      </c>
      <c r="Z6" s="100">
        <v>481049.505</v>
      </c>
      <c r="AA6" s="100">
        <v>480219.424</v>
      </c>
      <c r="AB6" s="100">
        <v>490468.83600000001</v>
      </c>
      <c r="AC6" s="100">
        <v>489092.60399999999</v>
      </c>
      <c r="AD6" s="100">
        <v>494863.77999999997</v>
      </c>
      <c r="AE6" s="100">
        <v>486176.26199999999</v>
      </c>
      <c r="AF6" s="101">
        <v>489012.97570751386</v>
      </c>
      <c r="AG6" s="101">
        <v>491849.68941502774</v>
      </c>
      <c r="AH6" s="101">
        <v>494686.40312254161</v>
      </c>
      <c r="AI6" s="101">
        <v>497523.11683005549</v>
      </c>
      <c r="AJ6" s="101">
        <v>500359.83053756936</v>
      </c>
      <c r="AK6" s="101">
        <v>503196.54424508323</v>
      </c>
      <c r="AL6" s="101">
        <v>506033.25795259711</v>
      </c>
      <c r="AM6" s="101">
        <v>508869.97166011098</v>
      </c>
      <c r="AN6" s="101">
        <v>511706.68536762486</v>
      </c>
      <c r="AO6" s="101">
        <v>514543.39907513873</v>
      </c>
      <c r="AP6" s="101">
        <v>517380.11278265266</v>
      </c>
      <c r="AQ6" s="101">
        <v>517380.11278265266</v>
      </c>
      <c r="AR6" s="101">
        <v>517380.11278265266</v>
      </c>
      <c r="AS6" s="101">
        <v>517380.11278265266</v>
      </c>
      <c r="AT6" s="101">
        <v>517380.11278265266</v>
      </c>
      <c r="AU6" s="101">
        <v>517380.11278265266</v>
      </c>
      <c r="AV6" s="101">
        <v>517380.11278265266</v>
      </c>
      <c r="AW6" s="101">
        <v>517380.11278265266</v>
      </c>
      <c r="AX6" s="101">
        <v>517380.11278265266</v>
      </c>
      <c r="AY6" s="101">
        <v>517380.11278265266</v>
      </c>
      <c r="AZ6" s="101">
        <v>517380.11278265266</v>
      </c>
    </row>
    <row r="7" spans="1:52" s="35" customFormat="1" x14ac:dyDescent="0.35">
      <c r="A7" s="36" t="s">
        <v>167</v>
      </c>
      <c r="B7" s="100">
        <v>117485.94</v>
      </c>
      <c r="C7" s="100">
        <v>112730.344</v>
      </c>
      <c r="D7" s="100">
        <v>105365.344</v>
      </c>
      <c r="E7" s="100">
        <v>102831.696</v>
      </c>
      <c r="F7" s="100">
        <v>96538.728000000003</v>
      </c>
      <c r="G7" s="100">
        <v>92726.436000000002</v>
      </c>
      <c r="H7" s="100">
        <v>90383.205000000002</v>
      </c>
      <c r="I7" s="100">
        <v>84464.604000000007</v>
      </c>
      <c r="J7" s="100">
        <v>81625.198000000004</v>
      </c>
      <c r="K7" s="100">
        <v>78738</v>
      </c>
      <c r="L7" s="100">
        <v>77425</v>
      </c>
      <c r="M7" s="100">
        <v>76049.675999999992</v>
      </c>
      <c r="N7" s="100">
        <v>74371.444000000003</v>
      </c>
      <c r="O7" s="100">
        <v>75696.317999999999</v>
      </c>
      <c r="P7" s="100">
        <v>70995.203999999998</v>
      </c>
      <c r="Q7" s="100">
        <v>70533.125</v>
      </c>
      <c r="R7" s="100">
        <v>68784.875</v>
      </c>
      <c r="S7" s="100">
        <v>68723.423999999999</v>
      </c>
      <c r="T7" s="100">
        <v>70863.206000000006</v>
      </c>
      <c r="U7" s="100">
        <v>72643.512000000002</v>
      </c>
      <c r="V7" s="100">
        <v>74434.462</v>
      </c>
      <c r="W7" s="100">
        <v>76289.58</v>
      </c>
      <c r="X7" s="100">
        <v>80444.893000000011</v>
      </c>
      <c r="Y7" s="100">
        <v>82109.939999999988</v>
      </c>
      <c r="Z7" s="100">
        <v>81581.494999999995</v>
      </c>
      <c r="AA7" s="100">
        <v>80784.576000000015</v>
      </c>
      <c r="AB7" s="100">
        <v>81173.16399999999</v>
      </c>
      <c r="AC7" s="100">
        <v>80945.395999999993</v>
      </c>
      <c r="AD7" s="100">
        <v>80559.22</v>
      </c>
      <c r="AE7" s="100">
        <v>80462.737999999998</v>
      </c>
      <c r="AF7" s="101">
        <v>80931.569747031579</v>
      </c>
      <c r="AG7" s="101">
        <v>81400.40149406316</v>
      </c>
      <c r="AH7" s="101">
        <v>81869.233241094742</v>
      </c>
      <c r="AI7" s="101">
        <v>82338.064988126323</v>
      </c>
      <c r="AJ7" s="101">
        <v>82806.896735157905</v>
      </c>
      <c r="AK7" s="101">
        <v>83275.728482189486</v>
      </c>
      <c r="AL7" s="101">
        <v>83744.560229221068</v>
      </c>
      <c r="AM7" s="101">
        <v>84213.391976252649</v>
      </c>
      <c r="AN7" s="101">
        <v>84682.223723284231</v>
      </c>
      <c r="AO7" s="101">
        <v>85151.055470315812</v>
      </c>
      <c r="AP7" s="101">
        <v>85619.887217347365</v>
      </c>
      <c r="AQ7" s="101">
        <v>85619.887217347365</v>
      </c>
      <c r="AR7" s="101">
        <v>85619.887217347365</v>
      </c>
      <c r="AS7" s="101">
        <v>85619.887217347365</v>
      </c>
      <c r="AT7" s="101">
        <v>85619.887217347365</v>
      </c>
      <c r="AU7" s="101">
        <v>85619.887217347365</v>
      </c>
      <c r="AV7" s="101">
        <v>85619.887217347365</v>
      </c>
      <c r="AW7" s="101">
        <v>85619.887217347365</v>
      </c>
      <c r="AX7" s="101">
        <v>85619.887217347365</v>
      </c>
      <c r="AY7" s="101">
        <v>85619.887217347365</v>
      </c>
      <c r="AZ7" s="101">
        <v>85619.887217347365</v>
      </c>
    </row>
    <row r="8" spans="1:52" s="35" customFormat="1" x14ac:dyDescent="0.35">
      <c r="A8" s="33" t="s">
        <v>47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52" s="35" customFormat="1" x14ac:dyDescent="0.35">
      <c r="A9" s="36" t="s">
        <v>168</v>
      </c>
      <c r="B9" s="100">
        <v>363909.3284750157</v>
      </c>
      <c r="C9" s="100">
        <v>365466.10580310802</v>
      </c>
      <c r="D9" s="100">
        <v>383146.02706322877</v>
      </c>
      <c r="E9" s="100">
        <v>356478.51189032104</v>
      </c>
      <c r="F9" s="100">
        <v>342451.53358280729</v>
      </c>
      <c r="G9" s="100">
        <v>340314.15125945699</v>
      </c>
      <c r="H9" s="100">
        <v>327458.80450537003</v>
      </c>
      <c r="I9" s="100">
        <v>303211.60805844318</v>
      </c>
      <c r="J9" s="100">
        <v>273832.08597717772</v>
      </c>
      <c r="K9" s="100">
        <v>263340.26623274712</v>
      </c>
      <c r="L9" s="100">
        <v>250429.18700117362</v>
      </c>
      <c r="M9" s="100">
        <v>272200.5376167685</v>
      </c>
      <c r="N9" s="100">
        <v>281371.95900189877</v>
      </c>
      <c r="O9" s="100">
        <v>261415.16303956421</v>
      </c>
      <c r="P9" s="100">
        <v>276253.75242650311</v>
      </c>
      <c r="Q9" s="100">
        <v>250700.42021730507</v>
      </c>
      <c r="R9" s="100">
        <v>236278.78412672537</v>
      </c>
      <c r="S9" s="100">
        <v>257468.24500315482</v>
      </c>
      <c r="T9" s="100">
        <v>258606.97815015385</v>
      </c>
      <c r="U9" s="100">
        <v>244523.66414738656</v>
      </c>
      <c r="V9" s="100">
        <v>242901.5865128517</v>
      </c>
      <c r="W9" s="100">
        <v>258322.2846078751</v>
      </c>
      <c r="X9" s="100">
        <v>230863.48614116973</v>
      </c>
      <c r="Y9" s="100">
        <v>230740.09904166069</v>
      </c>
      <c r="Z9" s="100">
        <v>221241.50052300486</v>
      </c>
      <c r="AA9" s="100">
        <v>226157.18230618717</v>
      </c>
      <c r="AB9" s="100">
        <v>226915.65480964759</v>
      </c>
      <c r="AC9" s="100">
        <v>229607.89853965509</v>
      </c>
      <c r="AD9" s="100">
        <v>231362.28950518221</v>
      </c>
      <c r="AE9" s="100">
        <v>219631.54325466245</v>
      </c>
      <c r="AF9" s="101">
        <v>219654.17191736045</v>
      </c>
      <c r="AG9" s="101">
        <v>219676.80058005845</v>
      </c>
      <c r="AH9" s="101">
        <v>219699.42924275645</v>
      </c>
      <c r="AI9" s="101">
        <v>219722.05790545445</v>
      </c>
      <c r="AJ9" s="101">
        <v>219744.68656815245</v>
      </c>
      <c r="AK9" s="101">
        <v>219767.31523085045</v>
      </c>
      <c r="AL9" s="101">
        <v>219789.94389354845</v>
      </c>
      <c r="AM9" s="101">
        <v>219812.57255624645</v>
      </c>
      <c r="AN9" s="101">
        <v>219835.20121894445</v>
      </c>
      <c r="AO9" s="101">
        <v>219857.82988164245</v>
      </c>
      <c r="AP9" s="101">
        <v>219880.45854434036</v>
      </c>
      <c r="AQ9" s="101">
        <v>219880.45854434036</v>
      </c>
      <c r="AR9" s="101">
        <v>219880.45854434036</v>
      </c>
      <c r="AS9" s="101">
        <v>219880.45854434036</v>
      </c>
      <c r="AT9" s="101">
        <v>219880.45854434036</v>
      </c>
      <c r="AU9" s="101">
        <v>219880.45854434036</v>
      </c>
      <c r="AV9" s="101">
        <v>219880.45854434036</v>
      </c>
      <c r="AW9" s="101">
        <v>219880.45854434036</v>
      </c>
      <c r="AX9" s="101">
        <v>219880.45854434036</v>
      </c>
      <c r="AY9" s="101">
        <v>219880.45854434036</v>
      </c>
      <c r="AZ9" s="101">
        <v>219880.45854434036</v>
      </c>
    </row>
    <row r="10" spans="1:52" s="35" customFormat="1" x14ac:dyDescent="0.35">
      <c r="A10" s="36" t="s">
        <v>169</v>
      </c>
      <c r="B10" s="100">
        <v>59990.671524984253</v>
      </c>
      <c r="C10" s="100">
        <v>57133.894196892055</v>
      </c>
      <c r="D10" s="100">
        <v>56753.972936771184</v>
      </c>
      <c r="E10" s="100">
        <v>50121.48810967899</v>
      </c>
      <c r="F10" s="100">
        <v>45748.466417192656</v>
      </c>
      <c r="G10" s="100">
        <v>42585.848740543013</v>
      </c>
      <c r="H10" s="100">
        <v>39641.195494630003</v>
      </c>
      <c r="I10" s="100">
        <v>35188.391941556794</v>
      </c>
      <c r="J10" s="100">
        <v>30567.914022822264</v>
      </c>
      <c r="K10" s="100">
        <v>29459.733767252896</v>
      </c>
      <c r="L10" s="100">
        <v>27470.812998826364</v>
      </c>
      <c r="M10" s="100">
        <v>9799.4623832315319</v>
      </c>
      <c r="N10" s="100">
        <v>10228.040998101231</v>
      </c>
      <c r="O10" s="100">
        <v>11484.836960435849</v>
      </c>
      <c r="P10" s="100">
        <v>10346.247573496872</v>
      </c>
      <c r="Q10" s="100">
        <v>8799.5797826949201</v>
      </c>
      <c r="R10" s="100">
        <v>8921.2158732745847</v>
      </c>
      <c r="S10" s="100">
        <v>8231.754996845164</v>
      </c>
      <c r="T10" s="100">
        <v>5993.0218498462027</v>
      </c>
      <c r="U10" s="100">
        <v>5776.3358526134616</v>
      </c>
      <c r="V10" s="100">
        <v>5698.413487148302</v>
      </c>
      <c r="W10" s="100">
        <v>6077.7153921249601</v>
      </c>
      <c r="X10" s="100">
        <v>5267.5138588303025</v>
      </c>
      <c r="Y10" s="100">
        <v>4846.9009583392826</v>
      </c>
      <c r="Z10" s="100">
        <v>3999.4994769951445</v>
      </c>
      <c r="AA10" s="100">
        <v>4362.8176938128336</v>
      </c>
      <c r="AB10" s="100">
        <v>4578.3451903524128</v>
      </c>
      <c r="AC10" s="100">
        <v>4272.1014603449757</v>
      </c>
      <c r="AD10" s="100">
        <v>3895.7104948177534</v>
      </c>
      <c r="AE10" s="100">
        <v>3524.4567453375375</v>
      </c>
      <c r="AF10" s="101">
        <v>3524.8198705139216</v>
      </c>
      <c r="AG10" s="101">
        <v>3525.1829956903057</v>
      </c>
      <c r="AH10" s="101">
        <v>3525.5461208666898</v>
      </c>
      <c r="AI10" s="101">
        <v>3525.9092460430738</v>
      </c>
      <c r="AJ10" s="101">
        <v>3526.2723712194579</v>
      </c>
      <c r="AK10" s="101">
        <v>3526.635496395842</v>
      </c>
      <c r="AL10" s="101">
        <v>3526.9986215722261</v>
      </c>
      <c r="AM10" s="101">
        <v>3527.3617467486101</v>
      </c>
      <c r="AN10" s="101">
        <v>3527.7248719249942</v>
      </c>
      <c r="AO10" s="101">
        <v>3528.0879971013783</v>
      </c>
      <c r="AP10" s="101">
        <v>3528.4511222777646</v>
      </c>
      <c r="AQ10" s="101">
        <v>3528.4511222777646</v>
      </c>
      <c r="AR10" s="101">
        <v>3528.4511222777646</v>
      </c>
      <c r="AS10" s="101">
        <v>3528.4511222777646</v>
      </c>
      <c r="AT10" s="101">
        <v>3528.4511222777646</v>
      </c>
      <c r="AU10" s="101">
        <v>3528.4511222777646</v>
      </c>
      <c r="AV10" s="101">
        <v>3528.4511222777646</v>
      </c>
      <c r="AW10" s="101">
        <v>3528.4511222777646</v>
      </c>
      <c r="AX10" s="101">
        <v>3528.4511222777646</v>
      </c>
      <c r="AY10" s="101">
        <v>3528.4511222777646</v>
      </c>
      <c r="AZ10" s="101">
        <v>3528.4511222777646</v>
      </c>
    </row>
    <row r="11" spans="1:52" s="35" customFormat="1" x14ac:dyDescent="0.35">
      <c r="A11" s="36" t="s">
        <v>170</v>
      </c>
      <c r="B11" s="100">
        <v>361848.97841995547</v>
      </c>
      <c r="C11" s="100">
        <v>363390.57656996208</v>
      </c>
      <c r="D11" s="100">
        <v>380707.27081004158</v>
      </c>
      <c r="E11" s="100">
        <v>354111.34026684868</v>
      </c>
      <c r="F11" s="100">
        <v>317663.05317663297</v>
      </c>
      <c r="G11" s="100">
        <v>311962.0451607976</v>
      </c>
      <c r="H11" s="100">
        <v>296416.67321474932</v>
      </c>
      <c r="I11" s="100">
        <v>276689.55250723183</v>
      </c>
      <c r="J11" s="100">
        <v>247834.23024544175</v>
      </c>
      <c r="K11" s="100">
        <v>237617.82219498561</v>
      </c>
      <c r="L11" s="100">
        <v>230513.80365203388</v>
      </c>
      <c r="M11" s="100">
        <v>254688.89218517306</v>
      </c>
      <c r="N11" s="100">
        <v>265322.6469552542</v>
      </c>
      <c r="O11" s="100">
        <v>251800.289973607</v>
      </c>
      <c r="P11" s="100">
        <v>263780.26310472609</v>
      </c>
      <c r="Q11" s="100">
        <v>240460.24396641867</v>
      </c>
      <c r="R11" s="100">
        <v>230056.9896932579</v>
      </c>
      <c r="S11" s="100">
        <v>248617.71471995654</v>
      </c>
      <c r="T11" s="100">
        <v>248631.54347267872</v>
      </c>
      <c r="U11" s="100">
        <v>237921.93618167716</v>
      </c>
      <c r="V11" s="100">
        <v>237580.01855999423</v>
      </c>
      <c r="W11" s="100">
        <v>251378.07798025821</v>
      </c>
      <c r="X11" s="100">
        <v>221553.18864958605</v>
      </c>
      <c r="Y11" s="100">
        <v>220064.68397864923</v>
      </c>
      <c r="Z11" s="100">
        <v>212011.21663598</v>
      </c>
      <c r="AA11" s="100">
        <v>217663.56554078672</v>
      </c>
      <c r="AB11" s="100">
        <v>217835.29902626399</v>
      </c>
      <c r="AC11" s="100">
        <v>220655.49442900915</v>
      </c>
      <c r="AD11" s="100">
        <v>220902.55766927835</v>
      </c>
      <c r="AE11" s="100">
        <v>210677.68797072759</v>
      </c>
      <c r="AF11" s="101">
        <v>211612.39577709651</v>
      </c>
      <c r="AG11" s="101">
        <v>212547.10358346542</v>
      </c>
      <c r="AH11" s="101">
        <v>213481.81138983433</v>
      </c>
      <c r="AI11" s="101">
        <v>214416.51919620324</v>
      </c>
      <c r="AJ11" s="101">
        <v>215351.22700257215</v>
      </c>
      <c r="AK11" s="101">
        <v>216285.93480894106</v>
      </c>
      <c r="AL11" s="101">
        <v>217220.64261530997</v>
      </c>
      <c r="AM11" s="101">
        <v>218155.35042167889</v>
      </c>
      <c r="AN11" s="101">
        <v>219090.0582280478</v>
      </c>
      <c r="AO11" s="101">
        <v>220024.76603441671</v>
      </c>
      <c r="AP11" s="101">
        <v>220959.47384078562</v>
      </c>
      <c r="AQ11" s="101">
        <v>220959.47384078562</v>
      </c>
      <c r="AR11" s="101">
        <v>220959.47384078562</v>
      </c>
      <c r="AS11" s="101">
        <v>220959.47384078562</v>
      </c>
      <c r="AT11" s="101">
        <v>220959.47384078562</v>
      </c>
      <c r="AU11" s="101">
        <v>220959.47384078562</v>
      </c>
      <c r="AV11" s="101">
        <v>220959.47384078562</v>
      </c>
      <c r="AW11" s="101">
        <v>220959.47384078562</v>
      </c>
      <c r="AX11" s="101">
        <v>220959.47384078562</v>
      </c>
      <c r="AY11" s="101">
        <v>220959.47384078562</v>
      </c>
      <c r="AZ11" s="101">
        <v>220959.47384078562</v>
      </c>
    </row>
    <row r="12" spans="1:52" s="35" customFormat="1" x14ac:dyDescent="0.35">
      <c r="A12" s="36" t="s">
        <v>171</v>
      </c>
      <c r="B12" s="100">
        <v>59651.021580044493</v>
      </c>
      <c r="C12" s="100">
        <v>56809.423430037961</v>
      </c>
      <c r="D12" s="100">
        <v>56392.729189958358</v>
      </c>
      <c r="E12" s="100">
        <v>49788.659733151369</v>
      </c>
      <c r="F12" s="100">
        <v>42436.946823367012</v>
      </c>
      <c r="G12" s="100">
        <v>39037.954839202393</v>
      </c>
      <c r="H12" s="100">
        <v>35883.326785250749</v>
      </c>
      <c r="I12" s="100">
        <v>32110.447492768137</v>
      </c>
      <c r="J12" s="100">
        <v>27665.769754558256</v>
      </c>
      <c r="K12" s="100">
        <v>26582.177805014395</v>
      </c>
      <c r="L12" s="100">
        <v>25286.196347966117</v>
      </c>
      <c r="M12" s="100">
        <v>14711.107814826908</v>
      </c>
      <c r="N12" s="100">
        <v>15477.353044745776</v>
      </c>
      <c r="O12" s="100">
        <v>14099.710026393052</v>
      </c>
      <c r="P12" s="100">
        <v>16719.736895273938</v>
      </c>
      <c r="Q12" s="100">
        <v>13339.756033581327</v>
      </c>
      <c r="R12" s="100">
        <v>11443.01030674205</v>
      </c>
      <c r="S12" s="100">
        <v>13382.285280043476</v>
      </c>
      <c r="T12" s="100">
        <v>11568.45652732133</v>
      </c>
      <c r="U12" s="100">
        <v>9078.0638183228366</v>
      </c>
      <c r="V12" s="100">
        <v>7919.9814400057367</v>
      </c>
      <c r="W12" s="100">
        <v>9321.9220197418399</v>
      </c>
      <c r="X12" s="100">
        <v>8077.8113504139501</v>
      </c>
      <c r="Y12" s="100">
        <v>8422.316021350729</v>
      </c>
      <c r="Z12" s="100">
        <v>7229.7833640200006</v>
      </c>
      <c r="AA12" s="100">
        <v>6956.4344592132793</v>
      </c>
      <c r="AB12" s="100">
        <v>6958.7009737359895</v>
      </c>
      <c r="AC12" s="100">
        <v>6724.5055709908584</v>
      </c>
      <c r="AD12" s="100">
        <v>7155.4423307216375</v>
      </c>
      <c r="AE12" s="100">
        <v>6478.3120292724016</v>
      </c>
      <c r="AF12" s="101">
        <v>6507.0541750790135</v>
      </c>
      <c r="AG12" s="101">
        <v>6535.7963208856254</v>
      </c>
      <c r="AH12" s="101">
        <v>6564.5384666922373</v>
      </c>
      <c r="AI12" s="101">
        <v>6593.2806124988492</v>
      </c>
      <c r="AJ12" s="101">
        <v>6622.0227583054611</v>
      </c>
      <c r="AK12" s="101">
        <v>6650.7649041120731</v>
      </c>
      <c r="AL12" s="101">
        <v>6679.507049918685</v>
      </c>
      <c r="AM12" s="101">
        <v>6708.2491957252969</v>
      </c>
      <c r="AN12" s="101">
        <v>6736.9913415319088</v>
      </c>
      <c r="AO12" s="101">
        <v>6765.7334873385207</v>
      </c>
      <c r="AP12" s="101">
        <v>6794.4756331451317</v>
      </c>
      <c r="AQ12" s="101">
        <v>6794.4756331451317</v>
      </c>
      <c r="AR12" s="101">
        <v>6794.4756331451317</v>
      </c>
      <c r="AS12" s="101">
        <v>6794.4756331451317</v>
      </c>
      <c r="AT12" s="101">
        <v>6794.4756331451317</v>
      </c>
      <c r="AU12" s="101">
        <v>6794.4756331451317</v>
      </c>
      <c r="AV12" s="101">
        <v>6794.4756331451317</v>
      </c>
      <c r="AW12" s="101">
        <v>6794.4756331451317</v>
      </c>
      <c r="AX12" s="101">
        <v>6794.4756331451317</v>
      </c>
      <c r="AY12" s="101">
        <v>6794.4756331451317</v>
      </c>
      <c r="AZ12" s="101">
        <v>6794.4756331451317</v>
      </c>
    </row>
    <row r="13" spans="1:52" s="35" customFormat="1" x14ac:dyDescent="0.35">
      <c r="A13" s="36" t="s">
        <v>172</v>
      </c>
      <c r="B13" s="100">
        <v>912184.66054841341</v>
      </c>
      <c r="C13" s="100">
        <v>923017.63781961345</v>
      </c>
      <c r="D13" s="100">
        <v>920394.4094985734</v>
      </c>
      <c r="E13" s="100">
        <v>908439.58482577209</v>
      </c>
      <c r="F13" s="100">
        <v>898959.94441381143</v>
      </c>
      <c r="G13" s="100">
        <v>907371.2991202398</v>
      </c>
      <c r="H13" s="100">
        <v>908982.55616751558</v>
      </c>
      <c r="I13" s="100">
        <v>886397.02284779272</v>
      </c>
      <c r="J13" s="100">
        <v>884754.41568619094</v>
      </c>
      <c r="K13" s="100">
        <v>812415.22433349339</v>
      </c>
      <c r="L13" s="100">
        <v>783690.53232042969</v>
      </c>
      <c r="M13" s="100">
        <v>743645.47486033523</v>
      </c>
      <c r="N13" s="100">
        <v>712057.7932960894</v>
      </c>
      <c r="O13" s="100">
        <v>146346.64500000002</v>
      </c>
      <c r="P13" s="100">
        <v>140798.09</v>
      </c>
      <c r="Q13" s="100">
        <v>133963.878</v>
      </c>
      <c r="R13" s="100">
        <v>129481.065</v>
      </c>
      <c r="S13" s="100">
        <v>129763.80900000001</v>
      </c>
      <c r="T13" s="100">
        <v>135908.72400000002</v>
      </c>
      <c r="U13" s="100">
        <v>135251.454</v>
      </c>
      <c r="V13" s="100">
        <v>140151.40299999999</v>
      </c>
      <c r="W13" s="100">
        <v>141816.59700000001</v>
      </c>
      <c r="X13" s="100">
        <v>145245.97</v>
      </c>
      <c r="Y13" s="100">
        <v>143597.14199999999</v>
      </c>
      <c r="Z13" s="100">
        <v>148402.37100000001</v>
      </c>
      <c r="AA13" s="100">
        <v>141943.95600000001</v>
      </c>
      <c r="AB13" s="100">
        <v>150580.864</v>
      </c>
      <c r="AC13" s="100">
        <v>142614.07399999999</v>
      </c>
      <c r="AD13" s="100">
        <v>146242.508</v>
      </c>
      <c r="AE13" s="100">
        <v>138479.12400000001</v>
      </c>
      <c r="AF13" s="101">
        <v>139274.15871025977</v>
      </c>
      <c r="AG13" s="101">
        <v>140069.19342051953</v>
      </c>
      <c r="AH13" s="101">
        <v>140864.22813077929</v>
      </c>
      <c r="AI13" s="101">
        <v>141659.26284103905</v>
      </c>
      <c r="AJ13" s="101">
        <v>142454.29755129881</v>
      </c>
      <c r="AK13" s="101">
        <v>143249.33226155856</v>
      </c>
      <c r="AL13" s="101">
        <v>144044.36697181832</v>
      </c>
      <c r="AM13" s="101">
        <v>144839.40168207808</v>
      </c>
      <c r="AN13" s="101">
        <v>145634.43639233784</v>
      </c>
      <c r="AO13" s="101">
        <v>146429.4711025976</v>
      </c>
      <c r="AP13" s="101">
        <v>147224.50581285733</v>
      </c>
      <c r="AQ13" s="101">
        <v>147224.50581285733</v>
      </c>
      <c r="AR13" s="101">
        <v>147224.50581285733</v>
      </c>
      <c r="AS13" s="101">
        <v>147224.50581285733</v>
      </c>
      <c r="AT13" s="101">
        <v>147224.50581285733</v>
      </c>
      <c r="AU13" s="101">
        <v>147224.50581285733</v>
      </c>
      <c r="AV13" s="101">
        <v>147224.50581285733</v>
      </c>
      <c r="AW13" s="101">
        <v>147224.50581285733</v>
      </c>
      <c r="AX13" s="101">
        <v>147224.50581285733</v>
      </c>
      <c r="AY13" s="101">
        <v>147224.50581285733</v>
      </c>
      <c r="AZ13" s="101">
        <v>147224.50581285733</v>
      </c>
    </row>
    <row r="14" spans="1:52" s="35" customFormat="1" x14ac:dyDescent="0.35">
      <c r="A14" s="36" t="s">
        <v>173</v>
      </c>
      <c r="B14" s="100">
        <v>119953.15972640675</v>
      </c>
      <c r="C14" s="100">
        <v>115105.24489125583</v>
      </c>
      <c r="D14" s="100">
        <v>108753.76648526591</v>
      </c>
      <c r="E14" s="100">
        <v>101888.47060051617</v>
      </c>
      <c r="F14" s="100">
        <v>95797.937380096919</v>
      </c>
      <c r="G14" s="100">
        <v>85536.985234812877</v>
      </c>
      <c r="H14" s="100">
        <v>83287.097443732477</v>
      </c>
      <c r="I14" s="100">
        <v>82057.877306836293</v>
      </c>
      <c r="J14" s="100">
        <v>78784.829565930166</v>
      </c>
      <c r="K14" s="100">
        <v>71318.959722102387</v>
      </c>
      <c r="L14" s="100">
        <v>67743.341611524782</v>
      </c>
      <c r="M14" s="100">
        <v>68910.403326403335</v>
      </c>
      <c r="N14" s="100">
        <v>65983.309771309781</v>
      </c>
      <c r="O14" s="100">
        <v>15362.355</v>
      </c>
      <c r="P14" s="100">
        <v>14779.91</v>
      </c>
      <c r="Q14" s="100">
        <v>13899.121999999999</v>
      </c>
      <c r="R14" s="100">
        <v>13591.934999999999</v>
      </c>
      <c r="S14" s="100">
        <v>13939.191000000001</v>
      </c>
      <c r="T14" s="100">
        <v>14599.276</v>
      </c>
      <c r="U14" s="100">
        <v>15530.545999999998</v>
      </c>
      <c r="V14" s="100">
        <v>15745.597000000002</v>
      </c>
      <c r="W14" s="100">
        <v>16284.402999999998</v>
      </c>
      <c r="X14" s="100">
        <v>17040.03</v>
      </c>
      <c r="Y14" s="100">
        <v>16488.858</v>
      </c>
      <c r="Z14" s="100">
        <v>17040.629000000001</v>
      </c>
      <c r="AA14" s="100">
        <v>16830.043999999998</v>
      </c>
      <c r="AB14" s="100">
        <v>17478.136000000002</v>
      </c>
      <c r="AC14" s="100">
        <v>16198.925999999999</v>
      </c>
      <c r="AD14" s="100">
        <v>17706.492000000002</v>
      </c>
      <c r="AE14" s="100">
        <v>18348.876</v>
      </c>
      <c r="AF14" s="101">
        <v>18454.220350057069</v>
      </c>
      <c r="AG14" s="101">
        <v>18559.564700114137</v>
      </c>
      <c r="AH14" s="101">
        <v>18664.909050171205</v>
      </c>
      <c r="AI14" s="101">
        <v>18770.253400228274</v>
      </c>
      <c r="AJ14" s="101">
        <v>18875.597750285342</v>
      </c>
      <c r="AK14" s="101">
        <v>18980.94210034241</v>
      </c>
      <c r="AL14" s="101">
        <v>19086.286450399479</v>
      </c>
      <c r="AM14" s="101">
        <v>19191.630800456547</v>
      </c>
      <c r="AN14" s="101">
        <v>19296.975150513616</v>
      </c>
      <c r="AO14" s="101">
        <v>19402.319500570684</v>
      </c>
      <c r="AP14" s="101">
        <v>19507.663850627752</v>
      </c>
      <c r="AQ14" s="101">
        <v>19507.663850627752</v>
      </c>
      <c r="AR14" s="101">
        <v>19507.663850627752</v>
      </c>
      <c r="AS14" s="101">
        <v>19507.663850627752</v>
      </c>
      <c r="AT14" s="101">
        <v>19507.663850627752</v>
      </c>
      <c r="AU14" s="101">
        <v>19507.663850627752</v>
      </c>
      <c r="AV14" s="101">
        <v>19507.663850627752</v>
      </c>
      <c r="AW14" s="101">
        <v>19507.663850627752</v>
      </c>
      <c r="AX14" s="101">
        <v>19507.663850627752</v>
      </c>
      <c r="AY14" s="101">
        <v>19507.663850627752</v>
      </c>
      <c r="AZ14" s="101">
        <v>19507.663850627752</v>
      </c>
    </row>
    <row r="15" spans="1:52" s="35" customFormat="1" x14ac:dyDescent="0.35">
      <c r="A15" s="36" t="s">
        <v>174</v>
      </c>
      <c r="B15" s="100">
        <v>756146.17862357676</v>
      </c>
      <c r="C15" s="100">
        <v>753220.10728317488</v>
      </c>
      <c r="D15" s="100">
        <v>748548.47364589677</v>
      </c>
      <c r="E15" s="100">
        <v>748105.10351389216</v>
      </c>
      <c r="F15" s="100">
        <v>724506.79431395407</v>
      </c>
      <c r="G15" s="100">
        <v>726747.0621861422</v>
      </c>
      <c r="H15" s="100">
        <v>729101.0979900267</v>
      </c>
      <c r="I15" s="100">
        <v>715948.92795978126</v>
      </c>
      <c r="J15" s="100">
        <v>711392.12689735473</v>
      </c>
      <c r="K15" s="100">
        <v>689392.78774699511</v>
      </c>
      <c r="L15" s="100">
        <v>681047.29268904927</v>
      </c>
      <c r="M15" s="100">
        <v>722778.91619969439</v>
      </c>
      <c r="N15" s="100">
        <v>683836.64671421295</v>
      </c>
      <c r="O15" s="100">
        <v>513483.95200000005</v>
      </c>
      <c r="P15" s="100">
        <v>483731.22000000003</v>
      </c>
      <c r="Q15" s="100">
        <v>441509.52799999999</v>
      </c>
      <c r="R15" s="100">
        <v>439985.94400000002</v>
      </c>
      <c r="S15" s="100">
        <v>441620.83900000004</v>
      </c>
      <c r="T15" s="100">
        <v>442698.179</v>
      </c>
      <c r="U15" s="100">
        <v>425464.72200000001</v>
      </c>
      <c r="V15" s="100">
        <v>428864.06599999999</v>
      </c>
      <c r="W15" s="100">
        <v>430844.67600000004</v>
      </c>
      <c r="X15" s="100">
        <v>447447.38500000001</v>
      </c>
      <c r="Y15" s="100">
        <v>467326.41600000003</v>
      </c>
      <c r="Z15" s="100">
        <v>451483.35600000003</v>
      </c>
      <c r="AA15" s="100">
        <v>445828.10399999999</v>
      </c>
      <c r="AB15" s="100">
        <v>432001.63800000004</v>
      </c>
      <c r="AC15" s="100">
        <v>426331.92499999999</v>
      </c>
      <c r="AD15" s="100">
        <v>414555.16000000003</v>
      </c>
      <c r="AE15" s="100">
        <v>407079.23100000003</v>
      </c>
      <c r="AF15" s="101">
        <v>409416.34947044076</v>
      </c>
      <c r="AG15" s="101">
        <v>411753.4679408815</v>
      </c>
      <c r="AH15" s="101">
        <v>414090.58641132223</v>
      </c>
      <c r="AI15" s="101">
        <v>416427.70488176297</v>
      </c>
      <c r="AJ15" s="101">
        <v>418764.8233522037</v>
      </c>
      <c r="AK15" s="101">
        <v>421101.94182264444</v>
      </c>
      <c r="AL15" s="101">
        <v>423439.06029308517</v>
      </c>
      <c r="AM15" s="101">
        <v>425776.17876352591</v>
      </c>
      <c r="AN15" s="101">
        <v>428113.29723396664</v>
      </c>
      <c r="AO15" s="101">
        <v>430450.41570440738</v>
      </c>
      <c r="AP15" s="101">
        <v>432787.53417484782</v>
      </c>
      <c r="AQ15" s="101">
        <v>432787.53417484782</v>
      </c>
      <c r="AR15" s="101">
        <v>432787.53417484782</v>
      </c>
      <c r="AS15" s="101">
        <v>432787.53417484782</v>
      </c>
      <c r="AT15" s="101">
        <v>432787.53417484782</v>
      </c>
      <c r="AU15" s="101">
        <v>432787.53417484782</v>
      </c>
      <c r="AV15" s="101">
        <v>432787.53417484782</v>
      </c>
      <c r="AW15" s="101">
        <v>432787.53417484782</v>
      </c>
      <c r="AX15" s="101">
        <v>432787.53417484782</v>
      </c>
      <c r="AY15" s="101">
        <v>432787.53417484782</v>
      </c>
      <c r="AZ15" s="101">
        <v>432787.53417484782</v>
      </c>
    </row>
    <row r="16" spans="1:52" s="35" customFormat="1" x14ac:dyDescent="0.35">
      <c r="A16" s="36" t="s">
        <v>175</v>
      </c>
      <c r="B16" s="100">
        <v>133229.78346908162</v>
      </c>
      <c r="C16" s="100">
        <v>125855.92068630816</v>
      </c>
      <c r="D16" s="100">
        <v>118510.51809511764</v>
      </c>
      <c r="E16" s="100">
        <v>112423.79555087804</v>
      </c>
      <c r="F16" s="100">
        <v>103448.67031558031</v>
      </c>
      <c r="G16" s="100">
        <v>100222.78705917207</v>
      </c>
      <c r="H16" s="100">
        <v>98087.976113536555</v>
      </c>
      <c r="I16" s="100">
        <v>88805.663944673739</v>
      </c>
      <c r="J16" s="100">
        <v>84878.080263590527</v>
      </c>
      <c r="K16" s="100">
        <v>84784.441160051952</v>
      </c>
      <c r="L16" s="100">
        <v>82678.954286449589</v>
      </c>
      <c r="M16" s="100">
        <v>69415.398288347598</v>
      </c>
      <c r="N16" s="100">
        <v>65675.398288347598</v>
      </c>
      <c r="O16" s="100">
        <v>47088.048000000003</v>
      </c>
      <c r="P16" s="100">
        <v>44936.780000000006</v>
      </c>
      <c r="Q16" s="100">
        <v>41542.471999999994</v>
      </c>
      <c r="R16" s="100">
        <v>40348.056000000004</v>
      </c>
      <c r="S16" s="100">
        <v>42082.161</v>
      </c>
      <c r="T16" s="100">
        <v>42184.820999999996</v>
      </c>
      <c r="U16" s="100">
        <v>42593.277999999998</v>
      </c>
      <c r="V16" s="100">
        <v>43973.934000000001</v>
      </c>
      <c r="W16" s="100">
        <v>44701.324000000001</v>
      </c>
      <c r="X16" s="100">
        <v>46969.614999999998</v>
      </c>
      <c r="Y16" s="100">
        <v>49627.584000000003</v>
      </c>
      <c r="Z16" s="100">
        <v>46842.644</v>
      </c>
      <c r="AA16" s="100">
        <v>46255.896000000001</v>
      </c>
      <c r="AB16" s="100">
        <v>44821.362000000001</v>
      </c>
      <c r="AC16" s="100">
        <v>44753.074999999997</v>
      </c>
      <c r="AD16" s="100">
        <v>43516.840000000004</v>
      </c>
      <c r="AE16" s="100">
        <v>46743.769</v>
      </c>
      <c r="AF16" s="101">
        <v>47012.133774197762</v>
      </c>
      <c r="AG16" s="101">
        <v>47280.498548395524</v>
      </c>
      <c r="AH16" s="101">
        <v>47548.863322593286</v>
      </c>
      <c r="AI16" s="101">
        <v>47817.228096791048</v>
      </c>
      <c r="AJ16" s="101">
        <v>48085.59287098881</v>
      </c>
      <c r="AK16" s="101">
        <v>48353.957645186572</v>
      </c>
      <c r="AL16" s="101">
        <v>48622.322419384334</v>
      </c>
      <c r="AM16" s="101">
        <v>48890.687193582096</v>
      </c>
      <c r="AN16" s="101">
        <v>49159.051967779858</v>
      </c>
      <c r="AO16" s="101">
        <v>49427.41674197762</v>
      </c>
      <c r="AP16" s="101">
        <v>49695.78151617539</v>
      </c>
      <c r="AQ16" s="101">
        <v>49695.78151617539</v>
      </c>
      <c r="AR16" s="101">
        <v>49695.78151617539</v>
      </c>
      <c r="AS16" s="101">
        <v>49695.78151617539</v>
      </c>
      <c r="AT16" s="101">
        <v>49695.78151617539</v>
      </c>
      <c r="AU16" s="101">
        <v>49695.78151617539</v>
      </c>
      <c r="AV16" s="101">
        <v>49695.78151617539</v>
      </c>
      <c r="AW16" s="101">
        <v>49695.78151617539</v>
      </c>
      <c r="AX16" s="101">
        <v>49695.78151617539</v>
      </c>
      <c r="AY16" s="101">
        <v>49695.78151617539</v>
      </c>
      <c r="AZ16" s="101">
        <v>49695.78151617539</v>
      </c>
    </row>
    <row r="17" spans="1:52" s="35" customFormat="1" x14ac:dyDescent="0.35">
      <c r="A17" s="37" t="s">
        <v>71</v>
      </c>
      <c r="B17" s="100">
        <v>86874</v>
      </c>
      <c r="C17" s="100">
        <v>101160</v>
      </c>
      <c r="D17" s="100">
        <v>111684</v>
      </c>
      <c r="E17" s="100">
        <v>124119</v>
      </c>
      <c r="F17" s="100">
        <v>117630</v>
      </c>
      <c r="G17" s="100">
        <v>122446</v>
      </c>
      <c r="H17" s="100">
        <v>123749</v>
      </c>
      <c r="I17" s="100">
        <v>125085</v>
      </c>
      <c r="J17" s="100">
        <v>121923</v>
      </c>
      <c r="K17" s="100">
        <v>121852</v>
      </c>
      <c r="L17" s="100">
        <v>124790</v>
      </c>
      <c r="M17" s="100">
        <v>130056</v>
      </c>
      <c r="N17" s="100">
        <v>120344</v>
      </c>
      <c r="O17" s="100">
        <v>112107</v>
      </c>
      <c r="P17" s="100">
        <v>107697</v>
      </c>
      <c r="Q17" s="100">
        <v>101343</v>
      </c>
      <c r="R17" s="100">
        <v>100072</v>
      </c>
      <c r="S17" s="100">
        <v>80845.191000000006</v>
      </c>
      <c r="T17" s="100">
        <v>81778.34</v>
      </c>
      <c r="U17" s="100">
        <v>73027.493000000002</v>
      </c>
      <c r="V17" s="100">
        <v>77129.380999999994</v>
      </c>
      <c r="W17" s="100">
        <v>66107.089252119244</v>
      </c>
      <c r="X17" s="100">
        <v>64201.879650630806</v>
      </c>
      <c r="Y17" s="100">
        <v>64373.807910328425</v>
      </c>
      <c r="Z17" s="100">
        <v>66497.53773289411</v>
      </c>
      <c r="AA17" s="100">
        <v>57719.796230289401</v>
      </c>
      <c r="AB17" s="100">
        <v>58576.844338281859</v>
      </c>
      <c r="AC17" s="100">
        <v>52883.89159898772</v>
      </c>
      <c r="AD17" s="100">
        <v>51902.623686031904</v>
      </c>
      <c r="AE17" s="100">
        <v>47597.877169225168</v>
      </c>
      <c r="AF17" s="101">
        <v>52813.036772149608</v>
      </c>
      <c r="AG17" s="101">
        <v>52668.722428243018</v>
      </c>
      <c r="AH17" s="101">
        <v>52380.093740429831</v>
      </c>
      <c r="AI17" s="101">
        <v>52145.582931581623</v>
      </c>
      <c r="AJ17" s="101">
        <v>51983.229294686709</v>
      </c>
      <c r="AK17" s="101">
        <v>51802.836364803465</v>
      </c>
      <c r="AL17" s="101">
        <v>51586.36484894358</v>
      </c>
      <c r="AM17" s="101">
        <v>51267.670672816523</v>
      </c>
      <c r="AN17" s="101">
        <v>50936.950301363919</v>
      </c>
      <c r="AO17" s="101">
        <v>50600.216832248538</v>
      </c>
      <c r="AP17" s="101">
        <v>50257.470265470387</v>
      </c>
      <c r="AQ17" s="101">
        <v>50257.470265470387</v>
      </c>
      <c r="AR17" s="101">
        <v>50257.470265470387</v>
      </c>
      <c r="AS17" s="101">
        <v>50257.470265470387</v>
      </c>
      <c r="AT17" s="101">
        <v>50257.470265470387</v>
      </c>
      <c r="AU17" s="101">
        <v>50257.470265470387</v>
      </c>
      <c r="AV17" s="101">
        <v>50257.470265470387</v>
      </c>
      <c r="AW17" s="101">
        <v>50257.470265470387</v>
      </c>
      <c r="AX17" s="101">
        <v>50257.470265470387</v>
      </c>
      <c r="AY17" s="101">
        <v>50257.470265470387</v>
      </c>
      <c r="AZ17" s="101">
        <v>50257.470265470387</v>
      </c>
    </row>
    <row r="18" spans="1:52" s="35" customFormat="1" x14ac:dyDescent="0.35">
      <c r="A18" s="37" t="s">
        <v>76</v>
      </c>
      <c r="B18" s="100">
        <v>0</v>
      </c>
      <c r="C18" s="100">
        <v>0</v>
      </c>
      <c r="D18" s="100">
        <v>0</v>
      </c>
      <c r="E18" s="100">
        <v>0</v>
      </c>
      <c r="F18" s="100">
        <v>0</v>
      </c>
      <c r="G18" s="100">
        <v>0</v>
      </c>
      <c r="H18" s="100">
        <v>0</v>
      </c>
      <c r="I18" s="100">
        <v>0</v>
      </c>
      <c r="J18" s="100">
        <v>0</v>
      </c>
      <c r="K18" s="100">
        <v>0</v>
      </c>
      <c r="L18" s="100">
        <v>0</v>
      </c>
      <c r="M18" s="100">
        <v>0</v>
      </c>
      <c r="N18" s="100">
        <v>0</v>
      </c>
      <c r="O18" s="100">
        <v>0</v>
      </c>
      <c r="P18" s="100">
        <v>0</v>
      </c>
      <c r="Q18" s="100">
        <v>0</v>
      </c>
      <c r="R18" s="100">
        <v>0</v>
      </c>
      <c r="S18" s="100">
        <v>22780.755000000001</v>
      </c>
      <c r="T18" s="100">
        <v>23043.7</v>
      </c>
      <c r="U18" s="100">
        <v>20577.864999999998</v>
      </c>
      <c r="V18" s="100">
        <v>21733.704999999998</v>
      </c>
      <c r="W18" s="100">
        <v>29190.856639595579</v>
      </c>
      <c r="X18" s="100">
        <v>29775.579795196772</v>
      </c>
      <c r="Y18" s="100">
        <v>28740.321579334195</v>
      </c>
      <c r="Z18" s="100">
        <v>32196.539310954409</v>
      </c>
      <c r="AA18" s="100">
        <v>29174.434992885817</v>
      </c>
      <c r="AB18" s="100">
        <v>30495.864527747217</v>
      </c>
      <c r="AC18" s="100">
        <v>28746.913057347945</v>
      </c>
      <c r="AD18" s="100">
        <v>29121.528263720327</v>
      </c>
      <c r="AE18" s="100">
        <v>28020.919775946251</v>
      </c>
      <c r="AF18" s="101">
        <v>31091.089656269934</v>
      </c>
      <c r="AG18" s="101">
        <v>31006.131651971806</v>
      </c>
      <c r="AH18" s="101">
        <v>30836.215643375544</v>
      </c>
      <c r="AI18" s="101">
        <v>30698.158886391084</v>
      </c>
      <c r="AJ18" s="101">
        <v>30602.581131555686</v>
      </c>
      <c r="AK18" s="101">
        <v>30496.383626183022</v>
      </c>
      <c r="AL18" s="101">
        <v>30368.946619735827</v>
      </c>
      <c r="AM18" s="101">
        <v>30181.33102691079</v>
      </c>
      <c r="AN18" s="101">
        <v>29986.635600394242</v>
      </c>
      <c r="AO18" s="101">
        <v>29788.400257031935</v>
      </c>
      <c r="AP18" s="101">
        <v>29586.624996823877</v>
      </c>
      <c r="AQ18" s="101">
        <v>29586.624996823877</v>
      </c>
      <c r="AR18" s="101">
        <v>29586.624996823877</v>
      </c>
      <c r="AS18" s="101">
        <v>29586.624996823877</v>
      </c>
      <c r="AT18" s="101">
        <v>29586.624996823877</v>
      </c>
      <c r="AU18" s="101">
        <v>29586.624996823877</v>
      </c>
      <c r="AV18" s="101">
        <v>29586.624996823877</v>
      </c>
      <c r="AW18" s="101">
        <v>29586.624996823877</v>
      </c>
      <c r="AX18" s="101">
        <v>29586.624996823877</v>
      </c>
      <c r="AY18" s="101">
        <v>29586.624996823877</v>
      </c>
      <c r="AZ18" s="101">
        <v>29586.624996823877</v>
      </c>
    </row>
    <row r="19" spans="1:52" s="35" customFormat="1" x14ac:dyDescent="0.35">
      <c r="A19" s="37" t="s">
        <v>77</v>
      </c>
      <c r="B19" s="100">
        <v>0</v>
      </c>
      <c r="C19" s="100">
        <v>0</v>
      </c>
      <c r="D19" s="100">
        <v>0</v>
      </c>
      <c r="E19" s="100">
        <v>0</v>
      </c>
      <c r="F19" s="100">
        <v>0</v>
      </c>
      <c r="G19" s="100">
        <v>0</v>
      </c>
      <c r="H19" s="100">
        <v>0</v>
      </c>
      <c r="I19" s="100">
        <v>0</v>
      </c>
      <c r="J19" s="100">
        <v>0</v>
      </c>
      <c r="K19" s="100">
        <v>0</v>
      </c>
      <c r="L19" s="100">
        <v>0</v>
      </c>
      <c r="M19" s="100">
        <v>0</v>
      </c>
      <c r="N19" s="100">
        <v>0</v>
      </c>
      <c r="O19" s="100">
        <v>0</v>
      </c>
      <c r="P19" s="100">
        <v>0</v>
      </c>
      <c r="Q19" s="100">
        <v>0</v>
      </c>
      <c r="R19" s="100">
        <v>0</v>
      </c>
      <c r="S19" s="100">
        <v>2331.0540000000001</v>
      </c>
      <c r="T19" s="100">
        <v>2357.96</v>
      </c>
      <c r="U19" s="100">
        <v>2105.6419999999998</v>
      </c>
      <c r="V19" s="100">
        <v>2223.9139999999998</v>
      </c>
      <c r="W19" s="100">
        <v>3362.0541082851746</v>
      </c>
      <c r="X19" s="100">
        <v>3215.5405541724231</v>
      </c>
      <c r="Y19" s="100">
        <v>3866.8705103373836</v>
      </c>
      <c r="Z19" s="100">
        <v>4077.9229561514758</v>
      </c>
      <c r="AA19" s="100">
        <v>4225.7687768247897</v>
      </c>
      <c r="AB19" s="100">
        <v>4073.2911339709167</v>
      </c>
      <c r="AC19" s="100">
        <v>3683.1953436643371</v>
      </c>
      <c r="AD19" s="100">
        <v>3787.8480502477669</v>
      </c>
      <c r="AE19" s="100">
        <v>3538.203054828577</v>
      </c>
      <c r="AF19" s="101">
        <v>3925.8735715804528</v>
      </c>
      <c r="AG19" s="101">
        <v>3915.1459197851746</v>
      </c>
      <c r="AH19" s="101">
        <v>3893.6906161946176</v>
      </c>
      <c r="AI19" s="101">
        <v>3876.2581820272899</v>
      </c>
      <c r="AJ19" s="101">
        <v>3864.1895737576015</v>
      </c>
      <c r="AK19" s="101">
        <v>3850.7800090135038</v>
      </c>
      <c r="AL19" s="101">
        <v>3834.6885313205858</v>
      </c>
      <c r="AM19" s="101">
        <v>3810.9983002726794</v>
      </c>
      <c r="AN19" s="101">
        <v>3786.4140982418326</v>
      </c>
      <c r="AO19" s="101">
        <v>3761.3829107195161</v>
      </c>
      <c r="AP19" s="101">
        <v>3735.90473770573</v>
      </c>
      <c r="AQ19" s="101">
        <v>3735.90473770573</v>
      </c>
      <c r="AR19" s="101">
        <v>3735.90473770573</v>
      </c>
      <c r="AS19" s="101">
        <v>3735.90473770573</v>
      </c>
      <c r="AT19" s="101">
        <v>3735.90473770573</v>
      </c>
      <c r="AU19" s="101">
        <v>3735.90473770573</v>
      </c>
      <c r="AV19" s="101">
        <v>3735.90473770573</v>
      </c>
      <c r="AW19" s="101">
        <v>3735.90473770573</v>
      </c>
      <c r="AX19" s="101">
        <v>3735.90473770573</v>
      </c>
      <c r="AY19" s="101">
        <v>3735.90473770573</v>
      </c>
      <c r="AZ19" s="101">
        <v>3735.90473770573</v>
      </c>
    </row>
    <row r="20" spans="1:52" s="35" customFormat="1" x14ac:dyDescent="0.35">
      <c r="A20" s="33" t="s">
        <v>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52" s="35" customFormat="1" x14ac:dyDescent="0.35">
      <c r="A21" s="16" t="s">
        <v>3</v>
      </c>
      <c r="B21" s="100">
        <v>903821</v>
      </c>
      <c r="C21" s="100">
        <v>928002</v>
      </c>
      <c r="D21" s="100">
        <v>1001291</v>
      </c>
      <c r="E21" s="100">
        <v>1041004</v>
      </c>
      <c r="F21" s="100">
        <v>991562</v>
      </c>
      <c r="G21" s="100">
        <v>1015078</v>
      </c>
      <c r="H21" s="100">
        <v>1010236</v>
      </c>
      <c r="I21" s="100">
        <v>1068472</v>
      </c>
      <c r="J21" s="100">
        <v>1092038</v>
      </c>
      <c r="K21" s="100">
        <v>1060515</v>
      </c>
      <c r="L21" s="100">
        <v>1083192</v>
      </c>
      <c r="M21" s="100">
        <v>1120953</v>
      </c>
      <c r="N21" s="100">
        <v>1128055</v>
      </c>
      <c r="O21" s="100">
        <v>1148589</v>
      </c>
      <c r="P21" s="100">
        <v>1155485</v>
      </c>
      <c r="Q21" s="100">
        <v>1151481</v>
      </c>
      <c r="R21" s="100">
        <v>1127345</v>
      </c>
      <c r="S21" s="100">
        <v>1148380</v>
      </c>
      <c r="T21" s="100">
        <v>1059233</v>
      </c>
      <c r="U21" s="100">
        <v>1088140</v>
      </c>
      <c r="V21" s="100">
        <v>1116756</v>
      </c>
      <c r="W21" s="100">
        <v>1062534</v>
      </c>
      <c r="X21" s="100">
        <v>1010516</v>
      </c>
      <c r="Y21" s="100">
        <v>976516</v>
      </c>
      <c r="Z21" s="100">
        <v>1031667</v>
      </c>
      <c r="AA21" s="100">
        <v>1033869</v>
      </c>
      <c r="AB21" s="100">
        <v>999332</v>
      </c>
      <c r="AC21" s="100">
        <v>1013668</v>
      </c>
      <c r="AD21" s="100">
        <v>1045165</v>
      </c>
      <c r="AE21" s="100">
        <v>1002013</v>
      </c>
      <c r="AF21" s="101">
        <v>975959.83048733149</v>
      </c>
      <c r="AG21" s="101">
        <v>962183.54317990167</v>
      </c>
      <c r="AH21" s="101">
        <v>945180.45025899098</v>
      </c>
      <c r="AI21" s="101">
        <v>928201.49802845553</v>
      </c>
      <c r="AJ21" s="101">
        <v>913033.09757605765</v>
      </c>
      <c r="AK21" s="101">
        <v>898854.46542904188</v>
      </c>
      <c r="AL21" s="101">
        <v>883935.51877718733</v>
      </c>
      <c r="AM21" s="101">
        <v>869064.85350608313</v>
      </c>
      <c r="AN21" s="101">
        <v>853638.95235635014</v>
      </c>
      <c r="AO21" s="101">
        <v>838052.11327078287</v>
      </c>
      <c r="AP21" s="101">
        <v>822457.22728842357</v>
      </c>
      <c r="AQ21" s="101">
        <v>822457.22728842357</v>
      </c>
      <c r="AR21" s="101">
        <v>822457.22728842357</v>
      </c>
      <c r="AS21" s="101">
        <v>822457.22728842357</v>
      </c>
      <c r="AT21" s="101">
        <v>822457.22728842357</v>
      </c>
      <c r="AU21" s="101">
        <v>822457.22728842357</v>
      </c>
      <c r="AV21" s="101">
        <v>822457.22728842357</v>
      </c>
      <c r="AW21" s="101">
        <v>822457.22728842357</v>
      </c>
      <c r="AX21" s="101">
        <v>822457.22728842357</v>
      </c>
      <c r="AY21" s="101">
        <v>822457.22728842357</v>
      </c>
      <c r="AZ21" s="101">
        <v>822457.22728842357</v>
      </c>
    </row>
    <row r="22" spans="1:52" s="35" customFormat="1" x14ac:dyDescent="0.35">
      <c r="A22" s="16" t="s">
        <v>4</v>
      </c>
      <c r="B22" s="100">
        <v>16490255.232666666</v>
      </c>
      <c r="C22" s="100">
        <v>17503561.843333334</v>
      </c>
      <c r="D22" s="100">
        <v>18978799.859999999</v>
      </c>
      <c r="E22" s="100">
        <v>20883998.381333336</v>
      </c>
      <c r="F22" s="100">
        <v>21084796.711333327</v>
      </c>
      <c r="G22" s="100">
        <v>20916652.549333338</v>
      </c>
      <c r="H22" s="100">
        <v>21168069.485333338</v>
      </c>
      <c r="I22" s="100">
        <v>22052236.213333335</v>
      </c>
      <c r="J22" s="100">
        <v>24138440.180666666</v>
      </c>
      <c r="K22" s="100">
        <v>24127773.128333326</v>
      </c>
      <c r="L22" s="100">
        <v>23788252.154666666</v>
      </c>
      <c r="M22" s="100">
        <v>24873806.622333337</v>
      </c>
      <c r="N22" s="100">
        <v>25959262.121666666</v>
      </c>
      <c r="O22" s="100">
        <v>26074576.058666669</v>
      </c>
      <c r="P22" s="100">
        <v>27094250.05166667</v>
      </c>
      <c r="Q22" s="100">
        <v>26957757.150063291</v>
      </c>
      <c r="R22" s="100">
        <v>27088261.243670885</v>
      </c>
      <c r="S22" s="100">
        <v>27547005.379999999</v>
      </c>
      <c r="T22" s="100">
        <v>27698293.659902431</v>
      </c>
      <c r="U22" s="100">
        <v>28088389.720975611</v>
      </c>
      <c r="V22" s="100">
        <v>29206110.424975611</v>
      </c>
      <c r="W22" s="100">
        <v>29951884.231170733</v>
      </c>
      <c r="X22" s="100">
        <v>29580594.828487806</v>
      </c>
      <c r="Y22" s="100">
        <v>29709966.312487807</v>
      </c>
      <c r="Z22" s="100">
        <v>30599592.182523809</v>
      </c>
      <c r="AA22" s="100">
        <v>31500464.637428574</v>
      </c>
      <c r="AB22" s="100">
        <v>32378623.325523812</v>
      </c>
      <c r="AC22" s="100">
        <v>32272887.782325581</v>
      </c>
      <c r="AD22" s="100">
        <v>33180396.836511623</v>
      </c>
      <c r="AE22" s="100">
        <v>32646582.285116281</v>
      </c>
      <c r="AF22" s="101">
        <v>33024967.901252579</v>
      </c>
      <c r="AG22" s="101">
        <v>33014186.153191701</v>
      </c>
      <c r="AH22" s="101">
        <v>33183026.312544942</v>
      </c>
      <c r="AI22" s="101">
        <v>33289040.117543474</v>
      </c>
      <c r="AJ22" s="101">
        <v>33308930.931255769</v>
      </c>
      <c r="AK22" s="101">
        <v>33301424.013213392</v>
      </c>
      <c r="AL22" s="101">
        <v>33305363.885635633</v>
      </c>
      <c r="AM22" s="101">
        <v>33305404.191235855</v>
      </c>
      <c r="AN22" s="101">
        <v>33300567.519208554</v>
      </c>
      <c r="AO22" s="101">
        <v>33285694.752724592</v>
      </c>
      <c r="AP22" s="101">
        <v>33255284.177352894</v>
      </c>
      <c r="AQ22" s="101">
        <v>33255284.177352894</v>
      </c>
      <c r="AR22" s="101">
        <v>33255284.177352894</v>
      </c>
      <c r="AS22" s="101">
        <v>33255284.177352894</v>
      </c>
      <c r="AT22" s="101">
        <v>33255284.177352894</v>
      </c>
      <c r="AU22" s="101">
        <v>33255284.177352894</v>
      </c>
      <c r="AV22" s="101">
        <v>33255284.177352894</v>
      </c>
      <c r="AW22" s="101">
        <v>33255284.177352894</v>
      </c>
      <c r="AX22" s="101">
        <v>33255284.177352894</v>
      </c>
      <c r="AY22" s="101">
        <v>33255284.177352894</v>
      </c>
      <c r="AZ22" s="101">
        <v>33255284.177352894</v>
      </c>
    </row>
    <row r="23" spans="1:52" s="35" customFormat="1" x14ac:dyDescent="0.35">
      <c r="A23" s="16" t="s">
        <v>5</v>
      </c>
      <c r="B23" s="100">
        <v>16487973.286732038</v>
      </c>
      <c r="C23" s="100">
        <v>17480939.406437304</v>
      </c>
      <c r="D23" s="100">
        <v>18919824.152693816</v>
      </c>
      <c r="E23" s="100">
        <v>20834012.301058706</v>
      </c>
      <c r="F23" s="100">
        <v>20972899.38573879</v>
      </c>
      <c r="G23" s="100">
        <v>20674579.745846823</v>
      </c>
      <c r="H23" s="100">
        <v>20784670.442441959</v>
      </c>
      <c r="I23" s="100">
        <v>21354715.289974742</v>
      </c>
      <c r="J23" s="100">
        <v>22973307.71618801</v>
      </c>
      <c r="K23" s="100">
        <v>22938207.6843169</v>
      </c>
      <c r="L23" s="100">
        <v>22609752.154666666</v>
      </c>
      <c r="M23" s="100">
        <v>23761579.503393333</v>
      </c>
      <c r="N23" s="100">
        <v>24347860.50676604</v>
      </c>
      <c r="O23" s="100">
        <v>24378821.872598011</v>
      </c>
      <c r="P23" s="100">
        <v>25185447.037022442</v>
      </c>
      <c r="Q23" s="100">
        <v>23961457.150063291</v>
      </c>
      <c r="R23" s="100">
        <v>23370261.243670885</v>
      </c>
      <c r="S23" s="100">
        <v>23577505.379999999</v>
      </c>
      <c r="T23" s="100">
        <v>22310693.659902435</v>
      </c>
      <c r="U23" s="100">
        <v>21046089.720975611</v>
      </c>
      <c r="V23" s="100">
        <v>21622510.424975611</v>
      </c>
      <c r="W23" s="100">
        <v>21831384.231170733</v>
      </c>
      <c r="X23" s="100">
        <v>20324894.828487806</v>
      </c>
      <c r="Y23" s="100">
        <v>20149866.312487807</v>
      </c>
      <c r="Z23" s="100">
        <v>19924592.182523809</v>
      </c>
      <c r="AA23" s="100">
        <v>19856464.637428574</v>
      </c>
      <c r="AB23" s="100">
        <v>19541623.325523812</v>
      </c>
      <c r="AC23" s="100">
        <v>18548887.782325581</v>
      </c>
      <c r="AD23" s="100">
        <v>19201396.836511623</v>
      </c>
      <c r="AE23" s="100">
        <v>18237209.285116281</v>
      </c>
      <c r="AF23" s="101">
        <v>18672632.029838208</v>
      </c>
      <c r="AG23" s="101">
        <v>18598650.750485871</v>
      </c>
      <c r="AH23" s="101">
        <v>18617092.336100139</v>
      </c>
      <c r="AI23" s="101">
        <v>18603583.55223234</v>
      </c>
      <c r="AJ23" s="101">
        <v>18524304.078411572</v>
      </c>
      <c r="AK23" s="101">
        <v>18460134.66832836</v>
      </c>
      <c r="AL23" s="101">
        <v>18388130.808412522</v>
      </c>
      <c r="AM23" s="101">
        <v>18379006.737208258</v>
      </c>
      <c r="AN23" s="101">
        <v>18285530.681454826</v>
      </c>
      <c r="AO23" s="101">
        <v>18173935.445430029</v>
      </c>
      <c r="AP23" s="101">
        <v>18057181.723918736</v>
      </c>
      <c r="AQ23" s="101">
        <v>18057181.723918736</v>
      </c>
      <c r="AR23" s="101">
        <v>18057181.723918736</v>
      </c>
      <c r="AS23" s="101">
        <v>18057181.723918736</v>
      </c>
      <c r="AT23" s="101">
        <v>18057181.723918736</v>
      </c>
      <c r="AU23" s="101">
        <v>18057181.723918736</v>
      </c>
      <c r="AV23" s="101">
        <v>18057181.723918736</v>
      </c>
      <c r="AW23" s="101">
        <v>18057181.723918736</v>
      </c>
      <c r="AX23" s="101">
        <v>18057181.723918736</v>
      </c>
      <c r="AY23" s="101">
        <v>18057181.723918736</v>
      </c>
      <c r="AZ23" s="101">
        <v>18057181.723918736</v>
      </c>
    </row>
    <row r="24" spans="1:52" s="35" customFormat="1" x14ac:dyDescent="0.35">
      <c r="A24" s="33" t="s">
        <v>51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52" s="35" customFormat="1" x14ac:dyDescent="0.35">
      <c r="A25" s="16" t="s">
        <v>260</v>
      </c>
      <c r="B25" s="100">
        <v>45033.182475765891</v>
      </c>
      <c r="C25" s="100">
        <v>40316.518169469979</v>
      </c>
      <c r="D25" s="100">
        <v>40732.512920883717</v>
      </c>
      <c r="E25" s="100">
        <v>44439.016527208994</v>
      </c>
      <c r="F25" s="100">
        <v>55864.369169766309</v>
      </c>
      <c r="G25" s="100">
        <v>46440.838518708952</v>
      </c>
      <c r="H25" s="100">
        <v>51147.28200010545</v>
      </c>
      <c r="I25" s="100">
        <v>43958.725003610831</v>
      </c>
      <c r="J25" s="100">
        <v>40205.943065365034</v>
      </c>
      <c r="K25" s="100">
        <v>41690.777692558033</v>
      </c>
      <c r="L25" s="100">
        <v>41852.593689757494</v>
      </c>
      <c r="M25" s="100">
        <v>42482.762370769917</v>
      </c>
      <c r="N25" s="100">
        <v>41825.808924789271</v>
      </c>
      <c r="O25" s="100">
        <v>47345.936919533335</v>
      </c>
      <c r="P25" s="100">
        <v>47590.984958088804</v>
      </c>
      <c r="Q25" s="100">
        <v>47255.769163759134</v>
      </c>
      <c r="R25" s="100">
        <v>45355.100364872385</v>
      </c>
      <c r="S25" s="100">
        <v>43652.32340210343</v>
      </c>
      <c r="T25" s="100">
        <v>45574.739896884377</v>
      </c>
      <c r="U25" s="100">
        <v>41918.211336428823</v>
      </c>
      <c r="V25" s="100">
        <v>43264.232915572051</v>
      </c>
      <c r="W25" s="100">
        <v>45190.140591008123</v>
      </c>
      <c r="X25" s="100">
        <v>44481.637845544086</v>
      </c>
      <c r="Y25" s="100">
        <v>45050.579361789125</v>
      </c>
      <c r="Z25" s="100">
        <v>44941.327315217888</v>
      </c>
      <c r="AA25" s="100">
        <v>45947.357332595318</v>
      </c>
      <c r="AB25" s="100">
        <v>46856.904507582869</v>
      </c>
      <c r="AC25" s="100">
        <v>47323.940714899822</v>
      </c>
      <c r="AD25" s="100">
        <v>47972.302644615556</v>
      </c>
      <c r="AE25" s="100">
        <v>50557.161053652912</v>
      </c>
      <c r="AF25" s="101">
        <v>49834.211214782612</v>
      </c>
      <c r="AG25" s="101">
        <v>49155.426073328446</v>
      </c>
      <c r="AH25" s="101">
        <v>48689.766680551053</v>
      </c>
      <c r="AI25" s="101">
        <v>48135.324569674798</v>
      </c>
      <c r="AJ25" s="101">
        <v>47604.791284675113</v>
      </c>
      <c r="AK25" s="101">
        <v>47042.755490416399</v>
      </c>
      <c r="AL25" s="101">
        <v>46486.339891657786</v>
      </c>
      <c r="AM25" s="101">
        <v>46092.00207640593</v>
      </c>
      <c r="AN25" s="101">
        <v>45587.381320169821</v>
      </c>
      <c r="AO25" s="101">
        <v>45146.967167093055</v>
      </c>
      <c r="AP25" s="101">
        <v>44686.966158620213</v>
      </c>
      <c r="AQ25" s="101">
        <v>44686.966158620213</v>
      </c>
      <c r="AR25" s="101">
        <v>44686.966158620213</v>
      </c>
      <c r="AS25" s="101">
        <v>44686.966158620213</v>
      </c>
      <c r="AT25" s="101">
        <v>44686.966158620213</v>
      </c>
      <c r="AU25" s="101">
        <v>44686.966158620213</v>
      </c>
      <c r="AV25" s="101">
        <v>44686.966158620213</v>
      </c>
      <c r="AW25" s="101">
        <v>44686.966158620213</v>
      </c>
      <c r="AX25" s="101">
        <v>44686.966158620213</v>
      </c>
      <c r="AY25" s="101">
        <v>44686.966158620213</v>
      </c>
      <c r="AZ25" s="101">
        <v>44686.966158620213</v>
      </c>
    </row>
    <row r="26" spans="1:52" s="35" customFormat="1" x14ac:dyDescent="0.35">
      <c r="A26" s="16" t="s">
        <v>261</v>
      </c>
      <c r="B26" s="100">
        <v>34290.602857142854</v>
      </c>
      <c r="C26" s="100">
        <v>30340.781428571427</v>
      </c>
      <c r="D26" s="100">
        <v>44735.3125</v>
      </c>
      <c r="E26" s="100">
        <v>37210.95252100841</v>
      </c>
      <c r="F26" s="100">
        <v>47583.424369747896</v>
      </c>
      <c r="G26" s="100">
        <v>52835.436974789918</v>
      </c>
      <c r="H26" s="100">
        <v>46968.015966386563</v>
      </c>
      <c r="I26" s="100">
        <v>49020.726890756305</v>
      </c>
      <c r="J26" s="100">
        <v>38124.157983193283</v>
      </c>
      <c r="K26" s="100">
        <v>40666.674369747903</v>
      </c>
      <c r="L26" s="100">
        <v>37282.418907563027</v>
      </c>
      <c r="M26" s="100">
        <v>30083.729411764711</v>
      </c>
      <c r="N26" s="100">
        <v>28172.509663865552</v>
      </c>
      <c r="O26" s="100">
        <v>36749.426890756309</v>
      </c>
      <c r="P26" s="100">
        <v>34308.343697478995</v>
      </c>
      <c r="Q26" s="100">
        <v>61936.233180672265</v>
      </c>
      <c r="R26" s="100">
        <v>34863.36170254727</v>
      </c>
      <c r="S26" s="100">
        <v>31745.424201995804</v>
      </c>
      <c r="T26" s="100">
        <v>44846.192215336137</v>
      </c>
      <c r="U26" s="100">
        <v>35264.14337909664</v>
      </c>
      <c r="V26" s="100">
        <v>41285.739582352944</v>
      </c>
      <c r="W26" s="100">
        <v>58359.997832668072</v>
      </c>
      <c r="X26" s="100">
        <v>47875.025630252101</v>
      </c>
      <c r="Y26" s="100">
        <v>31473.919327731091</v>
      </c>
      <c r="Z26" s="100">
        <v>23528.682962950435</v>
      </c>
      <c r="AA26" s="100">
        <v>31544.450832627117</v>
      </c>
      <c r="AB26" s="100">
        <v>43176.975289905284</v>
      </c>
      <c r="AC26" s="100">
        <v>36422.675210084039</v>
      </c>
      <c r="AD26" s="100">
        <v>44286.339495798326</v>
      </c>
      <c r="AE26" s="100">
        <v>50628.444537815121</v>
      </c>
      <c r="AF26" s="101">
        <v>50628.444537815121</v>
      </c>
      <c r="AG26" s="101">
        <v>50628.444537815121</v>
      </c>
      <c r="AH26" s="101">
        <v>50628.444537815121</v>
      </c>
      <c r="AI26" s="101">
        <v>50628.444537815121</v>
      </c>
      <c r="AJ26" s="101">
        <v>50628.444537815121</v>
      </c>
      <c r="AK26" s="101">
        <v>50628.444537815121</v>
      </c>
      <c r="AL26" s="101">
        <v>50628.444537815121</v>
      </c>
      <c r="AM26" s="101">
        <v>50628.444537815121</v>
      </c>
      <c r="AN26" s="101">
        <v>50628.444537815121</v>
      </c>
      <c r="AO26" s="101">
        <v>50628.444537815121</v>
      </c>
      <c r="AP26" s="101">
        <v>50628.444537815121</v>
      </c>
      <c r="AQ26" s="101">
        <v>50628.444537815121</v>
      </c>
      <c r="AR26" s="101">
        <v>50628.444537815121</v>
      </c>
      <c r="AS26" s="101">
        <v>50628.444537815121</v>
      </c>
      <c r="AT26" s="101">
        <v>50628.444537815121</v>
      </c>
      <c r="AU26" s="101">
        <v>50628.444537815121</v>
      </c>
      <c r="AV26" s="101">
        <v>50628.444537815121</v>
      </c>
      <c r="AW26" s="101">
        <v>50628.444537815121</v>
      </c>
      <c r="AX26" s="101">
        <v>50628.444537815121</v>
      </c>
      <c r="AY26" s="101">
        <v>50628.444537815121</v>
      </c>
      <c r="AZ26" s="101">
        <v>50628.444537815121</v>
      </c>
    </row>
    <row r="27" spans="1:52" s="35" customFormat="1" x14ac:dyDescent="0.35">
      <c r="A27" s="16" t="s">
        <v>262</v>
      </c>
      <c r="B27" s="100">
        <v>98151.273192324981</v>
      </c>
      <c r="C27" s="100">
        <v>103777.53400552727</v>
      </c>
      <c r="D27" s="100">
        <v>112294.34382377745</v>
      </c>
      <c r="E27" s="100">
        <v>118216.69212500622</v>
      </c>
      <c r="F27" s="100">
        <v>126004.538</v>
      </c>
      <c r="G27" s="100">
        <v>122336.516</v>
      </c>
      <c r="H27" s="100">
        <v>116847.806</v>
      </c>
      <c r="I27" s="100">
        <v>120127.258</v>
      </c>
      <c r="J27" s="100">
        <v>128516.1</v>
      </c>
      <c r="K27" s="100">
        <v>139050.5</v>
      </c>
      <c r="L27" s="100">
        <v>136413.22</v>
      </c>
      <c r="M27" s="100">
        <v>139005</v>
      </c>
      <c r="N27" s="100">
        <v>138752</v>
      </c>
      <c r="O27" s="100">
        <v>132389.245</v>
      </c>
      <c r="P27" s="100">
        <v>133092.13</v>
      </c>
      <c r="Q27" s="100">
        <v>121554.285</v>
      </c>
      <c r="R27" s="100">
        <v>107421.724</v>
      </c>
      <c r="S27" s="100">
        <v>109217.389</v>
      </c>
      <c r="T27" s="100">
        <v>109758.231</v>
      </c>
      <c r="U27" s="100">
        <v>109682.54300000001</v>
      </c>
      <c r="V27" s="100">
        <v>118353.31600000001</v>
      </c>
      <c r="W27" s="100">
        <v>116096.87699999999</v>
      </c>
      <c r="X27" s="100">
        <v>112458.859</v>
      </c>
      <c r="Y27" s="100">
        <v>117340.902</v>
      </c>
      <c r="Z27" s="100">
        <v>115996.929</v>
      </c>
      <c r="AA27" s="100">
        <v>114737.586</v>
      </c>
      <c r="AB27" s="100">
        <v>121184.914</v>
      </c>
      <c r="AC27" s="100">
        <v>118102.117</v>
      </c>
      <c r="AD27" s="100">
        <v>122767.927</v>
      </c>
      <c r="AE27" s="100">
        <v>124476.33500000001</v>
      </c>
      <c r="AF27" s="101">
        <v>131518.14219042356</v>
      </c>
      <c r="AG27" s="101">
        <v>134063.28920038801</v>
      </c>
      <c r="AH27" s="101">
        <v>136041.86814784008</v>
      </c>
      <c r="AI27" s="101">
        <v>137579.21025784226</v>
      </c>
      <c r="AJ27" s="101">
        <v>138653.52420390831</v>
      </c>
      <c r="AK27" s="101">
        <v>139425.59134200207</v>
      </c>
      <c r="AL27" s="101">
        <v>139910.17434585406</v>
      </c>
      <c r="AM27" s="101">
        <v>140199.43774486176</v>
      </c>
      <c r="AN27" s="101">
        <v>140290.1565527943</v>
      </c>
      <c r="AO27" s="101">
        <v>140225.19822268927</v>
      </c>
      <c r="AP27" s="101">
        <v>140030.95879253594</v>
      </c>
      <c r="AQ27" s="101">
        <v>140030.95879253594</v>
      </c>
      <c r="AR27" s="101">
        <v>140030.95879253594</v>
      </c>
      <c r="AS27" s="101">
        <v>140030.95879253594</v>
      </c>
      <c r="AT27" s="101">
        <v>140030.95879253594</v>
      </c>
      <c r="AU27" s="101">
        <v>140030.95879253594</v>
      </c>
      <c r="AV27" s="101">
        <v>140030.95879253594</v>
      </c>
      <c r="AW27" s="101">
        <v>140030.95879253594</v>
      </c>
      <c r="AX27" s="101">
        <v>140030.95879253594</v>
      </c>
      <c r="AY27" s="101">
        <v>140030.95879253594</v>
      </c>
      <c r="AZ27" s="101">
        <v>140030.95879253594</v>
      </c>
    </row>
    <row r="28" spans="1:52" s="35" customFormat="1" x14ac:dyDescent="0.35">
      <c r="A28" s="16" t="s">
        <v>176</v>
      </c>
      <c r="B28" s="100">
        <v>27185</v>
      </c>
      <c r="C28" s="100">
        <v>30015</v>
      </c>
      <c r="D28" s="100">
        <v>28415</v>
      </c>
      <c r="E28" s="100">
        <v>33896.111111111109</v>
      </c>
      <c r="F28" s="100">
        <v>36795.052222222221</v>
      </c>
      <c r="G28" s="100">
        <v>41390.833333333336</v>
      </c>
      <c r="H28" s="100">
        <v>32539.444444444445</v>
      </c>
      <c r="I28" s="100">
        <v>37030.555555555555</v>
      </c>
      <c r="J28" s="100">
        <v>37097.486666666664</v>
      </c>
      <c r="K28" s="100">
        <v>39092.687777777777</v>
      </c>
      <c r="L28" s="100">
        <v>35785.988888888889</v>
      </c>
      <c r="M28" s="100">
        <v>40028.36</v>
      </c>
      <c r="N28" s="100">
        <v>38494.83</v>
      </c>
      <c r="O28" s="100">
        <v>30978.04</v>
      </c>
      <c r="P28" s="100">
        <v>32971.820000000007</v>
      </c>
      <c r="Q28" s="100">
        <v>32598.949999999997</v>
      </c>
      <c r="R28" s="100">
        <v>29603.09</v>
      </c>
      <c r="S28" s="100">
        <v>21434.249999999996</v>
      </c>
      <c r="T28" s="100">
        <v>22677.97</v>
      </c>
      <c r="U28" s="100">
        <v>22119.85</v>
      </c>
      <c r="V28" s="100">
        <v>21728.34</v>
      </c>
      <c r="W28" s="100">
        <v>18744.3</v>
      </c>
      <c r="X28" s="100">
        <v>20441.329999999998</v>
      </c>
      <c r="Y28" s="100">
        <v>13874.800000000001</v>
      </c>
      <c r="Z28" s="100">
        <v>11980.25</v>
      </c>
      <c r="AA28" s="100">
        <v>12040.05</v>
      </c>
      <c r="AB28" s="100">
        <v>12296.519999999999</v>
      </c>
      <c r="AC28" s="100">
        <v>14182.57</v>
      </c>
      <c r="AD28" s="100">
        <v>13124.66</v>
      </c>
      <c r="AE28" s="100">
        <v>13292.609999999999</v>
      </c>
      <c r="AF28" s="101">
        <v>13292.609999999999</v>
      </c>
      <c r="AG28" s="101">
        <v>13292.609999999999</v>
      </c>
      <c r="AH28" s="101">
        <v>13292.609999999999</v>
      </c>
      <c r="AI28" s="101">
        <v>13292.609999999999</v>
      </c>
      <c r="AJ28" s="101">
        <v>13292.609999999999</v>
      </c>
      <c r="AK28" s="101">
        <v>13292.609999999999</v>
      </c>
      <c r="AL28" s="101">
        <v>13292.609999999999</v>
      </c>
      <c r="AM28" s="101">
        <v>13292.609999999999</v>
      </c>
      <c r="AN28" s="101">
        <v>13292.609999999999</v>
      </c>
      <c r="AO28" s="101">
        <v>13292.609999999999</v>
      </c>
      <c r="AP28" s="101">
        <v>13292.609999999999</v>
      </c>
      <c r="AQ28" s="101">
        <v>13292.609999999999</v>
      </c>
      <c r="AR28" s="101">
        <v>13292.609999999999</v>
      </c>
      <c r="AS28" s="101">
        <v>13292.609999999999</v>
      </c>
      <c r="AT28" s="101">
        <v>13292.609999999999</v>
      </c>
      <c r="AU28" s="101">
        <v>13292.609999999999</v>
      </c>
      <c r="AV28" s="101">
        <v>13292.609999999999</v>
      </c>
      <c r="AW28" s="101">
        <v>13292.609999999999</v>
      </c>
      <c r="AX28" s="101">
        <v>13292.609999999999</v>
      </c>
      <c r="AY28" s="101">
        <v>13292.609999999999</v>
      </c>
      <c r="AZ28" s="101">
        <v>13292.609999999999</v>
      </c>
    </row>
    <row r="29" spans="1:52" s="35" customFormat="1" x14ac:dyDescent="0.35">
      <c r="A29" s="16" t="s">
        <v>13</v>
      </c>
      <c r="B29" s="100">
        <v>2264230</v>
      </c>
      <c r="C29" s="100">
        <v>2111567</v>
      </c>
      <c r="D29" s="100">
        <v>2283395</v>
      </c>
      <c r="E29" s="100">
        <v>1537329</v>
      </c>
      <c r="F29" s="100">
        <v>1828336</v>
      </c>
      <c r="G29" s="100">
        <v>1849942</v>
      </c>
      <c r="H29" s="100">
        <v>1918458</v>
      </c>
      <c r="I29" s="100">
        <v>2212311</v>
      </c>
      <c r="J29" s="100">
        <v>2345050</v>
      </c>
      <c r="K29" s="100">
        <v>2088904</v>
      </c>
      <c r="L29" s="100">
        <v>2198898</v>
      </c>
      <c r="M29" s="100">
        <v>2304276</v>
      </c>
      <c r="N29" s="100">
        <v>2421528</v>
      </c>
      <c r="O29" s="100">
        <v>2360842</v>
      </c>
      <c r="P29" s="100">
        <v>2470968</v>
      </c>
      <c r="Q29" s="100">
        <v>2552143</v>
      </c>
      <c r="R29" s="100">
        <v>2707927</v>
      </c>
      <c r="S29" s="100">
        <v>2836611</v>
      </c>
      <c r="T29" s="100">
        <v>2809983</v>
      </c>
      <c r="U29" s="100">
        <v>2721020</v>
      </c>
      <c r="V29" s="100">
        <v>2699259</v>
      </c>
      <c r="W29" s="100">
        <v>2756677</v>
      </c>
      <c r="X29" s="100">
        <v>2947943</v>
      </c>
      <c r="Y29" s="100">
        <v>3122945</v>
      </c>
      <c r="Z29" s="100">
        <v>3307713</v>
      </c>
      <c r="AA29" s="100">
        <v>3388367</v>
      </c>
      <c r="AB29" s="100">
        <v>3250653</v>
      </c>
      <c r="AC29" s="100">
        <v>3416251</v>
      </c>
      <c r="AD29" s="100">
        <v>3363103</v>
      </c>
      <c r="AE29" s="100">
        <v>2465612</v>
      </c>
      <c r="AF29" s="101">
        <v>2245550</v>
      </c>
      <c r="AG29" s="101">
        <v>0</v>
      </c>
      <c r="AH29" s="101">
        <v>0</v>
      </c>
      <c r="AI29" s="101">
        <v>0</v>
      </c>
      <c r="AJ29" s="101">
        <v>0</v>
      </c>
      <c r="AK29" s="101">
        <v>0</v>
      </c>
      <c r="AL29" s="101">
        <v>0</v>
      </c>
      <c r="AM29" s="101">
        <v>0</v>
      </c>
      <c r="AN29" s="101">
        <v>0</v>
      </c>
      <c r="AO29" s="101">
        <v>0</v>
      </c>
      <c r="AP29" s="101">
        <v>0</v>
      </c>
      <c r="AQ29" s="101">
        <v>0</v>
      </c>
      <c r="AR29" s="101">
        <v>0</v>
      </c>
      <c r="AS29" s="101">
        <v>0</v>
      </c>
      <c r="AT29" s="101">
        <v>0</v>
      </c>
      <c r="AU29" s="101">
        <v>0</v>
      </c>
      <c r="AV29" s="101">
        <v>0</v>
      </c>
      <c r="AW29" s="101">
        <v>0</v>
      </c>
      <c r="AX29" s="101">
        <v>0</v>
      </c>
      <c r="AY29" s="101">
        <v>0</v>
      </c>
      <c r="AZ29" s="101">
        <v>0</v>
      </c>
    </row>
    <row r="30" spans="1:52" s="35" customFormat="1" x14ac:dyDescent="0.35">
      <c r="A30" s="36" t="s">
        <v>177</v>
      </c>
      <c r="B30" s="100">
        <v>91921.2</v>
      </c>
      <c r="C30" s="100">
        <v>106500</v>
      </c>
      <c r="D30" s="100">
        <v>102428.4</v>
      </c>
      <c r="E30" s="100">
        <v>88268.4</v>
      </c>
      <c r="F30" s="100">
        <v>79976.399999999994</v>
      </c>
      <c r="G30" s="100">
        <v>80706</v>
      </c>
      <c r="H30" s="100">
        <v>94051.199999999997</v>
      </c>
      <c r="I30" s="100">
        <v>95934</v>
      </c>
      <c r="J30" s="100">
        <v>100922</v>
      </c>
      <c r="K30" s="100">
        <v>105710</v>
      </c>
      <c r="L30" s="100">
        <v>111647</v>
      </c>
      <c r="M30" s="100">
        <v>118606</v>
      </c>
      <c r="N30" s="100">
        <v>117451</v>
      </c>
      <c r="O30" s="100">
        <v>121011</v>
      </c>
      <c r="P30" s="100">
        <v>124199</v>
      </c>
      <c r="Q30" s="100">
        <v>126264</v>
      </c>
      <c r="R30" s="100">
        <v>127738</v>
      </c>
      <c r="S30" s="100">
        <v>123787</v>
      </c>
      <c r="T30" s="100">
        <v>117489</v>
      </c>
      <c r="U30" s="100">
        <v>115521</v>
      </c>
      <c r="V30" s="100">
        <v>111002</v>
      </c>
      <c r="W30" s="100">
        <v>93528</v>
      </c>
      <c r="X30" s="100">
        <v>90334</v>
      </c>
      <c r="Y30" s="100">
        <v>88407</v>
      </c>
      <c r="Z30" s="100">
        <v>87953</v>
      </c>
      <c r="AA30" s="100">
        <v>84099</v>
      </c>
      <c r="AB30" s="100">
        <v>82928.5</v>
      </c>
      <c r="AC30" s="100">
        <v>81758</v>
      </c>
      <c r="AD30" s="100">
        <v>81972</v>
      </c>
      <c r="AE30" s="100">
        <v>87813</v>
      </c>
      <c r="AF30" s="101">
        <v>87813</v>
      </c>
      <c r="AG30" s="101">
        <v>87813</v>
      </c>
      <c r="AH30" s="101">
        <v>87813</v>
      </c>
      <c r="AI30" s="101">
        <v>87813</v>
      </c>
      <c r="AJ30" s="101">
        <v>87813</v>
      </c>
      <c r="AK30" s="101">
        <v>87813</v>
      </c>
      <c r="AL30" s="101">
        <v>87813</v>
      </c>
      <c r="AM30" s="101">
        <v>87813</v>
      </c>
      <c r="AN30" s="101">
        <v>87813</v>
      </c>
      <c r="AO30" s="101">
        <v>87813</v>
      </c>
      <c r="AP30" s="101">
        <v>87813</v>
      </c>
      <c r="AQ30" s="101">
        <v>87813</v>
      </c>
      <c r="AR30" s="101">
        <v>87813</v>
      </c>
      <c r="AS30" s="101">
        <v>87813</v>
      </c>
      <c r="AT30" s="101">
        <v>87813</v>
      </c>
      <c r="AU30" s="101">
        <v>87813</v>
      </c>
      <c r="AV30" s="101">
        <v>87813</v>
      </c>
      <c r="AW30" s="101">
        <v>87813</v>
      </c>
      <c r="AX30" s="101">
        <v>87813</v>
      </c>
      <c r="AY30" s="101">
        <v>87813</v>
      </c>
      <c r="AZ30" s="101">
        <v>87813</v>
      </c>
    </row>
    <row r="31" spans="1:52" s="35" customFormat="1" x14ac:dyDescent="0.35">
      <c r="A31" s="36" t="s">
        <v>178</v>
      </c>
      <c r="B31" s="100">
        <v>137881.79999999999</v>
      </c>
      <c r="C31" s="100">
        <v>159750</v>
      </c>
      <c r="D31" s="100">
        <v>153642.59999999998</v>
      </c>
      <c r="E31" s="100">
        <v>132402.59999999998</v>
      </c>
      <c r="F31" s="100">
        <v>119964.59999999999</v>
      </c>
      <c r="G31" s="100">
        <v>121059</v>
      </c>
      <c r="H31" s="100">
        <v>141076.79999999999</v>
      </c>
      <c r="I31" s="100">
        <v>143901</v>
      </c>
      <c r="J31" s="100">
        <v>151383</v>
      </c>
      <c r="K31" s="100">
        <v>158565</v>
      </c>
      <c r="L31" s="100">
        <v>167470.5</v>
      </c>
      <c r="M31" s="100">
        <v>177909</v>
      </c>
      <c r="N31" s="100">
        <v>176176.5</v>
      </c>
      <c r="O31" s="100">
        <v>181516.5</v>
      </c>
      <c r="P31" s="100">
        <v>186298.5</v>
      </c>
      <c r="Q31" s="100">
        <v>189396</v>
      </c>
      <c r="R31" s="100">
        <v>191607</v>
      </c>
      <c r="S31" s="100">
        <v>185680.5</v>
      </c>
      <c r="T31" s="100">
        <v>176233.5</v>
      </c>
      <c r="U31" s="100">
        <v>173281.5</v>
      </c>
      <c r="V31" s="100">
        <v>166503</v>
      </c>
      <c r="W31" s="100">
        <v>140292</v>
      </c>
      <c r="X31" s="100">
        <v>135501</v>
      </c>
      <c r="Y31" s="100">
        <v>132610.5</v>
      </c>
      <c r="Z31" s="100">
        <v>131929.5</v>
      </c>
      <c r="AA31" s="100">
        <v>126148.5</v>
      </c>
      <c r="AB31" s="100">
        <v>124392.75</v>
      </c>
      <c r="AC31" s="100">
        <v>122637</v>
      </c>
      <c r="AD31" s="100">
        <v>122958</v>
      </c>
      <c r="AE31" s="100">
        <v>131719.5</v>
      </c>
      <c r="AF31" s="101">
        <v>131719.5</v>
      </c>
      <c r="AG31" s="101">
        <v>131719.5</v>
      </c>
      <c r="AH31" s="101">
        <v>131719.5</v>
      </c>
      <c r="AI31" s="101">
        <v>131719.5</v>
      </c>
      <c r="AJ31" s="101">
        <v>131719.5</v>
      </c>
      <c r="AK31" s="101">
        <v>131719.5</v>
      </c>
      <c r="AL31" s="101">
        <v>131719.5</v>
      </c>
      <c r="AM31" s="101">
        <v>131719.5</v>
      </c>
      <c r="AN31" s="101">
        <v>131719.5</v>
      </c>
      <c r="AO31" s="101">
        <v>131719.5</v>
      </c>
      <c r="AP31" s="101">
        <v>131719.5</v>
      </c>
      <c r="AQ31" s="101">
        <v>131719.5</v>
      </c>
      <c r="AR31" s="101">
        <v>131719.5</v>
      </c>
      <c r="AS31" s="101">
        <v>131719.5</v>
      </c>
      <c r="AT31" s="101">
        <v>131719.5</v>
      </c>
      <c r="AU31" s="101">
        <v>131719.5</v>
      </c>
      <c r="AV31" s="101">
        <v>131719.5</v>
      </c>
      <c r="AW31" s="101">
        <v>131719.5</v>
      </c>
      <c r="AX31" s="101">
        <v>131719.5</v>
      </c>
      <c r="AY31" s="101">
        <v>131719.5</v>
      </c>
      <c r="AZ31" s="101">
        <v>131719.5</v>
      </c>
    </row>
    <row r="32" spans="1:52" s="35" customFormat="1" x14ac:dyDescent="0.35">
      <c r="A32" s="36" t="s">
        <v>179</v>
      </c>
      <c r="B32" s="100">
        <v>7497.5</v>
      </c>
      <c r="C32" s="100">
        <v>7397</v>
      </c>
      <c r="D32" s="100">
        <v>7296.5</v>
      </c>
      <c r="E32" s="100">
        <v>7196</v>
      </c>
      <c r="F32" s="100">
        <v>7095.5</v>
      </c>
      <c r="G32" s="100">
        <v>6995</v>
      </c>
      <c r="H32" s="100">
        <v>6894.5</v>
      </c>
      <c r="I32" s="100">
        <v>6794</v>
      </c>
      <c r="J32" s="100">
        <v>7755</v>
      </c>
      <c r="K32" s="100">
        <v>8089</v>
      </c>
      <c r="L32" s="100">
        <v>8463</v>
      </c>
      <c r="M32" s="100">
        <v>9447</v>
      </c>
      <c r="N32" s="100">
        <v>9230</v>
      </c>
      <c r="O32" s="100">
        <v>10048</v>
      </c>
      <c r="P32" s="100">
        <v>10774</v>
      </c>
      <c r="Q32" s="100">
        <v>11438</v>
      </c>
      <c r="R32" s="100">
        <v>12151</v>
      </c>
      <c r="S32" s="100">
        <v>12681</v>
      </c>
      <c r="T32" s="100">
        <v>14146</v>
      </c>
      <c r="U32" s="100">
        <v>15678</v>
      </c>
      <c r="V32" s="100">
        <v>15989</v>
      </c>
      <c r="W32" s="100">
        <v>12557</v>
      </c>
      <c r="X32" s="100">
        <v>12831</v>
      </c>
      <c r="Y32" s="100">
        <v>12964</v>
      </c>
      <c r="Z32" s="100">
        <v>11909</v>
      </c>
      <c r="AA32" s="100">
        <v>11242</v>
      </c>
      <c r="AB32" s="100">
        <v>11211.5</v>
      </c>
      <c r="AC32" s="100">
        <v>11181</v>
      </c>
      <c r="AD32" s="100">
        <v>10315</v>
      </c>
      <c r="AE32" s="100">
        <v>11679</v>
      </c>
      <c r="AF32" s="101">
        <v>11679</v>
      </c>
      <c r="AG32" s="101">
        <v>11679</v>
      </c>
      <c r="AH32" s="101">
        <v>11679</v>
      </c>
      <c r="AI32" s="101">
        <v>11679</v>
      </c>
      <c r="AJ32" s="101">
        <v>11679</v>
      </c>
      <c r="AK32" s="101">
        <v>11679</v>
      </c>
      <c r="AL32" s="101">
        <v>11679</v>
      </c>
      <c r="AM32" s="101">
        <v>11679</v>
      </c>
      <c r="AN32" s="101">
        <v>11679</v>
      </c>
      <c r="AO32" s="101">
        <v>11679</v>
      </c>
      <c r="AP32" s="101">
        <v>11679</v>
      </c>
      <c r="AQ32" s="101">
        <v>11679</v>
      </c>
      <c r="AR32" s="101">
        <v>11679</v>
      </c>
      <c r="AS32" s="101">
        <v>11679</v>
      </c>
      <c r="AT32" s="101">
        <v>11679</v>
      </c>
      <c r="AU32" s="101">
        <v>11679</v>
      </c>
      <c r="AV32" s="101">
        <v>11679</v>
      </c>
      <c r="AW32" s="101">
        <v>11679</v>
      </c>
      <c r="AX32" s="101">
        <v>11679</v>
      </c>
      <c r="AY32" s="101">
        <v>11679</v>
      </c>
      <c r="AZ32" s="101">
        <v>11679</v>
      </c>
    </row>
    <row r="33" spans="1:52" s="35" customFormat="1" x14ac:dyDescent="0.35">
      <c r="A33" s="36" t="s">
        <v>180</v>
      </c>
      <c r="B33" s="100">
        <v>135000</v>
      </c>
      <c r="C33" s="100">
        <v>136500</v>
      </c>
      <c r="D33" s="100">
        <v>138000</v>
      </c>
      <c r="E33" s="100">
        <v>139500</v>
      </c>
      <c r="F33" s="100">
        <v>141000</v>
      </c>
      <c r="G33" s="100">
        <v>142500</v>
      </c>
      <c r="H33" s="100">
        <v>144000</v>
      </c>
      <c r="I33" s="100">
        <v>145500</v>
      </c>
      <c r="J33" s="100">
        <v>147000</v>
      </c>
      <c r="K33" s="100">
        <v>148500</v>
      </c>
      <c r="L33" s="100">
        <v>150000</v>
      </c>
      <c r="M33" s="100">
        <v>155000</v>
      </c>
      <c r="N33" s="100">
        <v>160000</v>
      </c>
      <c r="O33" s="100">
        <v>165000</v>
      </c>
      <c r="P33" s="100">
        <v>170000</v>
      </c>
      <c r="Q33" s="100">
        <v>175000</v>
      </c>
      <c r="R33" s="100">
        <v>180000</v>
      </c>
      <c r="S33" s="100">
        <v>185000</v>
      </c>
      <c r="T33" s="100">
        <v>190000</v>
      </c>
      <c r="U33" s="100">
        <v>177500</v>
      </c>
      <c r="V33" s="100">
        <v>165000</v>
      </c>
      <c r="W33" s="100">
        <v>155000</v>
      </c>
      <c r="X33" s="100">
        <v>155000</v>
      </c>
      <c r="Y33" s="100">
        <v>150000</v>
      </c>
      <c r="Z33" s="100">
        <v>150000</v>
      </c>
      <c r="AA33" s="100">
        <v>155000</v>
      </c>
      <c r="AB33" s="100">
        <v>162500</v>
      </c>
      <c r="AC33" s="100">
        <v>170000</v>
      </c>
      <c r="AD33" s="100">
        <v>175000</v>
      </c>
      <c r="AE33" s="100">
        <v>175000</v>
      </c>
      <c r="AF33" s="101">
        <v>175000</v>
      </c>
      <c r="AG33" s="101">
        <v>175000</v>
      </c>
      <c r="AH33" s="101">
        <v>175000</v>
      </c>
      <c r="AI33" s="101">
        <v>175000</v>
      </c>
      <c r="AJ33" s="101">
        <v>175000</v>
      </c>
      <c r="AK33" s="101">
        <v>175000</v>
      </c>
      <c r="AL33" s="101">
        <v>175000</v>
      </c>
      <c r="AM33" s="101">
        <v>175000</v>
      </c>
      <c r="AN33" s="101">
        <v>175000</v>
      </c>
      <c r="AO33" s="101">
        <v>175000</v>
      </c>
      <c r="AP33" s="101">
        <v>175000</v>
      </c>
      <c r="AQ33" s="101">
        <v>175000</v>
      </c>
      <c r="AR33" s="101">
        <v>175000</v>
      </c>
      <c r="AS33" s="101">
        <v>175000</v>
      </c>
      <c r="AT33" s="101">
        <v>175000</v>
      </c>
      <c r="AU33" s="101">
        <v>175000</v>
      </c>
      <c r="AV33" s="101">
        <v>175000</v>
      </c>
      <c r="AW33" s="101">
        <v>175000</v>
      </c>
      <c r="AX33" s="101">
        <v>175000</v>
      </c>
      <c r="AY33" s="101">
        <v>175000</v>
      </c>
      <c r="AZ33" s="101">
        <v>175000</v>
      </c>
    </row>
    <row r="34" spans="1:52" s="35" customFormat="1" x14ac:dyDescent="0.35">
      <c r="A34" s="38" t="s">
        <v>181</v>
      </c>
      <c r="B34" s="102">
        <v>10000</v>
      </c>
      <c r="C34" s="102">
        <v>10000</v>
      </c>
      <c r="D34" s="102">
        <v>10000</v>
      </c>
      <c r="E34" s="102">
        <v>10000</v>
      </c>
      <c r="F34" s="102">
        <v>10000</v>
      </c>
      <c r="G34" s="102">
        <v>10000</v>
      </c>
      <c r="H34" s="102">
        <v>10000</v>
      </c>
      <c r="I34" s="102">
        <v>10000</v>
      </c>
      <c r="J34" s="102">
        <v>10000</v>
      </c>
      <c r="K34" s="102">
        <v>10000</v>
      </c>
      <c r="L34" s="102">
        <v>10000</v>
      </c>
      <c r="M34" s="102">
        <v>10646</v>
      </c>
      <c r="N34" s="102">
        <v>9895</v>
      </c>
      <c r="O34" s="102">
        <v>9681</v>
      </c>
      <c r="P34" s="102">
        <v>9680</v>
      </c>
      <c r="Q34" s="102">
        <v>9608</v>
      </c>
      <c r="R34" s="102">
        <v>9608</v>
      </c>
      <c r="S34" s="102">
        <v>9713</v>
      </c>
      <c r="T34" s="102">
        <v>9566</v>
      </c>
      <c r="U34" s="102">
        <v>9498</v>
      </c>
      <c r="V34" s="102">
        <v>9510</v>
      </c>
      <c r="W34" s="102">
        <v>8077</v>
      </c>
      <c r="X34" s="102">
        <v>7180</v>
      </c>
      <c r="Y34" s="102">
        <v>7840</v>
      </c>
      <c r="Z34" s="102">
        <v>7362</v>
      </c>
      <c r="AA34" s="102">
        <v>7610</v>
      </c>
      <c r="AB34" s="102">
        <v>7329</v>
      </c>
      <c r="AC34" s="102">
        <v>7048</v>
      </c>
      <c r="AD34" s="102">
        <v>7662</v>
      </c>
      <c r="AE34" s="102">
        <v>7771</v>
      </c>
      <c r="AF34" s="103">
        <v>7771</v>
      </c>
      <c r="AG34" s="103">
        <v>7771</v>
      </c>
      <c r="AH34" s="103">
        <v>7771</v>
      </c>
      <c r="AI34" s="103">
        <v>7771</v>
      </c>
      <c r="AJ34" s="103">
        <v>7771</v>
      </c>
      <c r="AK34" s="103">
        <v>7771</v>
      </c>
      <c r="AL34" s="103">
        <v>7771</v>
      </c>
      <c r="AM34" s="103">
        <v>7771</v>
      </c>
      <c r="AN34" s="103">
        <v>7771</v>
      </c>
      <c r="AO34" s="103">
        <v>7771</v>
      </c>
      <c r="AP34" s="103">
        <v>7771</v>
      </c>
      <c r="AQ34" s="103">
        <v>7771</v>
      </c>
      <c r="AR34" s="103">
        <v>7771</v>
      </c>
      <c r="AS34" s="103">
        <v>7771</v>
      </c>
      <c r="AT34" s="103">
        <v>7771</v>
      </c>
      <c r="AU34" s="103">
        <v>7771</v>
      </c>
      <c r="AV34" s="103">
        <v>7771</v>
      </c>
      <c r="AW34" s="103">
        <v>7771</v>
      </c>
      <c r="AX34" s="103">
        <v>7771</v>
      </c>
      <c r="AY34" s="103">
        <v>7771</v>
      </c>
      <c r="AZ34" s="103">
        <v>7771</v>
      </c>
    </row>
    <row r="35" spans="1:52" s="35" customFormat="1" x14ac:dyDescent="0.35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</row>
    <row r="36" spans="1:52" s="35" customFormat="1" x14ac:dyDescent="0.35">
      <c r="A36" s="36" t="s">
        <v>182</v>
      </c>
      <c r="B36" s="35" t="s">
        <v>270</v>
      </c>
    </row>
    <row r="37" spans="1:52" x14ac:dyDescent="0.35">
      <c r="B37" s="35" t="s">
        <v>278</v>
      </c>
    </row>
    <row r="38" spans="1:52" x14ac:dyDescent="0.35">
      <c r="B38" s="35" t="s">
        <v>271</v>
      </c>
    </row>
    <row r="39" spans="1:52" x14ac:dyDescent="0.35">
      <c r="B39" s="35" t="s">
        <v>263</v>
      </c>
    </row>
    <row r="40" spans="1:52" x14ac:dyDescent="0.35">
      <c r="B40" s="35" t="s">
        <v>264</v>
      </c>
    </row>
    <row r="41" spans="1:52" s="35" customFormat="1" x14ac:dyDescent="0.35">
      <c r="A41" s="36" t="s">
        <v>183</v>
      </c>
      <c r="B41" s="35" t="s">
        <v>184</v>
      </c>
    </row>
    <row r="42" spans="1:52" x14ac:dyDescent="0.35">
      <c r="A42" s="43"/>
      <c r="B42" t="s">
        <v>185</v>
      </c>
    </row>
    <row r="43" spans="1:52" x14ac:dyDescent="0.35">
      <c r="A43" s="44"/>
    </row>
    <row r="44" spans="1:52" x14ac:dyDescent="0.35">
      <c r="A44" s="43"/>
    </row>
    <row r="45" spans="1:52" x14ac:dyDescent="0.35">
      <c r="A45" s="43"/>
    </row>
    <row r="46" spans="1:52" x14ac:dyDescent="0.35">
      <c r="A46" s="44"/>
    </row>
    <row r="47" spans="1:52" x14ac:dyDescent="0.35">
      <c r="A47" s="43"/>
    </row>
    <row r="48" spans="1:52" x14ac:dyDescent="0.35">
      <c r="A48" s="43"/>
    </row>
    <row r="49" spans="1:1" x14ac:dyDescent="0.35">
      <c r="A49" s="44"/>
    </row>
    <row r="50" spans="1:1" x14ac:dyDescent="0.35">
      <c r="A50" s="43"/>
    </row>
    <row r="51" spans="1:1" x14ac:dyDescent="0.35">
      <c r="A51" s="43"/>
    </row>
    <row r="52" spans="1:1" x14ac:dyDescent="0.35">
      <c r="A52" s="44"/>
    </row>
    <row r="53" spans="1:1" x14ac:dyDescent="0.35">
      <c r="A53" s="45"/>
    </row>
    <row r="54" spans="1:1" x14ac:dyDescent="0.35">
      <c r="A54" s="45"/>
    </row>
    <row r="55" spans="1:1" x14ac:dyDescent="0.35">
      <c r="A55" s="45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G156"/>
  <sheetViews>
    <sheetView workbookViewId="0">
      <selection activeCell="B157" sqref="B157"/>
    </sheetView>
  </sheetViews>
  <sheetFormatPr defaultColWidth="9.1796875" defaultRowHeight="12.5" x14ac:dyDescent="0.25"/>
  <cols>
    <col min="1" max="1" width="27.453125" style="23" bestFit="1" customWidth="1"/>
    <col min="2" max="2" width="53.26953125" style="23" bestFit="1" customWidth="1"/>
    <col min="3" max="3" width="21.1796875" style="23" bestFit="1" customWidth="1"/>
    <col min="4" max="4" width="9.1796875" style="23"/>
    <col min="5" max="8" width="0" style="23" hidden="1" customWidth="1"/>
    <col min="9" max="9" width="9.1796875" style="23"/>
    <col min="10" max="13" width="0" style="23" hidden="1" customWidth="1"/>
    <col min="14" max="14" width="9.1796875" style="23"/>
    <col min="15" max="18" width="0" style="23" hidden="1" customWidth="1"/>
    <col min="19" max="19" width="9.1796875" style="23"/>
    <col min="20" max="23" width="0" style="23" hidden="1" customWidth="1"/>
    <col min="24" max="24" width="9.1796875" style="23"/>
    <col min="25" max="28" width="0" style="23" hidden="1" customWidth="1"/>
    <col min="29" max="16384" width="9.1796875" style="23"/>
  </cols>
  <sheetData>
    <row r="1" spans="1:267" ht="18.5" x14ac:dyDescent="0.45">
      <c r="A1" s="30" t="s">
        <v>57</v>
      </c>
    </row>
    <row r="2" spans="1:267" ht="14.5" x14ac:dyDescent="0.35">
      <c r="A2" s="31" t="s">
        <v>186</v>
      </c>
    </row>
    <row r="3" spans="1:267" s="11" customFormat="1" ht="14.5" x14ac:dyDescent="0.35"/>
    <row r="4" spans="1:267" s="11" customFormat="1" ht="14.5" x14ac:dyDescent="0.35">
      <c r="A4" s="31" t="s">
        <v>187</v>
      </c>
    </row>
    <row r="5" spans="1:267" s="11" customFormat="1" ht="14.5" x14ac:dyDescent="0.35">
      <c r="A5" s="31"/>
    </row>
    <row r="6" spans="1:267" s="16" customFormat="1" ht="14.5" x14ac:dyDescent="0.35">
      <c r="A6" s="46" t="s">
        <v>104</v>
      </c>
      <c r="B6" s="46" t="s">
        <v>105</v>
      </c>
      <c r="C6" s="46" t="s">
        <v>188</v>
      </c>
      <c r="D6" s="47">
        <v>1990</v>
      </c>
      <c r="E6" s="47">
        <v>1991</v>
      </c>
      <c r="F6" s="47">
        <v>1992</v>
      </c>
      <c r="G6" s="47">
        <v>1993</v>
      </c>
      <c r="H6" s="47">
        <v>1994</v>
      </c>
      <c r="I6" s="47">
        <v>1995</v>
      </c>
      <c r="J6" s="47">
        <v>1996</v>
      </c>
      <c r="K6" s="47">
        <v>1997</v>
      </c>
      <c r="L6" s="47">
        <v>1998</v>
      </c>
      <c r="M6" s="47">
        <v>1999</v>
      </c>
      <c r="N6" s="47">
        <v>2000</v>
      </c>
      <c r="O6" s="47">
        <v>2001</v>
      </c>
      <c r="P6" s="47">
        <v>2002</v>
      </c>
      <c r="Q6" s="47">
        <v>2003</v>
      </c>
      <c r="R6" s="47">
        <v>2004</v>
      </c>
      <c r="S6" s="47">
        <v>2005</v>
      </c>
      <c r="T6" s="47">
        <v>2006</v>
      </c>
      <c r="U6" s="47">
        <v>2007</v>
      </c>
      <c r="V6" s="47">
        <v>2008</v>
      </c>
      <c r="W6" s="47">
        <v>2009</v>
      </c>
      <c r="X6" s="47">
        <v>2010</v>
      </c>
      <c r="Y6" s="47">
        <v>2011</v>
      </c>
      <c r="Z6" s="47">
        <v>2012</v>
      </c>
      <c r="AA6" s="47">
        <v>2013</v>
      </c>
      <c r="AB6" s="47">
        <v>2014</v>
      </c>
      <c r="AC6" s="47">
        <v>2015</v>
      </c>
      <c r="AD6" s="47">
        <v>2016</v>
      </c>
      <c r="AE6" s="47">
        <v>2017</v>
      </c>
      <c r="AF6" s="47">
        <v>2018</v>
      </c>
      <c r="AG6" s="47">
        <v>2019</v>
      </c>
      <c r="AH6" s="46">
        <v>2020</v>
      </c>
      <c r="AI6" s="46">
        <v>2021</v>
      </c>
      <c r="AJ6" s="46">
        <v>2022</v>
      </c>
      <c r="AK6" s="46">
        <v>2023</v>
      </c>
      <c r="AL6" s="46">
        <v>2024</v>
      </c>
      <c r="AM6" s="46">
        <v>2025</v>
      </c>
      <c r="AN6" s="46">
        <v>2026</v>
      </c>
      <c r="AO6" s="46">
        <v>2027</v>
      </c>
      <c r="AP6" s="46">
        <v>2028</v>
      </c>
      <c r="AQ6" s="46">
        <v>2029</v>
      </c>
      <c r="AR6" s="46">
        <v>2030</v>
      </c>
      <c r="AS6" s="46">
        <v>2031</v>
      </c>
      <c r="AT6" s="46">
        <v>2032</v>
      </c>
      <c r="AU6" s="46">
        <v>2033</v>
      </c>
      <c r="AV6" s="46">
        <v>2034</v>
      </c>
      <c r="AW6" s="46">
        <v>2035</v>
      </c>
      <c r="AX6" s="46">
        <v>2036</v>
      </c>
      <c r="AY6" s="46">
        <v>2037</v>
      </c>
      <c r="AZ6" s="46">
        <v>2038</v>
      </c>
      <c r="BA6" s="46">
        <v>2039</v>
      </c>
      <c r="BB6" s="46">
        <v>2040</v>
      </c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  <c r="IX6" s="48"/>
      <c r="IY6" s="48"/>
      <c r="IZ6" s="48"/>
      <c r="JA6" s="48"/>
      <c r="JB6" s="48"/>
      <c r="JC6" s="48"/>
      <c r="JD6" s="48"/>
      <c r="JE6" s="48"/>
      <c r="JF6" s="48"/>
      <c r="JG6" s="48"/>
    </row>
    <row r="7" spans="1:267" s="35" customFormat="1" ht="14.5" x14ac:dyDescent="0.35">
      <c r="A7" s="37" t="s">
        <v>189</v>
      </c>
      <c r="B7" s="37" t="s">
        <v>58</v>
      </c>
      <c r="C7" s="49" t="s">
        <v>38</v>
      </c>
      <c r="D7" s="104">
        <v>1</v>
      </c>
      <c r="E7" s="104">
        <v>1</v>
      </c>
      <c r="F7" s="104">
        <v>1</v>
      </c>
      <c r="G7" s="104">
        <v>1</v>
      </c>
      <c r="H7" s="104">
        <v>1</v>
      </c>
      <c r="I7" s="104">
        <v>1</v>
      </c>
      <c r="J7" s="104">
        <v>1</v>
      </c>
      <c r="K7" s="104">
        <v>1</v>
      </c>
      <c r="L7" s="104">
        <v>1</v>
      </c>
      <c r="M7" s="104">
        <v>1</v>
      </c>
      <c r="N7" s="104">
        <v>1</v>
      </c>
      <c r="O7" s="104">
        <v>0.90909090909090917</v>
      </c>
      <c r="P7" s="104">
        <v>0.86</v>
      </c>
      <c r="Q7" s="104">
        <v>0.82</v>
      </c>
      <c r="R7" s="104">
        <v>0.77</v>
      </c>
      <c r="S7" s="104">
        <v>0.83599999999999997</v>
      </c>
      <c r="T7" s="104">
        <v>0.90199999999999991</v>
      </c>
      <c r="U7" s="104">
        <v>0.96799999999999997</v>
      </c>
      <c r="V7" s="104">
        <v>0.97099999999999997</v>
      </c>
      <c r="W7" s="104">
        <v>0.97</v>
      </c>
      <c r="X7" s="104">
        <v>0.97</v>
      </c>
      <c r="Y7" s="104">
        <v>0.96699999999999997</v>
      </c>
      <c r="Z7" s="104">
        <v>0.96899999999999997</v>
      </c>
      <c r="AA7" s="104">
        <v>0.97499999999999998</v>
      </c>
      <c r="AB7" s="104">
        <v>0.96899999999999997</v>
      </c>
      <c r="AC7" s="104">
        <v>0.96499999999999997</v>
      </c>
      <c r="AD7" s="104">
        <v>0.96499999999999997</v>
      </c>
      <c r="AE7" s="104">
        <v>0.96599999999999997</v>
      </c>
      <c r="AF7" s="104">
        <v>0.96199999999999997</v>
      </c>
      <c r="AG7" s="104">
        <v>0.95899999999999996</v>
      </c>
      <c r="AH7" s="108">
        <v>0.95899999999999996</v>
      </c>
      <c r="AI7" s="108">
        <v>0.95899999999999996</v>
      </c>
      <c r="AJ7" s="108">
        <v>0.95899999999999996</v>
      </c>
      <c r="AK7" s="108">
        <v>0.95899999999999996</v>
      </c>
      <c r="AL7" s="108">
        <v>0.95899999999999996</v>
      </c>
      <c r="AM7" s="108">
        <v>0.95899999999999996</v>
      </c>
      <c r="AN7" s="108">
        <v>0.95899999999999996</v>
      </c>
      <c r="AO7" s="108">
        <v>0.95899999999999996</v>
      </c>
      <c r="AP7" s="108">
        <v>0.95899999999999996</v>
      </c>
      <c r="AQ7" s="108">
        <v>0.95899999999999996</v>
      </c>
      <c r="AR7" s="108">
        <v>0.95899999999999996</v>
      </c>
      <c r="AS7" s="108">
        <v>0.95899999999999996</v>
      </c>
      <c r="AT7" s="108">
        <v>0.95899999999999996</v>
      </c>
      <c r="AU7" s="108">
        <v>0.95899999999999996</v>
      </c>
      <c r="AV7" s="108">
        <v>0.95899999999999996</v>
      </c>
      <c r="AW7" s="108">
        <v>0.95899999999999996</v>
      </c>
      <c r="AX7" s="108">
        <v>0.95899999999999996</v>
      </c>
      <c r="AY7" s="108">
        <v>0.95899999999999996</v>
      </c>
      <c r="AZ7" s="108">
        <v>0.95899999999999996</v>
      </c>
      <c r="BA7" s="108">
        <v>0.95899999999999996</v>
      </c>
      <c r="BB7" s="108">
        <v>0.95899999999999996</v>
      </c>
    </row>
    <row r="8" spans="1:267" s="40" customFormat="1" ht="14.5" x14ac:dyDescent="0.35">
      <c r="A8" s="50"/>
      <c r="B8" s="50" t="s">
        <v>59</v>
      </c>
      <c r="C8" s="51" t="s">
        <v>38</v>
      </c>
      <c r="D8" s="105">
        <v>0</v>
      </c>
      <c r="E8" s="105">
        <v>0</v>
      </c>
      <c r="F8" s="105">
        <v>0</v>
      </c>
      <c r="G8" s="105">
        <v>0</v>
      </c>
      <c r="H8" s="105">
        <v>0</v>
      </c>
      <c r="I8" s="105">
        <v>0</v>
      </c>
      <c r="J8" s="105">
        <v>0</v>
      </c>
      <c r="K8" s="105">
        <v>0</v>
      </c>
      <c r="L8" s="105">
        <v>0</v>
      </c>
      <c r="M8" s="105">
        <v>0</v>
      </c>
      <c r="N8" s="105">
        <v>0</v>
      </c>
      <c r="O8" s="105">
        <v>9.0909090909090912E-2</v>
      </c>
      <c r="P8" s="105">
        <v>0.14000000000000001</v>
      </c>
      <c r="Q8" s="105">
        <v>0.18</v>
      </c>
      <c r="R8" s="105">
        <v>0.23</v>
      </c>
      <c r="S8" s="105">
        <v>0.16400000000000001</v>
      </c>
      <c r="T8" s="105">
        <v>9.8000000000000004E-2</v>
      </c>
      <c r="U8" s="105">
        <v>3.2000000000000001E-2</v>
      </c>
      <c r="V8" s="105">
        <v>2.9000000000000001E-2</v>
      </c>
      <c r="W8" s="105">
        <v>0.03</v>
      </c>
      <c r="X8" s="105">
        <v>0.03</v>
      </c>
      <c r="Y8" s="105">
        <v>3.3000000000000002E-2</v>
      </c>
      <c r="Z8" s="105">
        <v>3.1E-2</v>
      </c>
      <c r="AA8" s="105">
        <v>2.5000000000000001E-2</v>
      </c>
      <c r="AB8" s="105">
        <v>3.1E-2</v>
      </c>
      <c r="AC8" s="105">
        <v>3.5000000000000003E-2</v>
      </c>
      <c r="AD8" s="105">
        <v>3.5000000000000003E-2</v>
      </c>
      <c r="AE8" s="105">
        <v>3.4000000000000002E-2</v>
      </c>
      <c r="AF8" s="105">
        <v>3.7999999999999999E-2</v>
      </c>
      <c r="AG8" s="105">
        <v>4.1000000000000002E-2</v>
      </c>
      <c r="AH8" s="109">
        <v>4.1000000000000002E-2</v>
      </c>
      <c r="AI8" s="109">
        <v>4.1000000000000002E-2</v>
      </c>
      <c r="AJ8" s="109">
        <v>4.1000000000000002E-2</v>
      </c>
      <c r="AK8" s="109">
        <v>4.1000000000000002E-2</v>
      </c>
      <c r="AL8" s="109">
        <v>4.1000000000000002E-2</v>
      </c>
      <c r="AM8" s="109">
        <v>4.1000000000000002E-2</v>
      </c>
      <c r="AN8" s="109">
        <v>4.1000000000000002E-2</v>
      </c>
      <c r="AO8" s="109">
        <v>4.1000000000000002E-2</v>
      </c>
      <c r="AP8" s="109">
        <v>4.1000000000000002E-2</v>
      </c>
      <c r="AQ8" s="109">
        <v>4.1000000000000002E-2</v>
      </c>
      <c r="AR8" s="109">
        <v>4.1000000000000002E-2</v>
      </c>
      <c r="AS8" s="109">
        <v>4.1000000000000002E-2</v>
      </c>
      <c r="AT8" s="109">
        <v>4.1000000000000002E-2</v>
      </c>
      <c r="AU8" s="109">
        <v>4.1000000000000002E-2</v>
      </c>
      <c r="AV8" s="109">
        <v>4.1000000000000002E-2</v>
      </c>
      <c r="AW8" s="109">
        <v>4.1000000000000002E-2</v>
      </c>
      <c r="AX8" s="109">
        <v>4.1000000000000002E-2</v>
      </c>
      <c r="AY8" s="109">
        <v>4.1000000000000002E-2</v>
      </c>
      <c r="AZ8" s="109">
        <v>4.1000000000000002E-2</v>
      </c>
      <c r="BA8" s="109">
        <v>4.1000000000000002E-2</v>
      </c>
      <c r="BB8" s="109">
        <v>4.1000000000000002E-2</v>
      </c>
    </row>
    <row r="9" spans="1:267" s="35" customFormat="1" ht="14.5" x14ac:dyDescent="0.35">
      <c r="A9" s="37" t="s">
        <v>190</v>
      </c>
      <c r="B9" s="37" t="s">
        <v>58</v>
      </c>
      <c r="C9" s="49" t="s">
        <v>38</v>
      </c>
      <c r="D9" s="104">
        <v>1</v>
      </c>
      <c r="E9" s="104">
        <v>1</v>
      </c>
      <c r="F9" s="104">
        <v>1</v>
      </c>
      <c r="G9" s="104">
        <v>1</v>
      </c>
      <c r="H9" s="104">
        <v>1</v>
      </c>
      <c r="I9" s="104">
        <v>1</v>
      </c>
      <c r="J9" s="104">
        <v>1</v>
      </c>
      <c r="K9" s="104">
        <v>1</v>
      </c>
      <c r="L9" s="104">
        <v>1</v>
      </c>
      <c r="M9" s="104">
        <v>1</v>
      </c>
      <c r="N9" s="104">
        <v>1</v>
      </c>
      <c r="O9" s="104">
        <v>0.90909090909090917</v>
      </c>
      <c r="P9" s="104">
        <v>0.86</v>
      </c>
      <c r="Q9" s="104">
        <v>0.82</v>
      </c>
      <c r="R9" s="104">
        <v>0.77</v>
      </c>
      <c r="S9" s="104">
        <v>0.83</v>
      </c>
      <c r="T9" s="104">
        <v>0.88900000000000001</v>
      </c>
      <c r="U9" s="104">
        <v>0.94899999999999995</v>
      </c>
      <c r="V9" s="104">
        <v>0.95599999999999996</v>
      </c>
      <c r="W9" s="104">
        <v>0.95599999999999996</v>
      </c>
      <c r="X9" s="104">
        <v>0.95599999999999996</v>
      </c>
      <c r="Y9" s="104">
        <v>0.95899999999999996</v>
      </c>
      <c r="Z9" s="104">
        <v>0.95499999999999996</v>
      </c>
      <c r="AA9" s="104">
        <v>0.94199999999999995</v>
      </c>
      <c r="AB9" s="104">
        <v>0.96499999999999997</v>
      </c>
      <c r="AC9" s="104">
        <v>0.96699999999999997</v>
      </c>
      <c r="AD9" s="104">
        <v>0.97199999999999998</v>
      </c>
      <c r="AE9" s="104">
        <v>0.96599999999999997</v>
      </c>
      <c r="AF9" s="104">
        <v>0.97399999999999998</v>
      </c>
      <c r="AG9" s="104">
        <v>0.96899999999999997</v>
      </c>
      <c r="AH9" s="108">
        <v>0.96899999999999997</v>
      </c>
      <c r="AI9" s="108">
        <v>0.96899999999999997</v>
      </c>
      <c r="AJ9" s="108">
        <v>0.96899999999999997</v>
      </c>
      <c r="AK9" s="108">
        <v>0.96899999999999997</v>
      </c>
      <c r="AL9" s="108">
        <v>0.96899999999999997</v>
      </c>
      <c r="AM9" s="108">
        <v>0.96899999999999997</v>
      </c>
      <c r="AN9" s="108">
        <v>0.96899999999999997</v>
      </c>
      <c r="AO9" s="108">
        <v>0.96899999999999997</v>
      </c>
      <c r="AP9" s="108">
        <v>0.96899999999999997</v>
      </c>
      <c r="AQ9" s="108">
        <v>0.96899999999999997</v>
      </c>
      <c r="AR9" s="108">
        <v>0.96899999999999997</v>
      </c>
      <c r="AS9" s="108">
        <v>0.96899999999999997</v>
      </c>
      <c r="AT9" s="108">
        <v>0.96899999999999997</v>
      </c>
      <c r="AU9" s="108">
        <v>0.96899999999999997</v>
      </c>
      <c r="AV9" s="108">
        <v>0.96899999999999997</v>
      </c>
      <c r="AW9" s="108">
        <v>0.96899999999999997</v>
      </c>
      <c r="AX9" s="108">
        <v>0.96899999999999997</v>
      </c>
      <c r="AY9" s="108">
        <v>0.96899999999999997</v>
      </c>
      <c r="AZ9" s="108">
        <v>0.96899999999999997</v>
      </c>
      <c r="BA9" s="108">
        <v>0.96899999999999997</v>
      </c>
      <c r="BB9" s="108">
        <v>0.96899999999999997</v>
      </c>
    </row>
    <row r="10" spans="1:267" s="40" customFormat="1" ht="14.5" x14ac:dyDescent="0.35">
      <c r="A10" s="50"/>
      <c r="B10" s="50" t="s">
        <v>59</v>
      </c>
      <c r="C10" s="51" t="s">
        <v>38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  <c r="I10" s="105">
        <v>0</v>
      </c>
      <c r="J10" s="105">
        <v>0</v>
      </c>
      <c r="K10" s="105">
        <v>0</v>
      </c>
      <c r="L10" s="105">
        <v>0</v>
      </c>
      <c r="M10" s="105">
        <v>0</v>
      </c>
      <c r="N10" s="105">
        <v>0</v>
      </c>
      <c r="O10" s="105">
        <v>9.0909090909090912E-2</v>
      </c>
      <c r="P10" s="105">
        <v>0.14000000000000001</v>
      </c>
      <c r="Q10" s="105">
        <v>0.18</v>
      </c>
      <c r="R10" s="105">
        <v>0.23</v>
      </c>
      <c r="S10" s="105">
        <v>0.17</v>
      </c>
      <c r="T10" s="105">
        <v>0.111</v>
      </c>
      <c r="U10" s="105">
        <v>5.0999999999999997E-2</v>
      </c>
      <c r="V10" s="105">
        <v>4.3999999999999997E-2</v>
      </c>
      <c r="W10" s="105">
        <v>4.3999999999999997E-2</v>
      </c>
      <c r="X10" s="105">
        <v>4.3999999999999997E-2</v>
      </c>
      <c r="Y10" s="105">
        <v>4.1000000000000002E-2</v>
      </c>
      <c r="Z10" s="105">
        <v>4.4999999999999998E-2</v>
      </c>
      <c r="AA10" s="105">
        <v>5.8000000000000003E-2</v>
      </c>
      <c r="AB10" s="105">
        <v>3.5000000000000003E-2</v>
      </c>
      <c r="AC10" s="105">
        <v>3.3000000000000002E-2</v>
      </c>
      <c r="AD10" s="105">
        <v>2.8000000000000001E-2</v>
      </c>
      <c r="AE10" s="105">
        <v>3.4000000000000002E-2</v>
      </c>
      <c r="AF10" s="105">
        <v>2.5999999999999999E-2</v>
      </c>
      <c r="AG10" s="105">
        <v>3.1E-2</v>
      </c>
      <c r="AH10" s="109">
        <v>3.1E-2</v>
      </c>
      <c r="AI10" s="109">
        <v>3.1E-2</v>
      </c>
      <c r="AJ10" s="109">
        <v>3.1E-2</v>
      </c>
      <c r="AK10" s="109">
        <v>3.1E-2</v>
      </c>
      <c r="AL10" s="109">
        <v>3.1E-2</v>
      </c>
      <c r="AM10" s="109">
        <v>3.1E-2</v>
      </c>
      <c r="AN10" s="109">
        <v>3.1E-2</v>
      </c>
      <c r="AO10" s="109">
        <v>3.1E-2</v>
      </c>
      <c r="AP10" s="109">
        <v>3.1E-2</v>
      </c>
      <c r="AQ10" s="109">
        <v>3.1E-2</v>
      </c>
      <c r="AR10" s="109">
        <v>3.1E-2</v>
      </c>
      <c r="AS10" s="109">
        <v>3.1E-2</v>
      </c>
      <c r="AT10" s="109">
        <v>3.1E-2</v>
      </c>
      <c r="AU10" s="109">
        <v>3.1E-2</v>
      </c>
      <c r="AV10" s="109">
        <v>3.1E-2</v>
      </c>
      <c r="AW10" s="109">
        <v>3.1E-2</v>
      </c>
      <c r="AX10" s="109">
        <v>3.1E-2</v>
      </c>
      <c r="AY10" s="109">
        <v>3.1E-2</v>
      </c>
      <c r="AZ10" s="109">
        <v>3.1E-2</v>
      </c>
      <c r="BA10" s="109">
        <v>3.1E-2</v>
      </c>
      <c r="BB10" s="109">
        <v>3.1E-2</v>
      </c>
    </row>
    <row r="11" spans="1:267" s="35" customFormat="1" ht="14.5" x14ac:dyDescent="0.35">
      <c r="A11" s="37" t="s">
        <v>191</v>
      </c>
      <c r="B11" s="37" t="s">
        <v>60</v>
      </c>
      <c r="C11" s="49" t="s">
        <v>38</v>
      </c>
      <c r="D11" s="107">
        <v>0.19600000000000001</v>
      </c>
      <c r="E11" s="107">
        <v>0.185</v>
      </c>
      <c r="F11" s="107">
        <v>0.17499999999999999</v>
      </c>
      <c r="G11" s="107">
        <v>0.16400000000000001</v>
      </c>
      <c r="H11" s="107">
        <v>0.153</v>
      </c>
      <c r="I11" s="107">
        <v>0.14199999999999999</v>
      </c>
      <c r="J11" s="107">
        <v>0.13200000000000001</v>
      </c>
      <c r="K11" s="107">
        <v>0.121</v>
      </c>
      <c r="L11" s="107">
        <v>0.11</v>
      </c>
      <c r="M11" s="107">
        <v>0.11</v>
      </c>
      <c r="N11" s="107">
        <v>0.1</v>
      </c>
      <c r="O11" s="107">
        <v>0.09</v>
      </c>
      <c r="P11" s="107">
        <v>0.08</v>
      </c>
      <c r="Q11" s="107">
        <v>0.08</v>
      </c>
      <c r="R11" s="107">
        <v>7.0000000000000007E-2</v>
      </c>
      <c r="S11" s="107">
        <v>0.06</v>
      </c>
      <c r="T11" s="107">
        <v>0.05</v>
      </c>
      <c r="U11" s="107">
        <v>0.04</v>
      </c>
      <c r="V11" s="107">
        <v>3.6999999999999998E-2</v>
      </c>
      <c r="W11" s="107">
        <v>3.1E-2</v>
      </c>
      <c r="X11" s="107">
        <v>3.1E-2</v>
      </c>
      <c r="Y11" s="107">
        <v>2.5000000000000001E-2</v>
      </c>
      <c r="Z11" s="107">
        <v>2.3E-2</v>
      </c>
      <c r="AA11" s="107">
        <v>2.1000000000000001E-2</v>
      </c>
      <c r="AB11" s="107">
        <v>1.7999999999999999E-2</v>
      </c>
      <c r="AC11" s="107">
        <v>1.7000000000000001E-2</v>
      </c>
      <c r="AD11" s="107">
        <v>1.4E-2</v>
      </c>
      <c r="AE11" s="107">
        <v>1.2999999999999999E-2</v>
      </c>
      <c r="AF11" s="107">
        <v>1.0999999999999999E-2</v>
      </c>
      <c r="AG11" s="107">
        <v>8.9999999999999993E-3</v>
      </c>
      <c r="AH11" s="110">
        <v>8.9999999999999993E-3</v>
      </c>
      <c r="AI11" s="110">
        <v>8.9999999999999993E-3</v>
      </c>
      <c r="AJ11" s="110">
        <v>8.9999999999999993E-3</v>
      </c>
      <c r="AK11" s="110">
        <v>8.9999999999999993E-3</v>
      </c>
      <c r="AL11" s="110">
        <v>8.9999999999999993E-3</v>
      </c>
      <c r="AM11" s="110">
        <v>8.9999999999999993E-3</v>
      </c>
      <c r="AN11" s="110">
        <v>8.9999999999999993E-3</v>
      </c>
      <c r="AO11" s="110">
        <v>8.9999999999999993E-3</v>
      </c>
      <c r="AP11" s="110">
        <v>8.9999999999999993E-3</v>
      </c>
      <c r="AQ11" s="110">
        <v>8.9999999999999993E-3</v>
      </c>
      <c r="AR11" s="110">
        <v>8.9999999999999993E-3</v>
      </c>
      <c r="AS11" s="110">
        <v>8.9999999999999993E-3</v>
      </c>
      <c r="AT11" s="110">
        <v>8.9999999999999993E-3</v>
      </c>
      <c r="AU11" s="110">
        <v>8.9999999999999993E-3</v>
      </c>
      <c r="AV11" s="110">
        <v>8.9999999999999993E-3</v>
      </c>
      <c r="AW11" s="110">
        <v>8.9999999999999993E-3</v>
      </c>
      <c r="AX11" s="110">
        <v>8.9999999999999993E-3</v>
      </c>
      <c r="AY11" s="110">
        <v>8.9999999999999993E-3</v>
      </c>
      <c r="AZ11" s="110">
        <v>8.9999999999999993E-3</v>
      </c>
      <c r="BA11" s="110">
        <v>8.9999999999999993E-3</v>
      </c>
      <c r="BB11" s="110">
        <v>8.9999999999999993E-3</v>
      </c>
    </row>
    <row r="12" spans="1:267" s="35" customFormat="1" ht="14.5" x14ac:dyDescent="0.35">
      <c r="A12" s="37"/>
      <c r="B12" s="37" t="s">
        <v>61</v>
      </c>
      <c r="C12" s="52">
        <v>20</v>
      </c>
      <c r="D12" s="107">
        <v>0.19600000000000001</v>
      </c>
      <c r="E12" s="107">
        <v>0.185</v>
      </c>
      <c r="F12" s="107">
        <v>0.17499999999999999</v>
      </c>
      <c r="G12" s="107">
        <v>0.16400000000000001</v>
      </c>
      <c r="H12" s="107">
        <v>0.153</v>
      </c>
      <c r="I12" s="107">
        <v>0.14199999999999999</v>
      </c>
      <c r="J12" s="107">
        <v>0.13200000000000001</v>
      </c>
      <c r="K12" s="107">
        <v>0.121</v>
      </c>
      <c r="L12" s="107">
        <v>0.11</v>
      </c>
      <c r="M12" s="107">
        <v>0.11</v>
      </c>
      <c r="N12" s="107">
        <v>0.1</v>
      </c>
      <c r="O12" s="107">
        <v>0.09</v>
      </c>
      <c r="P12" s="107">
        <v>0.08</v>
      </c>
      <c r="Q12" s="107">
        <v>0.08</v>
      </c>
      <c r="R12" s="107">
        <v>7.0000000000000007E-2</v>
      </c>
      <c r="S12" s="107">
        <v>0.05</v>
      </c>
      <c r="T12" s="107">
        <v>0.03</v>
      </c>
      <c r="U12" s="107">
        <v>0.01</v>
      </c>
      <c r="V12" s="107">
        <v>8.0000000000000002E-3</v>
      </c>
      <c r="W12" s="107">
        <v>8.0000000000000002E-3</v>
      </c>
      <c r="X12" s="107">
        <v>8.0000000000000002E-3</v>
      </c>
      <c r="Y12" s="107">
        <v>8.0000000000000002E-3</v>
      </c>
      <c r="Z12" s="107">
        <v>6.0000000000000001E-3</v>
      </c>
      <c r="AA12" s="107">
        <v>6.0000000000000001E-3</v>
      </c>
      <c r="AB12" s="107">
        <v>5.0000000000000001E-3</v>
      </c>
      <c r="AC12" s="107">
        <v>5.0000000000000001E-3</v>
      </c>
      <c r="AD12" s="107">
        <v>4.0000000000000001E-3</v>
      </c>
      <c r="AE12" s="107">
        <v>3.0000000000000001E-3</v>
      </c>
      <c r="AF12" s="107">
        <v>3.0000000000000001E-3</v>
      </c>
      <c r="AG12" s="107">
        <v>3.0000000000000001E-3</v>
      </c>
      <c r="AH12" s="111">
        <v>3.0000000000000001E-3</v>
      </c>
      <c r="AI12" s="111">
        <v>3.0000000000000001E-3</v>
      </c>
      <c r="AJ12" s="111">
        <v>3.0000000000000001E-3</v>
      </c>
      <c r="AK12" s="111">
        <v>3.0000000000000001E-3</v>
      </c>
      <c r="AL12" s="111">
        <v>3.0000000000000001E-3</v>
      </c>
      <c r="AM12" s="111">
        <v>3.0000000000000001E-3</v>
      </c>
      <c r="AN12" s="111">
        <v>3.0000000000000001E-3</v>
      </c>
      <c r="AO12" s="111">
        <v>3.0000000000000001E-3</v>
      </c>
      <c r="AP12" s="111">
        <v>3.0000000000000001E-3</v>
      </c>
      <c r="AQ12" s="111">
        <v>3.0000000000000001E-3</v>
      </c>
      <c r="AR12" s="111">
        <v>3.0000000000000001E-3</v>
      </c>
      <c r="AS12" s="111">
        <v>3.0000000000000001E-3</v>
      </c>
      <c r="AT12" s="111">
        <v>3.0000000000000001E-3</v>
      </c>
      <c r="AU12" s="111">
        <v>3.0000000000000001E-3</v>
      </c>
      <c r="AV12" s="111">
        <v>3.0000000000000001E-3</v>
      </c>
      <c r="AW12" s="111">
        <v>3.0000000000000001E-3</v>
      </c>
      <c r="AX12" s="111">
        <v>3.0000000000000001E-3</v>
      </c>
      <c r="AY12" s="111">
        <v>3.0000000000000001E-3</v>
      </c>
      <c r="AZ12" s="111">
        <v>3.0000000000000001E-3</v>
      </c>
      <c r="BA12" s="111">
        <v>3.0000000000000001E-3</v>
      </c>
      <c r="BB12" s="111">
        <v>3.0000000000000001E-3</v>
      </c>
    </row>
    <row r="13" spans="1:267" s="35" customFormat="1" ht="14.5" x14ac:dyDescent="0.35">
      <c r="A13" s="37"/>
      <c r="B13" s="37" t="s">
        <v>62</v>
      </c>
      <c r="C13" s="52">
        <v>50</v>
      </c>
      <c r="D13" s="107">
        <v>0.41199999999999998</v>
      </c>
      <c r="E13" s="107">
        <v>0.40400000000000003</v>
      </c>
      <c r="F13" s="107">
        <v>0.39600000000000002</v>
      </c>
      <c r="G13" s="107">
        <v>0.38900000000000001</v>
      </c>
      <c r="H13" s="107">
        <v>0.38100000000000001</v>
      </c>
      <c r="I13" s="107">
        <v>0.373</v>
      </c>
      <c r="J13" s="107">
        <v>0.36499999999999999</v>
      </c>
      <c r="K13" s="107">
        <v>0.35799999999999998</v>
      </c>
      <c r="L13" s="107">
        <v>0.35</v>
      </c>
      <c r="M13" s="107">
        <v>0.34</v>
      </c>
      <c r="N13" s="107">
        <v>0.33</v>
      </c>
      <c r="O13" s="107">
        <v>0.32</v>
      </c>
      <c r="P13" s="107">
        <v>0.31</v>
      </c>
      <c r="Q13" s="107">
        <v>0.3</v>
      </c>
      <c r="R13" s="107">
        <v>0.28000000000000003</v>
      </c>
      <c r="S13" s="107">
        <v>0.28800000000000003</v>
      </c>
      <c r="T13" s="107">
        <v>0.29600000000000004</v>
      </c>
      <c r="U13" s="107">
        <v>0.30399999999999999</v>
      </c>
      <c r="V13" s="107">
        <v>0.29699999999999999</v>
      </c>
      <c r="W13" s="107">
        <v>0.27300000000000002</v>
      </c>
      <c r="X13" s="107">
        <v>0.27300000000000002</v>
      </c>
      <c r="Y13" s="107">
        <v>0.249</v>
      </c>
      <c r="Z13" s="107">
        <v>0.23300000000000001</v>
      </c>
      <c r="AA13" s="107">
        <v>0.216</v>
      </c>
      <c r="AB13" s="107">
        <v>0.20699999999999999</v>
      </c>
      <c r="AC13" s="107">
        <v>0.21199999999999999</v>
      </c>
      <c r="AD13" s="107">
        <v>0.19800000000000001</v>
      </c>
      <c r="AE13" s="107">
        <v>0.189</v>
      </c>
      <c r="AF13" s="107">
        <v>0.184</v>
      </c>
      <c r="AG13" s="107">
        <v>0.17199999999999999</v>
      </c>
      <c r="AH13" s="111">
        <v>0.17199999999999999</v>
      </c>
      <c r="AI13" s="111">
        <v>0.17199999999999999</v>
      </c>
      <c r="AJ13" s="111">
        <v>0.17199999999999999</v>
      </c>
      <c r="AK13" s="111">
        <v>0.17199999999999999</v>
      </c>
      <c r="AL13" s="111">
        <v>0.17199999999999999</v>
      </c>
      <c r="AM13" s="111">
        <v>0.17199999999999999</v>
      </c>
      <c r="AN13" s="111">
        <v>0.17199999999999999</v>
      </c>
      <c r="AO13" s="111">
        <v>0.17199999999999999</v>
      </c>
      <c r="AP13" s="111">
        <v>0.17199999999999999</v>
      </c>
      <c r="AQ13" s="111">
        <v>0.17199999999999999</v>
      </c>
      <c r="AR13" s="111">
        <v>0.17199999999999999</v>
      </c>
      <c r="AS13" s="111">
        <v>0.17199999999999999</v>
      </c>
      <c r="AT13" s="111">
        <v>0.17199999999999999</v>
      </c>
      <c r="AU13" s="111">
        <v>0.17199999999999999</v>
      </c>
      <c r="AV13" s="111">
        <v>0.17199999999999999</v>
      </c>
      <c r="AW13" s="111">
        <v>0.17199999999999999</v>
      </c>
      <c r="AX13" s="111">
        <v>0.17199999999999999</v>
      </c>
      <c r="AY13" s="111">
        <v>0.17199999999999999</v>
      </c>
      <c r="AZ13" s="111">
        <v>0.17199999999999999</v>
      </c>
      <c r="BA13" s="111">
        <v>0.17199999999999999</v>
      </c>
      <c r="BB13" s="111">
        <v>0.17199999999999999</v>
      </c>
    </row>
    <row r="14" spans="1:267" s="35" customFormat="1" ht="14.5" x14ac:dyDescent="0.35">
      <c r="A14" s="37"/>
      <c r="B14" s="37" t="s">
        <v>63</v>
      </c>
      <c r="C14" s="52">
        <v>0</v>
      </c>
      <c r="D14" s="107">
        <v>0</v>
      </c>
      <c r="E14" s="107">
        <v>0</v>
      </c>
      <c r="F14" s="107">
        <v>0</v>
      </c>
      <c r="G14" s="107">
        <v>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07">
        <v>0</v>
      </c>
      <c r="P14" s="107">
        <v>0</v>
      </c>
      <c r="Q14" s="107">
        <v>0</v>
      </c>
      <c r="R14" s="107">
        <v>0</v>
      </c>
      <c r="S14" s="107">
        <v>0</v>
      </c>
      <c r="T14" s="107">
        <v>0</v>
      </c>
      <c r="U14" s="107">
        <v>0</v>
      </c>
      <c r="V14" s="107">
        <v>0</v>
      </c>
      <c r="W14" s="107">
        <v>0</v>
      </c>
      <c r="X14" s="107">
        <v>0</v>
      </c>
      <c r="Y14" s="107">
        <v>1E-3</v>
      </c>
      <c r="Z14" s="107">
        <v>1E-3</v>
      </c>
      <c r="AA14" s="107">
        <v>2E-3</v>
      </c>
      <c r="AB14" s="107">
        <v>3.0000000000000001E-3</v>
      </c>
      <c r="AC14" s="107">
        <v>8.9999999999999993E-3</v>
      </c>
      <c r="AD14" s="107">
        <v>1.4E-2</v>
      </c>
      <c r="AE14" s="107">
        <v>3.1E-2</v>
      </c>
      <c r="AF14" s="107">
        <v>4.2000000000000003E-2</v>
      </c>
      <c r="AG14" s="107">
        <v>3.9E-2</v>
      </c>
      <c r="AH14" s="111">
        <v>3.9E-2</v>
      </c>
      <c r="AI14" s="111">
        <v>3.9E-2</v>
      </c>
      <c r="AJ14" s="111">
        <v>3.9E-2</v>
      </c>
      <c r="AK14" s="111">
        <v>3.9E-2</v>
      </c>
      <c r="AL14" s="111">
        <v>3.9E-2</v>
      </c>
      <c r="AM14" s="111">
        <v>3.9E-2</v>
      </c>
      <c r="AN14" s="111">
        <v>3.9E-2</v>
      </c>
      <c r="AO14" s="111">
        <v>3.9E-2</v>
      </c>
      <c r="AP14" s="111">
        <v>3.9E-2</v>
      </c>
      <c r="AQ14" s="111">
        <v>3.9E-2</v>
      </c>
      <c r="AR14" s="111">
        <v>3.9E-2</v>
      </c>
      <c r="AS14" s="111">
        <v>3.9E-2</v>
      </c>
      <c r="AT14" s="111">
        <v>3.9E-2</v>
      </c>
      <c r="AU14" s="111">
        <v>3.9E-2</v>
      </c>
      <c r="AV14" s="111">
        <v>3.9E-2</v>
      </c>
      <c r="AW14" s="111">
        <v>3.9E-2</v>
      </c>
      <c r="AX14" s="111">
        <v>3.9E-2</v>
      </c>
      <c r="AY14" s="111">
        <v>3.9E-2</v>
      </c>
      <c r="AZ14" s="111">
        <v>3.9E-2</v>
      </c>
      <c r="BA14" s="111">
        <v>3.9E-2</v>
      </c>
      <c r="BB14" s="111">
        <v>3.9E-2</v>
      </c>
    </row>
    <row r="15" spans="1:267" s="35" customFormat="1" ht="14.5" x14ac:dyDescent="0.35">
      <c r="A15" s="37"/>
      <c r="B15" s="37" t="s">
        <v>192</v>
      </c>
      <c r="C15" s="52" t="s">
        <v>193</v>
      </c>
      <c r="D15" s="107">
        <v>0</v>
      </c>
      <c r="E15" s="107">
        <v>0</v>
      </c>
      <c r="F15" s="107">
        <v>0</v>
      </c>
      <c r="G15" s="107">
        <v>0</v>
      </c>
      <c r="H15" s="107">
        <v>0</v>
      </c>
      <c r="I15" s="107">
        <v>0</v>
      </c>
      <c r="J15" s="107">
        <v>0</v>
      </c>
      <c r="K15" s="107">
        <v>0</v>
      </c>
      <c r="L15" s="107">
        <v>0</v>
      </c>
      <c r="M15" s="107">
        <v>0</v>
      </c>
      <c r="N15" s="107">
        <v>0</v>
      </c>
      <c r="O15" s="107">
        <v>0</v>
      </c>
      <c r="P15" s="107">
        <v>0</v>
      </c>
      <c r="Q15" s="107">
        <v>0</v>
      </c>
      <c r="R15" s="107">
        <v>0</v>
      </c>
      <c r="S15" s="107">
        <v>0</v>
      </c>
      <c r="T15" s="107">
        <v>0</v>
      </c>
      <c r="U15" s="107">
        <v>0</v>
      </c>
      <c r="V15" s="107">
        <v>0</v>
      </c>
      <c r="W15" s="107">
        <v>2E-3</v>
      </c>
      <c r="X15" s="107">
        <v>2E-3</v>
      </c>
      <c r="Y15" s="107">
        <v>2.5999999999999999E-2</v>
      </c>
      <c r="Z15" s="107">
        <v>4.8000000000000001E-2</v>
      </c>
      <c r="AA15" s="107">
        <v>8.2000000000000003E-2</v>
      </c>
      <c r="AB15" s="107">
        <v>6.0999999999999999E-2</v>
      </c>
      <c r="AC15" s="107">
        <v>6.2E-2</v>
      </c>
      <c r="AD15" s="107">
        <v>7.4999999999999997E-2</v>
      </c>
      <c r="AE15" s="107">
        <v>8.7999999999999995E-2</v>
      </c>
      <c r="AF15" s="107">
        <v>0.105</v>
      </c>
      <c r="AG15" s="107">
        <v>0.1</v>
      </c>
      <c r="AH15" s="111">
        <v>0.1</v>
      </c>
      <c r="AI15" s="111">
        <v>0.1</v>
      </c>
      <c r="AJ15" s="111">
        <v>0.1</v>
      </c>
      <c r="AK15" s="111">
        <v>0.1</v>
      </c>
      <c r="AL15" s="111">
        <v>0.1</v>
      </c>
      <c r="AM15" s="111">
        <v>0.1</v>
      </c>
      <c r="AN15" s="111">
        <v>0.1</v>
      </c>
      <c r="AO15" s="111">
        <v>0.1</v>
      </c>
      <c r="AP15" s="111">
        <v>0.1</v>
      </c>
      <c r="AQ15" s="111">
        <v>0.1</v>
      </c>
      <c r="AR15" s="111">
        <v>0.1</v>
      </c>
      <c r="AS15" s="111">
        <v>0.1</v>
      </c>
      <c r="AT15" s="111">
        <v>0.1</v>
      </c>
      <c r="AU15" s="111">
        <v>0.1</v>
      </c>
      <c r="AV15" s="111">
        <v>0.1</v>
      </c>
      <c r="AW15" s="111">
        <v>0.1</v>
      </c>
      <c r="AX15" s="111">
        <v>0.1</v>
      </c>
      <c r="AY15" s="111">
        <v>0.1</v>
      </c>
      <c r="AZ15" s="111">
        <v>0.1</v>
      </c>
      <c r="BA15" s="111">
        <v>0.1</v>
      </c>
      <c r="BB15" s="111">
        <v>0.1</v>
      </c>
    </row>
    <row r="16" spans="1:267" s="35" customFormat="1" ht="14.5" x14ac:dyDescent="0.35">
      <c r="A16" s="37"/>
      <c r="B16" s="37" t="s">
        <v>64</v>
      </c>
      <c r="C16" s="52">
        <v>0</v>
      </c>
      <c r="D16" s="107">
        <v>0</v>
      </c>
      <c r="E16" s="107">
        <v>0</v>
      </c>
      <c r="F16" s="107">
        <v>0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07">
        <v>0</v>
      </c>
      <c r="V16" s="107">
        <v>0</v>
      </c>
      <c r="W16" s="107">
        <v>0</v>
      </c>
      <c r="X16" s="107">
        <v>0</v>
      </c>
      <c r="Y16" s="107">
        <v>2.8000000000000001E-2</v>
      </c>
      <c r="Z16" s="107">
        <v>3.3000000000000002E-2</v>
      </c>
      <c r="AA16" s="107">
        <v>0.04</v>
      </c>
      <c r="AB16" s="107">
        <v>4.1000000000000002E-2</v>
      </c>
      <c r="AC16" s="107">
        <v>2.8000000000000001E-2</v>
      </c>
      <c r="AD16" s="107">
        <v>2.7E-2</v>
      </c>
      <c r="AE16" s="107">
        <v>2.7E-2</v>
      </c>
      <c r="AF16" s="107">
        <v>3.2000000000000001E-2</v>
      </c>
      <c r="AG16" s="107">
        <v>3.3000000000000002E-2</v>
      </c>
      <c r="AH16" s="111">
        <v>3.3000000000000002E-2</v>
      </c>
      <c r="AI16" s="111">
        <v>3.3000000000000002E-2</v>
      </c>
      <c r="AJ16" s="111">
        <v>3.3000000000000002E-2</v>
      </c>
      <c r="AK16" s="111">
        <v>3.3000000000000002E-2</v>
      </c>
      <c r="AL16" s="111">
        <v>3.3000000000000002E-2</v>
      </c>
      <c r="AM16" s="111">
        <v>3.3000000000000002E-2</v>
      </c>
      <c r="AN16" s="111">
        <v>3.3000000000000002E-2</v>
      </c>
      <c r="AO16" s="111">
        <v>3.3000000000000002E-2</v>
      </c>
      <c r="AP16" s="111">
        <v>3.3000000000000002E-2</v>
      </c>
      <c r="AQ16" s="111">
        <v>3.3000000000000002E-2</v>
      </c>
      <c r="AR16" s="111">
        <v>3.3000000000000002E-2</v>
      </c>
      <c r="AS16" s="111">
        <v>3.3000000000000002E-2</v>
      </c>
      <c r="AT16" s="111">
        <v>3.3000000000000002E-2</v>
      </c>
      <c r="AU16" s="111">
        <v>3.3000000000000002E-2</v>
      </c>
      <c r="AV16" s="111">
        <v>3.3000000000000002E-2</v>
      </c>
      <c r="AW16" s="111">
        <v>3.3000000000000002E-2</v>
      </c>
      <c r="AX16" s="111">
        <v>3.3000000000000002E-2</v>
      </c>
      <c r="AY16" s="111">
        <v>3.3000000000000002E-2</v>
      </c>
      <c r="AZ16" s="111">
        <v>3.3000000000000002E-2</v>
      </c>
      <c r="BA16" s="111">
        <v>3.3000000000000002E-2</v>
      </c>
      <c r="BB16" s="111">
        <v>3.3000000000000002E-2</v>
      </c>
    </row>
    <row r="17" spans="1:54" s="35" customFormat="1" ht="14.5" x14ac:dyDescent="0.35">
      <c r="A17" s="37"/>
      <c r="B17" s="37" t="s">
        <v>65</v>
      </c>
      <c r="C17" s="52">
        <v>10</v>
      </c>
      <c r="D17" s="107">
        <v>0</v>
      </c>
      <c r="E17" s="107">
        <v>0</v>
      </c>
      <c r="F17" s="107">
        <v>0</v>
      </c>
      <c r="G17" s="107">
        <v>0</v>
      </c>
      <c r="H17" s="107">
        <v>0</v>
      </c>
      <c r="I17" s="107">
        <v>0</v>
      </c>
      <c r="J17" s="107">
        <v>0</v>
      </c>
      <c r="K17" s="107">
        <v>0</v>
      </c>
      <c r="L17" s="107">
        <v>0</v>
      </c>
      <c r="M17" s="107">
        <v>0</v>
      </c>
      <c r="N17" s="107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7">
        <v>0</v>
      </c>
      <c r="U17" s="107">
        <v>0</v>
      </c>
      <c r="V17" s="107">
        <v>0</v>
      </c>
      <c r="W17" s="107">
        <v>0</v>
      </c>
      <c r="X17" s="107">
        <v>0</v>
      </c>
      <c r="Y17" s="107">
        <v>5.0000000000000001E-3</v>
      </c>
      <c r="Z17" s="107">
        <v>6.0000000000000001E-3</v>
      </c>
      <c r="AA17" s="107">
        <v>2E-3</v>
      </c>
      <c r="AB17" s="107">
        <v>1.0999999999999999E-2</v>
      </c>
      <c r="AC17" s="107">
        <v>0.01</v>
      </c>
      <c r="AD17" s="107">
        <v>1.0999999999999999E-2</v>
      </c>
      <c r="AE17" s="107">
        <v>0.01</v>
      </c>
      <c r="AF17" s="107">
        <v>1.2E-2</v>
      </c>
      <c r="AG17" s="107">
        <v>1.4E-2</v>
      </c>
      <c r="AH17" s="111">
        <v>1.4E-2</v>
      </c>
      <c r="AI17" s="111">
        <v>1.4E-2</v>
      </c>
      <c r="AJ17" s="111">
        <v>1.4E-2</v>
      </c>
      <c r="AK17" s="111">
        <v>1.4E-2</v>
      </c>
      <c r="AL17" s="111">
        <v>1.4E-2</v>
      </c>
      <c r="AM17" s="111">
        <v>1.4E-2</v>
      </c>
      <c r="AN17" s="111">
        <v>1.4E-2</v>
      </c>
      <c r="AO17" s="111">
        <v>1.4E-2</v>
      </c>
      <c r="AP17" s="111">
        <v>1.4E-2</v>
      </c>
      <c r="AQ17" s="111">
        <v>1.4E-2</v>
      </c>
      <c r="AR17" s="111">
        <v>1.4E-2</v>
      </c>
      <c r="AS17" s="111">
        <v>1.4E-2</v>
      </c>
      <c r="AT17" s="111">
        <v>1.4E-2</v>
      </c>
      <c r="AU17" s="111">
        <v>1.4E-2</v>
      </c>
      <c r="AV17" s="111">
        <v>1.4E-2</v>
      </c>
      <c r="AW17" s="111">
        <v>1.4E-2</v>
      </c>
      <c r="AX17" s="111">
        <v>1.4E-2</v>
      </c>
      <c r="AY17" s="111">
        <v>1.4E-2</v>
      </c>
      <c r="AZ17" s="111">
        <v>1.4E-2</v>
      </c>
      <c r="BA17" s="111">
        <v>1.4E-2</v>
      </c>
      <c r="BB17" s="111">
        <v>1.4E-2</v>
      </c>
    </row>
    <row r="18" spans="1:54" s="35" customFormat="1" ht="14.5" x14ac:dyDescent="0.35">
      <c r="A18" s="37"/>
      <c r="B18" s="37" t="s">
        <v>58</v>
      </c>
      <c r="C18" s="49" t="s">
        <v>38</v>
      </c>
      <c r="D18" s="107">
        <v>3.1E-2</v>
      </c>
      <c r="E18" s="107">
        <v>2.7E-2</v>
      </c>
      <c r="F18" s="107">
        <v>2.3E-2</v>
      </c>
      <c r="G18" s="107">
        <v>1.9E-2</v>
      </c>
      <c r="H18" s="107">
        <v>1.4999999999999999E-2</v>
      </c>
      <c r="I18" s="107">
        <v>1.2E-2</v>
      </c>
      <c r="J18" s="107">
        <v>8.0000000000000002E-3</v>
      </c>
      <c r="K18" s="107">
        <v>4.0000000000000001E-3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0.189</v>
      </c>
      <c r="T18" s="107">
        <v>0.378</v>
      </c>
      <c r="U18" s="107">
        <v>0.56599999999999995</v>
      </c>
      <c r="V18" s="107">
        <v>0.57499999999999996</v>
      </c>
      <c r="W18" s="107">
        <v>0.60299999999999998</v>
      </c>
      <c r="X18" s="107">
        <v>0.60399999999999998</v>
      </c>
      <c r="Y18" s="107">
        <v>0.57999999999999996</v>
      </c>
      <c r="Z18" s="107">
        <v>0.57299999999999995</v>
      </c>
      <c r="AA18" s="107">
        <v>0.56799999999999995</v>
      </c>
      <c r="AB18" s="107">
        <v>0.58399999999999996</v>
      </c>
      <c r="AC18" s="107">
        <v>0.57899999999999996</v>
      </c>
      <c r="AD18" s="107">
        <v>0.58399999999999996</v>
      </c>
      <c r="AE18" s="107">
        <v>0.56599999999999995</v>
      </c>
      <c r="AF18" s="107">
        <v>0.54600000000000004</v>
      </c>
      <c r="AG18" s="107">
        <v>0.56399999999999995</v>
      </c>
      <c r="AH18" s="111">
        <v>0.56399999999999995</v>
      </c>
      <c r="AI18" s="111">
        <v>0.56399999999999995</v>
      </c>
      <c r="AJ18" s="111">
        <v>0.56399999999999995</v>
      </c>
      <c r="AK18" s="111">
        <v>0.56399999999999995</v>
      </c>
      <c r="AL18" s="111">
        <v>0.56399999999999995</v>
      </c>
      <c r="AM18" s="111">
        <v>0.56399999999999995</v>
      </c>
      <c r="AN18" s="111">
        <v>0.56399999999999995</v>
      </c>
      <c r="AO18" s="111">
        <v>0.56399999999999995</v>
      </c>
      <c r="AP18" s="111">
        <v>0.56399999999999995</v>
      </c>
      <c r="AQ18" s="111">
        <v>0.56399999999999995</v>
      </c>
      <c r="AR18" s="111">
        <v>0.56399999999999995</v>
      </c>
      <c r="AS18" s="111">
        <v>0.56399999999999995</v>
      </c>
      <c r="AT18" s="111">
        <v>0.56399999999999995</v>
      </c>
      <c r="AU18" s="111">
        <v>0.56399999999999995</v>
      </c>
      <c r="AV18" s="111">
        <v>0.56399999999999995</v>
      </c>
      <c r="AW18" s="111">
        <v>0.56399999999999995</v>
      </c>
      <c r="AX18" s="111">
        <v>0.56399999999999995</v>
      </c>
      <c r="AY18" s="111">
        <v>0.56399999999999995</v>
      </c>
      <c r="AZ18" s="111">
        <v>0.56399999999999995</v>
      </c>
      <c r="BA18" s="111">
        <v>0.56399999999999995</v>
      </c>
      <c r="BB18" s="111">
        <v>0.56399999999999995</v>
      </c>
    </row>
    <row r="19" spans="1:54" s="35" customFormat="1" ht="14.5" x14ac:dyDescent="0.35">
      <c r="A19" s="37"/>
      <c r="B19" s="37" t="s">
        <v>66</v>
      </c>
      <c r="C19" s="52">
        <v>0</v>
      </c>
      <c r="D19" s="107">
        <v>0.10199999999999999</v>
      </c>
      <c r="E19" s="107">
        <v>0.123</v>
      </c>
      <c r="F19" s="107">
        <v>0.14199999999999999</v>
      </c>
      <c r="G19" s="107">
        <v>0.16300000000000001</v>
      </c>
      <c r="H19" s="107">
        <v>0.184</v>
      </c>
      <c r="I19" s="107">
        <v>0.20399999999999999</v>
      </c>
      <c r="J19" s="107">
        <v>0.224</v>
      </c>
      <c r="K19" s="107">
        <v>0.245</v>
      </c>
      <c r="L19" s="107">
        <v>0.27</v>
      </c>
      <c r="M19" s="107">
        <v>0.28999999999999998</v>
      </c>
      <c r="N19" s="107">
        <v>0.33</v>
      </c>
      <c r="O19" s="107">
        <v>0.37</v>
      </c>
      <c r="P19" s="107">
        <v>0.41</v>
      </c>
      <c r="Q19" s="107">
        <v>0.45</v>
      </c>
      <c r="R19" s="107">
        <v>0.48</v>
      </c>
      <c r="S19" s="107">
        <v>0.33600000000000002</v>
      </c>
      <c r="T19" s="107">
        <v>0.191</v>
      </c>
      <c r="U19" s="107">
        <v>4.7E-2</v>
      </c>
      <c r="V19" s="107">
        <v>4.3999999999999997E-2</v>
      </c>
      <c r="W19" s="107">
        <v>4.2000000000000003E-2</v>
      </c>
      <c r="X19" s="107">
        <v>4.2000000000000003E-2</v>
      </c>
      <c r="Y19" s="107">
        <v>3.7999999999999999E-2</v>
      </c>
      <c r="Z19" s="107">
        <v>3.4000000000000002E-2</v>
      </c>
      <c r="AA19" s="107">
        <v>3.4000000000000002E-2</v>
      </c>
      <c r="AB19" s="107">
        <v>0.03</v>
      </c>
      <c r="AC19" s="107">
        <v>3.3000000000000002E-2</v>
      </c>
      <c r="AD19" s="107">
        <v>2.1999999999999999E-2</v>
      </c>
      <c r="AE19" s="107">
        <v>2.3E-2</v>
      </c>
      <c r="AF19" s="107">
        <v>2.4E-2</v>
      </c>
      <c r="AG19" s="107">
        <v>2.5999999999999999E-2</v>
      </c>
      <c r="AH19" s="111">
        <v>2.5999999999999999E-2</v>
      </c>
      <c r="AI19" s="111">
        <v>2.5999999999999999E-2</v>
      </c>
      <c r="AJ19" s="111">
        <v>2.5999999999999999E-2</v>
      </c>
      <c r="AK19" s="111">
        <v>2.5999999999999999E-2</v>
      </c>
      <c r="AL19" s="111">
        <v>2.5999999999999999E-2</v>
      </c>
      <c r="AM19" s="111">
        <v>2.5999999999999999E-2</v>
      </c>
      <c r="AN19" s="111">
        <v>2.5999999999999999E-2</v>
      </c>
      <c r="AO19" s="111">
        <v>2.5999999999999999E-2</v>
      </c>
      <c r="AP19" s="111">
        <v>2.5999999999999999E-2</v>
      </c>
      <c r="AQ19" s="111">
        <v>2.5999999999999999E-2</v>
      </c>
      <c r="AR19" s="111">
        <v>2.5999999999999999E-2</v>
      </c>
      <c r="AS19" s="111">
        <v>2.5999999999999999E-2</v>
      </c>
      <c r="AT19" s="111">
        <v>2.5999999999999999E-2</v>
      </c>
      <c r="AU19" s="111">
        <v>2.5999999999999999E-2</v>
      </c>
      <c r="AV19" s="111">
        <v>2.5999999999999999E-2</v>
      </c>
      <c r="AW19" s="111">
        <v>2.5999999999999999E-2</v>
      </c>
      <c r="AX19" s="111">
        <v>2.5999999999999999E-2</v>
      </c>
      <c r="AY19" s="111">
        <v>2.5999999999999999E-2</v>
      </c>
      <c r="AZ19" s="111">
        <v>2.5999999999999999E-2</v>
      </c>
      <c r="BA19" s="111">
        <v>2.5999999999999999E-2</v>
      </c>
      <c r="BB19" s="111">
        <v>2.5999999999999999E-2</v>
      </c>
    </row>
    <row r="20" spans="1:54" s="35" customFormat="1" ht="14.5" x14ac:dyDescent="0.35">
      <c r="A20" s="37"/>
      <c r="B20" s="37" t="s">
        <v>67</v>
      </c>
      <c r="C20" s="52">
        <v>85</v>
      </c>
      <c r="D20" s="107">
        <v>4.2000000000000003E-2</v>
      </c>
      <c r="E20" s="107">
        <v>5.0999999999999997E-2</v>
      </c>
      <c r="F20" s="107">
        <v>5.8999999999999997E-2</v>
      </c>
      <c r="G20" s="107">
        <v>6.8000000000000005E-2</v>
      </c>
      <c r="H20" s="107">
        <v>7.5999999999999998E-2</v>
      </c>
      <c r="I20" s="107">
        <v>8.5000000000000006E-2</v>
      </c>
      <c r="J20" s="107">
        <v>9.2999999999999999E-2</v>
      </c>
      <c r="K20" s="107">
        <v>0.10100000000000001</v>
      </c>
      <c r="L20" s="107">
        <v>0.11</v>
      </c>
      <c r="M20" s="107">
        <v>0.1</v>
      </c>
      <c r="N20" s="107">
        <v>0.09</v>
      </c>
      <c r="O20" s="107">
        <v>0.08</v>
      </c>
      <c r="P20" s="107">
        <v>7.0000000000000007E-2</v>
      </c>
      <c r="Q20" s="107">
        <v>0.05</v>
      </c>
      <c r="R20" s="107">
        <v>0.06</v>
      </c>
      <c r="S20" s="107">
        <v>4.3999999999999997E-2</v>
      </c>
      <c r="T20" s="107">
        <v>2.7E-2</v>
      </c>
      <c r="U20" s="107">
        <v>1.0999999999999999E-2</v>
      </c>
      <c r="V20" s="107">
        <v>1.4E-2</v>
      </c>
      <c r="W20" s="107">
        <v>1.6E-2</v>
      </c>
      <c r="X20" s="107">
        <v>1.6E-2</v>
      </c>
      <c r="Y20" s="107">
        <v>1.4E-2</v>
      </c>
      <c r="Z20" s="107">
        <v>1.2E-2</v>
      </c>
      <c r="AA20" s="107">
        <v>1.0999999999999999E-2</v>
      </c>
      <c r="AB20" s="107">
        <v>1.2E-2</v>
      </c>
      <c r="AC20" s="107">
        <v>1.2999999999999999E-2</v>
      </c>
      <c r="AD20" s="107">
        <v>1.7000000000000001E-2</v>
      </c>
      <c r="AE20" s="107">
        <v>2.1000000000000001E-2</v>
      </c>
      <c r="AF20" s="107">
        <v>1.6E-2</v>
      </c>
      <c r="AG20" s="107">
        <v>1.7999999999999999E-2</v>
      </c>
      <c r="AH20" s="111">
        <v>1.7999999999999999E-2</v>
      </c>
      <c r="AI20" s="111">
        <v>1.7999999999999999E-2</v>
      </c>
      <c r="AJ20" s="111">
        <v>1.7999999999999999E-2</v>
      </c>
      <c r="AK20" s="111">
        <v>1.7999999999999999E-2</v>
      </c>
      <c r="AL20" s="111">
        <v>1.7999999999999999E-2</v>
      </c>
      <c r="AM20" s="111">
        <v>1.7999999999999999E-2</v>
      </c>
      <c r="AN20" s="111">
        <v>1.7999999999999999E-2</v>
      </c>
      <c r="AO20" s="111">
        <v>1.7999999999999999E-2</v>
      </c>
      <c r="AP20" s="111">
        <v>1.7999999999999999E-2</v>
      </c>
      <c r="AQ20" s="111">
        <v>1.7999999999999999E-2</v>
      </c>
      <c r="AR20" s="111">
        <v>1.7999999999999999E-2</v>
      </c>
      <c r="AS20" s="111">
        <v>1.7999999999999999E-2</v>
      </c>
      <c r="AT20" s="111">
        <v>1.7999999999999999E-2</v>
      </c>
      <c r="AU20" s="111">
        <v>1.7999999999999999E-2</v>
      </c>
      <c r="AV20" s="111">
        <v>1.7999999999999999E-2</v>
      </c>
      <c r="AW20" s="111">
        <v>1.7999999999999999E-2</v>
      </c>
      <c r="AX20" s="111">
        <v>1.7999999999999999E-2</v>
      </c>
      <c r="AY20" s="111">
        <v>1.7999999999999999E-2</v>
      </c>
      <c r="AZ20" s="111">
        <v>1.7999999999999999E-2</v>
      </c>
      <c r="BA20" s="111">
        <v>1.7999999999999999E-2</v>
      </c>
      <c r="BB20" s="111">
        <v>1.7999999999999999E-2</v>
      </c>
    </row>
    <row r="21" spans="1:54" s="35" customFormat="1" ht="14.5" x14ac:dyDescent="0.35">
      <c r="A21" s="37"/>
      <c r="B21" s="37" t="s">
        <v>68</v>
      </c>
      <c r="C21" s="52">
        <v>0</v>
      </c>
      <c r="D21" s="107">
        <v>8.0000000000000002E-3</v>
      </c>
      <c r="E21" s="107">
        <v>8.9999999999999993E-3</v>
      </c>
      <c r="F21" s="107">
        <v>1.0999999999999999E-2</v>
      </c>
      <c r="G21" s="107">
        <v>1.2E-2</v>
      </c>
      <c r="H21" s="107">
        <v>1.4E-2</v>
      </c>
      <c r="I21" s="107">
        <v>1.4999999999999999E-2</v>
      </c>
      <c r="J21" s="107">
        <v>1.7000000000000001E-2</v>
      </c>
      <c r="K21" s="107">
        <v>1.7999999999999999E-2</v>
      </c>
      <c r="L21" s="107">
        <v>0.02</v>
      </c>
      <c r="M21" s="107">
        <v>0.02</v>
      </c>
      <c r="N21" s="107">
        <v>0.02</v>
      </c>
      <c r="O21" s="107">
        <v>0.02</v>
      </c>
      <c r="P21" s="107">
        <v>0.02</v>
      </c>
      <c r="Q21" s="107">
        <v>0.01</v>
      </c>
      <c r="R21" s="107">
        <v>0.01</v>
      </c>
      <c r="S21" s="107">
        <v>0.01</v>
      </c>
      <c r="T21" s="107">
        <v>1.0999999999999999E-2</v>
      </c>
      <c r="U21" s="107">
        <v>1.2E-2</v>
      </c>
      <c r="V21" s="107">
        <v>1.2999999999999999E-2</v>
      </c>
      <c r="W21" s="107">
        <v>1.2999999999999999E-2</v>
      </c>
      <c r="X21" s="107">
        <v>1.2999999999999999E-2</v>
      </c>
      <c r="Y21" s="107">
        <v>1.7000000000000001E-2</v>
      </c>
      <c r="Z21" s="107">
        <v>1.9E-2</v>
      </c>
      <c r="AA21" s="107">
        <v>7.0000000000000001E-3</v>
      </c>
      <c r="AB21" s="107">
        <v>1.7000000000000001E-2</v>
      </c>
      <c r="AC21" s="107">
        <v>1.7999999999999999E-2</v>
      </c>
      <c r="AD21" s="107">
        <v>0.02</v>
      </c>
      <c r="AE21" s="107">
        <v>1.4E-2</v>
      </c>
      <c r="AF21" s="107">
        <v>1.0999999999999999E-2</v>
      </c>
      <c r="AG21" s="107">
        <v>1.0999999999999999E-2</v>
      </c>
      <c r="AH21" s="111">
        <v>1.0999999999999999E-2</v>
      </c>
      <c r="AI21" s="111">
        <v>1.0999999999999999E-2</v>
      </c>
      <c r="AJ21" s="111">
        <v>1.0999999999999999E-2</v>
      </c>
      <c r="AK21" s="111">
        <v>1.0999999999999999E-2</v>
      </c>
      <c r="AL21" s="111">
        <v>1.0999999999999999E-2</v>
      </c>
      <c r="AM21" s="111">
        <v>1.0999999999999999E-2</v>
      </c>
      <c r="AN21" s="111">
        <v>1.0999999999999999E-2</v>
      </c>
      <c r="AO21" s="111">
        <v>1.0999999999999999E-2</v>
      </c>
      <c r="AP21" s="111">
        <v>1.0999999999999999E-2</v>
      </c>
      <c r="AQ21" s="111">
        <v>1.0999999999999999E-2</v>
      </c>
      <c r="AR21" s="111">
        <v>1.0999999999999999E-2</v>
      </c>
      <c r="AS21" s="111">
        <v>1.0999999999999999E-2</v>
      </c>
      <c r="AT21" s="111">
        <v>1.0999999999999999E-2</v>
      </c>
      <c r="AU21" s="111">
        <v>1.0999999999999999E-2</v>
      </c>
      <c r="AV21" s="111">
        <v>1.0999999999999999E-2</v>
      </c>
      <c r="AW21" s="111">
        <v>1.0999999999999999E-2</v>
      </c>
      <c r="AX21" s="111">
        <v>1.0999999999999999E-2</v>
      </c>
      <c r="AY21" s="111">
        <v>1.0999999999999999E-2</v>
      </c>
      <c r="AZ21" s="111">
        <v>1.0999999999999999E-2</v>
      </c>
      <c r="BA21" s="111">
        <v>1.0999999999999999E-2</v>
      </c>
      <c r="BB21" s="111">
        <v>1.0999999999999999E-2</v>
      </c>
    </row>
    <row r="22" spans="1:54" s="40" customFormat="1" ht="14.5" x14ac:dyDescent="0.35">
      <c r="A22" s="50"/>
      <c r="B22" s="50" t="s">
        <v>69</v>
      </c>
      <c r="C22" s="53">
        <v>0</v>
      </c>
      <c r="D22" s="105">
        <v>1.2999999999999999E-2</v>
      </c>
      <c r="E22" s="105">
        <v>1.6E-2</v>
      </c>
      <c r="F22" s="105">
        <v>1.9E-2</v>
      </c>
      <c r="G22" s="105">
        <v>2.1000000000000001E-2</v>
      </c>
      <c r="H22" s="105">
        <v>2.4E-2</v>
      </c>
      <c r="I22" s="105">
        <v>2.7E-2</v>
      </c>
      <c r="J22" s="105">
        <v>2.9000000000000001E-2</v>
      </c>
      <c r="K22" s="105">
        <v>3.2000000000000001E-2</v>
      </c>
      <c r="L22" s="105">
        <v>0.03</v>
      </c>
      <c r="M22" s="105">
        <v>0.03</v>
      </c>
      <c r="N22" s="105">
        <v>0.03</v>
      </c>
      <c r="O22" s="105">
        <v>0.03</v>
      </c>
      <c r="P22" s="105">
        <v>0.03</v>
      </c>
      <c r="Q22" s="105">
        <v>0.03</v>
      </c>
      <c r="R22" s="105">
        <v>0.03</v>
      </c>
      <c r="S22" s="105">
        <v>2.3E-2</v>
      </c>
      <c r="T22" s="105">
        <v>1.6E-2</v>
      </c>
      <c r="U22" s="105">
        <v>8.9999999999999993E-3</v>
      </c>
      <c r="V22" s="105">
        <v>8.9999999999999993E-3</v>
      </c>
      <c r="W22" s="105">
        <v>1.0999999999999999E-2</v>
      </c>
      <c r="X22" s="105">
        <v>1.0999999999999999E-2</v>
      </c>
      <c r="Y22" s="105">
        <v>8.9999999999999993E-3</v>
      </c>
      <c r="Z22" s="105">
        <v>1.2E-2</v>
      </c>
      <c r="AA22" s="105">
        <v>1.0999999999999999E-2</v>
      </c>
      <c r="AB22" s="105">
        <v>1.0999999999999999E-2</v>
      </c>
      <c r="AC22" s="105">
        <v>1.4E-2</v>
      </c>
      <c r="AD22" s="105">
        <v>1.4E-2</v>
      </c>
      <c r="AE22" s="105">
        <v>1.4999999999999999E-2</v>
      </c>
      <c r="AF22" s="105">
        <v>1.4E-2</v>
      </c>
      <c r="AG22" s="105">
        <v>1.0999999999999999E-2</v>
      </c>
      <c r="AH22" s="109">
        <v>1.0999999999999999E-2</v>
      </c>
      <c r="AI22" s="109">
        <v>1.0999999999999999E-2</v>
      </c>
      <c r="AJ22" s="109">
        <v>1.0999999999999999E-2</v>
      </c>
      <c r="AK22" s="109">
        <v>1.0999999999999999E-2</v>
      </c>
      <c r="AL22" s="109">
        <v>1.0999999999999999E-2</v>
      </c>
      <c r="AM22" s="109">
        <v>1.0999999999999999E-2</v>
      </c>
      <c r="AN22" s="109">
        <v>1.0999999999999999E-2</v>
      </c>
      <c r="AO22" s="109">
        <v>1.0999999999999999E-2</v>
      </c>
      <c r="AP22" s="109">
        <v>1.0999999999999999E-2</v>
      </c>
      <c r="AQ22" s="109">
        <v>1.0999999999999999E-2</v>
      </c>
      <c r="AR22" s="109">
        <v>1.0999999999999999E-2</v>
      </c>
      <c r="AS22" s="109">
        <v>1.0999999999999999E-2</v>
      </c>
      <c r="AT22" s="109">
        <v>1.0999999999999999E-2</v>
      </c>
      <c r="AU22" s="109">
        <v>1.0999999999999999E-2</v>
      </c>
      <c r="AV22" s="109">
        <v>1.0999999999999999E-2</v>
      </c>
      <c r="AW22" s="109">
        <v>1.0999999999999999E-2</v>
      </c>
      <c r="AX22" s="109">
        <v>1.0999999999999999E-2</v>
      </c>
      <c r="AY22" s="109">
        <v>1.0999999999999999E-2</v>
      </c>
      <c r="AZ22" s="109">
        <v>1.0999999999999999E-2</v>
      </c>
      <c r="BA22" s="109">
        <v>1.0999999999999999E-2</v>
      </c>
      <c r="BB22" s="109">
        <v>1.0999999999999999E-2</v>
      </c>
    </row>
    <row r="23" spans="1:54" s="35" customFormat="1" ht="14.5" x14ac:dyDescent="0.35">
      <c r="A23" s="37" t="s">
        <v>194</v>
      </c>
      <c r="B23" s="37" t="s">
        <v>60</v>
      </c>
      <c r="C23" s="49" t="s">
        <v>38</v>
      </c>
      <c r="D23" s="107">
        <v>0.19600000000000001</v>
      </c>
      <c r="E23" s="107">
        <v>0.185</v>
      </c>
      <c r="F23" s="107">
        <v>0.17499999999999999</v>
      </c>
      <c r="G23" s="107">
        <v>0.16400000000000001</v>
      </c>
      <c r="H23" s="107">
        <v>0.153</v>
      </c>
      <c r="I23" s="107">
        <v>0.14199999999999999</v>
      </c>
      <c r="J23" s="107">
        <v>0.13200000000000001</v>
      </c>
      <c r="K23" s="107">
        <v>0.121</v>
      </c>
      <c r="L23" s="107">
        <v>0.11</v>
      </c>
      <c r="M23" s="107">
        <v>0.11</v>
      </c>
      <c r="N23" s="107">
        <v>0.1</v>
      </c>
      <c r="O23" s="107">
        <v>0.09</v>
      </c>
      <c r="P23" s="107">
        <v>0.08</v>
      </c>
      <c r="Q23" s="107">
        <v>0.08</v>
      </c>
      <c r="R23" s="107">
        <v>7.0000000000000007E-2</v>
      </c>
      <c r="S23" s="107">
        <v>7.5999999999999998E-2</v>
      </c>
      <c r="T23" s="107">
        <v>8.199999999999999E-2</v>
      </c>
      <c r="U23" s="107">
        <v>8.7999999999999995E-2</v>
      </c>
      <c r="V23" s="107">
        <v>7.653910628179067E-2</v>
      </c>
      <c r="W23" s="107">
        <v>0.10199999999999999</v>
      </c>
      <c r="X23" s="107">
        <v>0.10199999999999999</v>
      </c>
      <c r="Y23" s="107">
        <v>7.5999999999999998E-2</v>
      </c>
      <c r="Z23" s="107">
        <v>6.0999999999999999E-2</v>
      </c>
      <c r="AA23" s="107">
        <v>4.8000000000000001E-2</v>
      </c>
      <c r="AB23" s="107">
        <v>5.5E-2</v>
      </c>
      <c r="AC23" s="107">
        <v>0.06</v>
      </c>
      <c r="AD23" s="107">
        <v>5.1999999999999998E-2</v>
      </c>
      <c r="AE23" s="107">
        <v>4.7E-2</v>
      </c>
      <c r="AF23" s="107">
        <v>3.3000000000000002E-2</v>
      </c>
      <c r="AG23" s="107">
        <v>1.9E-2</v>
      </c>
      <c r="AH23" s="111">
        <v>1.9E-2</v>
      </c>
      <c r="AI23" s="111">
        <v>1.9E-2</v>
      </c>
      <c r="AJ23" s="111">
        <v>1.9E-2</v>
      </c>
      <c r="AK23" s="111">
        <v>1.9E-2</v>
      </c>
      <c r="AL23" s="111">
        <v>1.9E-2</v>
      </c>
      <c r="AM23" s="111">
        <v>1.9E-2</v>
      </c>
      <c r="AN23" s="111">
        <v>1.9E-2</v>
      </c>
      <c r="AO23" s="111">
        <v>1.9E-2</v>
      </c>
      <c r="AP23" s="111">
        <v>1.9E-2</v>
      </c>
      <c r="AQ23" s="111">
        <v>1.9E-2</v>
      </c>
      <c r="AR23" s="111">
        <v>1.9E-2</v>
      </c>
      <c r="AS23" s="111">
        <v>1.9E-2</v>
      </c>
      <c r="AT23" s="111">
        <v>1.9E-2</v>
      </c>
      <c r="AU23" s="111">
        <v>1.9E-2</v>
      </c>
      <c r="AV23" s="111">
        <v>1.9E-2</v>
      </c>
      <c r="AW23" s="111">
        <v>1.9E-2</v>
      </c>
      <c r="AX23" s="111">
        <v>1.9E-2</v>
      </c>
      <c r="AY23" s="111">
        <v>1.9E-2</v>
      </c>
      <c r="AZ23" s="111">
        <v>1.9E-2</v>
      </c>
      <c r="BA23" s="111">
        <v>1.9E-2</v>
      </c>
      <c r="BB23" s="111">
        <v>1.9E-2</v>
      </c>
    </row>
    <row r="24" spans="1:54" s="35" customFormat="1" ht="14.5" x14ac:dyDescent="0.35">
      <c r="A24" s="37"/>
      <c r="B24" s="37" t="s">
        <v>61</v>
      </c>
      <c r="C24" s="52">
        <v>20</v>
      </c>
      <c r="D24" s="107">
        <v>0.19600000000000001</v>
      </c>
      <c r="E24" s="107">
        <v>0.185</v>
      </c>
      <c r="F24" s="107">
        <v>0.17499999999999999</v>
      </c>
      <c r="G24" s="107">
        <v>0.16400000000000001</v>
      </c>
      <c r="H24" s="107">
        <v>0.153</v>
      </c>
      <c r="I24" s="107">
        <v>0.14199999999999999</v>
      </c>
      <c r="J24" s="107">
        <v>0.13200000000000001</v>
      </c>
      <c r="K24" s="107">
        <v>0.121</v>
      </c>
      <c r="L24" s="107">
        <v>0.11</v>
      </c>
      <c r="M24" s="107">
        <v>0.11</v>
      </c>
      <c r="N24" s="107">
        <v>0.1</v>
      </c>
      <c r="O24" s="107">
        <v>0.09</v>
      </c>
      <c r="P24" s="107">
        <v>0.08</v>
      </c>
      <c r="Q24" s="107">
        <v>0.08</v>
      </c>
      <c r="R24" s="107">
        <v>7.0000000000000007E-2</v>
      </c>
      <c r="S24" s="107">
        <v>0.05</v>
      </c>
      <c r="T24" s="107">
        <v>2.9000000000000001E-2</v>
      </c>
      <c r="U24" s="107">
        <v>8.9999999999999993E-3</v>
      </c>
      <c r="V24" s="107">
        <v>5.0127042820762753E-3</v>
      </c>
      <c r="W24" s="107">
        <v>8.0000000000000002E-3</v>
      </c>
      <c r="X24" s="107">
        <v>8.0000000000000002E-3</v>
      </c>
      <c r="Y24" s="107">
        <v>6.0000000000000001E-3</v>
      </c>
      <c r="Z24" s="107">
        <v>2E-3</v>
      </c>
      <c r="AA24" s="107">
        <v>0.01</v>
      </c>
      <c r="AB24" s="107">
        <v>0.01</v>
      </c>
      <c r="AC24" s="107">
        <v>7.0000000000000001E-3</v>
      </c>
      <c r="AD24" s="107">
        <v>8.0000000000000002E-3</v>
      </c>
      <c r="AE24" s="107">
        <v>4.0000000000000001E-3</v>
      </c>
      <c r="AF24" s="107">
        <v>6.0000000000000001E-3</v>
      </c>
      <c r="AG24" s="107">
        <v>2E-3</v>
      </c>
      <c r="AH24" s="111">
        <v>2E-3</v>
      </c>
      <c r="AI24" s="111">
        <v>2E-3</v>
      </c>
      <c r="AJ24" s="111">
        <v>2E-3</v>
      </c>
      <c r="AK24" s="111">
        <v>2E-3</v>
      </c>
      <c r="AL24" s="111">
        <v>2E-3</v>
      </c>
      <c r="AM24" s="111">
        <v>2E-3</v>
      </c>
      <c r="AN24" s="111">
        <v>2E-3</v>
      </c>
      <c r="AO24" s="111">
        <v>2E-3</v>
      </c>
      <c r="AP24" s="111">
        <v>2E-3</v>
      </c>
      <c r="AQ24" s="111">
        <v>2E-3</v>
      </c>
      <c r="AR24" s="111">
        <v>2E-3</v>
      </c>
      <c r="AS24" s="111">
        <v>2E-3</v>
      </c>
      <c r="AT24" s="111">
        <v>2E-3</v>
      </c>
      <c r="AU24" s="111">
        <v>2E-3</v>
      </c>
      <c r="AV24" s="111">
        <v>2E-3</v>
      </c>
      <c r="AW24" s="111">
        <v>2E-3</v>
      </c>
      <c r="AX24" s="111">
        <v>2E-3</v>
      </c>
      <c r="AY24" s="111">
        <v>2E-3</v>
      </c>
      <c r="AZ24" s="111">
        <v>2E-3</v>
      </c>
      <c r="BA24" s="111">
        <v>2E-3</v>
      </c>
      <c r="BB24" s="111">
        <v>2E-3</v>
      </c>
    </row>
    <row r="25" spans="1:54" s="35" customFormat="1" ht="14.5" x14ac:dyDescent="0.35">
      <c r="A25" s="37"/>
      <c r="B25" s="37" t="s">
        <v>62</v>
      </c>
      <c r="C25" s="52">
        <v>50</v>
      </c>
      <c r="D25" s="107">
        <v>0.41199999999999998</v>
      </c>
      <c r="E25" s="107">
        <v>0.40400000000000003</v>
      </c>
      <c r="F25" s="107">
        <v>0.39600000000000002</v>
      </c>
      <c r="G25" s="107">
        <v>0.38900000000000001</v>
      </c>
      <c r="H25" s="107">
        <v>0.38100000000000001</v>
      </c>
      <c r="I25" s="107">
        <v>0.373</v>
      </c>
      <c r="J25" s="107">
        <v>0.36499999999999999</v>
      </c>
      <c r="K25" s="107">
        <v>0.35799999999999998</v>
      </c>
      <c r="L25" s="107">
        <v>0.35</v>
      </c>
      <c r="M25" s="107">
        <v>0.34</v>
      </c>
      <c r="N25" s="107">
        <v>0.33</v>
      </c>
      <c r="O25" s="107">
        <v>0.32</v>
      </c>
      <c r="P25" s="107">
        <v>0.31</v>
      </c>
      <c r="Q25" s="107">
        <v>0.3</v>
      </c>
      <c r="R25" s="107">
        <v>0.28000000000000003</v>
      </c>
      <c r="S25" s="107">
        <v>0.27500000000000002</v>
      </c>
      <c r="T25" s="107">
        <v>0.27</v>
      </c>
      <c r="U25" s="107">
        <v>0.26500000000000001</v>
      </c>
      <c r="V25" s="107">
        <v>0.25233167425281472</v>
      </c>
      <c r="W25" s="107">
        <v>0.248</v>
      </c>
      <c r="X25" s="107">
        <v>0.248</v>
      </c>
      <c r="Y25" s="107">
        <v>0.23300000000000001</v>
      </c>
      <c r="Z25" s="107">
        <v>0.20699999999999999</v>
      </c>
      <c r="AA25" s="107">
        <v>0.221</v>
      </c>
      <c r="AB25" s="107">
        <v>0.214</v>
      </c>
      <c r="AC25" s="107">
        <v>0.17499999999999999</v>
      </c>
      <c r="AD25" s="107">
        <v>0.17100000000000001</v>
      </c>
      <c r="AE25" s="107">
        <v>0.16</v>
      </c>
      <c r="AF25" s="107">
        <v>0.111</v>
      </c>
      <c r="AG25" s="107">
        <v>0.11</v>
      </c>
      <c r="AH25" s="111">
        <v>0.11</v>
      </c>
      <c r="AI25" s="111">
        <v>0.11</v>
      </c>
      <c r="AJ25" s="111">
        <v>0.11</v>
      </c>
      <c r="AK25" s="111">
        <v>0.11</v>
      </c>
      <c r="AL25" s="111">
        <v>0.11</v>
      </c>
      <c r="AM25" s="111">
        <v>0.11</v>
      </c>
      <c r="AN25" s="111">
        <v>0.11</v>
      </c>
      <c r="AO25" s="111">
        <v>0.11</v>
      </c>
      <c r="AP25" s="111">
        <v>0.11</v>
      </c>
      <c r="AQ25" s="111">
        <v>0.11</v>
      </c>
      <c r="AR25" s="111">
        <v>0.11</v>
      </c>
      <c r="AS25" s="111">
        <v>0.11</v>
      </c>
      <c r="AT25" s="111">
        <v>0.11</v>
      </c>
      <c r="AU25" s="111">
        <v>0.11</v>
      </c>
      <c r="AV25" s="111">
        <v>0.11</v>
      </c>
      <c r="AW25" s="111">
        <v>0.11</v>
      </c>
      <c r="AX25" s="111">
        <v>0.11</v>
      </c>
      <c r="AY25" s="111">
        <v>0.11</v>
      </c>
      <c r="AZ25" s="111">
        <v>0.11</v>
      </c>
      <c r="BA25" s="111">
        <v>0.11</v>
      </c>
      <c r="BB25" s="111">
        <v>0.11</v>
      </c>
    </row>
    <row r="26" spans="1:54" s="35" customFormat="1" ht="14.5" x14ac:dyDescent="0.35">
      <c r="A26" s="37"/>
      <c r="B26" s="37" t="s">
        <v>63</v>
      </c>
      <c r="C26" s="52">
        <v>0</v>
      </c>
      <c r="D26" s="107">
        <v>0</v>
      </c>
      <c r="E26" s="107">
        <v>0</v>
      </c>
      <c r="F26" s="107">
        <v>0</v>
      </c>
      <c r="G26" s="107">
        <v>0</v>
      </c>
      <c r="H26" s="107">
        <v>0</v>
      </c>
      <c r="I26" s="107">
        <v>0</v>
      </c>
      <c r="J26" s="107">
        <v>0</v>
      </c>
      <c r="K26" s="107">
        <v>0</v>
      </c>
      <c r="L26" s="107">
        <v>0</v>
      </c>
      <c r="M26" s="107">
        <v>0</v>
      </c>
      <c r="N26" s="107">
        <v>0</v>
      </c>
      <c r="O26" s="107">
        <v>0</v>
      </c>
      <c r="P26" s="107">
        <v>0</v>
      </c>
      <c r="Q26" s="107">
        <v>0</v>
      </c>
      <c r="R26" s="107">
        <v>0</v>
      </c>
      <c r="S26" s="107">
        <v>0</v>
      </c>
      <c r="T26" s="107">
        <v>0</v>
      </c>
      <c r="U26" s="107">
        <v>0</v>
      </c>
      <c r="V26" s="107">
        <v>0</v>
      </c>
      <c r="W26" s="107">
        <v>0</v>
      </c>
      <c r="X26" s="107">
        <v>0</v>
      </c>
      <c r="Y26" s="107">
        <v>3.0000000000000001E-3</v>
      </c>
      <c r="Z26" s="107">
        <v>1.0999999999999999E-2</v>
      </c>
      <c r="AA26" s="107">
        <v>2E-3</v>
      </c>
      <c r="AB26" s="107">
        <v>2E-3</v>
      </c>
      <c r="AC26" s="107">
        <v>2E-3</v>
      </c>
      <c r="AD26" s="107">
        <v>7.0000000000000001E-3</v>
      </c>
      <c r="AE26" s="107">
        <v>1.0999999999999999E-2</v>
      </c>
      <c r="AF26" s="107">
        <v>1.2999999999999999E-2</v>
      </c>
      <c r="AG26" s="107">
        <v>2.4E-2</v>
      </c>
      <c r="AH26" s="111">
        <v>2.4E-2</v>
      </c>
      <c r="AI26" s="111">
        <v>2.4E-2</v>
      </c>
      <c r="AJ26" s="111">
        <v>2.4E-2</v>
      </c>
      <c r="AK26" s="111">
        <v>2.4E-2</v>
      </c>
      <c r="AL26" s="111">
        <v>2.4E-2</v>
      </c>
      <c r="AM26" s="111">
        <v>2.4E-2</v>
      </c>
      <c r="AN26" s="111">
        <v>2.4E-2</v>
      </c>
      <c r="AO26" s="111">
        <v>2.4E-2</v>
      </c>
      <c r="AP26" s="111">
        <v>2.4E-2</v>
      </c>
      <c r="AQ26" s="111">
        <v>2.4E-2</v>
      </c>
      <c r="AR26" s="111">
        <v>2.4E-2</v>
      </c>
      <c r="AS26" s="111">
        <v>2.4E-2</v>
      </c>
      <c r="AT26" s="111">
        <v>2.4E-2</v>
      </c>
      <c r="AU26" s="111">
        <v>2.4E-2</v>
      </c>
      <c r="AV26" s="111">
        <v>2.4E-2</v>
      </c>
      <c r="AW26" s="111">
        <v>2.4E-2</v>
      </c>
      <c r="AX26" s="111">
        <v>2.4E-2</v>
      </c>
      <c r="AY26" s="111">
        <v>2.4E-2</v>
      </c>
      <c r="AZ26" s="111">
        <v>2.4E-2</v>
      </c>
      <c r="BA26" s="111">
        <v>2.4E-2</v>
      </c>
      <c r="BB26" s="111">
        <v>2.4E-2</v>
      </c>
    </row>
    <row r="27" spans="1:54" s="35" customFormat="1" ht="14.5" x14ac:dyDescent="0.35">
      <c r="A27" s="37"/>
      <c r="B27" s="37" t="s">
        <v>192</v>
      </c>
      <c r="C27" s="52" t="s">
        <v>193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7">
        <v>0</v>
      </c>
      <c r="K27" s="107">
        <v>0</v>
      </c>
      <c r="L27" s="107">
        <v>0</v>
      </c>
      <c r="M27" s="107">
        <v>0</v>
      </c>
      <c r="N27" s="107">
        <v>0</v>
      </c>
      <c r="O27" s="107">
        <v>0</v>
      </c>
      <c r="P27" s="107">
        <v>0</v>
      </c>
      <c r="Q27" s="107">
        <v>0</v>
      </c>
      <c r="R27" s="107">
        <v>0</v>
      </c>
      <c r="S27" s="107">
        <v>0</v>
      </c>
      <c r="T27" s="107">
        <v>0</v>
      </c>
      <c r="U27" s="107">
        <v>0</v>
      </c>
      <c r="V27" s="107">
        <v>0</v>
      </c>
      <c r="W27" s="107">
        <v>0</v>
      </c>
      <c r="X27" s="107">
        <v>0</v>
      </c>
      <c r="Y27" s="107">
        <v>1.0999999999999999E-2</v>
      </c>
      <c r="Z27" s="107">
        <v>1.2E-2</v>
      </c>
      <c r="AA27" s="107">
        <v>5.0000000000000001E-3</v>
      </c>
      <c r="AB27" s="107">
        <v>6.0000000000000001E-3</v>
      </c>
      <c r="AC27" s="107">
        <v>8.9999999999999993E-3</v>
      </c>
      <c r="AD27" s="107">
        <v>1.0999999999999999E-2</v>
      </c>
      <c r="AE27" s="107">
        <v>2.4E-2</v>
      </c>
      <c r="AF27" s="107">
        <v>2.7E-2</v>
      </c>
      <c r="AG27" s="107">
        <v>1.4999999999999999E-2</v>
      </c>
      <c r="AH27" s="111">
        <v>1.4999999999999999E-2</v>
      </c>
      <c r="AI27" s="111">
        <v>1.4999999999999999E-2</v>
      </c>
      <c r="AJ27" s="111">
        <v>1.4999999999999999E-2</v>
      </c>
      <c r="AK27" s="111">
        <v>1.4999999999999999E-2</v>
      </c>
      <c r="AL27" s="111">
        <v>1.4999999999999999E-2</v>
      </c>
      <c r="AM27" s="111">
        <v>1.4999999999999999E-2</v>
      </c>
      <c r="AN27" s="111">
        <v>1.4999999999999999E-2</v>
      </c>
      <c r="AO27" s="111">
        <v>1.4999999999999999E-2</v>
      </c>
      <c r="AP27" s="111">
        <v>1.4999999999999999E-2</v>
      </c>
      <c r="AQ27" s="111">
        <v>1.4999999999999999E-2</v>
      </c>
      <c r="AR27" s="111">
        <v>1.4999999999999999E-2</v>
      </c>
      <c r="AS27" s="111">
        <v>1.4999999999999999E-2</v>
      </c>
      <c r="AT27" s="111">
        <v>1.4999999999999999E-2</v>
      </c>
      <c r="AU27" s="111">
        <v>1.4999999999999999E-2</v>
      </c>
      <c r="AV27" s="111">
        <v>1.4999999999999999E-2</v>
      </c>
      <c r="AW27" s="111">
        <v>1.4999999999999999E-2</v>
      </c>
      <c r="AX27" s="111">
        <v>1.4999999999999999E-2</v>
      </c>
      <c r="AY27" s="111">
        <v>1.4999999999999999E-2</v>
      </c>
      <c r="AZ27" s="111">
        <v>1.4999999999999999E-2</v>
      </c>
      <c r="BA27" s="111">
        <v>1.4999999999999999E-2</v>
      </c>
      <c r="BB27" s="111">
        <v>1.4999999999999999E-2</v>
      </c>
    </row>
    <row r="28" spans="1:54" s="35" customFormat="1" ht="14.5" x14ac:dyDescent="0.35">
      <c r="A28" s="37"/>
      <c r="B28" s="37" t="s">
        <v>64</v>
      </c>
      <c r="C28" s="52">
        <v>0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2E-3</v>
      </c>
      <c r="Z28" s="107">
        <v>1E-3</v>
      </c>
      <c r="AA28" s="107">
        <v>4.0000000000000001E-3</v>
      </c>
      <c r="AB28" s="107">
        <v>3.0000000000000001E-3</v>
      </c>
      <c r="AC28" s="107">
        <v>5.0000000000000001E-3</v>
      </c>
      <c r="AD28" s="107">
        <v>7.0000000000000001E-3</v>
      </c>
      <c r="AE28" s="107">
        <v>1.4999999999999999E-2</v>
      </c>
      <c r="AF28" s="107">
        <v>1.2999999999999999E-2</v>
      </c>
      <c r="AG28" s="107">
        <v>1.2999999999999999E-2</v>
      </c>
      <c r="AH28" s="111">
        <v>1.2999999999999999E-2</v>
      </c>
      <c r="AI28" s="111">
        <v>1.2999999999999999E-2</v>
      </c>
      <c r="AJ28" s="111">
        <v>1.2999999999999999E-2</v>
      </c>
      <c r="AK28" s="111">
        <v>1.2999999999999999E-2</v>
      </c>
      <c r="AL28" s="111">
        <v>1.2999999999999999E-2</v>
      </c>
      <c r="AM28" s="111">
        <v>1.2999999999999999E-2</v>
      </c>
      <c r="AN28" s="111">
        <v>1.2999999999999999E-2</v>
      </c>
      <c r="AO28" s="111">
        <v>1.2999999999999999E-2</v>
      </c>
      <c r="AP28" s="111">
        <v>1.2999999999999999E-2</v>
      </c>
      <c r="AQ28" s="111">
        <v>1.2999999999999999E-2</v>
      </c>
      <c r="AR28" s="111">
        <v>1.2999999999999999E-2</v>
      </c>
      <c r="AS28" s="111">
        <v>1.2999999999999999E-2</v>
      </c>
      <c r="AT28" s="111">
        <v>1.2999999999999999E-2</v>
      </c>
      <c r="AU28" s="111">
        <v>1.2999999999999999E-2</v>
      </c>
      <c r="AV28" s="111">
        <v>1.2999999999999999E-2</v>
      </c>
      <c r="AW28" s="111">
        <v>1.2999999999999999E-2</v>
      </c>
      <c r="AX28" s="111">
        <v>1.2999999999999999E-2</v>
      </c>
      <c r="AY28" s="111">
        <v>1.2999999999999999E-2</v>
      </c>
      <c r="AZ28" s="111">
        <v>1.2999999999999999E-2</v>
      </c>
      <c r="BA28" s="111">
        <v>1.2999999999999999E-2</v>
      </c>
      <c r="BB28" s="111">
        <v>1.2999999999999999E-2</v>
      </c>
    </row>
    <row r="29" spans="1:54" s="35" customFormat="1" ht="14.5" x14ac:dyDescent="0.35">
      <c r="A29" s="37"/>
      <c r="B29" s="37" t="s">
        <v>65</v>
      </c>
      <c r="C29" s="52">
        <v>10</v>
      </c>
      <c r="D29" s="107">
        <v>0</v>
      </c>
      <c r="E29" s="107">
        <v>0</v>
      </c>
      <c r="F29" s="107">
        <v>0</v>
      </c>
      <c r="G29" s="107">
        <v>0</v>
      </c>
      <c r="H29" s="107">
        <v>0</v>
      </c>
      <c r="I29" s="107">
        <v>0</v>
      </c>
      <c r="J29" s="107">
        <v>0</v>
      </c>
      <c r="K29" s="107">
        <v>0</v>
      </c>
      <c r="L29" s="107">
        <v>0</v>
      </c>
      <c r="M29" s="107">
        <v>0</v>
      </c>
      <c r="N29" s="107">
        <v>0</v>
      </c>
      <c r="O29" s="107">
        <v>0</v>
      </c>
      <c r="P29" s="107">
        <v>0</v>
      </c>
      <c r="Q29" s="107">
        <v>0</v>
      </c>
      <c r="R29" s="107">
        <v>0</v>
      </c>
      <c r="S29" s="107">
        <v>0</v>
      </c>
      <c r="T29" s="107">
        <v>0</v>
      </c>
      <c r="U29" s="107">
        <v>0</v>
      </c>
      <c r="V29" s="107">
        <v>0</v>
      </c>
      <c r="W29" s="107">
        <v>0</v>
      </c>
      <c r="X29" s="107">
        <v>0</v>
      </c>
      <c r="Y29" s="107">
        <v>3.0000000000000001E-3</v>
      </c>
      <c r="Z29" s="107">
        <v>2E-3</v>
      </c>
      <c r="AA29" s="107">
        <v>4.0000000000000001E-3</v>
      </c>
      <c r="AB29" s="107">
        <v>1E-3</v>
      </c>
      <c r="AC29" s="107">
        <v>2E-3</v>
      </c>
      <c r="AD29" s="107">
        <v>3.0000000000000001E-3</v>
      </c>
      <c r="AE29" s="107">
        <v>3.0000000000000001E-3</v>
      </c>
      <c r="AF29" s="107">
        <v>3.0000000000000001E-3</v>
      </c>
      <c r="AG29" s="107">
        <v>3.0000000000000001E-3</v>
      </c>
      <c r="AH29" s="111">
        <v>3.0000000000000001E-3</v>
      </c>
      <c r="AI29" s="111">
        <v>3.0000000000000001E-3</v>
      </c>
      <c r="AJ29" s="111">
        <v>3.0000000000000001E-3</v>
      </c>
      <c r="AK29" s="111">
        <v>3.0000000000000001E-3</v>
      </c>
      <c r="AL29" s="111">
        <v>3.0000000000000001E-3</v>
      </c>
      <c r="AM29" s="111">
        <v>3.0000000000000001E-3</v>
      </c>
      <c r="AN29" s="111">
        <v>3.0000000000000001E-3</v>
      </c>
      <c r="AO29" s="111">
        <v>3.0000000000000001E-3</v>
      </c>
      <c r="AP29" s="111">
        <v>3.0000000000000001E-3</v>
      </c>
      <c r="AQ29" s="111">
        <v>3.0000000000000001E-3</v>
      </c>
      <c r="AR29" s="111">
        <v>3.0000000000000001E-3</v>
      </c>
      <c r="AS29" s="111">
        <v>3.0000000000000001E-3</v>
      </c>
      <c r="AT29" s="111">
        <v>3.0000000000000001E-3</v>
      </c>
      <c r="AU29" s="111">
        <v>3.0000000000000001E-3</v>
      </c>
      <c r="AV29" s="111">
        <v>3.0000000000000001E-3</v>
      </c>
      <c r="AW29" s="111">
        <v>3.0000000000000001E-3</v>
      </c>
      <c r="AX29" s="111">
        <v>3.0000000000000001E-3</v>
      </c>
      <c r="AY29" s="111">
        <v>3.0000000000000001E-3</v>
      </c>
      <c r="AZ29" s="111">
        <v>3.0000000000000001E-3</v>
      </c>
      <c r="BA29" s="111">
        <v>3.0000000000000001E-3</v>
      </c>
      <c r="BB29" s="111">
        <v>3.0000000000000001E-3</v>
      </c>
    </row>
    <row r="30" spans="1:54" s="35" customFormat="1" ht="14.5" x14ac:dyDescent="0.35">
      <c r="A30" s="37"/>
      <c r="B30" s="37" t="s">
        <v>58</v>
      </c>
      <c r="C30" s="49" t="s">
        <v>38</v>
      </c>
      <c r="D30" s="107">
        <v>3.1E-2</v>
      </c>
      <c r="E30" s="107">
        <v>2.7E-2</v>
      </c>
      <c r="F30" s="107">
        <v>2.3E-2</v>
      </c>
      <c r="G30" s="107">
        <v>1.9E-2</v>
      </c>
      <c r="H30" s="107">
        <v>1.4999999999999999E-2</v>
      </c>
      <c r="I30" s="107">
        <v>1.2E-2</v>
      </c>
      <c r="J30" s="107">
        <v>8.0000000000000002E-3</v>
      </c>
      <c r="K30" s="107">
        <v>4.0000000000000001E-3</v>
      </c>
      <c r="L30" s="107">
        <v>0</v>
      </c>
      <c r="M30" s="107">
        <v>0</v>
      </c>
      <c r="N30" s="107">
        <v>0</v>
      </c>
      <c r="O30" s="107">
        <v>0</v>
      </c>
      <c r="P30" s="107">
        <v>0</v>
      </c>
      <c r="Q30" s="107">
        <v>0</v>
      </c>
      <c r="R30" s="107">
        <v>0</v>
      </c>
      <c r="S30" s="107">
        <v>0.19700000000000001</v>
      </c>
      <c r="T30" s="107">
        <v>0.39500000000000002</v>
      </c>
      <c r="U30" s="107">
        <v>0.59199999999999997</v>
      </c>
      <c r="V30" s="107">
        <v>0.62393503995307431</v>
      </c>
      <c r="W30" s="107">
        <v>0.58399999999999996</v>
      </c>
      <c r="X30" s="107">
        <v>0.58599999999999997</v>
      </c>
      <c r="Y30" s="107">
        <v>0.59399999999999997</v>
      </c>
      <c r="Z30" s="107">
        <v>0.63200000000000001</v>
      </c>
      <c r="AA30" s="107">
        <v>0.60199999999999998</v>
      </c>
      <c r="AB30" s="107">
        <v>0.64700000000000002</v>
      </c>
      <c r="AC30" s="107">
        <v>0.67700000000000005</v>
      </c>
      <c r="AD30" s="107">
        <v>0.68500000000000005</v>
      </c>
      <c r="AE30" s="107">
        <v>0.68100000000000005</v>
      </c>
      <c r="AF30" s="107">
        <v>0.75800000000000001</v>
      </c>
      <c r="AG30" s="107">
        <v>0.78100000000000003</v>
      </c>
      <c r="AH30" s="111">
        <v>0.78100000000000003</v>
      </c>
      <c r="AI30" s="111">
        <v>0.78100000000000003</v>
      </c>
      <c r="AJ30" s="111">
        <v>0.78100000000000003</v>
      </c>
      <c r="AK30" s="111">
        <v>0.78100000000000003</v>
      </c>
      <c r="AL30" s="111">
        <v>0.78100000000000003</v>
      </c>
      <c r="AM30" s="111">
        <v>0.78100000000000003</v>
      </c>
      <c r="AN30" s="111">
        <v>0.78100000000000003</v>
      </c>
      <c r="AO30" s="111">
        <v>0.78100000000000003</v>
      </c>
      <c r="AP30" s="111">
        <v>0.78100000000000003</v>
      </c>
      <c r="AQ30" s="111">
        <v>0.78100000000000003</v>
      </c>
      <c r="AR30" s="111">
        <v>0.78100000000000003</v>
      </c>
      <c r="AS30" s="111">
        <v>0.78100000000000003</v>
      </c>
      <c r="AT30" s="111">
        <v>0.78100000000000003</v>
      </c>
      <c r="AU30" s="111">
        <v>0.78100000000000003</v>
      </c>
      <c r="AV30" s="111">
        <v>0.78100000000000003</v>
      </c>
      <c r="AW30" s="111">
        <v>0.78100000000000003</v>
      </c>
      <c r="AX30" s="111">
        <v>0.78100000000000003</v>
      </c>
      <c r="AY30" s="111">
        <v>0.78100000000000003</v>
      </c>
      <c r="AZ30" s="111">
        <v>0.78100000000000003</v>
      </c>
      <c r="BA30" s="111">
        <v>0.78100000000000003</v>
      </c>
      <c r="BB30" s="111">
        <v>0.78100000000000003</v>
      </c>
    </row>
    <row r="31" spans="1:54" s="35" customFormat="1" ht="14.5" x14ac:dyDescent="0.35">
      <c r="A31" s="37"/>
      <c r="B31" s="37" t="s">
        <v>66</v>
      </c>
      <c r="C31" s="52">
        <v>0</v>
      </c>
      <c r="D31" s="107">
        <v>0.10199999999999999</v>
      </c>
      <c r="E31" s="107">
        <v>0.123</v>
      </c>
      <c r="F31" s="107">
        <v>0.14199999999999999</v>
      </c>
      <c r="G31" s="107">
        <v>0.16300000000000001</v>
      </c>
      <c r="H31" s="107">
        <v>0.184</v>
      </c>
      <c r="I31" s="107">
        <v>0.20399999999999999</v>
      </c>
      <c r="J31" s="107">
        <v>0.224</v>
      </c>
      <c r="K31" s="107">
        <v>0.245</v>
      </c>
      <c r="L31" s="107">
        <v>0.27</v>
      </c>
      <c r="M31" s="107">
        <v>0.28999999999999998</v>
      </c>
      <c r="N31" s="107">
        <v>0.33</v>
      </c>
      <c r="O31" s="107">
        <v>0.37</v>
      </c>
      <c r="P31" s="107">
        <v>0.41</v>
      </c>
      <c r="Q31" s="107">
        <v>0.45</v>
      </c>
      <c r="R31" s="107">
        <v>0.48</v>
      </c>
      <c r="S31" s="107">
        <v>0.32700000000000001</v>
      </c>
      <c r="T31" s="107">
        <v>0.17399999999999999</v>
      </c>
      <c r="U31" s="107">
        <v>0.02</v>
      </c>
      <c r="V31" s="107">
        <v>2.2629053173961924E-2</v>
      </c>
      <c r="W31" s="107">
        <v>3.1E-2</v>
      </c>
      <c r="X31" s="107">
        <v>3.1E-2</v>
      </c>
      <c r="Y31" s="107">
        <v>2.5999999999999999E-2</v>
      </c>
      <c r="Z31" s="107">
        <v>3.5999999999999997E-2</v>
      </c>
      <c r="AA31" s="107">
        <v>4.4999999999999998E-2</v>
      </c>
      <c r="AB31" s="107">
        <v>2.5999999999999999E-2</v>
      </c>
      <c r="AC31" s="107">
        <v>2.5999999999999999E-2</v>
      </c>
      <c r="AD31" s="107">
        <v>0.02</v>
      </c>
      <c r="AE31" s="107">
        <v>0.02</v>
      </c>
      <c r="AF31" s="107">
        <v>1.2E-2</v>
      </c>
      <c r="AG31" s="107">
        <v>2.1000000000000001E-2</v>
      </c>
      <c r="AH31" s="111">
        <v>2.1000000000000001E-2</v>
      </c>
      <c r="AI31" s="111">
        <v>2.1000000000000001E-2</v>
      </c>
      <c r="AJ31" s="111">
        <v>2.1000000000000001E-2</v>
      </c>
      <c r="AK31" s="111">
        <v>2.1000000000000001E-2</v>
      </c>
      <c r="AL31" s="111">
        <v>2.1000000000000001E-2</v>
      </c>
      <c r="AM31" s="111">
        <v>2.1000000000000001E-2</v>
      </c>
      <c r="AN31" s="111">
        <v>2.1000000000000001E-2</v>
      </c>
      <c r="AO31" s="111">
        <v>2.1000000000000001E-2</v>
      </c>
      <c r="AP31" s="111">
        <v>2.1000000000000001E-2</v>
      </c>
      <c r="AQ31" s="111">
        <v>2.1000000000000001E-2</v>
      </c>
      <c r="AR31" s="111">
        <v>2.1000000000000001E-2</v>
      </c>
      <c r="AS31" s="111">
        <v>2.1000000000000001E-2</v>
      </c>
      <c r="AT31" s="111">
        <v>2.1000000000000001E-2</v>
      </c>
      <c r="AU31" s="111">
        <v>2.1000000000000001E-2</v>
      </c>
      <c r="AV31" s="111">
        <v>2.1000000000000001E-2</v>
      </c>
      <c r="AW31" s="111">
        <v>2.1000000000000001E-2</v>
      </c>
      <c r="AX31" s="111">
        <v>2.1000000000000001E-2</v>
      </c>
      <c r="AY31" s="111">
        <v>2.1000000000000001E-2</v>
      </c>
      <c r="AZ31" s="111">
        <v>2.1000000000000001E-2</v>
      </c>
      <c r="BA31" s="111">
        <v>2.1000000000000001E-2</v>
      </c>
      <c r="BB31" s="111">
        <v>2.1000000000000001E-2</v>
      </c>
    </row>
    <row r="32" spans="1:54" s="35" customFormat="1" ht="14.5" x14ac:dyDescent="0.35">
      <c r="A32" s="37"/>
      <c r="B32" s="37" t="s">
        <v>67</v>
      </c>
      <c r="C32" s="52">
        <v>85</v>
      </c>
      <c r="D32" s="107">
        <v>4.2000000000000003E-2</v>
      </c>
      <c r="E32" s="107">
        <v>5.0999999999999997E-2</v>
      </c>
      <c r="F32" s="107">
        <v>5.8999999999999997E-2</v>
      </c>
      <c r="G32" s="107">
        <v>6.8000000000000005E-2</v>
      </c>
      <c r="H32" s="107">
        <v>7.5999999999999998E-2</v>
      </c>
      <c r="I32" s="107">
        <v>8.5000000000000006E-2</v>
      </c>
      <c r="J32" s="107">
        <v>9.2999999999999999E-2</v>
      </c>
      <c r="K32" s="107">
        <v>0.10100000000000001</v>
      </c>
      <c r="L32" s="107">
        <v>0.11</v>
      </c>
      <c r="M32" s="107">
        <v>0.1</v>
      </c>
      <c r="N32" s="107">
        <v>0.09</v>
      </c>
      <c r="O32" s="107">
        <v>0.08</v>
      </c>
      <c r="P32" s="107">
        <v>7.0000000000000007E-2</v>
      </c>
      <c r="Q32" s="107">
        <v>0.05</v>
      </c>
      <c r="R32" s="107">
        <v>0.06</v>
      </c>
      <c r="S32" s="107">
        <v>4.2999999999999997E-2</v>
      </c>
      <c r="T32" s="107">
        <v>2.7E-2</v>
      </c>
      <c r="U32" s="107">
        <v>1.0999999999999999E-2</v>
      </c>
      <c r="V32" s="107">
        <v>7.1883904618684638E-3</v>
      </c>
      <c r="W32" s="107">
        <v>8.0000000000000002E-3</v>
      </c>
      <c r="X32" s="107">
        <v>8.0000000000000002E-3</v>
      </c>
      <c r="Y32" s="107">
        <v>1.4E-2</v>
      </c>
      <c r="Z32" s="107">
        <v>0.01</v>
      </c>
      <c r="AA32" s="107">
        <v>1.4999999999999999E-2</v>
      </c>
      <c r="AB32" s="107">
        <v>3.0000000000000001E-3</v>
      </c>
      <c r="AC32" s="107">
        <v>8.9999999999999993E-3</v>
      </c>
      <c r="AD32" s="107">
        <v>7.0000000000000001E-3</v>
      </c>
      <c r="AE32" s="107">
        <v>1.0999999999999999E-2</v>
      </c>
      <c r="AF32" s="107">
        <v>1.0999999999999999E-2</v>
      </c>
      <c r="AG32" s="107">
        <v>2E-3</v>
      </c>
      <c r="AH32" s="111">
        <v>2E-3</v>
      </c>
      <c r="AI32" s="111">
        <v>2E-3</v>
      </c>
      <c r="AJ32" s="111">
        <v>2E-3</v>
      </c>
      <c r="AK32" s="111">
        <v>2E-3</v>
      </c>
      <c r="AL32" s="111">
        <v>2E-3</v>
      </c>
      <c r="AM32" s="111">
        <v>2E-3</v>
      </c>
      <c r="AN32" s="111">
        <v>2E-3</v>
      </c>
      <c r="AO32" s="111">
        <v>2E-3</v>
      </c>
      <c r="AP32" s="111">
        <v>2E-3</v>
      </c>
      <c r="AQ32" s="111">
        <v>2E-3</v>
      </c>
      <c r="AR32" s="111">
        <v>2E-3</v>
      </c>
      <c r="AS32" s="111">
        <v>2E-3</v>
      </c>
      <c r="AT32" s="111">
        <v>2E-3</v>
      </c>
      <c r="AU32" s="111">
        <v>2E-3</v>
      </c>
      <c r="AV32" s="111">
        <v>2E-3</v>
      </c>
      <c r="AW32" s="111">
        <v>2E-3</v>
      </c>
      <c r="AX32" s="111">
        <v>2E-3</v>
      </c>
      <c r="AY32" s="111">
        <v>2E-3</v>
      </c>
      <c r="AZ32" s="111">
        <v>2E-3</v>
      </c>
      <c r="BA32" s="111">
        <v>2E-3</v>
      </c>
      <c r="BB32" s="111">
        <v>2E-3</v>
      </c>
    </row>
    <row r="33" spans="1:54" s="35" customFormat="1" ht="14.5" x14ac:dyDescent="0.35">
      <c r="A33" s="37"/>
      <c r="B33" s="37" t="s">
        <v>68</v>
      </c>
      <c r="C33" s="52">
        <v>0</v>
      </c>
      <c r="D33" s="107">
        <v>8.0000000000000002E-3</v>
      </c>
      <c r="E33" s="107">
        <v>8.9999999999999993E-3</v>
      </c>
      <c r="F33" s="107">
        <v>1.0999999999999999E-2</v>
      </c>
      <c r="G33" s="107">
        <v>1.2E-2</v>
      </c>
      <c r="H33" s="107">
        <v>1.4E-2</v>
      </c>
      <c r="I33" s="107">
        <v>1.4999999999999999E-2</v>
      </c>
      <c r="J33" s="107">
        <v>1.7000000000000001E-2</v>
      </c>
      <c r="K33" s="107">
        <v>1.7999999999999999E-2</v>
      </c>
      <c r="L33" s="107">
        <v>0.02</v>
      </c>
      <c r="M33" s="107">
        <v>0.02</v>
      </c>
      <c r="N33" s="107">
        <v>0.02</v>
      </c>
      <c r="O33" s="107">
        <v>0.02</v>
      </c>
      <c r="P33" s="107">
        <v>0.02</v>
      </c>
      <c r="Q33" s="107">
        <v>0.01</v>
      </c>
      <c r="R33" s="107">
        <v>0.01</v>
      </c>
      <c r="S33" s="107">
        <v>0.01</v>
      </c>
      <c r="T33" s="107">
        <v>1.0999999999999999E-2</v>
      </c>
      <c r="U33" s="107">
        <v>1.0999999999999999E-2</v>
      </c>
      <c r="V33" s="107">
        <v>1.1597269945147788E-2</v>
      </c>
      <c r="W33" s="107">
        <v>1.7000000000000001E-2</v>
      </c>
      <c r="X33" s="107">
        <v>1.7000000000000001E-2</v>
      </c>
      <c r="Y33" s="107">
        <v>2.9000000000000001E-2</v>
      </c>
      <c r="Z33" s="107">
        <v>2.5000000000000001E-2</v>
      </c>
      <c r="AA33" s="107">
        <v>4.2999999999999997E-2</v>
      </c>
      <c r="AB33" s="107">
        <v>3.2000000000000001E-2</v>
      </c>
      <c r="AC33" s="107">
        <v>2.5999999999999999E-2</v>
      </c>
      <c r="AD33" s="107">
        <v>2.7E-2</v>
      </c>
      <c r="AE33" s="107">
        <v>2.1000000000000001E-2</v>
      </c>
      <c r="AF33" s="107">
        <v>1.2999999999999999E-2</v>
      </c>
      <c r="AG33" s="107">
        <v>8.0000000000000002E-3</v>
      </c>
      <c r="AH33" s="111">
        <v>8.0000000000000002E-3</v>
      </c>
      <c r="AI33" s="111">
        <v>8.0000000000000002E-3</v>
      </c>
      <c r="AJ33" s="111">
        <v>8.0000000000000002E-3</v>
      </c>
      <c r="AK33" s="111">
        <v>8.0000000000000002E-3</v>
      </c>
      <c r="AL33" s="111">
        <v>8.0000000000000002E-3</v>
      </c>
      <c r="AM33" s="111">
        <v>8.0000000000000002E-3</v>
      </c>
      <c r="AN33" s="111">
        <v>8.0000000000000002E-3</v>
      </c>
      <c r="AO33" s="111">
        <v>8.0000000000000002E-3</v>
      </c>
      <c r="AP33" s="111">
        <v>8.0000000000000002E-3</v>
      </c>
      <c r="AQ33" s="111">
        <v>8.0000000000000002E-3</v>
      </c>
      <c r="AR33" s="111">
        <v>8.0000000000000002E-3</v>
      </c>
      <c r="AS33" s="111">
        <v>8.0000000000000002E-3</v>
      </c>
      <c r="AT33" s="111">
        <v>8.0000000000000002E-3</v>
      </c>
      <c r="AU33" s="111">
        <v>8.0000000000000002E-3</v>
      </c>
      <c r="AV33" s="111">
        <v>8.0000000000000002E-3</v>
      </c>
      <c r="AW33" s="111">
        <v>8.0000000000000002E-3</v>
      </c>
      <c r="AX33" s="111">
        <v>8.0000000000000002E-3</v>
      </c>
      <c r="AY33" s="111">
        <v>8.0000000000000002E-3</v>
      </c>
      <c r="AZ33" s="111">
        <v>8.0000000000000002E-3</v>
      </c>
      <c r="BA33" s="111">
        <v>8.0000000000000002E-3</v>
      </c>
      <c r="BB33" s="111">
        <v>8.0000000000000002E-3</v>
      </c>
    </row>
    <row r="34" spans="1:54" s="40" customFormat="1" ht="14.5" x14ac:dyDescent="0.35">
      <c r="A34" s="50"/>
      <c r="B34" s="50" t="s">
        <v>69</v>
      </c>
      <c r="C34" s="53">
        <v>0</v>
      </c>
      <c r="D34" s="105">
        <v>1.2999999999999999E-2</v>
      </c>
      <c r="E34" s="105">
        <v>1.6E-2</v>
      </c>
      <c r="F34" s="105">
        <v>1.9E-2</v>
      </c>
      <c r="G34" s="105">
        <v>2.1000000000000001E-2</v>
      </c>
      <c r="H34" s="105">
        <v>2.4E-2</v>
      </c>
      <c r="I34" s="105">
        <v>2.7E-2</v>
      </c>
      <c r="J34" s="105">
        <v>2.9000000000000001E-2</v>
      </c>
      <c r="K34" s="105">
        <v>3.2000000000000001E-2</v>
      </c>
      <c r="L34" s="105">
        <v>0.03</v>
      </c>
      <c r="M34" s="105">
        <v>0.03</v>
      </c>
      <c r="N34" s="105">
        <v>0.03</v>
      </c>
      <c r="O34" s="105">
        <v>0.03</v>
      </c>
      <c r="P34" s="105">
        <v>0.03</v>
      </c>
      <c r="Q34" s="105">
        <v>0.03</v>
      </c>
      <c r="R34" s="105">
        <v>0.03</v>
      </c>
      <c r="S34" s="105">
        <v>2.1000000000000001E-2</v>
      </c>
      <c r="T34" s="105">
        <v>1.0999999999999999E-2</v>
      </c>
      <c r="U34" s="105">
        <v>2E-3</v>
      </c>
      <c r="V34" s="105">
        <v>9.5845206158246183E-5</v>
      </c>
      <c r="W34" s="105">
        <v>0</v>
      </c>
      <c r="X34" s="105">
        <v>0</v>
      </c>
      <c r="Y34" s="105">
        <v>3.0000000000000001E-3</v>
      </c>
      <c r="Z34" s="105">
        <v>1E-3</v>
      </c>
      <c r="AA34" s="105">
        <v>1E-3</v>
      </c>
      <c r="AB34" s="105">
        <v>1E-3</v>
      </c>
      <c r="AC34" s="105">
        <v>2E-3</v>
      </c>
      <c r="AD34" s="105">
        <v>2E-3</v>
      </c>
      <c r="AE34" s="105">
        <v>3.0000000000000001E-3</v>
      </c>
      <c r="AF34" s="105">
        <v>0</v>
      </c>
      <c r="AG34" s="105">
        <v>2E-3</v>
      </c>
      <c r="AH34" s="109">
        <v>2E-3</v>
      </c>
      <c r="AI34" s="109">
        <v>2E-3</v>
      </c>
      <c r="AJ34" s="109">
        <v>2E-3</v>
      </c>
      <c r="AK34" s="109">
        <v>2E-3</v>
      </c>
      <c r="AL34" s="109">
        <v>2E-3</v>
      </c>
      <c r="AM34" s="109">
        <v>2E-3</v>
      </c>
      <c r="AN34" s="109">
        <v>2E-3</v>
      </c>
      <c r="AO34" s="109">
        <v>2E-3</v>
      </c>
      <c r="AP34" s="109">
        <v>2E-3</v>
      </c>
      <c r="AQ34" s="109">
        <v>2E-3</v>
      </c>
      <c r="AR34" s="109">
        <v>2E-3</v>
      </c>
      <c r="AS34" s="109">
        <v>2E-3</v>
      </c>
      <c r="AT34" s="109">
        <v>2E-3</v>
      </c>
      <c r="AU34" s="109">
        <v>2E-3</v>
      </c>
      <c r="AV34" s="109">
        <v>2E-3</v>
      </c>
      <c r="AW34" s="109">
        <v>2E-3</v>
      </c>
      <c r="AX34" s="109">
        <v>2E-3</v>
      </c>
      <c r="AY34" s="109">
        <v>2E-3</v>
      </c>
      <c r="AZ34" s="109">
        <v>2E-3</v>
      </c>
      <c r="BA34" s="109">
        <v>2E-3</v>
      </c>
      <c r="BB34" s="109">
        <v>2E-3</v>
      </c>
    </row>
    <row r="35" spans="1:54" s="35" customFormat="1" ht="14.5" x14ac:dyDescent="0.35">
      <c r="A35" s="37" t="s">
        <v>195</v>
      </c>
      <c r="B35" s="37" t="s">
        <v>58</v>
      </c>
      <c r="C35" s="49" t="s">
        <v>38</v>
      </c>
      <c r="D35" s="107">
        <v>1</v>
      </c>
      <c r="E35" s="107">
        <v>1</v>
      </c>
      <c r="F35" s="107">
        <v>1</v>
      </c>
      <c r="G35" s="107">
        <v>1</v>
      </c>
      <c r="H35" s="107">
        <v>1</v>
      </c>
      <c r="I35" s="107">
        <v>1</v>
      </c>
      <c r="J35" s="107">
        <v>1</v>
      </c>
      <c r="K35" s="107">
        <v>1</v>
      </c>
      <c r="L35" s="107">
        <v>1</v>
      </c>
      <c r="M35" s="107">
        <v>1</v>
      </c>
      <c r="N35" s="107">
        <v>1</v>
      </c>
      <c r="O35" s="107">
        <v>0.89</v>
      </c>
      <c r="P35" s="107">
        <v>0.84</v>
      </c>
      <c r="Q35" s="107">
        <v>0.83</v>
      </c>
      <c r="R35" s="107">
        <v>0.8</v>
      </c>
      <c r="S35" s="107">
        <v>0.85399999999999998</v>
      </c>
      <c r="T35" s="107">
        <v>0.90799999999999992</v>
      </c>
      <c r="U35" s="107">
        <v>0.96199999999999997</v>
      </c>
      <c r="V35" s="107">
        <v>0.96299999999999997</v>
      </c>
      <c r="W35" s="107">
        <v>0.96399999999999997</v>
      </c>
      <c r="X35" s="107">
        <v>0.96399999999999997</v>
      </c>
      <c r="Y35" s="107">
        <v>0.96399999999999997</v>
      </c>
      <c r="Z35" s="107">
        <v>0.96399999999999997</v>
      </c>
      <c r="AA35" s="107">
        <v>0.96899999999999997</v>
      </c>
      <c r="AB35" s="107">
        <v>0.96399999999999997</v>
      </c>
      <c r="AC35" s="107">
        <v>0.96399999999999997</v>
      </c>
      <c r="AD35" s="107">
        <v>0.96599999999999997</v>
      </c>
      <c r="AE35" s="107">
        <v>0.96599999999999997</v>
      </c>
      <c r="AF35" s="107">
        <v>0.96499999999999997</v>
      </c>
      <c r="AG35" s="107">
        <v>0.96699999999999997</v>
      </c>
      <c r="AH35" s="108">
        <v>0.95181818181818179</v>
      </c>
      <c r="AI35" s="108">
        <v>0.9366363636363636</v>
      </c>
      <c r="AJ35" s="108">
        <v>0.92145454545454542</v>
      </c>
      <c r="AK35" s="108">
        <v>0.90627272727272723</v>
      </c>
      <c r="AL35" s="108">
        <v>0.89109090909090904</v>
      </c>
      <c r="AM35" s="108">
        <v>0.87590909090909086</v>
      </c>
      <c r="AN35" s="108">
        <v>0.86072727272727267</v>
      </c>
      <c r="AO35" s="108">
        <v>0.84554545454545449</v>
      </c>
      <c r="AP35" s="108">
        <v>0.8303636363636363</v>
      </c>
      <c r="AQ35" s="108">
        <v>0.81518181818181812</v>
      </c>
      <c r="AR35" s="108">
        <v>0.8</v>
      </c>
      <c r="AS35" s="108">
        <v>0.8</v>
      </c>
      <c r="AT35" s="108">
        <v>0.8</v>
      </c>
      <c r="AU35" s="108">
        <v>0.8</v>
      </c>
      <c r="AV35" s="108">
        <v>0.8</v>
      </c>
      <c r="AW35" s="108">
        <v>0.8</v>
      </c>
      <c r="AX35" s="108">
        <v>0.8</v>
      </c>
      <c r="AY35" s="108">
        <v>0.8</v>
      </c>
      <c r="AZ35" s="108">
        <v>0.8</v>
      </c>
      <c r="BA35" s="108">
        <v>0.8</v>
      </c>
      <c r="BB35" s="108">
        <v>0.8</v>
      </c>
    </row>
    <row r="36" spans="1:54" s="40" customFormat="1" ht="14.5" x14ac:dyDescent="0.35">
      <c r="A36" s="50"/>
      <c r="B36" s="50" t="s">
        <v>59</v>
      </c>
      <c r="C36" s="51" t="s">
        <v>38</v>
      </c>
      <c r="D36" s="105">
        <v>0</v>
      </c>
      <c r="E36" s="105">
        <v>0</v>
      </c>
      <c r="F36" s="105">
        <v>0</v>
      </c>
      <c r="G36" s="105">
        <v>0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0.11</v>
      </c>
      <c r="P36" s="105">
        <v>0.16</v>
      </c>
      <c r="Q36" s="105">
        <v>0.17</v>
      </c>
      <c r="R36" s="105">
        <v>0.2</v>
      </c>
      <c r="S36" s="105">
        <v>0.14600000000000002</v>
      </c>
      <c r="T36" s="105">
        <v>9.2000000000000026E-2</v>
      </c>
      <c r="U36" s="105">
        <v>3.7999999999999999E-2</v>
      </c>
      <c r="V36" s="105">
        <v>3.6999999999999998E-2</v>
      </c>
      <c r="W36" s="105">
        <v>3.5999999999999997E-2</v>
      </c>
      <c r="X36" s="105">
        <v>3.5999999999999997E-2</v>
      </c>
      <c r="Y36" s="105">
        <v>3.5999999999999997E-2</v>
      </c>
      <c r="Z36" s="105">
        <v>3.5999999999999997E-2</v>
      </c>
      <c r="AA36" s="105">
        <v>3.1E-2</v>
      </c>
      <c r="AB36" s="105">
        <v>3.5999999999999997E-2</v>
      </c>
      <c r="AC36" s="105">
        <v>3.5999999999999997E-2</v>
      </c>
      <c r="AD36" s="105">
        <v>3.4000000000000002E-2</v>
      </c>
      <c r="AE36" s="105">
        <v>3.4000000000000002E-2</v>
      </c>
      <c r="AF36" s="105">
        <v>3.5000000000000003E-2</v>
      </c>
      <c r="AG36" s="105">
        <v>3.3000000000000002E-2</v>
      </c>
      <c r="AH36" s="109">
        <v>4.8181818181818187E-2</v>
      </c>
      <c r="AI36" s="109">
        <v>6.3363636363636372E-2</v>
      </c>
      <c r="AJ36" s="109">
        <v>7.8545454545454557E-2</v>
      </c>
      <c r="AK36" s="109">
        <v>9.3727272727272742E-2</v>
      </c>
      <c r="AL36" s="109">
        <v>0.10890909090909093</v>
      </c>
      <c r="AM36" s="109">
        <v>0.12409090909090911</v>
      </c>
      <c r="AN36" s="109">
        <v>0.1392727272727273</v>
      </c>
      <c r="AO36" s="109">
        <v>0.15445454545454548</v>
      </c>
      <c r="AP36" s="109">
        <v>0.16963636363636367</v>
      </c>
      <c r="AQ36" s="109">
        <v>0.18481818181818185</v>
      </c>
      <c r="AR36" s="109">
        <v>0.2</v>
      </c>
      <c r="AS36" s="109">
        <v>0.2</v>
      </c>
      <c r="AT36" s="109">
        <v>0.2</v>
      </c>
      <c r="AU36" s="109">
        <v>0.2</v>
      </c>
      <c r="AV36" s="109">
        <v>0.2</v>
      </c>
      <c r="AW36" s="109">
        <v>0.2</v>
      </c>
      <c r="AX36" s="109">
        <v>0.2</v>
      </c>
      <c r="AY36" s="109">
        <v>0.2</v>
      </c>
      <c r="AZ36" s="109">
        <v>0.2</v>
      </c>
      <c r="BA36" s="109">
        <v>0.2</v>
      </c>
      <c r="BB36" s="109">
        <v>0.2</v>
      </c>
    </row>
    <row r="37" spans="1:54" s="35" customFormat="1" ht="14.5" x14ac:dyDescent="0.35">
      <c r="A37" s="37" t="s">
        <v>196</v>
      </c>
      <c r="B37" s="37" t="s">
        <v>58</v>
      </c>
      <c r="C37" s="49" t="s">
        <v>38</v>
      </c>
      <c r="D37" s="104">
        <v>1</v>
      </c>
      <c r="E37" s="104">
        <v>1</v>
      </c>
      <c r="F37" s="104">
        <v>1</v>
      </c>
      <c r="G37" s="104">
        <v>1</v>
      </c>
      <c r="H37" s="104">
        <v>1</v>
      </c>
      <c r="I37" s="104">
        <v>1</v>
      </c>
      <c r="J37" s="104">
        <v>1</v>
      </c>
      <c r="K37" s="104">
        <v>1</v>
      </c>
      <c r="L37" s="104">
        <v>1</v>
      </c>
      <c r="M37" s="104">
        <v>1</v>
      </c>
      <c r="N37" s="104">
        <v>1</v>
      </c>
      <c r="O37" s="104">
        <v>0.89</v>
      </c>
      <c r="P37" s="104">
        <v>0.84</v>
      </c>
      <c r="Q37" s="104">
        <v>0.83</v>
      </c>
      <c r="R37" s="104">
        <v>0.8</v>
      </c>
      <c r="S37" s="104">
        <v>0.85499999999999998</v>
      </c>
      <c r="T37" s="104">
        <v>0.91</v>
      </c>
      <c r="U37" s="104">
        <v>0.96499999999999997</v>
      </c>
      <c r="V37" s="104">
        <v>0.97099999999999997</v>
      </c>
      <c r="W37" s="104">
        <v>0.97</v>
      </c>
      <c r="X37" s="104">
        <v>0.97</v>
      </c>
      <c r="Y37" s="104">
        <v>0.97399999999999998</v>
      </c>
      <c r="Z37" s="104">
        <v>0.97399999999999998</v>
      </c>
      <c r="AA37" s="104">
        <v>0.97799999999999998</v>
      </c>
      <c r="AB37" s="104">
        <v>0.97199999999999998</v>
      </c>
      <c r="AC37" s="104">
        <v>0.96699999999999997</v>
      </c>
      <c r="AD37" s="104">
        <v>0.97</v>
      </c>
      <c r="AE37" s="104">
        <v>0.97199999999999998</v>
      </c>
      <c r="AF37" s="104">
        <v>0.97299999999999998</v>
      </c>
      <c r="AG37" s="104">
        <v>0.97499999999999998</v>
      </c>
      <c r="AH37" s="108">
        <v>0.95909090909090911</v>
      </c>
      <c r="AI37" s="108">
        <v>0.94318181818181823</v>
      </c>
      <c r="AJ37" s="108">
        <v>0.92727272727272736</v>
      </c>
      <c r="AK37" s="108">
        <v>0.91136363636363649</v>
      </c>
      <c r="AL37" s="108">
        <v>0.89545454545454561</v>
      </c>
      <c r="AM37" s="108">
        <v>0.87954545454545474</v>
      </c>
      <c r="AN37" s="108">
        <v>0.86363636363636387</v>
      </c>
      <c r="AO37" s="108">
        <v>0.847727272727273</v>
      </c>
      <c r="AP37" s="108">
        <v>0.83181818181818212</v>
      </c>
      <c r="AQ37" s="108">
        <v>0.81590909090909125</v>
      </c>
      <c r="AR37" s="108">
        <v>0.8</v>
      </c>
      <c r="AS37" s="108">
        <v>0.8</v>
      </c>
      <c r="AT37" s="108">
        <v>0.8</v>
      </c>
      <c r="AU37" s="108">
        <v>0.8</v>
      </c>
      <c r="AV37" s="108">
        <v>0.8</v>
      </c>
      <c r="AW37" s="108">
        <v>0.8</v>
      </c>
      <c r="AX37" s="108">
        <v>0.8</v>
      </c>
      <c r="AY37" s="108">
        <v>0.8</v>
      </c>
      <c r="AZ37" s="108">
        <v>0.8</v>
      </c>
      <c r="BA37" s="108">
        <v>0.8</v>
      </c>
      <c r="BB37" s="108">
        <v>0.8</v>
      </c>
    </row>
    <row r="38" spans="1:54" s="40" customFormat="1" ht="14.5" x14ac:dyDescent="0.35">
      <c r="A38" s="50"/>
      <c r="B38" s="50" t="s">
        <v>59</v>
      </c>
      <c r="C38" s="51" t="s">
        <v>38</v>
      </c>
      <c r="D38" s="105">
        <v>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  <c r="O38" s="105">
        <v>0.11</v>
      </c>
      <c r="P38" s="105">
        <v>0.16</v>
      </c>
      <c r="Q38" s="105">
        <v>0.17</v>
      </c>
      <c r="R38" s="105">
        <v>0.2</v>
      </c>
      <c r="S38" s="105">
        <v>0.14499999999999999</v>
      </c>
      <c r="T38" s="105">
        <v>0.09</v>
      </c>
      <c r="U38" s="105">
        <v>3.5000000000000003E-2</v>
      </c>
      <c r="V38" s="105">
        <v>2.9000000000000001E-2</v>
      </c>
      <c r="W38" s="105">
        <v>0.03</v>
      </c>
      <c r="X38" s="105">
        <v>0.03</v>
      </c>
      <c r="Y38" s="105">
        <v>2.5999999999999999E-2</v>
      </c>
      <c r="Z38" s="105">
        <v>2.5999999999999999E-2</v>
      </c>
      <c r="AA38" s="105">
        <v>2.1999999999999999E-2</v>
      </c>
      <c r="AB38" s="105">
        <v>2.8000000000000001E-2</v>
      </c>
      <c r="AC38" s="105">
        <v>3.3000000000000002E-2</v>
      </c>
      <c r="AD38" s="105">
        <v>0.03</v>
      </c>
      <c r="AE38" s="105">
        <v>2.8000000000000001E-2</v>
      </c>
      <c r="AF38" s="105">
        <v>2.7E-2</v>
      </c>
      <c r="AG38" s="105">
        <v>2.5000000000000001E-2</v>
      </c>
      <c r="AH38" s="109">
        <v>4.0909090909090909E-2</v>
      </c>
      <c r="AI38" s="109">
        <v>5.6818181818181823E-2</v>
      </c>
      <c r="AJ38" s="109">
        <v>7.2727272727272738E-2</v>
      </c>
      <c r="AK38" s="109">
        <v>8.8636363636363652E-2</v>
      </c>
      <c r="AL38" s="109">
        <v>0.10454545454545457</v>
      </c>
      <c r="AM38" s="109">
        <v>0.12045454545454548</v>
      </c>
      <c r="AN38" s="109">
        <v>0.13636363636363638</v>
      </c>
      <c r="AO38" s="109">
        <v>0.15227272727272728</v>
      </c>
      <c r="AP38" s="109">
        <v>0.16818181818181818</v>
      </c>
      <c r="AQ38" s="109">
        <v>0.18409090909090908</v>
      </c>
      <c r="AR38" s="109">
        <v>0.2</v>
      </c>
      <c r="AS38" s="109">
        <v>0.2</v>
      </c>
      <c r="AT38" s="109">
        <v>0.2</v>
      </c>
      <c r="AU38" s="109">
        <v>0.2</v>
      </c>
      <c r="AV38" s="109">
        <v>0.2</v>
      </c>
      <c r="AW38" s="109">
        <v>0.2</v>
      </c>
      <c r="AX38" s="109">
        <v>0.2</v>
      </c>
      <c r="AY38" s="109">
        <v>0.2</v>
      </c>
      <c r="AZ38" s="109">
        <v>0.2</v>
      </c>
      <c r="BA38" s="109">
        <v>0.2</v>
      </c>
      <c r="BB38" s="109">
        <v>0.2</v>
      </c>
    </row>
    <row r="39" spans="1:54" s="35" customFormat="1" ht="14.5" x14ac:dyDescent="0.35">
      <c r="A39" s="37" t="s">
        <v>197</v>
      </c>
      <c r="B39" s="37" t="s">
        <v>60</v>
      </c>
      <c r="C39" s="49" t="s">
        <v>38</v>
      </c>
      <c r="D39" s="104">
        <v>0.192</v>
      </c>
      <c r="E39" s="104">
        <v>0.18099999999999999</v>
      </c>
      <c r="F39" s="104">
        <v>0.16900000000000001</v>
      </c>
      <c r="G39" s="104">
        <v>0.158</v>
      </c>
      <c r="H39" s="104">
        <v>0.14599999999999999</v>
      </c>
      <c r="I39" s="104">
        <v>0.13500000000000001</v>
      </c>
      <c r="J39" s="104">
        <v>0.12</v>
      </c>
      <c r="K39" s="104">
        <v>0.11</v>
      </c>
      <c r="L39" s="104">
        <v>0.1</v>
      </c>
      <c r="M39" s="104">
        <v>0.1</v>
      </c>
      <c r="N39" s="104">
        <v>0.09</v>
      </c>
      <c r="O39" s="104">
        <v>0.08</v>
      </c>
      <c r="P39" s="104">
        <v>7.0000000000000007E-2</v>
      </c>
      <c r="Q39" s="104">
        <v>7.0000000000000007E-2</v>
      </c>
      <c r="R39" s="104">
        <v>0.05</v>
      </c>
      <c r="S39" s="104">
        <v>5.7000000000000002E-2</v>
      </c>
      <c r="T39" s="104">
        <v>6.5000000000000002E-2</v>
      </c>
      <c r="U39" s="104">
        <v>7.1999999999999995E-2</v>
      </c>
      <c r="V39" s="104">
        <v>6.3E-2</v>
      </c>
      <c r="W39" s="104">
        <v>5.7000000000000002E-2</v>
      </c>
      <c r="X39" s="104">
        <v>5.7000000000000002E-2</v>
      </c>
      <c r="Y39" s="104">
        <v>4.5999999999999999E-2</v>
      </c>
      <c r="Z39" s="104">
        <v>4.1000000000000002E-2</v>
      </c>
      <c r="AA39" s="104">
        <v>3.7999999999999999E-2</v>
      </c>
      <c r="AB39" s="104">
        <v>3.3000000000000002E-2</v>
      </c>
      <c r="AC39" s="104">
        <v>0.03</v>
      </c>
      <c r="AD39" s="104">
        <v>2.5999999999999999E-2</v>
      </c>
      <c r="AE39" s="104">
        <v>2.4E-2</v>
      </c>
      <c r="AF39" s="104">
        <v>2.1000000000000001E-2</v>
      </c>
      <c r="AG39" s="104">
        <v>1.7999999999999999E-2</v>
      </c>
      <c r="AH39" s="110">
        <v>1.6363636363636361E-2</v>
      </c>
      <c r="AI39" s="110">
        <v>1.4727272727272724E-2</v>
      </c>
      <c r="AJ39" s="110">
        <v>1.3090909090909087E-2</v>
      </c>
      <c r="AK39" s="110">
        <v>1.145454545454545E-2</v>
      </c>
      <c r="AL39" s="110">
        <v>9.8181818181818127E-3</v>
      </c>
      <c r="AM39" s="110">
        <v>8.1818181818181755E-3</v>
      </c>
      <c r="AN39" s="110">
        <v>6.5454545454545392E-3</v>
      </c>
      <c r="AO39" s="110">
        <v>4.9090909090909029E-3</v>
      </c>
      <c r="AP39" s="110">
        <v>3.2727272727272666E-3</v>
      </c>
      <c r="AQ39" s="110">
        <v>1.6363636363636302E-3</v>
      </c>
      <c r="AR39" s="110">
        <v>0</v>
      </c>
      <c r="AS39" s="110">
        <v>0</v>
      </c>
      <c r="AT39" s="110">
        <v>0</v>
      </c>
      <c r="AU39" s="110">
        <v>0</v>
      </c>
      <c r="AV39" s="110">
        <v>0</v>
      </c>
      <c r="AW39" s="110">
        <v>0</v>
      </c>
      <c r="AX39" s="110">
        <v>0</v>
      </c>
      <c r="AY39" s="110">
        <v>0</v>
      </c>
      <c r="AZ39" s="110">
        <v>0</v>
      </c>
      <c r="BA39" s="110">
        <v>0</v>
      </c>
      <c r="BB39" s="110">
        <v>0</v>
      </c>
    </row>
    <row r="40" spans="1:54" s="35" customFormat="1" ht="14.5" x14ac:dyDescent="0.35">
      <c r="A40" s="37"/>
      <c r="B40" s="37" t="s">
        <v>61</v>
      </c>
      <c r="C40" s="52">
        <v>20</v>
      </c>
      <c r="D40" s="112">
        <v>0.192</v>
      </c>
      <c r="E40" s="112">
        <v>0.18099999999999999</v>
      </c>
      <c r="F40" s="112">
        <v>0.16900000000000001</v>
      </c>
      <c r="G40" s="112">
        <v>0.158</v>
      </c>
      <c r="H40" s="112">
        <v>0.14599999999999999</v>
      </c>
      <c r="I40" s="112">
        <v>0.13500000000000001</v>
      </c>
      <c r="J40" s="112">
        <v>0.12</v>
      </c>
      <c r="K40" s="112">
        <v>0.11</v>
      </c>
      <c r="L40" s="112">
        <v>0.1</v>
      </c>
      <c r="M40" s="112">
        <v>0.1</v>
      </c>
      <c r="N40" s="112">
        <v>0.09</v>
      </c>
      <c r="O40" s="112">
        <v>0.08</v>
      </c>
      <c r="P40" s="112">
        <v>7.0000000000000007E-2</v>
      </c>
      <c r="Q40" s="112">
        <v>7.0000000000000007E-2</v>
      </c>
      <c r="R40" s="112">
        <v>0.05</v>
      </c>
      <c r="S40" s="112">
        <v>4.1000000000000002E-2</v>
      </c>
      <c r="T40" s="112">
        <v>3.3000000000000002E-2</v>
      </c>
      <c r="U40" s="112">
        <v>2.4E-2</v>
      </c>
      <c r="V40" s="112">
        <v>2.1999999999999999E-2</v>
      </c>
      <c r="W40" s="112">
        <v>2.1999999999999999E-2</v>
      </c>
      <c r="X40" s="112">
        <v>2.1999999999999999E-2</v>
      </c>
      <c r="Y40" s="112">
        <v>1.7000000000000001E-2</v>
      </c>
      <c r="Z40" s="112">
        <v>1.6E-2</v>
      </c>
      <c r="AA40" s="112">
        <v>1.4999999999999999E-2</v>
      </c>
      <c r="AB40" s="112">
        <v>1.2999999999999999E-2</v>
      </c>
      <c r="AC40" s="112">
        <v>1.2E-2</v>
      </c>
      <c r="AD40" s="112">
        <v>1.2999999999999999E-2</v>
      </c>
      <c r="AE40" s="112">
        <v>1.0999999999999999E-2</v>
      </c>
      <c r="AF40" s="112">
        <v>0.01</v>
      </c>
      <c r="AG40" s="112">
        <v>8.9999999999999993E-3</v>
      </c>
      <c r="AH40" s="111">
        <v>8.1818181818181807E-3</v>
      </c>
      <c r="AI40" s="111">
        <v>7.3636363636363621E-3</v>
      </c>
      <c r="AJ40" s="111">
        <v>6.5454545454545435E-3</v>
      </c>
      <c r="AK40" s="111">
        <v>5.7272727272727249E-3</v>
      </c>
      <c r="AL40" s="111">
        <v>4.9090909090909064E-3</v>
      </c>
      <c r="AM40" s="111">
        <v>4.0909090909090878E-3</v>
      </c>
      <c r="AN40" s="111">
        <v>3.2727272727272696E-3</v>
      </c>
      <c r="AO40" s="111">
        <v>2.4545454545454514E-3</v>
      </c>
      <c r="AP40" s="111">
        <v>1.6363636363636333E-3</v>
      </c>
      <c r="AQ40" s="111">
        <v>8.1818181818181512E-4</v>
      </c>
      <c r="AR40" s="111">
        <v>0</v>
      </c>
      <c r="AS40" s="111">
        <v>0</v>
      </c>
      <c r="AT40" s="111">
        <v>0</v>
      </c>
      <c r="AU40" s="111">
        <v>0</v>
      </c>
      <c r="AV40" s="111">
        <v>0</v>
      </c>
      <c r="AW40" s="111">
        <v>0</v>
      </c>
      <c r="AX40" s="111">
        <v>0</v>
      </c>
      <c r="AY40" s="111">
        <v>0</v>
      </c>
      <c r="AZ40" s="111">
        <v>0</v>
      </c>
      <c r="BA40" s="111">
        <v>0</v>
      </c>
      <c r="BB40" s="111">
        <v>0</v>
      </c>
    </row>
    <row r="41" spans="1:54" s="35" customFormat="1" ht="14.5" x14ac:dyDescent="0.35">
      <c r="A41" s="37"/>
      <c r="B41" s="37" t="s">
        <v>62</v>
      </c>
      <c r="C41" s="52">
        <v>50</v>
      </c>
      <c r="D41" s="112">
        <v>0.4</v>
      </c>
      <c r="E41" s="112">
        <v>0.39</v>
      </c>
      <c r="F41" s="112">
        <v>0.38</v>
      </c>
      <c r="G41" s="112">
        <v>0.37</v>
      </c>
      <c r="H41" s="112">
        <v>0.36</v>
      </c>
      <c r="I41" s="112">
        <v>0.35</v>
      </c>
      <c r="J41" s="112">
        <v>0.34</v>
      </c>
      <c r="K41" s="112">
        <v>0.33</v>
      </c>
      <c r="L41" s="112">
        <v>0.33</v>
      </c>
      <c r="M41" s="112">
        <v>0.32</v>
      </c>
      <c r="N41" s="112">
        <v>0.32</v>
      </c>
      <c r="O41" s="112">
        <v>0.31</v>
      </c>
      <c r="P41" s="112">
        <v>0.3</v>
      </c>
      <c r="Q41" s="112">
        <v>0.3</v>
      </c>
      <c r="R41" s="112">
        <v>0.28999999999999998</v>
      </c>
      <c r="S41" s="112">
        <v>0.32400000000000001</v>
      </c>
      <c r="T41" s="112">
        <v>0.35800000000000004</v>
      </c>
      <c r="U41" s="112">
        <v>0.39200000000000002</v>
      </c>
      <c r="V41" s="112">
        <v>0.374</v>
      </c>
      <c r="W41" s="112">
        <v>0.34899999999999998</v>
      </c>
      <c r="X41" s="112">
        <v>0.35</v>
      </c>
      <c r="Y41" s="112">
        <v>0.313</v>
      </c>
      <c r="Z41" s="112">
        <v>0.29799999999999999</v>
      </c>
      <c r="AA41" s="112">
        <v>0.28699999999999998</v>
      </c>
      <c r="AB41" s="112">
        <v>0.27200000000000002</v>
      </c>
      <c r="AC41" s="112">
        <v>0.252</v>
      </c>
      <c r="AD41" s="112">
        <v>0.24</v>
      </c>
      <c r="AE41" s="112">
        <v>0.22</v>
      </c>
      <c r="AF41" s="112">
        <v>0.20300000000000001</v>
      </c>
      <c r="AG41" s="112">
        <v>0.19600000000000001</v>
      </c>
      <c r="AH41" s="111">
        <v>0.17818181818181819</v>
      </c>
      <c r="AI41" s="111">
        <v>0.16036363636363637</v>
      </c>
      <c r="AJ41" s="111">
        <v>0.14254545454545456</v>
      </c>
      <c r="AK41" s="111">
        <v>0.12472727272727274</v>
      </c>
      <c r="AL41" s="111">
        <v>0.10690909090909093</v>
      </c>
      <c r="AM41" s="111">
        <v>8.9090909090909109E-2</v>
      </c>
      <c r="AN41" s="111">
        <v>7.1272727272727293E-2</v>
      </c>
      <c r="AO41" s="111">
        <v>5.3454545454545477E-2</v>
      </c>
      <c r="AP41" s="111">
        <v>3.563636363636366E-2</v>
      </c>
      <c r="AQ41" s="111">
        <v>1.7818181818181841E-2</v>
      </c>
      <c r="AR41" s="111">
        <v>0</v>
      </c>
      <c r="AS41" s="111">
        <v>0</v>
      </c>
      <c r="AT41" s="111">
        <v>0</v>
      </c>
      <c r="AU41" s="111">
        <v>0</v>
      </c>
      <c r="AV41" s="111">
        <v>0</v>
      </c>
      <c r="AW41" s="111">
        <v>0</v>
      </c>
      <c r="AX41" s="111">
        <v>0</v>
      </c>
      <c r="AY41" s="111">
        <v>0</v>
      </c>
      <c r="AZ41" s="111">
        <v>0</v>
      </c>
      <c r="BA41" s="111">
        <v>0</v>
      </c>
      <c r="BB41" s="111">
        <v>0</v>
      </c>
    </row>
    <row r="42" spans="1:54" s="35" customFormat="1" ht="14.5" x14ac:dyDescent="0.35">
      <c r="A42" s="37"/>
      <c r="B42" s="37" t="s">
        <v>63</v>
      </c>
      <c r="C42" s="52">
        <v>0</v>
      </c>
      <c r="D42" s="112">
        <v>0</v>
      </c>
      <c r="E42" s="112">
        <v>0</v>
      </c>
      <c r="F42" s="112">
        <v>0</v>
      </c>
      <c r="G42" s="112">
        <v>0</v>
      </c>
      <c r="H42" s="112">
        <v>0</v>
      </c>
      <c r="I42" s="112">
        <v>0</v>
      </c>
      <c r="J42" s="112">
        <v>0</v>
      </c>
      <c r="K42" s="112">
        <v>0</v>
      </c>
      <c r="L42" s="112">
        <v>0</v>
      </c>
      <c r="M42" s="112">
        <v>0</v>
      </c>
      <c r="N42" s="112">
        <v>0</v>
      </c>
      <c r="O42" s="112">
        <v>0</v>
      </c>
      <c r="P42" s="112">
        <v>0</v>
      </c>
      <c r="Q42" s="112">
        <v>0</v>
      </c>
      <c r="R42" s="112">
        <v>0</v>
      </c>
      <c r="S42" s="112">
        <v>1.6E-2</v>
      </c>
      <c r="T42" s="112">
        <v>3.1E-2</v>
      </c>
      <c r="U42" s="112">
        <v>4.7E-2</v>
      </c>
      <c r="V42" s="112">
        <v>5.7000000000000002E-2</v>
      </c>
      <c r="W42" s="112">
        <v>6.3E-2</v>
      </c>
      <c r="X42" s="112">
        <v>6.3E-2</v>
      </c>
      <c r="Y42" s="112">
        <v>6.8000000000000005E-2</v>
      </c>
      <c r="Z42" s="112">
        <v>7.0999999999999994E-2</v>
      </c>
      <c r="AA42" s="112">
        <v>6.9000000000000006E-2</v>
      </c>
      <c r="AB42" s="112">
        <v>7.5999999999999998E-2</v>
      </c>
      <c r="AC42" s="112">
        <v>7.6999999999999999E-2</v>
      </c>
      <c r="AD42" s="112">
        <v>8.1000000000000003E-2</v>
      </c>
      <c r="AE42" s="112">
        <v>8.5999999999999993E-2</v>
      </c>
      <c r="AF42" s="112">
        <v>8.7999999999999995E-2</v>
      </c>
      <c r="AG42" s="112">
        <v>8.5000000000000006E-2</v>
      </c>
      <c r="AH42" s="111">
        <v>5.9301659570495435E-2</v>
      </c>
      <c r="AI42" s="111">
        <v>5.5948606405563137E-2</v>
      </c>
      <c r="AJ42" s="111">
        <v>5.1438093567808388E-2</v>
      </c>
      <c r="AK42" s="111">
        <v>4.9521719685359955E-2</v>
      </c>
      <c r="AL42" s="111">
        <v>4.7522238385787396E-2</v>
      </c>
      <c r="AM42" s="111">
        <v>4.8179282909855452E-2</v>
      </c>
      <c r="AN42" s="111">
        <v>4.6476182907273393E-2</v>
      </c>
      <c r="AO42" s="111">
        <v>4.5748728646303666E-2</v>
      </c>
      <c r="AP42" s="111">
        <v>4.4927000848103367E-2</v>
      </c>
      <c r="AQ42" s="111">
        <v>4.3896066361652976E-2</v>
      </c>
      <c r="AR42" s="111">
        <v>4.2775154199530478E-2</v>
      </c>
      <c r="AS42" s="111">
        <v>4.2890993968357341E-2</v>
      </c>
      <c r="AT42" s="111">
        <v>4.4512750731933406E-2</v>
      </c>
      <c r="AU42" s="111">
        <v>4.8798822178527282E-2</v>
      </c>
      <c r="AV42" s="111">
        <v>4.9725540329142164E-2</v>
      </c>
      <c r="AW42" s="111">
        <v>5.1231457323891373E-2</v>
      </c>
      <c r="AX42" s="111">
        <v>5.1231457323891373E-2</v>
      </c>
      <c r="AY42" s="111">
        <v>5.1231457323891373E-2</v>
      </c>
      <c r="AZ42" s="111">
        <v>5.1231457323891373E-2</v>
      </c>
      <c r="BA42" s="111">
        <v>5.1231457323891373E-2</v>
      </c>
      <c r="BB42" s="111">
        <v>5.1231457323891373E-2</v>
      </c>
    </row>
    <row r="43" spans="1:54" s="35" customFormat="1" ht="14.5" x14ac:dyDescent="0.35">
      <c r="A43" s="37"/>
      <c r="B43" s="37" t="s">
        <v>192</v>
      </c>
      <c r="C43" s="52" t="s">
        <v>193</v>
      </c>
      <c r="D43" s="112">
        <v>0.04</v>
      </c>
      <c r="E43" s="112">
        <v>4.3999999999999997E-2</v>
      </c>
      <c r="F43" s="112">
        <v>5.1999999999999998E-2</v>
      </c>
      <c r="G43" s="112">
        <v>5.8999999999999997E-2</v>
      </c>
      <c r="H43" s="112">
        <v>6.7000000000000004E-2</v>
      </c>
      <c r="I43" s="112">
        <v>7.3999999999999996E-2</v>
      </c>
      <c r="J43" s="112">
        <v>0.08</v>
      </c>
      <c r="K43" s="112">
        <v>0.1</v>
      </c>
      <c r="L43" s="112">
        <v>0.12</v>
      </c>
      <c r="M43" s="112">
        <v>0.13</v>
      </c>
      <c r="N43" s="112">
        <v>0.14000000000000001</v>
      </c>
      <c r="O43" s="112">
        <v>0.17</v>
      </c>
      <c r="P43" s="112">
        <v>0.2</v>
      </c>
      <c r="Q43" s="112">
        <v>0.21</v>
      </c>
      <c r="R43" s="112">
        <v>0.23</v>
      </c>
      <c r="S43" s="112">
        <v>0.193</v>
      </c>
      <c r="T43" s="112">
        <v>0.157</v>
      </c>
      <c r="U43" s="112">
        <v>0.12</v>
      </c>
      <c r="V43" s="112">
        <v>0.13800000000000001</v>
      </c>
      <c r="W43" s="112">
        <v>0.16200000000000001</v>
      </c>
      <c r="X43" s="112">
        <v>0.16200000000000001</v>
      </c>
      <c r="Y43" s="112">
        <v>0.19</v>
      </c>
      <c r="Z43" s="112">
        <v>0.20399999999999999</v>
      </c>
      <c r="AA43" s="112">
        <v>0.21199999999999999</v>
      </c>
      <c r="AB43" s="112">
        <v>0.222</v>
      </c>
      <c r="AC43" s="112">
        <v>0.24199999999999999</v>
      </c>
      <c r="AD43" s="112">
        <v>0.254</v>
      </c>
      <c r="AE43" s="112">
        <v>0.25800000000000001</v>
      </c>
      <c r="AF43" s="112">
        <v>0.27600000000000002</v>
      </c>
      <c r="AG43" s="112">
        <v>0.28199999999999997</v>
      </c>
      <c r="AH43" s="111">
        <v>0.12626450287751806</v>
      </c>
      <c r="AI43" s="111">
        <v>0.10460072934246978</v>
      </c>
      <c r="AJ43" s="111">
        <v>7.5992197770486825E-2</v>
      </c>
      <c r="AK43" s="111">
        <v>6.2948499930341739E-2</v>
      </c>
      <c r="AL43" s="111">
        <v>4.9406157587451927E-2</v>
      </c>
      <c r="AM43" s="111">
        <v>5.1802970186405728E-2</v>
      </c>
      <c r="AN43" s="111">
        <v>4.0038915625458915E-2</v>
      </c>
      <c r="AO43" s="111">
        <v>3.4128735514186048E-2</v>
      </c>
      <c r="AP43" s="111">
        <v>2.7652914179529753E-2</v>
      </c>
      <c r="AQ43" s="111">
        <v>1.9921852715372945E-2</v>
      </c>
      <c r="AR43" s="111">
        <v>1.165092519718286E-2</v>
      </c>
      <c r="AS43" s="111">
        <v>1.2345963810144023E-2</v>
      </c>
      <c r="AT43" s="111">
        <v>2.2076504391600416E-2</v>
      </c>
      <c r="AU43" s="111">
        <v>4.7792933071163668E-2</v>
      </c>
      <c r="AV43" s="111">
        <v>5.3353241974852972E-2</v>
      </c>
      <c r="AW43" s="111">
        <v>6.2388743943348202E-2</v>
      </c>
      <c r="AX43" s="111">
        <v>6.2388743943348202E-2</v>
      </c>
      <c r="AY43" s="111">
        <v>6.2388743943348202E-2</v>
      </c>
      <c r="AZ43" s="111">
        <v>6.2388743943348202E-2</v>
      </c>
      <c r="BA43" s="111">
        <v>6.2388743943348202E-2</v>
      </c>
      <c r="BB43" s="111">
        <v>6.2388743943348202E-2</v>
      </c>
    </row>
    <row r="44" spans="1:54" s="35" customFormat="1" ht="14.5" x14ac:dyDescent="0.35">
      <c r="A44" s="37"/>
      <c r="B44" s="37" t="s">
        <v>64</v>
      </c>
      <c r="C44" s="52">
        <v>0</v>
      </c>
      <c r="D44" s="112">
        <v>0</v>
      </c>
      <c r="E44" s="112">
        <v>0</v>
      </c>
      <c r="F44" s="112">
        <v>0</v>
      </c>
      <c r="G44" s="112">
        <v>0</v>
      </c>
      <c r="H44" s="112">
        <v>0</v>
      </c>
      <c r="I44" s="112">
        <v>0</v>
      </c>
      <c r="J44" s="112">
        <v>0</v>
      </c>
      <c r="K44" s="112">
        <v>0</v>
      </c>
      <c r="L44" s="112">
        <v>0</v>
      </c>
      <c r="M44" s="112">
        <v>0</v>
      </c>
      <c r="N44" s="112">
        <v>0</v>
      </c>
      <c r="O44" s="112">
        <v>0</v>
      </c>
      <c r="P44" s="112">
        <v>0</v>
      </c>
      <c r="Q44" s="112">
        <v>0</v>
      </c>
      <c r="R44" s="112">
        <v>0</v>
      </c>
      <c r="S44" s="112">
        <v>1.6999999999999998E-2</v>
      </c>
      <c r="T44" s="112">
        <v>3.3999999999999996E-2</v>
      </c>
      <c r="U44" s="112">
        <v>5.0999999999999997E-2</v>
      </c>
      <c r="V44" s="112">
        <v>5.6000000000000001E-2</v>
      </c>
      <c r="W44" s="112">
        <v>6.4000000000000001E-2</v>
      </c>
      <c r="X44" s="112">
        <v>6.4000000000000001E-2</v>
      </c>
      <c r="Y44" s="112">
        <v>7.1999999999999995E-2</v>
      </c>
      <c r="Z44" s="112">
        <v>7.6999999999999999E-2</v>
      </c>
      <c r="AA44" s="112">
        <v>7.3999999999999996E-2</v>
      </c>
      <c r="AB44" s="112">
        <v>8.5000000000000006E-2</v>
      </c>
      <c r="AC44" s="112">
        <v>9.1999999999999998E-2</v>
      </c>
      <c r="AD44" s="112">
        <v>0.09</v>
      </c>
      <c r="AE44" s="112">
        <v>9.5000000000000001E-2</v>
      </c>
      <c r="AF44" s="112">
        <v>9.5000000000000001E-2</v>
      </c>
      <c r="AG44" s="112">
        <v>9.9000000000000005E-2</v>
      </c>
      <c r="AH44" s="111">
        <v>4.9057864595536321E-2</v>
      </c>
      <c r="AI44" s="111">
        <v>4.3806303720217182E-2</v>
      </c>
      <c r="AJ44" s="111">
        <v>3.6239823499253143E-2</v>
      </c>
      <c r="AK44" s="111">
        <v>3.3861621188901736E-2</v>
      </c>
      <c r="AL44" s="111">
        <v>3.1317204044302077E-2</v>
      </c>
      <c r="AM44" s="111">
        <v>3.4085838546983646E-2</v>
      </c>
      <c r="AN44" s="111">
        <v>3.2134183996364987E-2</v>
      </c>
      <c r="AO44" s="111">
        <v>3.2133820928970991E-2</v>
      </c>
      <c r="AP44" s="111">
        <v>3.1944910787115852E-2</v>
      </c>
      <c r="AQ44" s="111">
        <v>3.1337587268760528E-2</v>
      </c>
      <c r="AR44" s="111">
        <v>3.0550308399060935E-2</v>
      </c>
      <c r="AS44" s="111">
        <v>3.0781987936714661E-2</v>
      </c>
      <c r="AT44" s="111">
        <v>3.4025501463866792E-2</v>
      </c>
      <c r="AU44" s="111">
        <v>4.2597644357054543E-2</v>
      </c>
      <c r="AV44" s="111">
        <v>4.4451080658284306E-2</v>
      </c>
      <c r="AW44" s="111">
        <v>4.7462914647782725E-2</v>
      </c>
      <c r="AX44" s="111">
        <v>4.7462914647782725E-2</v>
      </c>
      <c r="AY44" s="111">
        <v>4.7462914647782725E-2</v>
      </c>
      <c r="AZ44" s="111">
        <v>4.7462914647782725E-2</v>
      </c>
      <c r="BA44" s="111">
        <v>4.7462914647782725E-2</v>
      </c>
      <c r="BB44" s="111">
        <v>4.7462914647782725E-2</v>
      </c>
    </row>
    <row r="45" spans="1:54" s="35" customFormat="1" ht="14.5" x14ac:dyDescent="0.35">
      <c r="A45" s="37"/>
      <c r="B45" s="37" t="s">
        <v>65</v>
      </c>
      <c r="C45" s="52">
        <v>10</v>
      </c>
      <c r="D45" s="112">
        <v>0</v>
      </c>
      <c r="E45" s="112">
        <v>0</v>
      </c>
      <c r="F45" s="112">
        <v>0</v>
      </c>
      <c r="G45" s="112">
        <v>0</v>
      </c>
      <c r="H45" s="112">
        <v>0</v>
      </c>
      <c r="I45" s="112">
        <v>0</v>
      </c>
      <c r="J45" s="112">
        <v>0</v>
      </c>
      <c r="K45" s="112">
        <v>0</v>
      </c>
      <c r="L45" s="112">
        <v>0</v>
      </c>
      <c r="M45" s="112">
        <v>0</v>
      </c>
      <c r="N45" s="112">
        <v>0</v>
      </c>
      <c r="O45" s="112">
        <v>0</v>
      </c>
      <c r="P45" s="112">
        <v>0</v>
      </c>
      <c r="Q45" s="112">
        <v>0</v>
      </c>
      <c r="R45" s="112">
        <v>0</v>
      </c>
      <c r="S45" s="112">
        <v>0</v>
      </c>
      <c r="T45" s="112">
        <v>0</v>
      </c>
      <c r="U45" s="112">
        <v>0</v>
      </c>
      <c r="V45" s="112">
        <v>0</v>
      </c>
      <c r="W45" s="112">
        <v>0</v>
      </c>
      <c r="X45" s="112">
        <v>0</v>
      </c>
      <c r="Y45" s="112">
        <v>0.01</v>
      </c>
      <c r="Z45" s="112">
        <v>1.4E-2</v>
      </c>
      <c r="AA45" s="112">
        <v>1.7999999999999999E-2</v>
      </c>
      <c r="AB45" s="112">
        <v>1.7000000000000001E-2</v>
      </c>
      <c r="AC45" s="112">
        <v>1.9E-2</v>
      </c>
      <c r="AD45" s="112">
        <v>1.9E-2</v>
      </c>
      <c r="AE45" s="112">
        <v>2.5999999999999999E-2</v>
      </c>
      <c r="AF45" s="112">
        <v>2.5999999999999999E-2</v>
      </c>
      <c r="AG45" s="112">
        <v>2.5999999999999999E-2</v>
      </c>
      <c r="AH45" s="111">
        <v>1.021075047958634E-2</v>
      </c>
      <c r="AI45" s="111">
        <v>1.6766788223744958E-2</v>
      </c>
      <c r="AJ45" s="111">
        <v>2.2165366295081125E-2</v>
      </c>
      <c r="AK45" s="111">
        <v>3.0158083321723608E-2</v>
      </c>
      <c r="AL45" s="111">
        <v>3.8067692931241959E-2</v>
      </c>
      <c r="AM45" s="111">
        <v>4.8633828364400923E-2</v>
      </c>
      <c r="AN45" s="111">
        <v>5.6839819270909774E-2</v>
      </c>
      <c r="AO45" s="111">
        <v>6.6021455919030955E-2</v>
      </c>
      <c r="AP45" s="111">
        <v>7.5108819029921559E-2</v>
      </c>
      <c r="AQ45" s="111">
        <v>8.398697545256209E-2</v>
      </c>
      <c r="AR45" s="111">
        <v>9.2775154199530474E-2</v>
      </c>
      <c r="AS45" s="111">
        <v>9.289099396835733E-2</v>
      </c>
      <c r="AT45" s="111">
        <v>9.4512750731933395E-2</v>
      </c>
      <c r="AU45" s="111">
        <v>9.8798822178527271E-2</v>
      </c>
      <c r="AV45" s="111">
        <v>9.9725540329142159E-2</v>
      </c>
      <c r="AW45" s="111">
        <v>0.10123145732389136</v>
      </c>
      <c r="AX45" s="111">
        <v>0.10123145732389136</v>
      </c>
      <c r="AY45" s="111">
        <v>0.10123145732389136</v>
      </c>
      <c r="AZ45" s="111">
        <v>0.10123145732389136</v>
      </c>
      <c r="BA45" s="111">
        <v>0.10123145732389136</v>
      </c>
      <c r="BB45" s="111">
        <v>0.10123145732389136</v>
      </c>
    </row>
    <row r="46" spans="1:54" s="35" customFormat="1" ht="14.5" x14ac:dyDescent="0.35">
      <c r="A46" s="37"/>
      <c r="B46" s="37" t="s">
        <v>58</v>
      </c>
      <c r="C46" s="49" t="s">
        <v>38</v>
      </c>
      <c r="D46" s="112">
        <v>3.1E-2</v>
      </c>
      <c r="E46" s="112">
        <v>2.7E-2</v>
      </c>
      <c r="F46" s="112">
        <v>2.3E-2</v>
      </c>
      <c r="G46" s="112">
        <v>1.9E-2</v>
      </c>
      <c r="H46" s="112">
        <v>1.4999999999999999E-2</v>
      </c>
      <c r="I46" s="112">
        <v>1.0999999999999999E-2</v>
      </c>
      <c r="J46" s="112">
        <v>0.01</v>
      </c>
      <c r="K46" s="112">
        <v>0</v>
      </c>
      <c r="L46" s="112">
        <v>0</v>
      </c>
      <c r="M46" s="112">
        <v>0</v>
      </c>
      <c r="N46" s="112">
        <v>0</v>
      </c>
      <c r="O46" s="112">
        <v>0</v>
      </c>
      <c r="P46" s="112">
        <v>0</v>
      </c>
      <c r="Q46" s="112">
        <v>0</v>
      </c>
      <c r="R46" s="112">
        <v>0</v>
      </c>
      <c r="S46" s="112">
        <v>7.5999999999999998E-2</v>
      </c>
      <c r="T46" s="112">
        <v>0.153</v>
      </c>
      <c r="U46" s="112">
        <v>0.22900000000000001</v>
      </c>
      <c r="V46" s="112">
        <v>0.224</v>
      </c>
      <c r="W46" s="112">
        <v>0.219</v>
      </c>
      <c r="X46" s="112">
        <v>0.219</v>
      </c>
      <c r="Y46" s="112">
        <v>0.214</v>
      </c>
      <c r="Z46" s="112">
        <v>0.21199999999999999</v>
      </c>
      <c r="AA46" s="112">
        <v>0.223</v>
      </c>
      <c r="AB46" s="112">
        <v>0.216</v>
      </c>
      <c r="AC46" s="112">
        <v>0.215</v>
      </c>
      <c r="AD46" s="112">
        <v>0.219</v>
      </c>
      <c r="AE46" s="112">
        <v>0.221</v>
      </c>
      <c r="AF46" s="112">
        <v>0.221</v>
      </c>
      <c r="AG46" s="112">
        <v>0.222</v>
      </c>
      <c r="AH46" s="111">
        <v>0.21045454545454545</v>
      </c>
      <c r="AI46" s="111">
        <v>0.1989090909090909</v>
      </c>
      <c r="AJ46" s="111">
        <v>0.18736363636363634</v>
      </c>
      <c r="AK46" s="111">
        <v>0.17581818181818179</v>
      </c>
      <c r="AL46" s="111">
        <v>0.16427272727272724</v>
      </c>
      <c r="AM46" s="111">
        <v>0.15272727272727268</v>
      </c>
      <c r="AN46" s="111">
        <v>0.14118181818181813</v>
      </c>
      <c r="AO46" s="111">
        <v>0.12963636363636358</v>
      </c>
      <c r="AP46" s="111">
        <v>0.11809090909090902</v>
      </c>
      <c r="AQ46" s="111">
        <v>0.10654545454545447</v>
      </c>
      <c r="AR46" s="111">
        <v>9.5000000000000001E-2</v>
      </c>
      <c r="AS46" s="111">
        <v>9.5000000000000001E-2</v>
      </c>
      <c r="AT46" s="111">
        <v>9.5000000000000001E-2</v>
      </c>
      <c r="AU46" s="111">
        <v>9.5000000000000001E-2</v>
      </c>
      <c r="AV46" s="111">
        <v>9.5000000000000001E-2</v>
      </c>
      <c r="AW46" s="111">
        <v>9.5000000000000001E-2</v>
      </c>
      <c r="AX46" s="111">
        <v>9.5000000000000001E-2</v>
      </c>
      <c r="AY46" s="111">
        <v>9.5000000000000001E-2</v>
      </c>
      <c r="AZ46" s="111">
        <v>9.5000000000000001E-2</v>
      </c>
      <c r="BA46" s="111">
        <v>9.5000000000000001E-2</v>
      </c>
      <c r="BB46" s="111">
        <v>9.5000000000000001E-2</v>
      </c>
    </row>
    <row r="47" spans="1:54" s="35" customFormat="1" ht="14.5" x14ac:dyDescent="0.35">
      <c r="A47" s="37"/>
      <c r="B47" s="37" t="s">
        <v>66</v>
      </c>
      <c r="C47" s="52">
        <v>0</v>
      </c>
      <c r="D47" s="112">
        <v>0.09</v>
      </c>
      <c r="E47" s="112">
        <v>0.111</v>
      </c>
      <c r="F47" s="112">
        <v>0.129</v>
      </c>
      <c r="G47" s="112">
        <v>0.14799999999999999</v>
      </c>
      <c r="H47" s="112">
        <v>0.16600000000000001</v>
      </c>
      <c r="I47" s="112">
        <v>0.185</v>
      </c>
      <c r="J47" s="112">
        <v>0.22</v>
      </c>
      <c r="K47" s="112">
        <v>0.24</v>
      </c>
      <c r="L47" s="112">
        <v>0.24</v>
      </c>
      <c r="M47" s="112">
        <v>0.24</v>
      </c>
      <c r="N47" s="112">
        <v>0.25</v>
      </c>
      <c r="O47" s="112">
        <v>0.26</v>
      </c>
      <c r="P47" s="112">
        <v>0.26</v>
      </c>
      <c r="Q47" s="112">
        <v>0.26</v>
      </c>
      <c r="R47" s="112">
        <v>0.28000000000000003</v>
      </c>
      <c r="S47" s="112">
        <v>0.19</v>
      </c>
      <c r="T47" s="112">
        <v>9.9000000000000005E-2</v>
      </c>
      <c r="U47" s="112">
        <v>8.9999999999999993E-3</v>
      </c>
      <c r="V47" s="112">
        <v>8.9999999999999993E-3</v>
      </c>
      <c r="W47" s="112">
        <v>8.0000000000000002E-3</v>
      </c>
      <c r="X47" s="112">
        <v>8.0000000000000002E-3</v>
      </c>
      <c r="Y47" s="112">
        <v>8.9999999999999993E-3</v>
      </c>
      <c r="Z47" s="112">
        <v>0.01</v>
      </c>
      <c r="AA47" s="112">
        <v>6.0000000000000001E-3</v>
      </c>
      <c r="AB47" s="112">
        <v>8.0000000000000002E-3</v>
      </c>
      <c r="AC47" s="112">
        <v>8.0000000000000002E-3</v>
      </c>
      <c r="AD47" s="112">
        <v>8.0000000000000002E-3</v>
      </c>
      <c r="AE47" s="112">
        <v>8.9999999999999993E-3</v>
      </c>
      <c r="AF47" s="112">
        <v>8.9999999999999993E-3</v>
      </c>
      <c r="AG47" s="112">
        <v>0.01</v>
      </c>
      <c r="AH47" s="111">
        <v>1.3636363636363637E-2</v>
      </c>
      <c r="AI47" s="111">
        <v>1.7272727272727273E-2</v>
      </c>
      <c r="AJ47" s="111">
        <v>2.0909090909090908E-2</v>
      </c>
      <c r="AK47" s="111">
        <v>2.4545454545454544E-2</v>
      </c>
      <c r="AL47" s="111">
        <v>2.8181818181818179E-2</v>
      </c>
      <c r="AM47" s="111">
        <v>3.1818181818181815E-2</v>
      </c>
      <c r="AN47" s="111">
        <v>3.5454545454545454E-2</v>
      </c>
      <c r="AO47" s="111">
        <v>3.9090909090909093E-2</v>
      </c>
      <c r="AP47" s="111">
        <v>4.2727272727272732E-2</v>
      </c>
      <c r="AQ47" s="111">
        <v>4.6363636363636371E-2</v>
      </c>
      <c r="AR47" s="111">
        <v>0.05</v>
      </c>
      <c r="AS47" s="111">
        <v>0.05</v>
      </c>
      <c r="AT47" s="111">
        <v>0.05</v>
      </c>
      <c r="AU47" s="111">
        <v>0.05</v>
      </c>
      <c r="AV47" s="111">
        <v>0.05</v>
      </c>
      <c r="AW47" s="111">
        <v>0.05</v>
      </c>
      <c r="AX47" s="111">
        <v>0.05</v>
      </c>
      <c r="AY47" s="111">
        <v>0.05</v>
      </c>
      <c r="AZ47" s="111">
        <v>0.05</v>
      </c>
      <c r="BA47" s="111">
        <v>0.05</v>
      </c>
      <c r="BB47" s="111">
        <v>0.05</v>
      </c>
    </row>
    <row r="48" spans="1:54" s="35" customFormat="1" ht="14.5" x14ac:dyDescent="0.35">
      <c r="A48" s="37"/>
      <c r="B48" s="37" t="s">
        <v>67</v>
      </c>
      <c r="C48" s="52">
        <v>85</v>
      </c>
      <c r="D48" s="112">
        <v>3.6999999999999998E-2</v>
      </c>
      <c r="E48" s="112">
        <v>4.3999999999999997E-2</v>
      </c>
      <c r="F48" s="112">
        <v>5.1999999999999998E-2</v>
      </c>
      <c r="G48" s="112">
        <v>5.8999999999999997E-2</v>
      </c>
      <c r="H48" s="112">
        <v>6.7000000000000004E-2</v>
      </c>
      <c r="I48" s="112">
        <v>7.3999999999999996E-2</v>
      </c>
      <c r="J48" s="112">
        <v>7.0000000000000007E-2</v>
      </c>
      <c r="K48" s="112">
        <v>7.0000000000000007E-2</v>
      </c>
      <c r="L48" s="112">
        <v>0.06</v>
      </c>
      <c r="M48" s="112">
        <v>0.06</v>
      </c>
      <c r="N48" s="112">
        <v>0.06</v>
      </c>
      <c r="O48" s="112">
        <v>0.05</v>
      </c>
      <c r="P48" s="112">
        <v>0.05</v>
      </c>
      <c r="Q48" s="112">
        <v>0.05</v>
      </c>
      <c r="R48" s="112">
        <v>0.05</v>
      </c>
      <c r="S48" s="112">
        <v>3.9E-2</v>
      </c>
      <c r="T48" s="112">
        <v>2.8000000000000001E-2</v>
      </c>
      <c r="U48" s="112">
        <v>1.7999999999999999E-2</v>
      </c>
      <c r="V48" s="112">
        <v>1.7999999999999999E-2</v>
      </c>
      <c r="W48" s="112">
        <v>1.7999999999999999E-2</v>
      </c>
      <c r="X48" s="112">
        <v>1.7999999999999999E-2</v>
      </c>
      <c r="Y48" s="112">
        <v>1.7000000000000001E-2</v>
      </c>
      <c r="Z48" s="112">
        <v>1.6E-2</v>
      </c>
      <c r="AA48" s="112">
        <v>1.7999999999999999E-2</v>
      </c>
      <c r="AB48" s="112">
        <v>1.7000000000000001E-2</v>
      </c>
      <c r="AC48" s="112">
        <v>1.7999999999999999E-2</v>
      </c>
      <c r="AD48" s="112">
        <v>1.7000000000000001E-2</v>
      </c>
      <c r="AE48" s="112">
        <v>1.7999999999999999E-2</v>
      </c>
      <c r="AF48" s="112">
        <v>1.4999999999999999E-2</v>
      </c>
      <c r="AG48" s="112">
        <v>1.6E-2</v>
      </c>
      <c r="AH48" s="111">
        <v>1.9090909090909092E-2</v>
      </c>
      <c r="AI48" s="111">
        <v>2.2181818181818184E-2</v>
      </c>
      <c r="AJ48" s="111">
        <v>2.5272727272727277E-2</v>
      </c>
      <c r="AK48" s="111">
        <v>2.8363636363636369E-2</v>
      </c>
      <c r="AL48" s="111">
        <v>3.1454545454545457E-2</v>
      </c>
      <c r="AM48" s="111">
        <v>3.4545454545454546E-2</v>
      </c>
      <c r="AN48" s="111">
        <v>3.7636363636363634E-2</v>
      </c>
      <c r="AO48" s="111">
        <v>4.0727272727272723E-2</v>
      </c>
      <c r="AP48" s="111">
        <v>4.3818181818181812E-2</v>
      </c>
      <c r="AQ48" s="111">
        <v>4.69090909090909E-2</v>
      </c>
      <c r="AR48" s="111">
        <v>0.05</v>
      </c>
      <c r="AS48" s="111">
        <v>0.05</v>
      </c>
      <c r="AT48" s="111">
        <v>0.05</v>
      </c>
      <c r="AU48" s="111">
        <v>0.05</v>
      </c>
      <c r="AV48" s="111">
        <v>0.05</v>
      </c>
      <c r="AW48" s="111">
        <v>0.05</v>
      </c>
      <c r="AX48" s="111">
        <v>0.05</v>
      </c>
      <c r="AY48" s="111">
        <v>0.05</v>
      </c>
      <c r="AZ48" s="111">
        <v>0.05</v>
      </c>
      <c r="BA48" s="111">
        <v>0.05</v>
      </c>
      <c r="BB48" s="111">
        <v>0.05</v>
      </c>
    </row>
    <row r="49" spans="1:54" s="35" customFormat="1" ht="14.5" x14ac:dyDescent="0.35">
      <c r="A49" s="37"/>
      <c r="B49" s="37" t="s">
        <v>68</v>
      </c>
      <c r="C49" s="52">
        <v>0</v>
      </c>
      <c r="D49" s="112">
        <v>6.0000000000000001E-3</v>
      </c>
      <c r="E49" s="112">
        <v>7.0000000000000001E-3</v>
      </c>
      <c r="F49" s="112">
        <v>8.9999999999999993E-3</v>
      </c>
      <c r="G49" s="112">
        <v>0.01</v>
      </c>
      <c r="H49" s="112">
        <v>1.0999999999999999E-2</v>
      </c>
      <c r="I49" s="112">
        <v>1.2E-2</v>
      </c>
      <c r="J49" s="112">
        <v>0.01</v>
      </c>
      <c r="K49" s="112">
        <v>0.01</v>
      </c>
      <c r="L49" s="112">
        <v>0.02</v>
      </c>
      <c r="M49" s="112">
        <v>0.02</v>
      </c>
      <c r="N49" s="112">
        <v>0.02</v>
      </c>
      <c r="O49" s="112">
        <v>0.02</v>
      </c>
      <c r="P49" s="112">
        <v>0.02</v>
      </c>
      <c r="Q49" s="112">
        <v>0.01</v>
      </c>
      <c r="R49" s="112">
        <v>0.02</v>
      </c>
      <c r="S49" s="112">
        <v>0.02</v>
      </c>
      <c r="T49" s="112">
        <v>1.9E-2</v>
      </c>
      <c r="U49" s="112">
        <v>1.9E-2</v>
      </c>
      <c r="V49" s="112">
        <v>1.9E-2</v>
      </c>
      <c r="W49" s="112">
        <v>2.1000000000000001E-2</v>
      </c>
      <c r="X49" s="112">
        <v>2.1000000000000001E-2</v>
      </c>
      <c r="Y49" s="112">
        <v>2.5999999999999999E-2</v>
      </c>
      <c r="Z49" s="112">
        <v>2.4E-2</v>
      </c>
      <c r="AA49" s="112">
        <v>2.5000000000000001E-2</v>
      </c>
      <c r="AB49" s="112">
        <v>2.5999999999999999E-2</v>
      </c>
      <c r="AC49" s="112">
        <v>2.1000000000000001E-2</v>
      </c>
      <c r="AD49" s="112">
        <v>1.9E-2</v>
      </c>
      <c r="AE49" s="112">
        <v>1.7000000000000001E-2</v>
      </c>
      <c r="AF49" s="112">
        <v>0.02</v>
      </c>
      <c r="AG49" s="112">
        <v>2.1000000000000001E-2</v>
      </c>
      <c r="AH49" s="111">
        <v>2.3636363636363636E-2</v>
      </c>
      <c r="AI49" s="111">
        <v>2.6272727272727274E-2</v>
      </c>
      <c r="AJ49" s="111">
        <v>2.8909090909090912E-2</v>
      </c>
      <c r="AK49" s="111">
        <v>3.154545454545455E-2</v>
      </c>
      <c r="AL49" s="111">
        <v>3.4181818181818188E-2</v>
      </c>
      <c r="AM49" s="111">
        <v>3.6818181818181826E-2</v>
      </c>
      <c r="AN49" s="111">
        <v>3.9454545454545464E-2</v>
      </c>
      <c r="AO49" s="111">
        <v>4.2090909090909102E-2</v>
      </c>
      <c r="AP49" s="111">
        <v>4.4727272727272741E-2</v>
      </c>
      <c r="AQ49" s="111">
        <v>4.7363636363636379E-2</v>
      </c>
      <c r="AR49" s="111">
        <v>0.05</v>
      </c>
      <c r="AS49" s="111">
        <v>0.05</v>
      </c>
      <c r="AT49" s="111">
        <v>0.05</v>
      </c>
      <c r="AU49" s="111">
        <v>0.05</v>
      </c>
      <c r="AV49" s="111">
        <v>0.05</v>
      </c>
      <c r="AW49" s="111">
        <v>0.05</v>
      </c>
      <c r="AX49" s="111">
        <v>0.05</v>
      </c>
      <c r="AY49" s="111">
        <v>0.05</v>
      </c>
      <c r="AZ49" s="111">
        <v>0.05</v>
      </c>
      <c r="BA49" s="111">
        <v>0.05</v>
      </c>
      <c r="BB49" s="111">
        <v>0.05</v>
      </c>
    </row>
    <row r="50" spans="1:54" s="11" customFormat="1" ht="14.5" x14ac:dyDescent="0.35">
      <c r="A50" s="16"/>
      <c r="B50" s="16" t="s">
        <v>69</v>
      </c>
      <c r="C50" s="55">
        <v>0</v>
      </c>
      <c r="D50" s="112">
        <v>1.2E-2</v>
      </c>
      <c r="E50" s="112">
        <v>1.4999999999999999E-2</v>
      </c>
      <c r="F50" s="112">
        <v>1.7000000000000001E-2</v>
      </c>
      <c r="G50" s="112">
        <v>1.9E-2</v>
      </c>
      <c r="H50" s="112">
        <v>2.1999999999999999E-2</v>
      </c>
      <c r="I50" s="112">
        <v>2.4E-2</v>
      </c>
      <c r="J50" s="112">
        <v>0.03</v>
      </c>
      <c r="K50" s="112">
        <v>0.03</v>
      </c>
      <c r="L50" s="112">
        <v>0.03</v>
      </c>
      <c r="M50" s="112">
        <v>0.03</v>
      </c>
      <c r="N50" s="112">
        <v>0.03</v>
      </c>
      <c r="O50" s="112">
        <v>0.03</v>
      </c>
      <c r="P50" s="112">
        <v>0.03</v>
      </c>
      <c r="Q50" s="112">
        <v>0.03</v>
      </c>
      <c r="R50" s="112">
        <v>0.03</v>
      </c>
      <c r="S50" s="112">
        <v>2.5999999999999999E-2</v>
      </c>
      <c r="T50" s="112">
        <v>2.1999999999999999E-2</v>
      </c>
      <c r="U50" s="112">
        <v>1.7999999999999999E-2</v>
      </c>
      <c r="V50" s="112">
        <v>1.9E-2</v>
      </c>
      <c r="W50" s="112">
        <v>1.6E-2</v>
      </c>
      <c r="X50" s="112">
        <v>1.6E-2</v>
      </c>
      <c r="Y50" s="112">
        <v>1.7999999999999999E-2</v>
      </c>
      <c r="Z50" s="112">
        <v>1.7000000000000001E-2</v>
      </c>
      <c r="AA50" s="112">
        <v>1.4999999999999999E-2</v>
      </c>
      <c r="AB50" s="112">
        <v>1.4999999999999999E-2</v>
      </c>
      <c r="AC50" s="112">
        <v>1.4E-2</v>
      </c>
      <c r="AD50" s="112">
        <v>1.4E-2</v>
      </c>
      <c r="AE50" s="112">
        <v>1.4999999999999999E-2</v>
      </c>
      <c r="AF50" s="112">
        <v>1.6E-2</v>
      </c>
      <c r="AG50" s="112">
        <v>1.6E-2</v>
      </c>
      <c r="AH50" s="111">
        <v>1.4999999999999999E-2</v>
      </c>
      <c r="AI50" s="111">
        <v>1.3999999999999999E-2</v>
      </c>
      <c r="AJ50" s="111">
        <v>1.2999999999999998E-2</v>
      </c>
      <c r="AK50" s="111">
        <v>1.1999999999999997E-2</v>
      </c>
      <c r="AL50" s="111">
        <v>1.0999999999999996E-2</v>
      </c>
      <c r="AM50" s="111">
        <v>9.999999999999995E-3</v>
      </c>
      <c r="AN50" s="111">
        <v>8.9999999999999941E-3</v>
      </c>
      <c r="AO50" s="111">
        <v>7.9999999999999932E-3</v>
      </c>
      <c r="AP50" s="111">
        <v>6.9999999999999932E-3</v>
      </c>
      <c r="AQ50" s="111">
        <v>5.9999999999999932E-3</v>
      </c>
      <c r="AR50" s="111">
        <v>5.0000000000000001E-3</v>
      </c>
      <c r="AS50" s="111">
        <v>5.0000000000000001E-3</v>
      </c>
      <c r="AT50" s="111">
        <v>5.0000000000000001E-3</v>
      </c>
      <c r="AU50" s="111">
        <v>5.0000000000000001E-3</v>
      </c>
      <c r="AV50" s="111">
        <v>5.0000000000000001E-3</v>
      </c>
      <c r="AW50" s="111">
        <v>5.0000000000000001E-3</v>
      </c>
      <c r="AX50" s="111">
        <v>5.0000000000000001E-3</v>
      </c>
      <c r="AY50" s="111">
        <v>5.0000000000000001E-3</v>
      </c>
      <c r="AZ50" s="111">
        <v>5.0000000000000001E-3</v>
      </c>
      <c r="BA50" s="111">
        <v>5.0000000000000001E-3</v>
      </c>
      <c r="BB50" s="111">
        <v>5.0000000000000001E-3</v>
      </c>
    </row>
    <row r="51" spans="1:54" s="40" customFormat="1" ht="14.5" x14ac:dyDescent="0.35">
      <c r="A51" s="50"/>
      <c r="B51" s="50" t="s">
        <v>106</v>
      </c>
      <c r="C51" s="53" t="s">
        <v>199</v>
      </c>
      <c r="D51" s="105"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0</v>
      </c>
      <c r="P51" s="105">
        <v>0</v>
      </c>
      <c r="Q51" s="105">
        <v>0</v>
      </c>
      <c r="R51" s="105">
        <v>0</v>
      </c>
      <c r="S51" s="105">
        <v>0</v>
      </c>
      <c r="T51" s="105">
        <v>0</v>
      </c>
      <c r="U51" s="105">
        <v>0</v>
      </c>
      <c r="V51" s="105">
        <v>0</v>
      </c>
      <c r="W51" s="105">
        <v>0</v>
      </c>
      <c r="X51" s="105">
        <v>0</v>
      </c>
      <c r="Y51" s="105">
        <v>0</v>
      </c>
      <c r="Z51" s="105">
        <v>0</v>
      </c>
      <c r="AA51" s="105">
        <v>0</v>
      </c>
      <c r="AB51" s="105">
        <v>0</v>
      </c>
      <c r="AC51" s="105">
        <v>0</v>
      </c>
      <c r="AD51" s="105">
        <v>0</v>
      </c>
      <c r="AE51" s="105">
        <v>0</v>
      </c>
      <c r="AF51" s="105">
        <v>0</v>
      </c>
      <c r="AG51" s="105">
        <v>0</v>
      </c>
      <c r="AH51" s="109">
        <v>0.27061976793140929</v>
      </c>
      <c r="AI51" s="109">
        <v>0.31778666321709587</v>
      </c>
      <c r="AJ51" s="109">
        <v>0.37652815523100691</v>
      </c>
      <c r="AK51" s="109">
        <v>0.40932825769185482</v>
      </c>
      <c r="AL51" s="109">
        <v>0.44295943432394397</v>
      </c>
      <c r="AM51" s="109">
        <v>0.45002535271962701</v>
      </c>
      <c r="AN51" s="109">
        <v>0.48069271638181121</v>
      </c>
      <c r="AO51" s="109">
        <v>0.50160362262787206</v>
      </c>
      <c r="AP51" s="109">
        <v>0.52345726424623862</v>
      </c>
      <c r="AQ51" s="109">
        <v>0.54740297274710614</v>
      </c>
      <c r="AR51" s="109">
        <v>0.57224845800469526</v>
      </c>
      <c r="AS51" s="109">
        <v>0.57109006031642662</v>
      </c>
      <c r="AT51" s="109">
        <v>0.55487249268066596</v>
      </c>
      <c r="AU51" s="109">
        <v>0.51201177821472721</v>
      </c>
      <c r="AV51" s="109">
        <v>0.50274459670857841</v>
      </c>
      <c r="AW51" s="109">
        <v>0.48768542676108628</v>
      </c>
      <c r="AX51" s="109">
        <v>0.48768542676108628</v>
      </c>
      <c r="AY51" s="109">
        <v>0.48768542676108628</v>
      </c>
      <c r="AZ51" s="109">
        <v>0.48768542676108628</v>
      </c>
      <c r="BA51" s="109">
        <v>0.48768542676108628</v>
      </c>
      <c r="BB51" s="109">
        <v>0.48768542676108628</v>
      </c>
    </row>
    <row r="52" spans="1:54" s="35" customFormat="1" ht="14.5" x14ac:dyDescent="0.35">
      <c r="A52" s="37" t="s">
        <v>198</v>
      </c>
      <c r="B52" s="37" t="s">
        <v>60</v>
      </c>
      <c r="C52" s="49" t="s">
        <v>38</v>
      </c>
      <c r="D52" s="107">
        <v>0.192</v>
      </c>
      <c r="E52" s="107">
        <v>0.18099999999999999</v>
      </c>
      <c r="F52" s="107">
        <v>0.16900000000000001</v>
      </c>
      <c r="G52" s="107">
        <v>0.158</v>
      </c>
      <c r="H52" s="107">
        <v>0.14599999999999999</v>
      </c>
      <c r="I52" s="107">
        <v>0.13500000000000001</v>
      </c>
      <c r="J52" s="107">
        <v>0.12</v>
      </c>
      <c r="K52" s="107">
        <v>0.11</v>
      </c>
      <c r="L52" s="107">
        <v>0.1</v>
      </c>
      <c r="M52" s="107">
        <v>0.1</v>
      </c>
      <c r="N52" s="107">
        <v>0.09</v>
      </c>
      <c r="O52" s="107">
        <v>0.08</v>
      </c>
      <c r="P52" s="107">
        <v>7.0000000000000007E-2</v>
      </c>
      <c r="Q52" s="107">
        <v>7.0000000000000007E-2</v>
      </c>
      <c r="R52" s="107">
        <v>0.05</v>
      </c>
      <c r="S52" s="107">
        <v>6.7000000000000004E-2</v>
      </c>
      <c r="T52" s="107">
        <v>8.5000000000000006E-2</v>
      </c>
      <c r="U52" s="107">
        <v>0.10199999999999999</v>
      </c>
      <c r="V52" s="107">
        <v>9.0999999999999998E-2</v>
      </c>
      <c r="W52" s="107">
        <v>7.5999999999999998E-2</v>
      </c>
      <c r="X52" s="107">
        <v>7.5999999999999998E-2</v>
      </c>
      <c r="Y52" s="107">
        <v>5.6000000000000001E-2</v>
      </c>
      <c r="Z52" s="107">
        <v>5.5E-2</v>
      </c>
      <c r="AA52" s="107">
        <v>5.7000000000000002E-2</v>
      </c>
      <c r="AB52" s="107">
        <v>4.9000000000000002E-2</v>
      </c>
      <c r="AC52" s="107">
        <v>4.3999999999999997E-2</v>
      </c>
      <c r="AD52" s="107">
        <v>3.1E-2</v>
      </c>
      <c r="AE52" s="107">
        <v>2.5000000000000001E-2</v>
      </c>
      <c r="AF52" s="107">
        <v>0.02</v>
      </c>
      <c r="AG52" s="107">
        <v>1.7999999999999999E-2</v>
      </c>
      <c r="AH52" s="111">
        <v>1.6363636363636361E-2</v>
      </c>
      <c r="AI52" s="111">
        <v>1.4727272727272724E-2</v>
      </c>
      <c r="AJ52" s="111">
        <v>1.3090909090909087E-2</v>
      </c>
      <c r="AK52" s="111">
        <v>1.145454545454545E-2</v>
      </c>
      <c r="AL52" s="111">
        <v>9.8181818181818127E-3</v>
      </c>
      <c r="AM52" s="111">
        <v>8.1818181818181755E-3</v>
      </c>
      <c r="AN52" s="111">
        <v>6.5454545454545392E-3</v>
      </c>
      <c r="AO52" s="111">
        <v>4.9090909090909029E-3</v>
      </c>
      <c r="AP52" s="111">
        <v>3.2727272727272666E-3</v>
      </c>
      <c r="AQ52" s="111">
        <v>1.6363636363636302E-3</v>
      </c>
      <c r="AR52" s="111">
        <v>0</v>
      </c>
      <c r="AS52" s="111">
        <v>0</v>
      </c>
      <c r="AT52" s="111">
        <v>0</v>
      </c>
      <c r="AU52" s="111">
        <v>0</v>
      </c>
      <c r="AV52" s="111">
        <v>0</v>
      </c>
      <c r="AW52" s="111">
        <v>0</v>
      </c>
      <c r="AX52" s="111">
        <v>0</v>
      </c>
      <c r="AY52" s="111">
        <v>0</v>
      </c>
      <c r="AZ52" s="111">
        <v>0</v>
      </c>
      <c r="BA52" s="111">
        <v>0</v>
      </c>
      <c r="BB52" s="111">
        <v>0</v>
      </c>
    </row>
    <row r="53" spans="1:54" s="35" customFormat="1" ht="14.5" x14ac:dyDescent="0.35">
      <c r="A53" s="37"/>
      <c r="B53" s="37" t="s">
        <v>61</v>
      </c>
      <c r="C53" s="52">
        <v>20</v>
      </c>
      <c r="D53" s="107">
        <v>0.192</v>
      </c>
      <c r="E53" s="107">
        <v>0.18099999999999999</v>
      </c>
      <c r="F53" s="107">
        <v>0.16900000000000001</v>
      </c>
      <c r="G53" s="107">
        <v>0.158</v>
      </c>
      <c r="H53" s="107">
        <v>0.14599999999999999</v>
      </c>
      <c r="I53" s="107">
        <v>0.13500000000000001</v>
      </c>
      <c r="J53" s="107">
        <v>0.12</v>
      </c>
      <c r="K53" s="107">
        <v>0.11</v>
      </c>
      <c r="L53" s="107">
        <v>0.1</v>
      </c>
      <c r="M53" s="107">
        <v>0.1</v>
      </c>
      <c r="N53" s="107">
        <v>0.09</v>
      </c>
      <c r="O53" s="107">
        <v>0.08</v>
      </c>
      <c r="P53" s="107">
        <v>7.0000000000000007E-2</v>
      </c>
      <c r="Q53" s="107">
        <v>7.0000000000000007E-2</v>
      </c>
      <c r="R53" s="107">
        <v>0.05</v>
      </c>
      <c r="S53" s="107">
        <v>3.7999999999999999E-2</v>
      </c>
      <c r="T53" s="107">
        <v>2.5000000000000001E-2</v>
      </c>
      <c r="U53" s="107">
        <v>1.2999999999999999E-2</v>
      </c>
      <c r="V53" s="107">
        <v>8.9999999999999993E-3</v>
      </c>
      <c r="W53" s="107">
        <v>1.0999999999999999E-2</v>
      </c>
      <c r="X53" s="107">
        <v>1.0999999999999999E-2</v>
      </c>
      <c r="Y53" s="107">
        <v>1.0999999999999999E-2</v>
      </c>
      <c r="Z53" s="107">
        <v>7.0000000000000001E-3</v>
      </c>
      <c r="AA53" s="107">
        <v>0.01</v>
      </c>
      <c r="AB53" s="107">
        <v>3.0000000000000001E-3</v>
      </c>
      <c r="AC53" s="107">
        <v>4.0000000000000001E-3</v>
      </c>
      <c r="AD53" s="107">
        <v>4.0000000000000001E-3</v>
      </c>
      <c r="AE53" s="107">
        <v>6.0000000000000001E-3</v>
      </c>
      <c r="AF53" s="107">
        <v>7.0000000000000001E-3</v>
      </c>
      <c r="AG53" s="107">
        <v>6.0000000000000001E-3</v>
      </c>
      <c r="AH53" s="111">
        <v>5.454545454545455E-3</v>
      </c>
      <c r="AI53" s="111">
        <v>4.9090909090909098E-3</v>
      </c>
      <c r="AJ53" s="111">
        <v>4.3636363636363647E-3</v>
      </c>
      <c r="AK53" s="111">
        <v>3.8181818181818191E-3</v>
      </c>
      <c r="AL53" s="111">
        <v>3.2727272727272735E-3</v>
      </c>
      <c r="AM53" s="111">
        <v>2.7272727272727279E-3</v>
      </c>
      <c r="AN53" s="111">
        <v>2.1818181818181823E-3</v>
      </c>
      <c r="AO53" s="111">
        <v>1.6363636363636368E-3</v>
      </c>
      <c r="AP53" s="111">
        <v>1.0909090909090912E-3</v>
      </c>
      <c r="AQ53" s="111">
        <v>5.4545454545454569E-4</v>
      </c>
      <c r="AR53" s="111">
        <v>0</v>
      </c>
      <c r="AS53" s="111">
        <v>0</v>
      </c>
      <c r="AT53" s="111">
        <v>0</v>
      </c>
      <c r="AU53" s="111">
        <v>0</v>
      </c>
      <c r="AV53" s="111">
        <v>0</v>
      </c>
      <c r="AW53" s="111">
        <v>0</v>
      </c>
      <c r="AX53" s="111">
        <v>0</v>
      </c>
      <c r="AY53" s="111">
        <v>0</v>
      </c>
      <c r="AZ53" s="111">
        <v>0</v>
      </c>
      <c r="BA53" s="111">
        <v>0</v>
      </c>
      <c r="BB53" s="111">
        <v>0</v>
      </c>
    </row>
    <row r="54" spans="1:54" s="35" customFormat="1" ht="14.5" x14ac:dyDescent="0.35">
      <c r="A54" s="37"/>
      <c r="B54" s="37" t="s">
        <v>62</v>
      </c>
      <c r="C54" s="52">
        <v>50</v>
      </c>
      <c r="D54" s="107">
        <v>0.4</v>
      </c>
      <c r="E54" s="107">
        <v>0.39</v>
      </c>
      <c r="F54" s="107">
        <v>0.38</v>
      </c>
      <c r="G54" s="107">
        <v>0.37</v>
      </c>
      <c r="H54" s="107">
        <v>0.36</v>
      </c>
      <c r="I54" s="107">
        <v>0.35</v>
      </c>
      <c r="J54" s="107">
        <v>0.34</v>
      </c>
      <c r="K54" s="107">
        <v>0.33</v>
      </c>
      <c r="L54" s="107">
        <v>0.33</v>
      </c>
      <c r="M54" s="107">
        <v>0.32</v>
      </c>
      <c r="N54" s="107">
        <v>0.32</v>
      </c>
      <c r="O54" s="107">
        <v>0.31</v>
      </c>
      <c r="P54" s="107">
        <v>0.3</v>
      </c>
      <c r="Q54" s="107">
        <v>0.3</v>
      </c>
      <c r="R54" s="107">
        <v>0.28999999999999998</v>
      </c>
      <c r="S54" s="107">
        <v>0.27600000000000002</v>
      </c>
      <c r="T54" s="107">
        <v>0.26300000000000001</v>
      </c>
      <c r="U54" s="107">
        <v>0.249</v>
      </c>
      <c r="V54" s="107">
        <v>0.23499999999999999</v>
      </c>
      <c r="W54" s="107">
        <v>0.216</v>
      </c>
      <c r="X54" s="107">
        <v>0.216</v>
      </c>
      <c r="Y54" s="107">
        <v>0.20300000000000001</v>
      </c>
      <c r="Z54" s="107">
        <v>0.192</v>
      </c>
      <c r="AA54" s="107">
        <v>0.189</v>
      </c>
      <c r="AB54" s="107">
        <v>0.187</v>
      </c>
      <c r="AC54" s="107">
        <v>0.17</v>
      </c>
      <c r="AD54" s="107">
        <v>0.16200000000000001</v>
      </c>
      <c r="AE54" s="107">
        <v>0.14099999999999999</v>
      </c>
      <c r="AF54" s="107">
        <v>0.109</v>
      </c>
      <c r="AG54" s="107">
        <v>0.109</v>
      </c>
      <c r="AH54" s="111">
        <v>9.9090909090909091E-2</v>
      </c>
      <c r="AI54" s="111">
        <v>8.9181818181818182E-2</v>
      </c>
      <c r="AJ54" s="111">
        <v>7.9272727272727272E-2</v>
      </c>
      <c r="AK54" s="111">
        <v>6.9363636363636363E-2</v>
      </c>
      <c r="AL54" s="111">
        <v>5.9454545454545454E-2</v>
      </c>
      <c r="AM54" s="111">
        <v>4.9545454545454545E-2</v>
      </c>
      <c r="AN54" s="111">
        <v>3.9636363636363636E-2</v>
      </c>
      <c r="AO54" s="111">
        <v>2.9727272727272727E-2</v>
      </c>
      <c r="AP54" s="111">
        <v>1.9818181818181818E-2</v>
      </c>
      <c r="AQ54" s="111">
        <v>9.9090909090909091E-3</v>
      </c>
      <c r="AR54" s="111">
        <v>0</v>
      </c>
      <c r="AS54" s="111">
        <v>0</v>
      </c>
      <c r="AT54" s="111">
        <v>0</v>
      </c>
      <c r="AU54" s="111">
        <v>0</v>
      </c>
      <c r="AV54" s="111">
        <v>0</v>
      </c>
      <c r="AW54" s="111">
        <v>0</v>
      </c>
      <c r="AX54" s="111">
        <v>0</v>
      </c>
      <c r="AY54" s="111">
        <v>0</v>
      </c>
      <c r="AZ54" s="111">
        <v>0</v>
      </c>
      <c r="BA54" s="111">
        <v>0</v>
      </c>
      <c r="BB54" s="111">
        <v>0</v>
      </c>
    </row>
    <row r="55" spans="1:54" s="35" customFormat="1" ht="14.5" x14ac:dyDescent="0.35">
      <c r="A55" s="37"/>
      <c r="B55" s="37" t="s">
        <v>63</v>
      </c>
      <c r="C55" s="52">
        <v>0</v>
      </c>
      <c r="D55" s="107">
        <v>0</v>
      </c>
      <c r="E55" s="107">
        <v>0</v>
      </c>
      <c r="F55" s="107">
        <v>0</v>
      </c>
      <c r="G55" s="107">
        <v>0</v>
      </c>
      <c r="H55" s="107">
        <v>0</v>
      </c>
      <c r="I55" s="107">
        <v>0</v>
      </c>
      <c r="J55" s="107">
        <v>0</v>
      </c>
      <c r="K55" s="107">
        <v>0</v>
      </c>
      <c r="L55" s="107">
        <v>0</v>
      </c>
      <c r="M55" s="107">
        <v>0</v>
      </c>
      <c r="N55" s="107">
        <v>0</v>
      </c>
      <c r="O55" s="107">
        <v>0</v>
      </c>
      <c r="P55" s="107">
        <v>0</v>
      </c>
      <c r="Q55" s="107">
        <v>0</v>
      </c>
      <c r="R55" s="107">
        <v>0</v>
      </c>
      <c r="S55" s="107">
        <v>1.6999999999999998E-2</v>
      </c>
      <c r="T55" s="107">
        <v>3.3999999999999996E-2</v>
      </c>
      <c r="U55" s="107">
        <v>5.0999999999999997E-2</v>
      </c>
      <c r="V55" s="107">
        <v>7.3999999999999996E-2</v>
      </c>
      <c r="W55" s="107">
        <v>8.4000000000000005E-2</v>
      </c>
      <c r="X55" s="107">
        <v>8.4000000000000005E-2</v>
      </c>
      <c r="Y55" s="107">
        <v>9.2999999999999999E-2</v>
      </c>
      <c r="Z55" s="107">
        <v>9.5000000000000001E-2</v>
      </c>
      <c r="AA55" s="107">
        <v>8.1000000000000003E-2</v>
      </c>
      <c r="AB55" s="107">
        <v>9.7000000000000003E-2</v>
      </c>
      <c r="AC55" s="107">
        <v>0.1</v>
      </c>
      <c r="AD55" s="107">
        <v>9.9000000000000005E-2</v>
      </c>
      <c r="AE55" s="107">
        <v>0.106</v>
      </c>
      <c r="AF55" s="107">
        <v>0.11799999999999999</v>
      </c>
      <c r="AG55" s="107">
        <v>0.11899999999999999</v>
      </c>
      <c r="AH55" s="111">
        <v>0.11727272727272726</v>
      </c>
      <c r="AI55" s="111">
        <v>0.11554545454545453</v>
      </c>
      <c r="AJ55" s="111">
        <v>0.1138181818181818</v>
      </c>
      <c r="AK55" s="111">
        <v>0.11209090909090907</v>
      </c>
      <c r="AL55" s="111">
        <v>0.11036363636363634</v>
      </c>
      <c r="AM55" s="111">
        <v>0.10863636363636361</v>
      </c>
      <c r="AN55" s="111">
        <v>0.10690909090909088</v>
      </c>
      <c r="AO55" s="111">
        <v>0.10518181818181815</v>
      </c>
      <c r="AP55" s="111">
        <v>0.10345454545454542</v>
      </c>
      <c r="AQ55" s="111">
        <v>0.10172727272727269</v>
      </c>
      <c r="AR55" s="111">
        <v>0.1</v>
      </c>
      <c r="AS55" s="111">
        <v>0.1</v>
      </c>
      <c r="AT55" s="111">
        <v>0.1</v>
      </c>
      <c r="AU55" s="111">
        <v>0.1</v>
      </c>
      <c r="AV55" s="111">
        <v>0.1</v>
      </c>
      <c r="AW55" s="111">
        <v>0.1</v>
      </c>
      <c r="AX55" s="111">
        <v>0.1</v>
      </c>
      <c r="AY55" s="111">
        <v>0.1</v>
      </c>
      <c r="AZ55" s="111">
        <v>0.1</v>
      </c>
      <c r="BA55" s="111">
        <v>0.1</v>
      </c>
      <c r="BB55" s="111">
        <v>0.1</v>
      </c>
    </row>
    <row r="56" spans="1:54" s="35" customFormat="1" ht="14.5" x14ac:dyDescent="0.35">
      <c r="A56" s="37"/>
      <c r="B56" s="37" t="s">
        <v>192</v>
      </c>
      <c r="C56" s="52" t="s">
        <v>193</v>
      </c>
      <c r="D56" s="107">
        <v>0.04</v>
      </c>
      <c r="E56" s="107">
        <v>4.3999999999999997E-2</v>
      </c>
      <c r="F56" s="107">
        <v>5.1999999999999998E-2</v>
      </c>
      <c r="G56" s="107">
        <v>5.8999999999999997E-2</v>
      </c>
      <c r="H56" s="107">
        <v>6.7000000000000004E-2</v>
      </c>
      <c r="I56" s="107">
        <v>7.3999999999999996E-2</v>
      </c>
      <c r="J56" s="107">
        <v>0.08</v>
      </c>
      <c r="K56" s="107">
        <v>0.1</v>
      </c>
      <c r="L56" s="107">
        <v>0.12</v>
      </c>
      <c r="M56" s="107">
        <v>0.13</v>
      </c>
      <c r="N56" s="107">
        <v>0.14000000000000001</v>
      </c>
      <c r="O56" s="107">
        <v>0.17</v>
      </c>
      <c r="P56" s="107">
        <v>0.2</v>
      </c>
      <c r="Q56" s="107">
        <v>0.21</v>
      </c>
      <c r="R56" s="107">
        <v>0.23</v>
      </c>
      <c r="S56" s="107">
        <v>0.19</v>
      </c>
      <c r="T56" s="107">
        <v>0.15</v>
      </c>
      <c r="U56" s="107">
        <v>0.11</v>
      </c>
      <c r="V56" s="107">
        <v>0.13</v>
      </c>
      <c r="W56" s="107">
        <v>0.14299999999999999</v>
      </c>
      <c r="X56" s="107">
        <v>0.14299999999999999</v>
      </c>
      <c r="Y56" s="107">
        <v>0.14499999999999999</v>
      </c>
      <c r="Z56" s="107">
        <v>0.16600000000000001</v>
      </c>
      <c r="AA56" s="107">
        <v>0.182</v>
      </c>
      <c r="AB56" s="107">
        <v>0.17100000000000001</v>
      </c>
      <c r="AC56" s="107">
        <v>0.17100000000000001</v>
      </c>
      <c r="AD56" s="107">
        <v>0.183</v>
      </c>
      <c r="AE56" s="107">
        <v>0.20399999999999999</v>
      </c>
      <c r="AF56" s="107">
        <v>0.215</v>
      </c>
      <c r="AG56" s="107">
        <v>0.224</v>
      </c>
      <c r="AH56" s="111">
        <v>0.2359090909090909</v>
      </c>
      <c r="AI56" s="111">
        <v>0.2478181818181818</v>
      </c>
      <c r="AJ56" s="111">
        <v>0.2597272727272727</v>
      </c>
      <c r="AK56" s="111">
        <v>0.27163636363636362</v>
      </c>
      <c r="AL56" s="111">
        <v>0.28354545454545454</v>
      </c>
      <c r="AM56" s="111">
        <v>0.29545454545454547</v>
      </c>
      <c r="AN56" s="111">
        <v>0.30736363636363639</v>
      </c>
      <c r="AO56" s="111">
        <v>0.31927272727272732</v>
      </c>
      <c r="AP56" s="111">
        <v>0.33118181818181824</v>
      </c>
      <c r="AQ56" s="111">
        <v>0.34309090909090917</v>
      </c>
      <c r="AR56" s="111">
        <v>0.35499999999999998</v>
      </c>
      <c r="AS56" s="111">
        <v>0.35499999999999998</v>
      </c>
      <c r="AT56" s="111">
        <v>0.35499999999999998</v>
      </c>
      <c r="AU56" s="111">
        <v>0.35499999999999998</v>
      </c>
      <c r="AV56" s="111">
        <v>0.35499999999999998</v>
      </c>
      <c r="AW56" s="111">
        <v>0.35499999999999998</v>
      </c>
      <c r="AX56" s="111">
        <v>0.35499999999999998</v>
      </c>
      <c r="AY56" s="111">
        <v>0.35499999999999998</v>
      </c>
      <c r="AZ56" s="111">
        <v>0.35499999999999998</v>
      </c>
      <c r="BA56" s="111">
        <v>0.35499999999999998</v>
      </c>
      <c r="BB56" s="111">
        <v>0.35499999999999998</v>
      </c>
    </row>
    <row r="57" spans="1:54" s="35" customFormat="1" ht="14.5" x14ac:dyDescent="0.35">
      <c r="A57" s="37"/>
      <c r="B57" s="37" t="s">
        <v>64</v>
      </c>
      <c r="C57" s="52">
        <v>0</v>
      </c>
      <c r="D57" s="107">
        <v>0</v>
      </c>
      <c r="E57" s="107">
        <v>0</v>
      </c>
      <c r="F57" s="107">
        <v>0</v>
      </c>
      <c r="G57" s="107">
        <v>0</v>
      </c>
      <c r="H57" s="107">
        <v>0</v>
      </c>
      <c r="I57" s="107">
        <v>0</v>
      </c>
      <c r="J57" s="107">
        <v>0</v>
      </c>
      <c r="K57" s="107">
        <v>0</v>
      </c>
      <c r="L57" s="107">
        <v>0</v>
      </c>
      <c r="M57" s="107">
        <v>0</v>
      </c>
      <c r="N57" s="107">
        <v>0</v>
      </c>
      <c r="O57" s="107">
        <v>0</v>
      </c>
      <c r="P57" s="107">
        <v>0</v>
      </c>
      <c r="Q57" s="107">
        <v>0</v>
      </c>
      <c r="R57" s="107">
        <v>0</v>
      </c>
      <c r="S57" s="107">
        <v>1.1999999999999999E-2</v>
      </c>
      <c r="T57" s="107">
        <v>2.3999999999999997E-2</v>
      </c>
      <c r="U57" s="107">
        <v>3.5999999999999997E-2</v>
      </c>
      <c r="V57" s="107">
        <v>3.3000000000000002E-2</v>
      </c>
      <c r="W57" s="107">
        <v>0.04</v>
      </c>
      <c r="X57" s="107">
        <v>0.04</v>
      </c>
      <c r="Y57" s="107">
        <v>0.05</v>
      </c>
      <c r="Z57" s="107">
        <v>5.7000000000000002E-2</v>
      </c>
      <c r="AA57" s="107">
        <v>6.3E-2</v>
      </c>
      <c r="AB57" s="107">
        <v>7.0999999999999994E-2</v>
      </c>
      <c r="AC57" s="107">
        <v>0.08</v>
      </c>
      <c r="AD57" s="107">
        <v>8.4000000000000005E-2</v>
      </c>
      <c r="AE57" s="107">
        <v>0.10199999999999999</v>
      </c>
      <c r="AF57" s="107">
        <v>0.114</v>
      </c>
      <c r="AG57" s="107">
        <v>0.115</v>
      </c>
      <c r="AH57" s="111">
        <v>0.11772727272727274</v>
      </c>
      <c r="AI57" s="111">
        <v>0.12045454545454547</v>
      </c>
      <c r="AJ57" s="111">
        <v>0.1231818181818182</v>
      </c>
      <c r="AK57" s="111">
        <v>0.12590909090909091</v>
      </c>
      <c r="AL57" s="111">
        <v>0.12863636363636363</v>
      </c>
      <c r="AM57" s="111">
        <v>0.13136363636363635</v>
      </c>
      <c r="AN57" s="111">
        <v>0.13409090909090907</v>
      </c>
      <c r="AO57" s="111">
        <v>0.13681818181818178</v>
      </c>
      <c r="AP57" s="111">
        <v>0.1395454545454545</v>
      </c>
      <c r="AQ57" s="111">
        <v>0.14227272727272722</v>
      </c>
      <c r="AR57" s="111">
        <v>0.14499999999999999</v>
      </c>
      <c r="AS57" s="111">
        <v>0.14499999999999999</v>
      </c>
      <c r="AT57" s="111">
        <v>0.14499999999999999</v>
      </c>
      <c r="AU57" s="111">
        <v>0.14499999999999999</v>
      </c>
      <c r="AV57" s="111">
        <v>0.14499999999999999</v>
      </c>
      <c r="AW57" s="111">
        <v>0.14499999999999999</v>
      </c>
      <c r="AX57" s="111">
        <v>0.14499999999999999</v>
      </c>
      <c r="AY57" s="111">
        <v>0.14499999999999999</v>
      </c>
      <c r="AZ57" s="111">
        <v>0.14499999999999999</v>
      </c>
      <c r="BA57" s="111">
        <v>0.14499999999999999</v>
      </c>
      <c r="BB57" s="111">
        <v>0.14499999999999999</v>
      </c>
    </row>
    <row r="58" spans="1:54" s="35" customFormat="1" ht="14.5" x14ac:dyDescent="0.35">
      <c r="A58" s="37"/>
      <c r="B58" s="37" t="s">
        <v>65</v>
      </c>
      <c r="C58" s="52">
        <v>10</v>
      </c>
      <c r="D58" s="107">
        <v>0</v>
      </c>
      <c r="E58" s="107">
        <v>0</v>
      </c>
      <c r="F58" s="107">
        <v>0</v>
      </c>
      <c r="G58" s="107">
        <v>0</v>
      </c>
      <c r="H58" s="107">
        <v>0</v>
      </c>
      <c r="I58" s="107">
        <v>0</v>
      </c>
      <c r="J58" s="107">
        <v>0</v>
      </c>
      <c r="K58" s="107">
        <v>0</v>
      </c>
      <c r="L58" s="107">
        <v>0</v>
      </c>
      <c r="M58" s="107">
        <v>0</v>
      </c>
      <c r="N58" s="107">
        <v>0</v>
      </c>
      <c r="O58" s="107">
        <v>0</v>
      </c>
      <c r="P58" s="107">
        <v>0</v>
      </c>
      <c r="Q58" s="107">
        <v>0</v>
      </c>
      <c r="R58" s="107">
        <v>0</v>
      </c>
      <c r="S58" s="107">
        <v>0</v>
      </c>
      <c r="T58" s="107">
        <v>0</v>
      </c>
      <c r="U58" s="107">
        <v>0</v>
      </c>
      <c r="V58" s="107">
        <v>0</v>
      </c>
      <c r="W58" s="107">
        <v>0</v>
      </c>
      <c r="X58" s="107">
        <v>0</v>
      </c>
      <c r="Y58" s="107">
        <v>1.4999999999999999E-2</v>
      </c>
      <c r="Z58" s="107">
        <v>1.7000000000000001E-2</v>
      </c>
      <c r="AA58" s="107">
        <v>2.8000000000000001E-2</v>
      </c>
      <c r="AB58" s="107">
        <v>2.4E-2</v>
      </c>
      <c r="AC58" s="107">
        <v>2.9000000000000001E-2</v>
      </c>
      <c r="AD58" s="107">
        <v>3.5999999999999997E-2</v>
      </c>
      <c r="AE58" s="107">
        <v>3.3000000000000002E-2</v>
      </c>
      <c r="AF58" s="107">
        <v>3.2000000000000001E-2</v>
      </c>
      <c r="AG58" s="107">
        <v>3.7999999999999999E-2</v>
      </c>
      <c r="AH58" s="111">
        <v>4.818181818181818E-2</v>
      </c>
      <c r="AI58" s="111">
        <v>5.8363636363636361E-2</v>
      </c>
      <c r="AJ58" s="111">
        <v>6.8545454545454548E-2</v>
      </c>
      <c r="AK58" s="111">
        <v>7.8727272727272729E-2</v>
      </c>
      <c r="AL58" s="111">
        <v>8.890909090909091E-2</v>
      </c>
      <c r="AM58" s="111">
        <v>9.9090909090909091E-2</v>
      </c>
      <c r="AN58" s="111">
        <v>0.10927272727272727</v>
      </c>
      <c r="AO58" s="111">
        <v>0.11945454545454545</v>
      </c>
      <c r="AP58" s="111">
        <v>0.12963636363636363</v>
      </c>
      <c r="AQ58" s="111">
        <v>0.13981818181818181</v>
      </c>
      <c r="AR58" s="111">
        <v>0.15</v>
      </c>
      <c r="AS58" s="111">
        <v>0.15</v>
      </c>
      <c r="AT58" s="111">
        <v>0.15</v>
      </c>
      <c r="AU58" s="111">
        <v>0.15</v>
      </c>
      <c r="AV58" s="111">
        <v>0.15</v>
      </c>
      <c r="AW58" s="111">
        <v>0.15</v>
      </c>
      <c r="AX58" s="111">
        <v>0.15</v>
      </c>
      <c r="AY58" s="111">
        <v>0.15</v>
      </c>
      <c r="AZ58" s="111">
        <v>0.15</v>
      </c>
      <c r="BA58" s="111">
        <v>0.15</v>
      </c>
      <c r="BB58" s="111">
        <v>0.15</v>
      </c>
    </row>
    <row r="59" spans="1:54" s="35" customFormat="1" ht="14.5" x14ac:dyDescent="0.35">
      <c r="A59" s="37"/>
      <c r="B59" s="37" t="s">
        <v>58</v>
      </c>
      <c r="C59" s="49" t="s">
        <v>38</v>
      </c>
      <c r="D59" s="107">
        <v>3.1E-2</v>
      </c>
      <c r="E59" s="107">
        <v>2.7E-2</v>
      </c>
      <c r="F59" s="107">
        <v>2.3E-2</v>
      </c>
      <c r="G59" s="107">
        <v>1.9E-2</v>
      </c>
      <c r="H59" s="107">
        <v>1.4999999999999999E-2</v>
      </c>
      <c r="I59" s="107">
        <v>1.0999999999999999E-2</v>
      </c>
      <c r="J59" s="107">
        <v>0.01</v>
      </c>
      <c r="K59" s="107">
        <v>0</v>
      </c>
      <c r="L59" s="107">
        <v>0</v>
      </c>
      <c r="M59" s="107">
        <v>0</v>
      </c>
      <c r="N59" s="107">
        <v>0</v>
      </c>
      <c r="O59" s="107">
        <v>0</v>
      </c>
      <c r="P59" s="107">
        <v>0</v>
      </c>
      <c r="Q59" s="107">
        <v>0</v>
      </c>
      <c r="R59" s="107">
        <v>0</v>
      </c>
      <c r="S59" s="107">
        <v>0.114</v>
      </c>
      <c r="T59" s="107">
        <v>0.22900000000000001</v>
      </c>
      <c r="U59" s="107">
        <v>0.34300000000000003</v>
      </c>
      <c r="V59" s="107">
        <v>0.32500000000000001</v>
      </c>
      <c r="W59" s="107">
        <v>0.31900000000000001</v>
      </c>
      <c r="X59" s="107">
        <v>0.31900000000000001</v>
      </c>
      <c r="Y59" s="107">
        <v>0.30099999999999999</v>
      </c>
      <c r="Z59" s="107">
        <v>0.29499999999999998</v>
      </c>
      <c r="AA59" s="107">
        <v>0.27600000000000002</v>
      </c>
      <c r="AB59" s="107">
        <v>0.29299999999999998</v>
      </c>
      <c r="AC59" s="107">
        <v>0.29499999999999998</v>
      </c>
      <c r="AD59" s="107">
        <v>0.28199999999999997</v>
      </c>
      <c r="AE59" s="107">
        <v>0.27200000000000002</v>
      </c>
      <c r="AF59" s="107">
        <v>0.29199999999999998</v>
      </c>
      <c r="AG59" s="107">
        <v>0.27700000000000002</v>
      </c>
      <c r="AH59" s="111">
        <v>0.26045454545454549</v>
      </c>
      <c r="AI59" s="111">
        <v>0.24390909090909094</v>
      </c>
      <c r="AJ59" s="111">
        <v>0.22736363636363638</v>
      </c>
      <c r="AK59" s="111">
        <v>0.21081818181818182</v>
      </c>
      <c r="AL59" s="111">
        <v>0.19427272727272726</v>
      </c>
      <c r="AM59" s="111">
        <v>0.17772727272727271</v>
      </c>
      <c r="AN59" s="111">
        <v>0.16118181818181815</v>
      </c>
      <c r="AO59" s="111">
        <v>0.14463636363636359</v>
      </c>
      <c r="AP59" s="111">
        <v>0.12809090909090903</v>
      </c>
      <c r="AQ59" s="111">
        <v>0.11154545454545449</v>
      </c>
      <c r="AR59" s="111">
        <v>9.5000000000000001E-2</v>
      </c>
      <c r="AS59" s="111">
        <v>9.5000000000000001E-2</v>
      </c>
      <c r="AT59" s="111">
        <v>9.5000000000000001E-2</v>
      </c>
      <c r="AU59" s="111">
        <v>9.5000000000000001E-2</v>
      </c>
      <c r="AV59" s="111">
        <v>9.5000000000000001E-2</v>
      </c>
      <c r="AW59" s="111">
        <v>9.5000000000000001E-2</v>
      </c>
      <c r="AX59" s="111">
        <v>9.5000000000000001E-2</v>
      </c>
      <c r="AY59" s="111">
        <v>9.5000000000000001E-2</v>
      </c>
      <c r="AZ59" s="111">
        <v>9.5000000000000001E-2</v>
      </c>
      <c r="BA59" s="111">
        <v>9.5000000000000001E-2</v>
      </c>
      <c r="BB59" s="111">
        <v>9.5000000000000001E-2</v>
      </c>
    </row>
    <row r="60" spans="1:54" s="35" customFormat="1" ht="14.5" x14ac:dyDescent="0.35">
      <c r="A60" s="37"/>
      <c r="B60" s="37" t="s">
        <v>66</v>
      </c>
      <c r="C60" s="52">
        <v>0</v>
      </c>
      <c r="D60" s="107">
        <v>0.09</v>
      </c>
      <c r="E60" s="107">
        <v>0.111</v>
      </c>
      <c r="F60" s="107">
        <v>0.129</v>
      </c>
      <c r="G60" s="107">
        <v>0.14799999999999999</v>
      </c>
      <c r="H60" s="107">
        <v>0.16600000000000001</v>
      </c>
      <c r="I60" s="107">
        <v>0.185</v>
      </c>
      <c r="J60" s="107">
        <v>0.22</v>
      </c>
      <c r="K60" s="107">
        <v>0.24</v>
      </c>
      <c r="L60" s="107">
        <v>0.24</v>
      </c>
      <c r="M60" s="107">
        <v>0.24</v>
      </c>
      <c r="N60" s="107">
        <v>0.25</v>
      </c>
      <c r="O60" s="107">
        <v>0.26</v>
      </c>
      <c r="P60" s="107">
        <v>0.26</v>
      </c>
      <c r="Q60" s="107">
        <v>0.26</v>
      </c>
      <c r="R60" s="107">
        <v>0.28000000000000003</v>
      </c>
      <c r="S60" s="107">
        <v>0.189</v>
      </c>
      <c r="T60" s="107">
        <v>9.8000000000000004E-2</v>
      </c>
      <c r="U60" s="107">
        <v>8.0000000000000002E-3</v>
      </c>
      <c r="V60" s="107">
        <v>0.01</v>
      </c>
      <c r="W60" s="107">
        <v>0.01</v>
      </c>
      <c r="X60" s="107">
        <v>0.01</v>
      </c>
      <c r="Y60" s="107">
        <v>0.01</v>
      </c>
      <c r="Z60" s="107">
        <v>1.0999999999999999E-2</v>
      </c>
      <c r="AA60" s="107">
        <v>1.6E-2</v>
      </c>
      <c r="AB60" s="107">
        <v>8.0000000000000002E-3</v>
      </c>
      <c r="AC60" s="107">
        <v>8.0000000000000002E-3</v>
      </c>
      <c r="AD60" s="107">
        <v>8.0000000000000002E-3</v>
      </c>
      <c r="AE60" s="107">
        <v>1.7999999999999999E-2</v>
      </c>
      <c r="AF60" s="107">
        <v>1.7999999999999999E-2</v>
      </c>
      <c r="AG60" s="107">
        <v>2.1000000000000001E-2</v>
      </c>
      <c r="AH60" s="111">
        <v>2.3636363636363636E-2</v>
      </c>
      <c r="AI60" s="111">
        <v>2.6272727272727274E-2</v>
      </c>
      <c r="AJ60" s="111">
        <v>2.8909090909090912E-2</v>
      </c>
      <c r="AK60" s="111">
        <v>3.154545454545455E-2</v>
      </c>
      <c r="AL60" s="111">
        <v>3.4181818181818188E-2</v>
      </c>
      <c r="AM60" s="111">
        <v>3.6818181818181826E-2</v>
      </c>
      <c r="AN60" s="111">
        <v>3.9454545454545464E-2</v>
      </c>
      <c r="AO60" s="111">
        <v>4.2090909090909102E-2</v>
      </c>
      <c r="AP60" s="111">
        <v>4.4727272727272741E-2</v>
      </c>
      <c r="AQ60" s="111">
        <v>4.7363636363636379E-2</v>
      </c>
      <c r="AR60" s="111">
        <v>0.05</v>
      </c>
      <c r="AS60" s="111">
        <v>0.05</v>
      </c>
      <c r="AT60" s="111">
        <v>0.05</v>
      </c>
      <c r="AU60" s="111">
        <v>0.05</v>
      </c>
      <c r="AV60" s="111">
        <v>0.05</v>
      </c>
      <c r="AW60" s="111">
        <v>0.05</v>
      </c>
      <c r="AX60" s="111">
        <v>0.05</v>
      </c>
      <c r="AY60" s="111">
        <v>0.05</v>
      </c>
      <c r="AZ60" s="111">
        <v>0.05</v>
      </c>
      <c r="BA60" s="111">
        <v>0.05</v>
      </c>
      <c r="BB60" s="111">
        <v>0.05</v>
      </c>
    </row>
    <row r="61" spans="1:54" s="35" customFormat="1" ht="14.5" x14ac:dyDescent="0.35">
      <c r="A61" s="37"/>
      <c r="B61" s="37" t="s">
        <v>67</v>
      </c>
      <c r="C61" s="52">
        <v>85</v>
      </c>
      <c r="D61" s="107">
        <v>3.6999999999999998E-2</v>
      </c>
      <c r="E61" s="107">
        <v>4.3999999999999997E-2</v>
      </c>
      <c r="F61" s="107">
        <v>5.1999999999999998E-2</v>
      </c>
      <c r="G61" s="107">
        <v>5.8999999999999997E-2</v>
      </c>
      <c r="H61" s="107">
        <v>6.7000000000000004E-2</v>
      </c>
      <c r="I61" s="107">
        <v>7.3999999999999996E-2</v>
      </c>
      <c r="J61" s="107">
        <v>7.0000000000000007E-2</v>
      </c>
      <c r="K61" s="107">
        <v>7.0000000000000007E-2</v>
      </c>
      <c r="L61" s="107">
        <v>0.06</v>
      </c>
      <c r="M61" s="107">
        <v>0.06</v>
      </c>
      <c r="N61" s="107">
        <v>0.06</v>
      </c>
      <c r="O61" s="107">
        <v>0.05</v>
      </c>
      <c r="P61" s="107">
        <v>0.05</v>
      </c>
      <c r="Q61" s="107">
        <v>0.05</v>
      </c>
      <c r="R61" s="107">
        <v>0.05</v>
      </c>
      <c r="S61" s="107">
        <v>4.3999999999999997E-2</v>
      </c>
      <c r="T61" s="107">
        <v>3.6999999999999998E-2</v>
      </c>
      <c r="U61" s="107">
        <v>3.1E-2</v>
      </c>
      <c r="V61" s="107">
        <v>3.9E-2</v>
      </c>
      <c r="W61" s="107">
        <v>4.3999999999999997E-2</v>
      </c>
      <c r="X61" s="107">
        <v>4.3999999999999997E-2</v>
      </c>
      <c r="Y61" s="107">
        <v>4.3999999999999997E-2</v>
      </c>
      <c r="Z61" s="107">
        <v>4.4999999999999998E-2</v>
      </c>
      <c r="AA61" s="107">
        <v>4.2999999999999997E-2</v>
      </c>
      <c r="AB61" s="107">
        <v>3.9E-2</v>
      </c>
      <c r="AC61" s="107">
        <v>4.2000000000000003E-2</v>
      </c>
      <c r="AD61" s="107">
        <v>3.5999999999999997E-2</v>
      </c>
      <c r="AE61" s="107">
        <v>3.4000000000000002E-2</v>
      </c>
      <c r="AF61" s="107">
        <v>2.8000000000000001E-2</v>
      </c>
      <c r="AG61" s="107">
        <v>2.8000000000000001E-2</v>
      </c>
      <c r="AH61" s="111">
        <v>0.03</v>
      </c>
      <c r="AI61" s="111">
        <v>3.2000000000000001E-2</v>
      </c>
      <c r="AJ61" s="111">
        <v>3.4000000000000002E-2</v>
      </c>
      <c r="AK61" s="111">
        <v>3.6000000000000004E-2</v>
      </c>
      <c r="AL61" s="111">
        <v>3.8000000000000006E-2</v>
      </c>
      <c r="AM61" s="111">
        <v>4.0000000000000008E-2</v>
      </c>
      <c r="AN61" s="111">
        <v>4.200000000000001E-2</v>
      </c>
      <c r="AO61" s="111">
        <v>4.4000000000000011E-2</v>
      </c>
      <c r="AP61" s="111">
        <v>4.6000000000000013E-2</v>
      </c>
      <c r="AQ61" s="111">
        <v>4.8000000000000015E-2</v>
      </c>
      <c r="AR61" s="111">
        <v>0.05</v>
      </c>
      <c r="AS61" s="111">
        <v>0.05</v>
      </c>
      <c r="AT61" s="111">
        <v>0.05</v>
      </c>
      <c r="AU61" s="111">
        <v>0.05</v>
      </c>
      <c r="AV61" s="111">
        <v>0.05</v>
      </c>
      <c r="AW61" s="111">
        <v>0.05</v>
      </c>
      <c r="AX61" s="111">
        <v>0.05</v>
      </c>
      <c r="AY61" s="111">
        <v>0.05</v>
      </c>
      <c r="AZ61" s="111">
        <v>0.05</v>
      </c>
      <c r="BA61" s="111">
        <v>0.05</v>
      </c>
      <c r="BB61" s="111">
        <v>0.05</v>
      </c>
    </row>
    <row r="62" spans="1:54" s="35" customFormat="1" ht="14.5" x14ac:dyDescent="0.35">
      <c r="A62" s="37"/>
      <c r="B62" s="37" t="s">
        <v>68</v>
      </c>
      <c r="C62" s="52">
        <v>0</v>
      </c>
      <c r="D62" s="107">
        <v>6.0000000000000001E-3</v>
      </c>
      <c r="E62" s="107">
        <v>7.0000000000000001E-3</v>
      </c>
      <c r="F62" s="107">
        <v>8.9999999999999993E-3</v>
      </c>
      <c r="G62" s="107">
        <v>0.01</v>
      </c>
      <c r="H62" s="107">
        <v>1.0999999999999999E-2</v>
      </c>
      <c r="I62" s="107">
        <v>1.2E-2</v>
      </c>
      <c r="J62" s="107">
        <v>0.01</v>
      </c>
      <c r="K62" s="107">
        <v>0.01</v>
      </c>
      <c r="L62" s="107">
        <v>0.02</v>
      </c>
      <c r="M62" s="107">
        <v>0.02</v>
      </c>
      <c r="N62" s="107">
        <v>0.02</v>
      </c>
      <c r="O62" s="107">
        <v>0.02</v>
      </c>
      <c r="P62" s="107">
        <v>0.02</v>
      </c>
      <c r="Q62" s="107">
        <v>0.01</v>
      </c>
      <c r="R62" s="107">
        <v>0.02</v>
      </c>
      <c r="S62" s="107">
        <v>2.4E-2</v>
      </c>
      <c r="T62" s="107">
        <v>2.7E-2</v>
      </c>
      <c r="U62" s="107">
        <v>3.1E-2</v>
      </c>
      <c r="V62" s="107">
        <v>2.9000000000000001E-2</v>
      </c>
      <c r="W62" s="107">
        <v>3.5999999999999997E-2</v>
      </c>
      <c r="X62" s="107">
        <v>3.5999999999999997E-2</v>
      </c>
      <c r="Y62" s="107">
        <v>4.8000000000000001E-2</v>
      </c>
      <c r="Z62" s="107">
        <v>3.6999999999999998E-2</v>
      </c>
      <c r="AA62" s="107">
        <v>2.5000000000000001E-2</v>
      </c>
      <c r="AB62" s="107">
        <v>3.2000000000000001E-2</v>
      </c>
      <c r="AC62" s="107">
        <v>3.4000000000000002E-2</v>
      </c>
      <c r="AD62" s="107">
        <v>3.6999999999999998E-2</v>
      </c>
      <c r="AE62" s="107">
        <v>3.5999999999999997E-2</v>
      </c>
      <c r="AF62" s="107">
        <v>2.5000000000000001E-2</v>
      </c>
      <c r="AG62" s="107">
        <v>2.7E-2</v>
      </c>
      <c r="AH62" s="111">
        <v>2.9090909090909091E-2</v>
      </c>
      <c r="AI62" s="111">
        <v>3.1181818181818182E-2</v>
      </c>
      <c r="AJ62" s="111">
        <v>3.3272727272727273E-2</v>
      </c>
      <c r="AK62" s="111">
        <v>3.5363636363636361E-2</v>
      </c>
      <c r="AL62" s="111">
        <v>3.7454545454545449E-2</v>
      </c>
      <c r="AM62" s="111">
        <v>3.9545454545454536E-2</v>
      </c>
      <c r="AN62" s="111">
        <v>4.1636363636363624E-2</v>
      </c>
      <c r="AO62" s="111">
        <v>4.3727272727272712E-2</v>
      </c>
      <c r="AP62" s="111">
        <v>4.58181818181818E-2</v>
      </c>
      <c r="AQ62" s="111">
        <v>4.7909090909090887E-2</v>
      </c>
      <c r="AR62" s="111">
        <v>0.05</v>
      </c>
      <c r="AS62" s="111">
        <v>0.05</v>
      </c>
      <c r="AT62" s="111">
        <v>0.05</v>
      </c>
      <c r="AU62" s="111">
        <v>0.05</v>
      </c>
      <c r="AV62" s="111">
        <v>0.05</v>
      </c>
      <c r="AW62" s="111">
        <v>0.05</v>
      </c>
      <c r="AX62" s="111">
        <v>0.05</v>
      </c>
      <c r="AY62" s="111">
        <v>0.05</v>
      </c>
      <c r="AZ62" s="111">
        <v>0.05</v>
      </c>
      <c r="BA62" s="111">
        <v>0.05</v>
      </c>
      <c r="BB62" s="111">
        <v>0.05</v>
      </c>
    </row>
    <row r="63" spans="1:54" s="40" customFormat="1" ht="14.5" x14ac:dyDescent="0.35">
      <c r="A63" s="50"/>
      <c r="B63" s="50" t="s">
        <v>69</v>
      </c>
      <c r="C63" s="53">
        <v>0</v>
      </c>
      <c r="D63" s="105">
        <v>1.2E-2</v>
      </c>
      <c r="E63" s="105">
        <v>1.4999999999999999E-2</v>
      </c>
      <c r="F63" s="105">
        <v>1.7000000000000001E-2</v>
      </c>
      <c r="G63" s="105">
        <v>1.9E-2</v>
      </c>
      <c r="H63" s="105">
        <v>2.1999999999999999E-2</v>
      </c>
      <c r="I63" s="105">
        <v>2.4E-2</v>
      </c>
      <c r="J63" s="105">
        <v>0.03</v>
      </c>
      <c r="K63" s="105">
        <v>0.03</v>
      </c>
      <c r="L63" s="105">
        <v>0.03</v>
      </c>
      <c r="M63" s="105">
        <v>0.03</v>
      </c>
      <c r="N63" s="105">
        <v>0.03</v>
      </c>
      <c r="O63" s="105">
        <v>0.03</v>
      </c>
      <c r="P63" s="105">
        <v>0.03</v>
      </c>
      <c r="Q63" s="105">
        <v>0.03</v>
      </c>
      <c r="R63" s="105">
        <v>0.03</v>
      </c>
      <c r="S63" s="105">
        <v>2.8000000000000001E-2</v>
      </c>
      <c r="T63" s="105">
        <v>2.7E-2</v>
      </c>
      <c r="U63" s="105">
        <v>2.5000000000000001E-2</v>
      </c>
      <c r="V63" s="105">
        <v>2.5000000000000001E-2</v>
      </c>
      <c r="W63" s="105">
        <v>2.1000000000000001E-2</v>
      </c>
      <c r="X63" s="105">
        <v>2.1000000000000001E-2</v>
      </c>
      <c r="Y63" s="105">
        <v>2.4E-2</v>
      </c>
      <c r="Z63" s="105">
        <v>2.3E-2</v>
      </c>
      <c r="AA63" s="105">
        <v>0.03</v>
      </c>
      <c r="AB63" s="105">
        <v>2.5999999999999999E-2</v>
      </c>
      <c r="AC63" s="105">
        <v>2.3E-2</v>
      </c>
      <c r="AD63" s="105">
        <v>3.7999999999999999E-2</v>
      </c>
      <c r="AE63" s="105">
        <v>2.3E-2</v>
      </c>
      <c r="AF63" s="105">
        <v>2.1999999999999999E-2</v>
      </c>
      <c r="AG63" s="105">
        <v>1.7999999999999999E-2</v>
      </c>
      <c r="AH63" s="109">
        <v>1.6818181818181815E-2</v>
      </c>
      <c r="AI63" s="109">
        <v>1.5636363636363632E-2</v>
      </c>
      <c r="AJ63" s="109">
        <v>1.4454545454545451E-2</v>
      </c>
      <c r="AK63" s="109">
        <v>1.3272727272727269E-2</v>
      </c>
      <c r="AL63" s="109">
        <v>1.2090909090909088E-2</v>
      </c>
      <c r="AM63" s="109">
        <v>1.0909090909090906E-2</v>
      </c>
      <c r="AN63" s="109">
        <v>9.727272727272725E-3</v>
      </c>
      <c r="AO63" s="109">
        <v>8.5454545454545436E-3</v>
      </c>
      <c r="AP63" s="109">
        <v>7.3636363636363621E-3</v>
      </c>
      <c r="AQ63" s="109">
        <v>6.1818181818181807E-3</v>
      </c>
      <c r="AR63" s="109">
        <v>5.0000000000000001E-3</v>
      </c>
      <c r="AS63" s="109">
        <v>5.0000000000000001E-3</v>
      </c>
      <c r="AT63" s="109">
        <v>5.0000000000000001E-3</v>
      </c>
      <c r="AU63" s="109">
        <v>5.0000000000000001E-3</v>
      </c>
      <c r="AV63" s="109">
        <v>5.0000000000000001E-3</v>
      </c>
      <c r="AW63" s="109">
        <v>5.0000000000000001E-3</v>
      </c>
      <c r="AX63" s="109">
        <v>5.0000000000000001E-3</v>
      </c>
      <c r="AY63" s="109">
        <v>5.0000000000000001E-3</v>
      </c>
      <c r="AZ63" s="109">
        <v>5.0000000000000001E-3</v>
      </c>
      <c r="BA63" s="109">
        <v>5.0000000000000001E-3</v>
      </c>
      <c r="BB63" s="109">
        <v>5.0000000000000001E-3</v>
      </c>
    </row>
    <row r="64" spans="1:54" s="35" customFormat="1" ht="14.5" x14ac:dyDescent="0.35">
      <c r="A64" s="37" t="s">
        <v>50</v>
      </c>
      <c r="B64" s="37" t="s">
        <v>60</v>
      </c>
      <c r="C64" s="54" t="s">
        <v>38</v>
      </c>
      <c r="D64" s="104">
        <v>0.35499999999999998</v>
      </c>
      <c r="E64" s="104">
        <v>0.34499999999999997</v>
      </c>
      <c r="F64" s="104">
        <v>0.33600000000000002</v>
      </c>
      <c r="G64" s="104">
        <v>0.32700000000000001</v>
      </c>
      <c r="H64" s="104">
        <v>0.318</v>
      </c>
      <c r="I64" s="104">
        <v>0.309</v>
      </c>
      <c r="J64" s="104">
        <v>0.3</v>
      </c>
      <c r="K64" s="104">
        <v>0.3</v>
      </c>
      <c r="L64" s="104">
        <v>0.3</v>
      </c>
      <c r="M64" s="104">
        <v>0.3</v>
      </c>
      <c r="N64" s="104">
        <v>0.18</v>
      </c>
      <c r="O64" s="104">
        <v>0.15</v>
      </c>
      <c r="P64" s="104">
        <v>0.12</v>
      </c>
      <c r="Q64" s="104">
        <v>0.08</v>
      </c>
      <c r="R64" s="104">
        <v>0.06</v>
      </c>
      <c r="S64" s="104">
        <v>6.2E-2</v>
      </c>
      <c r="T64" s="104">
        <v>6.4000000000000001E-2</v>
      </c>
      <c r="U64" s="104">
        <v>6.7000000000000004E-2</v>
      </c>
      <c r="V64" s="104">
        <v>5.6000000000000001E-2</v>
      </c>
      <c r="W64" s="104">
        <v>4.8000000000000001E-2</v>
      </c>
      <c r="X64" s="104">
        <v>4.8000000000000001E-2</v>
      </c>
      <c r="Y64" s="104">
        <v>3.7999999999999999E-2</v>
      </c>
      <c r="Z64" s="104">
        <v>3.3000000000000002E-2</v>
      </c>
      <c r="AA64" s="104">
        <v>0.03</v>
      </c>
      <c r="AB64" s="104">
        <v>2.8000000000000001E-2</v>
      </c>
      <c r="AC64" s="104">
        <v>2.5999999999999999E-2</v>
      </c>
      <c r="AD64" s="104">
        <v>2.4E-2</v>
      </c>
      <c r="AE64" s="104">
        <v>0.02</v>
      </c>
      <c r="AF64" s="104">
        <v>1.7000000000000001E-2</v>
      </c>
      <c r="AG64" s="104">
        <v>1.4999999999999999E-2</v>
      </c>
      <c r="AH64" s="110">
        <v>1.3636363636363636E-2</v>
      </c>
      <c r="AI64" s="110">
        <v>1.2272727272727272E-2</v>
      </c>
      <c r="AJ64" s="110">
        <v>1.0909090909090908E-2</v>
      </c>
      <c r="AK64" s="110">
        <v>9.5454545454545445E-3</v>
      </c>
      <c r="AL64" s="110">
        <v>8.1818181818181807E-3</v>
      </c>
      <c r="AM64" s="110">
        <v>6.818181818181817E-3</v>
      </c>
      <c r="AN64" s="110">
        <v>5.4545454545454532E-3</v>
      </c>
      <c r="AO64" s="110">
        <v>4.0909090909090895E-3</v>
      </c>
      <c r="AP64" s="110">
        <v>2.7272727272727258E-3</v>
      </c>
      <c r="AQ64" s="110">
        <v>1.3636363636363622E-3</v>
      </c>
      <c r="AR64" s="110">
        <v>0</v>
      </c>
      <c r="AS64" s="110">
        <v>0</v>
      </c>
      <c r="AT64" s="110">
        <v>0</v>
      </c>
      <c r="AU64" s="110">
        <v>0</v>
      </c>
      <c r="AV64" s="110">
        <v>0</v>
      </c>
      <c r="AW64" s="110">
        <v>0</v>
      </c>
      <c r="AX64" s="110">
        <v>0</v>
      </c>
      <c r="AY64" s="110">
        <v>0</v>
      </c>
      <c r="AZ64" s="110">
        <v>0</v>
      </c>
      <c r="BA64" s="110">
        <v>0</v>
      </c>
      <c r="BB64" s="110">
        <v>0</v>
      </c>
    </row>
    <row r="65" spans="1:54" s="35" customFormat="1" ht="14.5" x14ac:dyDescent="0.35">
      <c r="A65" s="37"/>
      <c r="B65" s="37" t="s">
        <v>61</v>
      </c>
      <c r="C65" s="55">
        <v>6</v>
      </c>
      <c r="D65" s="112">
        <v>0.436</v>
      </c>
      <c r="E65" s="112">
        <v>0.434</v>
      </c>
      <c r="F65" s="112">
        <v>0.43099999999999999</v>
      </c>
      <c r="G65" s="112">
        <v>0.42799999999999999</v>
      </c>
      <c r="H65" s="112">
        <v>0.42499999999999999</v>
      </c>
      <c r="I65" s="112">
        <v>0.42299999999999999</v>
      </c>
      <c r="J65" s="112">
        <v>0.42</v>
      </c>
      <c r="K65" s="112">
        <v>0.36</v>
      </c>
      <c r="L65" s="112">
        <v>0.3</v>
      </c>
      <c r="M65" s="112">
        <v>0.3</v>
      </c>
      <c r="N65" s="112">
        <v>0.28000000000000003</v>
      </c>
      <c r="O65" s="112">
        <v>0.25</v>
      </c>
      <c r="P65" s="112">
        <v>0.23</v>
      </c>
      <c r="Q65" s="112">
        <v>0.18</v>
      </c>
      <c r="R65" s="112">
        <v>0.16</v>
      </c>
      <c r="S65" s="112">
        <v>0.14000000000000001</v>
      </c>
      <c r="T65" s="112">
        <v>0.12</v>
      </c>
      <c r="U65" s="112">
        <v>0.1</v>
      </c>
      <c r="V65" s="112">
        <v>8.5999999999999993E-2</v>
      </c>
      <c r="W65" s="112">
        <v>7.3999999999999996E-2</v>
      </c>
      <c r="X65" s="112">
        <v>7.3999999999999996E-2</v>
      </c>
      <c r="Y65" s="112">
        <v>5.8999999999999997E-2</v>
      </c>
      <c r="Z65" s="112">
        <v>5.2999999999999999E-2</v>
      </c>
      <c r="AA65" s="112">
        <v>5.1999999999999998E-2</v>
      </c>
      <c r="AB65" s="112">
        <v>4.2999999999999997E-2</v>
      </c>
      <c r="AC65" s="112">
        <v>0.04</v>
      </c>
      <c r="AD65" s="112">
        <v>3.5000000000000003E-2</v>
      </c>
      <c r="AE65" s="112">
        <v>0.03</v>
      </c>
      <c r="AF65" s="112">
        <v>2.5999999999999999E-2</v>
      </c>
      <c r="AG65" s="112">
        <v>2.4E-2</v>
      </c>
      <c r="AH65" s="111">
        <v>2.181818181818182E-2</v>
      </c>
      <c r="AI65" s="111">
        <v>1.9636363636363639E-2</v>
      </c>
      <c r="AJ65" s="111">
        <v>1.7454545454545459E-2</v>
      </c>
      <c r="AK65" s="111">
        <v>1.5272727272727276E-2</v>
      </c>
      <c r="AL65" s="111">
        <v>1.3090909090909094E-2</v>
      </c>
      <c r="AM65" s="111">
        <v>1.0909090909090912E-2</v>
      </c>
      <c r="AN65" s="111">
        <v>8.7272727272727293E-3</v>
      </c>
      <c r="AO65" s="111">
        <v>6.545454545454547E-3</v>
      </c>
      <c r="AP65" s="111">
        <v>4.3636363636363647E-3</v>
      </c>
      <c r="AQ65" s="111">
        <v>2.1818181818181828E-3</v>
      </c>
      <c r="AR65" s="111">
        <v>0</v>
      </c>
      <c r="AS65" s="111">
        <v>0</v>
      </c>
      <c r="AT65" s="111">
        <v>0</v>
      </c>
      <c r="AU65" s="111">
        <v>0</v>
      </c>
      <c r="AV65" s="111">
        <v>0</v>
      </c>
      <c r="AW65" s="111">
        <v>0</v>
      </c>
      <c r="AX65" s="111">
        <v>0</v>
      </c>
      <c r="AY65" s="111">
        <v>0</v>
      </c>
      <c r="AZ65" s="111">
        <v>0</v>
      </c>
      <c r="BA65" s="111">
        <v>0</v>
      </c>
      <c r="BB65" s="111">
        <v>0</v>
      </c>
    </row>
    <row r="66" spans="1:54" s="35" customFormat="1" ht="14.5" x14ac:dyDescent="0.35">
      <c r="A66" s="37"/>
      <c r="B66" s="37" t="s">
        <v>63</v>
      </c>
      <c r="C66" s="55">
        <v>0</v>
      </c>
      <c r="D66" s="112">
        <v>3.5999999999999997E-2</v>
      </c>
      <c r="E66" s="112">
        <v>3.5000000000000003E-2</v>
      </c>
      <c r="F66" s="112">
        <v>3.4000000000000002E-2</v>
      </c>
      <c r="G66" s="112">
        <v>3.3000000000000002E-2</v>
      </c>
      <c r="H66" s="112">
        <v>3.2000000000000001E-2</v>
      </c>
      <c r="I66" s="112">
        <v>3.1E-2</v>
      </c>
      <c r="J66" s="112">
        <v>0.03</v>
      </c>
      <c r="K66" s="112">
        <v>0.03</v>
      </c>
      <c r="L66" s="112">
        <v>0.03</v>
      </c>
      <c r="M66" s="112">
        <v>0.03</v>
      </c>
      <c r="N66" s="112">
        <v>0.06</v>
      </c>
      <c r="O66" s="112">
        <v>0.09</v>
      </c>
      <c r="P66" s="112">
        <v>0.11</v>
      </c>
      <c r="Q66" s="112">
        <v>0.16</v>
      </c>
      <c r="R66" s="112">
        <v>0.17</v>
      </c>
      <c r="S66" s="112">
        <v>0.158</v>
      </c>
      <c r="T66" s="112">
        <v>0.14599999999999999</v>
      </c>
      <c r="U66" s="112">
        <v>0.13400000000000001</v>
      </c>
      <c r="V66" s="112">
        <v>0.13700000000000001</v>
      </c>
      <c r="W66" s="112">
        <v>0.14099999999999999</v>
      </c>
      <c r="X66" s="112">
        <v>0.14099999999999999</v>
      </c>
      <c r="Y66" s="112">
        <v>0.155</v>
      </c>
      <c r="Z66" s="112">
        <v>0.153</v>
      </c>
      <c r="AA66" s="112">
        <v>0.14099999999999999</v>
      </c>
      <c r="AB66" s="112">
        <v>0.15</v>
      </c>
      <c r="AC66" s="112">
        <v>0.152</v>
      </c>
      <c r="AD66" s="112">
        <v>0.14899999999999999</v>
      </c>
      <c r="AE66" s="112">
        <v>0.14899999999999999</v>
      </c>
      <c r="AF66" s="112">
        <v>0.155</v>
      </c>
      <c r="AG66" s="112">
        <v>0.159</v>
      </c>
      <c r="AH66" s="111">
        <v>0.14454545454545456</v>
      </c>
      <c r="AI66" s="111">
        <v>0.13009090909090912</v>
      </c>
      <c r="AJ66" s="111">
        <v>0.11563636363636366</v>
      </c>
      <c r="AK66" s="111">
        <v>0.10118181818181821</v>
      </c>
      <c r="AL66" s="111">
        <v>8.672727272727275E-2</v>
      </c>
      <c r="AM66" s="111">
        <v>7.2272727272727294E-2</v>
      </c>
      <c r="AN66" s="111">
        <v>5.7818181818181838E-2</v>
      </c>
      <c r="AO66" s="111">
        <v>4.3363636363636382E-2</v>
      </c>
      <c r="AP66" s="111">
        <v>2.8909090909090926E-2</v>
      </c>
      <c r="AQ66" s="111">
        <v>1.4454545454545472E-2</v>
      </c>
      <c r="AR66" s="111">
        <v>0</v>
      </c>
      <c r="AS66" s="111">
        <v>0</v>
      </c>
      <c r="AT66" s="111">
        <v>0</v>
      </c>
      <c r="AU66" s="111">
        <v>0</v>
      </c>
      <c r="AV66" s="111">
        <v>0</v>
      </c>
      <c r="AW66" s="111">
        <v>0</v>
      </c>
      <c r="AX66" s="111">
        <v>0</v>
      </c>
      <c r="AY66" s="111">
        <v>0</v>
      </c>
      <c r="AZ66" s="111">
        <v>0</v>
      </c>
      <c r="BA66" s="111">
        <v>0</v>
      </c>
      <c r="BB66" s="111">
        <v>0</v>
      </c>
    </row>
    <row r="67" spans="1:54" s="35" customFormat="1" ht="14.5" x14ac:dyDescent="0.35">
      <c r="A67" s="56"/>
      <c r="B67" s="37" t="s">
        <v>192</v>
      </c>
      <c r="C67" s="55" t="s">
        <v>199</v>
      </c>
      <c r="D67" s="112">
        <v>0.12157936349333484</v>
      </c>
      <c r="E67" s="112">
        <v>0.12495338898089658</v>
      </c>
      <c r="F67" s="112">
        <v>0.13280631353810346</v>
      </c>
      <c r="G67" s="112">
        <v>0.13389206620279917</v>
      </c>
      <c r="H67" s="112">
        <v>0.14371034366347654</v>
      </c>
      <c r="I67" s="112">
        <v>0.14450411533287777</v>
      </c>
      <c r="J67" s="112">
        <v>0.14519575635934917</v>
      </c>
      <c r="K67" s="112">
        <v>0.16958800105310165</v>
      </c>
      <c r="L67" s="112">
        <v>0.19273220151644435</v>
      </c>
      <c r="M67" s="112">
        <v>0.19012547416786565</v>
      </c>
      <c r="N67" s="112">
        <v>0.28193211144318275</v>
      </c>
      <c r="O67" s="112">
        <v>0.29293242096965588</v>
      </c>
      <c r="P67" s="112">
        <v>0.31457491045965069</v>
      </c>
      <c r="Q67" s="112">
        <v>0.32836248212416691</v>
      </c>
      <c r="R67" s="112">
        <v>0.34607311376682254</v>
      </c>
      <c r="S67" s="112">
        <v>0.34093036316617786</v>
      </c>
      <c r="T67" s="112">
        <v>0.31985846442976973</v>
      </c>
      <c r="U67" s="112">
        <v>0.30712701803262193</v>
      </c>
      <c r="V67" s="112">
        <v>0.32345488806535289</v>
      </c>
      <c r="W67" s="112">
        <v>0.3418179247853354</v>
      </c>
      <c r="X67" s="112">
        <v>0.34274895285227669</v>
      </c>
      <c r="Y67" s="112">
        <v>0.35843300823261703</v>
      </c>
      <c r="Z67" s="112">
        <v>0.37798646039567113</v>
      </c>
      <c r="AA67" s="112">
        <v>0.39158721265468116</v>
      </c>
      <c r="AB67" s="112">
        <v>0.36523661918496125</v>
      </c>
      <c r="AC67" s="112">
        <v>0.34653385814968907</v>
      </c>
      <c r="AD67" s="112">
        <v>0.29834542155578314</v>
      </c>
      <c r="AE67" s="112">
        <v>0.25049348597468901</v>
      </c>
      <c r="AF67" s="112">
        <v>0.23165389334754868</v>
      </c>
      <c r="AG67" s="112">
        <v>0.16975114117677709</v>
      </c>
      <c r="AH67" s="111">
        <v>0.12264256373100696</v>
      </c>
      <c r="AI67" s="111">
        <v>9.983961035622535E-2</v>
      </c>
      <c r="AJ67" s="111">
        <v>6.9160081412520003E-2</v>
      </c>
      <c r="AK67" s="111">
        <v>5.6151839891448951E-2</v>
      </c>
      <c r="AL67" s="111">
        <v>4.2581451812367943E-2</v>
      </c>
      <c r="AM67" s="111">
        <v>4.7100745380001308E-2</v>
      </c>
      <c r="AN67" s="111">
        <v>3.5553835541843826E-2</v>
      </c>
      <c r="AO67" s="111">
        <v>3.0651378589357847E-2</v>
      </c>
      <c r="AP67" s="111">
        <v>2.5109369435868722E-2</v>
      </c>
      <c r="AQ67" s="111">
        <v>1.8145724229406246E-2</v>
      </c>
      <c r="AR67" s="111">
        <v>1.0572142291418007E-2</v>
      </c>
      <c r="AS67" s="111">
        <v>1.136045779285233E-2</v>
      </c>
      <c r="AT67" s="111">
        <v>2.239687481293362E-2</v>
      </c>
      <c r="AU67" s="111">
        <v>5.1564548366005658E-2</v>
      </c>
      <c r="AV67" s="111">
        <v>5.7871072377480515E-2</v>
      </c>
      <c r="AW67" s="111">
        <v>6.8119173896127594E-2</v>
      </c>
      <c r="AX67" s="111">
        <v>6.8119173896127594E-2</v>
      </c>
      <c r="AY67" s="111">
        <v>6.8119173896127594E-2</v>
      </c>
      <c r="AZ67" s="111">
        <v>6.8119173896127594E-2</v>
      </c>
      <c r="BA67" s="111">
        <v>6.8119173896127594E-2</v>
      </c>
      <c r="BB67" s="111">
        <v>6.8119173896127594E-2</v>
      </c>
    </row>
    <row r="68" spans="1:54" s="35" customFormat="1" ht="14.5" x14ac:dyDescent="0.35">
      <c r="A68" s="37"/>
      <c r="B68" s="37" t="s">
        <v>64</v>
      </c>
      <c r="C68" s="55">
        <v>0</v>
      </c>
      <c r="D68" s="112">
        <v>0.01</v>
      </c>
      <c r="E68" s="112">
        <v>0.01</v>
      </c>
      <c r="F68" s="112">
        <v>0.01</v>
      </c>
      <c r="G68" s="112">
        <v>0.01</v>
      </c>
      <c r="H68" s="112">
        <v>0.01</v>
      </c>
      <c r="I68" s="112">
        <v>0.01</v>
      </c>
      <c r="J68" s="112">
        <v>0.01</v>
      </c>
      <c r="K68" s="112">
        <v>0.02</v>
      </c>
      <c r="L68" s="112">
        <v>0.03</v>
      </c>
      <c r="M68" s="112">
        <v>0.03</v>
      </c>
      <c r="N68" s="112">
        <v>0.03</v>
      </c>
      <c r="O68" s="112">
        <v>0.04</v>
      </c>
      <c r="P68" s="112">
        <v>0.04</v>
      </c>
      <c r="Q68" s="112">
        <v>0.05</v>
      </c>
      <c r="R68" s="112">
        <v>0.06</v>
      </c>
      <c r="S68" s="112">
        <v>0.106</v>
      </c>
      <c r="T68" s="112">
        <v>0.153</v>
      </c>
      <c r="U68" s="112">
        <v>0.19900000000000001</v>
      </c>
      <c r="V68" s="112">
        <v>0.20300000000000001</v>
      </c>
      <c r="W68" s="112">
        <v>0.20799999999999999</v>
      </c>
      <c r="X68" s="112">
        <v>0.20799999999999999</v>
      </c>
      <c r="Y68" s="112">
        <v>0.21299999999999999</v>
      </c>
      <c r="Z68" s="112">
        <v>0.215</v>
      </c>
      <c r="AA68" s="112">
        <v>0.217</v>
      </c>
      <c r="AB68" s="112">
        <v>0.215</v>
      </c>
      <c r="AC68" s="112">
        <v>0.214</v>
      </c>
      <c r="AD68" s="112">
        <v>0.219</v>
      </c>
      <c r="AE68" s="112">
        <v>0.215</v>
      </c>
      <c r="AF68" s="112">
        <v>0.217</v>
      </c>
      <c r="AG68" s="112">
        <v>0.215</v>
      </c>
      <c r="AH68" s="111">
        <v>0.18641081179616081</v>
      </c>
      <c r="AI68" s="111">
        <v>0.1659234982826511</v>
      </c>
      <c r="AJ68" s="111">
        <v>0.14281065957950015</v>
      </c>
      <c r="AK68" s="111">
        <v>0.12558825001722729</v>
      </c>
      <c r="AL68" s="111">
        <v>0.10817845826895112</v>
      </c>
      <c r="AM68" s="111">
        <v>9.679856040291307E-2</v>
      </c>
      <c r="AN68" s="111">
        <v>8.0063261401611421E-2</v>
      </c>
      <c r="AO68" s="111">
        <v>6.5542780028866918E-2</v>
      </c>
      <c r="AP68" s="111">
        <v>5.0809114589121379E-2</v>
      </c>
      <c r="AQ68" s="111">
        <v>3.5601570465051385E-2</v>
      </c>
      <c r="AR68" s="111">
        <v>2.0190714097139323E-2</v>
      </c>
      <c r="AS68" s="111">
        <v>2.0453485930950782E-2</v>
      </c>
      <c r="AT68" s="111">
        <v>2.4132291604311212E-2</v>
      </c>
      <c r="AU68" s="111">
        <v>3.385484945533522E-2</v>
      </c>
      <c r="AV68" s="111">
        <v>3.5957024125826839E-2</v>
      </c>
      <c r="AW68" s="111">
        <v>3.9373057965375866E-2</v>
      </c>
      <c r="AX68" s="111">
        <v>3.9373057965375866E-2</v>
      </c>
      <c r="AY68" s="111">
        <v>3.9373057965375866E-2</v>
      </c>
      <c r="AZ68" s="111">
        <v>3.9373057965375866E-2</v>
      </c>
      <c r="BA68" s="111">
        <v>3.9373057965375866E-2</v>
      </c>
      <c r="BB68" s="111">
        <v>3.9373057965375866E-2</v>
      </c>
    </row>
    <row r="69" spans="1:54" s="35" customFormat="1" ht="14.5" x14ac:dyDescent="0.35">
      <c r="A69" s="37"/>
      <c r="B69" s="37" t="s">
        <v>65</v>
      </c>
      <c r="C69" s="55">
        <v>4</v>
      </c>
      <c r="D69" s="112">
        <v>0</v>
      </c>
      <c r="E69" s="112">
        <v>0</v>
      </c>
      <c r="F69" s="112">
        <v>0</v>
      </c>
      <c r="G69" s="112">
        <v>0</v>
      </c>
      <c r="H69" s="112">
        <v>0</v>
      </c>
      <c r="I69" s="112">
        <v>0</v>
      </c>
      <c r="J69" s="112">
        <v>0</v>
      </c>
      <c r="K69" s="112">
        <v>0</v>
      </c>
      <c r="L69" s="112">
        <v>0</v>
      </c>
      <c r="M69" s="112">
        <v>0</v>
      </c>
      <c r="N69" s="112">
        <v>0</v>
      </c>
      <c r="O69" s="112">
        <v>0</v>
      </c>
      <c r="P69" s="112">
        <v>0</v>
      </c>
      <c r="Q69" s="112">
        <v>0</v>
      </c>
      <c r="R69" s="112">
        <v>0</v>
      </c>
      <c r="S69" s="112">
        <v>0</v>
      </c>
      <c r="T69" s="112">
        <v>0</v>
      </c>
      <c r="U69" s="112">
        <v>6.0000000000000001E-3</v>
      </c>
      <c r="V69" s="112">
        <v>1.2E-2</v>
      </c>
      <c r="W69" s="112">
        <v>0.02</v>
      </c>
      <c r="X69" s="112">
        <v>2.4E-2</v>
      </c>
      <c r="Y69" s="112">
        <v>2.5999999999999999E-2</v>
      </c>
      <c r="Z69" s="112">
        <v>3.3000000000000002E-2</v>
      </c>
      <c r="AA69" s="112">
        <v>2.7E-2</v>
      </c>
      <c r="AB69" s="112">
        <v>0.04</v>
      </c>
      <c r="AC69" s="112">
        <v>4.3999999999999997E-2</v>
      </c>
      <c r="AD69" s="112">
        <v>4.7E-2</v>
      </c>
      <c r="AE69" s="112">
        <v>5.2999999999999999E-2</v>
      </c>
      <c r="AF69" s="112">
        <v>5.3999999999999999E-2</v>
      </c>
      <c r="AG69" s="112">
        <v>5.7000000000000002E-2</v>
      </c>
      <c r="AH69" s="111">
        <v>3.0883376910974203E-2</v>
      </c>
      <c r="AI69" s="111">
        <v>2.637175299616043E-2</v>
      </c>
      <c r="AJ69" s="111">
        <v>1.4858728575636693E-2</v>
      </c>
      <c r="AK69" s="111">
        <v>1.9053515197454463E-2</v>
      </c>
      <c r="AL69" s="111">
        <v>2.274861598993011E-2</v>
      </c>
      <c r="AM69" s="111">
        <v>4.2523433801707422E-2</v>
      </c>
      <c r="AN69" s="111">
        <v>4.8017181919448482E-2</v>
      </c>
      <c r="AO69" s="111">
        <v>5.9417110380008575E-2</v>
      </c>
      <c r="AP69" s="111">
        <v>7.0248547995232558E-2</v>
      </c>
      <c r="AQ69" s="111">
        <v>7.9816309118924678E-2</v>
      </c>
      <c r="AR69" s="111">
        <v>8.8841904259038207E-2</v>
      </c>
      <c r="AS69" s="111">
        <v>8.9542629149202024E-2</v>
      </c>
      <c r="AT69" s="111">
        <v>9.9352777611496523E-2</v>
      </c>
      <c r="AU69" s="111">
        <v>0.12527959854756054</v>
      </c>
      <c r="AV69" s="111">
        <v>0.13088539766887153</v>
      </c>
      <c r="AW69" s="111">
        <v>0.13999482124100227</v>
      </c>
      <c r="AX69" s="111">
        <v>0.13999482124100227</v>
      </c>
      <c r="AY69" s="111">
        <v>0.13999482124100227</v>
      </c>
      <c r="AZ69" s="111">
        <v>0.13999482124100227</v>
      </c>
      <c r="BA69" s="111">
        <v>0.13999482124100227</v>
      </c>
      <c r="BB69" s="111">
        <v>0.13999482124100227</v>
      </c>
    </row>
    <row r="70" spans="1:54" s="35" customFormat="1" ht="14.5" x14ac:dyDescent="0.35">
      <c r="A70" s="37"/>
      <c r="B70" s="37" t="s">
        <v>58</v>
      </c>
      <c r="C70" s="57" t="s">
        <v>38</v>
      </c>
      <c r="D70" s="112">
        <v>0</v>
      </c>
      <c r="E70" s="112">
        <v>0</v>
      </c>
      <c r="F70" s="112">
        <v>0</v>
      </c>
      <c r="G70" s="112">
        <v>0</v>
      </c>
      <c r="H70" s="112">
        <v>0</v>
      </c>
      <c r="I70" s="112">
        <v>0</v>
      </c>
      <c r="J70" s="112">
        <v>0</v>
      </c>
      <c r="K70" s="112">
        <v>0</v>
      </c>
      <c r="L70" s="112">
        <v>0</v>
      </c>
      <c r="M70" s="112">
        <v>0</v>
      </c>
      <c r="N70" s="112">
        <v>0</v>
      </c>
      <c r="O70" s="112">
        <v>0</v>
      </c>
      <c r="P70" s="112">
        <v>0</v>
      </c>
      <c r="Q70" s="112">
        <v>0</v>
      </c>
      <c r="R70" s="112">
        <v>0</v>
      </c>
      <c r="S70" s="112">
        <v>8.9999999999999993E-3</v>
      </c>
      <c r="T70" s="112">
        <v>1.7999999999999999E-2</v>
      </c>
      <c r="U70" s="112">
        <v>0.02</v>
      </c>
      <c r="V70" s="112">
        <v>0.02</v>
      </c>
      <c r="W70" s="112">
        <v>0.02</v>
      </c>
      <c r="X70" s="112">
        <v>0.02</v>
      </c>
      <c r="Y70" s="112">
        <v>2.1000000000000001E-2</v>
      </c>
      <c r="Z70" s="112">
        <v>2.4E-2</v>
      </c>
      <c r="AA70" s="112">
        <v>2.7E-2</v>
      </c>
      <c r="AB70" s="112">
        <v>0.03</v>
      </c>
      <c r="AC70" s="112">
        <v>3.4000000000000002E-2</v>
      </c>
      <c r="AD70" s="112">
        <v>0.04</v>
      </c>
      <c r="AE70" s="112">
        <v>4.3999999999999997E-2</v>
      </c>
      <c r="AF70" s="112">
        <v>4.7E-2</v>
      </c>
      <c r="AG70" s="112">
        <v>4.9000000000000002E-2</v>
      </c>
      <c r="AH70" s="111">
        <v>4.4545454545454548E-2</v>
      </c>
      <c r="AI70" s="111">
        <v>4.0090909090909094E-2</v>
      </c>
      <c r="AJ70" s="111">
        <v>3.563636363636364E-2</v>
      </c>
      <c r="AK70" s="111">
        <v>3.1181818181818186E-2</v>
      </c>
      <c r="AL70" s="111">
        <v>2.6727272727272731E-2</v>
      </c>
      <c r="AM70" s="111">
        <v>2.2272727272727277E-2</v>
      </c>
      <c r="AN70" s="111">
        <v>1.7818181818181823E-2</v>
      </c>
      <c r="AO70" s="111">
        <v>1.3363636363636369E-2</v>
      </c>
      <c r="AP70" s="111">
        <v>8.9090909090909151E-3</v>
      </c>
      <c r="AQ70" s="111">
        <v>4.4545454545454602E-3</v>
      </c>
      <c r="AR70" s="111">
        <v>0</v>
      </c>
      <c r="AS70" s="111">
        <v>0</v>
      </c>
      <c r="AT70" s="111">
        <v>0</v>
      </c>
      <c r="AU70" s="111">
        <v>0</v>
      </c>
      <c r="AV70" s="111">
        <v>0</v>
      </c>
      <c r="AW70" s="111">
        <v>0</v>
      </c>
      <c r="AX70" s="111">
        <v>0</v>
      </c>
      <c r="AY70" s="111">
        <v>0</v>
      </c>
      <c r="AZ70" s="111">
        <v>0</v>
      </c>
      <c r="BA70" s="111">
        <v>0</v>
      </c>
      <c r="BB70" s="111">
        <v>0</v>
      </c>
    </row>
    <row r="71" spans="1:54" s="35" customFormat="1" ht="14.5" x14ac:dyDescent="0.35">
      <c r="A71" s="37"/>
      <c r="B71" s="37" t="s">
        <v>67</v>
      </c>
      <c r="C71" s="55">
        <v>30</v>
      </c>
      <c r="D71" s="112">
        <v>2.5000000000000001E-2</v>
      </c>
      <c r="E71" s="112">
        <v>2.9000000000000001E-2</v>
      </c>
      <c r="F71" s="112">
        <v>3.4000000000000002E-2</v>
      </c>
      <c r="G71" s="112">
        <v>3.7999999999999999E-2</v>
      </c>
      <c r="H71" s="112">
        <v>4.2000000000000003E-2</v>
      </c>
      <c r="I71" s="112">
        <v>4.5999999999999999E-2</v>
      </c>
      <c r="J71" s="112">
        <v>0.05</v>
      </c>
      <c r="K71" s="112">
        <v>6.25E-2</v>
      </c>
      <c r="L71" s="112">
        <v>7.4999999999999997E-2</v>
      </c>
      <c r="M71" s="112">
        <v>7.4999999999999997E-2</v>
      </c>
      <c r="N71" s="112">
        <v>7.0000000000000007E-2</v>
      </c>
      <c r="O71" s="112">
        <v>7.0000000000000007E-2</v>
      </c>
      <c r="P71" s="112">
        <v>7.0000000000000007E-2</v>
      </c>
      <c r="Q71" s="112">
        <v>7.0000000000000007E-2</v>
      </c>
      <c r="R71" s="112">
        <v>7.0000000000000007E-2</v>
      </c>
      <c r="S71" s="112">
        <v>5.4000000000000006E-2</v>
      </c>
      <c r="T71" s="112">
        <v>3.8000000000000006E-2</v>
      </c>
      <c r="U71" s="112">
        <v>2.1999999999999999E-2</v>
      </c>
      <c r="V71" s="112">
        <v>2.1000000000000001E-2</v>
      </c>
      <c r="W71" s="112">
        <v>1.7999999999999999E-2</v>
      </c>
      <c r="X71" s="112">
        <v>1.7999999999999999E-2</v>
      </c>
      <c r="Y71" s="112">
        <v>1.4999999999999999E-2</v>
      </c>
      <c r="Z71" s="112">
        <v>1.4E-2</v>
      </c>
      <c r="AA71" s="112">
        <v>1.4999999999999999E-2</v>
      </c>
      <c r="AB71" s="112">
        <v>1.2999999999999999E-2</v>
      </c>
      <c r="AC71" s="112">
        <v>1.4E-2</v>
      </c>
      <c r="AD71" s="112">
        <v>1.2E-2</v>
      </c>
      <c r="AE71" s="112">
        <v>1.2999999999999999E-2</v>
      </c>
      <c r="AF71" s="112">
        <v>1.2E-2</v>
      </c>
      <c r="AG71" s="112">
        <v>1.2E-2</v>
      </c>
      <c r="AH71" s="111">
        <v>1.1363636363636364E-2</v>
      </c>
      <c r="AI71" s="111">
        <v>1.0727272727272728E-2</v>
      </c>
      <c r="AJ71" s="111">
        <v>1.0090909090909091E-2</v>
      </c>
      <c r="AK71" s="111">
        <v>9.4545454545454551E-3</v>
      </c>
      <c r="AL71" s="111">
        <v>8.8181818181818188E-3</v>
      </c>
      <c r="AM71" s="111">
        <v>8.1818181818181825E-3</v>
      </c>
      <c r="AN71" s="111">
        <v>7.5454545454545462E-3</v>
      </c>
      <c r="AO71" s="111">
        <v>6.9090909090909099E-3</v>
      </c>
      <c r="AP71" s="111">
        <v>6.2727272727272736E-3</v>
      </c>
      <c r="AQ71" s="111">
        <v>5.6363636363636373E-3</v>
      </c>
      <c r="AR71" s="111">
        <v>5.0000000000000001E-3</v>
      </c>
      <c r="AS71" s="111">
        <v>5.0000000000000001E-3</v>
      </c>
      <c r="AT71" s="111">
        <v>5.0000000000000001E-3</v>
      </c>
      <c r="AU71" s="111">
        <v>5.0000000000000001E-3</v>
      </c>
      <c r="AV71" s="111">
        <v>5.0000000000000001E-3</v>
      </c>
      <c r="AW71" s="111">
        <v>5.0000000000000001E-3</v>
      </c>
      <c r="AX71" s="111">
        <v>5.0000000000000001E-3</v>
      </c>
      <c r="AY71" s="111">
        <v>5.0000000000000001E-3</v>
      </c>
      <c r="AZ71" s="111">
        <v>5.0000000000000001E-3</v>
      </c>
      <c r="BA71" s="111">
        <v>5.0000000000000001E-3</v>
      </c>
      <c r="BB71" s="111">
        <v>5.0000000000000001E-3</v>
      </c>
    </row>
    <row r="72" spans="1:54" s="35" customFormat="1" ht="14.5" x14ac:dyDescent="0.35">
      <c r="A72" s="37"/>
      <c r="B72" s="37" t="s">
        <v>68</v>
      </c>
      <c r="C72" s="55">
        <v>0</v>
      </c>
      <c r="D72" s="112">
        <v>0</v>
      </c>
      <c r="E72" s="112">
        <v>0</v>
      </c>
      <c r="F72" s="112">
        <v>0</v>
      </c>
      <c r="G72" s="112">
        <v>0</v>
      </c>
      <c r="H72" s="112">
        <v>0</v>
      </c>
      <c r="I72" s="112">
        <v>0</v>
      </c>
      <c r="J72" s="112">
        <v>0</v>
      </c>
      <c r="K72" s="112">
        <v>2.5000000000000001E-3</v>
      </c>
      <c r="L72" s="112">
        <v>5.0000000000000001E-3</v>
      </c>
      <c r="M72" s="112">
        <v>5.0000000000000001E-3</v>
      </c>
      <c r="N72" s="112">
        <v>0.01</v>
      </c>
      <c r="O72" s="112">
        <v>0.01</v>
      </c>
      <c r="P72" s="112">
        <v>0.01</v>
      </c>
      <c r="Q72" s="112">
        <v>0.01</v>
      </c>
      <c r="R72" s="112">
        <v>0.01</v>
      </c>
      <c r="S72" s="112">
        <v>1.4E-2</v>
      </c>
      <c r="T72" s="112">
        <v>1.4999999999999999E-2</v>
      </c>
      <c r="U72" s="112">
        <v>1.7999999999999999E-2</v>
      </c>
      <c r="V72" s="112">
        <v>1.6E-2</v>
      </c>
      <c r="W72" s="112">
        <v>1.4E-2</v>
      </c>
      <c r="X72" s="112">
        <v>1.4E-2</v>
      </c>
      <c r="Y72" s="112">
        <v>0.01</v>
      </c>
      <c r="Z72" s="112">
        <v>0.01</v>
      </c>
      <c r="AA72" s="112">
        <v>0.01</v>
      </c>
      <c r="AB72" s="112">
        <v>8.9999999999999993E-3</v>
      </c>
      <c r="AC72" s="112">
        <v>8.9999999999999993E-3</v>
      </c>
      <c r="AD72" s="112">
        <v>8.9999999999999993E-3</v>
      </c>
      <c r="AE72" s="112">
        <v>8.0000000000000002E-3</v>
      </c>
      <c r="AF72" s="112">
        <v>8.0000000000000002E-3</v>
      </c>
      <c r="AG72" s="112">
        <v>8.9999999999999993E-3</v>
      </c>
      <c r="AH72" s="111">
        <v>8.6363636363636365E-3</v>
      </c>
      <c r="AI72" s="111">
        <v>8.2727272727272736E-3</v>
      </c>
      <c r="AJ72" s="111">
        <v>7.9090909090909108E-3</v>
      </c>
      <c r="AK72" s="111">
        <v>7.545454545454547E-3</v>
      </c>
      <c r="AL72" s="111">
        <v>7.1818181818181833E-3</v>
      </c>
      <c r="AM72" s="111">
        <v>6.8181818181818196E-3</v>
      </c>
      <c r="AN72" s="111">
        <v>6.4545454545454559E-3</v>
      </c>
      <c r="AO72" s="111">
        <v>6.0909090909090921E-3</v>
      </c>
      <c r="AP72" s="111">
        <v>5.7272727272727284E-3</v>
      </c>
      <c r="AQ72" s="111">
        <v>5.3636363636363647E-3</v>
      </c>
      <c r="AR72" s="111">
        <v>5.0000000000000001E-3</v>
      </c>
      <c r="AS72" s="111">
        <v>5.0000000000000001E-3</v>
      </c>
      <c r="AT72" s="111">
        <v>5.0000000000000001E-3</v>
      </c>
      <c r="AU72" s="111">
        <v>5.0000000000000001E-3</v>
      </c>
      <c r="AV72" s="111">
        <v>5.0000000000000001E-3</v>
      </c>
      <c r="AW72" s="111">
        <v>5.0000000000000001E-3</v>
      </c>
      <c r="AX72" s="111">
        <v>5.0000000000000001E-3</v>
      </c>
      <c r="AY72" s="111">
        <v>5.0000000000000001E-3</v>
      </c>
      <c r="AZ72" s="111">
        <v>5.0000000000000001E-3</v>
      </c>
      <c r="BA72" s="111">
        <v>5.0000000000000001E-3</v>
      </c>
      <c r="BB72" s="111">
        <v>5.0000000000000001E-3</v>
      </c>
    </row>
    <row r="73" spans="1:54" s="35" customFormat="1" ht="14.5" x14ac:dyDescent="0.35">
      <c r="A73" s="37"/>
      <c r="B73" s="37" t="s">
        <v>69</v>
      </c>
      <c r="C73" s="55">
        <v>0</v>
      </c>
      <c r="D73" s="112">
        <v>7.0000000000000001E-3</v>
      </c>
      <c r="E73" s="112">
        <v>8.0000000000000002E-3</v>
      </c>
      <c r="F73" s="112">
        <v>8.0000000000000002E-3</v>
      </c>
      <c r="G73" s="112">
        <v>8.9999999999999993E-3</v>
      </c>
      <c r="H73" s="112">
        <v>8.9999999999999993E-3</v>
      </c>
      <c r="I73" s="112">
        <v>8.9999999999999993E-3</v>
      </c>
      <c r="J73" s="112">
        <v>0.01</v>
      </c>
      <c r="K73" s="112">
        <v>1.4999999999999999E-2</v>
      </c>
      <c r="L73" s="112">
        <v>0.02</v>
      </c>
      <c r="M73" s="112">
        <v>0.02</v>
      </c>
      <c r="N73" s="112">
        <v>0.03</v>
      </c>
      <c r="O73" s="112">
        <v>0.03</v>
      </c>
      <c r="P73" s="112">
        <v>0.03</v>
      </c>
      <c r="Q73" s="112">
        <v>0.03</v>
      </c>
      <c r="R73" s="112">
        <v>0.03</v>
      </c>
      <c r="S73" s="112">
        <v>2.3E-2</v>
      </c>
      <c r="T73" s="112">
        <v>1.7000000000000001E-2</v>
      </c>
      <c r="U73" s="112">
        <v>0.01</v>
      </c>
      <c r="V73" s="112">
        <v>8.0000000000000002E-3</v>
      </c>
      <c r="W73" s="112">
        <v>8.0000000000000002E-3</v>
      </c>
      <c r="X73" s="112">
        <v>8.0000000000000002E-3</v>
      </c>
      <c r="Y73" s="112">
        <v>7.0000000000000001E-3</v>
      </c>
      <c r="Z73" s="112">
        <v>6.0000000000000001E-3</v>
      </c>
      <c r="AA73" s="112">
        <v>7.0000000000000001E-3</v>
      </c>
      <c r="AB73" s="112">
        <v>6.0000000000000001E-3</v>
      </c>
      <c r="AC73" s="112">
        <v>5.0000000000000001E-3</v>
      </c>
      <c r="AD73" s="112">
        <v>6.0000000000000001E-3</v>
      </c>
      <c r="AE73" s="112">
        <v>7.0000000000000001E-3</v>
      </c>
      <c r="AF73" s="112">
        <v>6.0000000000000001E-3</v>
      </c>
      <c r="AG73" s="112">
        <v>6.0000000000000001E-3</v>
      </c>
      <c r="AH73" s="111">
        <v>5.909090909090909E-3</v>
      </c>
      <c r="AI73" s="111">
        <v>5.8181818181818178E-3</v>
      </c>
      <c r="AJ73" s="111">
        <v>5.7272727272727267E-3</v>
      </c>
      <c r="AK73" s="111">
        <v>5.6363636363636355E-3</v>
      </c>
      <c r="AL73" s="111">
        <v>5.5454545454545444E-3</v>
      </c>
      <c r="AM73" s="111">
        <v>5.4545454545454532E-3</v>
      </c>
      <c r="AN73" s="111">
        <v>5.3636363636363621E-3</v>
      </c>
      <c r="AO73" s="111">
        <v>5.2727272727272709E-3</v>
      </c>
      <c r="AP73" s="111">
        <v>5.1818181818181798E-3</v>
      </c>
      <c r="AQ73" s="111">
        <v>5.0909090909090886E-3</v>
      </c>
      <c r="AR73" s="111">
        <v>5.0000000000000001E-3</v>
      </c>
      <c r="AS73" s="111">
        <v>5.0000000000000001E-3</v>
      </c>
      <c r="AT73" s="111">
        <v>5.0000000000000001E-3</v>
      </c>
      <c r="AU73" s="111">
        <v>5.0000000000000001E-3</v>
      </c>
      <c r="AV73" s="111">
        <v>5.0000000000000001E-3</v>
      </c>
      <c r="AW73" s="111">
        <v>5.0000000000000001E-3</v>
      </c>
      <c r="AX73" s="111">
        <v>5.0000000000000001E-3</v>
      </c>
      <c r="AY73" s="111">
        <v>5.0000000000000001E-3</v>
      </c>
      <c r="AZ73" s="111">
        <v>5.0000000000000001E-3</v>
      </c>
      <c r="BA73" s="111">
        <v>5.0000000000000001E-3</v>
      </c>
      <c r="BB73" s="111">
        <v>5.0000000000000001E-3</v>
      </c>
    </row>
    <row r="74" spans="1:54" s="58" customFormat="1" ht="14.5" x14ac:dyDescent="0.35">
      <c r="A74" s="50"/>
      <c r="B74" s="50" t="s">
        <v>106</v>
      </c>
      <c r="C74" s="53" t="s">
        <v>199</v>
      </c>
      <c r="D74" s="105">
        <v>9.4206365066651712E-3</v>
      </c>
      <c r="E74" s="105">
        <v>1.4046611019103435E-2</v>
      </c>
      <c r="F74" s="105">
        <v>1.4193686461896546E-2</v>
      </c>
      <c r="G74" s="105">
        <v>2.1107933797200839E-2</v>
      </c>
      <c r="H74" s="105">
        <v>2.0289656336523468E-2</v>
      </c>
      <c r="I74" s="105">
        <v>2.7495884667122206E-2</v>
      </c>
      <c r="J74" s="105">
        <v>3.4804243640650837E-2</v>
      </c>
      <c r="K74" s="105">
        <v>4.0411998946898349E-2</v>
      </c>
      <c r="L74" s="105">
        <v>4.7267798483555633E-2</v>
      </c>
      <c r="M74" s="105">
        <v>4.9874525832134337E-2</v>
      </c>
      <c r="N74" s="105">
        <v>5.8067888556817299E-2</v>
      </c>
      <c r="O74" s="105">
        <v>6.7067579030344077E-2</v>
      </c>
      <c r="P74" s="105">
        <v>7.5425089540349294E-2</v>
      </c>
      <c r="Q74" s="105">
        <v>9.1637517875833061E-2</v>
      </c>
      <c r="R74" s="105">
        <v>9.3926886233177451E-2</v>
      </c>
      <c r="S74" s="105">
        <v>9.3069636833822161E-2</v>
      </c>
      <c r="T74" s="105">
        <v>0.10914153557023028</v>
      </c>
      <c r="U74" s="105">
        <v>0.11587298196737804</v>
      </c>
      <c r="V74" s="105">
        <v>0.11254511193464711</v>
      </c>
      <c r="W74" s="105">
        <v>0.10318207521466462</v>
      </c>
      <c r="X74" s="105">
        <v>0.10225104714772332</v>
      </c>
      <c r="Y74" s="105">
        <v>9.756699176738301E-2</v>
      </c>
      <c r="Z74" s="105">
        <v>8.1013539604328888E-2</v>
      </c>
      <c r="AA74" s="105">
        <v>8.2412787345318803E-2</v>
      </c>
      <c r="AB74" s="105">
        <v>0.10076338081503879</v>
      </c>
      <c r="AC74" s="105">
        <v>0.11546614185031095</v>
      </c>
      <c r="AD74" s="105">
        <v>0.16065457844421688</v>
      </c>
      <c r="AE74" s="105">
        <v>0.21050651402531101</v>
      </c>
      <c r="AF74" s="105">
        <v>0.22634610665245133</v>
      </c>
      <c r="AG74" s="105">
        <v>0.28424885882322293</v>
      </c>
      <c r="AH74" s="109">
        <v>0.40960870210731259</v>
      </c>
      <c r="AI74" s="109">
        <v>0.48095604745587223</v>
      </c>
      <c r="AJ74" s="109">
        <v>0.56980689406870677</v>
      </c>
      <c r="AK74" s="109">
        <v>0.61938821307568748</v>
      </c>
      <c r="AL74" s="109">
        <v>0.67021874665602355</v>
      </c>
      <c r="AM74" s="109">
        <v>0.68084998768810545</v>
      </c>
      <c r="AN74" s="109">
        <v>0.72718390295527802</v>
      </c>
      <c r="AO74" s="109">
        <v>0.75875236736540297</v>
      </c>
      <c r="AP74" s="109">
        <v>0.79174205888886817</v>
      </c>
      <c r="AQ74" s="109">
        <v>0.82789094164116306</v>
      </c>
      <c r="AR74" s="109">
        <v>0.86539523935240448</v>
      </c>
      <c r="AS74" s="109">
        <v>0.86364342712699482</v>
      </c>
      <c r="AT74" s="109">
        <v>0.83911805597125866</v>
      </c>
      <c r="AU74" s="109">
        <v>0.77430100363109855</v>
      </c>
      <c r="AV74" s="109">
        <v>0.76028650582782109</v>
      </c>
      <c r="AW74" s="109">
        <v>0.73751294689749425</v>
      </c>
      <c r="AX74" s="109">
        <v>0.73751294689749425</v>
      </c>
      <c r="AY74" s="109">
        <v>0.73751294689749425</v>
      </c>
      <c r="AZ74" s="109">
        <v>0.73751294689749425</v>
      </c>
      <c r="BA74" s="109">
        <v>0.73751294689749425</v>
      </c>
      <c r="BB74" s="109">
        <v>0.73751294689749425</v>
      </c>
    </row>
    <row r="75" spans="1:54" s="35" customFormat="1" ht="14.5" x14ac:dyDescent="0.35">
      <c r="A75" s="37" t="s">
        <v>70</v>
      </c>
      <c r="B75" s="37" t="s">
        <v>60</v>
      </c>
      <c r="C75" s="54" t="s">
        <v>38</v>
      </c>
      <c r="D75" s="107">
        <v>0.35499999999999998</v>
      </c>
      <c r="E75" s="107">
        <v>0.34499999999999997</v>
      </c>
      <c r="F75" s="107">
        <v>0.33600000000000002</v>
      </c>
      <c r="G75" s="107">
        <v>0.32700000000000001</v>
      </c>
      <c r="H75" s="107">
        <v>0.318</v>
      </c>
      <c r="I75" s="107">
        <v>0.309</v>
      </c>
      <c r="J75" s="107">
        <v>0.3</v>
      </c>
      <c r="K75" s="107">
        <v>0.3</v>
      </c>
      <c r="L75" s="107">
        <v>0.3</v>
      </c>
      <c r="M75" s="107">
        <v>0.3</v>
      </c>
      <c r="N75" s="107">
        <v>0.18</v>
      </c>
      <c r="O75" s="107">
        <v>0.15</v>
      </c>
      <c r="P75" s="107">
        <v>0.12</v>
      </c>
      <c r="Q75" s="107">
        <v>0.08</v>
      </c>
      <c r="R75" s="107">
        <v>0.06</v>
      </c>
      <c r="S75" s="107">
        <v>7.2999999999999995E-2</v>
      </c>
      <c r="T75" s="107">
        <v>8.5999999999999993E-2</v>
      </c>
      <c r="U75" s="107">
        <v>9.9000000000000005E-2</v>
      </c>
      <c r="V75" s="107">
        <v>8.5999999999999993E-2</v>
      </c>
      <c r="W75" s="107">
        <v>7.2999999999999995E-2</v>
      </c>
      <c r="X75" s="107">
        <v>7.2999999999999995E-2</v>
      </c>
      <c r="Y75" s="107">
        <v>5.5E-2</v>
      </c>
      <c r="Z75" s="107">
        <v>0.05</v>
      </c>
      <c r="AA75" s="107">
        <v>5.2999999999999999E-2</v>
      </c>
      <c r="AB75" s="107">
        <v>4.3999999999999997E-2</v>
      </c>
      <c r="AC75" s="107">
        <v>3.7999999999999999E-2</v>
      </c>
      <c r="AD75" s="107">
        <v>3.4000000000000002E-2</v>
      </c>
      <c r="AE75" s="107">
        <v>3.2000000000000001E-2</v>
      </c>
      <c r="AF75" s="107">
        <v>2.8000000000000001E-2</v>
      </c>
      <c r="AG75" s="107">
        <v>2.7E-2</v>
      </c>
      <c r="AH75" s="110">
        <v>2.4545454545454544E-2</v>
      </c>
      <c r="AI75" s="110">
        <v>2.2090909090909088E-2</v>
      </c>
      <c r="AJ75" s="110">
        <v>1.9636363636363632E-2</v>
      </c>
      <c r="AK75" s="110">
        <v>1.7181818181818177E-2</v>
      </c>
      <c r="AL75" s="110">
        <v>1.4727272727272723E-2</v>
      </c>
      <c r="AM75" s="110">
        <v>1.2272727272727268E-2</v>
      </c>
      <c r="AN75" s="110">
        <v>9.8181818181818144E-3</v>
      </c>
      <c r="AO75" s="110">
        <v>7.3636363636363604E-3</v>
      </c>
      <c r="AP75" s="110">
        <v>4.9090909090909064E-3</v>
      </c>
      <c r="AQ75" s="110">
        <v>2.4545454545454519E-3</v>
      </c>
      <c r="AR75" s="110">
        <v>0</v>
      </c>
      <c r="AS75" s="110">
        <v>0</v>
      </c>
      <c r="AT75" s="110">
        <v>0</v>
      </c>
      <c r="AU75" s="110">
        <v>0</v>
      </c>
      <c r="AV75" s="110">
        <v>0</v>
      </c>
      <c r="AW75" s="110">
        <v>0</v>
      </c>
      <c r="AX75" s="110">
        <v>0</v>
      </c>
      <c r="AY75" s="110">
        <v>0</v>
      </c>
      <c r="AZ75" s="110">
        <v>0</v>
      </c>
      <c r="BA75" s="110">
        <v>0</v>
      </c>
      <c r="BB75" s="110">
        <v>0</v>
      </c>
    </row>
    <row r="76" spans="1:54" s="35" customFormat="1" ht="14.5" x14ac:dyDescent="0.35">
      <c r="A76" s="37"/>
      <c r="B76" s="37" t="s">
        <v>61</v>
      </c>
      <c r="C76" s="55">
        <v>6</v>
      </c>
      <c r="D76" s="107">
        <v>0.436</v>
      </c>
      <c r="E76" s="107">
        <v>0.434</v>
      </c>
      <c r="F76" s="107">
        <v>0.43099999999999999</v>
      </c>
      <c r="G76" s="107">
        <v>0.42799999999999999</v>
      </c>
      <c r="H76" s="107">
        <v>0.42499999999999999</v>
      </c>
      <c r="I76" s="107">
        <v>0.42299999999999999</v>
      </c>
      <c r="J76" s="107">
        <v>0.42</v>
      </c>
      <c r="K76" s="107">
        <v>0.36</v>
      </c>
      <c r="L76" s="107">
        <v>0.3</v>
      </c>
      <c r="M76" s="107">
        <v>0.3</v>
      </c>
      <c r="N76" s="107">
        <v>0.28000000000000003</v>
      </c>
      <c r="O76" s="107">
        <v>0.25</v>
      </c>
      <c r="P76" s="107">
        <v>0.23</v>
      </c>
      <c r="Q76" s="107">
        <v>0.18</v>
      </c>
      <c r="R76" s="107">
        <v>0.16</v>
      </c>
      <c r="S76" s="107">
        <v>0.125</v>
      </c>
      <c r="T76" s="107">
        <v>0.09</v>
      </c>
      <c r="U76" s="107">
        <v>5.5E-2</v>
      </c>
      <c r="V76" s="107">
        <v>4.2000000000000003E-2</v>
      </c>
      <c r="W76" s="107">
        <v>3.3000000000000002E-2</v>
      </c>
      <c r="X76" s="107">
        <v>3.3000000000000002E-2</v>
      </c>
      <c r="Y76" s="107">
        <v>2.7E-2</v>
      </c>
      <c r="Z76" s="107">
        <v>2.5000000000000001E-2</v>
      </c>
      <c r="AA76" s="107">
        <v>2.9000000000000001E-2</v>
      </c>
      <c r="AB76" s="107">
        <v>2.4E-2</v>
      </c>
      <c r="AC76" s="107">
        <v>2.1999999999999999E-2</v>
      </c>
      <c r="AD76" s="107">
        <v>0.02</v>
      </c>
      <c r="AE76" s="107">
        <v>1.6E-2</v>
      </c>
      <c r="AF76" s="107">
        <v>1.2999999999999999E-2</v>
      </c>
      <c r="AG76" s="107">
        <v>0.01</v>
      </c>
      <c r="AH76" s="111">
        <v>9.0909090909090905E-3</v>
      </c>
      <c r="AI76" s="111">
        <v>8.1818181818181807E-3</v>
      </c>
      <c r="AJ76" s="111">
        <v>7.2727272727272719E-3</v>
      </c>
      <c r="AK76" s="111">
        <v>6.363636363636363E-3</v>
      </c>
      <c r="AL76" s="111">
        <v>5.4545454545454541E-3</v>
      </c>
      <c r="AM76" s="111">
        <v>4.5454545454545452E-3</v>
      </c>
      <c r="AN76" s="111">
        <v>3.6363636363636364E-3</v>
      </c>
      <c r="AO76" s="111">
        <v>2.7272727272727275E-3</v>
      </c>
      <c r="AP76" s="111">
        <v>1.8181818181818184E-3</v>
      </c>
      <c r="AQ76" s="111">
        <v>9.0909090909090931E-4</v>
      </c>
      <c r="AR76" s="111">
        <v>0</v>
      </c>
      <c r="AS76" s="111">
        <v>0</v>
      </c>
      <c r="AT76" s="111">
        <v>0</v>
      </c>
      <c r="AU76" s="111">
        <v>0</v>
      </c>
      <c r="AV76" s="111">
        <v>0</v>
      </c>
      <c r="AW76" s="111">
        <v>0</v>
      </c>
      <c r="AX76" s="111">
        <v>0</v>
      </c>
      <c r="AY76" s="111">
        <v>0</v>
      </c>
      <c r="AZ76" s="111">
        <v>0</v>
      </c>
      <c r="BA76" s="111">
        <v>0</v>
      </c>
      <c r="BB76" s="111">
        <v>0</v>
      </c>
    </row>
    <row r="77" spans="1:54" s="35" customFormat="1" ht="14.5" x14ac:dyDescent="0.35">
      <c r="A77" s="37"/>
      <c r="B77" s="37" t="s">
        <v>63</v>
      </c>
      <c r="C77" s="55">
        <v>0</v>
      </c>
      <c r="D77" s="107">
        <v>3.5999999999999997E-2</v>
      </c>
      <c r="E77" s="107">
        <v>3.5000000000000003E-2</v>
      </c>
      <c r="F77" s="107">
        <v>3.4000000000000002E-2</v>
      </c>
      <c r="G77" s="107">
        <v>3.3000000000000002E-2</v>
      </c>
      <c r="H77" s="107">
        <v>3.2000000000000001E-2</v>
      </c>
      <c r="I77" s="107">
        <v>3.1E-2</v>
      </c>
      <c r="J77" s="107">
        <v>0.03</v>
      </c>
      <c r="K77" s="107">
        <v>0.03</v>
      </c>
      <c r="L77" s="107">
        <v>0.03</v>
      </c>
      <c r="M77" s="107">
        <v>0.03</v>
      </c>
      <c r="N77" s="107">
        <v>0.06</v>
      </c>
      <c r="O77" s="107">
        <v>0.09</v>
      </c>
      <c r="P77" s="107">
        <v>0.11</v>
      </c>
      <c r="Q77" s="107">
        <v>0.16</v>
      </c>
      <c r="R77" s="107">
        <v>0.17</v>
      </c>
      <c r="S77" s="107">
        <v>0.159</v>
      </c>
      <c r="T77" s="107">
        <v>0.14699999999999999</v>
      </c>
      <c r="U77" s="107">
        <v>0.13600000000000001</v>
      </c>
      <c r="V77" s="107">
        <v>0.152</v>
      </c>
      <c r="W77" s="107">
        <v>0.157</v>
      </c>
      <c r="X77" s="107">
        <v>0.157</v>
      </c>
      <c r="Y77" s="107">
        <v>0.17</v>
      </c>
      <c r="Z77" s="107">
        <v>0.16700000000000001</v>
      </c>
      <c r="AA77" s="107">
        <v>0.16700000000000001</v>
      </c>
      <c r="AB77" s="107">
        <v>0.16800000000000001</v>
      </c>
      <c r="AC77" s="107">
        <v>0.17699999999999999</v>
      </c>
      <c r="AD77" s="107">
        <v>0.16900000000000001</v>
      </c>
      <c r="AE77" s="107">
        <v>0.18099999999999999</v>
      </c>
      <c r="AF77" s="107">
        <v>0.18099999999999999</v>
      </c>
      <c r="AG77" s="107">
        <v>0.188</v>
      </c>
      <c r="AH77" s="111">
        <v>0.1709090909090909</v>
      </c>
      <c r="AI77" s="111">
        <v>0.1538181818181818</v>
      </c>
      <c r="AJ77" s="111">
        <v>0.1367272727272727</v>
      </c>
      <c r="AK77" s="111">
        <v>0.11963636363636361</v>
      </c>
      <c r="AL77" s="111">
        <v>0.10254545454545452</v>
      </c>
      <c r="AM77" s="111">
        <v>8.5454545454545436E-2</v>
      </c>
      <c r="AN77" s="111">
        <v>6.8363636363636349E-2</v>
      </c>
      <c r="AO77" s="111">
        <v>5.1272727272727261E-2</v>
      </c>
      <c r="AP77" s="111">
        <v>3.4181818181818174E-2</v>
      </c>
      <c r="AQ77" s="111">
        <v>1.7090909090909084E-2</v>
      </c>
      <c r="AR77" s="111">
        <v>0</v>
      </c>
      <c r="AS77" s="111">
        <v>0</v>
      </c>
      <c r="AT77" s="111">
        <v>0</v>
      </c>
      <c r="AU77" s="111">
        <v>0</v>
      </c>
      <c r="AV77" s="111">
        <v>0</v>
      </c>
      <c r="AW77" s="111">
        <v>0</v>
      </c>
      <c r="AX77" s="111">
        <v>0</v>
      </c>
      <c r="AY77" s="111">
        <v>0</v>
      </c>
      <c r="AZ77" s="111">
        <v>0</v>
      </c>
      <c r="BA77" s="111">
        <v>0</v>
      </c>
      <c r="BB77" s="111">
        <v>0</v>
      </c>
    </row>
    <row r="78" spans="1:54" s="35" customFormat="1" ht="14.5" x14ac:dyDescent="0.35">
      <c r="A78" s="37"/>
      <c r="B78" s="37" t="s">
        <v>192</v>
      </c>
      <c r="C78" s="55" t="s">
        <v>199</v>
      </c>
      <c r="D78" s="107">
        <v>0.13100000000000001</v>
      </c>
      <c r="E78" s="107">
        <v>0.13900000000000001</v>
      </c>
      <c r="F78" s="107">
        <v>0.14699999999999999</v>
      </c>
      <c r="G78" s="107">
        <v>0.155</v>
      </c>
      <c r="H78" s="107">
        <v>0.16400000000000001</v>
      </c>
      <c r="I78" s="107">
        <v>0.17199999999999999</v>
      </c>
      <c r="J78" s="107">
        <v>0.18</v>
      </c>
      <c r="K78" s="107">
        <v>0.21</v>
      </c>
      <c r="L78" s="107">
        <v>0.24</v>
      </c>
      <c r="M78" s="107">
        <v>0.24</v>
      </c>
      <c r="N78" s="107">
        <v>0.34</v>
      </c>
      <c r="O78" s="107">
        <v>0.36</v>
      </c>
      <c r="P78" s="107">
        <v>0.39</v>
      </c>
      <c r="Q78" s="107">
        <v>0.42</v>
      </c>
      <c r="R78" s="107">
        <v>0.44</v>
      </c>
      <c r="S78" s="107">
        <v>0.40699999999999997</v>
      </c>
      <c r="T78" s="107">
        <v>0.375</v>
      </c>
      <c r="U78" s="107">
        <v>0.34200000000000003</v>
      </c>
      <c r="V78" s="107">
        <v>0.36099999999999999</v>
      </c>
      <c r="W78" s="107">
        <v>0.374</v>
      </c>
      <c r="X78" s="107">
        <v>0.374</v>
      </c>
      <c r="Y78" s="107">
        <v>0.39800000000000002</v>
      </c>
      <c r="Z78" s="107">
        <v>0.40200000000000002</v>
      </c>
      <c r="AA78" s="107">
        <v>0.40200000000000002</v>
      </c>
      <c r="AB78" s="107">
        <v>0.38900000000000001</v>
      </c>
      <c r="AC78" s="107">
        <v>0.375</v>
      </c>
      <c r="AD78" s="107">
        <v>0.38400000000000001</v>
      </c>
      <c r="AE78" s="107">
        <v>0.36399999999999999</v>
      </c>
      <c r="AF78" s="107">
        <v>0.35799999999999998</v>
      </c>
      <c r="AG78" s="107">
        <v>0.32800000000000001</v>
      </c>
      <c r="AH78" s="111">
        <v>0.33454545454545453</v>
      </c>
      <c r="AI78" s="111">
        <v>0.34109090909090906</v>
      </c>
      <c r="AJ78" s="111">
        <v>0.34763636363636358</v>
      </c>
      <c r="AK78" s="111">
        <v>0.3541818181818181</v>
      </c>
      <c r="AL78" s="111">
        <v>0.36072727272727262</v>
      </c>
      <c r="AM78" s="111">
        <v>0.36727272727272714</v>
      </c>
      <c r="AN78" s="111">
        <v>0.37381818181818166</v>
      </c>
      <c r="AO78" s="111">
        <v>0.38036363636363618</v>
      </c>
      <c r="AP78" s="111">
        <v>0.3869090909090907</v>
      </c>
      <c r="AQ78" s="111">
        <v>0.39345454545454522</v>
      </c>
      <c r="AR78" s="111">
        <v>0.4</v>
      </c>
      <c r="AS78" s="111">
        <v>0.4</v>
      </c>
      <c r="AT78" s="111">
        <v>0.4</v>
      </c>
      <c r="AU78" s="111">
        <v>0.4</v>
      </c>
      <c r="AV78" s="111">
        <v>0.4</v>
      </c>
      <c r="AW78" s="111">
        <v>0.4</v>
      </c>
      <c r="AX78" s="111">
        <v>0.4</v>
      </c>
      <c r="AY78" s="111">
        <v>0.4</v>
      </c>
      <c r="AZ78" s="111">
        <v>0.4</v>
      </c>
      <c r="BA78" s="111">
        <v>0.4</v>
      </c>
      <c r="BB78" s="111">
        <v>0.4</v>
      </c>
    </row>
    <row r="79" spans="1:54" s="35" customFormat="1" ht="14.5" x14ac:dyDescent="0.35">
      <c r="A79" s="37"/>
      <c r="B79" s="37" t="s">
        <v>64</v>
      </c>
      <c r="C79" s="55">
        <v>0</v>
      </c>
      <c r="D79" s="107">
        <v>0.01</v>
      </c>
      <c r="E79" s="107">
        <v>0.01</v>
      </c>
      <c r="F79" s="107">
        <v>0.01</v>
      </c>
      <c r="G79" s="107">
        <v>0.01</v>
      </c>
      <c r="H79" s="107">
        <v>0.01</v>
      </c>
      <c r="I79" s="107">
        <v>0.01</v>
      </c>
      <c r="J79" s="107">
        <v>0.01</v>
      </c>
      <c r="K79" s="107">
        <v>0.02</v>
      </c>
      <c r="L79" s="107">
        <v>0.03</v>
      </c>
      <c r="M79" s="107">
        <v>0.03</v>
      </c>
      <c r="N79" s="107">
        <v>0.03</v>
      </c>
      <c r="O79" s="107">
        <v>0.04</v>
      </c>
      <c r="P79" s="107">
        <v>0.04</v>
      </c>
      <c r="Q79" s="107">
        <v>0.05</v>
      </c>
      <c r="R79" s="107">
        <v>0.06</v>
      </c>
      <c r="S79" s="107">
        <v>0.09</v>
      </c>
      <c r="T79" s="107">
        <v>0.12</v>
      </c>
      <c r="U79" s="107">
        <v>0.15</v>
      </c>
      <c r="V79" s="107">
        <v>0.14799999999999999</v>
      </c>
      <c r="W79" s="107">
        <v>0.155</v>
      </c>
      <c r="X79" s="107">
        <v>0.155</v>
      </c>
      <c r="Y79" s="107">
        <v>0.15</v>
      </c>
      <c r="Z79" s="107">
        <v>0.153</v>
      </c>
      <c r="AA79" s="107">
        <v>0.13400000000000001</v>
      </c>
      <c r="AB79" s="107">
        <v>0.16600000000000001</v>
      </c>
      <c r="AC79" s="107">
        <v>0.17699999999999999</v>
      </c>
      <c r="AD79" s="107">
        <v>0.17799999999999999</v>
      </c>
      <c r="AE79" s="107">
        <v>0.189</v>
      </c>
      <c r="AF79" s="107">
        <v>0.188</v>
      </c>
      <c r="AG79" s="107">
        <v>0.20100000000000001</v>
      </c>
      <c r="AH79" s="111">
        <v>0.19636363636363638</v>
      </c>
      <c r="AI79" s="111">
        <v>0.19172727272727275</v>
      </c>
      <c r="AJ79" s="111">
        <v>0.18709090909090911</v>
      </c>
      <c r="AK79" s="111">
        <v>0.18245454545454548</v>
      </c>
      <c r="AL79" s="111">
        <v>0.17781818181818185</v>
      </c>
      <c r="AM79" s="111">
        <v>0.17318181818181821</v>
      </c>
      <c r="AN79" s="111">
        <v>0.16854545454545458</v>
      </c>
      <c r="AO79" s="111">
        <v>0.16390909090909095</v>
      </c>
      <c r="AP79" s="111">
        <v>0.15927272727272732</v>
      </c>
      <c r="AQ79" s="111">
        <v>0.15463636363636368</v>
      </c>
      <c r="AR79" s="111">
        <v>0.15</v>
      </c>
      <c r="AS79" s="111">
        <v>0.15</v>
      </c>
      <c r="AT79" s="111">
        <v>0.15</v>
      </c>
      <c r="AU79" s="111">
        <v>0.15</v>
      </c>
      <c r="AV79" s="111">
        <v>0.15</v>
      </c>
      <c r="AW79" s="111">
        <v>0.15</v>
      </c>
      <c r="AX79" s="111">
        <v>0.15</v>
      </c>
      <c r="AY79" s="111">
        <v>0.15</v>
      </c>
      <c r="AZ79" s="111">
        <v>0.15</v>
      </c>
      <c r="BA79" s="111">
        <v>0.15</v>
      </c>
      <c r="BB79" s="111">
        <v>0.15</v>
      </c>
    </row>
    <row r="80" spans="1:54" s="35" customFormat="1" ht="14.5" x14ac:dyDescent="0.35">
      <c r="A80" s="37"/>
      <c r="B80" s="37" t="s">
        <v>65</v>
      </c>
      <c r="C80" s="55">
        <v>4</v>
      </c>
      <c r="D80" s="107">
        <v>0</v>
      </c>
      <c r="E80" s="107">
        <v>0</v>
      </c>
      <c r="F80" s="107">
        <v>0</v>
      </c>
      <c r="G80" s="107">
        <v>0</v>
      </c>
      <c r="H80" s="107">
        <v>0</v>
      </c>
      <c r="I80" s="107">
        <v>0</v>
      </c>
      <c r="J80" s="107">
        <v>0</v>
      </c>
      <c r="K80" s="107">
        <v>0</v>
      </c>
      <c r="L80" s="107">
        <v>0</v>
      </c>
      <c r="M80" s="107">
        <v>0</v>
      </c>
      <c r="N80" s="107">
        <v>0</v>
      </c>
      <c r="O80" s="107">
        <v>0</v>
      </c>
      <c r="P80" s="107">
        <v>0</v>
      </c>
      <c r="Q80" s="107">
        <v>0</v>
      </c>
      <c r="R80" s="107">
        <v>0</v>
      </c>
      <c r="S80" s="107">
        <v>0</v>
      </c>
      <c r="T80" s="107">
        <v>0</v>
      </c>
      <c r="U80" s="107">
        <v>0</v>
      </c>
      <c r="V80" s="107">
        <v>6.0000000000000001E-3</v>
      </c>
      <c r="W80" s="107">
        <v>1.9E-2</v>
      </c>
      <c r="X80" s="107">
        <v>2.4E-2</v>
      </c>
      <c r="Y80" s="107">
        <v>0.03</v>
      </c>
      <c r="Z80" s="107">
        <v>3.9E-2</v>
      </c>
      <c r="AA80" s="107">
        <v>5.7000000000000002E-2</v>
      </c>
      <c r="AB80" s="107">
        <v>4.2999999999999997E-2</v>
      </c>
      <c r="AC80" s="107">
        <v>4.1000000000000002E-2</v>
      </c>
      <c r="AD80" s="107">
        <v>3.6999999999999998E-2</v>
      </c>
      <c r="AE80" s="107">
        <v>3.2000000000000001E-2</v>
      </c>
      <c r="AF80" s="107">
        <v>5.3999999999999999E-2</v>
      </c>
      <c r="AG80" s="107">
        <v>5.8999999999999997E-2</v>
      </c>
      <c r="AH80" s="111">
        <v>9.3181818181818171E-2</v>
      </c>
      <c r="AI80" s="111">
        <v>0.12736363636363635</v>
      </c>
      <c r="AJ80" s="111">
        <v>0.16154545454545452</v>
      </c>
      <c r="AK80" s="111">
        <v>0.19572727272727269</v>
      </c>
      <c r="AL80" s="111">
        <v>0.22990909090909087</v>
      </c>
      <c r="AM80" s="111">
        <v>0.26409090909090904</v>
      </c>
      <c r="AN80" s="111">
        <v>0.29827272727272724</v>
      </c>
      <c r="AO80" s="111">
        <v>0.33245454545454545</v>
      </c>
      <c r="AP80" s="111">
        <v>0.36663636363636365</v>
      </c>
      <c r="AQ80" s="111">
        <v>0.40081818181818185</v>
      </c>
      <c r="AR80" s="111">
        <v>0.435</v>
      </c>
      <c r="AS80" s="111">
        <v>0.435</v>
      </c>
      <c r="AT80" s="111">
        <v>0.435</v>
      </c>
      <c r="AU80" s="111">
        <v>0.435</v>
      </c>
      <c r="AV80" s="111">
        <v>0.435</v>
      </c>
      <c r="AW80" s="111">
        <v>0.435</v>
      </c>
      <c r="AX80" s="111">
        <v>0.435</v>
      </c>
      <c r="AY80" s="111">
        <v>0.435</v>
      </c>
      <c r="AZ80" s="111">
        <v>0.435</v>
      </c>
      <c r="BA80" s="111">
        <v>0.435</v>
      </c>
      <c r="BB80" s="111">
        <v>0.435</v>
      </c>
    </row>
    <row r="81" spans="1:54" s="35" customFormat="1" ht="14.5" x14ac:dyDescent="0.35">
      <c r="A81" s="37"/>
      <c r="B81" s="37" t="s">
        <v>58</v>
      </c>
      <c r="C81" s="57" t="s">
        <v>38</v>
      </c>
      <c r="D81" s="107">
        <v>0</v>
      </c>
      <c r="E81" s="107">
        <v>0</v>
      </c>
      <c r="F81" s="107">
        <v>0</v>
      </c>
      <c r="G81" s="107">
        <v>0</v>
      </c>
      <c r="H81" s="107">
        <v>0</v>
      </c>
      <c r="I81" s="107">
        <v>0</v>
      </c>
      <c r="J81" s="107">
        <v>0</v>
      </c>
      <c r="K81" s="107">
        <v>0</v>
      </c>
      <c r="L81" s="107">
        <v>0</v>
      </c>
      <c r="M81" s="107">
        <v>0</v>
      </c>
      <c r="N81" s="107">
        <v>0</v>
      </c>
      <c r="O81" s="107">
        <v>0</v>
      </c>
      <c r="P81" s="107">
        <v>0</v>
      </c>
      <c r="Q81" s="107">
        <v>0</v>
      </c>
      <c r="R81" s="107">
        <v>0</v>
      </c>
      <c r="S81" s="107">
        <v>1.2999999999999999E-2</v>
      </c>
      <c r="T81" s="107">
        <v>2.7E-2</v>
      </c>
      <c r="U81" s="107">
        <v>0.04</v>
      </c>
      <c r="V81" s="107">
        <v>3.6999999999999998E-2</v>
      </c>
      <c r="W81" s="107">
        <v>3.5999999999999997E-2</v>
      </c>
      <c r="X81" s="107">
        <v>3.5999999999999997E-2</v>
      </c>
      <c r="Y81" s="107">
        <v>3.5999999999999997E-2</v>
      </c>
      <c r="Z81" s="107">
        <v>3.7999999999999999E-2</v>
      </c>
      <c r="AA81" s="107">
        <v>3.6999999999999998E-2</v>
      </c>
      <c r="AB81" s="107">
        <v>4.2000000000000003E-2</v>
      </c>
      <c r="AC81" s="107">
        <v>4.2999999999999997E-2</v>
      </c>
      <c r="AD81" s="107">
        <v>4.7E-2</v>
      </c>
      <c r="AE81" s="107">
        <v>5.7000000000000002E-2</v>
      </c>
      <c r="AF81" s="107">
        <v>5.8999999999999997E-2</v>
      </c>
      <c r="AG81" s="107">
        <v>6.6000000000000003E-2</v>
      </c>
      <c r="AH81" s="111">
        <v>6.0000000000000005E-2</v>
      </c>
      <c r="AI81" s="111">
        <v>5.4000000000000006E-2</v>
      </c>
      <c r="AJ81" s="111">
        <v>4.8000000000000008E-2</v>
      </c>
      <c r="AK81" s="111">
        <v>4.200000000000001E-2</v>
      </c>
      <c r="AL81" s="111">
        <v>3.6000000000000011E-2</v>
      </c>
      <c r="AM81" s="111">
        <v>3.0000000000000013E-2</v>
      </c>
      <c r="AN81" s="111">
        <v>2.4000000000000014E-2</v>
      </c>
      <c r="AO81" s="111">
        <v>1.8000000000000016E-2</v>
      </c>
      <c r="AP81" s="111">
        <v>1.2000000000000016E-2</v>
      </c>
      <c r="AQ81" s="111">
        <v>6.0000000000000157E-3</v>
      </c>
      <c r="AR81" s="111">
        <v>0</v>
      </c>
      <c r="AS81" s="111">
        <v>0</v>
      </c>
      <c r="AT81" s="111">
        <v>0</v>
      </c>
      <c r="AU81" s="111">
        <v>0</v>
      </c>
      <c r="AV81" s="111">
        <v>0</v>
      </c>
      <c r="AW81" s="111">
        <v>0</v>
      </c>
      <c r="AX81" s="111">
        <v>0</v>
      </c>
      <c r="AY81" s="111">
        <v>0</v>
      </c>
      <c r="AZ81" s="111">
        <v>0</v>
      </c>
      <c r="BA81" s="111">
        <v>0</v>
      </c>
      <c r="BB81" s="111">
        <v>0</v>
      </c>
    </row>
    <row r="82" spans="1:54" s="35" customFormat="1" ht="14.5" x14ac:dyDescent="0.35">
      <c r="A82" s="37"/>
      <c r="B82" s="37" t="s">
        <v>67</v>
      </c>
      <c r="C82" s="55">
        <v>30</v>
      </c>
      <c r="D82" s="107">
        <v>2.5000000000000001E-2</v>
      </c>
      <c r="E82" s="107">
        <v>2.9000000000000001E-2</v>
      </c>
      <c r="F82" s="107">
        <v>3.4000000000000002E-2</v>
      </c>
      <c r="G82" s="107">
        <v>3.7999999999999999E-2</v>
      </c>
      <c r="H82" s="107">
        <v>4.2000000000000003E-2</v>
      </c>
      <c r="I82" s="107">
        <v>4.5999999999999999E-2</v>
      </c>
      <c r="J82" s="107">
        <v>0.05</v>
      </c>
      <c r="K82" s="107">
        <v>6.25E-2</v>
      </c>
      <c r="L82" s="107">
        <v>7.4999999999999997E-2</v>
      </c>
      <c r="M82" s="107">
        <v>7.4999999999999997E-2</v>
      </c>
      <c r="N82" s="107">
        <v>7.0000000000000007E-2</v>
      </c>
      <c r="O82" s="107">
        <v>7.0000000000000007E-2</v>
      </c>
      <c r="P82" s="107">
        <v>7.0000000000000007E-2</v>
      </c>
      <c r="Q82" s="107">
        <v>7.0000000000000007E-2</v>
      </c>
      <c r="R82" s="107">
        <v>7.0000000000000007E-2</v>
      </c>
      <c r="S82" s="107">
        <v>7.2999999999999995E-2</v>
      </c>
      <c r="T82" s="107">
        <v>7.4999999999999997E-2</v>
      </c>
      <c r="U82" s="107">
        <v>7.8E-2</v>
      </c>
      <c r="V82" s="107">
        <v>7.1999999999999995E-2</v>
      </c>
      <c r="W82" s="107">
        <v>6.0999999999999999E-2</v>
      </c>
      <c r="X82" s="107">
        <v>6.0999999999999999E-2</v>
      </c>
      <c r="Y82" s="107">
        <v>5.5E-2</v>
      </c>
      <c r="Z82" s="107">
        <v>5.3999999999999999E-2</v>
      </c>
      <c r="AA82" s="107">
        <v>3.9E-2</v>
      </c>
      <c r="AB82" s="107">
        <v>5.3999999999999999E-2</v>
      </c>
      <c r="AC82" s="107">
        <v>5.8999999999999997E-2</v>
      </c>
      <c r="AD82" s="107">
        <v>6.2E-2</v>
      </c>
      <c r="AE82" s="107">
        <v>6.3E-2</v>
      </c>
      <c r="AF82" s="107">
        <v>5.6000000000000001E-2</v>
      </c>
      <c r="AG82" s="107">
        <v>5.7000000000000002E-2</v>
      </c>
      <c r="AH82" s="111">
        <v>5.2272727272727276E-2</v>
      </c>
      <c r="AI82" s="111">
        <v>4.754545454545455E-2</v>
      </c>
      <c r="AJ82" s="111">
        <v>4.2818181818181825E-2</v>
      </c>
      <c r="AK82" s="111">
        <v>3.8090909090909099E-2</v>
      </c>
      <c r="AL82" s="111">
        <v>3.3363636363636373E-2</v>
      </c>
      <c r="AM82" s="111">
        <v>2.8636363636363647E-2</v>
      </c>
      <c r="AN82" s="111">
        <v>2.3909090909090921E-2</v>
      </c>
      <c r="AO82" s="111">
        <v>1.9181818181818196E-2</v>
      </c>
      <c r="AP82" s="111">
        <v>1.4454545454545468E-2</v>
      </c>
      <c r="AQ82" s="111">
        <v>9.7272727272727406E-3</v>
      </c>
      <c r="AR82" s="111">
        <v>5.0000000000000001E-3</v>
      </c>
      <c r="AS82" s="111">
        <v>5.0000000000000001E-3</v>
      </c>
      <c r="AT82" s="111">
        <v>5.0000000000000001E-3</v>
      </c>
      <c r="AU82" s="111">
        <v>5.0000000000000001E-3</v>
      </c>
      <c r="AV82" s="111">
        <v>5.0000000000000001E-3</v>
      </c>
      <c r="AW82" s="111">
        <v>5.0000000000000001E-3</v>
      </c>
      <c r="AX82" s="111">
        <v>5.0000000000000001E-3</v>
      </c>
      <c r="AY82" s="111">
        <v>5.0000000000000001E-3</v>
      </c>
      <c r="AZ82" s="111">
        <v>5.0000000000000001E-3</v>
      </c>
      <c r="BA82" s="111">
        <v>5.0000000000000001E-3</v>
      </c>
      <c r="BB82" s="111">
        <v>5.0000000000000001E-3</v>
      </c>
    </row>
    <row r="83" spans="1:54" s="35" customFormat="1" ht="14.5" x14ac:dyDescent="0.35">
      <c r="A83" s="37"/>
      <c r="B83" s="37" t="s">
        <v>68</v>
      </c>
      <c r="C83" s="55">
        <v>0</v>
      </c>
      <c r="D83" s="107">
        <v>0</v>
      </c>
      <c r="E83" s="107">
        <v>0</v>
      </c>
      <c r="F83" s="107">
        <v>0</v>
      </c>
      <c r="G83" s="107">
        <v>0</v>
      </c>
      <c r="H83" s="107">
        <v>0</v>
      </c>
      <c r="I83" s="107">
        <v>0</v>
      </c>
      <c r="J83" s="107">
        <v>0</v>
      </c>
      <c r="K83" s="107">
        <v>2.5000000000000001E-3</v>
      </c>
      <c r="L83" s="107">
        <v>5.0000000000000001E-3</v>
      </c>
      <c r="M83" s="107">
        <v>5.0000000000000001E-3</v>
      </c>
      <c r="N83" s="107">
        <v>0.01</v>
      </c>
      <c r="O83" s="107">
        <v>0.01</v>
      </c>
      <c r="P83" s="107">
        <v>0.01</v>
      </c>
      <c r="Q83" s="107">
        <v>0.01</v>
      </c>
      <c r="R83" s="107">
        <v>0.01</v>
      </c>
      <c r="S83" s="107">
        <v>2.5000000000000001E-2</v>
      </c>
      <c r="T83" s="107">
        <v>3.9E-2</v>
      </c>
      <c r="U83" s="107">
        <v>5.2999999999999999E-2</v>
      </c>
      <c r="V83" s="107">
        <v>5.0999999999999997E-2</v>
      </c>
      <c r="W83" s="107">
        <v>0.05</v>
      </c>
      <c r="X83" s="107">
        <v>0.05</v>
      </c>
      <c r="Y83" s="107">
        <v>4.7E-2</v>
      </c>
      <c r="Z83" s="107">
        <v>4.2999999999999997E-2</v>
      </c>
      <c r="AA83" s="107">
        <v>3.9E-2</v>
      </c>
      <c r="AB83" s="107">
        <v>0.04</v>
      </c>
      <c r="AC83" s="107">
        <v>4.1000000000000002E-2</v>
      </c>
      <c r="AD83" s="107">
        <v>3.9E-2</v>
      </c>
      <c r="AE83" s="107">
        <v>0.04</v>
      </c>
      <c r="AF83" s="107">
        <v>3.9E-2</v>
      </c>
      <c r="AG83" s="107">
        <v>4.2000000000000003E-2</v>
      </c>
      <c r="AH83" s="111">
        <v>3.8636363636363635E-2</v>
      </c>
      <c r="AI83" s="111">
        <v>3.5272727272727268E-2</v>
      </c>
      <c r="AJ83" s="111">
        <v>3.1909090909090901E-2</v>
      </c>
      <c r="AK83" s="111">
        <v>2.8545454545454537E-2</v>
      </c>
      <c r="AL83" s="111">
        <v>2.5181818181818173E-2</v>
      </c>
      <c r="AM83" s="111">
        <v>2.1818181818181809E-2</v>
      </c>
      <c r="AN83" s="111">
        <v>1.8454545454545446E-2</v>
      </c>
      <c r="AO83" s="111">
        <v>1.5090909090909082E-2</v>
      </c>
      <c r="AP83" s="111">
        <v>1.1727272727272718E-2</v>
      </c>
      <c r="AQ83" s="111">
        <v>8.3636363636363543E-3</v>
      </c>
      <c r="AR83" s="111">
        <v>5.0000000000000001E-3</v>
      </c>
      <c r="AS83" s="111">
        <v>5.0000000000000001E-3</v>
      </c>
      <c r="AT83" s="111">
        <v>5.0000000000000001E-3</v>
      </c>
      <c r="AU83" s="111">
        <v>5.0000000000000001E-3</v>
      </c>
      <c r="AV83" s="111">
        <v>5.0000000000000001E-3</v>
      </c>
      <c r="AW83" s="111">
        <v>5.0000000000000001E-3</v>
      </c>
      <c r="AX83" s="111">
        <v>5.0000000000000001E-3</v>
      </c>
      <c r="AY83" s="111">
        <v>5.0000000000000001E-3</v>
      </c>
      <c r="AZ83" s="111">
        <v>5.0000000000000001E-3</v>
      </c>
      <c r="BA83" s="111">
        <v>5.0000000000000001E-3</v>
      </c>
      <c r="BB83" s="111">
        <v>5.0000000000000001E-3</v>
      </c>
    </row>
    <row r="84" spans="1:54" s="40" customFormat="1" ht="14.5" x14ac:dyDescent="0.35">
      <c r="A84" s="50"/>
      <c r="B84" s="50" t="s">
        <v>69</v>
      </c>
      <c r="C84" s="53">
        <v>0</v>
      </c>
      <c r="D84" s="105">
        <v>7.0000000000000001E-3</v>
      </c>
      <c r="E84" s="105">
        <v>8.0000000000000002E-3</v>
      </c>
      <c r="F84" s="105">
        <v>8.0000000000000002E-3</v>
      </c>
      <c r="G84" s="105">
        <v>8.9999999999999993E-3</v>
      </c>
      <c r="H84" s="105">
        <v>8.9999999999999993E-3</v>
      </c>
      <c r="I84" s="105">
        <v>8.9999999999999993E-3</v>
      </c>
      <c r="J84" s="105">
        <v>0.01</v>
      </c>
      <c r="K84" s="105">
        <v>1.4999999999999999E-2</v>
      </c>
      <c r="L84" s="105">
        <v>0.02</v>
      </c>
      <c r="M84" s="105">
        <v>0.02</v>
      </c>
      <c r="N84" s="105">
        <v>0.03</v>
      </c>
      <c r="O84" s="105">
        <v>0.03</v>
      </c>
      <c r="P84" s="105">
        <v>0.03</v>
      </c>
      <c r="Q84" s="105">
        <v>0.03</v>
      </c>
      <c r="R84" s="105">
        <v>0.03</v>
      </c>
      <c r="S84" s="105">
        <v>3.5000000000000003E-2</v>
      </c>
      <c r="T84" s="105">
        <v>4.1000000000000002E-2</v>
      </c>
      <c r="U84" s="105">
        <v>4.5999999999999999E-2</v>
      </c>
      <c r="V84" s="105">
        <v>4.1000000000000002E-2</v>
      </c>
      <c r="W84" s="105">
        <v>3.6999999999999998E-2</v>
      </c>
      <c r="X84" s="105">
        <v>3.6999999999999998E-2</v>
      </c>
      <c r="Y84" s="105">
        <v>3.2000000000000001E-2</v>
      </c>
      <c r="Z84" s="105">
        <v>2.9000000000000001E-2</v>
      </c>
      <c r="AA84" s="105">
        <v>4.2999999999999997E-2</v>
      </c>
      <c r="AB84" s="105">
        <v>0.03</v>
      </c>
      <c r="AC84" s="105">
        <v>2.7E-2</v>
      </c>
      <c r="AD84" s="105">
        <v>0.03</v>
      </c>
      <c r="AE84" s="105">
        <v>2.5999999999999999E-2</v>
      </c>
      <c r="AF84" s="105">
        <v>2.4E-2</v>
      </c>
      <c r="AG84" s="105">
        <v>2.1999999999999999E-2</v>
      </c>
      <c r="AH84" s="109">
        <v>2.0454545454545454E-2</v>
      </c>
      <c r="AI84" s="109">
        <v>1.890909090909091E-2</v>
      </c>
      <c r="AJ84" s="109">
        <v>1.7363636363636366E-2</v>
      </c>
      <c r="AK84" s="109">
        <v>1.5818181818181822E-2</v>
      </c>
      <c r="AL84" s="109">
        <v>1.4272727272727277E-2</v>
      </c>
      <c r="AM84" s="109">
        <v>1.2727272727272733E-2</v>
      </c>
      <c r="AN84" s="109">
        <v>1.1181818181818189E-2</v>
      </c>
      <c r="AO84" s="109">
        <v>9.6363636363636443E-3</v>
      </c>
      <c r="AP84" s="109">
        <v>8.0909090909091E-3</v>
      </c>
      <c r="AQ84" s="109">
        <v>6.5454545454545548E-3</v>
      </c>
      <c r="AR84" s="109">
        <v>5.0000000000000001E-3</v>
      </c>
      <c r="AS84" s="109">
        <v>5.0000000000000001E-3</v>
      </c>
      <c r="AT84" s="109">
        <v>5.0000000000000001E-3</v>
      </c>
      <c r="AU84" s="109">
        <v>5.0000000000000001E-3</v>
      </c>
      <c r="AV84" s="109">
        <v>5.0000000000000001E-3</v>
      </c>
      <c r="AW84" s="109">
        <v>5.0000000000000001E-3</v>
      </c>
      <c r="AX84" s="109">
        <v>5.0000000000000001E-3</v>
      </c>
      <c r="AY84" s="109">
        <v>5.0000000000000001E-3</v>
      </c>
      <c r="AZ84" s="109">
        <v>5.0000000000000001E-3</v>
      </c>
      <c r="BA84" s="109">
        <v>5.0000000000000001E-3</v>
      </c>
      <c r="BB84" s="109">
        <v>5.0000000000000001E-3</v>
      </c>
    </row>
    <row r="85" spans="1:54" s="35" customFormat="1" ht="14.5" x14ac:dyDescent="0.35">
      <c r="A85" s="37" t="s">
        <v>71</v>
      </c>
      <c r="B85" s="37" t="s">
        <v>60</v>
      </c>
      <c r="C85" s="49" t="s">
        <v>38</v>
      </c>
      <c r="D85" s="107">
        <v>0.1</v>
      </c>
      <c r="E85" s="107">
        <v>0.1</v>
      </c>
      <c r="F85" s="107">
        <v>0.1</v>
      </c>
      <c r="G85" s="107">
        <v>0.1</v>
      </c>
      <c r="H85" s="107">
        <v>0.1</v>
      </c>
      <c r="I85" s="107">
        <v>0.1</v>
      </c>
      <c r="J85" s="107">
        <v>0.1</v>
      </c>
      <c r="K85" s="107">
        <v>0.1</v>
      </c>
      <c r="L85" s="107">
        <v>0.1</v>
      </c>
      <c r="M85" s="107">
        <v>0.1</v>
      </c>
      <c r="N85" s="107">
        <v>0.09</v>
      </c>
      <c r="O85" s="107">
        <v>0.08</v>
      </c>
      <c r="P85" s="107">
        <v>7.0000000000000007E-2</v>
      </c>
      <c r="Q85" s="107">
        <v>0.04</v>
      </c>
      <c r="R85" s="107">
        <v>0.05</v>
      </c>
      <c r="S85" s="107">
        <v>9.1999999999999998E-2</v>
      </c>
      <c r="T85" s="107">
        <v>0.13500000000000001</v>
      </c>
      <c r="U85" s="107">
        <v>0.17699999999999999</v>
      </c>
      <c r="V85" s="107">
        <v>0.16</v>
      </c>
      <c r="W85" s="107">
        <v>0.14899999999999999</v>
      </c>
      <c r="X85" s="107">
        <v>0.14899999999999999</v>
      </c>
      <c r="Y85" s="107">
        <v>0.13400000000000001</v>
      </c>
      <c r="Z85" s="107">
        <v>0.126</v>
      </c>
      <c r="AA85" s="107">
        <v>0.12</v>
      </c>
      <c r="AB85" s="107">
        <v>0.111</v>
      </c>
      <c r="AC85" s="107">
        <v>0.104</v>
      </c>
      <c r="AD85" s="107">
        <v>9.9000000000000005E-2</v>
      </c>
      <c r="AE85" s="107">
        <v>9.1999999999999998E-2</v>
      </c>
      <c r="AF85" s="107">
        <v>8.5999999999999993E-2</v>
      </c>
      <c r="AG85" s="107">
        <v>8.2000000000000003E-2</v>
      </c>
      <c r="AH85" s="108">
        <v>8.2000000000000003E-2</v>
      </c>
      <c r="AI85" s="108">
        <v>8.2000000000000003E-2</v>
      </c>
      <c r="AJ85" s="108">
        <v>8.2000000000000003E-2</v>
      </c>
      <c r="AK85" s="108">
        <v>8.2000000000000003E-2</v>
      </c>
      <c r="AL85" s="108">
        <v>8.2000000000000003E-2</v>
      </c>
      <c r="AM85" s="108">
        <v>8.2000000000000003E-2</v>
      </c>
      <c r="AN85" s="108">
        <v>8.2000000000000003E-2</v>
      </c>
      <c r="AO85" s="108">
        <v>8.2000000000000003E-2</v>
      </c>
      <c r="AP85" s="108">
        <v>8.2000000000000003E-2</v>
      </c>
      <c r="AQ85" s="108">
        <v>8.2000000000000003E-2</v>
      </c>
      <c r="AR85" s="108">
        <v>8.2000000000000003E-2</v>
      </c>
      <c r="AS85" s="108">
        <v>8.2000000000000003E-2</v>
      </c>
      <c r="AT85" s="108">
        <v>8.2000000000000003E-2</v>
      </c>
      <c r="AU85" s="108">
        <v>8.2000000000000003E-2</v>
      </c>
      <c r="AV85" s="108">
        <v>8.2000000000000003E-2</v>
      </c>
      <c r="AW85" s="108">
        <v>8.2000000000000003E-2</v>
      </c>
      <c r="AX85" s="108">
        <v>8.2000000000000003E-2</v>
      </c>
      <c r="AY85" s="108">
        <v>8.2000000000000003E-2</v>
      </c>
      <c r="AZ85" s="108">
        <v>8.2000000000000003E-2</v>
      </c>
      <c r="BA85" s="108">
        <v>8.2000000000000003E-2</v>
      </c>
      <c r="BB85" s="108">
        <v>8.2000000000000003E-2</v>
      </c>
    </row>
    <row r="86" spans="1:54" s="35" customFormat="1" ht="14.5" x14ac:dyDescent="0.35">
      <c r="A86" s="37"/>
      <c r="B86" s="37" t="s">
        <v>72</v>
      </c>
      <c r="C86" s="52">
        <v>15</v>
      </c>
      <c r="D86" s="107">
        <v>0</v>
      </c>
      <c r="E86" s="107">
        <v>0</v>
      </c>
      <c r="F86" s="107">
        <v>0</v>
      </c>
      <c r="G86" s="107">
        <v>0</v>
      </c>
      <c r="H86" s="107">
        <v>0</v>
      </c>
      <c r="I86" s="107">
        <v>0</v>
      </c>
      <c r="J86" s="107">
        <v>0</v>
      </c>
      <c r="K86" s="107">
        <v>0</v>
      </c>
      <c r="L86" s="107">
        <v>0</v>
      </c>
      <c r="M86" s="107">
        <v>0</v>
      </c>
      <c r="N86" s="107">
        <v>0</v>
      </c>
      <c r="O86" s="107">
        <v>0</v>
      </c>
      <c r="P86" s="107">
        <v>0</v>
      </c>
      <c r="Q86" s="107">
        <v>0</v>
      </c>
      <c r="R86" s="107">
        <v>0</v>
      </c>
      <c r="S86" s="107">
        <v>3.1E-2</v>
      </c>
      <c r="T86" s="107">
        <v>6.3E-2</v>
      </c>
      <c r="U86" s="107">
        <v>9.4E-2</v>
      </c>
      <c r="V86" s="107">
        <v>9.1999999999999998E-2</v>
      </c>
      <c r="W86" s="107">
        <v>8.5999999999999993E-2</v>
      </c>
      <c r="X86" s="107">
        <v>8.5999999999999993E-2</v>
      </c>
      <c r="Y86" s="107">
        <v>9.7000000000000003E-2</v>
      </c>
      <c r="Z86" s="107">
        <v>8.8999999999999996E-2</v>
      </c>
      <c r="AA86" s="107">
        <v>8.2000000000000003E-2</v>
      </c>
      <c r="AB86" s="107">
        <v>7.5999999999999998E-2</v>
      </c>
      <c r="AC86" s="107">
        <v>6.9000000000000006E-2</v>
      </c>
      <c r="AD86" s="107">
        <v>6.3E-2</v>
      </c>
      <c r="AE86" s="107">
        <v>6.4000000000000001E-2</v>
      </c>
      <c r="AF86" s="107">
        <v>6.3E-2</v>
      </c>
      <c r="AG86" s="107">
        <v>0.06</v>
      </c>
      <c r="AH86" s="108">
        <v>0.06</v>
      </c>
      <c r="AI86" s="108">
        <v>0.06</v>
      </c>
      <c r="AJ86" s="108">
        <v>0.06</v>
      </c>
      <c r="AK86" s="108">
        <v>0.06</v>
      </c>
      <c r="AL86" s="108">
        <v>0.06</v>
      </c>
      <c r="AM86" s="108">
        <v>0.06</v>
      </c>
      <c r="AN86" s="108">
        <v>0.06</v>
      </c>
      <c r="AO86" s="108">
        <v>0.06</v>
      </c>
      <c r="AP86" s="108">
        <v>0.06</v>
      </c>
      <c r="AQ86" s="108">
        <v>0.06</v>
      </c>
      <c r="AR86" s="108">
        <v>0.06</v>
      </c>
      <c r="AS86" s="108">
        <v>0.06</v>
      </c>
      <c r="AT86" s="108">
        <v>0.06</v>
      </c>
      <c r="AU86" s="108">
        <v>0.06</v>
      </c>
      <c r="AV86" s="108">
        <v>0.06</v>
      </c>
      <c r="AW86" s="108">
        <v>0.06</v>
      </c>
      <c r="AX86" s="108">
        <v>0.06</v>
      </c>
      <c r="AY86" s="108">
        <v>0.06</v>
      </c>
      <c r="AZ86" s="108">
        <v>0.06</v>
      </c>
      <c r="BA86" s="108">
        <v>0.06</v>
      </c>
      <c r="BB86" s="108">
        <v>0.06</v>
      </c>
    </row>
    <row r="87" spans="1:54" s="35" customFormat="1" ht="14.5" x14ac:dyDescent="0.35">
      <c r="A87" s="16"/>
      <c r="B87" s="37" t="s">
        <v>192</v>
      </c>
      <c r="C87" s="52" t="s">
        <v>193</v>
      </c>
      <c r="D87" s="107">
        <v>0</v>
      </c>
      <c r="E87" s="107">
        <v>0</v>
      </c>
      <c r="F87" s="107">
        <v>0</v>
      </c>
      <c r="G87" s="107">
        <v>0</v>
      </c>
      <c r="H87" s="107">
        <v>0</v>
      </c>
      <c r="I87" s="107">
        <v>0</v>
      </c>
      <c r="J87" s="107">
        <v>0</v>
      </c>
      <c r="K87" s="107">
        <v>0</v>
      </c>
      <c r="L87" s="107">
        <v>0</v>
      </c>
      <c r="M87" s="107">
        <v>0</v>
      </c>
      <c r="N87" s="107">
        <v>0</v>
      </c>
      <c r="O87" s="107">
        <v>0</v>
      </c>
      <c r="P87" s="107">
        <v>0</v>
      </c>
      <c r="Q87" s="107">
        <v>0</v>
      </c>
      <c r="R87" s="107">
        <v>0</v>
      </c>
      <c r="S87" s="107">
        <v>0</v>
      </c>
      <c r="T87" s="107">
        <v>0</v>
      </c>
      <c r="U87" s="107">
        <v>0</v>
      </c>
      <c r="V87" s="107">
        <v>0</v>
      </c>
      <c r="W87" s="107">
        <v>0</v>
      </c>
      <c r="X87" s="107">
        <v>0</v>
      </c>
      <c r="Y87" s="107">
        <v>0</v>
      </c>
      <c r="Z87" s="107">
        <v>0</v>
      </c>
      <c r="AA87" s="107">
        <v>0</v>
      </c>
      <c r="AB87" s="107">
        <v>0</v>
      </c>
      <c r="AC87" s="107">
        <v>2E-3</v>
      </c>
      <c r="AD87" s="107">
        <v>5.0000000000000001E-3</v>
      </c>
      <c r="AE87" s="107">
        <v>6.0000000000000001E-3</v>
      </c>
      <c r="AF87" s="107">
        <v>7.0000000000000001E-3</v>
      </c>
      <c r="AG87" s="107">
        <v>1.0999999999999999E-2</v>
      </c>
      <c r="AH87" s="108">
        <v>1.0999999999999999E-2</v>
      </c>
      <c r="AI87" s="108">
        <v>1.0999999999999999E-2</v>
      </c>
      <c r="AJ87" s="108">
        <v>1.0999999999999999E-2</v>
      </c>
      <c r="AK87" s="108">
        <v>1.0999999999999999E-2</v>
      </c>
      <c r="AL87" s="108">
        <v>1.0999999999999999E-2</v>
      </c>
      <c r="AM87" s="108">
        <v>1.0999999999999999E-2</v>
      </c>
      <c r="AN87" s="108">
        <v>1.0999999999999999E-2</v>
      </c>
      <c r="AO87" s="108">
        <v>1.0999999999999999E-2</v>
      </c>
      <c r="AP87" s="108">
        <v>1.0999999999999999E-2</v>
      </c>
      <c r="AQ87" s="108">
        <v>1.0999999999999999E-2</v>
      </c>
      <c r="AR87" s="108">
        <v>1.0999999999999999E-2</v>
      </c>
      <c r="AS87" s="108">
        <v>1.0999999999999999E-2</v>
      </c>
      <c r="AT87" s="108">
        <v>1.0999999999999999E-2</v>
      </c>
      <c r="AU87" s="108">
        <v>1.0999999999999999E-2</v>
      </c>
      <c r="AV87" s="108">
        <v>1.0999999999999999E-2</v>
      </c>
      <c r="AW87" s="108">
        <v>1.0999999999999999E-2</v>
      </c>
      <c r="AX87" s="108">
        <v>1.0999999999999999E-2</v>
      </c>
      <c r="AY87" s="108">
        <v>1.0999999999999999E-2</v>
      </c>
      <c r="AZ87" s="108">
        <v>1.0999999999999999E-2</v>
      </c>
      <c r="BA87" s="108">
        <v>1.0999999999999999E-2</v>
      </c>
      <c r="BB87" s="108">
        <v>1.0999999999999999E-2</v>
      </c>
    </row>
    <row r="88" spans="1:54" s="35" customFormat="1" ht="14.5" x14ac:dyDescent="0.35">
      <c r="A88" s="16"/>
      <c r="B88" s="16" t="s">
        <v>64</v>
      </c>
      <c r="C88" s="55">
        <v>0</v>
      </c>
      <c r="D88" s="107">
        <v>0</v>
      </c>
      <c r="E88" s="107">
        <v>0</v>
      </c>
      <c r="F88" s="107">
        <v>0</v>
      </c>
      <c r="G88" s="107">
        <v>0</v>
      </c>
      <c r="H88" s="107">
        <v>0</v>
      </c>
      <c r="I88" s="107">
        <v>0</v>
      </c>
      <c r="J88" s="107">
        <v>0</v>
      </c>
      <c r="K88" s="107">
        <v>0</v>
      </c>
      <c r="L88" s="107">
        <v>0</v>
      </c>
      <c r="M88" s="107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07">
        <v>0</v>
      </c>
      <c r="U88" s="107">
        <v>0</v>
      </c>
      <c r="V88" s="107">
        <v>0</v>
      </c>
      <c r="W88" s="107">
        <v>0</v>
      </c>
      <c r="X88" s="107">
        <v>0</v>
      </c>
      <c r="Y88" s="107">
        <v>0</v>
      </c>
      <c r="Z88" s="107">
        <v>0</v>
      </c>
      <c r="AA88" s="107">
        <v>0</v>
      </c>
      <c r="AB88" s="107">
        <v>0</v>
      </c>
      <c r="AC88" s="107">
        <v>3.0000000000000001E-3</v>
      </c>
      <c r="AD88" s="107">
        <v>6.0000000000000001E-3</v>
      </c>
      <c r="AE88" s="107">
        <v>7.0000000000000001E-3</v>
      </c>
      <c r="AF88" s="107">
        <v>8.0000000000000002E-3</v>
      </c>
      <c r="AG88" s="107">
        <v>7.0000000000000001E-3</v>
      </c>
      <c r="AH88" s="108">
        <v>7.0000000000000001E-3</v>
      </c>
      <c r="AI88" s="108">
        <v>7.0000000000000001E-3</v>
      </c>
      <c r="AJ88" s="108">
        <v>7.0000000000000001E-3</v>
      </c>
      <c r="AK88" s="108">
        <v>7.0000000000000001E-3</v>
      </c>
      <c r="AL88" s="108">
        <v>7.0000000000000001E-3</v>
      </c>
      <c r="AM88" s="108">
        <v>7.0000000000000001E-3</v>
      </c>
      <c r="AN88" s="108">
        <v>7.0000000000000001E-3</v>
      </c>
      <c r="AO88" s="108">
        <v>7.0000000000000001E-3</v>
      </c>
      <c r="AP88" s="108">
        <v>7.0000000000000001E-3</v>
      </c>
      <c r="AQ88" s="108">
        <v>7.0000000000000001E-3</v>
      </c>
      <c r="AR88" s="108">
        <v>7.0000000000000001E-3</v>
      </c>
      <c r="AS88" s="108">
        <v>7.0000000000000001E-3</v>
      </c>
      <c r="AT88" s="108">
        <v>7.0000000000000001E-3</v>
      </c>
      <c r="AU88" s="108">
        <v>7.0000000000000001E-3</v>
      </c>
      <c r="AV88" s="108">
        <v>7.0000000000000001E-3</v>
      </c>
      <c r="AW88" s="108">
        <v>7.0000000000000001E-3</v>
      </c>
      <c r="AX88" s="108">
        <v>7.0000000000000001E-3</v>
      </c>
      <c r="AY88" s="108">
        <v>7.0000000000000001E-3</v>
      </c>
      <c r="AZ88" s="108">
        <v>7.0000000000000001E-3</v>
      </c>
      <c r="BA88" s="108">
        <v>7.0000000000000001E-3</v>
      </c>
      <c r="BB88" s="108">
        <v>7.0000000000000001E-3</v>
      </c>
    </row>
    <row r="89" spans="1:54" s="35" customFormat="1" ht="14.5" x14ac:dyDescent="0.35">
      <c r="A89" s="37"/>
      <c r="B89" s="37" t="s">
        <v>58</v>
      </c>
      <c r="C89" s="49" t="s">
        <v>38</v>
      </c>
      <c r="D89" s="107">
        <v>0.72699999999999998</v>
      </c>
      <c r="E89" s="107">
        <v>0.69199999999999995</v>
      </c>
      <c r="F89" s="107">
        <v>0.65800000000000003</v>
      </c>
      <c r="G89" s="107">
        <v>0.623</v>
      </c>
      <c r="H89" s="107">
        <v>0.58799999999999997</v>
      </c>
      <c r="I89" s="107">
        <v>0.55400000000000005</v>
      </c>
      <c r="J89" s="107">
        <v>0.51900000000000002</v>
      </c>
      <c r="K89" s="107">
        <v>0.48499999999999999</v>
      </c>
      <c r="L89" s="107">
        <v>0.45</v>
      </c>
      <c r="M89" s="107">
        <v>0.45</v>
      </c>
      <c r="N89" s="107">
        <v>0.45</v>
      </c>
      <c r="O89" s="107">
        <v>0.44</v>
      </c>
      <c r="P89" s="107">
        <v>0.43</v>
      </c>
      <c r="Q89" s="107">
        <v>0.44</v>
      </c>
      <c r="R89" s="107">
        <v>0.43</v>
      </c>
      <c r="S89" s="107">
        <v>0.50700000000000001</v>
      </c>
      <c r="T89" s="107">
        <v>0.58400000000000007</v>
      </c>
      <c r="U89" s="107">
        <v>0.66100000000000003</v>
      </c>
      <c r="V89" s="107">
        <v>0.67800000000000005</v>
      </c>
      <c r="W89" s="107">
        <v>0.68500000000000005</v>
      </c>
      <c r="X89" s="107">
        <v>0.69100000000000006</v>
      </c>
      <c r="Y89" s="107">
        <v>0.68799999999999994</v>
      </c>
      <c r="Z89" s="107">
        <v>0.70499999999999996</v>
      </c>
      <c r="AA89" s="107">
        <v>0.72899999999999998</v>
      </c>
      <c r="AB89" s="107">
        <v>0.73199999999999998</v>
      </c>
      <c r="AC89" s="107">
        <v>0.74</v>
      </c>
      <c r="AD89" s="107">
        <v>0.73899999999999999</v>
      </c>
      <c r="AE89" s="107">
        <v>0.745</v>
      </c>
      <c r="AF89" s="107">
        <v>0.749</v>
      </c>
      <c r="AG89" s="107">
        <v>0.754</v>
      </c>
      <c r="AH89" s="108">
        <v>0.754</v>
      </c>
      <c r="AI89" s="108">
        <v>0.754</v>
      </c>
      <c r="AJ89" s="108">
        <v>0.754</v>
      </c>
      <c r="AK89" s="108">
        <v>0.754</v>
      </c>
      <c r="AL89" s="108">
        <v>0.754</v>
      </c>
      <c r="AM89" s="108">
        <v>0.754</v>
      </c>
      <c r="AN89" s="108">
        <v>0.754</v>
      </c>
      <c r="AO89" s="108">
        <v>0.754</v>
      </c>
      <c r="AP89" s="108">
        <v>0.754</v>
      </c>
      <c r="AQ89" s="108">
        <v>0.754</v>
      </c>
      <c r="AR89" s="108">
        <v>0.754</v>
      </c>
      <c r="AS89" s="108">
        <v>0.754</v>
      </c>
      <c r="AT89" s="108">
        <v>0.754</v>
      </c>
      <c r="AU89" s="108">
        <v>0.754</v>
      </c>
      <c r="AV89" s="108">
        <v>0.754</v>
      </c>
      <c r="AW89" s="108">
        <v>0.754</v>
      </c>
      <c r="AX89" s="108">
        <v>0.754</v>
      </c>
      <c r="AY89" s="108">
        <v>0.754</v>
      </c>
      <c r="AZ89" s="108">
        <v>0.754</v>
      </c>
      <c r="BA89" s="108">
        <v>0.754</v>
      </c>
      <c r="BB89" s="108">
        <v>0.754</v>
      </c>
    </row>
    <row r="90" spans="1:54" s="35" customFormat="1" ht="14.5" x14ac:dyDescent="0.35">
      <c r="A90" s="16"/>
      <c r="B90" s="16" t="s">
        <v>66</v>
      </c>
      <c r="C90" s="55">
        <v>0</v>
      </c>
      <c r="D90" s="107">
        <v>0.17299999999999999</v>
      </c>
      <c r="E90" s="107">
        <v>0.20799999999999999</v>
      </c>
      <c r="F90" s="107">
        <v>0.24199999999999999</v>
      </c>
      <c r="G90" s="107">
        <v>0.27700000000000002</v>
      </c>
      <c r="H90" s="107">
        <v>0.312</v>
      </c>
      <c r="I90" s="107">
        <v>0.34599999999999997</v>
      </c>
      <c r="J90" s="107">
        <v>0.38100000000000001</v>
      </c>
      <c r="K90" s="107">
        <v>0.41499999999999998</v>
      </c>
      <c r="L90" s="107">
        <v>0.45</v>
      </c>
      <c r="M90" s="107">
        <v>0.45</v>
      </c>
      <c r="N90" s="107">
        <v>0.46</v>
      </c>
      <c r="O90" s="107">
        <v>0.48</v>
      </c>
      <c r="P90" s="107">
        <v>0.5</v>
      </c>
      <c r="Q90" s="107">
        <v>0.52</v>
      </c>
      <c r="R90" s="107">
        <v>0.52</v>
      </c>
      <c r="S90" s="107">
        <v>0.35299999999999998</v>
      </c>
      <c r="T90" s="107">
        <v>0.18599999999999997</v>
      </c>
      <c r="U90" s="107">
        <v>1.9E-2</v>
      </c>
      <c r="V90" s="107">
        <v>2.1999999999999999E-2</v>
      </c>
      <c r="W90" s="107">
        <v>2.7E-2</v>
      </c>
      <c r="X90" s="107">
        <v>2.7E-2</v>
      </c>
      <c r="Y90" s="107">
        <v>2.7E-2</v>
      </c>
      <c r="Z90" s="107">
        <v>2.8000000000000001E-2</v>
      </c>
      <c r="AA90" s="107">
        <v>2.5999999999999999E-2</v>
      </c>
      <c r="AB90" s="107">
        <v>2.8000000000000001E-2</v>
      </c>
      <c r="AC90" s="107">
        <v>2.8000000000000001E-2</v>
      </c>
      <c r="AD90" s="107">
        <v>2.9000000000000001E-2</v>
      </c>
      <c r="AE90" s="107">
        <v>3.1E-2</v>
      </c>
      <c r="AF90" s="107">
        <v>3.1E-2</v>
      </c>
      <c r="AG90" s="107">
        <v>3.1E-2</v>
      </c>
      <c r="AH90" s="108">
        <v>3.1E-2</v>
      </c>
      <c r="AI90" s="108">
        <v>3.1E-2</v>
      </c>
      <c r="AJ90" s="108">
        <v>3.1E-2</v>
      </c>
      <c r="AK90" s="108">
        <v>3.1E-2</v>
      </c>
      <c r="AL90" s="108">
        <v>3.1E-2</v>
      </c>
      <c r="AM90" s="108">
        <v>3.1E-2</v>
      </c>
      <c r="AN90" s="108">
        <v>3.1E-2</v>
      </c>
      <c r="AO90" s="108">
        <v>3.1E-2</v>
      </c>
      <c r="AP90" s="108">
        <v>3.1E-2</v>
      </c>
      <c r="AQ90" s="108">
        <v>3.1E-2</v>
      </c>
      <c r="AR90" s="108">
        <v>3.1E-2</v>
      </c>
      <c r="AS90" s="108">
        <v>3.1E-2</v>
      </c>
      <c r="AT90" s="108">
        <v>3.1E-2</v>
      </c>
      <c r="AU90" s="108">
        <v>3.1E-2</v>
      </c>
      <c r="AV90" s="108">
        <v>3.1E-2</v>
      </c>
      <c r="AW90" s="108">
        <v>3.1E-2</v>
      </c>
      <c r="AX90" s="108">
        <v>3.1E-2</v>
      </c>
      <c r="AY90" s="108">
        <v>3.1E-2</v>
      </c>
      <c r="AZ90" s="108">
        <v>3.1E-2</v>
      </c>
      <c r="BA90" s="108">
        <v>3.1E-2</v>
      </c>
      <c r="BB90" s="108">
        <v>3.1E-2</v>
      </c>
    </row>
    <row r="91" spans="1:54" s="35" customFormat="1" ht="14.5" x14ac:dyDescent="0.35">
      <c r="A91" s="37"/>
      <c r="B91" s="37" t="s">
        <v>73</v>
      </c>
      <c r="C91" s="52">
        <v>60</v>
      </c>
      <c r="D91" s="107">
        <v>0</v>
      </c>
      <c r="E91" s="107">
        <v>0</v>
      </c>
      <c r="F91" s="107">
        <v>0</v>
      </c>
      <c r="G91" s="107">
        <v>0</v>
      </c>
      <c r="H91" s="107">
        <v>0</v>
      </c>
      <c r="I91" s="107">
        <v>0</v>
      </c>
      <c r="J91" s="107">
        <v>0</v>
      </c>
      <c r="K91" s="107">
        <v>0</v>
      </c>
      <c r="L91" s="107">
        <v>0</v>
      </c>
      <c r="M91" s="107">
        <v>0</v>
      </c>
      <c r="N91" s="107">
        <v>0</v>
      </c>
      <c r="O91" s="107">
        <v>0</v>
      </c>
      <c r="P91" s="107">
        <v>0</v>
      </c>
      <c r="Q91" s="107">
        <v>0</v>
      </c>
      <c r="R91" s="107">
        <v>0</v>
      </c>
      <c r="S91" s="107">
        <v>5.0000000000000001E-3</v>
      </c>
      <c r="T91" s="107">
        <v>8.9999999999999993E-3</v>
      </c>
      <c r="U91" s="107">
        <v>1.4E-2</v>
      </c>
      <c r="V91" s="107">
        <v>1.2999999999999999E-2</v>
      </c>
      <c r="W91" s="107">
        <v>1.4999999999999999E-2</v>
      </c>
      <c r="X91" s="107">
        <v>1.4999999999999999E-2</v>
      </c>
      <c r="Y91" s="107">
        <v>1.9E-2</v>
      </c>
      <c r="Z91" s="107">
        <v>1.7000000000000001E-2</v>
      </c>
      <c r="AA91" s="107">
        <v>1.0999999999999999E-2</v>
      </c>
      <c r="AB91" s="107">
        <v>1.7000000000000001E-2</v>
      </c>
      <c r="AC91" s="107">
        <v>1.7000000000000001E-2</v>
      </c>
      <c r="AD91" s="107">
        <v>2.1000000000000001E-2</v>
      </c>
      <c r="AE91" s="107">
        <v>1.9E-2</v>
      </c>
      <c r="AF91" s="107">
        <v>1.9E-2</v>
      </c>
      <c r="AG91" s="107">
        <v>1.7000000000000001E-2</v>
      </c>
      <c r="AH91" s="108">
        <v>1.7000000000000001E-2</v>
      </c>
      <c r="AI91" s="108">
        <v>1.7000000000000001E-2</v>
      </c>
      <c r="AJ91" s="108">
        <v>1.7000000000000001E-2</v>
      </c>
      <c r="AK91" s="108">
        <v>1.7000000000000001E-2</v>
      </c>
      <c r="AL91" s="108">
        <v>1.7000000000000001E-2</v>
      </c>
      <c r="AM91" s="108">
        <v>1.7000000000000001E-2</v>
      </c>
      <c r="AN91" s="108">
        <v>1.7000000000000001E-2</v>
      </c>
      <c r="AO91" s="108">
        <v>1.7000000000000001E-2</v>
      </c>
      <c r="AP91" s="108">
        <v>1.7000000000000001E-2</v>
      </c>
      <c r="AQ91" s="108">
        <v>1.7000000000000001E-2</v>
      </c>
      <c r="AR91" s="108">
        <v>1.7000000000000001E-2</v>
      </c>
      <c r="AS91" s="108">
        <v>1.7000000000000001E-2</v>
      </c>
      <c r="AT91" s="108">
        <v>1.7000000000000001E-2</v>
      </c>
      <c r="AU91" s="108">
        <v>1.7000000000000001E-2</v>
      </c>
      <c r="AV91" s="108">
        <v>1.7000000000000001E-2</v>
      </c>
      <c r="AW91" s="108">
        <v>1.7000000000000001E-2</v>
      </c>
      <c r="AX91" s="108">
        <v>1.7000000000000001E-2</v>
      </c>
      <c r="AY91" s="108">
        <v>1.7000000000000001E-2</v>
      </c>
      <c r="AZ91" s="108">
        <v>1.7000000000000001E-2</v>
      </c>
      <c r="BA91" s="108">
        <v>1.7000000000000001E-2</v>
      </c>
      <c r="BB91" s="108">
        <v>1.7000000000000001E-2</v>
      </c>
    </row>
    <row r="92" spans="1:54" s="35" customFormat="1" ht="14.5" x14ac:dyDescent="0.35">
      <c r="A92" s="37"/>
      <c r="B92" s="37" t="s">
        <v>74</v>
      </c>
      <c r="C92" s="52">
        <v>0</v>
      </c>
      <c r="D92" s="107">
        <v>0</v>
      </c>
      <c r="E92" s="107">
        <v>0</v>
      </c>
      <c r="F92" s="107">
        <v>0</v>
      </c>
      <c r="G92" s="107">
        <v>0</v>
      </c>
      <c r="H92" s="107">
        <v>0</v>
      </c>
      <c r="I92" s="107">
        <v>0</v>
      </c>
      <c r="J92" s="107">
        <v>0</v>
      </c>
      <c r="K92" s="107">
        <v>0</v>
      </c>
      <c r="L92" s="107">
        <v>0</v>
      </c>
      <c r="M92" s="107">
        <v>0</v>
      </c>
      <c r="N92" s="107">
        <v>0</v>
      </c>
      <c r="O92" s="107">
        <v>0</v>
      </c>
      <c r="P92" s="107">
        <v>0</v>
      </c>
      <c r="Q92" s="107">
        <v>0</v>
      </c>
      <c r="R92" s="107">
        <v>0</v>
      </c>
      <c r="S92" s="107">
        <v>5.0000000000000001E-3</v>
      </c>
      <c r="T92" s="107">
        <v>0.01</v>
      </c>
      <c r="U92" s="107">
        <v>1.4999999999999999E-2</v>
      </c>
      <c r="V92" s="107">
        <v>1.4999999999999999E-2</v>
      </c>
      <c r="W92" s="107">
        <v>1.7999999999999999E-2</v>
      </c>
      <c r="X92" s="107">
        <v>1.7999999999999999E-2</v>
      </c>
      <c r="Y92" s="107">
        <v>2.3E-2</v>
      </c>
      <c r="Z92" s="107">
        <v>2.1999999999999999E-2</v>
      </c>
      <c r="AA92" s="107">
        <v>0.02</v>
      </c>
      <c r="AB92" s="107">
        <v>2.5000000000000001E-2</v>
      </c>
      <c r="AC92" s="107">
        <v>2.4E-2</v>
      </c>
      <c r="AD92" s="107">
        <v>2.4E-2</v>
      </c>
      <c r="AE92" s="107">
        <v>2.3E-2</v>
      </c>
      <c r="AF92" s="107">
        <v>2.4E-2</v>
      </c>
      <c r="AG92" s="107">
        <v>2.4E-2</v>
      </c>
      <c r="AH92" s="108">
        <v>2.4E-2</v>
      </c>
      <c r="AI92" s="108">
        <v>2.4E-2</v>
      </c>
      <c r="AJ92" s="108">
        <v>2.4E-2</v>
      </c>
      <c r="AK92" s="108">
        <v>2.4E-2</v>
      </c>
      <c r="AL92" s="108">
        <v>2.4E-2</v>
      </c>
      <c r="AM92" s="108">
        <v>2.4E-2</v>
      </c>
      <c r="AN92" s="108">
        <v>2.4E-2</v>
      </c>
      <c r="AO92" s="108">
        <v>2.4E-2</v>
      </c>
      <c r="AP92" s="108">
        <v>2.4E-2</v>
      </c>
      <c r="AQ92" s="108">
        <v>2.4E-2</v>
      </c>
      <c r="AR92" s="108">
        <v>2.4E-2</v>
      </c>
      <c r="AS92" s="108">
        <v>2.4E-2</v>
      </c>
      <c r="AT92" s="108">
        <v>2.4E-2</v>
      </c>
      <c r="AU92" s="108">
        <v>2.4E-2</v>
      </c>
      <c r="AV92" s="108">
        <v>2.4E-2</v>
      </c>
      <c r="AW92" s="108">
        <v>2.4E-2</v>
      </c>
      <c r="AX92" s="108">
        <v>2.4E-2</v>
      </c>
      <c r="AY92" s="108">
        <v>2.4E-2</v>
      </c>
      <c r="AZ92" s="108">
        <v>2.4E-2</v>
      </c>
      <c r="BA92" s="108">
        <v>2.4E-2</v>
      </c>
      <c r="BB92" s="108">
        <v>2.4E-2</v>
      </c>
    </row>
    <row r="93" spans="1:54" s="58" customFormat="1" ht="14.5" x14ac:dyDescent="0.35">
      <c r="A93" s="50"/>
      <c r="B93" s="50" t="s">
        <v>75</v>
      </c>
      <c r="C93" s="53">
        <v>0</v>
      </c>
      <c r="D93" s="105">
        <v>0</v>
      </c>
      <c r="E93" s="105">
        <v>0</v>
      </c>
      <c r="F93" s="105">
        <v>0</v>
      </c>
      <c r="G93" s="105">
        <v>0</v>
      </c>
      <c r="H93" s="105">
        <v>0</v>
      </c>
      <c r="I93" s="105">
        <v>0</v>
      </c>
      <c r="J93" s="105">
        <v>0</v>
      </c>
      <c r="K93" s="105">
        <v>0</v>
      </c>
      <c r="L93" s="105">
        <v>0</v>
      </c>
      <c r="M93" s="105">
        <v>0</v>
      </c>
      <c r="N93" s="105">
        <v>0</v>
      </c>
      <c r="O93" s="105">
        <v>0</v>
      </c>
      <c r="P93" s="105">
        <v>0</v>
      </c>
      <c r="Q93" s="105">
        <v>0</v>
      </c>
      <c r="R93" s="105">
        <v>0</v>
      </c>
      <c r="S93" s="105">
        <v>4.0000000000000001E-3</v>
      </c>
      <c r="T93" s="105">
        <v>8.9999999999999993E-3</v>
      </c>
      <c r="U93" s="105">
        <v>1.2999999999999999E-2</v>
      </c>
      <c r="V93" s="105">
        <v>1.2E-2</v>
      </c>
      <c r="W93" s="105">
        <v>1.4E-2</v>
      </c>
      <c r="X93" s="105">
        <v>1.4E-2</v>
      </c>
      <c r="Y93" s="105">
        <v>1.2E-2</v>
      </c>
      <c r="Z93" s="105">
        <v>1.2999999999999999E-2</v>
      </c>
      <c r="AA93" s="105">
        <v>1.2E-2</v>
      </c>
      <c r="AB93" s="105">
        <v>1.0999999999999999E-2</v>
      </c>
      <c r="AC93" s="105">
        <v>1.2999999999999999E-2</v>
      </c>
      <c r="AD93" s="105">
        <v>1.4E-2</v>
      </c>
      <c r="AE93" s="105">
        <v>1.2999999999999999E-2</v>
      </c>
      <c r="AF93" s="105">
        <v>1.2999999999999999E-2</v>
      </c>
      <c r="AG93" s="105">
        <v>1.4E-2</v>
      </c>
      <c r="AH93" s="109">
        <v>1.4E-2</v>
      </c>
      <c r="AI93" s="109">
        <v>1.4E-2</v>
      </c>
      <c r="AJ93" s="109">
        <v>1.4E-2</v>
      </c>
      <c r="AK93" s="109">
        <v>1.4E-2</v>
      </c>
      <c r="AL93" s="109">
        <v>1.4E-2</v>
      </c>
      <c r="AM93" s="109">
        <v>1.4E-2</v>
      </c>
      <c r="AN93" s="109">
        <v>1.4E-2</v>
      </c>
      <c r="AO93" s="109">
        <v>1.4E-2</v>
      </c>
      <c r="AP93" s="109">
        <v>1.4E-2</v>
      </c>
      <c r="AQ93" s="109">
        <v>1.4E-2</v>
      </c>
      <c r="AR93" s="109">
        <v>1.4E-2</v>
      </c>
      <c r="AS93" s="109">
        <v>1.4E-2</v>
      </c>
      <c r="AT93" s="109">
        <v>1.4E-2</v>
      </c>
      <c r="AU93" s="109">
        <v>1.4E-2</v>
      </c>
      <c r="AV93" s="109">
        <v>1.4E-2</v>
      </c>
      <c r="AW93" s="109">
        <v>1.4E-2</v>
      </c>
      <c r="AX93" s="109">
        <v>1.4E-2</v>
      </c>
      <c r="AY93" s="109">
        <v>1.4E-2</v>
      </c>
      <c r="AZ93" s="109">
        <v>1.4E-2</v>
      </c>
      <c r="BA93" s="109">
        <v>1.4E-2</v>
      </c>
      <c r="BB93" s="109">
        <v>1.4E-2</v>
      </c>
    </row>
    <row r="94" spans="1:54" s="35" customFormat="1" ht="14.5" x14ac:dyDescent="0.35">
      <c r="A94" s="37" t="s">
        <v>76</v>
      </c>
      <c r="B94" s="37" t="s">
        <v>60</v>
      </c>
      <c r="C94" s="49" t="s">
        <v>38</v>
      </c>
      <c r="D94" s="107">
        <v>0</v>
      </c>
      <c r="E94" s="107">
        <v>0</v>
      </c>
      <c r="F94" s="107">
        <v>0</v>
      </c>
      <c r="G94" s="107">
        <v>0</v>
      </c>
      <c r="H94" s="107">
        <v>0</v>
      </c>
      <c r="I94" s="107">
        <v>0</v>
      </c>
      <c r="J94" s="107">
        <v>0</v>
      </c>
      <c r="K94" s="107">
        <v>0</v>
      </c>
      <c r="L94" s="107">
        <v>0</v>
      </c>
      <c r="M94" s="107">
        <v>0</v>
      </c>
      <c r="N94" s="107">
        <v>0</v>
      </c>
      <c r="O94" s="107">
        <v>0</v>
      </c>
      <c r="P94" s="107">
        <v>0</v>
      </c>
      <c r="Q94" s="107">
        <v>0</v>
      </c>
      <c r="R94" s="107">
        <v>0</v>
      </c>
      <c r="S94" s="107">
        <v>0</v>
      </c>
      <c r="T94" s="107">
        <v>0</v>
      </c>
      <c r="U94" s="107">
        <v>0.16800000000000001</v>
      </c>
      <c r="V94" s="107">
        <v>0.13600000000000001</v>
      </c>
      <c r="W94" s="107">
        <v>0.128</v>
      </c>
      <c r="X94" s="107">
        <v>0.128</v>
      </c>
      <c r="Y94" s="107">
        <v>0.11</v>
      </c>
      <c r="Z94" s="107">
        <v>0.105</v>
      </c>
      <c r="AA94" s="107">
        <v>0.104</v>
      </c>
      <c r="AB94" s="107">
        <v>9.1999999999999998E-2</v>
      </c>
      <c r="AC94" s="107">
        <v>8.4000000000000005E-2</v>
      </c>
      <c r="AD94" s="107">
        <v>7.9000000000000001E-2</v>
      </c>
      <c r="AE94" s="107">
        <v>7.5999999999999998E-2</v>
      </c>
      <c r="AF94" s="107">
        <v>6.8000000000000005E-2</v>
      </c>
      <c r="AG94" s="107">
        <v>6.3E-2</v>
      </c>
      <c r="AH94" s="108">
        <v>6.3E-2</v>
      </c>
      <c r="AI94" s="108">
        <v>6.3E-2</v>
      </c>
      <c r="AJ94" s="108">
        <v>6.3E-2</v>
      </c>
      <c r="AK94" s="108">
        <v>6.3E-2</v>
      </c>
      <c r="AL94" s="108">
        <v>6.3E-2</v>
      </c>
      <c r="AM94" s="108">
        <v>6.3E-2</v>
      </c>
      <c r="AN94" s="108">
        <v>6.3E-2</v>
      </c>
      <c r="AO94" s="108">
        <v>6.3E-2</v>
      </c>
      <c r="AP94" s="108">
        <v>6.3E-2</v>
      </c>
      <c r="AQ94" s="108">
        <v>6.3E-2</v>
      </c>
      <c r="AR94" s="108">
        <v>6.3E-2</v>
      </c>
      <c r="AS94" s="108">
        <v>6.3E-2</v>
      </c>
      <c r="AT94" s="108">
        <v>6.3E-2</v>
      </c>
      <c r="AU94" s="108">
        <v>6.3E-2</v>
      </c>
      <c r="AV94" s="108">
        <v>6.3E-2</v>
      </c>
      <c r="AW94" s="108">
        <v>6.3E-2</v>
      </c>
      <c r="AX94" s="108">
        <v>6.3E-2</v>
      </c>
      <c r="AY94" s="108">
        <v>6.3E-2</v>
      </c>
      <c r="AZ94" s="108">
        <v>6.3E-2</v>
      </c>
      <c r="BA94" s="108">
        <v>6.3E-2</v>
      </c>
      <c r="BB94" s="108">
        <v>6.3E-2</v>
      </c>
    </row>
    <row r="95" spans="1:54" s="35" customFormat="1" ht="14.5" x14ac:dyDescent="0.35">
      <c r="A95" s="37"/>
      <c r="B95" s="37" t="s">
        <v>72</v>
      </c>
      <c r="C95" s="52">
        <v>15</v>
      </c>
      <c r="D95" s="107">
        <v>0</v>
      </c>
      <c r="E95" s="107">
        <v>0</v>
      </c>
      <c r="F95" s="107">
        <v>0</v>
      </c>
      <c r="G95" s="107">
        <v>0</v>
      </c>
      <c r="H95" s="107">
        <v>0</v>
      </c>
      <c r="I95" s="107">
        <v>0</v>
      </c>
      <c r="J95" s="107">
        <v>0</v>
      </c>
      <c r="K95" s="107">
        <v>0</v>
      </c>
      <c r="L95" s="107">
        <v>0</v>
      </c>
      <c r="M95" s="107">
        <v>0</v>
      </c>
      <c r="N95" s="107">
        <v>0</v>
      </c>
      <c r="O95" s="107">
        <v>0</v>
      </c>
      <c r="P95" s="107">
        <v>0</v>
      </c>
      <c r="Q95" s="107">
        <v>0</v>
      </c>
      <c r="R95" s="107">
        <v>0</v>
      </c>
      <c r="S95" s="107">
        <v>0</v>
      </c>
      <c r="T95" s="107">
        <v>0</v>
      </c>
      <c r="U95" s="107">
        <v>0.10299999999999999</v>
      </c>
      <c r="V95" s="107">
        <v>8.5999999999999993E-2</v>
      </c>
      <c r="W95" s="107">
        <v>0.09</v>
      </c>
      <c r="X95" s="107">
        <v>0.09</v>
      </c>
      <c r="Y95" s="107">
        <v>9.1999999999999998E-2</v>
      </c>
      <c r="Z95" s="107">
        <v>8.6999999999999994E-2</v>
      </c>
      <c r="AA95" s="107">
        <v>7.5999999999999998E-2</v>
      </c>
      <c r="AB95" s="107">
        <v>8.4000000000000005E-2</v>
      </c>
      <c r="AC95" s="107">
        <v>7.4999999999999997E-2</v>
      </c>
      <c r="AD95" s="107">
        <v>6.9000000000000006E-2</v>
      </c>
      <c r="AE95" s="107">
        <v>5.8000000000000003E-2</v>
      </c>
      <c r="AF95" s="107">
        <v>5.1999999999999998E-2</v>
      </c>
      <c r="AG95" s="107">
        <v>4.9000000000000002E-2</v>
      </c>
      <c r="AH95" s="108">
        <v>4.9000000000000002E-2</v>
      </c>
      <c r="AI95" s="108">
        <v>4.9000000000000002E-2</v>
      </c>
      <c r="AJ95" s="108">
        <v>4.9000000000000002E-2</v>
      </c>
      <c r="AK95" s="108">
        <v>4.9000000000000002E-2</v>
      </c>
      <c r="AL95" s="108">
        <v>4.9000000000000002E-2</v>
      </c>
      <c r="AM95" s="108">
        <v>4.9000000000000002E-2</v>
      </c>
      <c r="AN95" s="108">
        <v>4.9000000000000002E-2</v>
      </c>
      <c r="AO95" s="108">
        <v>4.9000000000000002E-2</v>
      </c>
      <c r="AP95" s="108">
        <v>4.9000000000000002E-2</v>
      </c>
      <c r="AQ95" s="108">
        <v>4.9000000000000002E-2</v>
      </c>
      <c r="AR95" s="108">
        <v>4.9000000000000002E-2</v>
      </c>
      <c r="AS95" s="108">
        <v>4.9000000000000002E-2</v>
      </c>
      <c r="AT95" s="108">
        <v>4.9000000000000002E-2</v>
      </c>
      <c r="AU95" s="108">
        <v>4.9000000000000002E-2</v>
      </c>
      <c r="AV95" s="108">
        <v>4.9000000000000002E-2</v>
      </c>
      <c r="AW95" s="108">
        <v>4.9000000000000002E-2</v>
      </c>
      <c r="AX95" s="108">
        <v>4.9000000000000002E-2</v>
      </c>
      <c r="AY95" s="108">
        <v>4.9000000000000002E-2</v>
      </c>
      <c r="AZ95" s="108">
        <v>4.9000000000000002E-2</v>
      </c>
      <c r="BA95" s="108">
        <v>4.9000000000000002E-2</v>
      </c>
      <c r="BB95" s="108">
        <v>4.9000000000000002E-2</v>
      </c>
    </row>
    <row r="96" spans="1:54" s="35" customFormat="1" ht="14.5" x14ac:dyDescent="0.35">
      <c r="A96" s="16"/>
      <c r="B96" s="37" t="s">
        <v>192</v>
      </c>
      <c r="C96" s="52" t="s">
        <v>193</v>
      </c>
      <c r="D96" s="107">
        <v>0</v>
      </c>
      <c r="E96" s="107">
        <v>0</v>
      </c>
      <c r="F96" s="107">
        <v>0</v>
      </c>
      <c r="G96" s="107">
        <v>0</v>
      </c>
      <c r="H96" s="107">
        <v>0</v>
      </c>
      <c r="I96" s="107">
        <v>0</v>
      </c>
      <c r="J96" s="107">
        <v>0</v>
      </c>
      <c r="K96" s="107">
        <v>0</v>
      </c>
      <c r="L96" s="107">
        <v>0</v>
      </c>
      <c r="M96" s="107">
        <v>0</v>
      </c>
      <c r="N96" s="107">
        <v>0</v>
      </c>
      <c r="O96" s="107">
        <v>0</v>
      </c>
      <c r="P96" s="107">
        <v>0</v>
      </c>
      <c r="Q96" s="107">
        <v>0</v>
      </c>
      <c r="R96" s="107">
        <v>0</v>
      </c>
      <c r="S96" s="107">
        <v>0</v>
      </c>
      <c r="T96" s="107">
        <v>0</v>
      </c>
      <c r="U96" s="107">
        <v>0</v>
      </c>
      <c r="V96" s="107">
        <v>0</v>
      </c>
      <c r="W96" s="107">
        <v>0</v>
      </c>
      <c r="X96" s="107">
        <v>0</v>
      </c>
      <c r="Y96" s="107">
        <v>0</v>
      </c>
      <c r="Z96" s="107">
        <v>0</v>
      </c>
      <c r="AA96" s="107">
        <v>0</v>
      </c>
      <c r="AB96" s="107">
        <v>0</v>
      </c>
      <c r="AC96" s="107">
        <v>4.0000000000000001E-3</v>
      </c>
      <c r="AD96" s="107">
        <v>1.2E-2</v>
      </c>
      <c r="AE96" s="107">
        <v>2.4E-2</v>
      </c>
      <c r="AF96" s="107">
        <v>2.7E-2</v>
      </c>
      <c r="AG96" s="107">
        <v>3.5999999999999997E-2</v>
      </c>
      <c r="AH96" s="108">
        <v>3.5999999999999997E-2</v>
      </c>
      <c r="AI96" s="108">
        <v>3.5999999999999997E-2</v>
      </c>
      <c r="AJ96" s="108">
        <v>3.5999999999999997E-2</v>
      </c>
      <c r="AK96" s="108">
        <v>3.5999999999999997E-2</v>
      </c>
      <c r="AL96" s="108">
        <v>3.5999999999999997E-2</v>
      </c>
      <c r="AM96" s="108">
        <v>3.5999999999999997E-2</v>
      </c>
      <c r="AN96" s="108">
        <v>3.5999999999999997E-2</v>
      </c>
      <c r="AO96" s="108">
        <v>3.5999999999999997E-2</v>
      </c>
      <c r="AP96" s="108">
        <v>3.5999999999999997E-2</v>
      </c>
      <c r="AQ96" s="108">
        <v>3.5999999999999997E-2</v>
      </c>
      <c r="AR96" s="108">
        <v>3.5999999999999997E-2</v>
      </c>
      <c r="AS96" s="108">
        <v>3.5999999999999997E-2</v>
      </c>
      <c r="AT96" s="108">
        <v>3.5999999999999997E-2</v>
      </c>
      <c r="AU96" s="108">
        <v>3.5999999999999997E-2</v>
      </c>
      <c r="AV96" s="108">
        <v>3.5999999999999997E-2</v>
      </c>
      <c r="AW96" s="108">
        <v>3.5999999999999997E-2</v>
      </c>
      <c r="AX96" s="108">
        <v>3.5999999999999997E-2</v>
      </c>
      <c r="AY96" s="108">
        <v>3.5999999999999997E-2</v>
      </c>
      <c r="AZ96" s="108">
        <v>3.5999999999999997E-2</v>
      </c>
      <c r="BA96" s="108">
        <v>3.5999999999999997E-2</v>
      </c>
      <c r="BB96" s="108">
        <v>3.5999999999999997E-2</v>
      </c>
    </row>
    <row r="97" spans="1:54" s="35" customFormat="1" ht="14.5" x14ac:dyDescent="0.35">
      <c r="A97" s="16"/>
      <c r="B97" s="16" t="s">
        <v>64</v>
      </c>
      <c r="C97" s="57" t="s">
        <v>38</v>
      </c>
      <c r="D97" s="107">
        <v>0</v>
      </c>
      <c r="E97" s="107">
        <v>0</v>
      </c>
      <c r="F97" s="107">
        <v>0</v>
      </c>
      <c r="G97" s="107">
        <v>0</v>
      </c>
      <c r="H97" s="107">
        <v>0</v>
      </c>
      <c r="I97" s="107">
        <v>0</v>
      </c>
      <c r="J97" s="107">
        <v>0</v>
      </c>
      <c r="K97" s="107">
        <v>0</v>
      </c>
      <c r="L97" s="107">
        <v>0</v>
      </c>
      <c r="M97" s="107">
        <v>0</v>
      </c>
      <c r="N97" s="107">
        <v>0</v>
      </c>
      <c r="O97" s="107">
        <v>0</v>
      </c>
      <c r="P97" s="107">
        <v>0</v>
      </c>
      <c r="Q97" s="107">
        <v>0</v>
      </c>
      <c r="R97" s="107">
        <v>0</v>
      </c>
      <c r="S97" s="107">
        <v>0</v>
      </c>
      <c r="T97" s="107">
        <v>0</v>
      </c>
      <c r="U97" s="107">
        <v>0</v>
      </c>
      <c r="V97" s="107">
        <v>0</v>
      </c>
      <c r="W97" s="107">
        <v>0</v>
      </c>
      <c r="X97" s="107">
        <v>0</v>
      </c>
      <c r="Y97" s="107">
        <v>0</v>
      </c>
      <c r="Z97" s="107">
        <v>0</v>
      </c>
      <c r="AA97" s="107">
        <v>0</v>
      </c>
      <c r="AB97" s="107">
        <v>0</v>
      </c>
      <c r="AC97" s="107">
        <v>8.0000000000000002E-3</v>
      </c>
      <c r="AD97" s="107">
        <v>4.0000000000000001E-3</v>
      </c>
      <c r="AE97" s="107">
        <v>7.0000000000000001E-3</v>
      </c>
      <c r="AF97" s="107">
        <v>5.0000000000000001E-3</v>
      </c>
      <c r="AG97" s="107">
        <v>6.0000000000000001E-3</v>
      </c>
      <c r="AH97" s="108">
        <v>6.0000000000000001E-3</v>
      </c>
      <c r="AI97" s="108">
        <v>6.0000000000000001E-3</v>
      </c>
      <c r="AJ97" s="108">
        <v>6.0000000000000001E-3</v>
      </c>
      <c r="AK97" s="108">
        <v>6.0000000000000001E-3</v>
      </c>
      <c r="AL97" s="108">
        <v>6.0000000000000001E-3</v>
      </c>
      <c r="AM97" s="108">
        <v>6.0000000000000001E-3</v>
      </c>
      <c r="AN97" s="108">
        <v>6.0000000000000001E-3</v>
      </c>
      <c r="AO97" s="108">
        <v>6.0000000000000001E-3</v>
      </c>
      <c r="AP97" s="108">
        <v>6.0000000000000001E-3</v>
      </c>
      <c r="AQ97" s="108">
        <v>6.0000000000000001E-3</v>
      </c>
      <c r="AR97" s="108">
        <v>6.0000000000000001E-3</v>
      </c>
      <c r="AS97" s="108">
        <v>6.0000000000000001E-3</v>
      </c>
      <c r="AT97" s="108">
        <v>6.0000000000000001E-3</v>
      </c>
      <c r="AU97" s="108">
        <v>6.0000000000000001E-3</v>
      </c>
      <c r="AV97" s="108">
        <v>6.0000000000000001E-3</v>
      </c>
      <c r="AW97" s="108">
        <v>6.0000000000000001E-3</v>
      </c>
      <c r="AX97" s="108">
        <v>6.0000000000000001E-3</v>
      </c>
      <c r="AY97" s="108">
        <v>6.0000000000000001E-3</v>
      </c>
      <c r="AZ97" s="108">
        <v>6.0000000000000001E-3</v>
      </c>
      <c r="BA97" s="108">
        <v>6.0000000000000001E-3</v>
      </c>
      <c r="BB97" s="108">
        <v>6.0000000000000001E-3</v>
      </c>
    </row>
    <row r="98" spans="1:54" s="35" customFormat="1" ht="14.5" x14ac:dyDescent="0.35">
      <c r="A98" s="37"/>
      <c r="B98" s="37" t="s">
        <v>65</v>
      </c>
      <c r="C98" s="49" t="s">
        <v>38</v>
      </c>
      <c r="D98" s="107">
        <v>0</v>
      </c>
      <c r="E98" s="107">
        <v>0</v>
      </c>
      <c r="F98" s="107">
        <v>0</v>
      </c>
      <c r="G98" s="107">
        <v>0</v>
      </c>
      <c r="H98" s="107">
        <v>0</v>
      </c>
      <c r="I98" s="107">
        <v>0</v>
      </c>
      <c r="J98" s="107">
        <v>0</v>
      </c>
      <c r="K98" s="107">
        <v>0</v>
      </c>
      <c r="L98" s="107">
        <v>0</v>
      </c>
      <c r="M98" s="107">
        <v>0</v>
      </c>
      <c r="N98" s="107">
        <v>0</v>
      </c>
      <c r="O98" s="107">
        <v>0</v>
      </c>
      <c r="P98" s="107">
        <v>0</v>
      </c>
      <c r="Q98" s="107">
        <v>0</v>
      </c>
      <c r="R98" s="107">
        <v>0</v>
      </c>
      <c r="S98" s="107">
        <v>0</v>
      </c>
      <c r="T98" s="107">
        <v>0</v>
      </c>
      <c r="U98" s="107">
        <v>0</v>
      </c>
      <c r="V98" s="107">
        <v>0</v>
      </c>
      <c r="W98" s="107">
        <v>0</v>
      </c>
      <c r="X98" s="107">
        <v>0</v>
      </c>
      <c r="Y98" s="107">
        <v>0</v>
      </c>
      <c r="Z98" s="107">
        <v>0</v>
      </c>
      <c r="AA98" s="107">
        <v>0</v>
      </c>
      <c r="AB98" s="107">
        <v>0</v>
      </c>
      <c r="AC98" s="107">
        <v>1E-3</v>
      </c>
      <c r="AD98" s="107">
        <v>2E-3</v>
      </c>
      <c r="AE98" s="107">
        <v>3.0000000000000001E-3</v>
      </c>
      <c r="AF98" s="107">
        <v>4.0000000000000001E-3</v>
      </c>
      <c r="AG98" s="107">
        <v>5.0000000000000001E-3</v>
      </c>
      <c r="AH98" s="108">
        <v>5.0000000000000001E-3</v>
      </c>
      <c r="AI98" s="108">
        <v>5.0000000000000001E-3</v>
      </c>
      <c r="AJ98" s="108">
        <v>5.0000000000000001E-3</v>
      </c>
      <c r="AK98" s="108">
        <v>5.0000000000000001E-3</v>
      </c>
      <c r="AL98" s="108">
        <v>5.0000000000000001E-3</v>
      </c>
      <c r="AM98" s="108">
        <v>5.0000000000000001E-3</v>
      </c>
      <c r="AN98" s="108">
        <v>5.0000000000000001E-3</v>
      </c>
      <c r="AO98" s="108">
        <v>5.0000000000000001E-3</v>
      </c>
      <c r="AP98" s="108">
        <v>5.0000000000000001E-3</v>
      </c>
      <c r="AQ98" s="108">
        <v>5.0000000000000001E-3</v>
      </c>
      <c r="AR98" s="108">
        <v>5.0000000000000001E-3</v>
      </c>
      <c r="AS98" s="108">
        <v>5.0000000000000001E-3</v>
      </c>
      <c r="AT98" s="108">
        <v>5.0000000000000001E-3</v>
      </c>
      <c r="AU98" s="108">
        <v>5.0000000000000001E-3</v>
      </c>
      <c r="AV98" s="108">
        <v>5.0000000000000001E-3</v>
      </c>
      <c r="AW98" s="108">
        <v>5.0000000000000001E-3</v>
      </c>
      <c r="AX98" s="108">
        <v>5.0000000000000001E-3</v>
      </c>
      <c r="AY98" s="108">
        <v>5.0000000000000001E-3</v>
      </c>
      <c r="AZ98" s="108">
        <v>5.0000000000000001E-3</v>
      </c>
      <c r="BA98" s="108">
        <v>5.0000000000000001E-3</v>
      </c>
      <c r="BB98" s="108">
        <v>5.0000000000000001E-3</v>
      </c>
    </row>
    <row r="99" spans="1:54" s="35" customFormat="1" ht="14.5" x14ac:dyDescent="0.35">
      <c r="A99" s="16"/>
      <c r="B99" s="16" t="s">
        <v>58</v>
      </c>
      <c r="C99" s="57" t="s">
        <v>38</v>
      </c>
      <c r="D99" s="107">
        <v>0</v>
      </c>
      <c r="E99" s="107">
        <v>0</v>
      </c>
      <c r="F99" s="107">
        <v>0</v>
      </c>
      <c r="G99" s="107">
        <v>0</v>
      </c>
      <c r="H99" s="107">
        <v>0</v>
      </c>
      <c r="I99" s="107">
        <v>0</v>
      </c>
      <c r="J99" s="107">
        <v>0</v>
      </c>
      <c r="K99" s="107">
        <v>0</v>
      </c>
      <c r="L99" s="107">
        <v>0</v>
      </c>
      <c r="M99" s="107">
        <v>0</v>
      </c>
      <c r="N99" s="107">
        <v>0</v>
      </c>
      <c r="O99" s="107">
        <v>0</v>
      </c>
      <c r="P99" s="107">
        <v>0</v>
      </c>
      <c r="Q99" s="107">
        <v>0</v>
      </c>
      <c r="R99" s="107">
        <v>0</v>
      </c>
      <c r="S99" s="107">
        <v>0</v>
      </c>
      <c r="T99" s="107">
        <v>0</v>
      </c>
      <c r="U99" s="107">
        <v>0.61699999999999999</v>
      </c>
      <c r="V99" s="107">
        <v>0.61899999999999999</v>
      </c>
      <c r="W99" s="107">
        <v>0.68</v>
      </c>
      <c r="X99" s="107">
        <v>0.69400000000000006</v>
      </c>
      <c r="Y99" s="107">
        <v>0.70499999999999996</v>
      </c>
      <c r="Z99" s="107">
        <v>0.71399999999999997</v>
      </c>
      <c r="AA99" s="107">
        <v>0.72299999999999998</v>
      </c>
      <c r="AB99" s="107">
        <v>0.73499999999999999</v>
      </c>
      <c r="AC99" s="107">
        <v>0.73199999999999998</v>
      </c>
      <c r="AD99" s="107">
        <v>0.74299999999999999</v>
      </c>
      <c r="AE99" s="107">
        <v>0.751</v>
      </c>
      <c r="AF99" s="107">
        <v>0.77300000000000002</v>
      </c>
      <c r="AG99" s="107">
        <v>0.76800000000000002</v>
      </c>
      <c r="AH99" s="108">
        <v>0.76800000000000002</v>
      </c>
      <c r="AI99" s="108">
        <v>0.76800000000000002</v>
      </c>
      <c r="AJ99" s="108">
        <v>0.76800000000000002</v>
      </c>
      <c r="AK99" s="108">
        <v>0.76800000000000002</v>
      </c>
      <c r="AL99" s="108">
        <v>0.76800000000000002</v>
      </c>
      <c r="AM99" s="108">
        <v>0.76800000000000002</v>
      </c>
      <c r="AN99" s="108">
        <v>0.76800000000000002</v>
      </c>
      <c r="AO99" s="108">
        <v>0.76800000000000002</v>
      </c>
      <c r="AP99" s="108">
        <v>0.76800000000000002</v>
      </c>
      <c r="AQ99" s="108">
        <v>0.76800000000000002</v>
      </c>
      <c r="AR99" s="108">
        <v>0.76800000000000002</v>
      </c>
      <c r="AS99" s="108">
        <v>0.76800000000000002</v>
      </c>
      <c r="AT99" s="108">
        <v>0.76800000000000002</v>
      </c>
      <c r="AU99" s="108">
        <v>0.76800000000000002</v>
      </c>
      <c r="AV99" s="108">
        <v>0.76800000000000002</v>
      </c>
      <c r="AW99" s="108">
        <v>0.76800000000000002</v>
      </c>
      <c r="AX99" s="108">
        <v>0.76800000000000002</v>
      </c>
      <c r="AY99" s="108">
        <v>0.76800000000000002</v>
      </c>
      <c r="AZ99" s="108">
        <v>0.76800000000000002</v>
      </c>
      <c r="BA99" s="108">
        <v>0.76800000000000002</v>
      </c>
      <c r="BB99" s="108">
        <v>0.76800000000000002</v>
      </c>
    </row>
    <row r="100" spans="1:54" s="35" customFormat="1" ht="14.5" x14ac:dyDescent="0.35">
      <c r="A100" s="16"/>
      <c r="B100" s="16" t="s">
        <v>66</v>
      </c>
      <c r="C100" s="52">
        <v>0</v>
      </c>
      <c r="D100" s="107">
        <v>0</v>
      </c>
      <c r="E100" s="107">
        <v>0</v>
      </c>
      <c r="F100" s="107">
        <v>0</v>
      </c>
      <c r="G100" s="107">
        <v>0</v>
      </c>
      <c r="H100" s="107">
        <v>0</v>
      </c>
      <c r="I100" s="107">
        <v>0</v>
      </c>
      <c r="J100" s="107">
        <v>0</v>
      </c>
      <c r="K100" s="107">
        <v>0</v>
      </c>
      <c r="L100" s="107">
        <v>0</v>
      </c>
      <c r="M100" s="107">
        <v>0</v>
      </c>
      <c r="N100" s="107">
        <v>0</v>
      </c>
      <c r="O100" s="107">
        <v>0</v>
      </c>
      <c r="P100" s="107">
        <v>0</v>
      </c>
      <c r="Q100" s="107">
        <v>0</v>
      </c>
      <c r="R100" s="107">
        <v>0</v>
      </c>
      <c r="S100" s="107">
        <v>0</v>
      </c>
      <c r="T100" s="107">
        <v>0</v>
      </c>
      <c r="U100" s="107">
        <v>4.2999999999999997E-2</v>
      </c>
      <c r="V100" s="107">
        <v>2.8000000000000001E-2</v>
      </c>
      <c r="W100" s="107">
        <v>3.7999999999999999E-2</v>
      </c>
      <c r="X100" s="107">
        <v>3.7999999999999999E-2</v>
      </c>
      <c r="Y100" s="107">
        <v>3.5999999999999997E-2</v>
      </c>
      <c r="Z100" s="107">
        <v>3.3000000000000002E-2</v>
      </c>
      <c r="AA100" s="107">
        <v>2.9000000000000001E-2</v>
      </c>
      <c r="AB100" s="107">
        <v>2.9000000000000001E-2</v>
      </c>
      <c r="AC100" s="107">
        <v>2.8000000000000001E-2</v>
      </c>
      <c r="AD100" s="107">
        <v>3.3000000000000002E-2</v>
      </c>
      <c r="AE100" s="107">
        <v>2.7E-2</v>
      </c>
      <c r="AF100" s="107">
        <v>2.5000000000000001E-2</v>
      </c>
      <c r="AG100" s="107">
        <v>2.7E-2</v>
      </c>
      <c r="AH100" s="108">
        <v>2.7E-2</v>
      </c>
      <c r="AI100" s="108">
        <v>2.7E-2</v>
      </c>
      <c r="AJ100" s="108">
        <v>2.7E-2</v>
      </c>
      <c r="AK100" s="108">
        <v>2.7E-2</v>
      </c>
      <c r="AL100" s="108">
        <v>2.7E-2</v>
      </c>
      <c r="AM100" s="108">
        <v>2.7E-2</v>
      </c>
      <c r="AN100" s="108">
        <v>2.7E-2</v>
      </c>
      <c r="AO100" s="108">
        <v>2.7E-2</v>
      </c>
      <c r="AP100" s="108">
        <v>2.7E-2</v>
      </c>
      <c r="AQ100" s="108">
        <v>2.7E-2</v>
      </c>
      <c r="AR100" s="108">
        <v>2.7E-2</v>
      </c>
      <c r="AS100" s="108">
        <v>2.7E-2</v>
      </c>
      <c r="AT100" s="108">
        <v>2.7E-2</v>
      </c>
      <c r="AU100" s="108">
        <v>2.7E-2</v>
      </c>
      <c r="AV100" s="108">
        <v>2.7E-2</v>
      </c>
      <c r="AW100" s="108">
        <v>2.7E-2</v>
      </c>
      <c r="AX100" s="108">
        <v>2.7E-2</v>
      </c>
      <c r="AY100" s="108">
        <v>2.7E-2</v>
      </c>
      <c r="AZ100" s="108">
        <v>2.7E-2</v>
      </c>
      <c r="BA100" s="108">
        <v>2.7E-2</v>
      </c>
      <c r="BB100" s="108">
        <v>2.7E-2</v>
      </c>
    </row>
    <row r="101" spans="1:54" s="35" customFormat="1" ht="14.5" x14ac:dyDescent="0.35">
      <c r="A101" s="37"/>
      <c r="B101" s="37" t="s">
        <v>73</v>
      </c>
      <c r="C101" s="52">
        <v>60</v>
      </c>
      <c r="D101" s="107">
        <v>0</v>
      </c>
      <c r="E101" s="107">
        <v>0</v>
      </c>
      <c r="F101" s="107">
        <v>0</v>
      </c>
      <c r="G101" s="107">
        <v>0</v>
      </c>
      <c r="H101" s="107">
        <v>0</v>
      </c>
      <c r="I101" s="107">
        <v>0</v>
      </c>
      <c r="J101" s="107">
        <v>0</v>
      </c>
      <c r="K101" s="107">
        <v>0</v>
      </c>
      <c r="L101" s="107">
        <v>0</v>
      </c>
      <c r="M101" s="107">
        <v>0</v>
      </c>
      <c r="N101" s="107">
        <v>0</v>
      </c>
      <c r="O101" s="107">
        <v>0</v>
      </c>
      <c r="P101" s="107">
        <v>0</v>
      </c>
      <c r="Q101" s="107">
        <v>0</v>
      </c>
      <c r="R101" s="107">
        <v>0</v>
      </c>
      <c r="S101" s="107">
        <v>0</v>
      </c>
      <c r="T101" s="107">
        <v>0</v>
      </c>
      <c r="U101" s="107">
        <v>3.3000000000000002E-2</v>
      </c>
      <c r="V101" s="107">
        <v>8.5999999999999993E-2</v>
      </c>
      <c r="W101" s="107">
        <v>0.02</v>
      </c>
      <c r="X101" s="107">
        <v>0.02</v>
      </c>
      <c r="Y101" s="107">
        <v>1.9E-2</v>
      </c>
      <c r="Z101" s="107">
        <v>0.02</v>
      </c>
      <c r="AA101" s="107">
        <v>2.1999999999999999E-2</v>
      </c>
      <c r="AB101" s="107">
        <v>1.7999999999999999E-2</v>
      </c>
      <c r="AC101" s="107">
        <v>2.3E-2</v>
      </c>
      <c r="AD101" s="107">
        <v>1.7999999999999999E-2</v>
      </c>
      <c r="AE101" s="107">
        <v>1.2999999999999999E-2</v>
      </c>
      <c r="AF101" s="107">
        <v>1.0999999999999999E-2</v>
      </c>
      <c r="AG101" s="107">
        <v>0.01</v>
      </c>
      <c r="AH101" s="108">
        <v>0.01</v>
      </c>
      <c r="AI101" s="108">
        <v>0.01</v>
      </c>
      <c r="AJ101" s="108">
        <v>0.01</v>
      </c>
      <c r="AK101" s="108">
        <v>0.01</v>
      </c>
      <c r="AL101" s="108">
        <v>0.01</v>
      </c>
      <c r="AM101" s="108">
        <v>0.01</v>
      </c>
      <c r="AN101" s="108">
        <v>0.01</v>
      </c>
      <c r="AO101" s="108">
        <v>0.01</v>
      </c>
      <c r="AP101" s="108">
        <v>0.01</v>
      </c>
      <c r="AQ101" s="108">
        <v>0.01</v>
      </c>
      <c r="AR101" s="108">
        <v>0.01</v>
      </c>
      <c r="AS101" s="108">
        <v>0.01</v>
      </c>
      <c r="AT101" s="108">
        <v>0.01</v>
      </c>
      <c r="AU101" s="108">
        <v>0.01</v>
      </c>
      <c r="AV101" s="108">
        <v>0.01</v>
      </c>
      <c r="AW101" s="108">
        <v>0.01</v>
      </c>
      <c r="AX101" s="108">
        <v>0.01</v>
      </c>
      <c r="AY101" s="108">
        <v>0.01</v>
      </c>
      <c r="AZ101" s="108">
        <v>0.01</v>
      </c>
      <c r="BA101" s="108">
        <v>0.01</v>
      </c>
      <c r="BB101" s="108">
        <v>0.01</v>
      </c>
    </row>
    <row r="102" spans="1:54" s="35" customFormat="1" ht="14.5" x14ac:dyDescent="0.35">
      <c r="A102" s="37"/>
      <c r="B102" s="37" t="s">
        <v>74</v>
      </c>
      <c r="C102" s="55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0</v>
      </c>
      <c r="M102" s="107">
        <v>0</v>
      </c>
      <c r="N102" s="107">
        <v>0</v>
      </c>
      <c r="O102" s="107">
        <v>0</v>
      </c>
      <c r="P102" s="107">
        <v>0</v>
      </c>
      <c r="Q102" s="107">
        <v>0</v>
      </c>
      <c r="R102" s="107">
        <v>0</v>
      </c>
      <c r="S102" s="107">
        <v>0</v>
      </c>
      <c r="T102" s="107">
        <v>0</v>
      </c>
      <c r="U102" s="107">
        <v>1.9E-2</v>
      </c>
      <c r="V102" s="107">
        <v>1.4999999999999999E-2</v>
      </c>
      <c r="W102" s="107">
        <v>1.7000000000000001E-2</v>
      </c>
      <c r="X102" s="107">
        <v>1.7000000000000001E-2</v>
      </c>
      <c r="Y102" s="107">
        <v>2.4E-2</v>
      </c>
      <c r="Z102" s="107">
        <v>2.3E-2</v>
      </c>
      <c r="AA102" s="107">
        <v>2.1999999999999999E-2</v>
      </c>
      <c r="AB102" s="107">
        <v>2.1000000000000001E-2</v>
      </c>
      <c r="AC102" s="107">
        <v>2.1000000000000001E-2</v>
      </c>
      <c r="AD102" s="107">
        <v>1.7999999999999999E-2</v>
      </c>
      <c r="AE102" s="107">
        <v>1.7999999999999999E-2</v>
      </c>
      <c r="AF102" s="107">
        <v>1.4999999999999999E-2</v>
      </c>
      <c r="AG102" s="107">
        <v>1.7999999999999999E-2</v>
      </c>
      <c r="AH102" s="108">
        <v>1.7999999999999999E-2</v>
      </c>
      <c r="AI102" s="108">
        <v>1.7999999999999999E-2</v>
      </c>
      <c r="AJ102" s="108">
        <v>1.7999999999999999E-2</v>
      </c>
      <c r="AK102" s="108">
        <v>1.7999999999999999E-2</v>
      </c>
      <c r="AL102" s="108">
        <v>1.7999999999999999E-2</v>
      </c>
      <c r="AM102" s="108">
        <v>1.7999999999999999E-2</v>
      </c>
      <c r="AN102" s="108">
        <v>1.7999999999999999E-2</v>
      </c>
      <c r="AO102" s="108">
        <v>1.7999999999999999E-2</v>
      </c>
      <c r="AP102" s="108">
        <v>1.7999999999999999E-2</v>
      </c>
      <c r="AQ102" s="108">
        <v>1.7999999999999999E-2</v>
      </c>
      <c r="AR102" s="108">
        <v>1.7999999999999999E-2</v>
      </c>
      <c r="AS102" s="108">
        <v>1.7999999999999999E-2</v>
      </c>
      <c r="AT102" s="108">
        <v>1.7999999999999999E-2</v>
      </c>
      <c r="AU102" s="108">
        <v>1.7999999999999999E-2</v>
      </c>
      <c r="AV102" s="108">
        <v>1.7999999999999999E-2</v>
      </c>
      <c r="AW102" s="108">
        <v>1.7999999999999999E-2</v>
      </c>
      <c r="AX102" s="108">
        <v>1.7999999999999999E-2</v>
      </c>
      <c r="AY102" s="108">
        <v>1.7999999999999999E-2</v>
      </c>
      <c r="AZ102" s="108">
        <v>1.7999999999999999E-2</v>
      </c>
      <c r="BA102" s="108">
        <v>1.7999999999999999E-2</v>
      </c>
      <c r="BB102" s="108">
        <v>1.7999999999999999E-2</v>
      </c>
    </row>
    <row r="103" spans="1:54" s="40" customFormat="1" ht="14.5" x14ac:dyDescent="0.35">
      <c r="A103" s="50"/>
      <c r="B103" s="50" t="s">
        <v>75</v>
      </c>
      <c r="C103" s="53">
        <v>0</v>
      </c>
      <c r="D103" s="105">
        <v>0</v>
      </c>
      <c r="E103" s="105">
        <v>0</v>
      </c>
      <c r="F103" s="105">
        <v>0</v>
      </c>
      <c r="G103" s="105">
        <v>0</v>
      </c>
      <c r="H103" s="105">
        <v>0</v>
      </c>
      <c r="I103" s="105">
        <v>0</v>
      </c>
      <c r="J103" s="105">
        <v>0</v>
      </c>
      <c r="K103" s="105">
        <v>0</v>
      </c>
      <c r="L103" s="105">
        <v>0</v>
      </c>
      <c r="M103" s="105">
        <v>0</v>
      </c>
      <c r="N103" s="105">
        <v>0</v>
      </c>
      <c r="O103" s="105">
        <v>0</v>
      </c>
      <c r="P103" s="105">
        <v>0</v>
      </c>
      <c r="Q103" s="105">
        <v>0</v>
      </c>
      <c r="R103" s="105">
        <v>0</v>
      </c>
      <c r="S103" s="105">
        <v>0</v>
      </c>
      <c r="T103" s="105">
        <v>0</v>
      </c>
      <c r="U103" s="105">
        <v>8.0000000000000002E-3</v>
      </c>
      <c r="V103" s="105">
        <v>1.7999999999999999E-2</v>
      </c>
      <c r="W103" s="105">
        <v>1.2999999999999999E-2</v>
      </c>
      <c r="X103" s="105">
        <v>1.2999999999999999E-2</v>
      </c>
      <c r="Y103" s="105">
        <v>1.4E-2</v>
      </c>
      <c r="Z103" s="105">
        <v>1.7999999999999999E-2</v>
      </c>
      <c r="AA103" s="105">
        <v>2.4E-2</v>
      </c>
      <c r="AB103" s="105">
        <v>2.1000000000000001E-2</v>
      </c>
      <c r="AC103" s="105">
        <v>2.4E-2</v>
      </c>
      <c r="AD103" s="105">
        <v>2.1999999999999999E-2</v>
      </c>
      <c r="AE103" s="105">
        <v>2.3E-2</v>
      </c>
      <c r="AF103" s="105">
        <v>0.02</v>
      </c>
      <c r="AG103" s="105">
        <v>1.7999999999999999E-2</v>
      </c>
      <c r="AH103" s="109">
        <v>1.7999999999999999E-2</v>
      </c>
      <c r="AI103" s="109">
        <v>1.7999999999999999E-2</v>
      </c>
      <c r="AJ103" s="109">
        <v>1.7999999999999999E-2</v>
      </c>
      <c r="AK103" s="109">
        <v>1.7999999999999999E-2</v>
      </c>
      <c r="AL103" s="109">
        <v>1.7999999999999999E-2</v>
      </c>
      <c r="AM103" s="109">
        <v>1.7999999999999999E-2</v>
      </c>
      <c r="AN103" s="109">
        <v>1.7999999999999999E-2</v>
      </c>
      <c r="AO103" s="109">
        <v>1.7999999999999999E-2</v>
      </c>
      <c r="AP103" s="109">
        <v>1.7999999999999999E-2</v>
      </c>
      <c r="AQ103" s="109">
        <v>1.7999999999999999E-2</v>
      </c>
      <c r="AR103" s="109">
        <v>1.7999999999999999E-2</v>
      </c>
      <c r="AS103" s="109">
        <v>1.7999999999999999E-2</v>
      </c>
      <c r="AT103" s="109">
        <v>1.7999999999999999E-2</v>
      </c>
      <c r="AU103" s="109">
        <v>1.7999999999999999E-2</v>
      </c>
      <c r="AV103" s="109">
        <v>1.7999999999999999E-2</v>
      </c>
      <c r="AW103" s="109">
        <v>1.7999999999999999E-2</v>
      </c>
      <c r="AX103" s="109">
        <v>1.7999999999999999E-2</v>
      </c>
      <c r="AY103" s="109">
        <v>1.7999999999999999E-2</v>
      </c>
      <c r="AZ103" s="109">
        <v>1.7999999999999999E-2</v>
      </c>
      <c r="BA103" s="109">
        <v>1.7999999999999999E-2</v>
      </c>
      <c r="BB103" s="109">
        <v>1.7999999999999999E-2</v>
      </c>
    </row>
    <row r="104" spans="1:54" s="35" customFormat="1" ht="14.5" x14ac:dyDescent="0.35">
      <c r="A104" s="37" t="s">
        <v>77</v>
      </c>
      <c r="B104" s="37" t="s">
        <v>60</v>
      </c>
      <c r="C104" s="49" t="s">
        <v>38</v>
      </c>
      <c r="D104" s="107">
        <v>0</v>
      </c>
      <c r="E104" s="107">
        <v>0</v>
      </c>
      <c r="F104" s="107">
        <v>0</v>
      </c>
      <c r="G104" s="107">
        <v>0</v>
      </c>
      <c r="H104" s="107">
        <v>0</v>
      </c>
      <c r="I104" s="107">
        <v>0</v>
      </c>
      <c r="J104" s="107">
        <v>0</v>
      </c>
      <c r="K104" s="107">
        <v>0</v>
      </c>
      <c r="L104" s="107">
        <v>0</v>
      </c>
      <c r="M104" s="107">
        <v>0</v>
      </c>
      <c r="N104" s="107">
        <v>0</v>
      </c>
      <c r="O104" s="107">
        <v>0</v>
      </c>
      <c r="P104" s="107">
        <v>0</v>
      </c>
      <c r="Q104" s="107">
        <v>0</v>
      </c>
      <c r="R104" s="107">
        <v>0</v>
      </c>
      <c r="S104" s="107">
        <v>0</v>
      </c>
      <c r="T104" s="107">
        <v>0</v>
      </c>
      <c r="U104" s="107">
        <v>0.184</v>
      </c>
      <c r="V104" s="107">
        <v>0.155</v>
      </c>
      <c r="W104" s="107">
        <v>0.14599999999999999</v>
      </c>
      <c r="X104" s="107">
        <v>0.14599999999999999</v>
      </c>
      <c r="Y104" s="107">
        <v>0.105</v>
      </c>
      <c r="Z104" s="107">
        <v>5.3999999999999999E-2</v>
      </c>
      <c r="AA104" s="107">
        <v>3.9E-2</v>
      </c>
      <c r="AB104" s="107">
        <v>3.6999999999999998E-2</v>
      </c>
      <c r="AC104" s="107">
        <v>2.8000000000000001E-2</v>
      </c>
      <c r="AD104" s="107">
        <v>0.02</v>
      </c>
      <c r="AE104" s="107">
        <v>1.9E-2</v>
      </c>
      <c r="AF104" s="107">
        <v>1.7000000000000001E-2</v>
      </c>
      <c r="AG104" s="107">
        <v>1.4E-2</v>
      </c>
      <c r="AH104" s="108">
        <v>1.4E-2</v>
      </c>
      <c r="AI104" s="108">
        <v>1.4E-2</v>
      </c>
      <c r="AJ104" s="108">
        <v>1.4E-2</v>
      </c>
      <c r="AK104" s="108">
        <v>1.4E-2</v>
      </c>
      <c r="AL104" s="108">
        <v>1.4E-2</v>
      </c>
      <c r="AM104" s="108">
        <v>1.4E-2</v>
      </c>
      <c r="AN104" s="108">
        <v>1.4E-2</v>
      </c>
      <c r="AO104" s="108">
        <v>1.4E-2</v>
      </c>
      <c r="AP104" s="108">
        <v>1.4E-2</v>
      </c>
      <c r="AQ104" s="108">
        <v>1.4E-2</v>
      </c>
      <c r="AR104" s="108">
        <v>1.4E-2</v>
      </c>
      <c r="AS104" s="108">
        <v>1.4E-2</v>
      </c>
      <c r="AT104" s="108">
        <v>1.4E-2</v>
      </c>
      <c r="AU104" s="108">
        <v>1.4E-2</v>
      </c>
      <c r="AV104" s="108">
        <v>1.4E-2</v>
      </c>
      <c r="AW104" s="108">
        <v>1.4E-2</v>
      </c>
      <c r="AX104" s="108">
        <v>1.4E-2</v>
      </c>
      <c r="AY104" s="108">
        <v>1.4E-2</v>
      </c>
      <c r="AZ104" s="108">
        <v>1.4E-2</v>
      </c>
      <c r="BA104" s="108">
        <v>1.4E-2</v>
      </c>
      <c r="BB104" s="108">
        <v>1.4E-2</v>
      </c>
    </row>
    <row r="105" spans="1:54" s="35" customFormat="1" ht="14.5" x14ac:dyDescent="0.35">
      <c r="A105" s="37"/>
      <c r="B105" s="37" t="s">
        <v>72</v>
      </c>
      <c r="C105" s="52">
        <v>15</v>
      </c>
      <c r="D105" s="107">
        <v>0</v>
      </c>
      <c r="E105" s="107">
        <v>0</v>
      </c>
      <c r="F105" s="107">
        <v>0</v>
      </c>
      <c r="G105" s="107">
        <v>0</v>
      </c>
      <c r="H105" s="107">
        <v>0</v>
      </c>
      <c r="I105" s="107">
        <v>0</v>
      </c>
      <c r="J105" s="107">
        <v>0</v>
      </c>
      <c r="K105" s="107">
        <v>0</v>
      </c>
      <c r="L105" s="107">
        <v>0</v>
      </c>
      <c r="M105" s="107">
        <v>0</v>
      </c>
      <c r="N105" s="107">
        <v>0</v>
      </c>
      <c r="O105" s="107">
        <v>0</v>
      </c>
      <c r="P105" s="107">
        <v>0</v>
      </c>
      <c r="Q105" s="107">
        <v>0</v>
      </c>
      <c r="R105" s="107">
        <v>0</v>
      </c>
      <c r="S105" s="107">
        <v>0</v>
      </c>
      <c r="T105" s="107">
        <v>0</v>
      </c>
      <c r="U105" s="107">
        <v>3.5999999999999997E-2</v>
      </c>
      <c r="V105" s="107">
        <v>1.4999999999999999E-2</v>
      </c>
      <c r="W105" s="107">
        <v>1.6E-2</v>
      </c>
      <c r="X105" s="107">
        <v>1.6E-2</v>
      </c>
      <c r="Y105" s="107">
        <v>0.02</v>
      </c>
      <c r="Z105" s="107">
        <v>3.1E-2</v>
      </c>
      <c r="AA105" s="107">
        <v>8.9999999999999993E-3</v>
      </c>
      <c r="AB105" s="107">
        <v>2.3E-2</v>
      </c>
      <c r="AC105" s="107">
        <v>1.2999999999999999E-2</v>
      </c>
      <c r="AD105" s="107">
        <v>0.01</v>
      </c>
      <c r="AE105" s="107">
        <v>1.2E-2</v>
      </c>
      <c r="AF105" s="107">
        <v>1.4999999999999999E-2</v>
      </c>
      <c r="AG105" s="107">
        <v>1.2E-2</v>
      </c>
      <c r="AH105" s="108">
        <v>1.2E-2</v>
      </c>
      <c r="AI105" s="108">
        <v>1.2E-2</v>
      </c>
      <c r="AJ105" s="108">
        <v>1.2E-2</v>
      </c>
      <c r="AK105" s="108">
        <v>1.2E-2</v>
      </c>
      <c r="AL105" s="108">
        <v>1.2E-2</v>
      </c>
      <c r="AM105" s="108">
        <v>1.2E-2</v>
      </c>
      <c r="AN105" s="108">
        <v>1.2E-2</v>
      </c>
      <c r="AO105" s="108">
        <v>1.2E-2</v>
      </c>
      <c r="AP105" s="108">
        <v>1.2E-2</v>
      </c>
      <c r="AQ105" s="108">
        <v>1.2E-2</v>
      </c>
      <c r="AR105" s="108">
        <v>1.2E-2</v>
      </c>
      <c r="AS105" s="108">
        <v>1.2E-2</v>
      </c>
      <c r="AT105" s="108">
        <v>1.2E-2</v>
      </c>
      <c r="AU105" s="108">
        <v>1.2E-2</v>
      </c>
      <c r="AV105" s="108">
        <v>1.2E-2</v>
      </c>
      <c r="AW105" s="108">
        <v>1.2E-2</v>
      </c>
      <c r="AX105" s="108">
        <v>1.2E-2</v>
      </c>
      <c r="AY105" s="108">
        <v>1.2E-2</v>
      </c>
      <c r="AZ105" s="108">
        <v>1.2E-2</v>
      </c>
      <c r="BA105" s="108">
        <v>1.2E-2</v>
      </c>
      <c r="BB105" s="108">
        <v>1.2E-2</v>
      </c>
    </row>
    <row r="106" spans="1:54" s="35" customFormat="1" ht="14.5" x14ac:dyDescent="0.35">
      <c r="A106" s="37"/>
      <c r="B106" s="37" t="s">
        <v>192</v>
      </c>
      <c r="C106" s="52" t="s">
        <v>193</v>
      </c>
      <c r="D106" s="107">
        <v>0</v>
      </c>
      <c r="E106" s="107">
        <v>0</v>
      </c>
      <c r="F106" s="107">
        <v>0</v>
      </c>
      <c r="G106" s="107">
        <v>0</v>
      </c>
      <c r="H106" s="107">
        <v>0</v>
      </c>
      <c r="I106" s="107">
        <v>0</v>
      </c>
      <c r="J106" s="107">
        <v>0</v>
      </c>
      <c r="K106" s="107">
        <v>0</v>
      </c>
      <c r="L106" s="107">
        <v>0</v>
      </c>
      <c r="M106" s="107">
        <v>0</v>
      </c>
      <c r="N106" s="107">
        <v>0</v>
      </c>
      <c r="O106" s="107">
        <v>0</v>
      </c>
      <c r="P106" s="107">
        <v>0</v>
      </c>
      <c r="Q106" s="107">
        <v>0</v>
      </c>
      <c r="R106" s="107">
        <v>0</v>
      </c>
      <c r="S106" s="107">
        <v>0</v>
      </c>
      <c r="T106" s="107">
        <v>0</v>
      </c>
      <c r="U106" s="107">
        <v>0</v>
      </c>
      <c r="V106" s="107">
        <v>0</v>
      </c>
      <c r="W106" s="107">
        <v>0</v>
      </c>
      <c r="X106" s="107">
        <v>0</v>
      </c>
      <c r="Y106" s="107">
        <v>0</v>
      </c>
      <c r="Z106" s="107">
        <v>0</v>
      </c>
      <c r="AA106" s="107">
        <v>0</v>
      </c>
      <c r="AB106" s="107">
        <v>0</v>
      </c>
      <c r="AC106" s="107">
        <v>5.0000000000000001E-3</v>
      </c>
      <c r="AD106" s="107">
        <v>4.0000000000000001E-3</v>
      </c>
      <c r="AE106" s="107">
        <v>2E-3</v>
      </c>
      <c r="AF106" s="107">
        <v>2E-3</v>
      </c>
      <c r="AG106" s="107">
        <v>0</v>
      </c>
      <c r="AH106" s="108">
        <v>0</v>
      </c>
      <c r="AI106" s="108">
        <v>0</v>
      </c>
      <c r="AJ106" s="108">
        <v>0</v>
      </c>
      <c r="AK106" s="108">
        <v>0</v>
      </c>
      <c r="AL106" s="108">
        <v>0</v>
      </c>
      <c r="AM106" s="108">
        <v>0</v>
      </c>
      <c r="AN106" s="108">
        <v>0</v>
      </c>
      <c r="AO106" s="108">
        <v>0</v>
      </c>
      <c r="AP106" s="108">
        <v>0</v>
      </c>
      <c r="AQ106" s="108">
        <v>0</v>
      </c>
      <c r="AR106" s="108">
        <v>0</v>
      </c>
      <c r="AS106" s="108">
        <v>0</v>
      </c>
      <c r="AT106" s="108">
        <v>0</v>
      </c>
      <c r="AU106" s="108">
        <v>0</v>
      </c>
      <c r="AV106" s="108">
        <v>0</v>
      </c>
      <c r="AW106" s="108">
        <v>0</v>
      </c>
      <c r="AX106" s="108">
        <v>0</v>
      </c>
      <c r="AY106" s="108">
        <v>0</v>
      </c>
      <c r="AZ106" s="108">
        <v>0</v>
      </c>
      <c r="BA106" s="108">
        <v>0</v>
      </c>
      <c r="BB106" s="108">
        <v>0</v>
      </c>
    </row>
    <row r="107" spans="1:54" s="35" customFormat="1" ht="14.5" x14ac:dyDescent="0.35">
      <c r="A107" s="37"/>
      <c r="B107" s="16" t="s">
        <v>64</v>
      </c>
      <c r="C107" s="57" t="s">
        <v>38</v>
      </c>
      <c r="D107" s="107">
        <v>0</v>
      </c>
      <c r="E107" s="107">
        <v>0</v>
      </c>
      <c r="F107" s="107">
        <v>0</v>
      </c>
      <c r="G107" s="107">
        <v>0</v>
      </c>
      <c r="H107" s="107">
        <v>0</v>
      </c>
      <c r="I107" s="107">
        <v>0</v>
      </c>
      <c r="J107" s="107">
        <v>0</v>
      </c>
      <c r="K107" s="107">
        <v>0</v>
      </c>
      <c r="L107" s="107">
        <v>0</v>
      </c>
      <c r="M107" s="107">
        <v>0</v>
      </c>
      <c r="N107" s="107">
        <v>0</v>
      </c>
      <c r="O107" s="107">
        <v>0</v>
      </c>
      <c r="P107" s="107">
        <v>0</v>
      </c>
      <c r="Q107" s="107">
        <v>0</v>
      </c>
      <c r="R107" s="107">
        <v>0</v>
      </c>
      <c r="S107" s="107">
        <v>0</v>
      </c>
      <c r="T107" s="107">
        <v>0</v>
      </c>
      <c r="U107" s="107">
        <v>0</v>
      </c>
      <c r="V107" s="107">
        <v>0</v>
      </c>
      <c r="W107" s="107">
        <v>0</v>
      </c>
      <c r="X107" s="107">
        <v>0</v>
      </c>
      <c r="Y107" s="107">
        <v>0</v>
      </c>
      <c r="Z107" s="107">
        <v>0</v>
      </c>
      <c r="AA107" s="107">
        <v>0</v>
      </c>
      <c r="AB107" s="107">
        <v>0</v>
      </c>
      <c r="AC107" s="107">
        <v>0</v>
      </c>
      <c r="AD107" s="107">
        <v>5.0000000000000001E-3</v>
      </c>
      <c r="AE107" s="107">
        <v>0</v>
      </c>
      <c r="AF107" s="107">
        <v>0</v>
      </c>
      <c r="AG107" s="107">
        <v>3.0000000000000001E-3</v>
      </c>
      <c r="AH107" s="108">
        <v>3.0000000000000001E-3</v>
      </c>
      <c r="AI107" s="108">
        <v>3.0000000000000001E-3</v>
      </c>
      <c r="AJ107" s="108">
        <v>3.0000000000000001E-3</v>
      </c>
      <c r="AK107" s="108">
        <v>3.0000000000000001E-3</v>
      </c>
      <c r="AL107" s="108">
        <v>3.0000000000000001E-3</v>
      </c>
      <c r="AM107" s="108">
        <v>3.0000000000000001E-3</v>
      </c>
      <c r="AN107" s="108">
        <v>3.0000000000000001E-3</v>
      </c>
      <c r="AO107" s="108">
        <v>3.0000000000000001E-3</v>
      </c>
      <c r="AP107" s="108">
        <v>3.0000000000000001E-3</v>
      </c>
      <c r="AQ107" s="108">
        <v>3.0000000000000001E-3</v>
      </c>
      <c r="AR107" s="108">
        <v>3.0000000000000001E-3</v>
      </c>
      <c r="AS107" s="108">
        <v>3.0000000000000001E-3</v>
      </c>
      <c r="AT107" s="108">
        <v>3.0000000000000001E-3</v>
      </c>
      <c r="AU107" s="108">
        <v>3.0000000000000001E-3</v>
      </c>
      <c r="AV107" s="108">
        <v>3.0000000000000001E-3</v>
      </c>
      <c r="AW107" s="108">
        <v>3.0000000000000001E-3</v>
      </c>
      <c r="AX107" s="108">
        <v>3.0000000000000001E-3</v>
      </c>
      <c r="AY107" s="108">
        <v>3.0000000000000001E-3</v>
      </c>
      <c r="AZ107" s="108">
        <v>3.0000000000000001E-3</v>
      </c>
      <c r="BA107" s="108">
        <v>3.0000000000000001E-3</v>
      </c>
      <c r="BB107" s="108">
        <v>3.0000000000000001E-3</v>
      </c>
    </row>
    <row r="108" spans="1:54" s="35" customFormat="1" ht="14.5" x14ac:dyDescent="0.35">
      <c r="A108" s="37"/>
      <c r="B108" s="37" t="s">
        <v>58</v>
      </c>
      <c r="C108" s="49" t="s">
        <v>38</v>
      </c>
      <c r="D108" s="107">
        <v>0</v>
      </c>
      <c r="E108" s="107">
        <v>0</v>
      </c>
      <c r="F108" s="107">
        <v>0</v>
      </c>
      <c r="G108" s="107">
        <v>0</v>
      </c>
      <c r="H108" s="107">
        <v>0</v>
      </c>
      <c r="I108" s="107">
        <v>0</v>
      </c>
      <c r="J108" s="107">
        <v>0</v>
      </c>
      <c r="K108" s="107">
        <v>0</v>
      </c>
      <c r="L108" s="107">
        <v>0</v>
      </c>
      <c r="M108" s="107">
        <v>0</v>
      </c>
      <c r="N108" s="107">
        <v>0</v>
      </c>
      <c r="O108" s="107">
        <v>0</v>
      </c>
      <c r="P108" s="107">
        <v>0</v>
      </c>
      <c r="Q108" s="107">
        <v>0</v>
      </c>
      <c r="R108" s="107">
        <v>0</v>
      </c>
      <c r="S108" s="107">
        <v>0</v>
      </c>
      <c r="T108" s="107">
        <v>0</v>
      </c>
      <c r="U108" s="107">
        <v>0.73899999999999999</v>
      </c>
      <c r="V108" s="107">
        <v>0.76600000000000001</v>
      </c>
      <c r="W108" s="107">
        <v>0.80600000000000005</v>
      </c>
      <c r="X108" s="107">
        <v>0.80800000000000005</v>
      </c>
      <c r="Y108" s="107">
        <v>0.82099999999999995</v>
      </c>
      <c r="Z108" s="107">
        <v>0.877</v>
      </c>
      <c r="AA108" s="107">
        <v>0.91600000000000004</v>
      </c>
      <c r="AB108" s="107">
        <v>0.92500000000000004</v>
      </c>
      <c r="AC108" s="107">
        <v>0.88200000000000001</v>
      </c>
      <c r="AD108" s="107">
        <v>0.94499999999999995</v>
      </c>
      <c r="AE108" s="107">
        <v>0.94799999999999995</v>
      </c>
      <c r="AF108" s="107">
        <v>0.95</v>
      </c>
      <c r="AG108" s="107">
        <v>0.94199999999999995</v>
      </c>
      <c r="AH108" s="108">
        <v>0.94199999999999995</v>
      </c>
      <c r="AI108" s="108">
        <v>0.94199999999999995</v>
      </c>
      <c r="AJ108" s="108">
        <v>0.94199999999999995</v>
      </c>
      <c r="AK108" s="108">
        <v>0.94199999999999995</v>
      </c>
      <c r="AL108" s="108">
        <v>0.94199999999999995</v>
      </c>
      <c r="AM108" s="108">
        <v>0.94199999999999995</v>
      </c>
      <c r="AN108" s="108">
        <v>0.94199999999999995</v>
      </c>
      <c r="AO108" s="108">
        <v>0.94199999999999995</v>
      </c>
      <c r="AP108" s="108">
        <v>0.94199999999999995</v>
      </c>
      <c r="AQ108" s="108">
        <v>0.94199999999999995</v>
      </c>
      <c r="AR108" s="108">
        <v>0.94199999999999995</v>
      </c>
      <c r="AS108" s="108">
        <v>0.94199999999999995</v>
      </c>
      <c r="AT108" s="108">
        <v>0.94199999999999995</v>
      </c>
      <c r="AU108" s="108">
        <v>0.94199999999999995</v>
      </c>
      <c r="AV108" s="108">
        <v>0.94199999999999995</v>
      </c>
      <c r="AW108" s="108">
        <v>0.94199999999999995</v>
      </c>
      <c r="AX108" s="108">
        <v>0.94199999999999995</v>
      </c>
      <c r="AY108" s="108">
        <v>0.94199999999999995</v>
      </c>
      <c r="AZ108" s="108">
        <v>0.94199999999999995</v>
      </c>
      <c r="BA108" s="108">
        <v>0.94199999999999995</v>
      </c>
      <c r="BB108" s="108">
        <v>0.94199999999999995</v>
      </c>
    </row>
    <row r="109" spans="1:54" s="35" customFormat="1" ht="14.5" x14ac:dyDescent="0.35">
      <c r="A109" s="16"/>
      <c r="B109" s="16" t="s">
        <v>66</v>
      </c>
      <c r="C109" s="55">
        <v>0</v>
      </c>
      <c r="D109" s="107">
        <v>0</v>
      </c>
      <c r="E109" s="107">
        <v>0</v>
      </c>
      <c r="F109" s="107">
        <v>0</v>
      </c>
      <c r="G109" s="107">
        <v>0</v>
      </c>
      <c r="H109" s="107">
        <v>0</v>
      </c>
      <c r="I109" s="107">
        <v>0</v>
      </c>
      <c r="J109" s="107">
        <v>0</v>
      </c>
      <c r="K109" s="107">
        <v>0</v>
      </c>
      <c r="L109" s="107">
        <v>0</v>
      </c>
      <c r="M109" s="107">
        <v>0</v>
      </c>
      <c r="N109" s="107">
        <v>0</v>
      </c>
      <c r="O109" s="107">
        <v>0</v>
      </c>
      <c r="P109" s="107">
        <v>0</v>
      </c>
      <c r="Q109" s="107">
        <v>0</v>
      </c>
      <c r="R109" s="107">
        <v>0</v>
      </c>
      <c r="S109" s="107">
        <v>0</v>
      </c>
      <c r="T109" s="107">
        <v>0</v>
      </c>
      <c r="U109" s="107">
        <v>8.9999999999999993E-3</v>
      </c>
      <c r="V109" s="107">
        <v>5.0000000000000001E-3</v>
      </c>
      <c r="W109" s="107">
        <v>7.0000000000000001E-3</v>
      </c>
      <c r="X109" s="107">
        <v>7.0000000000000001E-3</v>
      </c>
      <c r="Y109" s="107">
        <v>7.0000000000000001E-3</v>
      </c>
      <c r="Z109" s="107">
        <v>4.0000000000000001E-3</v>
      </c>
      <c r="AA109" s="107">
        <v>3.0000000000000001E-3</v>
      </c>
      <c r="AB109" s="107">
        <v>4.0000000000000001E-3</v>
      </c>
      <c r="AC109" s="107">
        <v>5.0000000000000001E-3</v>
      </c>
      <c r="AD109" s="107">
        <v>5.0000000000000001E-3</v>
      </c>
      <c r="AE109" s="107">
        <v>2E-3</v>
      </c>
      <c r="AF109" s="107">
        <v>0</v>
      </c>
      <c r="AG109" s="107">
        <v>1E-3</v>
      </c>
      <c r="AH109" s="108">
        <v>1E-3</v>
      </c>
      <c r="AI109" s="108">
        <v>1E-3</v>
      </c>
      <c r="AJ109" s="108">
        <v>1E-3</v>
      </c>
      <c r="AK109" s="108">
        <v>1E-3</v>
      </c>
      <c r="AL109" s="108">
        <v>1E-3</v>
      </c>
      <c r="AM109" s="108">
        <v>1E-3</v>
      </c>
      <c r="AN109" s="108">
        <v>1E-3</v>
      </c>
      <c r="AO109" s="108">
        <v>1E-3</v>
      </c>
      <c r="AP109" s="108">
        <v>1E-3</v>
      </c>
      <c r="AQ109" s="108">
        <v>1E-3</v>
      </c>
      <c r="AR109" s="108">
        <v>1E-3</v>
      </c>
      <c r="AS109" s="108">
        <v>1E-3</v>
      </c>
      <c r="AT109" s="108">
        <v>1E-3</v>
      </c>
      <c r="AU109" s="108">
        <v>1E-3</v>
      </c>
      <c r="AV109" s="108">
        <v>1E-3</v>
      </c>
      <c r="AW109" s="108">
        <v>1E-3</v>
      </c>
      <c r="AX109" s="108">
        <v>1E-3</v>
      </c>
      <c r="AY109" s="108">
        <v>1E-3</v>
      </c>
      <c r="AZ109" s="108">
        <v>1E-3</v>
      </c>
      <c r="BA109" s="108">
        <v>1E-3</v>
      </c>
      <c r="BB109" s="108">
        <v>1E-3</v>
      </c>
    </row>
    <row r="110" spans="1:54" s="35" customFormat="1" ht="14.5" x14ac:dyDescent="0.35">
      <c r="A110" s="37"/>
      <c r="B110" s="37" t="s">
        <v>73</v>
      </c>
      <c r="C110" s="52">
        <v>60</v>
      </c>
      <c r="D110" s="107">
        <v>0</v>
      </c>
      <c r="E110" s="107">
        <v>0</v>
      </c>
      <c r="F110" s="107">
        <v>0</v>
      </c>
      <c r="G110" s="107">
        <v>0</v>
      </c>
      <c r="H110" s="107">
        <v>0</v>
      </c>
      <c r="I110" s="107">
        <v>0</v>
      </c>
      <c r="J110" s="107">
        <v>0</v>
      </c>
      <c r="K110" s="107">
        <v>0</v>
      </c>
      <c r="L110" s="107">
        <v>0</v>
      </c>
      <c r="M110" s="107">
        <v>0</v>
      </c>
      <c r="N110" s="107">
        <v>0</v>
      </c>
      <c r="O110" s="107">
        <v>0</v>
      </c>
      <c r="P110" s="107">
        <v>0</v>
      </c>
      <c r="Q110" s="107">
        <v>0</v>
      </c>
      <c r="R110" s="107">
        <v>0</v>
      </c>
      <c r="S110" s="107">
        <v>0</v>
      </c>
      <c r="T110" s="107">
        <v>0</v>
      </c>
      <c r="U110" s="107">
        <v>6.0000000000000001E-3</v>
      </c>
      <c r="V110" s="107">
        <v>0.02</v>
      </c>
      <c r="W110" s="107">
        <v>7.0000000000000001E-3</v>
      </c>
      <c r="X110" s="107">
        <v>7.0000000000000001E-3</v>
      </c>
      <c r="Y110" s="107">
        <v>2.1000000000000001E-2</v>
      </c>
      <c r="Z110" s="107">
        <v>8.0000000000000002E-3</v>
      </c>
      <c r="AA110" s="107">
        <v>2E-3</v>
      </c>
      <c r="AB110" s="107">
        <v>0</v>
      </c>
      <c r="AC110" s="107">
        <v>0</v>
      </c>
      <c r="AD110" s="107">
        <v>3.0000000000000001E-3</v>
      </c>
      <c r="AE110" s="107">
        <v>3.0000000000000001E-3</v>
      </c>
      <c r="AF110" s="107">
        <v>4.0000000000000001E-3</v>
      </c>
      <c r="AG110" s="107">
        <v>1.2999999999999999E-2</v>
      </c>
      <c r="AH110" s="108">
        <v>1.2999999999999999E-2</v>
      </c>
      <c r="AI110" s="108">
        <v>1.2999999999999999E-2</v>
      </c>
      <c r="AJ110" s="108">
        <v>1.2999999999999999E-2</v>
      </c>
      <c r="AK110" s="108">
        <v>1.2999999999999999E-2</v>
      </c>
      <c r="AL110" s="108">
        <v>1.2999999999999999E-2</v>
      </c>
      <c r="AM110" s="108">
        <v>1.2999999999999999E-2</v>
      </c>
      <c r="AN110" s="108">
        <v>1.2999999999999999E-2</v>
      </c>
      <c r="AO110" s="108">
        <v>1.2999999999999999E-2</v>
      </c>
      <c r="AP110" s="108">
        <v>1.2999999999999999E-2</v>
      </c>
      <c r="AQ110" s="108">
        <v>1.2999999999999999E-2</v>
      </c>
      <c r="AR110" s="108">
        <v>1.2999999999999999E-2</v>
      </c>
      <c r="AS110" s="108">
        <v>1.2999999999999999E-2</v>
      </c>
      <c r="AT110" s="108">
        <v>1.2999999999999999E-2</v>
      </c>
      <c r="AU110" s="108">
        <v>1.2999999999999999E-2</v>
      </c>
      <c r="AV110" s="108">
        <v>1.2999999999999999E-2</v>
      </c>
      <c r="AW110" s="108">
        <v>1.2999999999999999E-2</v>
      </c>
      <c r="AX110" s="108">
        <v>1.2999999999999999E-2</v>
      </c>
      <c r="AY110" s="108">
        <v>1.2999999999999999E-2</v>
      </c>
      <c r="AZ110" s="108">
        <v>1.2999999999999999E-2</v>
      </c>
      <c r="BA110" s="108">
        <v>1.2999999999999999E-2</v>
      </c>
      <c r="BB110" s="108">
        <v>1.2999999999999999E-2</v>
      </c>
    </row>
    <row r="111" spans="1:54" s="35" customFormat="1" ht="14.5" x14ac:dyDescent="0.35">
      <c r="A111" s="37"/>
      <c r="B111" s="37" t="s">
        <v>74</v>
      </c>
      <c r="C111" s="52">
        <v>0</v>
      </c>
      <c r="D111" s="107">
        <v>0</v>
      </c>
      <c r="E111" s="107">
        <v>0</v>
      </c>
      <c r="F111" s="107">
        <v>0</v>
      </c>
      <c r="G111" s="107">
        <v>0</v>
      </c>
      <c r="H111" s="107">
        <v>0</v>
      </c>
      <c r="I111" s="107">
        <v>0</v>
      </c>
      <c r="J111" s="107">
        <v>0</v>
      </c>
      <c r="K111" s="107">
        <v>0</v>
      </c>
      <c r="L111" s="107">
        <v>0</v>
      </c>
      <c r="M111" s="107">
        <v>0</v>
      </c>
      <c r="N111" s="107">
        <v>0</v>
      </c>
      <c r="O111" s="107">
        <v>0</v>
      </c>
      <c r="P111" s="107">
        <v>0</v>
      </c>
      <c r="Q111" s="107">
        <v>0</v>
      </c>
      <c r="R111" s="107">
        <v>0</v>
      </c>
      <c r="S111" s="107">
        <v>0</v>
      </c>
      <c r="T111" s="107">
        <v>0</v>
      </c>
      <c r="U111" s="107">
        <v>2.1000000000000001E-2</v>
      </c>
      <c r="V111" s="107">
        <v>3.5000000000000003E-2</v>
      </c>
      <c r="W111" s="107">
        <v>1.4E-2</v>
      </c>
      <c r="X111" s="107">
        <v>1.4E-2</v>
      </c>
      <c r="Y111" s="107">
        <v>2.3E-2</v>
      </c>
      <c r="Z111" s="107">
        <v>2.5999999999999999E-2</v>
      </c>
      <c r="AA111" s="107">
        <v>3.1E-2</v>
      </c>
      <c r="AB111" s="107">
        <v>1.0999999999999999E-2</v>
      </c>
      <c r="AC111" s="107">
        <v>6.5000000000000002E-2</v>
      </c>
      <c r="AD111" s="107">
        <v>4.0000000000000001E-3</v>
      </c>
      <c r="AE111" s="107">
        <v>7.0000000000000001E-3</v>
      </c>
      <c r="AF111" s="107">
        <v>6.0000000000000001E-3</v>
      </c>
      <c r="AG111" s="107">
        <v>1.0999999999999999E-2</v>
      </c>
      <c r="AH111" s="108">
        <v>1.0999999999999999E-2</v>
      </c>
      <c r="AI111" s="108">
        <v>1.0999999999999999E-2</v>
      </c>
      <c r="AJ111" s="108">
        <v>1.0999999999999999E-2</v>
      </c>
      <c r="AK111" s="108">
        <v>1.0999999999999999E-2</v>
      </c>
      <c r="AL111" s="108">
        <v>1.0999999999999999E-2</v>
      </c>
      <c r="AM111" s="108">
        <v>1.0999999999999999E-2</v>
      </c>
      <c r="AN111" s="108">
        <v>1.0999999999999999E-2</v>
      </c>
      <c r="AO111" s="108">
        <v>1.0999999999999999E-2</v>
      </c>
      <c r="AP111" s="108">
        <v>1.0999999999999999E-2</v>
      </c>
      <c r="AQ111" s="108">
        <v>1.0999999999999999E-2</v>
      </c>
      <c r="AR111" s="108">
        <v>1.0999999999999999E-2</v>
      </c>
      <c r="AS111" s="108">
        <v>1.0999999999999999E-2</v>
      </c>
      <c r="AT111" s="108">
        <v>1.0999999999999999E-2</v>
      </c>
      <c r="AU111" s="108">
        <v>1.0999999999999999E-2</v>
      </c>
      <c r="AV111" s="108">
        <v>1.0999999999999999E-2</v>
      </c>
      <c r="AW111" s="108">
        <v>1.0999999999999999E-2</v>
      </c>
      <c r="AX111" s="108">
        <v>1.0999999999999999E-2</v>
      </c>
      <c r="AY111" s="108">
        <v>1.0999999999999999E-2</v>
      </c>
      <c r="AZ111" s="108">
        <v>1.0999999999999999E-2</v>
      </c>
      <c r="BA111" s="108">
        <v>1.0999999999999999E-2</v>
      </c>
      <c r="BB111" s="108">
        <v>1.0999999999999999E-2</v>
      </c>
    </row>
    <row r="112" spans="1:54" s="40" customFormat="1" ht="14.5" x14ac:dyDescent="0.35">
      <c r="A112" s="50"/>
      <c r="B112" s="50" t="s">
        <v>75</v>
      </c>
      <c r="C112" s="53">
        <v>0</v>
      </c>
      <c r="D112" s="105">
        <v>0</v>
      </c>
      <c r="E112" s="105">
        <v>0</v>
      </c>
      <c r="F112" s="105">
        <v>0</v>
      </c>
      <c r="G112" s="105">
        <v>0</v>
      </c>
      <c r="H112" s="105">
        <v>0</v>
      </c>
      <c r="I112" s="105">
        <v>0</v>
      </c>
      <c r="J112" s="105">
        <v>0</v>
      </c>
      <c r="K112" s="105">
        <v>0</v>
      </c>
      <c r="L112" s="105">
        <v>0</v>
      </c>
      <c r="M112" s="105">
        <v>0</v>
      </c>
      <c r="N112" s="105">
        <v>0</v>
      </c>
      <c r="O112" s="105">
        <v>0</v>
      </c>
      <c r="P112" s="105">
        <v>0</v>
      </c>
      <c r="Q112" s="105">
        <v>0</v>
      </c>
      <c r="R112" s="105">
        <v>0</v>
      </c>
      <c r="S112" s="105">
        <v>0</v>
      </c>
      <c r="T112" s="105">
        <v>0</v>
      </c>
      <c r="U112" s="105">
        <v>5.0000000000000001E-3</v>
      </c>
      <c r="V112" s="105">
        <v>3.0000000000000001E-3</v>
      </c>
      <c r="W112" s="105">
        <v>2E-3</v>
      </c>
      <c r="X112" s="105">
        <v>2E-3</v>
      </c>
      <c r="Y112" s="105">
        <v>3.0000000000000001E-3</v>
      </c>
      <c r="Z112" s="105">
        <v>0</v>
      </c>
      <c r="AA112" s="105">
        <v>0</v>
      </c>
      <c r="AB112" s="105">
        <v>0</v>
      </c>
      <c r="AC112" s="105">
        <v>2E-3</v>
      </c>
      <c r="AD112" s="105">
        <v>4.0000000000000001E-3</v>
      </c>
      <c r="AE112" s="105">
        <v>7.0000000000000001E-3</v>
      </c>
      <c r="AF112" s="105">
        <v>6.0000000000000001E-3</v>
      </c>
      <c r="AG112" s="105">
        <v>4.0000000000000001E-3</v>
      </c>
      <c r="AH112" s="109">
        <v>4.0000000000000001E-3</v>
      </c>
      <c r="AI112" s="109">
        <v>4.0000000000000001E-3</v>
      </c>
      <c r="AJ112" s="109">
        <v>4.0000000000000001E-3</v>
      </c>
      <c r="AK112" s="109">
        <v>4.0000000000000001E-3</v>
      </c>
      <c r="AL112" s="109">
        <v>4.0000000000000001E-3</v>
      </c>
      <c r="AM112" s="109">
        <v>4.0000000000000001E-3</v>
      </c>
      <c r="AN112" s="109">
        <v>4.0000000000000001E-3</v>
      </c>
      <c r="AO112" s="109">
        <v>4.0000000000000001E-3</v>
      </c>
      <c r="AP112" s="109">
        <v>4.0000000000000001E-3</v>
      </c>
      <c r="AQ112" s="109">
        <v>4.0000000000000001E-3</v>
      </c>
      <c r="AR112" s="109">
        <v>4.0000000000000001E-3</v>
      </c>
      <c r="AS112" s="109">
        <v>4.0000000000000001E-3</v>
      </c>
      <c r="AT112" s="109">
        <v>4.0000000000000001E-3</v>
      </c>
      <c r="AU112" s="109">
        <v>4.0000000000000001E-3</v>
      </c>
      <c r="AV112" s="109">
        <v>4.0000000000000001E-3</v>
      </c>
      <c r="AW112" s="109">
        <v>4.0000000000000001E-3</v>
      </c>
      <c r="AX112" s="109">
        <v>4.0000000000000001E-3</v>
      </c>
      <c r="AY112" s="109">
        <v>4.0000000000000001E-3</v>
      </c>
      <c r="AZ112" s="109">
        <v>4.0000000000000001E-3</v>
      </c>
      <c r="BA112" s="109">
        <v>4.0000000000000001E-3</v>
      </c>
      <c r="BB112" s="109">
        <v>4.0000000000000001E-3</v>
      </c>
    </row>
    <row r="113" spans="1:54" s="35" customFormat="1" ht="14.5" x14ac:dyDescent="0.35">
      <c r="A113" s="59" t="s">
        <v>79</v>
      </c>
      <c r="B113" s="59" t="s">
        <v>80</v>
      </c>
      <c r="C113" s="60">
        <v>0</v>
      </c>
      <c r="D113" s="104">
        <v>5.0000000000000001E-3</v>
      </c>
      <c r="E113" s="104">
        <v>6.0000000000000001E-3</v>
      </c>
      <c r="F113" s="104">
        <v>1.4E-2</v>
      </c>
      <c r="G113" s="104">
        <v>2.1000000000000001E-2</v>
      </c>
      <c r="H113" s="104">
        <v>2.8000000000000001E-2</v>
      </c>
      <c r="I113" s="104">
        <v>3.5000000000000003E-2</v>
      </c>
      <c r="J113" s="104">
        <v>4.2999999999999997E-2</v>
      </c>
      <c r="K113" s="104">
        <v>0.05</v>
      </c>
      <c r="L113" s="104">
        <v>5.7000000000000002E-2</v>
      </c>
      <c r="M113" s="104">
        <v>6.4000000000000001E-2</v>
      </c>
      <c r="N113" s="104">
        <v>7.6999999999999999E-2</v>
      </c>
      <c r="O113" s="104">
        <v>0.09</v>
      </c>
      <c r="P113" s="104">
        <v>9.9000000000000005E-2</v>
      </c>
      <c r="Q113" s="104">
        <v>0.111</v>
      </c>
      <c r="R113" s="104">
        <v>0.111</v>
      </c>
      <c r="S113" s="104">
        <v>7.8E-2</v>
      </c>
      <c r="T113" s="104">
        <v>4.5999999999999999E-2</v>
      </c>
      <c r="U113" s="104">
        <v>1.2999999999999999E-2</v>
      </c>
      <c r="V113" s="104">
        <v>1.0999999999999999E-2</v>
      </c>
      <c r="W113" s="104">
        <v>8.9999999999999993E-3</v>
      </c>
      <c r="X113" s="104">
        <v>8.9999999999999993E-3</v>
      </c>
      <c r="Y113" s="104">
        <v>1.2999999999999999E-2</v>
      </c>
      <c r="Z113" s="104">
        <v>1.2E-2</v>
      </c>
      <c r="AA113" s="104">
        <v>0.01</v>
      </c>
      <c r="AB113" s="104">
        <v>0.01</v>
      </c>
      <c r="AC113" s="104">
        <v>8.0000000000000002E-3</v>
      </c>
      <c r="AD113" s="104">
        <v>8.0000000000000002E-3</v>
      </c>
      <c r="AE113" s="104">
        <v>8.9999999999999993E-3</v>
      </c>
      <c r="AF113" s="104">
        <v>7.0000000000000001E-3</v>
      </c>
      <c r="AG113" s="104">
        <v>7.0000000000000001E-3</v>
      </c>
      <c r="AH113" s="110">
        <v>6.3636363636363638E-3</v>
      </c>
      <c r="AI113" s="110">
        <v>5.7272727272727275E-3</v>
      </c>
      <c r="AJ113" s="110">
        <v>5.0909090909090913E-3</v>
      </c>
      <c r="AK113" s="110">
        <v>4.454545454545455E-3</v>
      </c>
      <c r="AL113" s="110">
        <v>3.8181818181818187E-3</v>
      </c>
      <c r="AM113" s="110">
        <v>3.1818181818181824E-3</v>
      </c>
      <c r="AN113" s="110">
        <v>2.5454545454545461E-3</v>
      </c>
      <c r="AO113" s="110">
        <v>1.9090909090909098E-3</v>
      </c>
      <c r="AP113" s="110">
        <v>1.2727272727272735E-3</v>
      </c>
      <c r="AQ113" s="110">
        <v>6.3636363636363706E-4</v>
      </c>
      <c r="AR113" s="110">
        <v>0</v>
      </c>
      <c r="AS113" s="110">
        <v>0</v>
      </c>
      <c r="AT113" s="110">
        <v>0</v>
      </c>
      <c r="AU113" s="110">
        <v>0</v>
      </c>
      <c r="AV113" s="110">
        <v>0</v>
      </c>
      <c r="AW113" s="110">
        <v>0</v>
      </c>
      <c r="AX113" s="110">
        <v>0</v>
      </c>
      <c r="AY113" s="110">
        <v>0</v>
      </c>
      <c r="AZ113" s="110">
        <v>0</v>
      </c>
      <c r="BA113" s="110">
        <v>0</v>
      </c>
      <c r="BB113" s="110">
        <v>0</v>
      </c>
    </row>
    <row r="114" spans="1:54" s="35" customFormat="1" ht="14.5" x14ac:dyDescent="0.35">
      <c r="A114" s="59"/>
      <c r="B114" s="59" t="s">
        <v>81</v>
      </c>
      <c r="C114" s="60">
        <v>50</v>
      </c>
      <c r="D114" s="112">
        <v>5.0000000000000001E-3</v>
      </c>
      <c r="E114" s="112">
        <v>6.0000000000000001E-3</v>
      </c>
      <c r="F114" s="112">
        <v>1.4E-2</v>
      </c>
      <c r="G114" s="112">
        <v>2.1000000000000001E-2</v>
      </c>
      <c r="H114" s="112">
        <v>2.8000000000000001E-2</v>
      </c>
      <c r="I114" s="112">
        <v>3.5000000000000003E-2</v>
      </c>
      <c r="J114" s="112">
        <v>4.2999999999999997E-2</v>
      </c>
      <c r="K114" s="112">
        <v>0.05</v>
      </c>
      <c r="L114" s="112">
        <v>5.7000000000000002E-2</v>
      </c>
      <c r="M114" s="112">
        <v>6.4000000000000001E-2</v>
      </c>
      <c r="N114" s="112">
        <v>8.3000000000000004E-2</v>
      </c>
      <c r="O114" s="112">
        <v>9.6000000000000002E-2</v>
      </c>
      <c r="P114" s="112">
        <v>0.11700000000000001</v>
      </c>
      <c r="Q114" s="112">
        <v>0.13500000000000001</v>
      </c>
      <c r="R114" s="112">
        <v>0.13500000000000001</v>
      </c>
      <c r="S114" s="112">
        <v>0.12200000000000001</v>
      </c>
      <c r="T114" s="112">
        <v>0.10900000000000001</v>
      </c>
      <c r="U114" s="112">
        <v>9.6000000000000002E-2</v>
      </c>
      <c r="V114" s="112">
        <v>0.09</v>
      </c>
      <c r="W114" s="112">
        <v>8.5999999999999993E-2</v>
      </c>
      <c r="X114" s="112">
        <v>8.5999999999999993E-2</v>
      </c>
      <c r="Y114" s="112">
        <v>8.5999999999999993E-2</v>
      </c>
      <c r="Z114" s="112">
        <v>8.2000000000000003E-2</v>
      </c>
      <c r="AA114" s="112">
        <v>8.2000000000000003E-2</v>
      </c>
      <c r="AB114" s="112">
        <v>7.8E-2</v>
      </c>
      <c r="AC114" s="112">
        <v>7.4999999999999997E-2</v>
      </c>
      <c r="AD114" s="112">
        <v>7.2999999999999995E-2</v>
      </c>
      <c r="AE114" s="112">
        <v>7.2999999999999995E-2</v>
      </c>
      <c r="AF114" s="112">
        <v>6.8000000000000005E-2</v>
      </c>
      <c r="AG114" s="112">
        <v>6.0999999999999999E-2</v>
      </c>
      <c r="AH114" s="111">
        <v>5.8181818181818182E-2</v>
      </c>
      <c r="AI114" s="111">
        <v>5.5363636363636365E-2</v>
      </c>
      <c r="AJ114" s="111">
        <v>5.2545454545454548E-2</v>
      </c>
      <c r="AK114" s="111">
        <v>4.9727272727272731E-2</v>
      </c>
      <c r="AL114" s="111">
        <v>4.6909090909090914E-2</v>
      </c>
      <c r="AM114" s="111">
        <v>4.4090909090909097E-2</v>
      </c>
      <c r="AN114" s="111">
        <v>4.127272727272728E-2</v>
      </c>
      <c r="AO114" s="111">
        <v>3.8454545454545463E-2</v>
      </c>
      <c r="AP114" s="111">
        <v>3.5636363636363647E-2</v>
      </c>
      <c r="AQ114" s="111">
        <v>3.281818181818183E-2</v>
      </c>
      <c r="AR114" s="111">
        <v>0.03</v>
      </c>
      <c r="AS114" s="111">
        <v>0.03</v>
      </c>
      <c r="AT114" s="111">
        <v>0.03</v>
      </c>
      <c r="AU114" s="111">
        <v>0.03</v>
      </c>
      <c r="AV114" s="111">
        <v>0.03</v>
      </c>
      <c r="AW114" s="111">
        <v>0.03</v>
      </c>
      <c r="AX114" s="111">
        <v>0.03</v>
      </c>
      <c r="AY114" s="111">
        <v>0.03</v>
      </c>
      <c r="AZ114" s="111">
        <v>0.03</v>
      </c>
      <c r="BA114" s="111">
        <v>0.03</v>
      </c>
      <c r="BB114" s="111">
        <v>0.03</v>
      </c>
    </row>
    <row r="115" spans="1:54" s="35" customFormat="1" ht="14.5" x14ac:dyDescent="0.35">
      <c r="A115" s="59"/>
      <c r="B115" s="59" t="s">
        <v>82</v>
      </c>
      <c r="C115" s="61" t="s">
        <v>38</v>
      </c>
      <c r="D115" s="112">
        <v>7.0000000000000007E-2</v>
      </c>
      <c r="E115" s="112">
        <v>7.3999999999999996E-2</v>
      </c>
      <c r="F115" s="112">
        <v>7.6999999999999999E-2</v>
      </c>
      <c r="G115" s="112">
        <v>8.2000000000000003E-2</v>
      </c>
      <c r="H115" s="112">
        <v>8.5999999999999993E-2</v>
      </c>
      <c r="I115" s="112">
        <v>9.7000000000000003E-2</v>
      </c>
      <c r="J115" s="112">
        <v>0.107</v>
      </c>
      <c r="K115" s="112">
        <v>0.11799999999999999</v>
      </c>
      <c r="L115" s="112">
        <v>0.128</v>
      </c>
      <c r="M115" s="112">
        <v>0.13900000000000001</v>
      </c>
      <c r="N115" s="112">
        <v>0.14299999999999999</v>
      </c>
      <c r="O115" s="112">
        <v>0.14699999999999999</v>
      </c>
      <c r="P115" s="112">
        <v>0.14899999999999999</v>
      </c>
      <c r="Q115" s="112">
        <v>0.152</v>
      </c>
      <c r="R115" s="112">
        <v>0.152</v>
      </c>
      <c r="S115" s="112">
        <v>0.112</v>
      </c>
      <c r="T115" s="112">
        <v>7.0999999999999994E-2</v>
      </c>
      <c r="U115" s="112">
        <v>3.1E-2</v>
      </c>
      <c r="V115" s="112">
        <v>2.8000000000000001E-2</v>
      </c>
      <c r="W115" s="112">
        <v>2.5000000000000001E-2</v>
      </c>
      <c r="X115" s="112">
        <v>2.5000000000000001E-2</v>
      </c>
      <c r="Y115" s="112">
        <v>0.02</v>
      </c>
      <c r="Z115" s="112">
        <v>1.9E-2</v>
      </c>
      <c r="AA115" s="112">
        <v>2.1999999999999999E-2</v>
      </c>
      <c r="AB115" s="112">
        <v>1.9E-2</v>
      </c>
      <c r="AC115" s="112">
        <v>1.9E-2</v>
      </c>
      <c r="AD115" s="112">
        <v>1.9E-2</v>
      </c>
      <c r="AE115" s="112">
        <v>1.7999999999999999E-2</v>
      </c>
      <c r="AF115" s="112">
        <v>2.5000000000000001E-2</v>
      </c>
      <c r="AG115" s="112">
        <v>0.02</v>
      </c>
      <c r="AH115" s="111">
        <v>1.8181818181818181E-2</v>
      </c>
      <c r="AI115" s="111">
        <v>1.6363636363636361E-2</v>
      </c>
      <c r="AJ115" s="111">
        <v>1.4545454545454544E-2</v>
      </c>
      <c r="AK115" s="111">
        <v>1.2727272727272726E-2</v>
      </c>
      <c r="AL115" s="111">
        <v>1.0909090909090908E-2</v>
      </c>
      <c r="AM115" s="111">
        <v>9.0909090909090905E-3</v>
      </c>
      <c r="AN115" s="111">
        <v>7.2727272727272727E-3</v>
      </c>
      <c r="AO115" s="111">
        <v>5.454545454545455E-3</v>
      </c>
      <c r="AP115" s="111">
        <v>3.6363636363636368E-3</v>
      </c>
      <c r="AQ115" s="111">
        <v>1.8181818181818186E-3</v>
      </c>
      <c r="AR115" s="111">
        <v>0</v>
      </c>
      <c r="AS115" s="111">
        <v>0</v>
      </c>
      <c r="AT115" s="111">
        <v>0</v>
      </c>
      <c r="AU115" s="111">
        <v>0</v>
      </c>
      <c r="AV115" s="111">
        <v>0</v>
      </c>
      <c r="AW115" s="111">
        <v>0</v>
      </c>
      <c r="AX115" s="111">
        <v>0</v>
      </c>
      <c r="AY115" s="111">
        <v>0</v>
      </c>
      <c r="AZ115" s="111">
        <v>0</v>
      </c>
      <c r="BA115" s="111">
        <v>0</v>
      </c>
      <c r="BB115" s="111">
        <v>0</v>
      </c>
    </row>
    <row r="116" spans="1:54" s="35" customFormat="1" ht="14.5" x14ac:dyDescent="0.35">
      <c r="A116" s="59"/>
      <c r="B116" s="59" t="s">
        <v>83</v>
      </c>
      <c r="C116" s="60">
        <v>6</v>
      </c>
      <c r="D116" s="112">
        <v>0.55500000000000005</v>
      </c>
      <c r="E116" s="112">
        <v>0.56599999999999995</v>
      </c>
      <c r="F116" s="112">
        <v>0.56499999999999995</v>
      </c>
      <c r="G116" s="112">
        <v>0.56399999999999995</v>
      </c>
      <c r="H116" s="112">
        <v>0.56200000000000006</v>
      </c>
      <c r="I116" s="112">
        <v>0.55900000000000005</v>
      </c>
      <c r="J116" s="112">
        <v>0.55600000000000005</v>
      </c>
      <c r="K116" s="112">
        <v>0.55300000000000005</v>
      </c>
      <c r="L116" s="112">
        <v>0.55000000000000004</v>
      </c>
      <c r="M116" s="112">
        <v>0.54700000000000004</v>
      </c>
      <c r="N116" s="112">
        <v>0.51100000000000001</v>
      </c>
      <c r="O116" s="112">
        <v>0.49399999999999999</v>
      </c>
      <c r="P116" s="112">
        <v>0.46700000000000003</v>
      </c>
      <c r="Q116" s="112">
        <v>0.44</v>
      </c>
      <c r="R116" s="112">
        <v>0.44</v>
      </c>
      <c r="S116" s="112">
        <v>0.54</v>
      </c>
      <c r="T116" s="112">
        <v>0.64</v>
      </c>
      <c r="U116" s="112">
        <v>0.71099999999999997</v>
      </c>
      <c r="V116" s="112">
        <v>0.70399999999999996</v>
      </c>
      <c r="W116" s="112">
        <v>0.69</v>
      </c>
      <c r="X116" s="112">
        <v>0.69</v>
      </c>
      <c r="Y116" s="112">
        <v>0.67500000000000004</v>
      </c>
      <c r="Z116" s="112">
        <v>0.65800000000000003</v>
      </c>
      <c r="AA116" s="112">
        <v>0.626</v>
      </c>
      <c r="AB116" s="112">
        <v>0.59699999999999998</v>
      </c>
      <c r="AC116" s="112">
        <v>0.57999999999999996</v>
      </c>
      <c r="AD116" s="112">
        <v>0.55300000000000005</v>
      </c>
      <c r="AE116" s="112">
        <v>0.59499999999999997</v>
      </c>
      <c r="AF116" s="112">
        <v>0.57899999999999996</v>
      </c>
      <c r="AG116" s="112">
        <v>0.57899999999999996</v>
      </c>
      <c r="AH116" s="111">
        <v>0.54545454545454541</v>
      </c>
      <c r="AI116" s="111">
        <v>0.51190909090909087</v>
      </c>
      <c r="AJ116" s="111">
        <v>0.47836363636363632</v>
      </c>
      <c r="AK116" s="111">
        <v>0.44481818181818178</v>
      </c>
      <c r="AL116" s="111">
        <v>0.41127272727272723</v>
      </c>
      <c r="AM116" s="111">
        <v>0.37772727272727269</v>
      </c>
      <c r="AN116" s="111">
        <v>0.34418181818181814</v>
      </c>
      <c r="AO116" s="111">
        <v>0.3106363636363636</v>
      </c>
      <c r="AP116" s="111">
        <v>0.27709090909090905</v>
      </c>
      <c r="AQ116" s="111">
        <v>0.24354545454545451</v>
      </c>
      <c r="AR116" s="111">
        <v>0.21000000000000002</v>
      </c>
      <c r="AS116" s="111">
        <v>0.21000000000000002</v>
      </c>
      <c r="AT116" s="111">
        <v>0.21000000000000002</v>
      </c>
      <c r="AU116" s="111">
        <v>0.21000000000000002</v>
      </c>
      <c r="AV116" s="111">
        <v>0.21000000000000002</v>
      </c>
      <c r="AW116" s="111">
        <v>0.21000000000000002</v>
      </c>
      <c r="AX116" s="111">
        <v>0.21000000000000002</v>
      </c>
      <c r="AY116" s="111">
        <v>0.21000000000000002</v>
      </c>
      <c r="AZ116" s="111">
        <v>0.21000000000000002</v>
      </c>
      <c r="BA116" s="111">
        <v>0.21000000000000002</v>
      </c>
      <c r="BB116" s="111">
        <v>0.21000000000000002</v>
      </c>
    </row>
    <row r="117" spans="1:54" s="35" customFormat="1" ht="14.5" x14ac:dyDescent="0.35">
      <c r="A117" s="59"/>
      <c r="B117" s="59" t="s">
        <v>84</v>
      </c>
      <c r="C117" s="60">
        <v>6</v>
      </c>
      <c r="D117" s="112">
        <v>4.9000000000000002E-2</v>
      </c>
      <c r="E117" s="112">
        <v>5.5E-2</v>
      </c>
      <c r="F117" s="112">
        <v>6.0999999999999999E-2</v>
      </c>
      <c r="G117" s="112">
        <v>6.7000000000000004E-2</v>
      </c>
      <c r="H117" s="112">
        <v>7.3999999999999996E-2</v>
      </c>
      <c r="I117" s="112">
        <v>0.08</v>
      </c>
      <c r="J117" s="112">
        <v>8.5000000000000006E-2</v>
      </c>
      <c r="K117" s="112">
        <v>9.0999999999999998E-2</v>
      </c>
      <c r="L117" s="112">
        <v>9.8000000000000004E-2</v>
      </c>
      <c r="M117" s="112">
        <v>0.104</v>
      </c>
      <c r="N117" s="112">
        <v>0.104</v>
      </c>
      <c r="O117" s="112">
        <v>0.10100000000000001</v>
      </c>
      <c r="P117" s="112">
        <v>0.1</v>
      </c>
      <c r="Q117" s="112">
        <v>9.8000000000000004E-2</v>
      </c>
      <c r="R117" s="112">
        <v>9.8000000000000004E-2</v>
      </c>
      <c r="S117" s="112">
        <v>9.8000000000000004E-2</v>
      </c>
      <c r="T117" s="112">
        <v>9.7000000000000003E-2</v>
      </c>
      <c r="U117" s="112">
        <v>9.7000000000000003E-2</v>
      </c>
      <c r="V117" s="112">
        <v>9.7000000000000003E-2</v>
      </c>
      <c r="W117" s="112">
        <v>0.1</v>
      </c>
      <c r="X117" s="112">
        <v>0.1</v>
      </c>
      <c r="Y117" s="112">
        <v>9.7000000000000003E-2</v>
      </c>
      <c r="Z117" s="112">
        <v>9.0999999999999998E-2</v>
      </c>
      <c r="AA117" s="112">
        <v>9.6000000000000002E-2</v>
      </c>
      <c r="AB117" s="112">
        <v>8.1000000000000003E-2</v>
      </c>
      <c r="AC117" s="112">
        <v>0.08</v>
      </c>
      <c r="AD117" s="112">
        <v>7.3999999999999996E-2</v>
      </c>
      <c r="AE117" s="112">
        <v>0</v>
      </c>
      <c r="AF117" s="112">
        <v>0</v>
      </c>
      <c r="AG117" s="112">
        <v>0</v>
      </c>
      <c r="AH117" s="111">
        <v>0</v>
      </c>
      <c r="AI117" s="111">
        <v>0</v>
      </c>
      <c r="AJ117" s="111">
        <v>0</v>
      </c>
      <c r="AK117" s="111">
        <v>0</v>
      </c>
      <c r="AL117" s="111">
        <v>0</v>
      </c>
      <c r="AM117" s="111">
        <v>0</v>
      </c>
      <c r="AN117" s="111">
        <v>0</v>
      </c>
      <c r="AO117" s="111">
        <v>0</v>
      </c>
      <c r="AP117" s="111">
        <v>0</v>
      </c>
      <c r="AQ117" s="111">
        <v>0</v>
      </c>
      <c r="AR117" s="111">
        <v>0</v>
      </c>
      <c r="AS117" s="111">
        <v>0</v>
      </c>
      <c r="AT117" s="111">
        <v>0</v>
      </c>
      <c r="AU117" s="111">
        <v>0</v>
      </c>
      <c r="AV117" s="111">
        <v>0</v>
      </c>
      <c r="AW117" s="111">
        <v>0</v>
      </c>
      <c r="AX117" s="111">
        <v>0</v>
      </c>
      <c r="AY117" s="111">
        <v>0</v>
      </c>
      <c r="AZ117" s="111">
        <v>0</v>
      </c>
      <c r="BA117" s="111">
        <v>0</v>
      </c>
      <c r="BB117" s="111">
        <v>0</v>
      </c>
    </row>
    <row r="118" spans="1:54" s="35" customFormat="1" ht="14.5" x14ac:dyDescent="0.35">
      <c r="A118" s="59"/>
      <c r="B118" s="59" t="s">
        <v>85</v>
      </c>
      <c r="C118" s="61" t="s">
        <v>38</v>
      </c>
      <c r="D118" s="112">
        <v>0.316</v>
      </c>
      <c r="E118" s="112">
        <v>0.29299999999999998</v>
      </c>
      <c r="F118" s="112">
        <v>0.26900000000000002</v>
      </c>
      <c r="G118" s="112">
        <v>0.245</v>
      </c>
      <c r="H118" s="112">
        <v>0.222</v>
      </c>
      <c r="I118" s="112">
        <v>0.19400000000000001</v>
      </c>
      <c r="J118" s="112">
        <v>0.16600000000000001</v>
      </c>
      <c r="K118" s="112">
        <v>0.13800000000000001</v>
      </c>
      <c r="L118" s="112">
        <v>0.11</v>
      </c>
      <c r="M118" s="112">
        <v>8.2000000000000003E-2</v>
      </c>
      <c r="N118" s="112">
        <v>8.2000000000000003E-2</v>
      </c>
      <c r="O118" s="112">
        <v>7.1999999999999995E-2</v>
      </c>
      <c r="P118" s="112">
        <v>6.8000000000000005E-2</v>
      </c>
      <c r="Q118" s="112">
        <v>6.4000000000000001E-2</v>
      </c>
      <c r="R118" s="112">
        <v>6.4000000000000001E-2</v>
      </c>
      <c r="S118" s="112">
        <v>0.05</v>
      </c>
      <c r="T118" s="112">
        <v>3.6999999999999998E-2</v>
      </c>
      <c r="U118" s="112">
        <v>2.3E-2</v>
      </c>
      <c r="V118" s="112">
        <v>1.6E-2</v>
      </c>
      <c r="W118" s="112">
        <v>0.01</v>
      </c>
      <c r="X118" s="112">
        <v>0.01</v>
      </c>
      <c r="Y118" s="112">
        <v>2E-3</v>
      </c>
      <c r="Z118" s="112">
        <v>2E-3</v>
      </c>
      <c r="AA118" s="112">
        <v>2E-3</v>
      </c>
      <c r="AB118" s="112">
        <v>2E-3</v>
      </c>
      <c r="AC118" s="112">
        <v>2E-3</v>
      </c>
      <c r="AD118" s="112">
        <v>1E-3</v>
      </c>
      <c r="AE118" s="112">
        <v>2E-3</v>
      </c>
      <c r="AF118" s="112">
        <v>3.0000000000000001E-3</v>
      </c>
      <c r="AG118" s="112">
        <v>3.0000000000000001E-3</v>
      </c>
      <c r="AH118" s="111">
        <v>2.7272727272727275E-3</v>
      </c>
      <c r="AI118" s="111">
        <v>2.4545454545454549E-3</v>
      </c>
      <c r="AJ118" s="111">
        <v>2.1818181818181823E-3</v>
      </c>
      <c r="AK118" s="111">
        <v>1.9090909090909095E-3</v>
      </c>
      <c r="AL118" s="111">
        <v>1.6363636363636368E-3</v>
      </c>
      <c r="AM118" s="111">
        <v>1.363636363636364E-3</v>
      </c>
      <c r="AN118" s="111">
        <v>1.0909090909090912E-3</v>
      </c>
      <c r="AO118" s="111">
        <v>8.1818181818181838E-4</v>
      </c>
      <c r="AP118" s="111">
        <v>5.4545454545454558E-4</v>
      </c>
      <c r="AQ118" s="111">
        <v>2.7272727272727285E-4</v>
      </c>
      <c r="AR118" s="111">
        <v>0</v>
      </c>
      <c r="AS118" s="111">
        <v>0</v>
      </c>
      <c r="AT118" s="111">
        <v>0</v>
      </c>
      <c r="AU118" s="111">
        <v>0</v>
      </c>
      <c r="AV118" s="111">
        <v>0</v>
      </c>
      <c r="AW118" s="111">
        <v>0</v>
      </c>
      <c r="AX118" s="111">
        <v>0</v>
      </c>
      <c r="AY118" s="111">
        <v>0</v>
      </c>
      <c r="AZ118" s="111">
        <v>0</v>
      </c>
      <c r="BA118" s="111">
        <v>0</v>
      </c>
      <c r="BB118" s="111">
        <v>0</v>
      </c>
    </row>
    <row r="119" spans="1:54" s="40" customFormat="1" ht="14.5" x14ac:dyDescent="0.35">
      <c r="A119" s="62"/>
      <c r="B119" s="62" t="s">
        <v>86</v>
      </c>
      <c r="C119" s="63">
        <v>6</v>
      </c>
      <c r="D119" s="105">
        <v>0</v>
      </c>
      <c r="E119" s="105">
        <v>0</v>
      </c>
      <c r="F119" s="105">
        <v>0</v>
      </c>
      <c r="G119" s="105">
        <v>0</v>
      </c>
      <c r="H119" s="105">
        <v>0</v>
      </c>
      <c r="I119" s="105">
        <v>0</v>
      </c>
      <c r="J119" s="105">
        <v>0</v>
      </c>
      <c r="K119" s="105">
        <v>0</v>
      </c>
      <c r="L119" s="105">
        <v>0</v>
      </c>
      <c r="M119" s="105">
        <v>0</v>
      </c>
      <c r="N119" s="105">
        <v>0</v>
      </c>
      <c r="O119" s="105">
        <v>0</v>
      </c>
      <c r="P119" s="105">
        <v>0</v>
      </c>
      <c r="Q119" s="105">
        <v>0</v>
      </c>
      <c r="R119" s="105">
        <v>0</v>
      </c>
      <c r="S119" s="105">
        <v>0</v>
      </c>
      <c r="T119" s="105">
        <v>0</v>
      </c>
      <c r="U119" s="105">
        <v>2.9000000000000001E-2</v>
      </c>
      <c r="V119" s="105">
        <v>5.3999999999999999E-2</v>
      </c>
      <c r="W119" s="105">
        <v>0.08</v>
      </c>
      <c r="X119" s="105">
        <v>0.08</v>
      </c>
      <c r="Y119" s="105">
        <v>0.107</v>
      </c>
      <c r="Z119" s="105">
        <v>0.13600000000000001</v>
      </c>
      <c r="AA119" s="105">
        <v>0.16200000000000001</v>
      </c>
      <c r="AB119" s="105">
        <v>0.21299999999999999</v>
      </c>
      <c r="AC119" s="105">
        <v>0.23599999999999999</v>
      </c>
      <c r="AD119" s="105">
        <v>0.27200000000000002</v>
      </c>
      <c r="AE119" s="105">
        <v>0.30299999999999999</v>
      </c>
      <c r="AF119" s="105">
        <v>0.318</v>
      </c>
      <c r="AG119" s="105">
        <v>0.33</v>
      </c>
      <c r="AH119" s="109">
        <v>0.36909090909090914</v>
      </c>
      <c r="AI119" s="109">
        <v>0.4081818181818182</v>
      </c>
      <c r="AJ119" s="109">
        <v>0.44727272727272727</v>
      </c>
      <c r="AK119" s="109">
        <v>0.48636363636363633</v>
      </c>
      <c r="AL119" s="109">
        <v>0.5254545454545454</v>
      </c>
      <c r="AM119" s="109">
        <v>0.56454545454545446</v>
      </c>
      <c r="AN119" s="109">
        <v>0.60363636363636353</v>
      </c>
      <c r="AO119" s="109">
        <v>0.64272727272727259</v>
      </c>
      <c r="AP119" s="109">
        <v>0.68181818181818166</v>
      </c>
      <c r="AQ119" s="109">
        <v>0.72090909090909072</v>
      </c>
      <c r="AR119" s="109">
        <v>0.76</v>
      </c>
      <c r="AS119" s="109">
        <v>0.76</v>
      </c>
      <c r="AT119" s="109">
        <v>0.76</v>
      </c>
      <c r="AU119" s="109">
        <v>0.76</v>
      </c>
      <c r="AV119" s="109">
        <v>0.76</v>
      </c>
      <c r="AW119" s="109">
        <v>0.76</v>
      </c>
      <c r="AX119" s="109">
        <v>0.76</v>
      </c>
      <c r="AY119" s="109">
        <v>0.76</v>
      </c>
      <c r="AZ119" s="109">
        <v>0.76</v>
      </c>
      <c r="BA119" s="109">
        <v>0.76</v>
      </c>
      <c r="BB119" s="109">
        <v>0.76</v>
      </c>
    </row>
    <row r="120" spans="1:54" s="35" customFormat="1" ht="14.5" x14ac:dyDescent="0.35">
      <c r="A120" s="59" t="s">
        <v>113</v>
      </c>
      <c r="B120" s="59" t="s">
        <v>87</v>
      </c>
      <c r="C120" s="60">
        <v>50</v>
      </c>
      <c r="D120" s="104">
        <v>0.56699999999999995</v>
      </c>
      <c r="E120" s="104">
        <v>0.57999999999999996</v>
      </c>
      <c r="F120" s="104">
        <v>0.59499999999999997</v>
      </c>
      <c r="G120" s="104">
        <v>0.61</v>
      </c>
      <c r="H120" s="104">
        <v>0.625</v>
      </c>
      <c r="I120" s="104">
        <v>0.64</v>
      </c>
      <c r="J120" s="104">
        <v>0.65500000000000003</v>
      </c>
      <c r="K120" s="104">
        <v>0.67</v>
      </c>
      <c r="L120" s="104">
        <v>0.68500000000000005</v>
      </c>
      <c r="M120" s="104">
        <v>0.7</v>
      </c>
      <c r="N120" s="104">
        <v>0.71</v>
      </c>
      <c r="O120" s="104">
        <v>0.74</v>
      </c>
      <c r="P120" s="104">
        <v>0.749</v>
      </c>
      <c r="Q120" s="104">
        <v>0.76600000000000001</v>
      </c>
      <c r="R120" s="104">
        <v>0.76600000000000001</v>
      </c>
      <c r="S120" s="104">
        <v>0.76800000000000002</v>
      </c>
      <c r="T120" s="104">
        <v>0.77</v>
      </c>
      <c r="U120" s="104">
        <v>0.77200000000000002</v>
      </c>
      <c r="V120" s="104">
        <v>0.78100000000000003</v>
      </c>
      <c r="W120" s="104">
        <v>0.76900000000000002</v>
      </c>
      <c r="X120" s="104">
        <v>0.79600000000000004</v>
      </c>
      <c r="Y120" s="104">
        <v>0.8</v>
      </c>
      <c r="Z120" s="104">
        <v>0.80900000000000005</v>
      </c>
      <c r="AA120" s="104">
        <v>0.80100000000000005</v>
      </c>
      <c r="AB120" s="104">
        <v>0.81299999999999994</v>
      </c>
      <c r="AC120" s="104">
        <v>0.81299999999999994</v>
      </c>
      <c r="AD120" s="104">
        <v>0.81699999999999995</v>
      </c>
      <c r="AE120" s="104">
        <v>0.82199999999999995</v>
      </c>
      <c r="AF120" s="104">
        <v>0.83199999999999996</v>
      </c>
      <c r="AG120" s="104">
        <v>0.83599999999999997</v>
      </c>
      <c r="AH120" s="108">
        <v>0.80499999999999994</v>
      </c>
      <c r="AI120" s="108">
        <v>0.77399999999999991</v>
      </c>
      <c r="AJ120" s="108">
        <v>0.74299999999999988</v>
      </c>
      <c r="AK120" s="108">
        <v>0.71199999999999986</v>
      </c>
      <c r="AL120" s="108">
        <v>0.68099999999999983</v>
      </c>
      <c r="AM120" s="108">
        <v>0.6499999999999998</v>
      </c>
      <c r="AN120" s="108">
        <v>0.61899999999999977</v>
      </c>
      <c r="AO120" s="108">
        <v>0.58799999999999975</v>
      </c>
      <c r="AP120" s="108">
        <v>0.55699999999999972</v>
      </c>
      <c r="AQ120" s="108">
        <v>0.52599999999999969</v>
      </c>
      <c r="AR120" s="108">
        <v>0.495</v>
      </c>
      <c r="AS120" s="108">
        <v>0.495</v>
      </c>
      <c r="AT120" s="108">
        <v>0.495</v>
      </c>
      <c r="AU120" s="108">
        <v>0.495</v>
      </c>
      <c r="AV120" s="108">
        <v>0.495</v>
      </c>
      <c r="AW120" s="108">
        <v>0.495</v>
      </c>
      <c r="AX120" s="108">
        <v>0.495</v>
      </c>
      <c r="AY120" s="108">
        <v>0.495</v>
      </c>
      <c r="AZ120" s="108">
        <v>0.495</v>
      </c>
      <c r="BA120" s="108">
        <v>0.495</v>
      </c>
      <c r="BB120" s="108">
        <v>0.495</v>
      </c>
    </row>
    <row r="121" spans="1:54" s="35" customFormat="1" ht="14.5" x14ac:dyDescent="0.35">
      <c r="A121" s="59"/>
      <c r="B121" s="59" t="s">
        <v>88</v>
      </c>
      <c r="C121" s="60">
        <v>160</v>
      </c>
      <c r="D121" s="112">
        <v>0.17499999999999999</v>
      </c>
      <c r="E121" s="112">
        <v>0.2</v>
      </c>
      <c r="F121" s="112">
        <v>0.20599999999999999</v>
      </c>
      <c r="G121" s="112">
        <v>0.21299999999999999</v>
      </c>
      <c r="H121" s="112">
        <v>0.219</v>
      </c>
      <c r="I121" s="112">
        <v>0.22500000000000001</v>
      </c>
      <c r="J121" s="112">
        <v>0.23100000000000001</v>
      </c>
      <c r="K121" s="112">
        <v>0.23799999999999999</v>
      </c>
      <c r="L121" s="112">
        <v>0.24399999999999999</v>
      </c>
      <c r="M121" s="112">
        <v>0.25</v>
      </c>
      <c r="N121" s="112">
        <v>0.24</v>
      </c>
      <c r="O121" s="112">
        <v>0.22</v>
      </c>
      <c r="P121" s="112">
        <v>0.20899999999999999</v>
      </c>
      <c r="Q121" s="112">
        <v>0.19500000000000001</v>
      </c>
      <c r="R121" s="112">
        <v>0.19500000000000001</v>
      </c>
      <c r="S121" s="112">
        <v>0.192</v>
      </c>
      <c r="T121" s="112">
        <v>0.19</v>
      </c>
      <c r="U121" s="112">
        <v>0.187</v>
      </c>
      <c r="V121" s="112">
        <v>0.186</v>
      </c>
      <c r="W121" s="112">
        <v>0.19700000000000001</v>
      </c>
      <c r="X121" s="112">
        <v>0.20400000000000001</v>
      </c>
      <c r="Y121" s="112">
        <v>0.2</v>
      </c>
      <c r="Z121" s="112">
        <v>0.191</v>
      </c>
      <c r="AA121" s="112">
        <v>0.19900000000000001</v>
      </c>
      <c r="AB121" s="112">
        <v>0.187</v>
      </c>
      <c r="AC121" s="112">
        <v>0.187</v>
      </c>
      <c r="AD121" s="112">
        <v>0.183</v>
      </c>
      <c r="AE121" s="112">
        <v>0.17799999999999999</v>
      </c>
      <c r="AF121" s="112">
        <v>0.16800000000000001</v>
      </c>
      <c r="AG121" s="112">
        <v>0.16400000000000001</v>
      </c>
      <c r="AH121" s="108">
        <v>0.16090909090909092</v>
      </c>
      <c r="AI121" s="108">
        <v>0.15781818181818183</v>
      </c>
      <c r="AJ121" s="108">
        <v>0.15472727272727274</v>
      </c>
      <c r="AK121" s="108">
        <v>0.15163636363636365</v>
      </c>
      <c r="AL121" s="108">
        <v>0.14854545454545456</v>
      </c>
      <c r="AM121" s="108">
        <v>0.14545454545454548</v>
      </c>
      <c r="AN121" s="108">
        <v>0.14236363636363639</v>
      </c>
      <c r="AO121" s="108">
        <v>0.1392727272727273</v>
      </c>
      <c r="AP121" s="108">
        <v>0.13618181818181821</v>
      </c>
      <c r="AQ121" s="108">
        <v>0.13309090909090912</v>
      </c>
      <c r="AR121" s="108">
        <v>0.13</v>
      </c>
      <c r="AS121" s="108">
        <v>0.13</v>
      </c>
      <c r="AT121" s="108">
        <v>0.13</v>
      </c>
      <c r="AU121" s="108">
        <v>0.13</v>
      </c>
      <c r="AV121" s="108">
        <v>0.13</v>
      </c>
      <c r="AW121" s="108">
        <v>0.13</v>
      </c>
      <c r="AX121" s="108">
        <v>0.13</v>
      </c>
      <c r="AY121" s="108">
        <v>0.13</v>
      </c>
      <c r="AZ121" s="108">
        <v>0.13</v>
      </c>
      <c r="BA121" s="108">
        <v>0.13</v>
      </c>
      <c r="BB121" s="108">
        <v>0.13</v>
      </c>
    </row>
    <row r="122" spans="1:54" s="35" customFormat="1" ht="14.5" x14ac:dyDescent="0.35">
      <c r="A122" s="59"/>
      <c r="B122" s="59" t="s">
        <v>89</v>
      </c>
      <c r="C122" s="61" t="s">
        <v>38</v>
      </c>
      <c r="D122" s="112">
        <v>0.25800000000000001</v>
      </c>
      <c r="E122" s="112">
        <v>0.22</v>
      </c>
      <c r="F122" s="112">
        <v>0.19900000000000001</v>
      </c>
      <c r="G122" s="112">
        <v>0.17699999999999999</v>
      </c>
      <c r="H122" s="112">
        <v>0.156</v>
      </c>
      <c r="I122" s="112">
        <v>0.13500000000000001</v>
      </c>
      <c r="J122" s="112">
        <v>0.114</v>
      </c>
      <c r="K122" s="112">
        <v>9.1999999999999998E-2</v>
      </c>
      <c r="L122" s="112">
        <v>7.0999999999999994E-2</v>
      </c>
      <c r="M122" s="112">
        <v>0.05</v>
      </c>
      <c r="N122" s="112">
        <v>0.05</v>
      </c>
      <c r="O122" s="112">
        <v>0.04</v>
      </c>
      <c r="P122" s="112">
        <v>4.2000000000000003E-2</v>
      </c>
      <c r="Q122" s="112">
        <v>3.9E-2</v>
      </c>
      <c r="R122" s="112">
        <v>3.9E-2</v>
      </c>
      <c r="S122" s="112">
        <v>3.1E-2</v>
      </c>
      <c r="T122" s="112">
        <v>2.1999999999999999E-2</v>
      </c>
      <c r="U122" s="112">
        <v>1.4E-2</v>
      </c>
      <c r="V122" s="112">
        <v>8.9999999999999993E-3</v>
      </c>
      <c r="W122" s="112">
        <v>7.0000000000000001E-3</v>
      </c>
      <c r="X122" s="112">
        <v>0</v>
      </c>
      <c r="Y122" s="112">
        <v>0</v>
      </c>
      <c r="Z122" s="112">
        <v>0</v>
      </c>
      <c r="AA122" s="112">
        <v>0</v>
      </c>
      <c r="AB122" s="112">
        <v>0</v>
      </c>
      <c r="AC122" s="112">
        <v>0</v>
      </c>
      <c r="AD122" s="112">
        <v>0</v>
      </c>
      <c r="AE122" s="112">
        <v>0</v>
      </c>
      <c r="AF122" s="112">
        <v>0</v>
      </c>
      <c r="AG122" s="112">
        <v>0</v>
      </c>
      <c r="AH122" s="108">
        <v>1.5000000000000001E-2</v>
      </c>
      <c r="AI122" s="108">
        <v>3.0000000000000002E-2</v>
      </c>
      <c r="AJ122" s="108">
        <v>4.5000000000000005E-2</v>
      </c>
      <c r="AK122" s="108">
        <v>6.0000000000000005E-2</v>
      </c>
      <c r="AL122" s="108">
        <v>7.5000000000000011E-2</v>
      </c>
      <c r="AM122" s="108">
        <v>9.0000000000000011E-2</v>
      </c>
      <c r="AN122" s="108">
        <v>0.10500000000000001</v>
      </c>
      <c r="AO122" s="108">
        <v>0.12000000000000001</v>
      </c>
      <c r="AP122" s="108">
        <v>0.13500000000000001</v>
      </c>
      <c r="AQ122" s="108">
        <v>0.15000000000000002</v>
      </c>
      <c r="AR122" s="108">
        <v>0.16500000000000001</v>
      </c>
      <c r="AS122" s="108">
        <v>0.16500000000000001</v>
      </c>
      <c r="AT122" s="108">
        <v>0.16500000000000001</v>
      </c>
      <c r="AU122" s="108">
        <v>0.16500000000000001</v>
      </c>
      <c r="AV122" s="108">
        <v>0.16500000000000001</v>
      </c>
      <c r="AW122" s="108">
        <v>0.16500000000000001</v>
      </c>
      <c r="AX122" s="108">
        <v>0.16500000000000001</v>
      </c>
      <c r="AY122" s="108">
        <v>0.16500000000000001</v>
      </c>
      <c r="AZ122" s="108">
        <v>0.16500000000000001</v>
      </c>
      <c r="BA122" s="108">
        <v>0.16500000000000001</v>
      </c>
      <c r="BB122" s="108">
        <v>0.16500000000000001</v>
      </c>
    </row>
    <row r="123" spans="1:54" s="40" customFormat="1" ht="14.5" x14ac:dyDescent="0.35">
      <c r="A123" s="62"/>
      <c r="B123" s="62" t="s">
        <v>90</v>
      </c>
      <c r="C123" s="64" t="s">
        <v>38</v>
      </c>
      <c r="D123" s="105">
        <v>0</v>
      </c>
      <c r="E123" s="105">
        <v>0</v>
      </c>
      <c r="F123" s="105">
        <v>0</v>
      </c>
      <c r="G123" s="105">
        <v>0</v>
      </c>
      <c r="H123" s="105">
        <v>0</v>
      </c>
      <c r="I123" s="105">
        <v>0</v>
      </c>
      <c r="J123" s="105">
        <v>0</v>
      </c>
      <c r="K123" s="105">
        <v>0</v>
      </c>
      <c r="L123" s="105">
        <v>0</v>
      </c>
      <c r="M123" s="105">
        <v>0</v>
      </c>
      <c r="N123" s="105">
        <v>0</v>
      </c>
      <c r="O123" s="105">
        <v>0</v>
      </c>
      <c r="P123" s="105">
        <v>0</v>
      </c>
      <c r="Q123" s="105">
        <v>0</v>
      </c>
      <c r="R123" s="105">
        <v>0</v>
      </c>
      <c r="S123" s="105">
        <v>8.9999999999999993E-3</v>
      </c>
      <c r="T123" s="105">
        <v>1.7999999999999999E-2</v>
      </c>
      <c r="U123" s="105">
        <v>2.7E-2</v>
      </c>
      <c r="V123" s="105">
        <v>2.4E-2</v>
      </c>
      <c r="W123" s="105">
        <v>2.7E-2</v>
      </c>
      <c r="X123" s="105">
        <v>0</v>
      </c>
      <c r="Y123" s="105">
        <v>0</v>
      </c>
      <c r="Z123" s="105">
        <v>0</v>
      </c>
      <c r="AA123" s="105">
        <v>0</v>
      </c>
      <c r="AB123" s="105">
        <v>0</v>
      </c>
      <c r="AC123" s="105">
        <v>0</v>
      </c>
      <c r="AD123" s="105">
        <v>0</v>
      </c>
      <c r="AE123" s="105">
        <v>0</v>
      </c>
      <c r="AF123" s="105">
        <v>0</v>
      </c>
      <c r="AG123" s="105">
        <v>0</v>
      </c>
      <c r="AH123" s="109">
        <v>1.9090909090909089E-2</v>
      </c>
      <c r="AI123" s="109">
        <v>3.8181818181818178E-2</v>
      </c>
      <c r="AJ123" s="109">
        <v>5.7272727272727267E-2</v>
      </c>
      <c r="AK123" s="109">
        <v>7.6363636363636356E-2</v>
      </c>
      <c r="AL123" s="109">
        <v>9.5454545454545445E-2</v>
      </c>
      <c r="AM123" s="109">
        <v>0.11454545454545453</v>
      </c>
      <c r="AN123" s="109">
        <v>0.13363636363636361</v>
      </c>
      <c r="AO123" s="109">
        <v>0.15272727272727271</v>
      </c>
      <c r="AP123" s="109">
        <v>0.17181818181818181</v>
      </c>
      <c r="AQ123" s="109">
        <v>0.19090909090909092</v>
      </c>
      <c r="AR123" s="109">
        <v>0.21</v>
      </c>
      <c r="AS123" s="109">
        <v>0.21</v>
      </c>
      <c r="AT123" s="109">
        <v>0.21</v>
      </c>
      <c r="AU123" s="109">
        <v>0.21</v>
      </c>
      <c r="AV123" s="109">
        <v>0.21</v>
      </c>
      <c r="AW123" s="109">
        <v>0.21</v>
      </c>
      <c r="AX123" s="109">
        <v>0.21</v>
      </c>
      <c r="AY123" s="109">
        <v>0.21</v>
      </c>
      <c r="AZ123" s="109">
        <v>0.21</v>
      </c>
      <c r="BA123" s="109">
        <v>0.21</v>
      </c>
      <c r="BB123" s="109">
        <v>0.21</v>
      </c>
    </row>
    <row r="124" spans="1:54" s="35" customFormat="1" ht="14.5" x14ac:dyDescent="0.35">
      <c r="A124" s="37" t="s">
        <v>4</v>
      </c>
      <c r="B124" s="37" t="s">
        <v>91</v>
      </c>
      <c r="C124" s="52">
        <v>30</v>
      </c>
      <c r="D124" s="104">
        <v>0.54300000000000004</v>
      </c>
      <c r="E124" s="104">
        <v>0.57099999999999995</v>
      </c>
      <c r="F124" s="104">
        <v>0.6</v>
      </c>
      <c r="G124" s="104">
        <v>0.57099999999999995</v>
      </c>
      <c r="H124" s="104">
        <v>0.54300000000000004</v>
      </c>
      <c r="I124" s="104">
        <v>0.51400000000000001</v>
      </c>
      <c r="J124" s="104">
        <v>0.48599999999999999</v>
      </c>
      <c r="K124" s="104">
        <v>0.45700000000000002</v>
      </c>
      <c r="L124" s="104">
        <v>0.42899999999999999</v>
      </c>
      <c r="M124" s="104">
        <v>0.4</v>
      </c>
      <c r="N124" s="104">
        <v>0.38</v>
      </c>
      <c r="O124" s="104">
        <v>0.36</v>
      </c>
      <c r="P124" s="104">
        <v>0.35</v>
      </c>
      <c r="Q124" s="104">
        <v>0.33</v>
      </c>
      <c r="R124" s="104">
        <v>0.31</v>
      </c>
      <c r="S124" s="104">
        <v>0.29099999999999998</v>
      </c>
      <c r="T124" s="104">
        <v>0.27300000000000002</v>
      </c>
      <c r="U124" s="104">
        <v>0.254</v>
      </c>
      <c r="V124" s="104">
        <v>0.23</v>
      </c>
      <c r="W124" s="104">
        <v>0.22</v>
      </c>
      <c r="X124" s="104">
        <v>0.22</v>
      </c>
      <c r="Y124" s="104">
        <v>0.20200000000000001</v>
      </c>
      <c r="Z124" s="104">
        <v>0.187</v>
      </c>
      <c r="AA124" s="104">
        <v>0.16500000000000001</v>
      </c>
      <c r="AB124" s="104">
        <v>0.14799999999999999</v>
      </c>
      <c r="AC124" s="104">
        <v>0.13400000000000001</v>
      </c>
      <c r="AD124" s="104">
        <v>0</v>
      </c>
      <c r="AE124" s="104">
        <v>0</v>
      </c>
      <c r="AF124" s="104">
        <v>0</v>
      </c>
      <c r="AG124" s="104">
        <v>0</v>
      </c>
      <c r="AH124" s="110">
        <v>0</v>
      </c>
      <c r="AI124" s="110">
        <v>0</v>
      </c>
      <c r="AJ124" s="110">
        <v>0</v>
      </c>
      <c r="AK124" s="110">
        <v>0</v>
      </c>
      <c r="AL124" s="110">
        <v>0</v>
      </c>
      <c r="AM124" s="110">
        <v>0</v>
      </c>
      <c r="AN124" s="110">
        <v>0</v>
      </c>
      <c r="AO124" s="110">
        <v>0</v>
      </c>
      <c r="AP124" s="110">
        <v>0</v>
      </c>
      <c r="AQ124" s="110">
        <v>0</v>
      </c>
      <c r="AR124" s="110">
        <v>0</v>
      </c>
      <c r="AS124" s="110">
        <v>0</v>
      </c>
      <c r="AT124" s="110">
        <v>0</v>
      </c>
      <c r="AU124" s="110">
        <v>0</v>
      </c>
      <c r="AV124" s="110">
        <v>0</v>
      </c>
      <c r="AW124" s="110">
        <v>0</v>
      </c>
      <c r="AX124" s="110">
        <v>0</v>
      </c>
      <c r="AY124" s="110">
        <v>0</v>
      </c>
      <c r="AZ124" s="110">
        <v>0</v>
      </c>
      <c r="BA124" s="110">
        <v>0</v>
      </c>
      <c r="BB124" s="110">
        <v>0</v>
      </c>
    </row>
    <row r="125" spans="1:54" s="35" customFormat="1" ht="14.5" x14ac:dyDescent="0.35">
      <c r="A125" s="37"/>
      <c r="B125" s="37" t="s">
        <v>92</v>
      </c>
      <c r="C125" s="52">
        <v>10</v>
      </c>
      <c r="D125" s="112">
        <v>0.2</v>
      </c>
      <c r="E125" s="112">
        <v>0.2</v>
      </c>
      <c r="F125" s="112">
        <v>0.2</v>
      </c>
      <c r="G125" s="112">
        <v>0.23599999999999999</v>
      </c>
      <c r="H125" s="112">
        <v>0.27200000000000002</v>
      </c>
      <c r="I125" s="112">
        <v>0.307</v>
      </c>
      <c r="J125" s="112">
        <v>0.34300000000000003</v>
      </c>
      <c r="K125" s="112">
        <v>0.379</v>
      </c>
      <c r="L125" s="112">
        <v>0.41399999999999998</v>
      </c>
      <c r="M125" s="112">
        <v>0.45</v>
      </c>
      <c r="N125" s="112">
        <v>0.47</v>
      </c>
      <c r="O125" s="112">
        <v>0.49</v>
      </c>
      <c r="P125" s="112">
        <v>0.5</v>
      </c>
      <c r="Q125" s="112">
        <v>0.52</v>
      </c>
      <c r="R125" s="112">
        <v>0.54</v>
      </c>
      <c r="S125" s="112">
        <v>0.57100000000000006</v>
      </c>
      <c r="T125" s="112">
        <v>0.60200000000000009</v>
      </c>
      <c r="U125" s="112">
        <v>0.63300000000000001</v>
      </c>
      <c r="V125" s="112">
        <v>0.66600000000000004</v>
      </c>
      <c r="W125" s="112">
        <v>0.67800000000000005</v>
      </c>
      <c r="X125" s="112">
        <v>0.67800000000000005</v>
      </c>
      <c r="Y125" s="112">
        <v>0.69799999999999995</v>
      </c>
      <c r="Z125" s="112">
        <v>0.71599999999999997</v>
      </c>
      <c r="AA125" s="112">
        <v>0.74399999999999999</v>
      </c>
      <c r="AB125" s="112">
        <v>0.74299999999999999</v>
      </c>
      <c r="AC125" s="112">
        <v>0.754</v>
      </c>
      <c r="AD125" s="112">
        <v>0.76900000000000002</v>
      </c>
      <c r="AE125" s="112">
        <v>0.78800000000000003</v>
      </c>
      <c r="AF125" s="112">
        <v>0.78600000000000003</v>
      </c>
      <c r="AG125" s="112">
        <v>0.79300000000000004</v>
      </c>
      <c r="AH125" s="111">
        <v>0.46037027647971207</v>
      </c>
      <c r="AI125" s="111">
        <v>0.40725623987568343</v>
      </c>
      <c r="AJ125" s="111">
        <v>0.34124418498003628</v>
      </c>
      <c r="AK125" s="111">
        <v>0.30713534419796085</v>
      </c>
      <c r="AL125" s="111">
        <v>0.27030947807394656</v>
      </c>
      <c r="AM125" s="111">
        <v>0.26674239798552435</v>
      </c>
      <c r="AN125" s="111">
        <v>0.23273293108554693</v>
      </c>
      <c r="AO125" s="111">
        <v>0.21091178735838378</v>
      </c>
      <c r="AP125" s="111">
        <v>0.18745842379714761</v>
      </c>
      <c r="AQ125" s="111">
        <v>0.16071362085363727</v>
      </c>
      <c r="AR125" s="111">
        <v>0.13204945624777442</v>
      </c>
      <c r="AS125" s="111">
        <v>0.1335837690893783</v>
      </c>
      <c r="AT125" s="111">
        <v>0.15506414887182984</v>
      </c>
      <c r="AU125" s="111">
        <v>0.21183372401116685</v>
      </c>
      <c r="AV125" s="111">
        <v>0.224108226743996</v>
      </c>
      <c r="AW125" s="111">
        <v>0.24405429368484455</v>
      </c>
      <c r="AX125" s="111">
        <v>0.24405429368484455</v>
      </c>
      <c r="AY125" s="111">
        <v>0.24405429368484455</v>
      </c>
      <c r="AZ125" s="111">
        <v>0.24405429368484455</v>
      </c>
      <c r="BA125" s="111">
        <v>0.24405429368484455</v>
      </c>
      <c r="BB125" s="111">
        <v>0.24405429368484455</v>
      </c>
    </row>
    <row r="126" spans="1:54" s="35" customFormat="1" ht="14.5" x14ac:dyDescent="0.35">
      <c r="A126" s="37"/>
      <c r="B126" s="37" t="s">
        <v>93</v>
      </c>
      <c r="C126" s="49" t="s">
        <v>38</v>
      </c>
      <c r="D126" s="112">
        <v>0.20699999999999999</v>
      </c>
      <c r="E126" s="112">
        <v>0.17899999999999999</v>
      </c>
      <c r="F126" s="112">
        <v>0.15</v>
      </c>
      <c r="G126" s="112">
        <v>0.13600000000000001</v>
      </c>
      <c r="H126" s="112">
        <v>0.121</v>
      </c>
      <c r="I126" s="112">
        <v>0.107</v>
      </c>
      <c r="J126" s="112">
        <v>9.2999999999999999E-2</v>
      </c>
      <c r="K126" s="112">
        <v>7.8E-2</v>
      </c>
      <c r="L126" s="112">
        <v>6.4000000000000001E-2</v>
      </c>
      <c r="M126" s="112">
        <v>0.05</v>
      </c>
      <c r="N126" s="112">
        <v>0.05</v>
      </c>
      <c r="O126" s="112">
        <v>0.05</v>
      </c>
      <c r="P126" s="112">
        <v>0.05</v>
      </c>
      <c r="Q126" s="112">
        <v>0.05</v>
      </c>
      <c r="R126" s="112">
        <v>0.05</v>
      </c>
      <c r="S126" s="112">
        <v>3.6999999999999998E-2</v>
      </c>
      <c r="T126" s="112">
        <v>2.5000000000000001E-2</v>
      </c>
      <c r="U126" s="112">
        <v>1.2E-2</v>
      </c>
      <c r="V126" s="112">
        <v>8.9999999999999993E-3</v>
      </c>
      <c r="W126" s="112">
        <v>6.0000000000000001E-3</v>
      </c>
      <c r="X126" s="112">
        <v>6.0000000000000001E-3</v>
      </c>
      <c r="Y126" s="112">
        <v>5.0000000000000001E-3</v>
      </c>
      <c r="Z126" s="112">
        <v>4.0000000000000001E-3</v>
      </c>
      <c r="AA126" s="112">
        <v>4.0000000000000001E-3</v>
      </c>
      <c r="AB126" s="112">
        <v>3.0000000000000001E-3</v>
      </c>
      <c r="AC126" s="112">
        <v>2E-3</v>
      </c>
      <c r="AD126" s="112">
        <v>2E-3</v>
      </c>
      <c r="AE126" s="112">
        <v>2E-3</v>
      </c>
      <c r="AF126" s="112">
        <v>2E-3</v>
      </c>
      <c r="AG126" s="112">
        <v>1E-3</v>
      </c>
      <c r="AH126" s="111">
        <v>9.0909090909090909E-4</v>
      </c>
      <c r="AI126" s="111">
        <v>8.1818181818181816E-4</v>
      </c>
      <c r="AJ126" s="111">
        <v>7.2727272727272723E-4</v>
      </c>
      <c r="AK126" s="111">
        <v>6.363636363636363E-4</v>
      </c>
      <c r="AL126" s="111">
        <v>5.4545454545454537E-4</v>
      </c>
      <c r="AM126" s="111">
        <v>4.5454545454545444E-4</v>
      </c>
      <c r="AN126" s="111">
        <v>3.6363636363636351E-4</v>
      </c>
      <c r="AO126" s="111">
        <v>2.7272727272727258E-4</v>
      </c>
      <c r="AP126" s="111">
        <v>1.8181818181818164E-4</v>
      </c>
      <c r="AQ126" s="111">
        <v>9.0909090909090727E-5</v>
      </c>
      <c r="AR126" s="111">
        <v>0</v>
      </c>
      <c r="AS126" s="111">
        <v>0</v>
      </c>
      <c r="AT126" s="111">
        <v>0</v>
      </c>
      <c r="AU126" s="111">
        <v>0</v>
      </c>
      <c r="AV126" s="111">
        <v>0</v>
      </c>
      <c r="AW126" s="111">
        <v>0</v>
      </c>
      <c r="AX126" s="111">
        <v>0</v>
      </c>
      <c r="AY126" s="111">
        <v>0</v>
      </c>
      <c r="AZ126" s="111">
        <v>0</v>
      </c>
      <c r="BA126" s="111">
        <v>0</v>
      </c>
      <c r="BB126" s="111">
        <v>0</v>
      </c>
    </row>
    <row r="127" spans="1:54" s="35" customFormat="1" ht="14.5" x14ac:dyDescent="0.35">
      <c r="A127" s="37"/>
      <c r="B127" s="37" t="s">
        <v>94</v>
      </c>
      <c r="C127" s="49" t="s">
        <v>38</v>
      </c>
      <c r="D127" s="112">
        <v>0.05</v>
      </c>
      <c r="E127" s="112">
        <v>0.05</v>
      </c>
      <c r="F127" s="112">
        <v>0.05</v>
      </c>
      <c r="G127" s="112">
        <v>0.05</v>
      </c>
      <c r="H127" s="112">
        <v>0.05</v>
      </c>
      <c r="I127" s="112">
        <v>0.05</v>
      </c>
      <c r="J127" s="112">
        <v>0.05</v>
      </c>
      <c r="K127" s="112">
        <v>0.05</v>
      </c>
      <c r="L127" s="112">
        <v>0.05</v>
      </c>
      <c r="M127" s="112">
        <v>0.05</v>
      </c>
      <c r="N127" s="112">
        <v>0.05</v>
      </c>
      <c r="O127" s="112">
        <v>0.05</v>
      </c>
      <c r="P127" s="112">
        <v>0.05</v>
      </c>
      <c r="Q127" s="112">
        <v>0.05</v>
      </c>
      <c r="R127" s="112">
        <v>0.05</v>
      </c>
      <c r="S127" s="112">
        <v>4.3999999999999997E-2</v>
      </c>
      <c r="T127" s="112">
        <v>3.6999999999999998E-2</v>
      </c>
      <c r="U127" s="112">
        <v>3.1E-2</v>
      </c>
      <c r="V127" s="112">
        <v>2.4E-2</v>
      </c>
      <c r="W127" s="112">
        <v>1.7999999999999999E-2</v>
      </c>
      <c r="X127" s="112">
        <v>1.7999999999999999E-2</v>
      </c>
      <c r="Y127" s="112">
        <v>1.2999999999999999E-2</v>
      </c>
      <c r="Z127" s="112">
        <v>1.2E-2</v>
      </c>
      <c r="AA127" s="112">
        <v>1.2999999999999999E-2</v>
      </c>
      <c r="AB127" s="112">
        <v>1.7000000000000001E-2</v>
      </c>
      <c r="AC127" s="112">
        <v>1.2999999999999999E-2</v>
      </c>
      <c r="AD127" s="112">
        <v>1.0999999999999999E-2</v>
      </c>
      <c r="AE127" s="112">
        <v>0.01</v>
      </c>
      <c r="AF127" s="112">
        <v>0.02</v>
      </c>
      <c r="AG127" s="112">
        <v>1.9E-2</v>
      </c>
      <c r="AH127" s="111">
        <v>1.8181818181818181E-2</v>
      </c>
      <c r="AI127" s="111">
        <v>1.7363636363636362E-2</v>
      </c>
      <c r="AJ127" s="111">
        <v>1.6545454545454544E-2</v>
      </c>
      <c r="AK127" s="111">
        <v>1.5727272727272725E-2</v>
      </c>
      <c r="AL127" s="111">
        <v>1.4909090909090907E-2</v>
      </c>
      <c r="AM127" s="111">
        <v>1.4090909090909088E-2</v>
      </c>
      <c r="AN127" s="111">
        <v>1.3272727272727269E-2</v>
      </c>
      <c r="AO127" s="111">
        <v>1.2454545454545451E-2</v>
      </c>
      <c r="AP127" s="111">
        <v>1.1636363636363632E-2</v>
      </c>
      <c r="AQ127" s="111">
        <v>1.0818181818181814E-2</v>
      </c>
      <c r="AR127" s="111">
        <v>0.01</v>
      </c>
      <c r="AS127" s="111">
        <v>0.01</v>
      </c>
      <c r="AT127" s="111">
        <v>0.01</v>
      </c>
      <c r="AU127" s="111">
        <v>0.01</v>
      </c>
      <c r="AV127" s="111">
        <v>0.01</v>
      </c>
      <c r="AW127" s="111">
        <v>0.01</v>
      </c>
      <c r="AX127" s="111">
        <v>0.01</v>
      </c>
      <c r="AY127" s="111">
        <v>0.01</v>
      </c>
      <c r="AZ127" s="111">
        <v>0.01</v>
      </c>
      <c r="BA127" s="111">
        <v>0.01</v>
      </c>
      <c r="BB127" s="111">
        <v>0.01</v>
      </c>
    </row>
    <row r="128" spans="1:54" s="11" customFormat="1" ht="14.5" x14ac:dyDescent="0.35">
      <c r="A128" s="16"/>
      <c r="B128" s="16" t="s">
        <v>95</v>
      </c>
      <c r="C128" s="55">
        <v>30</v>
      </c>
      <c r="D128" s="112">
        <v>0</v>
      </c>
      <c r="E128" s="112">
        <v>0</v>
      </c>
      <c r="F128" s="112">
        <v>0</v>
      </c>
      <c r="G128" s="112">
        <v>0</v>
      </c>
      <c r="H128" s="112">
        <v>0</v>
      </c>
      <c r="I128" s="112">
        <v>0</v>
      </c>
      <c r="J128" s="112">
        <v>0</v>
      </c>
      <c r="K128" s="112">
        <v>0</v>
      </c>
      <c r="L128" s="112">
        <v>0</v>
      </c>
      <c r="M128" s="112">
        <v>0</v>
      </c>
      <c r="N128" s="112">
        <v>0</v>
      </c>
      <c r="O128" s="112">
        <v>0</v>
      </c>
      <c r="P128" s="112">
        <v>0</v>
      </c>
      <c r="Q128" s="112">
        <v>0</v>
      </c>
      <c r="R128" s="112">
        <v>0</v>
      </c>
      <c r="S128" s="112">
        <v>5.7000000000000002E-2</v>
      </c>
      <c r="T128" s="112">
        <v>6.3E-2</v>
      </c>
      <c r="U128" s="112">
        <v>7.0000000000000007E-2</v>
      </c>
      <c r="V128" s="112">
        <v>7.0999999999999994E-2</v>
      </c>
      <c r="W128" s="112">
        <v>7.8E-2</v>
      </c>
      <c r="X128" s="112">
        <v>7.8E-2</v>
      </c>
      <c r="Y128" s="112">
        <v>8.2000000000000003E-2</v>
      </c>
      <c r="Z128" s="112">
        <v>8.1000000000000003E-2</v>
      </c>
      <c r="AA128" s="112">
        <v>7.3999999999999996E-2</v>
      </c>
      <c r="AB128" s="112">
        <v>8.8999999999999996E-2</v>
      </c>
      <c r="AC128" s="112">
        <v>9.7000000000000003E-2</v>
      </c>
      <c r="AD128" s="112">
        <v>0.218</v>
      </c>
      <c r="AE128" s="112">
        <v>0.2</v>
      </c>
      <c r="AF128" s="112">
        <v>0.192</v>
      </c>
      <c r="AG128" s="112">
        <v>0.187</v>
      </c>
      <c r="AH128" s="111">
        <v>0.17909090909090908</v>
      </c>
      <c r="AI128" s="111">
        <v>0.17118181818181816</v>
      </c>
      <c r="AJ128" s="111">
        <v>0.16327272727272724</v>
      </c>
      <c r="AK128" s="111">
        <v>0.15536363636363631</v>
      </c>
      <c r="AL128" s="111">
        <v>0.14745454545454539</v>
      </c>
      <c r="AM128" s="111">
        <v>0.13954545454545447</v>
      </c>
      <c r="AN128" s="111">
        <v>0.13163636363636355</v>
      </c>
      <c r="AO128" s="111">
        <v>0.12372727272727264</v>
      </c>
      <c r="AP128" s="111">
        <v>0.11581818181818174</v>
      </c>
      <c r="AQ128" s="111">
        <v>0.10790909090909083</v>
      </c>
      <c r="AR128" s="111">
        <v>0.1</v>
      </c>
      <c r="AS128" s="111">
        <v>0.1</v>
      </c>
      <c r="AT128" s="111">
        <v>0.1</v>
      </c>
      <c r="AU128" s="111">
        <v>0.1</v>
      </c>
      <c r="AV128" s="111">
        <v>0.1</v>
      </c>
      <c r="AW128" s="111">
        <v>0.1</v>
      </c>
      <c r="AX128" s="111">
        <v>0.1</v>
      </c>
      <c r="AY128" s="111">
        <v>0.1</v>
      </c>
      <c r="AZ128" s="111">
        <v>0.1</v>
      </c>
      <c r="BA128" s="111">
        <v>0.1</v>
      </c>
      <c r="BB128" s="111">
        <v>0.1</v>
      </c>
    </row>
    <row r="129" spans="1:54" s="40" customFormat="1" ht="14.5" x14ac:dyDescent="0.35">
      <c r="A129" s="50"/>
      <c r="B129" s="50" t="s">
        <v>266</v>
      </c>
      <c r="C129" s="53">
        <v>15</v>
      </c>
      <c r="D129" s="105">
        <v>0</v>
      </c>
      <c r="E129" s="105">
        <v>0</v>
      </c>
      <c r="F129" s="105">
        <v>0</v>
      </c>
      <c r="G129" s="105">
        <v>0</v>
      </c>
      <c r="H129" s="105">
        <v>0</v>
      </c>
      <c r="I129" s="105">
        <v>0</v>
      </c>
      <c r="J129" s="105">
        <v>0</v>
      </c>
      <c r="K129" s="105">
        <v>0</v>
      </c>
      <c r="L129" s="105">
        <v>0</v>
      </c>
      <c r="M129" s="105">
        <v>0</v>
      </c>
      <c r="N129" s="105">
        <v>0</v>
      </c>
      <c r="O129" s="105">
        <v>0</v>
      </c>
      <c r="P129" s="105">
        <v>0</v>
      </c>
      <c r="Q129" s="105">
        <v>0</v>
      </c>
      <c r="R129" s="105">
        <v>0</v>
      </c>
      <c r="S129" s="105">
        <v>0</v>
      </c>
      <c r="T129" s="105">
        <v>0</v>
      </c>
      <c r="U129" s="105">
        <v>0</v>
      </c>
      <c r="V129" s="105">
        <v>0</v>
      </c>
      <c r="W129" s="105">
        <v>0</v>
      </c>
      <c r="X129" s="105">
        <v>0</v>
      </c>
      <c r="Y129" s="105">
        <v>0</v>
      </c>
      <c r="Z129" s="105">
        <v>0</v>
      </c>
      <c r="AA129" s="105">
        <v>0</v>
      </c>
      <c r="AB129" s="105">
        <v>0</v>
      </c>
      <c r="AC129" s="105">
        <v>0</v>
      </c>
      <c r="AD129" s="105">
        <v>0</v>
      </c>
      <c r="AE129" s="105">
        <v>0</v>
      </c>
      <c r="AF129" s="105">
        <v>0</v>
      </c>
      <c r="AG129" s="105">
        <v>0</v>
      </c>
      <c r="AH129" s="109">
        <v>0.3414479053384698</v>
      </c>
      <c r="AI129" s="109">
        <v>0.40338012376068028</v>
      </c>
      <c r="AJ129" s="109">
        <v>0.47821036047450927</v>
      </c>
      <c r="AK129" s="109">
        <v>0.52113738307476654</v>
      </c>
      <c r="AL129" s="109">
        <v>0.56678143101696266</v>
      </c>
      <c r="AM129" s="109">
        <v>0.57916669292356671</v>
      </c>
      <c r="AN129" s="109">
        <v>0.62199434164172596</v>
      </c>
      <c r="AO129" s="109">
        <v>0.65263366718707094</v>
      </c>
      <c r="AP129" s="109">
        <v>0.68490521256648895</v>
      </c>
      <c r="AQ129" s="109">
        <v>0.72046819732818113</v>
      </c>
      <c r="AR129" s="109">
        <v>0.75795054375222559</v>
      </c>
      <c r="AS129" s="109">
        <v>0.75641623091062171</v>
      </c>
      <c r="AT129" s="109">
        <v>0.73493585112817017</v>
      </c>
      <c r="AU129" s="109">
        <v>0.67816627598883317</v>
      </c>
      <c r="AV129" s="109">
        <v>0.66589177325600402</v>
      </c>
      <c r="AW129" s="109">
        <v>0.64594570631515547</v>
      </c>
      <c r="AX129" s="109">
        <v>0.64594570631515547</v>
      </c>
      <c r="AY129" s="109">
        <v>0.64594570631515547</v>
      </c>
      <c r="AZ129" s="109">
        <v>0.64594570631515547</v>
      </c>
      <c r="BA129" s="109">
        <v>0.64594570631515547</v>
      </c>
      <c r="BB129" s="109">
        <v>0.64594570631515547</v>
      </c>
    </row>
    <row r="130" spans="1:54" s="35" customFormat="1" ht="14.5" x14ac:dyDescent="0.35">
      <c r="A130" s="37" t="s">
        <v>5</v>
      </c>
      <c r="B130" s="65" t="s">
        <v>91</v>
      </c>
      <c r="C130" s="60">
        <v>20</v>
      </c>
      <c r="D130" s="112">
        <v>0.49949175956290764</v>
      </c>
      <c r="E130" s="112">
        <v>0.53998628496473366</v>
      </c>
      <c r="F130" s="112">
        <v>0.5855806397800648</v>
      </c>
      <c r="G130" s="112">
        <v>0.58037528812968442</v>
      </c>
      <c r="H130" s="112">
        <v>0.58151420297706991</v>
      </c>
      <c r="I130" s="112">
        <v>0.57430358251561808</v>
      </c>
      <c r="J130" s="112">
        <v>0.56761846363896873</v>
      </c>
      <c r="K130" s="112">
        <v>0.56486625895739684</v>
      </c>
      <c r="L130" s="112">
        <v>0.56170051013951927</v>
      </c>
      <c r="M130" s="112">
        <v>0.56131616182808386</v>
      </c>
      <c r="N130" s="112">
        <v>0.53458084824941343</v>
      </c>
      <c r="O130" s="112">
        <v>0.52104899780779457</v>
      </c>
      <c r="P130" s="112">
        <v>0.5077145287733138</v>
      </c>
      <c r="Q130" s="112">
        <v>0.4857965465090055</v>
      </c>
      <c r="R130" s="112">
        <v>0.46881451897376836</v>
      </c>
      <c r="S130" s="112">
        <v>0.53</v>
      </c>
      <c r="T130" s="112">
        <v>0.53</v>
      </c>
      <c r="U130" s="112">
        <v>0.53</v>
      </c>
      <c r="V130" s="112">
        <v>0.52900000000000003</v>
      </c>
      <c r="W130" s="112">
        <v>0.53800000000000003</v>
      </c>
      <c r="X130" s="112">
        <v>0.53800000000000003</v>
      </c>
      <c r="Y130" s="112">
        <v>0.53200000000000003</v>
      </c>
      <c r="Z130" s="112">
        <v>0.51500000000000001</v>
      </c>
      <c r="AA130" s="112">
        <v>0.46400000000000002</v>
      </c>
      <c r="AB130" s="112">
        <v>0.437</v>
      </c>
      <c r="AC130" s="112">
        <v>0.39800000000000002</v>
      </c>
      <c r="AD130" s="112">
        <v>0</v>
      </c>
      <c r="AE130" s="112">
        <v>0</v>
      </c>
      <c r="AF130" s="112">
        <v>0</v>
      </c>
      <c r="AG130" s="112">
        <v>0</v>
      </c>
      <c r="AH130" s="110">
        <v>0</v>
      </c>
      <c r="AI130" s="110">
        <v>0</v>
      </c>
      <c r="AJ130" s="110">
        <v>0</v>
      </c>
      <c r="AK130" s="110">
        <v>0</v>
      </c>
      <c r="AL130" s="110">
        <v>0</v>
      </c>
      <c r="AM130" s="110">
        <v>0</v>
      </c>
      <c r="AN130" s="110">
        <v>0</v>
      </c>
      <c r="AO130" s="110">
        <v>0</v>
      </c>
      <c r="AP130" s="110">
        <v>0</v>
      </c>
      <c r="AQ130" s="110">
        <v>0</v>
      </c>
      <c r="AR130" s="110">
        <v>0</v>
      </c>
      <c r="AS130" s="110">
        <v>0</v>
      </c>
      <c r="AT130" s="110">
        <v>0</v>
      </c>
      <c r="AU130" s="110">
        <v>0</v>
      </c>
      <c r="AV130" s="110">
        <v>0</v>
      </c>
      <c r="AW130" s="110">
        <v>0</v>
      </c>
      <c r="AX130" s="110">
        <v>0</v>
      </c>
      <c r="AY130" s="110">
        <v>0</v>
      </c>
      <c r="AZ130" s="110">
        <v>0</v>
      </c>
      <c r="BA130" s="110">
        <v>0</v>
      </c>
      <c r="BB130" s="110">
        <v>0</v>
      </c>
    </row>
    <row r="131" spans="1:54" s="35" customFormat="1" ht="14.5" x14ac:dyDescent="0.35">
      <c r="A131" s="37"/>
      <c r="B131" s="65" t="s">
        <v>93</v>
      </c>
      <c r="C131" s="66" t="s">
        <v>38</v>
      </c>
      <c r="D131" s="112">
        <v>0.221</v>
      </c>
      <c r="E131" s="112">
        <v>0.186</v>
      </c>
      <c r="F131" s="112">
        <v>0.15</v>
      </c>
      <c r="G131" s="112">
        <v>0.13600000000000001</v>
      </c>
      <c r="H131" s="112">
        <v>0.121</v>
      </c>
      <c r="I131" s="112">
        <v>0.107</v>
      </c>
      <c r="J131" s="112">
        <v>9.2999999999999999E-2</v>
      </c>
      <c r="K131" s="112">
        <v>7.9000000000000001E-2</v>
      </c>
      <c r="L131" s="112">
        <v>6.4000000000000001E-2</v>
      </c>
      <c r="M131" s="112">
        <v>0.05</v>
      </c>
      <c r="N131" s="112">
        <v>0.05</v>
      </c>
      <c r="O131" s="112">
        <v>0.04</v>
      </c>
      <c r="P131" s="112">
        <v>0.04</v>
      </c>
      <c r="Q131" s="112">
        <v>0.04</v>
      </c>
      <c r="R131" s="112">
        <v>0.03</v>
      </c>
      <c r="S131" s="112">
        <v>3.2000000000000001E-2</v>
      </c>
      <c r="T131" s="112">
        <v>3.5000000000000003E-2</v>
      </c>
      <c r="U131" s="112">
        <v>3.6999999999999998E-2</v>
      </c>
      <c r="V131" s="112">
        <v>2.5999999999999999E-2</v>
      </c>
      <c r="W131" s="112">
        <v>1.7000000000000001E-2</v>
      </c>
      <c r="X131" s="112">
        <v>1.7000000000000001E-2</v>
      </c>
      <c r="Y131" s="112">
        <v>1.2E-2</v>
      </c>
      <c r="Z131" s="112">
        <v>0.01</v>
      </c>
      <c r="AA131" s="112">
        <v>0.01</v>
      </c>
      <c r="AB131" s="112">
        <v>8.0000000000000002E-3</v>
      </c>
      <c r="AC131" s="112">
        <v>6.0000000000000001E-3</v>
      </c>
      <c r="AD131" s="112">
        <v>6.0000000000000001E-3</v>
      </c>
      <c r="AE131" s="112">
        <v>5.0000000000000001E-3</v>
      </c>
      <c r="AF131" s="112">
        <v>4.0000000000000001E-3</v>
      </c>
      <c r="AG131" s="112">
        <v>4.0000000000000001E-3</v>
      </c>
      <c r="AH131" s="111">
        <v>3.7272727272727275E-3</v>
      </c>
      <c r="AI131" s="111">
        <v>3.4545454545454549E-3</v>
      </c>
      <c r="AJ131" s="111">
        <v>3.1818181818181824E-3</v>
      </c>
      <c r="AK131" s="111">
        <v>2.9090909090909098E-3</v>
      </c>
      <c r="AL131" s="111">
        <v>2.6363636363636372E-3</v>
      </c>
      <c r="AM131" s="111">
        <v>2.3636363636363646E-3</v>
      </c>
      <c r="AN131" s="111">
        <v>2.0909090909090921E-3</v>
      </c>
      <c r="AO131" s="111">
        <v>1.8181818181818193E-3</v>
      </c>
      <c r="AP131" s="111">
        <v>1.5454545454545465E-3</v>
      </c>
      <c r="AQ131" s="111">
        <v>1.2727272727272737E-3</v>
      </c>
      <c r="AR131" s="111">
        <v>1E-3</v>
      </c>
      <c r="AS131" s="111">
        <v>1E-3</v>
      </c>
      <c r="AT131" s="111">
        <v>1E-3</v>
      </c>
      <c r="AU131" s="111">
        <v>1E-3</v>
      </c>
      <c r="AV131" s="111">
        <v>1E-3</v>
      </c>
      <c r="AW131" s="111">
        <v>1E-3</v>
      </c>
      <c r="AX131" s="111">
        <v>1E-3</v>
      </c>
      <c r="AY131" s="111">
        <v>1E-3</v>
      </c>
      <c r="AZ131" s="111">
        <v>1E-3</v>
      </c>
      <c r="BA131" s="111">
        <v>1E-3</v>
      </c>
      <c r="BB131" s="111">
        <v>1E-3</v>
      </c>
    </row>
    <row r="132" spans="1:54" s="35" customFormat="1" ht="14.5" x14ac:dyDescent="0.35">
      <c r="A132" s="37"/>
      <c r="B132" s="65" t="s">
        <v>78</v>
      </c>
      <c r="C132" s="66" t="s">
        <v>38</v>
      </c>
      <c r="D132" s="112">
        <v>3.9E-2</v>
      </c>
      <c r="E132" s="112">
        <v>4.3999999999999997E-2</v>
      </c>
      <c r="F132" s="112">
        <v>0.05</v>
      </c>
      <c r="G132" s="112">
        <v>4.3999999999999997E-2</v>
      </c>
      <c r="H132" s="112">
        <v>3.9E-2</v>
      </c>
      <c r="I132" s="112">
        <v>3.3000000000000002E-2</v>
      </c>
      <c r="J132" s="112">
        <v>2.7E-2</v>
      </c>
      <c r="K132" s="112">
        <v>2.1000000000000001E-2</v>
      </c>
      <c r="L132" s="112">
        <v>1.6E-2</v>
      </c>
      <c r="M132" s="112">
        <v>0.01</v>
      </c>
      <c r="N132" s="112">
        <v>0.01</v>
      </c>
      <c r="O132" s="112">
        <v>0.01</v>
      </c>
      <c r="P132" s="112">
        <v>0.01</v>
      </c>
      <c r="Q132" s="112">
        <v>0.01</v>
      </c>
      <c r="R132" s="112">
        <v>0.01</v>
      </c>
      <c r="S132" s="112">
        <v>0.02</v>
      </c>
      <c r="T132" s="112">
        <v>3.1E-2</v>
      </c>
      <c r="U132" s="112">
        <v>4.1000000000000002E-2</v>
      </c>
      <c r="V132" s="112">
        <v>3.2000000000000001E-2</v>
      </c>
      <c r="W132" s="112">
        <v>2.3E-2</v>
      </c>
      <c r="X132" s="112">
        <v>2.3E-2</v>
      </c>
      <c r="Y132" s="112">
        <v>1.7999999999999999E-2</v>
      </c>
      <c r="Z132" s="112">
        <v>1.4999999999999999E-2</v>
      </c>
      <c r="AA132" s="112">
        <v>1.4E-2</v>
      </c>
      <c r="AB132" s="112">
        <v>1.2999999999999999E-2</v>
      </c>
      <c r="AC132" s="112">
        <v>0.01</v>
      </c>
      <c r="AD132" s="112">
        <v>8.9999999999999993E-3</v>
      </c>
      <c r="AE132" s="112">
        <v>8.0000000000000002E-3</v>
      </c>
      <c r="AF132" s="112">
        <v>8.0000000000000002E-3</v>
      </c>
      <c r="AG132" s="112">
        <v>7.0000000000000001E-3</v>
      </c>
      <c r="AH132" s="111">
        <v>6.8181818181818187E-3</v>
      </c>
      <c r="AI132" s="111">
        <v>6.6363636363636373E-3</v>
      </c>
      <c r="AJ132" s="111">
        <v>6.4545454545454559E-3</v>
      </c>
      <c r="AK132" s="111">
        <v>6.2727272727272744E-3</v>
      </c>
      <c r="AL132" s="111">
        <v>6.090909090909093E-3</v>
      </c>
      <c r="AM132" s="111">
        <v>5.9090909090909116E-3</v>
      </c>
      <c r="AN132" s="111">
        <v>5.7272727272727302E-3</v>
      </c>
      <c r="AO132" s="111">
        <v>5.5454545454545487E-3</v>
      </c>
      <c r="AP132" s="111">
        <v>5.3636363636363673E-3</v>
      </c>
      <c r="AQ132" s="111">
        <v>5.1818181818181859E-3</v>
      </c>
      <c r="AR132" s="111">
        <v>5.0000000000000001E-3</v>
      </c>
      <c r="AS132" s="111">
        <v>5.0000000000000001E-3</v>
      </c>
      <c r="AT132" s="111">
        <v>5.0000000000000001E-3</v>
      </c>
      <c r="AU132" s="111">
        <v>5.0000000000000001E-3</v>
      </c>
      <c r="AV132" s="111">
        <v>5.0000000000000001E-3</v>
      </c>
      <c r="AW132" s="111">
        <v>5.0000000000000001E-3</v>
      </c>
      <c r="AX132" s="111">
        <v>5.0000000000000001E-3</v>
      </c>
      <c r="AY132" s="111">
        <v>5.0000000000000001E-3</v>
      </c>
      <c r="AZ132" s="111">
        <v>5.0000000000000001E-3</v>
      </c>
      <c r="BA132" s="111">
        <v>5.0000000000000001E-3</v>
      </c>
      <c r="BB132" s="111">
        <v>5.0000000000000001E-3</v>
      </c>
    </row>
    <row r="133" spans="1:54" s="35" customFormat="1" ht="14.5" x14ac:dyDescent="0.35">
      <c r="A133" s="37"/>
      <c r="B133" s="65" t="s">
        <v>96</v>
      </c>
      <c r="C133" s="52">
        <v>20</v>
      </c>
      <c r="D133" s="112">
        <v>0</v>
      </c>
      <c r="E133" s="112">
        <v>0</v>
      </c>
      <c r="F133" s="112">
        <v>0</v>
      </c>
      <c r="G133" s="112">
        <v>7.0000000000000001E-3</v>
      </c>
      <c r="H133" s="112">
        <v>1.4E-2</v>
      </c>
      <c r="I133" s="112">
        <v>2.1000000000000001E-2</v>
      </c>
      <c r="J133" s="112">
        <v>2.9000000000000001E-2</v>
      </c>
      <c r="K133" s="112">
        <v>3.5999999999999997E-2</v>
      </c>
      <c r="L133" s="112">
        <v>4.2999999999999997E-2</v>
      </c>
      <c r="M133" s="112">
        <v>0.05</v>
      </c>
      <c r="N133" s="112">
        <v>0.05</v>
      </c>
      <c r="O133" s="112">
        <v>0.05</v>
      </c>
      <c r="P133" s="112">
        <v>0.05</v>
      </c>
      <c r="Q133" s="112">
        <v>0.05</v>
      </c>
      <c r="R133" s="112">
        <v>0.05</v>
      </c>
      <c r="S133" s="112">
        <v>3.5000000000000003E-2</v>
      </c>
      <c r="T133" s="112">
        <v>2.1000000000000001E-2</v>
      </c>
      <c r="U133" s="112">
        <v>6.0000000000000001E-3</v>
      </c>
      <c r="V133" s="112">
        <v>5.0000000000000001E-3</v>
      </c>
      <c r="W133" s="112">
        <v>5.0000000000000001E-3</v>
      </c>
      <c r="X133" s="112">
        <v>5.0000000000000001E-3</v>
      </c>
      <c r="Y133" s="112">
        <v>5.0000000000000001E-3</v>
      </c>
      <c r="Z133" s="112">
        <v>5.0000000000000001E-3</v>
      </c>
      <c r="AA133" s="112">
        <v>7.0000000000000001E-3</v>
      </c>
      <c r="AB133" s="112">
        <v>6.0000000000000001E-3</v>
      </c>
      <c r="AC133" s="112">
        <v>6.0000000000000001E-3</v>
      </c>
      <c r="AD133" s="112">
        <v>5.0000000000000001E-3</v>
      </c>
      <c r="AE133" s="112">
        <v>6.0000000000000001E-3</v>
      </c>
      <c r="AF133" s="112">
        <v>7.0000000000000001E-3</v>
      </c>
      <c r="AG133" s="112">
        <v>8.9999999999999993E-3</v>
      </c>
      <c r="AH133" s="111">
        <v>8.6363636363636365E-3</v>
      </c>
      <c r="AI133" s="111">
        <v>8.2727272727272736E-3</v>
      </c>
      <c r="AJ133" s="111">
        <v>7.9090909090909108E-3</v>
      </c>
      <c r="AK133" s="111">
        <v>7.545454545454547E-3</v>
      </c>
      <c r="AL133" s="111">
        <v>7.1818181818181833E-3</v>
      </c>
      <c r="AM133" s="111">
        <v>6.8181818181818196E-3</v>
      </c>
      <c r="AN133" s="111">
        <v>6.4545454545454559E-3</v>
      </c>
      <c r="AO133" s="111">
        <v>6.0909090909090921E-3</v>
      </c>
      <c r="AP133" s="111">
        <v>5.7272727272727284E-3</v>
      </c>
      <c r="AQ133" s="111">
        <v>5.3636363636363647E-3</v>
      </c>
      <c r="AR133" s="111">
        <v>5.0000000000000001E-3</v>
      </c>
      <c r="AS133" s="111">
        <v>5.0000000000000001E-3</v>
      </c>
      <c r="AT133" s="111">
        <v>5.0000000000000001E-3</v>
      </c>
      <c r="AU133" s="111">
        <v>5.0000000000000001E-3</v>
      </c>
      <c r="AV133" s="111">
        <v>5.0000000000000001E-3</v>
      </c>
      <c r="AW133" s="111">
        <v>5.0000000000000001E-3</v>
      </c>
      <c r="AX133" s="111">
        <v>5.0000000000000001E-3</v>
      </c>
      <c r="AY133" s="111">
        <v>5.0000000000000001E-3</v>
      </c>
      <c r="AZ133" s="111">
        <v>5.0000000000000001E-3</v>
      </c>
      <c r="BA133" s="111">
        <v>5.0000000000000001E-3</v>
      </c>
      <c r="BB133" s="111">
        <v>5.0000000000000001E-3</v>
      </c>
    </row>
    <row r="134" spans="1:54" s="35" customFormat="1" ht="14.5" x14ac:dyDescent="0.35">
      <c r="A134" s="56"/>
      <c r="B134" s="65" t="s">
        <v>97</v>
      </c>
      <c r="C134" s="52">
        <v>20</v>
      </c>
      <c r="D134" s="112">
        <v>0</v>
      </c>
      <c r="E134" s="112">
        <v>0</v>
      </c>
      <c r="F134" s="112">
        <v>0</v>
      </c>
      <c r="G134" s="112">
        <v>0</v>
      </c>
      <c r="H134" s="112">
        <v>0</v>
      </c>
      <c r="I134" s="112">
        <v>0</v>
      </c>
      <c r="J134" s="112">
        <v>0</v>
      </c>
      <c r="K134" s="112">
        <v>0</v>
      </c>
      <c r="L134" s="112">
        <v>0</v>
      </c>
      <c r="M134" s="112">
        <v>0</v>
      </c>
      <c r="N134" s="112">
        <v>0</v>
      </c>
      <c r="O134" s="112">
        <v>0</v>
      </c>
      <c r="P134" s="112">
        <v>0</v>
      </c>
      <c r="Q134" s="112">
        <v>0</v>
      </c>
      <c r="R134" s="112">
        <v>0</v>
      </c>
      <c r="S134" s="112">
        <v>0.03</v>
      </c>
      <c r="T134" s="112">
        <v>3.9E-2</v>
      </c>
      <c r="U134" s="112">
        <v>4.9000000000000002E-2</v>
      </c>
      <c r="V134" s="112">
        <v>6.0999999999999999E-2</v>
      </c>
      <c r="W134" s="112">
        <v>6.8000000000000005E-2</v>
      </c>
      <c r="X134" s="112">
        <v>6.8000000000000005E-2</v>
      </c>
      <c r="Y134" s="112">
        <v>8.2000000000000003E-2</v>
      </c>
      <c r="Z134" s="112">
        <v>9.8000000000000004E-2</v>
      </c>
      <c r="AA134" s="112">
        <v>0.129</v>
      </c>
      <c r="AB134" s="112">
        <v>0.14799999999999999</v>
      </c>
      <c r="AC134" s="112">
        <v>0.187</v>
      </c>
      <c r="AD134" s="112">
        <v>0.57100000000000006</v>
      </c>
      <c r="AE134" s="112">
        <v>0.497</v>
      </c>
      <c r="AF134" s="112">
        <v>0.49199999999999999</v>
      </c>
      <c r="AG134" s="112">
        <v>0.49099999999999999</v>
      </c>
      <c r="AH134" s="111">
        <v>0.48000778230639285</v>
      </c>
      <c r="AI134" s="111">
        <v>0.44912750359123099</v>
      </c>
      <c r="AJ134" s="111">
        <v>0.4125303135512538</v>
      </c>
      <c r="AK134" s="111">
        <v>0.38920941691539379</v>
      </c>
      <c r="AL134" s="111">
        <v>0.364359991290229</v>
      </c>
      <c r="AM134" s="111">
        <v>0.35392148974115567</v>
      </c>
      <c r="AN134" s="111">
        <v>0.33021546924425599</v>
      </c>
      <c r="AO134" s="111">
        <v>0.31258471060012738</v>
      </c>
      <c r="AP134" s="111">
        <v>0.29293049471764432</v>
      </c>
      <c r="AQ134" s="111">
        <v>0.27148273690681191</v>
      </c>
      <c r="AR134" s="111">
        <v>0.2490620844552151</v>
      </c>
      <c r="AS134" s="111">
        <v>0.24972997497251226</v>
      </c>
      <c r="AT134" s="111">
        <v>0.25908044221467214</v>
      </c>
      <c r="AU134" s="111">
        <v>0.28379239135466622</v>
      </c>
      <c r="AV134" s="111">
        <v>0.28913551549304312</v>
      </c>
      <c r="AW134" s="111">
        <v>0.29781809221790606</v>
      </c>
      <c r="AX134" s="111">
        <v>0.29781809221790606</v>
      </c>
      <c r="AY134" s="111">
        <v>0.29781809221790606</v>
      </c>
      <c r="AZ134" s="111">
        <v>0.29781809221790606</v>
      </c>
      <c r="BA134" s="111">
        <v>0.29781809221790606</v>
      </c>
      <c r="BB134" s="111">
        <v>0.29781809221790606</v>
      </c>
    </row>
    <row r="135" spans="1:54" s="35" customFormat="1" ht="14.5" x14ac:dyDescent="0.35">
      <c r="A135" s="37"/>
      <c r="B135" s="65" t="s">
        <v>267</v>
      </c>
      <c r="C135" s="52">
        <v>15</v>
      </c>
      <c r="D135" s="112">
        <v>0</v>
      </c>
      <c r="E135" s="112">
        <v>0</v>
      </c>
      <c r="F135" s="112">
        <v>0</v>
      </c>
      <c r="G135" s="112">
        <v>0</v>
      </c>
      <c r="H135" s="112">
        <v>0</v>
      </c>
      <c r="I135" s="112">
        <v>0</v>
      </c>
      <c r="J135" s="112">
        <v>0</v>
      </c>
      <c r="K135" s="112">
        <v>0</v>
      </c>
      <c r="L135" s="112">
        <v>0</v>
      </c>
      <c r="M135" s="112">
        <v>0</v>
      </c>
      <c r="N135" s="112">
        <v>0</v>
      </c>
      <c r="O135" s="112">
        <v>0</v>
      </c>
      <c r="P135" s="112">
        <v>0</v>
      </c>
      <c r="Q135" s="112">
        <v>0</v>
      </c>
      <c r="R135" s="112">
        <v>0</v>
      </c>
      <c r="S135" s="112">
        <v>0.22755063695131056</v>
      </c>
      <c r="T135" s="112">
        <v>0.21165383860322121</v>
      </c>
      <c r="U135" s="112">
        <v>0.20900418674785731</v>
      </c>
      <c r="V135" s="112">
        <v>0.19840090792561305</v>
      </c>
      <c r="W135" s="112">
        <v>0.18655613971508705</v>
      </c>
      <c r="X135" s="112">
        <v>0.18871866507078777</v>
      </c>
      <c r="Y135" s="112">
        <v>0.20269187566681962</v>
      </c>
      <c r="Z135" s="112">
        <v>0.19851313381909927</v>
      </c>
      <c r="AA135" s="112">
        <v>0.21487596429036482</v>
      </c>
      <c r="AB135" s="112">
        <v>0.20539290454954331</v>
      </c>
      <c r="AC135" s="112">
        <v>0.19378027086594046</v>
      </c>
      <c r="AD135" s="112">
        <v>0.15060405981827676</v>
      </c>
      <c r="AE135" s="112">
        <v>0.18817157714991534</v>
      </c>
      <c r="AF135" s="112">
        <v>0.17577442947402294</v>
      </c>
      <c r="AG135" s="112">
        <v>0.11075756263514458</v>
      </c>
      <c r="AH135" s="111">
        <v>0.11351465742925149</v>
      </c>
      <c r="AI135" s="111">
        <v>9.6383691201803734E-2</v>
      </c>
      <c r="AJ135" s="111">
        <v>7.3535813649540677E-2</v>
      </c>
      <c r="AK135" s="111">
        <v>6.3964229501394743E-2</v>
      </c>
      <c r="AL135" s="111">
        <v>5.286411636394403E-2</v>
      </c>
      <c r="AM135" s="111">
        <v>5.6174927302584832E-2</v>
      </c>
      <c r="AN135" s="111">
        <v>4.6218219293399254E-2</v>
      </c>
      <c r="AO135" s="111">
        <v>4.2336773136984751E-2</v>
      </c>
      <c r="AP135" s="111">
        <v>3.6431869742215794E-2</v>
      </c>
      <c r="AQ135" s="111">
        <v>2.8733424419097486E-2</v>
      </c>
      <c r="AR135" s="111">
        <v>2.0062084455215123E-2</v>
      </c>
      <c r="AS135" s="111">
        <v>2.0729974972512277E-2</v>
      </c>
      <c r="AT135" s="111">
        <v>3.0080442214672154E-2</v>
      </c>
      <c r="AU135" s="111">
        <v>5.4792391354666237E-2</v>
      </c>
      <c r="AV135" s="111">
        <v>6.0135515493043135E-2</v>
      </c>
      <c r="AW135" s="111">
        <v>6.8818092217906079E-2</v>
      </c>
      <c r="AX135" s="111">
        <v>6.8818092217906079E-2</v>
      </c>
      <c r="AY135" s="111">
        <v>6.8818092217906079E-2</v>
      </c>
      <c r="AZ135" s="111">
        <v>6.8818092217906079E-2</v>
      </c>
      <c r="BA135" s="111">
        <v>6.8818092217906079E-2</v>
      </c>
      <c r="BB135" s="111">
        <v>6.8818092217906079E-2</v>
      </c>
    </row>
    <row r="136" spans="1:54" s="35" customFormat="1" ht="14.5" x14ac:dyDescent="0.35">
      <c r="A136" s="42"/>
      <c r="B136" s="37" t="s">
        <v>265</v>
      </c>
      <c r="C136" s="52">
        <v>10</v>
      </c>
      <c r="D136" s="112">
        <v>0.22900000000000001</v>
      </c>
      <c r="E136" s="112">
        <v>0.214</v>
      </c>
      <c r="F136" s="112">
        <v>0.2</v>
      </c>
      <c r="G136" s="112">
        <v>0.21299999999999999</v>
      </c>
      <c r="H136" s="112">
        <v>0.22600000000000001</v>
      </c>
      <c r="I136" s="112">
        <v>0.23899999999999999</v>
      </c>
      <c r="J136" s="112">
        <v>0.251</v>
      </c>
      <c r="K136" s="112">
        <v>0.26400000000000001</v>
      </c>
      <c r="L136" s="112">
        <v>0.27700000000000002</v>
      </c>
      <c r="M136" s="112">
        <v>0.28999999999999998</v>
      </c>
      <c r="N136" s="112">
        <v>0.31</v>
      </c>
      <c r="O136" s="112">
        <v>0.33</v>
      </c>
      <c r="P136" s="112">
        <v>0.34</v>
      </c>
      <c r="Q136" s="112">
        <v>0.35</v>
      </c>
      <c r="R136" s="112">
        <v>0.38</v>
      </c>
      <c r="S136" s="112">
        <v>6.2E-2</v>
      </c>
      <c r="T136" s="112">
        <v>0.06</v>
      </c>
      <c r="U136" s="112">
        <v>5.8999999999999997E-2</v>
      </c>
      <c r="V136" s="112">
        <v>7.0000000000000007E-2</v>
      </c>
      <c r="W136" s="112">
        <v>7.5999999999999998E-2</v>
      </c>
      <c r="X136" s="112">
        <v>7.5999999999999998E-2</v>
      </c>
      <c r="Y136" s="112">
        <v>7.4999999999999997E-2</v>
      </c>
      <c r="Z136" s="112">
        <v>7.9000000000000001E-2</v>
      </c>
      <c r="AA136" s="112">
        <v>0.08</v>
      </c>
      <c r="AB136" s="112">
        <v>8.5999999999999993E-2</v>
      </c>
      <c r="AC136" s="112">
        <v>8.7999999999999995E-2</v>
      </c>
      <c r="AD136" s="112">
        <v>9.2999999999999999E-2</v>
      </c>
      <c r="AE136" s="112">
        <v>0.10100000000000001</v>
      </c>
      <c r="AF136" s="112">
        <v>0.106</v>
      </c>
      <c r="AG136" s="112">
        <v>0.106</v>
      </c>
      <c r="AH136" s="111">
        <v>0.10181818181818182</v>
      </c>
      <c r="AI136" s="111">
        <v>9.7636363636363646E-2</v>
      </c>
      <c r="AJ136" s="111">
        <v>9.3454545454545471E-2</v>
      </c>
      <c r="AK136" s="111">
        <v>8.9272727272727295E-2</v>
      </c>
      <c r="AL136" s="111">
        <v>8.509090909090912E-2</v>
      </c>
      <c r="AM136" s="111">
        <v>8.0909090909090944E-2</v>
      </c>
      <c r="AN136" s="111">
        <v>7.6727272727272769E-2</v>
      </c>
      <c r="AO136" s="111">
        <v>7.2545454545454593E-2</v>
      </c>
      <c r="AP136" s="111">
        <v>6.8363636363636418E-2</v>
      </c>
      <c r="AQ136" s="111">
        <v>6.4181818181818243E-2</v>
      </c>
      <c r="AR136" s="111">
        <v>0.06</v>
      </c>
      <c r="AS136" s="111">
        <v>0.06</v>
      </c>
      <c r="AT136" s="111">
        <v>0.06</v>
      </c>
      <c r="AU136" s="111">
        <v>0.06</v>
      </c>
      <c r="AV136" s="111">
        <v>0.06</v>
      </c>
      <c r="AW136" s="111">
        <v>0.06</v>
      </c>
      <c r="AX136" s="111">
        <v>0.06</v>
      </c>
      <c r="AY136" s="111">
        <v>0.06</v>
      </c>
      <c r="AZ136" s="111">
        <v>0.06</v>
      </c>
      <c r="BA136" s="111">
        <v>0.06</v>
      </c>
      <c r="BB136" s="111">
        <v>0.06</v>
      </c>
    </row>
    <row r="137" spans="1:54" s="58" customFormat="1" ht="14.5" x14ac:dyDescent="0.35">
      <c r="B137" s="50" t="s">
        <v>266</v>
      </c>
      <c r="C137" s="53">
        <v>15</v>
      </c>
      <c r="D137" s="105">
        <v>1.1508240437092355E-2</v>
      </c>
      <c r="E137" s="105">
        <v>1.6013715035266437E-2</v>
      </c>
      <c r="F137" s="105">
        <v>1.4419360219935168E-2</v>
      </c>
      <c r="G137" s="105">
        <v>1.9624711870315521E-2</v>
      </c>
      <c r="H137" s="105">
        <v>1.8485797022930104E-2</v>
      </c>
      <c r="I137" s="105">
        <v>2.5696417484381843E-2</v>
      </c>
      <c r="J137" s="105">
        <v>3.23815363610312E-2</v>
      </c>
      <c r="K137" s="105">
        <v>3.5133741042603146E-2</v>
      </c>
      <c r="L137" s="105">
        <v>3.8299489860480727E-2</v>
      </c>
      <c r="M137" s="105">
        <v>3.8683838171916139E-2</v>
      </c>
      <c r="N137" s="105">
        <v>4.5419151750586556E-2</v>
      </c>
      <c r="O137" s="105">
        <v>4.8951002192205328E-2</v>
      </c>
      <c r="P137" s="105">
        <v>5.2285471226686198E-2</v>
      </c>
      <c r="Q137" s="105">
        <v>6.420345349099453E-2</v>
      </c>
      <c r="R137" s="105">
        <v>6.1185481026231642E-2</v>
      </c>
      <c r="S137" s="105">
        <v>6.3449363048689408E-2</v>
      </c>
      <c r="T137" s="105">
        <v>7.2346161396778769E-2</v>
      </c>
      <c r="U137" s="105">
        <v>6.8995813252142726E-2</v>
      </c>
      <c r="V137" s="105">
        <v>7.8599092074386992E-2</v>
      </c>
      <c r="W137" s="105">
        <v>8.6443860284912966E-2</v>
      </c>
      <c r="X137" s="105">
        <v>8.4281334929212234E-2</v>
      </c>
      <c r="Y137" s="105">
        <v>7.3308124333180388E-2</v>
      </c>
      <c r="Z137" s="105">
        <v>7.9486866180900756E-2</v>
      </c>
      <c r="AA137" s="105">
        <v>8.1124035709635181E-2</v>
      </c>
      <c r="AB137" s="105">
        <v>9.6607095450456676E-2</v>
      </c>
      <c r="AC137" s="105">
        <v>0.11121972913405954</v>
      </c>
      <c r="AD137" s="105">
        <v>0.16539594018172324</v>
      </c>
      <c r="AE137" s="105">
        <v>0.19482842285008467</v>
      </c>
      <c r="AF137" s="105">
        <v>0.20722557052597707</v>
      </c>
      <c r="AG137" s="105">
        <v>0.27224243736485543</v>
      </c>
      <c r="AH137" s="109">
        <v>0.28547756026435578</v>
      </c>
      <c r="AI137" s="109">
        <v>0.33848880520696545</v>
      </c>
      <c r="AJ137" s="109">
        <v>0.40293387279920573</v>
      </c>
      <c r="AK137" s="109">
        <v>0.44082635358321176</v>
      </c>
      <c r="AL137" s="109">
        <v>0.48177589234582735</v>
      </c>
      <c r="AM137" s="109">
        <v>0.49390358295625991</v>
      </c>
      <c r="AN137" s="109">
        <v>0.53256631146234523</v>
      </c>
      <c r="AO137" s="109">
        <v>0.5590785162628884</v>
      </c>
      <c r="AP137" s="109">
        <v>0.58963763554014048</v>
      </c>
      <c r="AQ137" s="109">
        <v>0.62378383867409126</v>
      </c>
      <c r="AR137" s="109">
        <v>0.65987583108956971</v>
      </c>
      <c r="AS137" s="109">
        <v>0.6585400500549754</v>
      </c>
      <c r="AT137" s="109">
        <v>0.63983911557065565</v>
      </c>
      <c r="AU137" s="109">
        <v>0.59041521729066748</v>
      </c>
      <c r="AV137" s="109">
        <v>0.57972896901391369</v>
      </c>
      <c r="AW137" s="109">
        <v>0.5623638155641878</v>
      </c>
      <c r="AX137" s="109">
        <v>0.5623638155641878</v>
      </c>
      <c r="AY137" s="109">
        <v>0.5623638155641878</v>
      </c>
      <c r="AZ137" s="109">
        <v>0.5623638155641878</v>
      </c>
      <c r="BA137" s="109">
        <v>0.5623638155641878</v>
      </c>
      <c r="BB137" s="109">
        <v>0.5623638155641878</v>
      </c>
    </row>
    <row r="138" spans="1:54" s="35" customFormat="1" ht="14.5" x14ac:dyDescent="0.35">
      <c r="A138" s="37" t="s">
        <v>101</v>
      </c>
      <c r="B138" s="37" t="s">
        <v>102</v>
      </c>
      <c r="C138" s="66" t="s">
        <v>38</v>
      </c>
      <c r="D138" s="107">
        <v>0.183</v>
      </c>
      <c r="E138" s="107">
        <v>0.2</v>
      </c>
      <c r="F138" s="107">
        <v>0.2</v>
      </c>
      <c r="G138" s="107">
        <v>0.217</v>
      </c>
      <c r="H138" s="107">
        <v>0.23300000000000001</v>
      </c>
      <c r="I138" s="107">
        <v>0.25</v>
      </c>
      <c r="J138" s="107">
        <v>0.26200000000000001</v>
      </c>
      <c r="K138" s="107">
        <v>0.27500000000000002</v>
      </c>
      <c r="L138" s="107">
        <v>0.28699999999999998</v>
      </c>
      <c r="M138" s="107">
        <v>0.3</v>
      </c>
      <c r="N138" s="107">
        <v>0.42</v>
      </c>
      <c r="O138" s="107">
        <v>0.5</v>
      </c>
      <c r="P138" s="107">
        <v>0.55000000000000004</v>
      </c>
      <c r="Q138" s="107">
        <v>0.6</v>
      </c>
      <c r="R138" s="107">
        <v>0.65</v>
      </c>
      <c r="S138" s="107">
        <v>0.72699999999999998</v>
      </c>
      <c r="T138" s="107">
        <v>0.80500000000000005</v>
      </c>
      <c r="U138" s="107">
        <v>0.88200000000000001</v>
      </c>
      <c r="V138" s="107">
        <v>0.92200000000000004</v>
      </c>
      <c r="W138" s="107">
        <v>0.94799999999999995</v>
      </c>
      <c r="X138" s="107">
        <v>0.97299999999999998</v>
      </c>
      <c r="Y138" s="107">
        <v>0.96499999999999997</v>
      </c>
      <c r="Z138" s="107">
        <v>0.97199999999999998</v>
      </c>
      <c r="AA138" s="107">
        <v>0.97899999999999998</v>
      </c>
      <c r="AB138" s="107">
        <v>0.97399999999999998</v>
      </c>
      <c r="AC138" s="107">
        <v>0.97799999999999998</v>
      </c>
      <c r="AD138" s="107">
        <v>0.98099999999999998</v>
      </c>
      <c r="AE138" s="107">
        <v>0.98</v>
      </c>
      <c r="AF138" s="107">
        <v>0.98199999999999998</v>
      </c>
      <c r="AG138" s="107">
        <v>0.98699999999999999</v>
      </c>
      <c r="AH138" s="108">
        <v>0.98818181818181816</v>
      </c>
      <c r="AI138" s="35" t="s">
        <v>38</v>
      </c>
      <c r="AJ138" s="35" t="s">
        <v>38</v>
      </c>
      <c r="AK138" s="35" t="s">
        <v>38</v>
      </c>
      <c r="AL138" s="35" t="s">
        <v>38</v>
      </c>
      <c r="AM138" s="35" t="s">
        <v>38</v>
      </c>
      <c r="AN138" s="35" t="s">
        <v>38</v>
      </c>
      <c r="AO138" s="35" t="s">
        <v>38</v>
      </c>
      <c r="AP138" s="35" t="s">
        <v>38</v>
      </c>
      <c r="AQ138" s="35" t="s">
        <v>38</v>
      </c>
      <c r="AR138" s="35" t="s">
        <v>38</v>
      </c>
      <c r="AS138" s="35" t="s">
        <v>38</v>
      </c>
      <c r="AT138" s="35" t="s">
        <v>38</v>
      </c>
      <c r="AU138" s="35" t="s">
        <v>38</v>
      </c>
      <c r="AV138" s="35" t="s">
        <v>38</v>
      </c>
      <c r="AW138" s="35" t="s">
        <v>38</v>
      </c>
      <c r="AX138" s="35" t="s">
        <v>38</v>
      </c>
      <c r="AY138" s="35" t="s">
        <v>38</v>
      </c>
      <c r="AZ138" s="35" t="s">
        <v>38</v>
      </c>
      <c r="BA138" s="35" t="s">
        <v>38</v>
      </c>
      <c r="BB138" s="35" t="s">
        <v>38</v>
      </c>
    </row>
    <row r="139" spans="1:54" s="40" customFormat="1" ht="14.5" x14ac:dyDescent="0.35">
      <c r="A139" s="50"/>
      <c r="B139" s="50" t="s">
        <v>103</v>
      </c>
      <c r="C139" s="67" t="s">
        <v>38</v>
      </c>
      <c r="D139" s="105">
        <v>0.81699999999999995</v>
      </c>
      <c r="E139" s="105">
        <v>0.8</v>
      </c>
      <c r="F139" s="105">
        <v>0.8</v>
      </c>
      <c r="G139" s="105">
        <v>0.78300000000000003</v>
      </c>
      <c r="H139" s="105">
        <v>0.76700000000000002</v>
      </c>
      <c r="I139" s="105">
        <v>0.75</v>
      </c>
      <c r="J139" s="105">
        <v>0.73799999999999999</v>
      </c>
      <c r="K139" s="105">
        <v>0.72499999999999998</v>
      </c>
      <c r="L139" s="105">
        <v>0.71299999999999997</v>
      </c>
      <c r="M139" s="105">
        <v>0.7</v>
      </c>
      <c r="N139" s="105">
        <v>0.57999999999999996</v>
      </c>
      <c r="O139" s="105">
        <v>0.5</v>
      </c>
      <c r="P139" s="105">
        <v>0.45</v>
      </c>
      <c r="Q139" s="105">
        <v>0.4</v>
      </c>
      <c r="R139" s="105">
        <v>0.35</v>
      </c>
      <c r="S139" s="105">
        <v>0.27299999999999996</v>
      </c>
      <c r="T139" s="105">
        <v>0.19499999999999995</v>
      </c>
      <c r="U139" s="105">
        <v>0.11799999999999999</v>
      </c>
      <c r="V139" s="105">
        <v>7.8E-2</v>
      </c>
      <c r="W139" s="105">
        <v>5.2000000000000005E-2</v>
      </c>
      <c r="X139" s="105">
        <v>2.7E-2</v>
      </c>
      <c r="Y139" s="105">
        <v>3.5000000000000003E-2</v>
      </c>
      <c r="Z139" s="105">
        <v>2.8000000000000001E-2</v>
      </c>
      <c r="AA139" s="105">
        <v>2.1000000000000001E-2</v>
      </c>
      <c r="AB139" s="105">
        <v>2.5999999999999999E-2</v>
      </c>
      <c r="AC139" s="105">
        <v>2.1999999999999999E-2</v>
      </c>
      <c r="AD139" s="105">
        <v>1.9E-2</v>
      </c>
      <c r="AE139" s="105">
        <v>0.02</v>
      </c>
      <c r="AF139" s="105">
        <v>1.7999999999999999E-2</v>
      </c>
      <c r="AG139" s="105">
        <v>1.2999999999999999E-2</v>
      </c>
      <c r="AH139" s="109">
        <v>1.1818181818181818E-2</v>
      </c>
      <c r="AI139" s="40" t="s">
        <v>38</v>
      </c>
      <c r="AJ139" s="40" t="s">
        <v>38</v>
      </c>
      <c r="AK139" s="40" t="s">
        <v>38</v>
      </c>
      <c r="AL139" s="40" t="s">
        <v>38</v>
      </c>
      <c r="AM139" s="40" t="s">
        <v>38</v>
      </c>
      <c r="AN139" s="40" t="s">
        <v>38</v>
      </c>
      <c r="AO139" s="40" t="s">
        <v>38</v>
      </c>
      <c r="AP139" s="40" t="s">
        <v>38</v>
      </c>
      <c r="AQ139" s="40" t="s">
        <v>38</v>
      </c>
      <c r="AR139" s="40" t="s">
        <v>38</v>
      </c>
      <c r="AS139" s="40" t="s">
        <v>38</v>
      </c>
      <c r="AT139" s="40" t="s">
        <v>38</v>
      </c>
      <c r="AU139" s="40" t="s">
        <v>38</v>
      </c>
      <c r="AV139" s="40" t="s">
        <v>38</v>
      </c>
      <c r="AW139" s="40" t="s">
        <v>38</v>
      </c>
      <c r="AX139" s="40" t="s">
        <v>38</v>
      </c>
      <c r="AY139" s="40" t="s">
        <v>38</v>
      </c>
      <c r="AZ139" s="40" t="s">
        <v>38</v>
      </c>
      <c r="BA139" s="40" t="s">
        <v>38</v>
      </c>
      <c r="BB139" s="40" t="s">
        <v>38</v>
      </c>
    </row>
    <row r="140" spans="1:54" s="35" customFormat="1" ht="14.5" x14ac:dyDescent="0.35">
      <c r="A140" s="68" t="s">
        <v>107</v>
      </c>
      <c r="C140" s="66" t="s">
        <v>38</v>
      </c>
      <c r="D140" s="104">
        <v>0</v>
      </c>
      <c r="E140" s="104">
        <v>0</v>
      </c>
      <c r="F140" s="104">
        <v>1.6350266181001431E-2</v>
      </c>
      <c r="G140" s="104">
        <v>1.6407003792455334E-2</v>
      </c>
      <c r="H140" s="104">
        <v>1.6442751105755771E-2</v>
      </c>
      <c r="I140" s="104">
        <v>5.0778548027447259E-2</v>
      </c>
      <c r="J140" s="104">
        <v>8.4577252622560106E-2</v>
      </c>
      <c r="K140" s="104">
        <v>7.7878133295056315E-2</v>
      </c>
      <c r="L140" s="104">
        <v>7.736450474677814E-2</v>
      </c>
      <c r="M140" s="104">
        <v>7.7172059278695956E-2</v>
      </c>
      <c r="N140" s="104">
        <v>7.9499952990934541E-2</v>
      </c>
      <c r="O140" s="104">
        <v>7.9935305138937748E-2</v>
      </c>
      <c r="P140" s="104">
        <v>7.3115752211157028E-2</v>
      </c>
      <c r="Q140" s="104">
        <v>7.4150099999980637E-2</v>
      </c>
      <c r="R140" s="104">
        <v>6.4915814268514782E-2</v>
      </c>
      <c r="S140" s="104">
        <v>6.846694822717328E-2</v>
      </c>
      <c r="T140" s="104">
        <v>5.1417747164649384E-2</v>
      </c>
      <c r="U140" s="104">
        <v>4.786034212769355E-2</v>
      </c>
      <c r="V140" s="104">
        <v>4.5524442957565879E-2</v>
      </c>
      <c r="W140" s="104">
        <v>5.0808545532205214E-2</v>
      </c>
      <c r="X140" s="104">
        <v>5.183090260262372E-2</v>
      </c>
      <c r="Y140" s="104">
        <v>6.1897327049571176E-2</v>
      </c>
      <c r="Z140" s="104">
        <v>5.5802148788619568E-2</v>
      </c>
      <c r="AA140" s="104">
        <v>4.0066580660077594E-2</v>
      </c>
      <c r="AB140" s="104">
        <v>4.0163982232254626E-2</v>
      </c>
      <c r="AC140" s="104">
        <v>5.1637314958018515E-2</v>
      </c>
      <c r="AD140" s="104">
        <v>5.0375640383817803E-2</v>
      </c>
      <c r="AE140" s="104">
        <v>6.214986381432544E-2</v>
      </c>
      <c r="AF140" s="104">
        <v>7.3459627028134161E-2</v>
      </c>
      <c r="AG140" s="104">
        <v>8.0750253200635225E-2</v>
      </c>
      <c r="AH140" s="110">
        <v>9.3313664262797316E-2</v>
      </c>
      <c r="AI140" s="110">
        <f>AH140</f>
        <v>9.3313664262797316E-2</v>
      </c>
      <c r="AJ140" s="110">
        <f t="shared" ref="AJ140:BB145" si="0">AI140</f>
        <v>9.3313664262797316E-2</v>
      </c>
      <c r="AK140" s="110">
        <f t="shared" si="0"/>
        <v>9.3313664262797316E-2</v>
      </c>
      <c r="AL140" s="110">
        <f t="shared" si="0"/>
        <v>9.3313664262797316E-2</v>
      </c>
      <c r="AM140" s="110">
        <f t="shared" si="0"/>
        <v>9.3313664262797316E-2</v>
      </c>
      <c r="AN140" s="110">
        <f t="shared" si="0"/>
        <v>9.3313664262797316E-2</v>
      </c>
      <c r="AO140" s="110">
        <f t="shared" si="0"/>
        <v>9.3313664262797316E-2</v>
      </c>
      <c r="AP140" s="110">
        <f t="shared" si="0"/>
        <v>9.3313664262797316E-2</v>
      </c>
      <c r="AQ140" s="110">
        <f t="shared" si="0"/>
        <v>9.3313664262797316E-2</v>
      </c>
      <c r="AR140" s="110">
        <f t="shared" si="0"/>
        <v>9.3313664262797316E-2</v>
      </c>
      <c r="AS140" s="110">
        <f t="shared" si="0"/>
        <v>9.3313664262797316E-2</v>
      </c>
      <c r="AT140" s="110">
        <f t="shared" si="0"/>
        <v>9.3313664262797316E-2</v>
      </c>
      <c r="AU140" s="110">
        <f t="shared" si="0"/>
        <v>9.3313664262797316E-2</v>
      </c>
      <c r="AV140" s="110">
        <f t="shared" si="0"/>
        <v>9.3313664262797316E-2</v>
      </c>
      <c r="AW140" s="110">
        <f t="shared" si="0"/>
        <v>9.3313664262797316E-2</v>
      </c>
      <c r="AX140" s="110">
        <f t="shared" si="0"/>
        <v>9.3313664262797316E-2</v>
      </c>
      <c r="AY140" s="110">
        <f t="shared" si="0"/>
        <v>9.3313664262797316E-2</v>
      </c>
      <c r="AZ140" s="110">
        <f t="shared" si="0"/>
        <v>9.3313664262797316E-2</v>
      </c>
      <c r="BA140" s="110">
        <f t="shared" si="0"/>
        <v>9.3313664262797316E-2</v>
      </c>
      <c r="BB140" s="110">
        <f t="shared" si="0"/>
        <v>9.3313664262797316E-2</v>
      </c>
    </row>
    <row r="141" spans="1:54" s="35" customFormat="1" ht="14.5" x14ac:dyDescent="0.35">
      <c r="A141" s="68" t="s">
        <v>108</v>
      </c>
      <c r="C141" s="66" t="s">
        <v>38</v>
      </c>
      <c r="D141" s="112">
        <v>0</v>
      </c>
      <c r="E141" s="112">
        <v>0</v>
      </c>
      <c r="F141" s="112">
        <v>0</v>
      </c>
      <c r="G141" s="112">
        <v>0</v>
      </c>
      <c r="H141" s="112">
        <v>5.6961115425163801E-3</v>
      </c>
      <c r="I141" s="112">
        <v>2.3940968212254821E-2</v>
      </c>
      <c r="J141" s="112">
        <v>4.6500209430570399E-2</v>
      </c>
      <c r="K141" s="112">
        <v>5.3922980192415461E-2</v>
      </c>
      <c r="L141" s="112">
        <v>7.9071678958945943E-2</v>
      </c>
      <c r="M141" s="112">
        <v>0.10041689188279394</v>
      </c>
      <c r="N141" s="112">
        <v>0.10114677711472504</v>
      </c>
      <c r="O141" s="112">
        <v>0.10549986918493297</v>
      </c>
      <c r="P141" s="112">
        <v>0.10823622416334204</v>
      </c>
      <c r="Q141" s="112">
        <v>0.12149982470927062</v>
      </c>
      <c r="R141" s="112">
        <v>0.11218878886367376</v>
      </c>
      <c r="S141" s="112">
        <v>0.12135029117474901</v>
      </c>
      <c r="T141" s="112">
        <v>0.12068887876146865</v>
      </c>
      <c r="U141" s="112">
        <v>0.12781832674754678</v>
      </c>
      <c r="V141" s="112">
        <v>0.12781482191238333</v>
      </c>
      <c r="W141" s="112">
        <v>0.11630738792480889</v>
      </c>
      <c r="X141" s="112">
        <v>0.11798991312213021</v>
      </c>
      <c r="Y141" s="112">
        <v>0.12590479024855949</v>
      </c>
      <c r="Z141" s="112">
        <v>0.15601350765484887</v>
      </c>
      <c r="AA141" s="112">
        <v>0.14769641498224681</v>
      </c>
      <c r="AB141" s="112">
        <v>0.1615150515436122</v>
      </c>
      <c r="AC141" s="112">
        <v>0.19162284847702191</v>
      </c>
      <c r="AD141" s="112">
        <v>0.21186630005173379</v>
      </c>
      <c r="AE141" s="112">
        <v>0.23370938371845298</v>
      </c>
      <c r="AF141" s="112">
        <v>0.26654621612638968</v>
      </c>
      <c r="AG141" s="112">
        <v>0.25114290057935662</v>
      </c>
      <c r="AH141" s="111">
        <v>0.32329778994497749</v>
      </c>
      <c r="AI141" s="111">
        <f t="shared" ref="AI141:AX145" si="1">AH141</f>
        <v>0.32329778994497749</v>
      </c>
      <c r="AJ141" s="111">
        <f t="shared" si="1"/>
        <v>0.32329778994497749</v>
      </c>
      <c r="AK141" s="111">
        <f t="shared" si="1"/>
        <v>0.32329778994497749</v>
      </c>
      <c r="AL141" s="111">
        <f t="shared" si="1"/>
        <v>0.32329778994497749</v>
      </c>
      <c r="AM141" s="111">
        <f t="shared" si="1"/>
        <v>0.32329778994497749</v>
      </c>
      <c r="AN141" s="111">
        <f t="shared" si="1"/>
        <v>0.32329778994497749</v>
      </c>
      <c r="AO141" s="111">
        <f t="shared" si="1"/>
        <v>0.32329778994497749</v>
      </c>
      <c r="AP141" s="111">
        <f t="shared" si="1"/>
        <v>0.32329778994497749</v>
      </c>
      <c r="AQ141" s="111">
        <f t="shared" si="1"/>
        <v>0.32329778994497749</v>
      </c>
      <c r="AR141" s="111">
        <f t="shared" si="1"/>
        <v>0.32329778994497749</v>
      </c>
      <c r="AS141" s="111">
        <f t="shared" si="1"/>
        <v>0.32329778994497749</v>
      </c>
      <c r="AT141" s="111">
        <f t="shared" si="1"/>
        <v>0.32329778994497749</v>
      </c>
      <c r="AU141" s="111">
        <f t="shared" si="1"/>
        <v>0.32329778994497749</v>
      </c>
      <c r="AV141" s="111">
        <f t="shared" si="1"/>
        <v>0.32329778994497749</v>
      </c>
      <c r="AW141" s="111">
        <f t="shared" si="1"/>
        <v>0.32329778994497749</v>
      </c>
      <c r="AX141" s="111">
        <f t="shared" si="1"/>
        <v>0.32329778994497749</v>
      </c>
      <c r="AY141" s="111">
        <f t="shared" si="0"/>
        <v>0.32329778994497749</v>
      </c>
      <c r="AZ141" s="111">
        <f t="shared" si="0"/>
        <v>0.32329778994497749</v>
      </c>
      <c r="BA141" s="111">
        <f t="shared" si="0"/>
        <v>0.32329778994497749</v>
      </c>
      <c r="BB141" s="111">
        <f t="shared" si="0"/>
        <v>0.32329778994497749</v>
      </c>
    </row>
    <row r="142" spans="1:54" s="35" customFormat="1" ht="14.5" x14ac:dyDescent="0.35">
      <c r="A142" s="68" t="s">
        <v>109</v>
      </c>
      <c r="C142" s="66" t="s">
        <v>38</v>
      </c>
      <c r="D142" s="112">
        <v>5.2702517107063203E-2</v>
      </c>
      <c r="E142" s="112">
        <v>7.3550001438671769E-2</v>
      </c>
      <c r="F142" s="112">
        <v>8.1448871998336794E-2</v>
      </c>
      <c r="G142" s="112">
        <v>8.2696635120778822E-2</v>
      </c>
      <c r="H142" s="112">
        <v>0.10312402316591864</v>
      </c>
      <c r="I142" s="112">
        <v>0.14428447963412225</v>
      </c>
      <c r="J142" s="112">
        <v>0.14446656615602455</v>
      </c>
      <c r="K142" s="112">
        <v>0.15052688373232551</v>
      </c>
      <c r="L142" s="112">
        <v>0.12898342149665049</v>
      </c>
      <c r="M142" s="112">
        <v>0.1467792789539123</v>
      </c>
      <c r="N142" s="112">
        <v>0.15086398461676478</v>
      </c>
      <c r="O142" s="112">
        <v>0.14434368589261407</v>
      </c>
      <c r="P142" s="112">
        <v>0.15863554841372213</v>
      </c>
      <c r="Q142" s="112">
        <v>0.15990294436137131</v>
      </c>
      <c r="R142" s="112">
        <v>0.18771194016624265</v>
      </c>
      <c r="S142" s="112">
        <v>0.20739733942650693</v>
      </c>
      <c r="T142" s="112">
        <v>0.19527189372642123</v>
      </c>
      <c r="U142" s="112">
        <v>0.16259987438042064</v>
      </c>
      <c r="V142" s="112">
        <v>0.14865756582530804</v>
      </c>
      <c r="W142" s="112">
        <v>0.14364719679262206</v>
      </c>
      <c r="X142" s="112">
        <v>0.12752734320849313</v>
      </c>
      <c r="Y142" s="112">
        <v>0.13465752967760378</v>
      </c>
      <c r="Z142" s="112">
        <v>0.15017342982819676</v>
      </c>
      <c r="AA142" s="112">
        <v>0.17179425111092919</v>
      </c>
      <c r="AB142" s="112">
        <v>0.17221188171163213</v>
      </c>
      <c r="AC142" s="112">
        <v>0.16268388768661449</v>
      </c>
      <c r="AD142" s="112">
        <v>0.21975088024573583</v>
      </c>
      <c r="AE142" s="112">
        <v>0.28918712142175923</v>
      </c>
      <c r="AF142" s="112">
        <v>0.3085804060535568</v>
      </c>
      <c r="AG142" s="112">
        <v>0.34666107241380578</v>
      </c>
      <c r="AH142" s="111">
        <v>0.40708627970700451</v>
      </c>
      <c r="AI142" s="111">
        <f t="shared" si="1"/>
        <v>0.40708627970700451</v>
      </c>
      <c r="AJ142" s="111">
        <f t="shared" si="0"/>
        <v>0.40708627970700451</v>
      </c>
      <c r="AK142" s="111">
        <f t="shared" si="0"/>
        <v>0.40708627970700451</v>
      </c>
      <c r="AL142" s="111">
        <f t="shared" si="0"/>
        <v>0.40708627970700451</v>
      </c>
      <c r="AM142" s="111">
        <f t="shared" si="0"/>
        <v>0.40708627970700451</v>
      </c>
      <c r="AN142" s="111">
        <f t="shared" si="0"/>
        <v>0.40708627970700451</v>
      </c>
      <c r="AO142" s="111">
        <f t="shared" si="0"/>
        <v>0.40708627970700451</v>
      </c>
      <c r="AP142" s="111">
        <f t="shared" si="0"/>
        <v>0.40708627970700451</v>
      </c>
      <c r="AQ142" s="111">
        <f t="shared" si="0"/>
        <v>0.40708627970700451</v>
      </c>
      <c r="AR142" s="111">
        <f t="shared" si="0"/>
        <v>0.40708627970700451</v>
      </c>
      <c r="AS142" s="111">
        <f t="shared" si="0"/>
        <v>0.40708627970700451</v>
      </c>
      <c r="AT142" s="111">
        <f t="shared" si="0"/>
        <v>0.40708627970700451</v>
      </c>
      <c r="AU142" s="111">
        <f t="shared" si="0"/>
        <v>0.40708627970700451</v>
      </c>
      <c r="AV142" s="111">
        <f t="shared" si="0"/>
        <v>0.40708627970700451</v>
      </c>
      <c r="AW142" s="111">
        <f t="shared" si="0"/>
        <v>0.40708627970700451</v>
      </c>
      <c r="AX142" s="111">
        <f t="shared" si="0"/>
        <v>0.40708627970700451</v>
      </c>
      <c r="AY142" s="111">
        <f t="shared" si="0"/>
        <v>0.40708627970700451</v>
      </c>
      <c r="AZ142" s="111">
        <f t="shared" si="0"/>
        <v>0.40708627970700451</v>
      </c>
      <c r="BA142" s="111">
        <f t="shared" si="0"/>
        <v>0.40708627970700451</v>
      </c>
      <c r="BB142" s="111">
        <f t="shared" si="0"/>
        <v>0.40708627970700451</v>
      </c>
    </row>
    <row r="143" spans="1:54" s="35" customFormat="1" ht="14.5" x14ac:dyDescent="0.35">
      <c r="A143" s="68" t="s">
        <v>110</v>
      </c>
      <c r="C143" s="66" t="s">
        <v>38</v>
      </c>
      <c r="D143" s="112">
        <v>0</v>
      </c>
      <c r="E143" s="112">
        <v>0</v>
      </c>
      <c r="F143" s="112">
        <v>0</v>
      </c>
      <c r="G143" s="112">
        <v>0</v>
      </c>
      <c r="H143" s="112">
        <v>0</v>
      </c>
      <c r="I143" s="112">
        <v>0</v>
      </c>
      <c r="J143" s="112">
        <v>4.4820182863406048E-3</v>
      </c>
      <c r="K143" s="112">
        <v>2.1643988754916697E-3</v>
      </c>
      <c r="L143" s="112">
        <v>3.1278956177222691E-3</v>
      </c>
      <c r="M143" s="112">
        <v>9.6054648750302184E-4</v>
      </c>
      <c r="N143" s="112">
        <v>0</v>
      </c>
      <c r="O143" s="112">
        <v>9.3328107710563774E-4</v>
      </c>
      <c r="P143" s="112">
        <v>9.298196374884929E-4</v>
      </c>
      <c r="Q143" s="112">
        <v>0</v>
      </c>
      <c r="R143" s="112">
        <v>0</v>
      </c>
      <c r="S143" s="112">
        <v>0</v>
      </c>
      <c r="T143" s="112">
        <v>0</v>
      </c>
      <c r="U143" s="112">
        <v>0</v>
      </c>
      <c r="V143" s="112">
        <v>0</v>
      </c>
      <c r="W143" s="112">
        <v>0</v>
      </c>
      <c r="X143" s="112">
        <v>0</v>
      </c>
      <c r="Y143" s="112">
        <v>0</v>
      </c>
      <c r="Z143" s="112">
        <v>0</v>
      </c>
      <c r="AA143" s="112">
        <v>0</v>
      </c>
      <c r="AB143" s="112">
        <v>0</v>
      </c>
      <c r="AC143" s="112">
        <v>0</v>
      </c>
      <c r="AD143" s="112">
        <v>0</v>
      </c>
      <c r="AE143" s="112">
        <v>0</v>
      </c>
      <c r="AF143" s="112">
        <v>0</v>
      </c>
      <c r="AG143" s="112">
        <v>0</v>
      </c>
      <c r="AH143" s="111">
        <v>0</v>
      </c>
      <c r="AI143" s="111">
        <f t="shared" si="1"/>
        <v>0</v>
      </c>
      <c r="AJ143" s="111">
        <f t="shared" si="0"/>
        <v>0</v>
      </c>
      <c r="AK143" s="111">
        <f t="shared" si="0"/>
        <v>0</v>
      </c>
      <c r="AL143" s="111">
        <f t="shared" si="0"/>
        <v>0</v>
      </c>
      <c r="AM143" s="111">
        <f t="shared" si="0"/>
        <v>0</v>
      </c>
      <c r="AN143" s="111">
        <f t="shared" si="0"/>
        <v>0</v>
      </c>
      <c r="AO143" s="111">
        <f t="shared" si="0"/>
        <v>0</v>
      </c>
      <c r="AP143" s="111">
        <f t="shared" si="0"/>
        <v>0</v>
      </c>
      <c r="AQ143" s="111">
        <f t="shared" si="0"/>
        <v>0</v>
      </c>
      <c r="AR143" s="111">
        <f t="shared" si="0"/>
        <v>0</v>
      </c>
      <c r="AS143" s="111">
        <f t="shared" si="0"/>
        <v>0</v>
      </c>
      <c r="AT143" s="111">
        <f t="shared" si="0"/>
        <v>0</v>
      </c>
      <c r="AU143" s="111">
        <f t="shared" si="0"/>
        <v>0</v>
      </c>
      <c r="AV143" s="111">
        <f t="shared" si="0"/>
        <v>0</v>
      </c>
      <c r="AW143" s="111">
        <f t="shared" si="0"/>
        <v>0</v>
      </c>
      <c r="AX143" s="111">
        <f t="shared" si="0"/>
        <v>0</v>
      </c>
      <c r="AY143" s="111">
        <f t="shared" si="0"/>
        <v>0</v>
      </c>
      <c r="AZ143" s="111">
        <f t="shared" si="0"/>
        <v>0</v>
      </c>
      <c r="BA143" s="111">
        <f t="shared" si="0"/>
        <v>0</v>
      </c>
      <c r="BB143" s="111">
        <f t="shared" si="0"/>
        <v>0</v>
      </c>
    </row>
    <row r="144" spans="1:54" s="35" customFormat="1" ht="14.5" x14ac:dyDescent="0.35">
      <c r="A144" s="68" t="s">
        <v>111</v>
      </c>
      <c r="C144" s="66" t="s">
        <v>38</v>
      </c>
      <c r="D144" s="112">
        <v>0.75388846589357084</v>
      </c>
      <c r="E144" s="112">
        <v>0.70580549339410892</v>
      </c>
      <c r="F144" s="112">
        <v>0.65818824787974384</v>
      </c>
      <c r="G144" s="112">
        <v>0.67669917590076711</v>
      </c>
      <c r="H144" s="112">
        <v>0.68788254368367141</v>
      </c>
      <c r="I144" s="112">
        <v>0.56171888560050398</v>
      </c>
      <c r="J144" s="112">
        <v>0.51834946970894491</v>
      </c>
      <c r="K144" s="112">
        <v>0.47235948267091427</v>
      </c>
      <c r="L144" s="112">
        <v>0.43861834519621806</v>
      </c>
      <c r="M144" s="112">
        <v>0.3840827434170962</v>
      </c>
      <c r="N144" s="112">
        <v>0.37595127111534948</v>
      </c>
      <c r="O144" s="112">
        <v>0.37109315101825413</v>
      </c>
      <c r="P144" s="112">
        <v>0.35886693499458067</v>
      </c>
      <c r="Q144" s="112">
        <v>0.4350106505951245</v>
      </c>
      <c r="R144" s="112">
        <v>0.43918559911044147</v>
      </c>
      <c r="S144" s="112">
        <v>0.41251031195694404</v>
      </c>
      <c r="T144" s="112">
        <v>0.44919497121915608</v>
      </c>
      <c r="U144" s="112">
        <v>0.44033884081345775</v>
      </c>
      <c r="V144" s="112">
        <v>0.44014473809963439</v>
      </c>
      <c r="W144" s="112">
        <v>0.43463943900817137</v>
      </c>
      <c r="X144" s="112">
        <v>0.44432134876273804</v>
      </c>
      <c r="Y144" s="112">
        <v>0.44323625138523504</v>
      </c>
      <c r="Z144" s="112">
        <v>0.42765123925694615</v>
      </c>
      <c r="AA144" s="112">
        <v>0.4311541811097912</v>
      </c>
      <c r="AB144" s="112">
        <v>0.41949048109243725</v>
      </c>
      <c r="AC144" s="112">
        <v>0.37641557562218952</v>
      </c>
      <c r="AD144" s="112">
        <v>0.31983543956557597</v>
      </c>
      <c r="AE144" s="112">
        <v>0.23383117078657095</v>
      </c>
      <c r="AF144" s="112">
        <v>0.17273922197209771</v>
      </c>
      <c r="AG144" s="112">
        <v>0.15190641691208609</v>
      </c>
      <c r="AH144" s="111">
        <v>0</v>
      </c>
      <c r="AI144" s="111">
        <f t="shared" si="1"/>
        <v>0</v>
      </c>
      <c r="AJ144" s="111">
        <f t="shared" si="0"/>
        <v>0</v>
      </c>
      <c r="AK144" s="111">
        <f t="shared" si="0"/>
        <v>0</v>
      </c>
      <c r="AL144" s="111">
        <f t="shared" si="0"/>
        <v>0</v>
      </c>
      <c r="AM144" s="111">
        <f t="shared" si="0"/>
        <v>0</v>
      </c>
      <c r="AN144" s="111">
        <f t="shared" si="0"/>
        <v>0</v>
      </c>
      <c r="AO144" s="111">
        <f t="shared" si="0"/>
        <v>0</v>
      </c>
      <c r="AP144" s="111">
        <f t="shared" si="0"/>
        <v>0</v>
      </c>
      <c r="AQ144" s="111">
        <f t="shared" si="0"/>
        <v>0</v>
      </c>
      <c r="AR144" s="111">
        <f t="shared" si="0"/>
        <v>0</v>
      </c>
      <c r="AS144" s="111">
        <f t="shared" si="0"/>
        <v>0</v>
      </c>
      <c r="AT144" s="111">
        <f t="shared" si="0"/>
        <v>0</v>
      </c>
      <c r="AU144" s="111">
        <f t="shared" si="0"/>
        <v>0</v>
      </c>
      <c r="AV144" s="111">
        <f t="shared" si="0"/>
        <v>0</v>
      </c>
      <c r="AW144" s="111">
        <f t="shared" si="0"/>
        <v>0</v>
      </c>
      <c r="AX144" s="111">
        <f t="shared" si="0"/>
        <v>0</v>
      </c>
      <c r="AY144" s="111">
        <f t="shared" si="0"/>
        <v>0</v>
      </c>
      <c r="AZ144" s="111">
        <f t="shared" si="0"/>
        <v>0</v>
      </c>
      <c r="BA144" s="111">
        <f t="shared" si="0"/>
        <v>0</v>
      </c>
      <c r="BB144" s="111">
        <f t="shared" si="0"/>
        <v>0</v>
      </c>
    </row>
    <row r="145" spans="1:54" s="40" customFormat="1" ht="14.5" x14ac:dyDescent="0.35">
      <c r="A145" s="69" t="s">
        <v>112</v>
      </c>
      <c r="C145" s="70" t="s">
        <v>38</v>
      </c>
      <c r="D145" s="105">
        <v>0.19340901699936594</v>
      </c>
      <c r="E145" s="105">
        <v>0.22064450516721928</v>
      </c>
      <c r="F145" s="105">
        <v>0.24401261394091797</v>
      </c>
      <c r="G145" s="105">
        <v>0.22419718518599868</v>
      </c>
      <c r="H145" s="105">
        <v>0.18685457050213772</v>
      </c>
      <c r="I145" s="105">
        <v>0.2192771185256718</v>
      </c>
      <c r="J145" s="105">
        <v>0.20162448379555942</v>
      </c>
      <c r="K145" s="105">
        <v>0.24314812123379692</v>
      </c>
      <c r="L145" s="105">
        <v>0.27283415398368527</v>
      </c>
      <c r="M145" s="105">
        <v>0.29058847997999848</v>
      </c>
      <c r="N145" s="105">
        <v>0.29253801416222625</v>
      </c>
      <c r="O145" s="105">
        <v>0.29819470768815548</v>
      </c>
      <c r="P145" s="105">
        <v>0.3002157205797098</v>
      </c>
      <c r="Q145" s="105">
        <v>0.20943648033425291</v>
      </c>
      <c r="R145" s="105">
        <v>0.19599785759112739</v>
      </c>
      <c r="S145" s="105">
        <v>0.19027510921462681</v>
      </c>
      <c r="T145" s="105">
        <v>0.18342650912830463</v>
      </c>
      <c r="U145" s="105">
        <v>0.22138261593088135</v>
      </c>
      <c r="V145" s="105">
        <v>0.23785843120510841</v>
      </c>
      <c r="W145" s="105">
        <v>0.25459743074219249</v>
      </c>
      <c r="X145" s="105">
        <v>0.25833049230401484</v>
      </c>
      <c r="Y145" s="105">
        <v>0.23430410163903051</v>
      </c>
      <c r="Z145" s="105">
        <v>0.21035967447138867</v>
      </c>
      <c r="AA145" s="105">
        <v>0.2092885721369552</v>
      </c>
      <c r="AB145" s="105">
        <v>0.2066186034200638</v>
      </c>
      <c r="AC145" s="105">
        <v>0.21764037325615554</v>
      </c>
      <c r="AD145" s="105">
        <v>0.19817173975313657</v>
      </c>
      <c r="AE145" s="105">
        <v>0.18112246025889131</v>
      </c>
      <c r="AF145" s="105">
        <v>0.17867452881982171</v>
      </c>
      <c r="AG145" s="105">
        <v>0.16953935689411617</v>
      </c>
      <c r="AH145" s="109">
        <v>0.17630226608522084</v>
      </c>
      <c r="AI145" s="109">
        <f t="shared" si="1"/>
        <v>0.17630226608522084</v>
      </c>
      <c r="AJ145" s="109">
        <f t="shared" si="0"/>
        <v>0.17630226608522084</v>
      </c>
      <c r="AK145" s="109">
        <f t="shared" si="0"/>
        <v>0.17630226608522084</v>
      </c>
      <c r="AL145" s="109">
        <f t="shared" si="0"/>
        <v>0.17630226608522084</v>
      </c>
      <c r="AM145" s="109">
        <f t="shared" si="0"/>
        <v>0.17630226608522084</v>
      </c>
      <c r="AN145" s="109">
        <f t="shared" si="0"/>
        <v>0.17630226608522084</v>
      </c>
      <c r="AO145" s="109">
        <f t="shared" si="0"/>
        <v>0.17630226608522084</v>
      </c>
      <c r="AP145" s="109">
        <f t="shared" si="0"/>
        <v>0.17630226608522084</v>
      </c>
      <c r="AQ145" s="109">
        <f t="shared" si="0"/>
        <v>0.17630226608522084</v>
      </c>
      <c r="AR145" s="109">
        <f t="shared" si="0"/>
        <v>0.17630226608522084</v>
      </c>
      <c r="AS145" s="109">
        <f t="shared" si="0"/>
        <v>0.17630226608522084</v>
      </c>
      <c r="AT145" s="109">
        <f t="shared" si="0"/>
        <v>0.17630226608522084</v>
      </c>
      <c r="AU145" s="109">
        <f t="shared" si="0"/>
        <v>0.17630226608522084</v>
      </c>
      <c r="AV145" s="109">
        <f t="shared" si="0"/>
        <v>0.17630226608522084</v>
      </c>
      <c r="AW145" s="109">
        <f t="shared" si="0"/>
        <v>0.17630226608522084</v>
      </c>
      <c r="AX145" s="109">
        <f t="shared" si="0"/>
        <v>0.17630226608522084</v>
      </c>
      <c r="AY145" s="109">
        <f t="shared" si="0"/>
        <v>0.17630226608522084</v>
      </c>
      <c r="AZ145" s="109">
        <f t="shared" si="0"/>
        <v>0.17630226608522084</v>
      </c>
      <c r="BA145" s="109">
        <f t="shared" si="0"/>
        <v>0.17630226608522084</v>
      </c>
      <c r="BB145" s="109">
        <f t="shared" si="0"/>
        <v>0.17630226608522084</v>
      </c>
    </row>
    <row r="146" spans="1:54" s="35" customFormat="1" ht="14.5" x14ac:dyDescent="0.35">
      <c r="A146" s="37" t="s">
        <v>98</v>
      </c>
      <c r="B146" s="37" t="s">
        <v>99</v>
      </c>
      <c r="C146" s="49" t="s">
        <v>38</v>
      </c>
      <c r="D146" s="107">
        <v>0</v>
      </c>
      <c r="E146" s="107">
        <v>0</v>
      </c>
      <c r="F146" s="107">
        <v>0</v>
      </c>
      <c r="G146" s="107">
        <v>0</v>
      </c>
      <c r="H146" s="107">
        <v>0</v>
      </c>
      <c r="I146" s="107">
        <v>0</v>
      </c>
      <c r="J146" s="107">
        <v>0</v>
      </c>
      <c r="K146" s="107">
        <v>0</v>
      </c>
      <c r="L146" s="107">
        <v>0</v>
      </c>
      <c r="M146" s="107">
        <v>3.0000000000000001E-3</v>
      </c>
      <c r="N146" s="107">
        <v>3.0000000000000001E-3</v>
      </c>
      <c r="O146" s="107">
        <v>9.999999999999998E-4</v>
      </c>
      <c r="P146" s="107">
        <v>9.999999999999998E-4</v>
      </c>
      <c r="Q146" s="107">
        <v>9.999999999999998E-4</v>
      </c>
      <c r="R146" s="107">
        <v>9.999999999999998E-4</v>
      </c>
      <c r="S146" s="107">
        <v>0</v>
      </c>
      <c r="T146" s="107">
        <v>0</v>
      </c>
      <c r="U146" s="107">
        <v>0</v>
      </c>
      <c r="V146" s="107">
        <v>0</v>
      </c>
      <c r="W146" s="107">
        <v>0</v>
      </c>
      <c r="X146" s="107">
        <v>0</v>
      </c>
      <c r="Y146" s="107">
        <v>0</v>
      </c>
      <c r="Z146" s="107">
        <v>0</v>
      </c>
      <c r="AA146" s="107">
        <v>1E-3</v>
      </c>
      <c r="AB146" s="107">
        <v>2E-3</v>
      </c>
      <c r="AC146" s="107">
        <v>2E-3</v>
      </c>
      <c r="AD146" s="107">
        <v>1E-3</v>
      </c>
      <c r="AE146" s="107">
        <v>5.0000000000000001E-3</v>
      </c>
      <c r="AF146" s="107">
        <v>1.2E-2</v>
      </c>
      <c r="AG146" s="107">
        <v>2.9000000000000001E-2</v>
      </c>
      <c r="AH146" s="110">
        <v>3.5454545454545454E-2</v>
      </c>
      <c r="AI146" s="110">
        <v>4.190909090909091E-2</v>
      </c>
      <c r="AJ146" s="110">
        <v>4.8363636363636366E-2</v>
      </c>
      <c r="AK146" s="110">
        <v>5.4818181818181821E-2</v>
      </c>
      <c r="AL146" s="110">
        <v>6.1272727272727277E-2</v>
      </c>
      <c r="AM146" s="110">
        <v>6.7727272727272733E-2</v>
      </c>
      <c r="AN146" s="110">
        <v>7.4181818181818182E-2</v>
      </c>
      <c r="AO146" s="110">
        <v>8.0636363636363631E-2</v>
      </c>
      <c r="AP146" s="110">
        <v>8.709090909090908E-2</v>
      </c>
      <c r="AQ146" s="110">
        <v>9.3545454545454529E-2</v>
      </c>
      <c r="AR146" s="110">
        <v>0.1</v>
      </c>
      <c r="AS146" s="110">
        <v>0.1</v>
      </c>
      <c r="AT146" s="110">
        <v>0.1</v>
      </c>
      <c r="AU146" s="110">
        <v>0.1</v>
      </c>
      <c r="AV146" s="110">
        <v>0.1</v>
      </c>
      <c r="AW146" s="110">
        <v>0.1</v>
      </c>
      <c r="AX146" s="110">
        <v>0.1</v>
      </c>
      <c r="AY146" s="110">
        <v>0.1</v>
      </c>
      <c r="AZ146" s="110">
        <v>0.1</v>
      </c>
      <c r="BA146" s="110">
        <v>0.1</v>
      </c>
      <c r="BB146" s="110">
        <v>0.1</v>
      </c>
    </row>
    <row r="147" spans="1:54" s="35" customFormat="1" ht="14.5" x14ac:dyDescent="0.35">
      <c r="A147" s="37"/>
      <c r="B147" s="37" t="s">
        <v>100</v>
      </c>
      <c r="C147" s="49" t="s">
        <v>38</v>
      </c>
      <c r="D147" s="107">
        <v>1</v>
      </c>
      <c r="E147" s="107">
        <v>1</v>
      </c>
      <c r="F147" s="107">
        <v>1</v>
      </c>
      <c r="G147" s="107">
        <v>1</v>
      </c>
      <c r="H147" s="107">
        <v>1</v>
      </c>
      <c r="I147" s="107">
        <v>1</v>
      </c>
      <c r="J147" s="107">
        <v>1</v>
      </c>
      <c r="K147" s="107">
        <v>1</v>
      </c>
      <c r="L147" s="107">
        <v>1</v>
      </c>
      <c r="M147" s="107">
        <v>0.997</v>
      </c>
      <c r="N147" s="107">
        <v>0.997</v>
      </c>
      <c r="O147" s="107">
        <v>0.99899999999999989</v>
      </c>
      <c r="P147" s="107">
        <v>0.99899999999999989</v>
      </c>
      <c r="Q147" s="107">
        <v>0.99899999999999989</v>
      </c>
      <c r="R147" s="107">
        <v>0.99899999999999989</v>
      </c>
      <c r="S147" s="107">
        <v>0.50700000000000001</v>
      </c>
      <c r="T147" s="107">
        <v>0.54100000000000004</v>
      </c>
      <c r="U147" s="107">
        <v>0.53200000000000003</v>
      </c>
      <c r="V147" s="107">
        <v>0.48499999999999999</v>
      </c>
      <c r="W147" s="107">
        <v>0.35799999999999998</v>
      </c>
      <c r="X147" s="107">
        <v>0.21</v>
      </c>
      <c r="Y147" s="107">
        <v>3.3000000000000002E-2</v>
      </c>
      <c r="Z147" s="107">
        <v>4.8000000000000001E-2</v>
      </c>
      <c r="AA147" s="107">
        <v>3.3000000000000002E-2</v>
      </c>
      <c r="AB147" s="107">
        <v>2.3E-2</v>
      </c>
      <c r="AC147" s="107">
        <v>1.4E-2</v>
      </c>
      <c r="AD147" s="107">
        <v>3.6999999999999998E-2</v>
      </c>
      <c r="AE147" s="107">
        <v>4.2999999999999997E-2</v>
      </c>
      <c r="AF147" s="107">
        <v>5.3999999999999999E-2</v>
      </c>
      <c r="AG147" s="107">
        <v>4.0999999999999995E-2</v>
      </c>
      <c r="AH147" s="111">
        <v>5.0909090909090904E-2</v>
      </c>
      <c r="AI147" s="111">
        <v>6.0818181818181813E-2</v>
      </c>
      <c r="AJ147" s="111">
        <v>7.0727272727272722E-2</v>
      </c>
      <c r="AK147" s="111">
        <v>8.0636363636363631E-2</v>
      </c>
      <c r="AL147" s="111">
        <v>9.054545454545454E-2</v>
      </c>
      <c r="AM147" s="111">
        <v>0.10045454545454545</v>
      </c>
      <c r="AN147" s="111">
        <v>0.11036363636363636</v>
      </c>
      <c r="AO147" s="111">
        <v>0.12027272727272727</v>
      </c>
      <c r="AP147" s="111">
        <v>0.13018181818181818</v>
      </c>
      <c r="AQ147" s="111">
        <v>0.1400909090909091</v>
      </c>
      <c r="AR147" s="111">
        <v>0.15</v>
      </c>
      <c r="AS147" s="111">
        <v>0.15</v>
      </c>
      <c r="AT147" s="111">
        <v>0.15</v>
      </c>
      <c r="AU147" s="111">
        <v>0.15</v>
      </c>
      <c r="AV147" s="111">
        <v>0.15</v>
      </c>
      <c r="AW147" s="111">
        <v>0.15</v>
      </c>
      <c r="AX147" s="111">
        <v>0.15</v>
      </c>
      <c r="AY147" s="111">
        <v>0.15</v>
      </c>
      <c r="AZ147" s="111">
        <v>0.15</v>
      </c>
      <c r="BA147" s="111">
        <v>0.15</v>
      </c>
      <c r="BB147" s="111">
        <v>0.15</v>
      </c>
    </row>
    <row r="148" spans="1:54" s="35" customFormat="1" ht="14.5" x14ac:dyDescent="0.35">
      <c r="A148" s="37"/>
      <c r="B148" s="37" t="s">
        <v>114</v>
      </c>
      <c r="C148" s="49" t="s">
        <v>38</v>
      </c>
      <c r="D148" s="107">
        <v>0</v>
      </c>
      <c r="E148" s="107">
        <v>0</v>
      </c>
      <c r="F148" s="107">
        <v>0</v>
      </c>
      <c r="G148" s="107">
        <v>0</v>
      </c>
      <c r="H148" s="107">
        <v>0</v>
      </c>
      <c r="I148" s="107">
        <v>0</v>
      </c>
      <c r="J148" s="107">
        <v>0</v>
      </c>
      <c r="K148" s="107">
        <v>0</v>
      </c>
      <c r="L148" s="107">
        <v>0</v>
      </c>
      <c r="M148" s="107">
        <v>0</v>
      </c>
      <c r="N148" s="107">
        <v>0</v>
      </c>
      <c r="O148" s="107">
        <v>0</v>
      </c>
      <c r="P148" s="107">
        <v>0</v>
      </c>
      <c r="Q148" s="107">
        <v>0</v>
      </c>
      <c r="R148" s="107">
        <v>0</v>
      </c>
      <c r="S148" s="107">
        <v>1E-3</v>
      </c>
      <c r="T148" s="107">
        <v>3.0000000000000001E-3</v>
      </c>
      <c r="U148" s="107">
        <v>8.0000000000000002E-3</v>
      </c>
      <c r="V148" s="107">
        <v>2E-3</v>
      </c>
      <c r="W148" s="107">
        <v>4.0000000000000001E-3</v>
      </c>
      <c r="X148" s="107">
        <v>1E-3</v>
      </c>
      <c r="Y148" s="107">
        <v>1E-3</v>
      </c>
      <c r="Z148" s="107">
        <v>5.0000000000000001E-3</v>
      </c>
      <c r="AA148" s="107">
        <v>3.0000000000000001E-3</v>
      </c>
      <c r="AB148" s="107">
        <v>1.0999999999999999E-2</v>
      </c>
      <c r="AC148" s="107">
        <v>2E-3</v>
      </c>
      <c r="AD148" s="107">
        <v>4.0000000000000001E-3</v>
      </c>
      <c r="AE148" s="107">
        <v>8.9999999999999993E-3</v>
      </c>
      <c r="AF148" s="107">
        <v>1.4E-2</v>
      </c>
      <c r="AG148" s="107">
        <v>1.2E-2</v>
      </c>
      <c r="AH148" s="111">
        <v>1.1818181818181818E-2</v>
      </c>
      <c r="AI148" s="111">
        <v>1.1636363636363636E-2</v>
      </c>
      <c r="AJ148" s="111">
        <v>1.1454545454545453E-2</v>
      </c>
      <c r="AK148" s="111">
        <v>1.1272727272727271E-2</v>
      </c>
      <c r="AL148" s="111">
        <v>1.1090909090909089E-2</v>
      </c>
      <c r="AM148" s="111">
        <v>1.0909090909090906E-2</v>
      </c>
      <c r="AN148" s="111">
        <v>1.0727272727272724E-2</v>
      </c>
      <c r="AO148" s="111">
        <v>1.0545454545454542E-2</v>
      </c>
      <c r="AP148" s="111">
        <v>1.036363636363636E-2</v>
      </c>
      <c r="AQ148" s="111">
        <v>1.0181818181818177E-2</v>
      </c>
      <c r="AR148" s="111">
        <v>0.01</v>
      </c>
      <c r="AS148" s="111">
        <v>0.01</v>
      </c>
      <c r="AT148" s="111">
        <v>0.01</v>
      </c>
      <c r="AU148" s="111">
        <v>0.01</v>
      </c>
      <c r="AV148" s="111">
        <v>0.01</v>
      </c>
      <c r="AW148" s="111">
        <v>0.01</v>
      </c>
      <c r="AX148" s="111">
        <v>0.01</v>
      </c>
      <c r="AY148" s="111">
        <v>0.01</v>
      </c>
      <c r="AZ148" s="111">
        <v>0.01</v>
      </c>
      <c r="BA148" s="111">
        <v>0.01</v>
      </c>
      <c r="BB148" s="111">
        <v>0.01</v>
      </c>
    </row>
    <row r="149" spans="1:54" s="35" customFormat="1" ht="14.5" x14ac:dyDescent="0.35">
      <c r="A149" s="37"/>
      <c r="B149" s="37" t="s">
        <v>115</v>
      </c>
      <c r="C149" s="49" t="s">
        <v>38</v>
      </c>
      <c r="D149" s="107">
        <v>0</v>
      </c>
      <c r="E149" s="107">
        <v>0</v>
      </c>
      <c r="F149" s="107">
        <v>0</v>
      </c>
      <c r="G149" s="107">
        <v>0</v>
      </c>
      <c r="H149" s="107">
        <v>0</v>
      </c>
      <c r="I149" s="107">
        <v>0</v>
      </c>
      <c r="J149" s="107">
        <v>0</v>
      </c>
      <c r="K149" s="107">
        <v>0</v>
      </c>
      <c r="L149" s="107">
        <v>0</v>
      </c>
      <c r="M149" s="107">
        <v>0</v>
      </c>
      <c r="N149" s="107">
        <v>0</v>
      </c>
      <c r="O149" s="107">
        <v>0</v>
      </c>
      <c r="P149" s="107">
        <v>0</v>
      </c>
      <c r="Q149" s="107">
        <v>0</v>
      </c>
      <c r="R149" s="107">
        <v>0</v>
      </c>
      <c r="S149" s="107">
        <v>3.6999999999999998E-2</v>
      </c>
      <c r="T149" s="107">
        <v>4.8000000000000001E-2</v>
      </c>
      <c r="U149" s="107">
        <v>8.0000000000000002E-3</v>
      </c>
      <c r="V149" s="107">
        <v>2.1999999999999999E-2</v>
      </c>
      <c r="W149" s="107">
        <v>7.0000000000000007E-2</v>
      </c>
      <c r="X149" s="107">
        <v>3.2000000000000001E-2</v>
      </c>
      <c r="Y149" s="107">
        <v>0.106</v>
      </c>
      <c r="Z149" s="107">
        <v>0.13600000000000001</v>
      </c>
      <c r="AA149" s="107">
        <v>0.17100000000000001</v>
      </c>
      <c r="AB149" s="107">
        <v>0.22700000000000001</v>
      </c>
      <c r="AC149" s="107">
        <v>0.252</v>
      </c>
      <c r="AD149" s="107">
        <v>0.39200000000000002</v>
      </c>
      <c r="AE149" s="107">
        <v>0.51800000000000002</v>
      </c>
      <c r="AF149" s="107">
        <v>0.56899999999999995</v>
      </c>
      <c r="AG149" s="107">
        <v>0.505</v>
      </c>
      <c r="AH149" s="111">
        <v>0.49181818181818182</v>
      </c>
      <c r="AI149" s="111">
        <v>0.47863636363636364</v>
      </c>
      <c r="AJ149" s="111">
        <v>0.46545454545454545</v>
      </c>
      <c r="AK149" s="111">
        <v>0.45227272727272727</v>
      </c>
      <c r="AL149" s="111">
        <v>0.43909090909090909</v>
      </c>
      <c r="AM149" s="111">
        <v>0.4259090909090909</v>
      </c>
      <c r="AN149" s="111">
        <v>0.41272727272727272</v>
      </c>
      <c r="AO149" s="111">
        <v>0.39954545454545454</v>
      </c>
      <c r="AP149" s="111">
        <v>0.38636363636363635</v>
      </c>
      <c r="AQ149" s="111">
        <v>0.37318181818181817</v>
      </c>
      <c r="AR149" s="111">
        <v>0.36</v>
      </c>
      <c r="AS149" s="111">
        <v>0.36</v>
      </c>
      <c r="AT149" s="111">
        <v>0.36</v>
      </c>
      <c r="AU149" s="111">
        <v>0.36</v>
      </c>
      <c r="AV149" s="111">
        <v>0.36</v>
      </c>
      <c r="AW149" s="111">
        <v>0.36</v>
      </c>
      <c r="AX149" s="111">
        <v>0.36</v>
      </c>
      <c r="AY149" s="111">
        <v>0.36</v>
      </c>
      <c r="AZ149" s="111">
        <v>0.36</v>
      </c>
      <c r="BA149" s="111">
        <v>0.36</v>
      </c>
      <c r="BB149" s="111">
        <v>0.36</v>
      </c>
    </row>
    <row r="150" spans="1:54" s="35" customFormat="1" ht="14.5" x14ac:dyDescent="0.35">
      <c r="A150" s="37"/>
      <c r="B150" s="37" t="s">
        <v>116</v>
      </c>
      <c r="C150" s="49" t="s">
        <v>38</v>
      </c>
      <c r="D150" s="107">
        <v>0</v>
      </c>
      <c r="E150" s="107">
        <v>0</v>
      </c>
      <c r="F150" s="107">
        <v>0</v>
      </c>
      <c r="G150" s="107">
        <v>0</v>
      </c>
      <c r="H150" s="107">
        <v>0</v>
      </c>
      <c r="I150" s="107">
        <v>0</v>
      </c>
      <c r="J150" s="107">
        <v>0</v>
      </c>
      <c r="K150" s="107">
        <v>0</v>
      </c>
      <c r="L150" s="107">
        <v>0</v>
      </c>
      <c r="M150" s="107">
        <v>0</v>
      </c>
      <c r="N150" s="107">
        <v>0</v>
      </c>
      <c r="O150" s="107">
        <v>0</v>
      </c>
      <c r="P150" s="107">
        <v>0</v>
      </c>
      <c r="Q150" s="107">
        <v>0</v>
      </c>
      <c r="R150" s="107">
        <v>0</v>
      </c>
      <c r="S150" s="107">
        <v>0.45400000000000001</v>
      </c>
      <c r="T150" s="107">
        <v>0.40699999999999997</v>
      </c>
      <c r="U150" s="107">
        <v>0.45100000000000001</v>
      </c>
      <c r="V150" s="107">
        <v>0.49</v>
      </c>
      <c r="W150" s="107">
        <v>0.56699999999999995</v>
      </c>
      <c r="X150" s="107">
        <v>0.75600000000000001</v>
      </c>
      <c r="Y150" s="107">
        <v>0.85699999999999998</v>
      </c>
      <c r="Z150" s="107">
        <v>0.80600000000000005</v>
      </c>
      <c r="AA150" s="107">
        <v>0.78500000000000003</v>
      </c>
      <c r="AB150" s="107">
        <v>0.73199999999999998</v>
      </c>
      <c r="AC150" s="107">
        <v>0.72399999999999998</v>
      </c>
      <c r="AD150" s="107">
        <v>0.55800000000000005</v>
      </c>
      <c r="AE150" s="107">
        <v>0.41099999999999998</v>
      </c>
      <c r="AF150" s="107">
        <v>0.34</v>
      </c>
      <c r="AG150" s="107">
        <v>0.4</v>
      </c>
      <c r="AH150" s="111">
        <v>0.39363636363636367</v>
      </c>
      <c r="AI150" s="111">
        <v>0.38727272727272732</v>
      </c>
      <c r="AJ150" s="111">
        <v>0.38090909090909097</v>
      </c>
      <c r="AK150" s="111">
        <v>0.37454545454545463</v>
      </c>
      <c r="AL150" s="111">
        <v>0.36818181818181828</v>
      </c>
      <c r="AM150" s="111">
        <v>0.36181818181818193</v>
      </c>
      <c r="AN150" s="111">
        <v>0.35545454545454558</v>
      </c>
      <c r="AO150" s="111">
        <v>0.34909090909090923</v>
      </c>
      <c r="AP150" s="111">
        <v>0.34272727272727288</v>
      </c>
      <c r="AQ150" s="111">
        <v>0.33636363636363653</v>
      </c>
      <c r="AR150" s="111">
        <v>0.33</v>
      </c>
      <c r="AS150" s="111">
        <v>0.33</v>
      </c>
      <c r="AT150" s="111">
        <v>0.33</v>
      </c>
      <c r="AU150" s="111">
        <v>0.33</v>
      </c>
      <c r="AV150" s="111">
        <v>0.33</v>
      </c>
      <c r="AW150" s="111">
        <v>0.33</v>
      </c>
      <c r="AX150" s="111">
        <v>0.33</v>
      </c>
      <c r="AY150" s="111">
        <v>0.33</v>
      </c>
      <c r="AZ150" s="111">
        <v>0.33</v>
      </c>
      <c r="BA150" s="111">
        <v>0.33</v>
      </c>
      <c r="BB150" s="111">
        <v>0.33</v>
      </c>
    </row>
    <row r="151" spans="1:54" s="40" customFormat="1" ht="14.5" x14ac:dyDescent="0.35">
      <c r="A151" s="50"/>
      <c r="B151" s="50" t="s">
        <v>117</v>
      </c>
      <c r="C151" s="51" t="s">
        <v>38</v>
      </c>
      <c r="D151" s="105">
        <v>0</v>
      </c>
      <c r="E151" s="105">
        <v>0</v>
      </c>
      <c r="F151" s="105">
        <v>0</v>
      </c>
      <c r="G151" s="105">
        <v>0</v>
      </c>
      <c r="H151" s="105">
        <v>0</v>
      </c>
      <c r="I151" s="105">
        <v>0</v>
      </c>
      <c r="J151" s="105">
        <v>0</v>
      </c>
      <c r="K151" s="105">
        <v>0</v>
      </c>
      <c r="L151" s="105">
        <v>0</v>
      </c>
      <c r="M151" s="105">
        <v>0</v>
      </c>
      <c r="N151" s="105">
        <v>0</v>
      </c>
      <c r="O151" s="105">
        <v>0</v>
      </c>
      <c r="P151" s="105">
        <v>0</v>
      </c>
      <c r="Q151" s="105">
        <v>0</v>
      </c>
      <c r="R151" s="105">
        <v>0</v>
      </c>
      <c r="S151" s="105">
        <v>1E-3</v>
      </c>
      <c r="T151" s="105">
        <v>1E-3</v>
      </c>
      <c r="U151" s="105">
        <v>1E-3</v>
      </c>
      <c r="V151" s="105">
        <v>1E-3</v>
      </c>
      <c r="W151" s="105">
        <v>1E-3</v>
      </c>
      <c r="X151" s="105">
        <v>1E-3</v>
      </c>
      <c r="Y151" s="105">
        <v>3.0000000000000001E-3</v>
      </c>
      <c r="Z151" s="105">
        <v>5.0000000000000001E-3</v>
      </c>
      <c r="AA151" s="105">
        <v>7.0000000000000001E-3</v>
      </c>
      <c r="AB151" s="105">
        <v>5.0000000000000001E-3</v>
      </c>
      <c r="AC151" s="105">
        <v>6.0000000000000001E-3</v>
      </c>
      <c r="AD151" s="105">
        <v>8.0000000000000002E-3</v>
      </c>
      <c r="AE151" s="105">
        <v>1.4E-2</v>
      </c>
      <c r="AF151" s="105">
        <v>1.0999999999999999E-2</v>
      </c>
      <c r="AG151" s="105">
        <v>1.2999999999999999E-2</v>
      </c>
      <c r="AH151" s="109">
        <v>1.6363636363636365E-2</v>
      </c>
      <c r="AI151" s="109">
        <v>1.9727272727272729E-2</v>
      </c>
      <c r="AJ151" s="109">
        <v>2.3090909090909092E-2</v>
      </c>
      <c r="AK151" s="109">
        <v>2.6454545454545456E-2</v>
      </c>
      <c r="AL151" s="109">
        <v>2.981818181818182E-2</v>
      </c>
      <c r="AM151" s="109">
        <v>3.3181818181818187E-2</v>
      </c>
      <c r="AN151" s="109">
        <v>3.6545454545454555E-2</v>
      </c>
      <c r="AO151" s="109">
        <v>3.9909090909090922E-2</v>
      </c>
      <c r="AP151" s="109">
        <v>4.3272727272727289E-2</v>
      </c>
      <c r="AQ151" s="109">
        <v>4.6636363636363656E-2</v>
      </c>
      <c r="AR151" s="109">
        <v>0.05</v>
      </c>
      <c r="AS151" s="109">
        <v>0.05</v>
      </c>
      <c r="AT151" s="109">
        <v>0.05</v>
      </c>
      <c r="AU151" s="109">
        <v>0.05</v>
      </c>
      <c r="AV151" s="109">
        <v>0.05</v>
      </c>
      <c r="AW151" s="109">
        <v>0.05</v>
      </c>
      <c r="AX151" s="109">
        <v>0.05</v>
      </c>
      <c r="AY151" s="109">
        <v>0.05</v>
      </c>
      <c r="AZ151" s="109">
        <v>0.05</v>
      </c>
      <c r="BA151" s="109">
        <v>0.05</v>
      </c>
      <c r="BB151" s="109">
        <v>0.05</v>
      </c>
    </row>
    <row r="152" spans="1:54" s="35" customFormat="1" ht="14.5" x14ac:dyDescent="0.35"/>
    <row r="153" spans="1:54" s="35" customFormat="1" ht="14.5" x14ac:dyDescent="0.35">
      <c r="A153" s="35" t="s">
        <v>182</v>
      </c>
      <c r="B153" s="71" t="s">
        <v>133</v>
      </c>
    </row>
    <row r="154" spans="1:54" s="35" customFormat="1" ht="14.5" x14ac:dyDescent="0.35">
      <c r="B154" s="71" t="s">
        <v>200</v>
      </c>
    </row>
    <row r="155" spans="1:54" ht="14.5" x14ac:dyDescent="0.35">
      <c r="B155" s="35" t="s">
        <v>201</v>
      </c>
    </row>
    <row r="156" spans="1:54" ht="14.5" x14ac:dyDescent="0.35">
      <c r="A156" s="35" t="s">
        <v>202</v>
      </c>
      <c r="B156" s="35" t="s">
        <v>284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7"/>
  <sheetViews>
    <sheetView topLeftCell="A16" workbookViewId="0">
      <selection activeCell="B25" sqref="B25"/>
    </sheetView>
  </sheetViews>
  <sheetFormatPr defaultRowHeight="14.5" x14ac:dyDescent="0.35"/>
  <cols>
    <col min="1" max="1" width="25.26953125" customWidth="1"/>
    <col min="3" max="6" width="0" hidden="1" customWidth="1"/>
    <col min="8" max="11" width="0" hidden="1" customWidth="1"/>
    <col min="13" max="16" width="0" hidden="1" customWidth="1"/>
    <col min="18" max="21" width="0" hidden="1" customWidth="1"/>
    <col min="23" max="26" width="0" hidden="1" customWidth="1"/>
  </cols>
  <sheetData>
    <row r="1" spans="1:52" ht="18.5" x14ac:dyDescent="0.45">
      <c r="A1" s="30" t="s">
        <v>209</v>
      </c>
    </row>
    <row r="2" spans="1:52" x14ac:dyDescent="0.35">
      <c r="A2" s="31" t="s">
        <v>186</v>
      </c>
    </row>
    <row r="3" spans="1:52" x14ac:dyDescent="0.35">
      <c r="A3" s="31"/>
    </row>
    <row r="4" spans="1:52" x14ac:dyDescent="0.35">
      <c r="A4" s="31" t="s">
        <v>210</v>
      </c>
    </row>
    <row r="6" spans="1:52" s="5" customFormat="1" x14ac:dyDescent="0.35">
      <c r="B6" s="5">
        <v>1990</v>
      </c>
      <c r="C6" s="5">
        <v>1991</v>
      </c>
      <c r="D6" s="5">
        <v>1992</v>
      </c>
      <c r="E6" s="5">
        <v>1993</v>
      </c>
      <c r="F6" s="5">
        <v>1994</v>
      </c>
      <c r="G6" s="5">
        <v>1995</v>
      </c>
      <c r="H6" s="5">
        <v>1996</v>
      </c>
      <c r="I6" s="5">
        <v>1997</v>
      </c>
      <c r="J6" s="5">
        <v>1998</v>
      </c>
      <c r="K6" s="5">
        <v>1999</v>
      </c>
      <c r="L6" s="5">
        <v>2000</v>
      </c>
      <c r="M6" s="5">
        <v>2001</v>
      </c>
      <c r="N6" s="5">
        <v>2002</v>
      </c>
      <c r="O6" s="5">
        <v>2003</v>
      </c>
      <c r="P6" s="5">
        <v>2004</v>
      </c>
      <c r="Q6" s="5">
        <v>2005</v>
      </c>
      <c r="R6" s="5">
        <v>2006</v>
      </c>
      <c r="S6" s="5">
        <v>2007</v>
      </c>
      <c r="T6" s="5">
        <v>2008</v>
      </c>
      <c r="U6" s="5">
        <v>2009</v>
      </c>
      <c r="V6" s="5">
        <v>2010</v>
      </c>
      <c r="W6" s="5">
        <v>2011</v>
      </c>
      <c r="X6" s="5">
        <v>2012</v>
      </c>
      <c r="Y6" s="5">
        <v>2013</v>
      </c>
      <c r="Z6" s="5">
        <v>2014</v>
      </c>
      <c r="AA6" s="5">
        <v>2015</v>
      </c>
      <c r="AB6" s="5">
        <v>2016</v>
      </c>
      <c r="AC6" s="5">
        <v>2017</v>
      </c>
      <c r="AD6" s="5">
        <v>2018</v>
      </c>
      <c r="AE6" s="5">
        <v>2019</v>
      </c>
      <c r="AF6" s="5">
        <v>2020</v>
      </c>
      <c r="AG6" s="5">
        <v>2021</v>
      </c>
      <c r="AH6" s="5">
        <v>2022</v>
      </c>
      <c r="AI6" s="5">
        <v>2023</v>
      </c>
      <c r="AJ6" s="5">
        <v>2024</v>
      </c>
      <c r="AK6" s="5">
        <v>2025</v>
      </c>
      <c r="AL6" s="5">
        <v>2026</v>
      </c>
      <c r="AM6" s="5">
        <v>2027</v>
      </c>
      <c r="AN6" s="5">
        <v>2028</v>
      </c>
      <c r="AO6" s="5">
        <v>2029</v>
      </c>
      <c r="AP6" s="5">
        <v>2030</v>
      </c>
      <c r="AQ6" s="5">
        <v>2031</v>
      </c>
      <c r="AR6" s="5">
        <v>2032</v>
      </c>
      <c r="AS6" s="5">
        <v>2033</v>
      </c>
      <c r="AT6" s="5">
        <v>2034</v>
      </c>
      <c r="AU6" s="5">
        <v>2035</v>
      </c>
      <c r="AV6" s="5">
        <v>2036</v>
      </c>
      <c r="AW6" s="5">
        <v>2037</v>
      </c>
      <c r="AX6" s="5">
        <v>2038</v>
      </c>
      <c r="AY6" s="5">
        <v>2039</v>
      </c>
      <c r="AZ6" s="5">
        <v>2040</v>
      </c>
    </row>
    <row r="7" spans="1:52" s="35" customFormat="1" x14ac:dyDescent="0.35">
      <c r="A7" s="72" t="s">
        <v>165</v>
      </c>
      <c r="B7" s="107">
        <v>96.196772257347803</v>
      </c>
      <c r="C7" s="107">
        <v>96.184684426633638</v>
      </c>
      <c r="D7" s="107">
        <v>92.920249073542536</v>
      </c>
      <c r="E7" s="107">
        <v>94.580771774036748</v>
      </c>
      <c r="F7" s="107">
        <v>93.737391474661123</v>
      </c>
      <c r="G7" s="107">
        <v>93.409055956700072</v>
      </c>
      <c r="H7" s="107">
        <v>93.217289181828065</v>
      </c>
      <c r="I7" s="107">
        <v>88.450089537675595</v>
      </c>
      <c r="J7" s="107">
        <v>88.869945531178558</v>
      </c>
      <c r="K7" s="107">
        <v>84.265384651100462</v>
      </c>
      <c r="L7" s="107">
        <v>82.518896350843463</v>
      </c>
      <c r="M7" s="107">
        <v>82.581281914277824</v>
      </c>
      <c r="N7" s="107">
        <v>82.021942066899399</v>
      </c>
      <c r="O7" s="107">
        <v>81.989841753692275</v>
      </c>
      <c r="P7" s="107">
        <v>78.81308286185228</v>
      </c>
      <c r="Q7" s="107">
        <v>80.116080318186505</v>
      </c>
      <c r="R7" s="107">
        <v>78.800932679538988</v>
      </c>
      <c r="S7" s="107">
        <v>78.735463644285915</v>
      </c>
      <c r="T7" s="107">
        <v>80.528837837283007</v>
      </c>
      <c r="U7" s="107">
        <v>83.195963711777893</v>
      </c>
      <c r="V7" s="107">
        <v>83.880264400845277</v>
      </c>
      <c r="W7" s="107">
        <v>82.512624537101885</v>
      </c>
      <c r="X7" s="107">
        <v>86.128761475969796</v>
      </c>
      <c r="Y7" s="107">
        <v>86.074550262305664</v>
      </c>
      <c r="Z7" s="107">
        <v>86.507798050209047</v>
      </c>
      <c r="AA7" s="107">
        <v>86.591890090677765</v>
      </c>
      <c r="AB7" s="107">
        <v>89.16187580516376</v>
      </c>
      <c r="AC7" s="107">
        <v>90.734500817823402</v>
      </c>
      <c r="AD7" s="107">
        <v>92.407348775098896</v>
      </c>
      <c r="AE7" s="107">
        <v>92.016404573501873</v>
      </c>
      <c r="AF7" s="114">
        <v>92.115976243805733</v>
      </c>
      <c r="AG7" s="114">
        <v>93.343600375511173</v>
      </c>
      <c r="AH7" s="114">
        <v>94.664818562278455</v>
      </c>
      <c r="AI7" s="114">
        <v>95.906753948895243</v>
      </c>
      <c r="AJ7" s="114">
        <v>97.244696136028381</v>
      </c>
      <c r="AK7" s="114">
        <v>98.500877898481988</v>
      </c>
      <c r="AL7" s="114">
        <v>99.763195766446486</v>
      </c>
      <c r="AM7" s="114">
        <v>101.04315955363185</v>
      </c>
      <c r="AN7" s="114">
        <v>102.40164446367979</v>
      </c>
      <c r="AO7" s="114">
        <v>103.69600973733397</v>
      </c>
      <c r="AP7" s="114">
        <v>104.9854020931522</v>
      </c>
      <c r="AQ7" s="114">
        <v>104.98540227171327</v>
      </c>
      <c r="AR7" s="114">
        <v>104.9854020931522</v>
      </c>
      <c r="AS7" s="114">
        <v>104.98540227171326</v>
      </c>
      <c r="AT7" s="114">
        <v>104.98540209315222</v>
      </c>
      <c r="AU7" s="114">
        <v>104.9854020931522</v>
      </c>
      <c r="AV7" s="114">
        <v>104.98540209315219</v>
      </c>
      <c r="AW7" s="114">
        <v>104.98540209315219</v>
      </c>
      <c r="AX7" s="114">
        <v>104.98540209315219</v>
      </c>
      <c r="AY7" s="114">
        <v>104.9854020931522</v>
      </c>
      <c r="AZ7" s="114">
        <v>104.9854020931522</v>
      </c>
    </row>
    <row r="8" spans="1:52" s="35" customFormat="1" x14ac:dyDescent="0.35">
      <c r="A8" s="72" t="s">
        <v>47</v>
      </c>
      <c r="B8" s="107">
        <v>50.274732376267707</v>
      </c>
      <c r="C8" s="107">
        <v>50.827518294942173</v>
      </c>
      <c r="D8" s="107">
        <v>51.280471181993263</v>
      </c>
      <c r="E8" s="107">
        <v>51.093041669882624</v>
      </c>
      <c r="F8" s="107">
        <v>48.538987127721285</v>
      </c>
      <c r="G8" s="107">
        <v>48.482301651343995</v>
      </c>
      <c r="H8" s="107">
        <v>48.286157922180266</v>
      </c>
      <c r="I8" s="107">
        <v>47.111663698887376</v>
      </c>
      <c r="J8" s="107">
        <v>45.876391219579887</v>
      </c>
      <c r="K8" s="107">
        <v>44.545471474546282</v>
      </c>
      <c r="L8" s="107">
        <v>44.082712775190252</v>
      </c>
      <c r="M8" s="107">
        <v>45.698986078144756</v>
      </c>
      <c r="N8" s="107">
        <v>43.550293118882763</v>
      </c>
      <c r="O8" s="107">
        <v>41.691306918849534</v>
      </c>
      <c r="P8" s="107">
        <v>39.877748000661775</v>
      </c>
      <c r="Q8" s="107">
        <v>38.373657430486098</v>
      </c>
      <c r="R8" s="107">
        <v>39.516799534277617</v>
      </c>
      <c r="S8" s="107">
        <v>42.311872690586121</v>
      </c>
      <c r="T8" s="107">
        <v>42.590707710815572</v>
      </c>
      <c r="U8" s="107">
        <v>40.58252416936196</v>
      </c>
      <c r="V8" s="107">
        <v>41.296741789763303</v>
      </c>
      <c r="W8" s="107">
        <v>41.499981482215475</v>
      </c>
      <c r="X8" s="107">
        <v>41.963256248791431</v>
      </c>
      <c r="Y8" s="107">
        <v>43.117987361251878</v>
      </c>
      <c r="Z8" s="107">
        <v>42.422523812720144</v>
      </c>
      <c r="AA8" s="107">
        <v>41.211751730789075</v>
      </c>
      <c r="AB8" s="107">
        <v>40.71592756877223</v>
      </c>
      <c r="AC8" s="107">
        <v>39.699791197272766</v>
      </c>
      <c r="AD8" s="107">
        <v>39.058501207687073</v>
      </c>
      <c r="AE8" s="107">
        <v>38.006671207219682</v>
      </c>
      <c r="AF8" s="114">
        <v>38.771305237583569</v>
      </c>
      <c r="AG8" s="114">
        <v>38.930708871574261</v>
      </c>
      <c r="AH8" s="114">
        <v>39.073815787936198</v>
      </c>
      <c r="AI8" s="114">
        <v>39.223033642206317</v>
      </c>
      <c r="AJ8" s="114">
        <v>39.380400314299827</v>
      </c>
      <c r="AK8" s="114">
        <v>39.535729764219951</v>
      </c>
      <c r="AL8" s="114">
        <v>39.686984997739884</v>
      </c>
      <c r="AM8" s="114">
        <v>39.826696168814095</v>
      </c>
      <c r="AN8" s="114">
        <v>39.965049305958573</v>
      </c>
      <c r="AO8" s="114">
        <v>40.102723824827585</v>
      </c>
      <c r="AP8" s="114">
        <v>40.239719308693424</v>
      </c>
      <c r="AQ8" s="114">
        <v>40.239719308693424</v>
      </c>
      <c r="AR8" s="114">
        <v>40.239719308693424</v>
      </c>
      <c r="AS8" s="114">
        <v>40.239719308693424</v>
      </c>
      <c r="AT8" s="114">
        <v>40.239719308693424</v>
      </c>
      <c r="AU8" s="114">
        <v>40.239719308693424</v>
      </c>
      <c r="AV8" s="114">
        <v>40.239719308693424</v>
      </c>
      <c r="AW8" s="114">
        <v>40.239719308693424</v>
      </c>
      <c r="AX8" s="114">
        <v>40.239719308693424</v>
      </c>
      <c r="AY8" s="114">
        <v>40.239719308693424</v>
      </c>
      <c r="AZ8" s="114">
        <v>40.239719308693424</v>
      </c>
    </row>
    <row r="9" spans="1:52" s="35" customFormat="1" x14ac:dyDescent="0.35">
      <c r="A9" s="72" t="s">
        <v>177</v>
      </c>
      <c r="B9" s="107">
        <v>1.542880536335125</v>
      </c>
      <c r="C9" s="107">
        <v>1.7875830289388177</v>
      </c>
      <c r="D9" s="107">
        <v>1.7192419673366834</v>
      </c>
      <c r="E9" s="107">
        <v>1.4815689561650998</v>
      </c>
      <c r="F9" s="107">
        <v>1.3423892521654688</v>
      </c>
      <c r="G9" s="107">
        <v>1.3546354547749879</v>
      </c>
      <c r="H9" s="107">
        <v>1.5786321969139014</v>
      </c>
      <c r="I9" s="107">
        <v>1.6102346506874792</v>
      </c>
      <c r="J9" s="107">
        <v>1.6939573187470738</v>
      </c>
      <c r="K9" s="107">
        <v>1.7743230233720413</v>
      </c>
      <c r="L9" s="107">
        <v>1.8739744829289404</v>
      </c>
      <c r="M9" s="107">
        <v>1.9907800256367829</v>
      </c>
      <c r="N9" s="107">
        <v>1.9713935618018126</v>
      </c>
      <c r="O9" s="107">
        <v>2.0311475109381716</v>
      </c>
      <c r="P9" s="107">
        <v>2.0846575080861238</v>
      </c>
      <c r="Q9" s="107">
        <v>2.1193181555486467</v>
      </c>
      <c r="R9" s="107">
        <v>2.1440589760618467</v>
      </c>
      <c r="S9" s="107">
        <v>2.0777421634107927</v>
      </c>
      <c r="T9" s="107">
        <v>1.972031384854392</v>
      </c>
      <c r="U9" s="107">
        <v>1.9389988646576632</v>
      </c>
      <c r="V9" s="107">
        <v>1.8631482758522688</v>
      </c>
      <c r="W9" s="107">
        <v>1.5698503805689177</v>
      </c>
      <c r="X9" s="107">
        <v>1.5162396745179261</v>
      </c>
      <c r="Y9" s="107">
        <v>1.4838953318252963</v>
      </c>
      <c r="Z9" s="107">
        <v>1.4762750248286931</v>
      </c>
      <c r="AA9" s="107">
        <v>1.4115863394434331</v>
      </c>
      <c r="AB9" s="107">
        <v>1.3919397109422793</v>
      </c>
      <c r="AC9" s="107">
        <v>1.3722930824411252</v>
      </c>
      <c r="AD9" s="107">
        <v>1.3758850333161761</v>
      </c>
      <c r="AE9" s="107">
        <v>1.4739251504244542</v>
      </c>
      <c r="AF9" s="114">
        <v>1.4739251504244542</v>
      </c>
      <c r="AG9" s="114">
        <v>1.4739251504244542</v>
      </c>
      <c r="AH9" s="114">
        <v>1.4739251504244542</v>
      </c>
      <c r="AI9" s="114">
        <v>1.4739251504244542</v>
      </c>
      <c r="AJ9" s="114">
        <v>1.4739251504244542</v>
      </c>
      <c r="AK9" s="114">
        <v>1.4739251504244542</v>
      </c>
      <c r="AL9" s="114">
        <v>1.4739251504244542</v>
      </c>
      <c r="AM9" s="114">
        <v>1.4739251504244542</v>
      </c>
      <c r="AN9" s="114">
        <v>1.4739251504244542</v>
      </c>
      <c r="AO9" s="114">
        <v>1.4739251504244542</v>
      </c>
      <c r="AP9" s="114">
        <v>1.4739251504244542</v>
      </c>
      <c r="AQ9" s="114">
        <v>1.4739251504244542</v>
      </c>
      <c r="AR9" s="114">
        <v>1.4739251504244542</v>
      </c>
      <c r="AS9" s="114">
        <v>1.4739251504244542</v>
      </c>
      <c r="AT9" s="114">
        <v>1.4739251504244542</v>
      </c>
      <c r="AU9" s="114">
        <v>1.4739251504244542</v>
      </c>
      <c r="AV9" s="114">
        <v>1.4739251504244542</v>
      </c>
      <c r="AW9" s="114">
        <v>1.4739251504244542</v>
      </c>
      <c r="AX9" s="114">
        <v>1.4739251504244542</v>
      </c>
      <c r="AY9" s="114">
        <v>1.4739251504244542</v>
      </c>
      <c r="AZ9" s="114">
        <v>1.4739251504244542</v>
      </c>
    </row>
    <row r="10" spans="1:52" s="35" customFormat="1" x14ac:dyDescent="0.35">
      <c r="A10" s="72" t="s">
        <v>3</v>
      </c>
      <c r="B10" s="107">
        <v>2.2156526228571436</v>
      </c>
      <c r="C10" s="107">
        <v>2.2749306416571429</v>
      </c>
      <c r="D10" s="107">
        <v>2.454593365714286</v>
      </c>
      <c r="E10" s="107">
        <v>2.5519469240571433</v>
      </c>
      <c r="F10" s="107">
        <v>2.4307434416571434</v>
      </c>
      <c r="G10" s="107">
        <v>2.4883911869142854</v>
      </c>
      <c r="H10" s="107">
        <v>2.4765213697714286</v>
      </c>
      <c r="I10" s="107">
        <v>2.6192827885714292</v>
      </c>
      <c r="J10" s="107">
        <v>2.7594240205714287</v>
      </c>
      <c r="K10" s="107">
        <v>2.6797699281257139</v>
      </c>
      <c r="L10" s="107">
        <v>2.7370714422857141</v>
      </c>
      <c r="M10" s="107">
        <v>2.9381779491428572</v>
      </c>
      <c r="N10" s="107">
        <v>2.9567933057142857</v>
      </c>
      <c r="O10" s="107">
        <v>3.1319068515428565</v>
      </c>
      <c r="P10" s="107">
        <v>3.1419948119999996</v>
      </c>
      <c r="Q10" s="107">
        <v>3.1484780759142854</v>
      </c>
      <c r="R10" s="107">
        <v>3.1250003677200002</v>
      </c>
      <c r="S10" s="107">
        <v>3.2266196633314284</v>
      </c>
      <c r="T10" s="107">
        <v>2.9641576551839997</v>
      </c>
      <c r="U10" s="107">
        <v>3.0778817142857138</v>
      </c>
      <c r="V10" s="107">
        <v>3.1617617644799996</v>
      </c>
      <c r="W10" s="107">
        <v>3.0602026554942863</v>
      </c>
      <c r="X10" s="107">
        <v>2.9022585292799996</v>
      </c>
      <c r="Y10" s="107">
        <v>3.0049378127999997</v>
      </c>
      <c r="Z10" s="107">
        <v>2.929641292285714</v>
      </c>
      <c r="AA10" s="107">
        <v>2.9291488033028572</v>
      </c>
      <c r="AB10" s="107">
        <v>2.8022293216594285</v>
      </c>
      <c r="AC10" s="107">
        <v>2.8167919914815998</v>
      </c>
      <c r="AD10" s="107">
        <v>2.8779300319817143</v>
      </c>
      <c r="AE10" s="107">
        <v>2.7940310512940574</v>
      </c>
      <c r="AF10" s="114">
        <v>2.6868765297188579</v>
      </c>
      <c r="AG10" s="114">
        <v>2.6484639723922285</v>
      </c>
      <c r="AH10" s="114">
        <v>2.6011849932288005</v>
      </c>
      <c r="AI10" s="114">
        <v>2.5539895953188569</v>
      </c>
      <c r="AJ10" s="114">
        <v>2.5117922375643431</v>
      </c>
      <c r="AK10" s="114">
        <v>2.4723325926363429</v>
      </c>
      <c r="AL10" s="114">
        <v>2.4308513700315433</v>
      </c>
      <c r="AM10" s="114">
        <v>2.3895179489280003</v>
      </c>
      <c r="AN10" s="114">
        <v>2.3466731841243429</v>
      </c>
      <c r="AO10" s="114">
        <v>2.303401655566629</v>
      </c>
      <c r="AP10" s="114">
        <v>2.2601237371830858</v>
      </c>
      <c r="AQ10" s="114">
        <v>2.2601237371830858</v>
      </c>
      <c r="AR10" s="114">
        <v>2.2601237371830858</v>
      </c>
      <c r="AS10" s="114">
        <v>2.2601237371830858</v>
      </c>
      <c r="AT10" s="114">
        <v>2.2601237371830858</v>
      </c>
      <c r="AU10" s="114">
        <v>2.2601237371830858</v>
      </c>
      <c r="AV10" s="114">
        <v>2.2601237371830858</v>
      </c>
      <c r="AW10" s="114">
        <v>2.2601237371830858</v>
      </c>
      <c r="AX10" s="114">
        <v>2.2601237371830858</v>
      </c>
      <c r="AY10" s="114">
        <v>2.2601237371830858</v>
      </c>
      <c r="AZ10" s="114">
        <v>2.2601237371830858</v>
      </c>
    </row>
    <row r="11" spans="1:52" s="35" customFormat="1" x14ac:dyDescent="0.35">
      <c r="A11" s="72" t="s">
        <v>4</v>
      </c>
      <c r="B11" s="107">
        <v>1.1120565866588032</v>
      </c>
      <c r="C11" s="107">
        <v>1.2347512623702861</v>
      </c>
      <c r="D11" s="107">
        <v>1.3977604740018763</v>
      </c>
      <c r="E11" s="107">
        <v>1.6029341276387119</v>
      </c>
      <c r="F11" s="107">
        <v>1.6838284553204317</v>
      </c>
      <c r="G11" s="107">
        <v>1.670400489895957</v>
      </c>
      <c r="H11" s="107">
        <v>1.6904786052653371</v>
      </c>
      <c r="I11" s="107">
        <v>1.7610880165326148</v>
      </c>
      <c r="J11" s="107">
        <v>2.01208199787501</v>
      </c>
      <c r="K11" s="107">
        <v>2.0111928368938297</v>
      </c>
      <c r="L11" s="107">
        <v>1.9828917517091746</v>
      </c>
      <c r="M11" s="107">
        <v>2.0733791465147373</v>
      </c>
      <c r="N11" s="107">
        <v>2.1638582949186858</v>
      </c>
      <c r="O11" s="107">
        <v>2.0776840677150088</v>
      </c>
      <c r="P11" s="107">
        <v>2.2252888784354115</v>
      </c>
      <c r="Q11" s="107">
        <v>2.2588576398999538</v>
      </c>
      <c r="R11" s="107">
        <v>2.3697837812945339</v>
      </c>
      <c r="S11" s="107">
        <v>2.4391506763176007</v>
      </c>
      <c r="T11" s="107">
        <v>2.5518398827917905</v>
      </c>
      <c r="U11" s="107">
        <v>2.4279685235029405</v>
      </c>
      <c r="V11" s="107">
        <v>2.4878882717664261</v>
      </c>
      <c r="W11" s="107">
        <v>2.5733157945425162</v>
      </c>
      <c r="X11" s="107">
        <v>2.5517056054506408</v>
      </c>
      <c r="Y11" s="107">
        <v>2.3942504293187228</v>
      </c>
      <c r="Z11" s="107">
        <v>2.5048790527756024</v>
      </c>
      <c r="AA11" s="107">
        <v>2.589413590746545</v>
      </c>
      <c r="AB11" s="107">
        <v>2.6559691445418236</v>
      </c>
      <c r="AC11" s="107">
        <v>2.6304001354736419</v>
      </c>
      <c r="AD11" s="107">
        <v>2.7011279951067362</v>
      </c>
      <c r="AE11" s="107">
        <v>2.632000630597616</v>
      </c>
      <c r="AF11" s="114">
        <v>2.6884749381724964</v>
      </c>
      <c r="AG11" s="114">
        <v>2.6875972246176172</v>
      </c>
      <c r="AH11" s="114">
        <v>2.7013420537652562</v>
      </c>
      <c r="AI11" s="114">
        <v>2.7099723561893394</v>
      </c>
      <c r="AJ11" s="114">
        <v>2.7115916143736993</v>
      </c>
      <c r="AK11" s="114">
        <v>2.7109804961141322</v>
      </c>
      <c r="AL11" s="114">
        <v>2.7113012306312214</v>
      </c>
      <c r="AM11" s="114">
        <v>2.7113045118356474</v>
      </c>
      <c r="AN11" s="114">
        <v>2.7109107712934404</v>
      </c>
      <c r="AO11" s="114">
        <v>2.7097000187455773</v>
      </c>
      <c r="AP11" s="114">
        <v>2.7072243746722955</v>
      </c>
      <c r="AQ11" s="114">
        <v>2.7072243746722955</v>
      </c>
      <c r="AR11" s="114">
        <v>2.7072243745908882</v>
      </c>
      <c r="AS11" s="114">
        <v>2.707224374672295</v>
      </c>
      <c r="AT11" s="114">
        <v>2.7072243746722955</v>
      </c>
      <c r="AU11" s="114">
        <v>2.707224374672295</v>
      </c>
      <c r="AV11" s="114">
        <v>2.707224374672295</v>
      </c>
      <c r="AW11" s="114">
        <v>2.707224374672295</v>
      </c>
      <c r="AX11" s="114">
        <v>2.707224374672295</v>
      </c>
      <c r="AY11" s="114">
        <v>2.707224374672295</v>
      </c>
      <c r="AZ11" s="114">
        <v>2.707224374672295</v>
      </c>
    </row>
    <row r="12" spans="1:52" s="35" customFormat="1" x14ac:dyDescent="0.35">
      <c r="A12" s="72" t="s">
        <v>5</v>
      </c>
      <c r="B12" s="107">
        <v>7.0222767103851762</v>
      </c>
      <c r="C12" s="107">
        <v>7.2566159437067395</v>
      </c>
      <c r="D12" s="107">
        <v>7.7026122904103298</v>
      </c>
      <c r="E12" s="107">
        <v>8.3540458381292844</v>
      </c>
      <c r="F12" s="107">
        <v>8.0274761706759641</v>
      </c>
      <c r="G12" s="107">
        <v>7.9132929159392855</v>
      </c>
      <c r="H12" s="107">
        <v>7.9554306502772851</v>
      </c>
      <c r="I12" s="107">
        <v>8.173618008567626</v>
      </c>
      <c r="J12" s="107">
        <v>8.6136900153418878</v>
      </c>
      <c r="K12" s="107">
        <v>8.600529491260982</v>
      </c>
      <c r="L12" s="107">
        <v>8.4773772627079254</v>
      </c>
      <c r="M12" s="107">
        <v>9.1637972473453733</v>
      </c>
      <c r="N12" s="107">
        <v>9.38990006945094</v>
      </c>
      <c r="O12" s="107">
        <v>9.3356431317864459</v>
      </c>
      <c r="P12" s="107">
        <v>9.6791949710313965</v>
      </c>
      <c r="Q12" s="107">
        <v>9.1740346125658228</v>
      </c>
      <c r="R12" s="107">
        <v>9.1667487498573657</v>
      </c>
      <c r="S12" s="107">
        <v>9.4387871757600035</v>
      </c>
      <c r="T12" s="107">
        <v>8.7511440796551767</v>
      </c>
      <c r="U12" s="107">
        <v>8.3666715849621642</v>
      </c>
      <c r="V12" s="107">
        <v>8.5656613400599735</v>
      </c>
      <c r="W12" s="107">
        <v>8.6788579055242927</v>
      </c>
      <c r="X12" s="107">
        <v>8.1083182147873192</v>
      </c>
      <c r="Y12" s="107">
        <v>8.1171916915143871</v>
      </c>
      <c r="Z12" s="107">
        <v>8.3725499377375847</v>
      </c>
      <c r="AA12" s="107">
        <v>8.2855728363284875</v>
      </c>
      <c r="AB12" s="107">
        <v>8.0967740256585561</v>
      </c>
      <c r="AC12" s="107">
        <v>7.9773016695139622</v>
      </c>
      <c r="AD12" s="107">
        <v>8.1700753158342714</v>
      </c>
      <c r="AE12" s="107">
        <v>7.7041266812585381</v>
      </c>
      <c r="AF12" s="114">
        <v>7.9450891680870299</v>
      </c>
      <c r="AG12" s="114">
        <v>7.9136105929420726</v>
      </c>
      <c r="AH12" s="114">
        <v>7.9214573734571809</v>
      </c>
      <c r="AI12" s="114">
        <v>7.9157094696123576</v>
      </c>
      <c r="AJ12" s="114">
        <v>7.8819765444898664</v>
      </c>
      <c r="AK12" s="114">
        <v>7.8546728592016022</v>
      </c>
      <c r="AL12" s="114">
        <v>7.8240356618802362</v>
      </c>
      <c r="AM12" s="114">
        <v>7.8201534266595516</v>
      </c>
      <c r="AN12" s="114">
        <v>7.7803799447582005</v>
      </c>
      <c r="AO12" s="114">
        <v>7.7328968632450135</v>
      </c>
      <c r="AP12" s="114">
        <v>7.6832188791951372</v>
      </c>
      <c r="AQ12" s="114">
        <v>7.6832188787696438</v>
      </c>
      <c r="AR12" s="114">
        <v>7.683218878769642</v>
      </c>
      <c r="AS12" s="114">
        <v>7.6832188791951364</v>
      </c>
      <c r="AT12" s="114">
        <v>7.683218878769642</v>
      </c>
      <c r="AU12" s="114">
        <v>7.6832188791951355</v>
      </c>
      <c r="AV12" s="114">
        <v>7.6832188791951355</v>
      </c>
      <c r="AW12" s="114">
        <v>7.6832188791951364</v>
      </c>
      <c r="AX12" s="114">
        <v>7.6832188791951364</v>
      </c>
      <c r="AY12" s="114">
        <v>7.6832188791951364</v>
      </c>
      <c r="AZ12" s="114">
        <v>7.6832188791951364</v>
      </c>
    </row>
    <row r="13" spans="1:52" s="35" customFormat="1" x14ac:dyDescent="0.35">
      <c r="A13" s="72" t="s">
        <v>179</v>
      </c>
      <c r="B13" s="107">
        <v>9.8588614742643008E-2</v>
      </c>
      <c r="C13" s="107">
        <v>9.7267086795775962E-2</v>
      </c>
      <c r="D13" s="107">
        <v>9.5945558848908929E-2</v>
      </c>
      <c r="E13" s="107">
        <v>9.4624030902041897E-2</v>
      </c>
      <c r="F13" s="107">
        <v>9.3302502955174851E-2</v>
      </c>
      <c r="G13" s="107">
        <v>9.1980975008307805E-2</v>
      </c>
      <c r="H13" s="107">
        <v>9.0659447061440773E-2</v>
      </c>
      <c r="I13" s="107">
        <v>8.9337919114573727E-2</v>
      </c>
      <c r="J13" s="107">
        <v>0.10197461918362075</v>
      </c>
      <c r="K13" s="107">
        <v>0.10636656280803458</v>
      </c>
      <c r="L13" s="107">
        <v>0.11128448770483332</v>
      </c>
      <c r="M13" s="107">
        <v>0.12422362700550163</v>
      </c>
      <c r="N13" s="107">
        <v>0.1213701786028136</v>
      </c>
      <c r="O13" s="107">
        <v>0.13212649562308462</v>
      </c>
      <c r="P13" s="107">
        <v>0.14167305571687039</v>
      </c>
      <c r="Q13" s="107">
        <v>0.14719931592961491</v>
      </c>
      <c r="R13" s="107">
        <v>0.15696362979357459</v>
      </c>
      <c r="S13" s="107">
        <v>0.16423542902887572</v>
      </c>
      <c r="T13" s="107">
        <v>0.18391013134802203</v>
      </c>
      <c r="U13" s="107">
        <v>0.20429646313521105</v>
      </c>
      <c r="V13" s="107">
        <v>0.20835878854646128</v>
      </c>
      <c r="W13" s="107">
        <v>0.16364272227545695</v>
      </c>
      <c r="X13" s="107">
        <v>0.16748586380175759</v>
      </c>
      <c r="Y13" s="107">
        <v>0.16937788817625227</v>
      </c>
      <c r="Z13" s="107">
        <v>0.15546249897631359</v>
      </c>
      <c r="AA13" s="107">
        <v>0.14679423605207548</v>
      </c>
      <c r="AB13" s="107">
        <v>0.14653217706709118</v>
      </c>
      <c r="AC13" s="107">
        <v>0.14636692922018907</v>
      </c>
      <c r="AD13" s="107">
        <v>0.1348527915911642</v>
      </c>
      <c r="AE13" s="107">
        <v>0.15280987667042722</v>
      </c>
      <c r="AF13" s="114">
        <v>0.15280987667042722</v>
      </c>
      <c r="AG13" s="114">
        <v>0.15280987667042722</v>
      </c>
      <c r="AH13" s="114">
        <v>0.15280987667042722</v>
      </c>
      <c r="AI13" s="114">
        <v>0.15280987667042722</v>
      </c>
      <c r="AJ13" s="114">
        <v>0.15280987667042722</v>
      </c>
      <c r="AK13" s="114">
        <v>0.15280987667042722</v>
      </c>
      <c r="AL13" s="114">
        <v>0.15280987667042722</v>
      </c>
      <c r="AM13" s="114">
        <v>0.15280987667042722</v>
      </c>
      <c r="AN13" s="114">
        <v>0.15280987667042722</v>
      </c>
      <c r="AO13" s="114">
        <v>0.15280987667042722</v>
      </c>
      <c r="AP13" s="114">
        <v>0.15280987667042722</v>
      </c>
      <c r="AQ13" s="114">
        <v>0.15280987667042722</v>
      </c>
      <c r="AR13" s="114">
        <v>0.15280987667042722</v>
      </c>
      <c r="AS13" s="114">
        <v>0.15280987667042722</v>
      </c>
      <c r="AT13" s="114">
        <v>0.15280987667042722</v>
      </c>
      <c r="AU13" s="114">
        <v>0.15280987667042722</v>
      </c>
      <c r="AV13" s="114">
        <v>0.15280987667042722</v>
      </c>
      <c r="AW13" s="114">
        <v>0.15280987667042722</v>
      </c>
      <c r="AX13" s="114">
        <v>0.15280987667042722</v>
      </c>
      <c r="AY13" s="114">
        <v>0.15280987667042722</v>
      </c>
      <c r="AZ13" s="114">
        <v>0.15280987667042722</v>
      </c>
    </row>
    <row r="14" spans="1:52" s="35" customFormat="1" x14ac:dyDescent="0.35">
      <c r="A14" s="72" t="s">
        <v>180</v>
      </c>
      <c r="B14" s="107">
        <v>2.9443615132075474</v>
      </c>
      <c r="C14" s="107">
        <v>2.9770766411320753</v>
      </c>
      <c r="D14" s="107">
        <v>3.0097917690566041</v>
      </c>
      <c r="E14" s="107">
        <v>3.0425068969811324</v>
      </c>
      <c r="F14" s="107">
        <v>3.0752220249056608</v>
      </c>
      <c r="G14" s="107">
        <v>3.1079371528301887</v>
      </c>
      <c r="H14" s="107">
        <v>3.1406522807547175</v>
      </c>
      <c r="I14" s="107">
        <v>3.1733674086792454</v>
      </c>
      <c r="J14" s="107">
        <v>3.2060825366037737</v>
      </c>
      <c r="K14" s="107">
        <v>3.2387976645283021</v>
      </c>
      <c r="L14" s="107">
        <v>3.2715127924528304</v>
      </c>
      <c r="M14" s="107">
        <v>3.3805632188679251</v>
      </c>
      <c r="N14" s="107">
        <v>3.4896136452830193</v>
      </c>
      <c r="O14" s="107">
        <v>3.5989021253369273</v>
      </c>
      <c r="P14" s="107">
        <v>3.7079597654986518</v>
      </c>
      <c r="Q14" s="107">
        <v>3.8170174056603772</v>
      </c>
      <c r="R14" s="107">
        <v>3.9260750458221021</v>
      </c>
      <c r="S14" s="107">
        <v>4.0348799316037738</v>
      </c>
      <c r="T14" s="107">
        <v>4.1439307405660379</v>
      </c>
      <c r="U14" s="107">
        <v>3.8713037181603775</v>
      </c>
      <c r="V14" s="107">
        <v>3.5989021253369273</v>
      </c>
      <c r="W14" s="107">
        <v>3.3805750778301888</v>
      </c>
      <c r="X14" s="107">
        <v>3.3805750778301888</v>
      </c>
      <c r="Y14" s="107">
        <v>3.2715242688679247</v>
      </c>
      <c r="Z14" s="107">
        <v>3.2715242688679247</v>
      </c>
      <c r="AA14" s="107">
        <v>3.3805750778301888</v>
      </c>
      <c r="AB14" s="107">
        <v>3.5441512912735851</v>
      </c>
      <c r="AC14" s="107">
        <v>3.7077275047169809</v>
      </c>
      <c r="AD14" s="107">
        <v>3.8167783136792455</v>
      </c>
      <c r="AE14" s="107">
        <v>3.8167783136792455</v>
      </c>
      <c r="AF14" s="114">
        <v>3.8170174056603772</v>
      </c>
      <c r="AG14" s="114">
        <v>3.8170174056603772</v>
      </c>
      <c r="AH14" s="114">
        <v>3.8170174056603772</v>
      </c>
      <c r="AI14" s="114">
        <v>3.8170174056603772</v>
      </c>
      <c r="AJ14" s="114">
        <v>3.8170174056603772</v>
      </c>
      <c r="AK14" s="114">
        <v>3.8170174056603772</v>
      </c>
      <c r="AL14" s="114">
        <v>3.8170174056603772</v>
      </c>
      <c r="AM14" s="114">
        <v>3.8170174056603772</v>
      </c>
      <c r="AN14" s="114">
        <v>3.8170174056603772</v>
      </c>
      <c r="AO14" s="114">
        <v>3.8170174056603772</v>
      </c>
      <c r="AP14" s="114">
        <v>3.8170174056603772</v>
      </c>
      <c r="AQ14" s="114">
        <v>3.8170174056603772</v>
      </c>
      <c r="AR14" s="114">
        <v>3.8170174056603772</v>
      </c>
      <c r="AS14" s="114">
        <v>3.8170174056603772</v>
      </c>
      <c r="AT14" s="114">
        <v>3.8170174056603772</v>
      </c>
      <c r="AU14" s="114">
        <v>3.8170174056603772</v>
      </c>
      <c r="AV14" s="114">
        <v>3.8170174056603772</v>
      </c>
      <c r="AW14" s="114">
        <v>3.8170174056603772</v>
      </c>
      <c r="AX14" s="114">
        <v>3.8170174056603772</v>
      </c>
      <c r="AY14" s="114">
        <v>3.8170174056603772</v>
      </c>
      <c r="AZ14" s="114">
        <v>3.8170174056603772</v>
      </c>
    </row>
    <row r="15" spans="1:52" s="35" customFormat="1" x14ac:dyDescent="0.35">
      <c r="A15" s="72" t="s">
        <v>51</v>
      </c>
      <c r="B15" s="107">
        <v>5.9601530050000011E-2</v>
      </c>
      <c r="C15" s="107">
        <v>5.3562557679999998E-2</v>
      </c>
      <c r="D15" s="107">
        <v>5.8293399729999994E-2</v>
      </c>
      <c r="E15" s="107">
        <v>6.0213049179999985E-2</v>
      </c>
      <c r="F15" s="107">
        <v>7.5472997300000011E-2</v>
      </c>
      <c r="G15" s="107">
        <v>6.6976838170000011E-2</v>
      </c>
      <c r="H15" s="107">
        <v>7.0174432959999991E-2</v>
      </c>
      <c r="I15" s="107">
        <v>6.3258103440000005E-2</v>
      </c>
      <c r="J15" s="107">
        <v>5.6250651489999998E-2</v>
      </c>
      <c r="K15" s="107">
        <v>5.8744063559999997E-2</v>
      </c>
      <c r="L15" s="107">
        <v>5.7897264189999999E-2</v>
      </c>
      <c r="M15" s="107">
        <v>5.6564108329999988E-2</v>
      </c>
      <c r="N15" s="107">
        <v>5.523615011999998E-2</v>
      </c>
      <c r="O15" s="107">
        <v>6.3399852989999991E-2</v>
      </c>
      <c r="P15" s="107">
        <v>6.29864968E-2</v>
      </c>
      <c r="Q15" s="107">
        <v>7.031337788E-2</v>
      </c>
      <c r="R15" s="107">
        <v>6.0217010909999993E-2</v>
      </c>
      <c r="S15" s="107">
        <v>5.7456489819999984E-2</v>
      </c>
      <c r="T15" s="107">
        <v>6.3194351949999991E-2</v>
      </c>
      <c r="U15" s="107">
        <v>5.6573054199999993E-2</v>
      </c>
      <c r="V15" s="107">
        <v>5.9820570279999992E-2</v>
      </c>
      <c r="W15" s="107">
        <v>6.658235593999999E-2</v>
      </c>
      <c r="X15" s="107">
        <v>6.2813916210000001E-2</v>
      </c>
      <c r="Y15" s="107">
        <v>5.8971099119999995E-2</v>
      </c>
      <c r="Z15" s="107">
        <v>5.6438088169999991E-2</v>
      </c>
      <c r="AA15" s="107">
        <v>5.9847458209999989E-2</v>
      </c>
      <c r="AB15" s="107">
        <v>6.4234142510000009E-2</v>
      </c>
      <c r="AC15" s="107">
        <v>6.2769885868000003E-2</v>
      </c>
      <c r="AD15" s="107">
        <v>6.5802189940999997E-2</v>
      </c>
      <c r="AE15" s="107">
        <v>7.0441266386000012E-2</v>
      </c>
      <c r="AF15" s="114">
        <v>5.7180346576999982E-2</v>
      </c>
      <c r="AG15" s="114">
        <v>5.6676573074999986E-2</v>
      </c>
      <c r="AH15" s="114">
        <v>5.6338513762999982E-2</v>
      </c>
      <c r="AI15" s="114">
        <v>5.5923083333999986E-2</v>
      </c>
      <c r="AJ15" s="114">
        <v>5.5521152197999982E-2</v>
      </c>
      <c r="AK15" s="114">
        <v>5.5089852181999986E-2</v>
      </c>
      <c r="AL15" s="114">
        <v>5.4659371667999987E-2</v>
      </c>
      <c r="AM15" s="114">
        <v>5.4357625350999986E-2</v>
      </c>
      <c r="AN15" s="114">
        <v>5.3963868592999988E-2</v>
      </c>
      <c r="AO15" s="114">
        <v>5.3619994455999978E-2</v>
      </c>
      <c r="AP15" s="114">
        <v>5.3258441147999977E-2</v>
      </c>
      <c r="AQ15" s="114">
        <v>5.3258441147999984E-2</v>
      </c>
      <c r="AR15" s="114">
        <v>5.3258441147999984E-2</v>
      </c>
      <c r="AS15" s="114">
        <v>5.3258441147999984E-2</v>
      </c>
      <c r="AT15" s="114">
        <v>5.3258441147999977E-2</v>
      </c>
      <c r="AU15" s="114">
        <v>5.3258441147999977E-2</v>
      </c>
      <c r="AV15" s="114">
        <v>5.3258441147999984E-2</v>
      </c>
      <c r="AW15" s="114">
        <v>5.3258441147999977E-2</v>
      </c>
      <c r="AX15" s="114">
        <v>5.3258441147999977E-2</v>
      </c>
      <c r="AY15" s="114">
        <v>5.3258441147999977E-2</v>
      </c>
      <c r="AZ15" s="114">
        <v>5.3258441147999984E-2</v>
      </c>
    </row>
    <row r="16" spans="1:52" s="35" customFormat="1" x14ac:dyDescent="0.35">
      <c r="A16" s="72" t="s">
        <v>13</v>
      </c>
      <c r="B16" s="107" t="s">
        <v>38</v>
      </c>
      <c r="C16" s="107" t="s">
        <v>38</v>
      </c>
      <c r="D16" s="107" t="s">
        <v>38</v>
      </c>
      <c r="E16" s="107" t="s">
        <v>38</v>
      </c>
      <c r="F16" s="107" t="s">
        <v>38</v>
      </c>
      <c r="G16" s="107" t="s">
        <v>38</v>
      </c>
      <c r="H16" s="107" t="s">
        <v>38</v>
      </c>
      <c r="I16" s="107" t="s">
        <v>38</v>
      </c>
      <c r="J16" s="107" t="s">
        <v>38</v>
      </c>
      <c r="K16" s="107" t="s">
        <v>38</v>
      </c>
      <c r="L16" s="107" t="s">
        <v>38</v>
      </c>
      <c r="M16" s="107" t="s">
        <v>38</v>
      </c>
      <c r="N16" s="107" t="s">
        <v>38</v>
      </c>
      <c r="O16" s="107" t="s">
        <v>38</v>
      </c>
      <c r="P16" s="107" t="s">
        <v>38</v>
      </c>
      <c r="Q16" s="107" t="s">
        <v>38</v>
      </c>
      <c r="R16" s="107" t="s">
        <v>38</v>
      </c>
      <c r="S16" s="107" t="s">
        <v>38</v>
      </c>
      <c r="T16" s="107" t="s">
        <v>38</v>
      </c>
      <c r="U16" s="107" t="s">
        <v>38</v>
      </c>
      <c r="V16" s="107" t="s">
        <v>38</v>
      </c>
      <c r="W16" s="107" t="s">
        <v>38</v>
      </c>
      <c r="X16" s="107" t="s">
        <v>38</v>
      </c>
      <c r="Y16" s="107" t="s">
        <v>38</v>
      </c>
      <c r="Z16" s="107" t="s">
        <v>38</v>
      </c>
      <c r="AA16" s="107" t="s">
        <v>38</v>
      </c>
      <c r="AB16" s="107" t="s">
        <v>38</v>
      </c>
      <c r="AC16" s="107" t="s">
        <v>38</v>
      </c>
      <c r="AD16" s="107" t="s">
        <v>38</v>
      </c>
      <c r="AE16" s="107" t="s">
        <v>38</v>
      </c>
      <c r="AF16" s="114" t="s">
        <v>38</v>
      </c>
      <c r="AG16" s="114" t="s">
        <v>38</v>
      </c>
      <c r="AH16" s="114" t="s">
        <v>38</v>
      </c>
      <c r="AI16" s="114" t="s">
        <v>38</v>
      </c>
      <c r="AJ16" s="114" t="s">
        <v>38</v>
      </c>
      <c r="AK16" s="114" t="s">
        <v>38</v>
      </c>
      <c r="AL16" s="114" t="s">
        <v>38</v>
      </c>
      <c r="AM16" s="114" t="s">
        <v>38</v>
      </c>
      <c r="AN16" s="114" t="s">
        <v>38</v>
      </c>
      <c r="AO16" s="114" t="s">
        <v>38</v>
      </c>
      <c r="AP16" s="114" t="s">
        <v>38</v>
      </c>
      <c r="AQ16" s="114" t="s">
        <v>38</v>
      </c>
      <c r="AR16" s="114" t="s">
        <v>38</v>
      </c>
      <c r="AS16" s="114" t="s">
        <v>38</v>
      </c>
      <c r="AT16" s="114" t="s">
        <v>38</v>
      </c>
      <c r="AU16" s="114" t="s">
        <v>38</v>
      </c>
      <c r="AV16" s="114" t="s">
        <v>38</v>
      </c>
      <c r="AW16" s="114" t="s">
        <v>38</v>
      </c>
      <c r="AX16" s="114" t="s">
        <v>38</v>
      </c>
      <c r="AY16" s="114" t="s">
        <v>38</v>
      </c>
      <c r="AZ16" s="114" t="s">
        <v>38</v>
      </c>
    </row>
    <row r="17" spans="1:52" s="35" customFormat="1" x14ac:dyDescent="0.35">
      <c r="A17" s="72" t="s">
        <v>181</v>
      </c>
      <c r="B17" s="107">
        <v>0.11301383647798742</v>
      </c>
      <c r="C17" s="107">
        <v>0.11301383647798742</v>
      </c>
      <c r="D17" s="107">
        <v>0.11301383647798742</v>
      </c>
      <c r="E17" s="107">
        <v>0.11301383647798742</v>
      </c>
      <c r="F17" s="107">
        <v>0.11301383647798742</v>
      </c>
      <c r="G17" s="107">
        <v>0.11301383647798742</v>
      </c>
      <c r="H17" s="107">
        <v>0.11301383647798742</v>
      </c>
      <c r="I17" s="107">
        <v>0.11301383647798742</v>
      </c>
      <c r="J17" s="107">
        <v>0.11301383647798742</v>
      </c>
      <c r="K17" s="107">
        <v>0.11301383647798742</v>
      </c>
      <c r="L17" s="107">
        <v>0.11301383647798742</v>
      </c>
      <c r="M17" s="107">
        <v>0.1203145303144654</v>
      </c>
      <c r="N17" s="107">
        <v>0.11182719119496856</v>
      </c>
      <c r="O17" s="107">
        <v>0.10940869509433962</v>
      </c>
      <c r="P17" s="107">
        <v>0.10939739371069183</v>
      </c>
      <c r="Q17" s="107">
        <v>0.10858369408805031</v>
      </c>
      <c r="R17" s="107">
        <v>0.10858369408805031</v>
      </c>
      <c r="S17" s="107">
        <v>0.10977033937106918</v>
      </c>
      <c r="T17" s="107">
        <v>0.10810903597484277</v>
      </c>
      <c r="U17" s="107">
        <v>0.10734054188679246</v>
      </c>
      <c r="V17" s="107">
        <v>0.10747615849056605</v>
      </c>
      <c r="W17" s="107">
        <v>9.1281275723270452E-2</v>
      </c>
      <c r="X17" s="107">
        <v>8.1143934591194969E-2</v>
      </c>
      <c r="Y17" s="107">
        <v>8.860284779874214E-2</v>
      </c>
      <c r="Z17" s="107">
        <v>8.3200786415094333E-2</v>
      </c>
      <c r="AA17" s="107">
        <v>8.6003529559748423E-2</v>
      </c>
      <c r="AB17" s="107">
        <v>8.2827840754716983E-2</v>
      </c>
      <c r="AC17" s="107">
        <v>7.9652151949685529E-2</v>
      </c>
      <c r="AD17" s="107">
        <v>8.659120150943396E-2</v>
      </c>
      <c r="AE17" s="107">
        <v>8.7823052327044029E-2</v>
      </c>
      <c r="AF17" s="114">
        <v>8.7827451221894434E-2</v>
      </c>
      <c r="AG17" s="114">
        <v>8.7827451221894434E-2</v>
      </c>
      <c r="AH17" s="114">
        <v>8.7827451221894434E-2</v>
      </c>
      <c r="AI17" s="114">
        <v>8.7827451221894434E-2</v>
      </c>
      <c r="AJ17" s="114">
        <v>8.7827451221894434E-2</v>
      </c>
      <c r="AK17" s="114">
        <v>8.7827451221894434E-2</v>
      </c>
      <c r="AL17" s="114">
        <v>8.7827451221894434E-2</v>
      </c>
      <c r="AM17" s="114">
        <v>8.7827451221894434E-2</v>
      </c>
      <c r="AN17" s="114">
        <v>8.7827451221894434E-2</v>
      </c>
      <c r="AO17" s="114">
        <v>8.7827451221894434E-2</v>
      </c>
      <c r="AP17" s="114">
        <v>8.7827451221894434E-2</v>
      </c>
      <c r="AQ17" s="114">
        <v>8.7827451221894434E-2</v>
      </c>
      <c r="AR17" s="114">
        <v>8.7827451221894434E-2</v>
      </c>
      <c r="AS17" s="114">
        <v>8.7827451221894434E-2</v>
      </c>
      <c r="AT17" s="114">
        <v>8.7827451221894434E-2</v>
      </c>
      <c r="AU17" s="114">
        <v>8.7827451221894434E-2</v>
      </c>
      <c r="AV17" s="114">
        <v>8.7827451221894434E-2</v>
      </c>
      <c r="AW17" s="114">
        <v>8.7827451221894434E-2</v>
      </c>
      <c r="AX17" s="114">
        <v>8.7827451221894434E-2</v>
      </c>
      <c r="AY17" s="114">
        <v>8.7827451221894434E-2</v>
      </c>
      <c r="AZ17" s="114">
        <v>8.7827451221894434E-2</v>
      </c>
    </row>
    <row r="18" spans="1:52" s="35" customFormat="1" x14ac:dyDescent="0.35">
      <c r="A18" s="73" t="s">
        <v>206</v>
      </c>
      <c r="B18" s="113">
        <f>SUM(B7:B17)</f>
        <v>161.57993658432994</v>
      </c>
      <c r="C18" s="113">
        <f t="shared" ref="C18:AE18" si="0">SUM(C7:C17)</f>
        <v>162.80700372033465</v>
      </c>
      <c r="D18" s="113">
        <f t="shared" si="0"/>
        <v>160.75197291711245</v>
      </c>
      <c r="E18" s="113">
        <f t="shared" si="0"/>
        <v>162.97466710345077</v>
      </c>
      <c r="F18" s="113">
        <f t="shared" si="0"/>
        <v>159.11782728384023</v>
      </c>
      <c r="G18" s="113">
        <f t="shared" si="0"/>
        <v>158.69798645805508</v>
      </c>
      <c r="H18" s="113">
        <f t="shared" si="0"/>
        <v>158.61900992349041</v>
      </c>
      <c r="I18" s="113">
        <f t="shared" si="0"/>
        <v>153.16495396863394</v>
      </c>
      <c r="J18" s="113">
        <f t="shared" si="0"/>
        <v>153.30281174704922</v>
      </c>
      <c r="K18" s="113">
        <f t="shared" si="0"/>
        <v>147.39359353267363</v>
      </c>
      <c r="L18" s="113">
        <f t="shared" si="0"/>
        <v>145.2266324464911</v>
      </c>
      <c r="M18" s="113">
        <f t="shared" si="0"/>
        <v>148.12806784558023</v>
      </c>
      <c r="N18" s="113">
        <f t="shared" si="0"/>
        <v>145.83222758286871</v>
      </c>
      <c r="O18" s="113">
        <f t="shared" si="0"/>
        <v>144.16136740356865</v>
      </c>
      <c r="P18" s="113">
        <f t="shared" si="0"/>
        <v>139.84398374379316</v>
      </c>
      <c r="Q18" s="113">
        <f t="shared" si="0"/>
        <v>139.33354002615937</v>
      </c>
      <c r="R18" s="113">
        <f t="shared" si="0"/>
        <v>139.37516346936411</v>
      </c>
      <c r="S18" s="113">
        <f t="shared" si="0"/>
        <v>142.59597820351559</v>
      </c>
      <c r="T18" s="113">
        <f t="shared" si="0"/>
        <v>143.85786281042286</v>
      </c>
      <c r="U18" s="113">
        <f t="shared" si="0"/>
        <v>143.82952234593077</v>
      </c>
      <c r="V18" s="113">
        <f t="shared" si="0"/>
        <v>145.23002348542119</v>
      </c>
      <c r="W18" s="113">
        <f t="shared" si="0"/>
        <v>143.5969141872163</v>
      </c>
      <c r="X18" s="113">
        <f t="shared" si="0"/>
        <v>146.86255854123024</v>
      </c>
      <c r="Y18" s="113">
        <f t="shared" si="0"/>
        <v>147.78128899297886</v>
      </c>
      <c r="Z18" s="113">
        <f t="shared" si="0"/>
        <v>147.78029281298609</v>
      </c>
      <c r="AA18" s="113">
        <f t="shared" si="0"/>
        <v>146.69258369294019</v>
      </c>
      <c r="AB18" s="113">
        <f t="shared" si="0"/>
        <v>148.66246102834344</v>
      </c>
      <c r="AC18" s="113">
        <f t="shared" si="0"/>
        <v>149.22759536576137</v>
      </c>
      <c r="AD18" s="113">
        <f t="shared" si="0"/>
        <v>150.69489285574571</v>
      </c>
      <c r="AE18" s="113">
        <f t="shared" si="0"/>
        <v>148.755011803359</v>
      </c>
      <c r="AF18" s="115">
        <f>SUM(AF7:AF17)</f>
        <v>149.79648234792188</v>
      </c>
      <c r="AG18" s="115">
        <f t="shared" ref="AG18:AY18" si="1">SUM(AG7:AG17)</f>
        <v>151.1122374940895</v>
      </c>
      <c r="AH18" s="115">
        <f t="shared" si="1"/>
        <v>152.55053716840604</v>
      </c>
      <c r="AI18" s="115">
        <f t="shared" si="1"/>
        <v>153.89696197953324</v>
      </c>
      <c r="AJ18" s="115">
        <f t="shared" si="1"/>
        <v>155.31755788293131</v>
      </c>
      <c r="AK18" s="115">
        <f t="shared" si="1"/>
        <v>156.6612633468132</v>
      </c>
      <c r="AL18" s="115">
        <f t="shared" si="1"/>
        <v>158.00260828237455</v>
      </c>
      <c r="AM18" s="115">
        <f t="shared" si="1"/>
        <v>159.37676911919729</v>
      </c>
      <c r="AN18" s="115">
        <f t="shared" si="1"/>
        <v>160.79020142238451</v>
      </c>
      <c r="AO18" s="115">
        <f t="shared" si="1"/>
        <v>162.12993197815192</v>
      </c>
      <c r="AP18" s="115">
        <f t="shared" si="1"/>
        <v>163.4605267180213</v>
      </c>
      <c r="AQ18" s="115">
        <f t="shared" si="1"/>
        <v>163.46052689615689</v>
      </c>
      <c r="AR18" s="115">
        <f t="shared" si="1"/>
        <v>163.4605267175144</v>
      </c>
      <c r="AS18" s="115">
        <f t="shared" si="1"/>
        <v>163.46052689658234</v>
      </c>
      <c r="AT18" s="115">
        <f t="shared" si="1"/>
        <v>163.46052671759583</v>
      </c>
      <c r="AU18" s="115">
        <f t="shared" si="1"/>
        <v>163.4605267180213</v>
      </c>
      <c r="AV18" s="115">
        <f t="shared" si="1"/>
        <v>163.4605267180213</v>
      </c>
      <c r="AW18" s="115">
        <f t="shared" si="1"/>
        <v>163.4605267180213</v>
      </c>
      <c r="AX18" s="115">
        <f t="shared" si="1"/>
        <v>163.4605267180213</v>
      </c>
      <c r="AY18" s="115">
        <f t="shared" si="1"/>
        <v>163.4605267180213</v>
      </c>
      <c r="AZ18" s="115">
        <f>SUM(AZ7:AZ17)</f>
        <v>163.4605267180213</v>
      </c>
    </row>
    <row r="19" spans="1:52" s="35" customFormat="1" x14ac:dyDescent="0.35"/>
    <row r="20" spans="1:52" s="35" customFormat="1" x14ac:dyDescent="0.35">
      <c r="A20" s="11" t="s">
        <v>269</v>
      </c>
    </row>
    <row r="21" spans="1:52" s="35" customFormat="1" x14ac:dyDescent="0.35"/>
    <row r="22" spans="1:52" s="5" customFormat="1" x14ac:dyDescent="0.35">
      <c r="B22" s="5">
        <v>1990</v>
      </c>
      <c r="C22" s="5">
        <v>1991</v>
      </c>
      <c r="D22" s="5">
        <v>1992</v>
      </c>
      <c r="E22" s="5">
        <v>1993</v>
      </c>
      <c r="F22" s="5">
        <v>1994</v>
      </c>
      <c r="G22" s="5">
        <v>1995</v>
      </c>
      <c r="H22" s="5">
        <v>1996</v>
      </c>
      <c r="I22" s="5">
        <v>1997</v>
      </c>
      <c r="J22" s="5">
        <v>1998</v>
      </c>
      <c r="K22" s="5">
        <v>1999</v>
      </c>
      <c r="L22" s="5">
        <v>2000</v>
      </c>
      <c r="M22" s="5">
        <v>2001</v>
      </c>
      <c r="N22" s="5">
        <v>2002</v>
      </c>
      <c r="O22" s="5">
        <v>2003</v>
      </c>
      <c r="P22" s="5">
        <v>2004</v>
      </c>
      <c r="Q22" s="5">
        <v>2005</v>
      </c>
      <c r="R22" s="5">
        <v>2006</v>
      </c>
      <c r="S22" s="5">
        <v>2007</v>
      </c>
      <c r="T22" s="5">
        <v>2008</v>
      </c>
      <c r="U22" s="5">
        <v>2009</v>
      </c>
      <c r="V22" s="5">
        <v>2010</v>
      </c>
      <c r="W22" s="5">
        <v>2011</v>
      </c>
      <c r="X22" s="5">
        <v>2012</v>
      </c>
      <c r="Y22" s="5">
        <v>2013</v>
      </c>
      <c r="Z22" s="5">
        <v>2014</v>
      </c>
      <c r="AA22" s="5">
        <v>2015</v>
      </c>
      <c r="AB22" s="5">
        <v>2016</v>
      </c>
      <c r="AC22" s="5">
        <v>2017</v>
      </c>
      <c r="AD22" s="5">
        <v>2018</v>
      </c>
      <c r="AE22" s="5">
        <v>2019</v>
      </c>
      <c r="AF22" s="5">
        <v>2020</v>
      </c>
      <c r="AG22" s="5">
        <v>2021</v>
      </c>
      <c r="AH22" s="5">
        <v>2022</v>
      </c>
      <c r="AI22" s="5">
        <v>2023</v>
      </c>
      <c r="AJ22" s="5">
        <v>2024</v>
      </c>
      <c r="AK22" s="5">
        <v>2025</v>
      </c>
      <c r="AL22" s="5">
        <v>2026</v>
      </c>
      <c r="AM22" s="5">
        <v>2027</v>
      </c>
      <c r="AN22" s="5">
        <v>2028</v>
      </c>
      <c r="AO22" s="5">
        <v>2029</v>
      </c>
      <c r="AP22" s="5">
        <v>2030</v>
      </c>
      <c r="AQ22" s="5">
        <v>2031</v>
      </c>
      <c r="AR22" s="5">
        <v>2032</v>
      </c>
      <c r="AS22" s="5">
        <v>2033</v>
      </c>
      <c r="AT22" s="5">
        <v>2034</v>
      </c>
      <c r="AU22" s="5">
        <v>2035</v>
      </c>
      <c r="AV22" s="5">
        <v>2036</v>
      </c>
      <c r="AW22" s="5">
        <v>2037</v>
      </c>
      <c r="AX22" s="5">
        <v>2038</v>
      </c>
      <c r="AY22" s="5">
        <v>2039</v>
      </c>
      <c r="AZ22" s="5">
        <v>2040</v>
      </c>
    </row>
    <row r="23" spans="1:52" s="35" customFormat="1" x14ac:dyDescent="0.35">
      <c r="A23" s="72" t="s">
        <v>165</v>
      </c>
      <c r="B23" s="107">
        <f>B7*1000000/SUM('Tabel 1 Antal dyr'!B6:B7)</f>
        <v>127.73185005921779</v>
      </c>
      <c r="C23" s="107">
        <f>C7*1000000/SUM('Tabel 1 Antal dyr'!C6:C7)</f>
        <v>129.69065394538595</v>
      </c>
      <c r="D23" s="107">
        <f>D7*1000000/SUM('Tabel 1 Antal dyr'!D6:D7)</f>
        <v>130.51916636730476</v>
      </c>
      <c r="E23" s="107">
        <f>E7*1000000/SUM('Tabel 1 Antal dyr'!E6:E7)</f>
        <v>132.44584758634431</v>
      </c>
      <c r="F23" s="107">
        <f>F7*1000000/SUM('Tabel 1 Antal dyr'!F6:F7)</f>
        <v>133.99555071311107</v>
      </c>
      <c r="G23" s="107">
        <f>G7*1000000/SUM('Tabel 1 Antal dyr'!G6:G7)</f>
        <v>132.97173835392971</v>
      </c>
      <c r="H23" s="107">
        <f>H7*1000000/SUM('Tabel 1 Antal dyr'!H6:H7)</f>
        <v>133.04496454242602</v>
      </c>
      <c r="I23" s="107">
        <f>I7*1000000/SUM('Tabel 1 Antal dyr'!I6:I7)</f>
        <v>131.94534460550037</v>
      </c>
      <c r="J23" s="107">
        <f>J7*1000000/SUM('Tabel 1 Antal dyr'!J6:J7)</f>
        <v>132.82826407114854</v>
      </c>
      <c r="K23" s="107">
        <f>K7*1000000/SUM('Tabel 1 Antal dyr'!K6:K7)</f>
        <v>131.62414795930073</v>
      </c>
      <c r="L23" s="107">
        <f>L7*1000000/SUM('Tabel 1 Antal dyr'!L6:L7)</f>
        <v>129.8450969930725</v>
      </c>
      <c r="M23" s="107">
        <f>M7*1000000/SUM('Tabel 1 Antal dyr'!M6:M7)</f>
        <v>132.47809752065078</v>
      </c>
      <c r="N23" s="107">
        <f>N7*1000000/SUM('Tabel 1 Antal dyr'!N6:N7)</f>
        <v>134.54998846279935</v>
      </c>
      <c r="O23" s="107">
        <f>O7*1000000/SUM('Tabel 1 Antal dyr'!O6:O7)</f>
        <v>137.55900125444566</v>
      </c>
      <c r="P23" s="107">
        <f>P7*1000000/SUM('Tabel 1 Antal dyr'!P6:P7)</f>
        <v>139.87491944657819</v>
      </c>
      <c r="Q23" s="107">
        <f>Q7*1000000/SUM('Tabel 1 Antal dyr'!Q6:Q7)</f>
        <v>141.98307589197719</v>
      </c>
      <c r="R23" s="107">
        <f>R7*1000000/SUM('Tabel 1 Antal dyr'!R6:R7)</f>
        <v>143.20178069586336</v>
      </c>
      <c r="S23" s="107">
        <f>S7*1000000/SUM('Tabel 1 Antal dyr'!S6:S7)</f>
        <v>144.35643397482679</v>
      </c>
      <c r="T23" s="107">
        <f>T7*1000000/SUM('Tabel 1 Antal dyr'!T6:T7)</f>
        <v>144.32260382538917</v>
      </c>
      <c r="U23" s="107">
        <f>U7*1000000/SUM('Tabel 1 Antal dyr'!U6:U7)</f>
        <v>147.73899310952021</v>
      </c>
      <c r="V23" s="107">
        <f>V7*1000000/SUM('Tabel 1 Antal dyr'!V6:V7)</f>
        <v>147.62402174023546</v>
      </c>
      <c r="W23" s="107">
        <f>W7*1000000/SUM('Tabel 1 Antal dyr'!W6:W7)</f>
        <v>146.01213314464115</v>
      </c>
      <c r="X23" s="107">
        <f>X7*1000000/SUM('Tabel 1 Antal dyr'!X6:X7)</f>
        <v>146.67979385848474</v>
      </c>
      <c r="Y23" s="107">
        <f>Y7*1000000/SUM('Tabel 1 Antal dyr'!Y6:Y7)</f>
        <v>147.80806790243787</v>
      </c>
      <c r="Z23" s="107">
        <f>Z7*1000000/SUM('Tabel 1 Antal dyr'!Z6:Z7)</f>
        <v>153.75583295305279</v>
      </c>
      <c r="AA23" s="107">
        <f>AA7*1000000/SUM('Tabel 1 Antal dyr'!AA6:AA7)</f>
        <v>154.35164471318879</v>
      </c>
      <c r="AB23" s="107">
        <f>AB7*1000000/SUM('Tabel 1 Antal dyr'!AB6:AB7)</f>
        <v>155.9750259868305</v>
      </c>
      <c r="AC23" s="107">
        <f>AC7*1000000/SUM('Tabel 1 Antal dyr'!AC6:AC7)</f>
        <v>159.17272325322767</v>
      </c>
      <c r="AD23" s="107">
        <f>AD7*1000000/SUM('Tabel 1 Antal dyr'!AD6:AD7)</f>
        <v>160.59029405341616</v>
      </c>
      <c r="AE23" s="107">
        <f>AE7*1000000/SUM('Tabel 1 Antal dyr'!AE6:AE7)</f>
        <v>162.3898188679245</v>
      </c>
      <c r="AF23" s="114">
        <f>AF7*1000000/SUM('Tabel 1 Antal dyr'!AF6:AF7)</f>
        <v>161.62269992485125</v>
      </c>
      <c r="AG23" s="114">
        <f>AG7*1000000/SUM('Tabel 1 Antal dyr'!AG6:AG7)</f>
        <v>162.832246964814</v>
      </c>
      <c r="AH23" s="114">
        <f>AH7*1000000/SUM('Tabel 1 Antal dyr'!AH6:AH7)</f>
        <v>164.19025778558671</v>
      </c>
      <c r="AI23" s="114">
        <f>AI7*1000000/SUM('Tabel 1 Antal dyr'!AI6:AI7)</f>
        <v>165.39605849830323</v>
      </c>
      <c r="AJ23" s="114">
        <f>AJ7*1000000/SUM('Tabel 1 Antal dyr'!AJ6:AJ7)</f>
        <v>166.75281971385576</v>
      </c>
      <c r="AK23" s="114">
        <f>AK7*1000000/SUM('Tabel 1 Antal dyr'!AK6:AK7)</f>
        <v>167.95487609401079</v>
      </c>
      <c r="AL23" s="114">
        <f>AL7*1000000/SUM('Tabel 1 Antal dyr'!AL6:AL7)</f>
        <v>169.15386216795838</v>
      </c>
      <c r="AM23" s="114">
        <f>AM7*1000000/SUM('Tabel 1 Antal dyr'!AM6:AM7)</f>
        <v>170.36923601111883</v>
      </c>
      <c r="AN23" s="114">
        <f>AN7*1000000/SUM('Tabel 1 Antal dyr'!AN6:AN7)</f>
        <v>171.70279812844481</v>
      </c>
      <c r="AO23" s="114">
        <f>AO7*1000000/SUM('Tabel 1 Antal dyr'!AO6:AO7)</f>
        <v>172.91473841613487</v>
      </c>
      <c r="AP23" s="114">
        <f>AP7*1000000/SUM('Tabel 1 Antal dyr'!AP6:AP7)</f>
        <v>174.10514443308824</v>
      </c>
      <c r="AQ23" s="114">
        <f>AQ7*1000000/SUM('Tabel 1 Antal dyr'!AQ6:AQ7)</f>
        <v>174.1051447292094</v>
      </c>
      <c r="AR23" s="114">
        <f>AR7*1000000/SUM('Tabel 1 Antal dyr'!AR6:AR7)</f>
        <v>174.10514443308824</v>
      </c>
      <c r="AS23" s="114">
        <f>AS7*1000000/SUM('Tabel 1 Antal dyr'!AS6:AS7)</f>
        <v>174.10514472920937</v>
      </c>
      <c r="AT23" s="114">
        <f>AT7*1000000/SUM('Tabel 1 Antal dyr'!AT6:AT7)</f>
        <v>174.10514443308824</v>
      </c>
      <c r="AU23" s="114">
        <f>AU7*1000000/SUM('Tabel 1 Antal dyr'!AU6:AU7)</f>
        <v>174.10514443308824</v>
      </c>
      <c r="AV23" s="114">
        <f>AV7*1000000/SUM('Tabel 1 Antal dyr'!AV6:AV7)</f>
        <v>174.10514443308821</v>
      </c>
      <c r="AW23" s="114">
        <f>AW7*1000000/SUM('Tabel 1 Antal dyr'!AW6:AW7)</f>
        <v>174.10514443308821</v>
      </c>
      <c r="AX23" s="114">
        <f>AX7*1000000/SUM('Tabel 1 Antal dyr'!AX6:AX7)</f>
        <v>174.10514443308821</v>
      </c>
      <c r="AY23" s="114">
        <f>AY7*1000000/SUM('Tabel 1 Antal dyr'!AY6:AY7)</f>
        <v>174.10514443308824</v>
      </c>
      <c r="AZ23" s="114">
        <f>AZ7*1000000/SUM('Tabel 1 Antal dyr'!AZ6:AZ7)</f>
        <v>174.10514443308824</v>
      </c>
    </row>
    <row r="24" spans="1:52" s="35" customFormat="1" x14ac:dyDescent="0.35">
      <c r="A24" s="72" t="s">
        <v>47</v>
      </c>
      <c r="B24" s="107">
        <f>B8*1000000/SUM('Tabel 1 Antal dyr'!B9:B19)</f>
        <v>17.616843371079337</v>
      </c>
      <c r="C24" s="107">
        <f>C8*1000000/SUM('Tabel 1 Antal dyr'!C9:C19)</f>
        <v>17.76466106276353</v>
      </c>
      <c r="D24" s="107">
        <f>D8*1000000/SUM('Tabel 1 Antal dyr'!D9:D19)</f>
        <v>17.775530583510779</v>
      </c>
      <c r="E24" s="107">
        <f>E8*1000000/SUM('Tabel 1 Antal dyr'!E9:E19)</f>
        <v>18.21189790919146</v>
      </c>
      <c r="F24" s="107">
        <f>F8*1000000/SUM('Tabel 1 Antal dyr'!F9:F19)</f>
        <v>18.053338012380884</v>
      </c>
      <c r="G24" s="107">
        <f>G8*1000000/SUM('Tabel 1 Antal dyr'!G9:G19)</f>
        <v>18.11593470167238</v>
      </c>
      <c r="H24" s="107">
        <f>H8*1000000/SUM('Tabel 1 Antal dyr'!H9:H19)</f>
        <v>18.272162536940584</v>
      </c>
      <c r="I24" s="107">
        <f>I8*1000000/SUM('Tabel 1 Antal dyr'!I9:I19)</f>
        <v>18.507863146377559</v>
      </c>
      <c r="J24" s="107">
        <f>J8*1000000/SUM('Tabel 1 Antal dyr'!J9:J19)</f>
        <v>18.636572317938285</v>
      </c>
      <c r="K24" s="107">
        <f>K8*1000000/SUM('Tabel 1 Antal dyr'!K9:K19)</f>
        <v>19.062893242611043</v>
      </c>
      <c r="L24" s="107">
        <f>L8*1000000/SUM('Tabel 1 Antal dyr'!L9:L19)</f>
        <v>19.388520850163204</v>
      </c>
      <c r="M24" s="107">
        <f>M8*1000000/SUM('Tabel 1 Antal dyr'!M9:M19)</f>
        <v>19.989004589598522</v>
      </c>
      <c r="N24" s="107">
        <f>N8*1000000/SUM('Tabel 1 Antal dyr'!N9:N19)</f>
        <v>19.614623725810649</v>
      </c>
      <c r="O24" s="107">
        <f>O8*1000000/SUM('Tabel 1 Antal dyr'!O9:O19)</f>
        <v>30.360960712480399</v>
      </c>
      <c r="P24" s="107">
        <f>P8*1000000/SUM('Tabel 1 Antal dyr'!P9:P19)</f>
        <v>29.34252117163458</v>
      </c>
      <c r="Q24" s="107">
        <f>Q8*1000000/SUM('Tabel 1 Antal dyr'!Q9:Q19)</f>
        <v>30.808406698432428</v>
      </c>
      <c r="R24" s="107">
        <f>R8*1000000/SUM('Tabel 1 Antal dyr'!R9:R19)</f>
        <v>32.653681425869735</v>
      </c>
      <c r="S24" s="107">
        <f>S8*1000000/SUM('Tabel 1 Antal dyr'!S9:S19)</f>
        <v>33.55254471076077</v>
      </c>
      <c r="T24" s="107">
        <f>T8*1000000/SUM('Tabel 1 Antal dyr'!T9:T19)</f>
        <v>33.605556471479602</v>
      </c>
      <c r="U24" s="107">
        <f>U8*1000000/SUM('Tabel 1 Antal dyr'!U9:U19)</f>
        <v>33.488047762771139</v>
      </c>
      <c r="V24" s="107">
        <f>V8*1000000/SUM('Tabel 1 Antal dyr'!V9:V19)</f>
        <v>33.741318310940812</v>
      </c>
      <c r="W24" s="107">
        <f>W8*1000000/SUM('Tabel 1 Antal dyr'!W9:W19)</f>
        <v>33.004414228818092</v>
      </c>
      <c r="X24" s="107">
        <f>X8*1000000/SUM('Tabel 1 Antal dyr'!X9:X19)</f>
        <v>34.405756571753258</v>
      </c>
      <c r="Y24" s="107">
        <f>Y8*1000000/SUM('Tabel 1 Antal dyr'!Y9:Y19)</f>
        <v>34.826073412179092</v>
      </c>
      <c r="Z24" s="107">
        <f>Z8*1000000/SUM('Tabel 1 Antal dyr'!Z9:Z19)</f>
        <v>35.03032049161753</v>
      </c>
      <c r="AA24" s="107">
        <f>AA8*1000000/SUM('Tabel 1 Antal dyr'!AA9:AA19)</f>
        <v>34.425805752473082</v>
      </c>
      <c r="AB24" s="107">
        <f>AB8*1000000/SUM('Tabel 1 Antal dyr'!AB9:AB19)</f>
        <v>34.091419330204246</v>
      </c>
      <c r="AC24" s="107">
        <f>AC8*1000000/SUM('Tabel 1 Antal dyr'!AC9:AC19)</f>
        <v>33.744782023943429</v>
      </c>
      <c r="AD24" s="107">
        <f>AD8*1000000/SUM('Tabel 1 Antal dyr'!AD9:AD19)</f>
        <v>33.379083524993035</v>
      </c>
      <c r="AE24" s="107">
        <f>AE8*1000000/SUM('Tabel 1 Antal dyr'!AE9:AE19)</f>
        <v>33.630650910717165</v>
      </c>
      <c r="AF24" s="114">
        <f>AF8*1000000/SUM('Tabel 1 Antal dyr'!AF9:AF19)</f>
        <v>33.912187185830689</v>
      </c>
      <c r="AG24" s="114">
        <f>AG8*1000000/SUM('Tabel 1 Antal dyr'!AG9:AG19)</f>
        <v>33.925431809046756</v>
      </c>
      <c r="AH24" s="114">
        <f>AH8*1000000/SUM('Tabel 1 Antal dyr'!AH9:AH19)</f>
        <v>33.931499951653777</v>
      </c>
      <c r="AI24" s="114">
        <f>AI8*1000000/SUM('Tabel 1 Antal dyr'!AI9:AI19)</f>
        <v>33.940170834316454</v>
      </c>
      <c r="AJ24" s="114">
        <f>AJ8*1000000/SUM('Tabel 1 Antal dyr'!AJ9:AJ19)</f>
        <v>33.952293655575495</v>
      </c>
      <c r="AK24" s="114">
        <f>AK8*1000000/SUM('Tabel 1 Antal dyr'!AK9:AK19)</f>
        <v>33.963453763929927</v>
      </c>
      <c r="AL24" s="114">
        <f>AL8*1000000/SUM('Tabel 1 Antal dyr'!AL9:AL19)</f>
        <v>33.972791141338028</v>
      </c>
      <c r="AM24" s="114">
        <f>AM8*1000000/SUM('Tabel 1 Antal dyr'!AM9:AM19)</f>
        <v>33.977142626699987</v>
      </c>
      <c r="AN24" s="114">
        <f>AN8*1000000/SUM('Tabel 1 Antal dyr'!AN9:AN19)</f>
        <v>33.980887968367703</v>
      </c>
      <c r="AO24" s="114">
        <f>AO8*1000000/SUM('Tabel 1 Antal dyr'!AO9:AO19)</f>
        <v>33.984321198810889</v>
      </c>
      <c r="AP24" s="114">
        <f>AP8*1000000/SUM('Tabel 1 Antal dyr'!AP9:AP19)</f>
        <v>33.987445162908266</v>
      </c>
      <c r="AQ24" s="114">
        <f>AQ8*1000000/SUM('Tabel 1 Antal dyr'!AQ9:AQ19)</f>
        <v>33.987445162908266</v>
      </c>
      <c r="AR24" s="114">
        <f>AR8*1000000/SUM('Tabel 1 Antal dyr'!AR9:AR19)</f>
        <v>33.987445162908266</v>
      </c>
      <c r="AS24" s="114">
        <f>AS8*1000000/SUM('Tabel 1 Antal dyr'!AS9:AS19)</f>
        <v>33.987445162908266</v>
      </c>
      <c r="AT24" s="114">
        <f>AT8*1000000/SUM('Tabel 1 Antal dyr'!AT9:AT19)</f>
        <v>33.987445162908266</v>
      </c>
      <c r="AU24" s="114">
        <f>AU8*1000000/SUM('Tabel 1 Antal dyr'!AU9:AU19)</f>
        <v>33.987445162908266</v>
      </c>
      <c r="AV24" s="114">
        <f>AV8*1000000/SUM('Tabel 1 Antal dyr'!AV9:AV19)</f>
        <v>33.987445162908266</v>
      </c>
      <c r="AW24" s="114">
        <f>AW8*1000000/SUM('Tabel 1 Antal dyr'!AW9:AW19)</f>
        <v>33.987445162908266</v>
      </c>
      <c r="AX24" s="114">
        <f>AX8*1000000/SUM('Tabel 1 Antal dyr'!AX9:AX19)</f>
        <v>33.987445162908266</v>
      </c>
      <c r="AY24" s="114">
        <f>AY8*1000000/SUM('Tabel 1 Antal dyr'!AY9:AY19)</f>
        <v>33.987445162908266</v>
      </c>
      <c r="AZ24" s="114">
        <f>AZ8*1000000/SUM('Tabel 1 Antal dyr'!AZ9:AZ19)</f>
        <v>33.987445162908266</v>
      </c>
    </row>
    <row r="25" spans="1:52" s="35" customFormat="1" x14ac:dyDescent="0.35">
      <c r="A25" s="72" t="s">
        <v>177</v>
      </c>
      <c r="B25" s="107">
        <f>B9*1000000/SUM('Tabel 1 Antal dyr'!B30:B31)</f>
        <v>6.7139268692537746</v>
      </c>
      <c r="C25" s="107">
        <f>C9*1000000/SUM('Tabel 1 Antal dyr'!C30:C31)</f>
        <v>6.7139268692537755</v>
      </c>
      <c r="D25" s="107">
        <f>D9*1000000/SUM('Tabel 1 Antal dyr'!D30:D31)</f>
        <v>6.7139268692537764</v>
      </c>
      <c r="E25" s="107">
        <f>E9*1000000/SUM('Tabel 1 Antal dyr'!E30:E31)</f>
        <v>6.7139268692537755</v>
      </c>
      <c r="F25" s="107">
        <f>F9*1000000/SUM('Tabel 1 Antal dyr'!F30:F31)</f>
        <v>6.7139268692537746</v>
      </c>
      <c r="G25" s="107">
        <f>G9*1000000/SUM('Tabel 1 Antal dyr'!G30:G31)</f>
        <v>6.7139268692537746</v>
      </c>
      <c r="H25" s="107">
        <f>H9*1000000/SUM('Tabel 1 Antal dyr'!H30:H31)</f>
        <v>6.7139268692537746</v>
      </c>
      <c r="I25" s="107">
        <f>I9*1000000/SUM('Tabel 1 Antal dyr'!I30:I31)</f>
        <v>6.7139268692537755</v>
      </c>
      <c r="J25" s="107">
        <f>J9*1000000/SUM('Tabel 1 Antal dyr'!J30:J31)</f>
        <v>6.7139268692537755</v>
      </c>
      <c r="K25" s="107">
        <f>K9*1000000/SUM('Tabel 1 Antal dyr'!K30:K31)</f>
        <v>6.7139268692537746</v>
      </c>
      <c r="L25" s="107">
        <f>L9*1000000/SUM('Tabel 1 Antal dyr'!L30:L31)</f>
        <v>6.7139268692537746</v>
      </c>
      <c r="M25" s="107">
        <f>M9*1000000/SUM('Tabel 1 Antal dyr'!M30:M31)</f>
        <v>6.7139268692537746</v>
      </c>
      <c r="N25" s="107">
        <f>N9*1000000/SUM('Tabel 1 Antal dyr'!N30:N31)</f>
        <v>6.7139268692537746</v>
      </c>
      <c r="O25" s="107">
        <f>O9*1000000/SUM('Tabel 1 Antal dyr'!O30:O31)</f>
        <v>6.7139268692537755</v>
      </c>
      <c r="P25" s="107">
        <f>P9*1000000/SUM('Tabel 1 Antal dyr'!P30:P31)</f>
        <v>6.7139268692537746</v>
      </c>
      <c r="Q25" s="107">
        <f>Q9*1000000/SUM('Tabel 1 Antal dyr'!Q30:Q31)</f>
        <v>6.7139268692537746</v>
      </c>
      <c r="R25" s="107">
        <f>R9*1000000/SUM('Tabel 1 Antal dyr'!R30:R31)</f>
        <v>6.7139268692537746</v>
      </c>
      <c r="S25" s="107">
        <f>S9*1000000/SUM('Tabel 1 Antal dyr'!S30:S31)</f>
        <v>6.7139268692537746</v>
      </c>
      <c r="T25" s="107">
        <f>T9*1000000/SUM('Tabel 1 Antal dyr'!T30:T31)</f>
        <v>6.7139268692537746</v>
      </c>
      <c r="U25" s="107">
        <f>U9*1000000/SUM('Tabel 1 Antal dyr'!U30:U31)</f>
        <v>6.7139268692537746</v>
      </c>
      <c r="V25" s="107">
        <f>V9*1000000/SUM('Tabel 1 Antal dyr'!V30:V31)</f>
        <v>6.7139268692537746</v>
      </c>
      <c r="W25" s="107">
        <f>W9*1000000/SUM('Tabel 1 Antal dyr'!W30:W31)</f>
        <v>6.7139268692537746</v>
      </c>
      <c r="X25" s="107">
        <f>X9*1000000/SUM('Tabel 1 Antal dyr'!X30:X31)</f>
        <v>6.7139268692537737</v>
      </c>
      <c r="Y25" s="107">
        <f>Y9*1000000/SUM('Tabel 1 Antal dyr'!Y30:Y31)</f>
        <v>6.7139268692537755</v>
      </c>
      <c r="Z25" s="107">
        <f>Z9*1000000/SUM('Tabel 1 Antal dyr'!Z30:Z31)</f>
        <v>6.7139268692537746</v>
      </c>
      <c r="AA25" s="107">
        <f>AA9*1000000/SUM('Tabel 1 Antal dyr'!AA30:AA31)</f>
        <v>6.7139268692537755</v>
      </c>
      <c r="AB25" s="107">
        <f>AB9*1000000/SUM('Tabel 1 Antal dyr'!AB30:AB31)</f>
        <v>6.7139268692537755</v>
      </c>
      <c r="AC25" s="107">
        <f>AC9*1000000/SUM('Tabel 1 Antal dyr'!AC30:AC31)</f>
        <v>6.7139268692537746</v>
      </c>
      <c r="AD25" s="107">
        <f>AD9*1000000/SUM('Tabel 1 Antal dyr'!AD30:AD31)</f>
        <v>6.7139268692537755</v>
      </c>
      <c r="AE25" s="107">
        <f>AE9*1000000/SUM('Tabel 1 Antal dyr'!AE30:AE31)</f>
        <v>6.7139268692537737</v>
      </c>
      <c r="AF25" s="114">
        <f>AF9*1000000/SUM('Tabel 1 Antal dyr'!AF30:AF31)</f>
        <v>6.7139268692537737</v>
      </c>
      <c r="AG25" s="114">
        <f>AG9*1000000/SUM('Tabel 1 Antal dyr'!AG30:AG31)</f>
        <v>6.7139268692537737</v>
      </c>
      <c r="AH25" s="114">
        <f>AH9*1000000/SUM('Tabel 1 Antal dyr'!AH30:AH31)</f>
        <v>6.7139268692537737</v>
      </c>
      <c r="AI25" s="114">
        <f>AI9*1000000/SUM('Tabel 1 Antal dyr'!AI30:AI31)</f>
        <v>6.7139268692537737</v>
      </c>
      <c r="AJ25" s="114">
        <f>AJ9*1000000/SUM('Tabel 1 Antal dyr'!AJ30:AJ31)</f>
        <v>6.7139268692537737</v>
      </c>
      <c r="AK25" s="114">
        <f>AK9*1000000/SUM('Tabel 1 Antal dyr'!AK30:AK31)</f>
        <v>6.7139268692537737</v>
      </c>
      <c r="AL25" s="114">
        <f>AL9*1000000/SUM('Tabel 1 Antal dyr'!AL30:AL31)</f>
        <v>6.7139268692537737</v>
      </c>
      <c r="AM25" s="114">
        <f>AM9*1000000/SUM('Tabel 1 Antal dyr'!AM30:AM31)</f>
        <v>6.7139268692537737</v>
      </c>
      <c r="AN25" s="114">
        <f>AN9*1000000/SUM('Tabel 1 Antal dyr'!AN30:AN31)</f>
        <v>6.7139268692537737</v>
      </c>
      <c r="AO25" s="114">
        <f>AO9*1000000/SUM('Tabel 1 Antal dyr'!AO30:AO31)</f>
        <v>6.7139268692537737</v>
      </c>
      <c r="AP25" s="114">
        <f>AP9*1000000/SUM('Tabel 1 Antal dyr'!AP30:AP31)</f>
        <v>6.7139268692537737</v>
      </c>
      <c r="AQ25" s="114">
        <f>AQ9*1000000/SUM('Tabel 1 Antal dyr'!AQ30:AQ31)</f>
        <v>6.7139268692537737</v>
      </c>
      <c r="AR25" s="114">
        <f>AR9*1000000/SUM('Tabel 1 Antal dyr'!AR30:AR31)</f>
        <v>6.7139268692537737</v>
      </c>
      <c r="AS25" s="114">
        <f>AS9*1000000/SUM('Tabel 1 Antal dyr'!AS30:AS31)</f>
        <v>6.7139268692537737</v>
      </c>
      <c r="AT25" s="114">
        <f>AT9*1000000/SUM('Tabel 1 Antal dyr'!AT30:AT31)</f>
        <v>6.7139268692537737</v>
      </c>
      <c r="AU25" s="114">
        <f>AU9*1000000/SUM('Tabel 1 Antal dyr'!AU30:AU31)</f>
        <v>6.7139268692537737</v>
      </c>
      <c r="AV25" s="114">
        <f>AV9*1000000/SUM('Tabel 1 Antal dyr'!AV30:AV31)</f>
        <v>6.7139268692537737</v>
      </c>
      <c r="AW25" s="114">
        <f>AW9*1000000/SUM('Tabel 1 Antal dyr'!AW30:AW31)</f>
        <v>6.7139268692537737</v>
      </c>
      <c r="AX25" s="114">
        <f>AX9*1000000/SUM('Tabel 1 Antal dyr'!AX30:AX31)</f>
        <v>6.7139268692537737</v>
      </c>
      <c r="AY25" s="114">
        <f>AY9*1000000/SUM('Tabel 1 Antal dyr'!AY30:AY31)</f>
        <v>6.7139268692537737</v>
      </c>
      <c r="AZ25" s="114">
        <f>AZ9*1000000/SUM('Tabel 1 Antal dyr'!AZ30:AZ31)</f>
        <v>6.7139268692537737</v>
      </c>
    </row>
    <row r="26" spans="1:52" s="35" customFormat="1" x14ac:dyDescent="0.35">
      <c r="A26" s="72" t="s">
        <v>3</v>
      </c>
      <c r="B26" s="107">
        <f>B10*1000000/'Tabel 1 Antal dyr'!B21</f>
        <v>2.4514285714285724</v>
      </c>
      <c r="C26" s="107">
        <f>C10*1000000/'Tabel 1 Antal dyr'!C21</f>
        <v>2.4514285978447705</v>
      </c>
      <c r="D26" s="107">
        <f>D10*1000000/'Tabel 1 Antal dyr'!D21</f>
        <v>2.4514285714285715</v>
      </c>
      <c r="E26" s="107">
        <f>E10*1000000/'Tabel 1 Antal dyr'!E21</f>
        <v>2.451428547879877</v>
      </c>
      <c r="F26" s="107">
        <f>F10*1000000/'Tabel 1 Antal dyr'!F21</f>
        <v>2.4514285961514695</v>
      </c>
      <c r="G26" s="107">
        <f>G10*1000000/'Tabel 1 Antal dyr'!G21</f>
        <v>2.4514285472784212</v>
      </c>
      <c r="H26" s="107">
        <f>H10*1000000/'Tabel 1 Antal dyr'!H21</f>
        <v>2.4514285471626711</v>
      </c>
      <c r="I26" s="107">
        <f>I10*1000000/'Tabel 1 Antal dyr'!I21</f>
        <v>2.451428571428572</v>
      </c>
      <c r="J26" s="107">
        <f>J10*1000000/'Tabel 1 Antal dyr'!J21</f>
        <v>2.5268571428571431</v>
      </c>
      <c r="K26" s="107">
        <f>K10*1000000/'Tabel 1 Antal dyr'!K21</f>
        <v>2.5268571666838411</v>
      </c>
      <c r="L26" s="107">
        <f>L10*1000000/'Tabel 1 Antal dyr'!L21</f>
        <v>2.5268571428571427</v>
      </c>
      <c r="M26" s="107">
        <f>M10*1000000/'Tabel 1 Antal dyr'!M21</f>
        <v>2.6211428571428574</v>
      </c>
      <c r="N26" s="107">
        <f>N10*1000000/'Tabel 1 Antal dyr'!N21</f>
        <v>2.621142857142857</v>
      </c>
      <c r="O26" s="107">
        <f>O10*1000000/'Tabel 1 Antal dyr'!O21</f>
        <v>2.7267428571428565</v>
      </c>
      <c r="P26" s="107">
        <f>P10*1000000/'Tabel 1 Antal dyr'!P21</f>
        <v>2.7191999999999994</v>
      </c>
      <c r="Q26" s="107">
        <f>Q10*1000000/'Tabel 1 Antal dyr'!Q21</f>
        <v>2.7342857380315313</v>
      </c>
      <c r="R26" s="107">
        <f>R10*1000000/'Tabel 1 Antal dyr'!R21</f>
        <v>2.7720000245887464</v>
      </c>
      <c r="S26" s="107">
        <f>S10*1000000/'Tabel 1 Antal dyr'!S21</f>
        <v>2.8097142612475214</v>
      </c>
      <c r="T26" s="107">
        <f>T10*1000000/'Tabel 1 Antal dyr'!T21</f>
        <v>2.7984000264191162</v>
      </c>
      <c r="U26" s="107">
        <f>U10*1000000/'Tabel 1 Antal dyr'!U21</f>
        <v>2.8285714285714278</v>
      </c>
      <c r="V26" s="107">
        <f>V10*1000000/'Tabel 1 Antal dyr'!V21</f>
        <v>2.8312019496470127</v>
      </c>
      <c r="W26" s="107">
        <f>W10*1000000/'Tabel 1 Antal dyr'!W21</f>
        <v>2.8800985714285718</v>
      </c>
      <c r="X26" s="107">
        <f>X10*1000000/'Tabel 1 Antal dyr'!X21</f>
        <v>2.872055988504882</v>
      </c>
      <c r="Y26" s="107">
        <f>Y10*1000000/'Tabel 1 Antal dyr'!Y21</f>
        <v>3.0772028443978385</v>
      </c>
      <c r="Z26" s="107">
        <f>Z10*1000000/'Tabel 1 Antal dyr'!Z21</f>
        <v>2.8397160055383317</v>
      </c>
      <c r="AA26" s="107">
        <f>AA10*1000000/'Tabel 1 Antal dyr'!AA21</f>
        <v>2.8331914423421702</v>
      </c>
      <c r="AB26" s="107">
        <f>AB10*1000000/'Tabel 1 Antal dyr'!AB21</f>
        <v>2.804102462104114</v>
      </c>
      <c r="AC26" s="107">
        <f>AC10*1000000/'Tabel 1 Antal dyr'!AC21</f>
        <v>2.7788111999999998</v>
      </c>
      <c r="AD26" s="107">
        <f>AD10*1000000/'Tabel 1 Antal dyr'!AD21</f>
        <v>2.7535652571428568</v>
      </c>
      <c r="AE26" s="107">
        <f>AE10*1000000/'Tabel 1 Antal dyr'!AE21</f>
        <v>2.7884179659286428</v>
      </c>
      <c r="AF26" s="114">
        <f>AF10*1000000/'Tabel 1 Antal dyr'!AF21</f>
        <v>2.75306057256189</v>
      </c>
      <c r="AG26" s="114">
        <f>AG10*1000000/'Tabel 1 Antal dyr'!AG21</f>
        <v>2.7525558830900092</v>
      </c>
      <c r="AH26" s="114">
        <f>AH10*1000000/'Tabel 1 Antal dyr'!AH21</f>
        <v>2.7520512009278697</v>
      </c>
      <c r="AI26" s="114">
        <f>AI10*1000000/'Tabel 1 Antal dyr'!AI21</f>
        <v>2.7515465130617152</v>
      </c>
      <c r="AJ26" s="114">
        <f>AJ10*1000000/'Tabel 1 Antal dyr'!AJ21</f>
        <v>2.7510418233826459</v>
      </c>
      <c r="AK26" s="114">
        <f>AK10*1000000/'Tabel 1 Antal dyr'!AK21</f>
        <v>2.7505371422461002</v>
      </c>
      <c r="AL26" s="114">
        <f>AL10*1000000/'Tabel 1 Antal dyr'!AL21</f>
        <v>2.7500324609585975</v>
      </c>
      <c r="AM26" s="114">
        <f>AM10*1000000/'Tabel 1 Antal dyr'!AM21</f>
        <v>2.7495277703245362</v>
      </c>
      <c r="AN26" s="114">
        <f>AN10*1000000/'Tabel 1 Antal dyr'!AN21</f>
        <v>2.7490230824714383</v>
      </c>
      <c r="AO26" s="114">
        <f>AO10*1000000/'Tabel 1 Antal dyr'!AO21</f>
        <v>2.7485184024855234</v>
      </c>
      <c r="AP26" s="114">
        <f>AP10*1000000/'Tabel 1 Antal dyr'!AP21</f>
        <v>2.7480137108582956</v>
      </c>
      <c r="AQ26" s="114">
        <f>AQ10*1000000/'Tabel 1 Antal dyr'!AQ21</f>
        <v>2.7480137108582956</v>
      </c>
      <c r="AR26" s="114">
        <f>AR10*1000000/'Tabel 1 Antal dyr'!AR21</f>
        <v>2.7480137108582956</v>
      </c>
      <c r="AS26" s="114">
        <f>AS10*1000000/'Tabel 1 Antal dyr'!AS21</f>
        <v>2.7480137108582956</v>
      </c>
      <c r="AT26" s="114">
        <f>AT10*1000000/'Tabel 1 Antal dyr'!AT21</f>
        <v>2.7480137108582956</v>
      </c>
      <c r="AU26" s="114">
        <f>AU10*1000000/'Tabel 1 Antal dyr'!AU21</f>
        <v>2.7480137108582956</v>
      </c>
      <c r="AV26" s="114">
        <f>AV10*1000000/'Tabel 1 Antal dyr'!AV21</f>
        <v>2.7480137108582956</v>
      </c>
      <c r="AW26" s="114">
        <f>AW10*1000000/'Tabel 1 Antal dyr'!AW21</f>
        <v>2.7480137108582956</v>
      </c>
      <c r="AX26" s="114">
        <f>AX10*1000000/'Tabel 1 Antal dyr'!AX21</f>
        <v>2.7480137108582956</v>
      </c>
      <c r="AY26" s="114">
        <f>AY10*1000000/'Tabel 1 Antal dyr'!AY21</f>
        <v>2.7480137108582956</v>
      </c>
      <c r="AZ26" s="114">
        <f>AZ10*1000000/'Tabel 1 Antal dyr'!AZ21</f>
        <v>2.7480137108582956</v>
      </c>
    </row>
    <row r="27" spans="1:52" s="35" customFormat="1" x14ac:dyDescent="0.35">
      <c r="A27" s="72" t="s">
        <v>4</v>
      </c>
      <c r="B27" s="107">
        <f>B11*1000000/'Tabel 1 Antal dyr'!B22</f>
        <v>6.7437196754593282E-2</v>
      </c>
      <c r="C27" s="107">
        <f>C11*1000000/'Tabel 1 Antal dyr'!C22</f>
        <v>7.0542857129423153E-2</v>
      </c>
      <c r="D27" s="107">
        <f>D11*1000000/'Tabel 1 Antal dyr'!D22</f>
        <v>7.3648517520215645E-2</v>
      </c>
      <c r="E27" s="107">
        <f>E11*1000000/'Tabel 1 Antal dyr'!E22</f>
        <v>7.6754177929426404E-2</v>
      </c>
      <c r="F27" s="107">
        <f>F11*1000000/'Tabel 1 Antal dyr'!F22</f>
        <v>7.9859838269882577E-2</v>
      </c>
      <c r="G27" s="107">
        <f>G11*1000000/'Tabel 1 Antal dyr'!G22</f>
        <v>7.9859838277477946E-2</v>
      </c>
      <c r="H27" s="107">
        <f>H11*1000000/'Tabel 1 Antal dyr'!H22</f>
        <v>7.9859838254811771E-2</v>
      </c>
      <c r="I27" s="107">
        <f>I11*1000000/'Tabel 1 Antal dyr'!I22</f>
        <v>7.985983822664737E-2</v>
      </c>
      <c r="J27" s="107">
        <f>J11*1000000/'Tabel 1 Antal dyr'!J22</f>
        <v>8.3355924525999728E-2</v>
      </c>
      <c r="K27" s="107">
        <f>K11*1000000/'Tabel 1 Antal dyr'!K22</f>
        <v>8.3355924568607576E-2</v>
      </c>
      <c r="L27" s="107">
        <f>L11*1000000/'Tabel 1 Antal dyr'!L22</f>
        <v>8.3355924546990326E-2</v>
      </c>
      <c r="M27" s="107">
        <f>M11*1000000/'Tabel 1 Antal dyr'!M22</f>
        <v>8.3355924486971017E-2</v>
      </c>
      <c r="N27" s="107">
        <f>N11*1000000/'Tabel 1 Antal dyr'!N22</f>
        <v>8.3355924555060468E-2</v>
      </c>
      <c r="O27" s="107">
        <f>O11*1000000/'Tabel 1 Antal dyr'!O22</f>
        <v>7.9682371941170185E-2</v>
      </c>
      <c r="P27" s="107">
        <f>P11*1000000/'Tabel 1 Antal dyr'!P22</f>
        <v>8.2131407003034049E-2</v>
      </c>
      <c r="Q27" s="107">
        <f>Q11*1000000/'Tabel 1 Antal dyr'!Q22</f>
        <v>8.3792491612925235E-2</v>
      </c>
      <c r="R27" s="107">
        <f>R11*1000000/'Tabel 1 Antal dyr'!R22</f>
        <v>8.7483790856019927E-2</v>
      </c>
      <c r="S27" s="107">
        <f>S11*1000000/'Tabel 1 Antal dyr'!S22</f>
        <v>8.8545039385242996E-2</v>
      </c>
      <c r="T27" s="107">
        <f>T11*1000000/'Tabel 1 Antal dyr'!T22</f>
        <v>9.2129858760432379E-2</v>
      </c>
      <c r="U27" s="107">
        <f>U11*1000000/'Tabel 1 Antal dyr'!U22</f>
        <v>8.6440288945784691E-2</v>
      </c>
      <c r="V27" s="107">
        <f>V11*1000000/'Tabel 1 Antal dyr'!V22</f>
        <v>8.5183827478749377E-2</v>
      </c>
      <c r="W27" s="107">
        <f>W11*1000000/'Tabel 1 Antal dyr'!W22</f>
        <v>8.5914988675887136E-2</v>
      </c>
      <c r="X27" s="107">
        <f>X11*1000000/'Tabel 1 Antal dyr'!X22</f>
        <v>8.6262822645919293E-2</v>
      </c>
      <c r="Y27" s="107">
        <f>Y11*1000000/'Tabel 1 Antal dyr'!Y22</f>
        <v>8.0587450155147511E-2</v>
      </c>
      <c r="Z27" s="107">
        <f>Z11*1000000/'Tabel 1 Antal dyr'!Z22</f>
        <v>8.1859883551199789E-2</v>
      </c>
      <c r="AA27" s="107">
        <f>AA11*1000000/'Tabel 1 Antal dyr'!AA22</f>
        <v>8.2202393537707585E-2</v>
      </c>
      <c r="AB27" s="107">
        <f>AB11*1000000/'Tabel 1 Antal dyr'!AB22</f>
        <v>8.2028476561205252E-2</v>
      </c>
      <c r="AC27" s="107">
        <f>AC11*1000000/'Tabel 1 Antal dyr'!AC22</f>
        <v>8.1504950942573998E-2</v>
      </c>
      <c r="AD27" s="107">
        <f>AD11*1000000/'Tabel 1 Antal dyr'!AD22</f>
        <v>8.1407344475591739E-2</v>
      </c>
      <c r="AE27" s="107">
        <f>AE11*1000000/'Tabel 1 Antal dyr'!AE22</f>
        <v>8.0621015933957554E-2</v>
      </c>
      <c r="AF27" s="114">
        <f>AF11*1000000/'Tabel 1 Antal dyr'!AF22</f>
        <v>8.1407344473770932E-2</v>
      </c>
      <c r="AG27" s="114">
        <f>AG11*1000000/'Tabel 1 Antal dyr'!AG22</f>
        <v>8.140734447145502E-2</v>
      </c>
      <c r="AH27" s="114">
        <f>AH11*1000000/'Tabel 1 Antal dyr'!AH22</f>
        <v>8.140734447550993E-2</v>
      </c>
      <c r="AI27" s="114">
        <f>AI11*1000000/'Tabel 1 Antal dyr'!AI22</f>
        <v>8.1407344477955432E-2</v>
      </c>
      <c r="AJ27" s="114">
        <f>AJ11*1000000/'Tabel 1 Antal dyr'!AJ22</f>
        <v>8.1407344473768448E-2</v>
      </c>
      <c r="AK27" s="114">
        <f>AK11*1000000/'Tabel 1 Antal dyr'!AK22</f>
        <v>8.1407344473871893E-2</v>
      </c>
      <c r="AL27" s="114">
        <f>AL11*1000000/'Tabel 1 Antal dyr'!AL22</f>
        <v>8.1407344472839899E-2</v>
      </c>
      <c r="AM27" s="114">
        <f>AM11*1000000/'Tabel 1 Antal dyr'!AM22</f>
        <v>8.1407344473817048E-2</v>
      </c>
      <c r="AN27" s="114">
        <f>AN11*1000000/'Tabel 1 Antal dyr'!AN22</f>
        <v>8.1407344476328303E-2</v>
      </c>
      <c r="AO27" s="114">
        <f>AO11*1000000/'Tabel 1 Antal dyr'!AO22</f>
        <v>8.1407344472621407E-2</v>
      </c>
      <c r="AP27" s="114">
        <f>AP11*1000000/'Tabel 1 Antal dyr'!AP22</f>
        <v>8.1407344475977639E-2</v>
      </c>
      <c r="AQ27" s="114">
        <f>AQ11*1000000/'Tabel 1 Antal dyr'!AQ22</f>
        <v>8.1407344475977639E-2</v>
      </c>
      <c r="AR27" s="114">
        <f>AR11*1000000/'Tabel 1 Antal dyr'!AR22</f>
        <v>8.140734447352968E-2</v>
      </c>
      <c r="AS27" s="114">
        <f>AS11*1000000/'Tabel 1 Antal dyr'!AS22</f>
        <v>8.1407344475977625E-2</v>
      </c>
      <c r="AT27" s="114">
        <f>AT11*1000000/'Tabel 1 Antal dyr'!AT22</f>
        <v>8.1407344475977639E-2</v>
      </c>
      <c r="AU27" s="114">
        <f>AU11*1000000/'Tabel 1 Antal dyr'!AU22</f>
        <v>8.1407344475977625E-2</v>
      </c>
      <c r="AV27" s="114">
        <f>AV11*1000000/'Tabel 1 Antal dyr'!AV22</f>
        <v>8.1407344475977625E-2</v>
      </c>
      <c r="AW27" s="114">
        <f>AW11*1000000/'Tabel 1 Antal dyr'!AW22</f>
        <v>8.1407344475977625E-2</v>
      </c>
      <c r="AX27" s="114">
        <f>AX11*1000000/'Tabel 1 Antal dyr'!AX22</f>
        <v>8.1407344475977625E-2</v>
      </c>
      <c r="AY27" s="114">
        <f>AY11*1000000/'Tabel 1 Antal dyr'!AY22</f>
        <v>8.1407344475977625E-2</v>
      </c>
      <c r="AZ27" s="114">
        <f>AZ11*1000000/'Tabel 1 Antal dyr'!AZ22</f>
        <v>8.1407344475977625E-2</v>
      </c>
    </row>
    <row r="28" spans="1:52" s="35" customFormat="1" x14ac:dyDescent="0.35">
      <c r="A28" s="72" t="s">
        <v>5</v>
      </c>
      <c r="B28" s="107">
        <f>B12*1000000/'Tabel 1 Antal dyr'!B23</f>
        <v>0.42590296504398395</v>
      </c>
      <c r="C28" s="107">
        <f>C12*1000000/'Tabel 1 Antal dyr'!C23</f>
        <v>0.41511590281209443</v>
      </c>
      <c r="D28" s="107">
        <f>D12*1000000/'Tabel 1 Antal dyr'!D23</f>
        <v>0.40711859836781977</v>
      </c>
      <c r="E28" s="107">
        <f>E12*1000000/'Tabel 1 Antal dyr'!E23</f>
        <v>0.40098113207434188</v>
      </c>
      <c r="F28" s="107">
        <f>F12*1000000/'Tabel 1 Antal dyr'!F23</f>
        <v>0.38275471707714909</v>
      </c>
      <c r="G28" s="107">
        <f>G12*1000000/'Tabel 1 Antal dyr'!G23</f>
        <v>0.38275471681734829</v>
      </c>
      <c r="H28" s="107">
        <f>H12*1000000/'Tabel 1 Antal dyr'!H23</f>
        <v>0.38275471686250195</v>
      </c>
      <c r="I28" s="107">
        <f>I12*1000000/'Tabel 1 Antal dyr'!I23</f>
        <v>0.38275471705327957</v>
      </c>
      <c r="J28" s="107">
        <f>J12*1000000/'Tabel 1 Antal dyr'!J23</f>
        <v>0.37494339612542166</v>
      </c>
      <c r="K28" s="107">
        <f>K12*1000000/'Tabel 1 Antal dyr'!K23</f>
        <v>0.37494339617219774</v>
      </c>
      <c r="L28" s="107">
        <f>L12*1000000/'Tabel 1 Antal dyr'!L23</f>
        <v>0.37494339631485918</v>
      </c>
      <c r="M28" s="107">
        <f>M12*1000000/'Tabel 1 Antal dyr'!M23</f>
        <v>0.38565606491086646</v>
      </c>
      <c r="N28" s="107">
        <f>N12*1000000/'Tabel 1 Antal dyr'!N23</f>
        <v>0.3856560648046089</v>
      </c>
      <c r="O28" s="107">
        <f>O12*1000000/'Tabel 1 Antal dyr'!O23</f>
        <v>0.38294070076781611</v>
      </c>
      <c r="P28" s="107">
        <f>P12*1000000/'Tabel 1 Antal dyr'!P23</f>
        <v>0.38431698102491663</v>
      </c>
      <c r="Q28" s="107">
        <f>Q12*1000000/'Tabel 1 Antal dyr'!Q23</f>
        <v>0.38286630713281106</v>
      </c>
      <c r="R28" s="107">
        <f>R12*1000000/'Tabel 1 Antal dyr'!R23</f>
        <v>0.39223989215524485</v>
      </c>
      <c r="S28" s="107">
        <f>S12*1000000/'Tabel 1 Antal dyr'!S23</f>
        <v>0.40033018861132813</v>
      </c>
      <c r="T28" s="107">
        <f>T12*1000000/'Tabel 1 Antal dyr'!T23</f>
        <v>0.39223989236081175</v>
      </c>
      <c r="U28" s="107">
        <f>U12*1000000/'Tabel 1 Antal dyr'!U23</f>
        <v>0.39754043130508515</v>
      </c>
      <c r="V28" s="107">
        <f>V12*1000000/'Tabel 1 Antal dyr'!V23</f>
        <v>0.39614555256109374</v>
      </c>
      <c r="W28" s="107">
        <f>W12*1000000/'Tabel 1 Antal dyr'!W23</f>
        <v>0.39754043140941409</v>
      </c>
      <c r="X28" s="107">
        <f>X12*1000000/'Tabel 1 Antal dyr'!X23</f>
        <v>0.39893530978682001</v>
      </c>
      <c r="Y28" s="107">
        <f>Y12*1000000/'Tabel 1 Antal dyr'!Y23</f>
        <v>0.4028409700407683</v>
      </c>
      <c r="Z28" s="107">
        <f>Z12*1000000/'Tabel 1 Antal dyr'!Z23</f>
        <v>0.42021185984831788</v>
      </c>
      <c r="AA28" s="107">
        <f>AA12*1000000/'Tabel 1 Antal dyr'!AA23</f>
        <v>0.41727331564907794</v>
      </c>
      <c r="AB28" s="107">
        <f>AB12*1000000/'Tabel 1 Antal dyr'!AB23</f>
        <v>0.41433477100559774</v>
      </c>
      <c r="AC28" s="107">
        <f>AC12*1000000/'Tabel 1 Antal dyr'!AC23</f>
        <v>0.43006900268786907</v>
      </c>
      <c r="AD28" s="107">
        <f>AD12*1000000/'Tabel 1 Antal dyr'!AD23</f>
        <v>0.42549380054990593</v>
      </c>
      <c r="AE28" s="107">
        <f>AE12*1000000/'Tabel 1 Antal dyr'!AE23</f>
        <v>0.4224399994984987</v>
      </c>
      <c r="AF28" s="114">
        <f>AF12*1000000/'Tabel 1 Antal dyr'!AF23</f>
        <v>0.42549380051998331</v>
      </c>
      <c r="AG28" s="114">
        <f>AG12*1000000/'Tabel 1 Antal dyr'!AG23</f>
        <v>0.42549380055084574</v>
      </c>
      <c r="AH28" s="114">
        <f>AH12*1000000/'Tabel 1 Antal dyr'!AH23</f>
        <v>0.42549380055965003</v>
      </c>
      <c r="AI28" s="114">
        <f>AI12*1000000/'Tabel 1 Antal dyr'!AI23</f>
        <v>0.42549380055664116</v>
      </c>
      <c r="AJ28" s="114">
        <f>AJ12*1000000/'Tabel 1 Antal dyr'!AJ23</f>
        <v>0.4254938005296301</v>
      </c>
      <c r="AK28" s="114">
        <f>AK12*1000000/'Tabel 1 Antal dyr'!AK23</f>
        <v>0.42549380057761382</v>
      </c>
      <c r="AL28" s="114">
        <f>AL12*1000000/'Tabel 1 Antal dyr'!AL23</f>
        <v>0.4254938005063984</v>
      </c>
      <c r="AM28" s="114">
        <f>AM12*1000000/'Tabel 1 Antal dyr'!AM23</f>
        <v>0.42549380053426217</v>
      </c>
      <c r="AN28" s="114">
        <f>AN12*1000000/'Tabel 1 Antal dyr'!AN23</f>
        <v>0.42549380055176944</v>
      </c>
      <c r="AO28" s="114">
        <f>AO12*1000000/'Tabel 1 Antal dyr'!AO23</f>
        <v>0.4254938005290157</v>
      </c>
      <c r="AP28" s="114">
        <f>AP12*1000000/'Tabel 1 Antal dyr'!AP23</f>
        <v>0.42549380056456226</v>
      </c>
      <c r="AQ28" s="114">
        <f>AQ12*1000000/'Tabel 1 Antal dyr'!AQ23</f>
        <v>0.42549380054099856</v>
      </c>
      <c r="AR28" s="114">
        <f>AR12*1000000/'Tabel 1 Antal dyr'!AR23</f>
        <v>0.4254938005409985</v>
      </c>
      <c r="AS28" s="114">
        <f>AS12*1000000/'Tabel 1 Antal dyr'!AS23</f>
        <v>0.42549380056456221</v>
      </c>
      <c r="AT28" s="114">
        <f>AT12*1000000/'Tabel 1 Antal dyr'!AT23</f>
        <v>0.4254938005409985</v>
      </c>
      <c r="AU28" s="114">
        <f>AU12*1000000/'Tabel 1 Antal dyr'!AU23</f>
        <v>0.42549380056456215</v>
      </c>
      <c r="AV28" s="114">
        <f>AV12*1000000/'Tabel 1 Antal dyr'!AV23</f>
        <v>0.42549380056456215</v>
      </c>
      <c r="AW28" s="114">
        <f>AW12*1000000/'Tabel 1 Antal dyr'!AW23</f>
        <v>0.42549380056456221</v>
      </c>
      <c r="AX28" s="114">
        <f>AX12*1000000/'Tabel 1 Antal dyr'!AX23</f>
        <v>0.42549380056456221</v>
      </c>
      <c r="AY28" s="114">
        <f>AY12*1000000/'Tabel 1 Antal dyr'!AY23</f>
        <v>0.42549380056456221</v>
      </c>
      <c r="AZ28" s="114">
        <f>AZ12*1000000/'Tabel 1 Antal dyr'!AZ23</f>
        <v>0.42549380056456221</v>
      </c>
    </row>
    <row r="29" spans="1:52" s="35" customFormat="1" x14ac:dyDescent="0.35">
      <c r="A29" s="72" t="s">
        <v>179</v>
      </c>
      <c r="B29" s="107">
        <f>B13*1000000/'Tabel 1 Antal dyr'!B32</f>
        <v>13.149531809622275</v>
      </c>
      <c r="C29" s="107">
        <f>C13*1000000/'Tabel 1 Antal dyr'!C32</f>
        <v>13.149531809622275</v>
      </c>
      <c r="D29" s="107">
        <f>D13*1000000/'Tabel 1 Antal dyr'!D32</f>
        <v>13.149531809622275</v>
      </c>
      <c r="E29" s="107">
        <f>E13*1000000/'Tabel 1 Antal dyr'!E32</f>
        <v>13.149531809622275</v>
      </c>
      <c r="F29" s="107">
        <f>F13*1000000/'Tabel 1 Antal dyr'!F32</f>
        <v>13.149531809622275</v>
      </c>
      <c r="G29" s="107">
        <f>G13*1000000/'Tabel 1 Antal dyr'!G32</f>
        <v>13.149531809622275</v>
      </c>
      <c r="H29" s="107">
        <f>H13*1000000/'Tabel 1 Antal dyr'!H32</f>
        <v>13.149531809622275</v>
      </c>
      <c r="I29" s="107">
        <f>I13*1000000/'Tabel 1 Antal dyr'!I32</f>
        <v>13.149531809622273</v>
      </c>
      <c r="J29" s="107">
        <f>J13*1000000/'Tabel 1 Antal dyr'!J32</f>
        <v>13.149531809622275</v>
      </c>
      <c r="K29" s="107">
        <f>K13*1000000/'Tabel 1 Antal dyr'!K32</f>
        <v>13.149531809622275</v>
      </c>
      <c r="L29" s="107">
        <f>L13*1000000/'Tabel 1 Antal dyr'!L32</f>
        <v>13.149531809622275</v>
      </c>
      <c r="M29" s="107">
        <f>M13*1000000/'Tabel 1 Antal dyr'!M32</f>
        <v>13.149531809622275</v>
      </c>
      <c r="N29" s="107">
        <f>N13*1000000/'Tabel 1 Antal dyr'!N32</f>
        <v>13.149531809622275</v>
      </c>
      <c r="O29" s="107">
        <f>O13*1000000/'Tabel 1 Antal dyr'!O32</f>
        <v>13.149531809622276</v>
      </c>
      <c r="P29" s="107">
        <f>P13*1000000/'Tabel 1 Antal dyr'!P32</f>
        <v>13.149531809622275</v>
      </c>
      <c r="Q29" s="107">
        <f>Q13*1000000/'Tabel 1 Antal dyr'!Q32</f>
        <v>12.86932295240557</v>
      </c>
      <c r="R29" s="107">
        <f>R13*1000000/'Tabel 1 Antal dyr'!R32</f>
        <v>12.917754077324878</v>
      </c>
      <c r="S29" s="107">
        <f>S13*1000000/'Tabel 1 Antal dyr'!S32</f>
        <v>12.951299505470839</v>
      </c>
      <c r="T29" s="107">
        <f>T13*1000000/'Tabel 1 Antal dyr'!T32</f>
        <v>13.000857581508697</v>
      </c>
      <c r="U29" s="107">
        <f>U13*1000000/'Tabel 1 Antal dyr'!U32</f>
        <v>13.030773257763174</v>
      </c>
      <c r="V29" s="107">
        <f>V13*1000000/'Tabel 1 Antal dyr'!V32</f>
        <v>13.031383360213978</v>
      </c>
      <c r="W29" s="107">
        <f>W13*1000000/'Tabel 1 Antal dyr'!W32</f>
        <v>13.031991898977221</v>
      </c>
      <c r="X29" s="107">
        <f>X13*1000000/'Tabel 1 Antal dyr'!X32</f>
        <v>13.05321984270576</v>
      </c>
      <c r="Y29" s="107">
        <f>Y13*1000000/'Tabel 1 Antal dyr'!Y32</f>
        <v>13.065249010818595</v>
      </c>
      <c r="Z29" s="107">
        <f>Z13*1000000/'Tabel 1 Antal dyr'!Z32</f>
        <v>13.054202617878378</v>
      </c>
      <c r="AA29" s="107">
        <f>AA13*1000000/'Tabel 1 Antal dyr'!AA32</f>
        <v>13.057661986485989</v>
      </c>
      <c r="AB29" s="107">
        <f>AB13*1000000/'Tabel 1 Antal dyr'!AB32</f>
        <v>13.069810200873317</v>
      </c>
      <c r="AC29" s="107">
        <f>AC13*1000000/'Tabel 1 Antal dyr'!AC32</f>
        <v>13.090683232285938</v>
      </c>
      <c r="AD29" s="107">
        <f>AD13*1000000/'Tabel 1 Antal dyr'!AD32</f>
        <v>13.073465011261677</v>
      </c>
      <c r="AE29" s="107">
        <f>AE13*1000000/'Tabel 1 Antal dyr'!AE32</f>
        <v>13.084157605139756</v>
      </c>
      <c r="AF29" s="114">
        <f>AF13*1000000/'Tabel 1 Antal dyr'!AF32</f>
        <v>13.084157605139756</v>
      </c>
      <c r="AG29" s="114">
        <f>AG13*1000000/'Tabel 1 Antal dyr'!AG32</f>
        <v>13.084157605139756</v>
      </c>
      <c r="AH29" s="114">
        <f>AH13*1000000/'Tabel 1 Antal dyr'!AH32</f>
        <v>13.084157605139756</v>
      </c>
      <c r="AI29" s="114">
        <f>AI13*1000000/'Tabel 1 Antal dyr'!AI32</f>
        <v>13.084157605139756</v>
      </c>
      <c r="AJ29" s="114">
        <f>AJ13*1000000/'Tabel 1 Antal dyr'!AJ32</f>
        <v>13.084157605139756</v>
      </c>
      <c r="AK29" s="114">
        <f>AK13*1000000/'Tabel 1 Antal dyr'!AK32</f>
        <v>13.084157605139756</v>
      </c>
      <c r="AL29" s="114">
        <f>AL13*1000000/'Tabel 1 Antal dyr'!AL32</f>
        <v>13.084157605139756</v>
      </c>
      <c r="AM29" s="114">
        <f>AM13*1000000/'Tabel 1 Antal dyr'!AM32</f>
        <v>13.084157605139756</v>
      </c>
      <c r="AN29" s="114">
        <f>AN13*1000000/'Tabel 1 Antal dyr'!AN32</f>
        <v>13.084157605139756</v>
      </c>
      <c r="AO29" s="114">
        <f>AO13*1000000/'Tabel 1 Antal dyr'!AO32</f>
        <v>13.084157605139756</v>
      </c>
      <c r="AP29" s="114">
        <f>AP13*1000000/'Tabel 1 Antal dyr'!AP32</f>
        <v>13.084157605139756</v>
      </c>
      <c r="AQ29" s="114">
        <f>AQ13*1000000/'Tabel 1 Antal dyr'!AQ32</f>
        <v>13.084157605139756</v>
      </c>
      <c r="AR29" s="114">
        <f>AR13*1000000/'Tabel 1 Antal dyr'!AR32</f>
        <v>13.084157605139756</v>
      </c>
      <c r="AS29" s="114">
        <f>AS13*1000000/'Tabel 1 Antal dyr'!AS32</f>
        <v>13.084157605139756</v>
      </c>
      <c r="AT29" s="114">
        <f>AT13*1000000/'Tabel 1 Antal dyr'!AT32</f>
        <v>13.084157605139756</v>
      </c>
      <c r="AU29" s="114">
        <f>AU13*1000000/'Tabel 1 Antal dyr'!AU32</f>
        <v>13.084157605139756</v>
      </c>
      <c r="AV29" s="114">
        <f>AV13*1000000/'Tabel 1 Antal dyr'!AV32</f>
        <v>13.084157605139756</v>
      </c>
      <c r="AW29" s="114">
        <f>AW13*1000000/'Tabel 1 Antal dyr'!AW32</f>
        <v>13.084157605139756</v>
      </c>
      <c r="AX29" s="114">
        <f>AX13*1000000/'Tabel 1 Antal dyr'!AX32</f>
        <v>13.084157605139756</v>
      </c>
      <c r="AY29" s="114">
        <f>AY13*1000000/'Tabel 1 Antal dyr'!AY32</f>
        <v>13.084157605139756</v>
      </c>
      <c r="AZ29" s="114">
        <f>AZ13*1000000/'Tabel 1 Antal dyr'!AZ32</f>
        <v>13.084157605139756</v>
      </c>
    </row>
    <row r="30" spans="1:52" s="35" customFormat="1" x14ac:dyDescent="0.35">
      <c r="A30" s="72" t="s">
        <v>180</v>
      </c>
      <c r="B30" s="107">
        <f>B14*1000000/'Tabel 1 Antal dyr'!B33</f>
        <v>21.810085283018868</v>
      </c>
      <c r="C30" s="107">
        <f>C14*1000000/'Tabel 1 Antal dyr'!C33</f>
        <v>21.810085283018868</v>
      </c>
      <c r="D30" s="107">
        <f>D14*1000000/'Tabel 1 Antal dyr'!D33</f>
        <v>21.810085283018871</v>
      </c>
      <c r="E30" s="107">
        <f>E14*1000000/'Tabel 1 Antal dyr'!E33</f>
        <v>21.810085283018868</v>
      </c>
      <c r="F30" s="107">
        <f>F14*1000000/'Tabel 1 Antal dyr'!F33</f>
        <v>21.810085283018871</v>
      </c>
      <c r="G30" s="107">
        <f>G14*1000000/'Tabel 1 Antal dyr'!G33</f>
        <v>21.810085283018868</v>
      </c>
      <c r="H30" s="107">
        <f>H14*1000000/'Tabel 1 Antal dyr'!H33</f>
        <v>21.810085283018871</v>
      </c>
      <c r="I30" s="107">
        <f>I14*1000000/'Tabel 1 Antal dyr'!I33</f>
        <v>21.810085283018868</v>
      </c>
      <c r="J30" s="107">
        <f>J14*1000000/'Tabel 1 Antal dyr'!J33</f>
        <v>21.810085283018871</v>
      </c>
      <c r="K30" s="107">
        <f>K14*1000000/'Tabel 1 Antal dyr'!K33</f>
        <v>21.810085283018868</v>
      </c>
      <c r="L30" s="107">
        <f>L14*1000000/'Tabel 1 Antal dyr'!L33</f>
        <v>21.810085283018868</v>
      </c>
      <c r="M30" s="107">
        <f>M14*1000000/'Tabel 1 Antal dyr'!M33</f>
        <v>21.810085283018871</v>
      </c>
      <c r="N30" s="107">
        <f>N14*1000000/'Tabel 1 Antal dyr'!N33</f>
        <v>21.810085283018871</v>
      </c>
      <c r="O30" s="107">
        <f>O14*1000000/'Tabel 1 Antal dyr'!O33</f>
        <v>21.811528032345013</v>
      </c>
      <c r="P30" s="107">
        <f>P14*1000000/'Tabel 1 Antal dyr'!P33</f>
        <v>21.811528032345009</v>
      </c>
      <c r="Q30" s="107">
        <f>Q14*1000000/'Tabel 1 Antal dyr'!Q33</f>
        <v>21.811528032345013</v>
      </c>
      <c r="R30" s="107">
        <f>R14*1000000/'Tabel 1 Antal dyr'!R33</f>
        <v>21.811528032345013</v>
      </c>
      <c r="S30" s="107">
        <f>S14*1000000/'Tabel 1 Antal dyr'!S33</f>
        <v>21.810161792452831</v>
      </c>
      <c r="T30" s="107">
        <f>T14*1000000/'Tabel 1 Antal dyr'!T33</f>
        <v>21.810161792452831</v>
      </c>
      <c r="U30" s="107">
        <f>U14*1000000/'Tabel 1 Antal dyr'!U33</f>
        <v>21.810161792452831</v>
      </c>
      <c r="V30" s="107">
        <f>V14*1000000/'Tabel 1 Antal dyr'!V33</f>
        <v>21.811528032345013</v>
      </c>
      <c r="W30" s="107">
        <f>W14*1000000/'Tabel 1 Antal dyr'!W33</f>
        <v>21.810161792452831</v>
      </c>
      <c r="X30" s="107">
        <f>X14*1000000/'Tabel 1 Antal dyr'!X33</f>
        <v>21.810161792452831</v>
      </c>
      <c r="Y30" s="107">
        <f>Y14*1000000/'Tabel 1 Antal dyr'!Y33</f>
        <v>21.810161792452831</v>
      </c>
      <c r="Z30" s="107">
        <f>Z14*1000000/'Tabel 1 Antal dyr'!Z33</f>
        <v>21.810161792452831</v>
      </c>
      <c r="AA30" s="107">
        <f>AA14*1000000/'Tabel 1 Antal dyr'!AA33</f>
        <v>21.810161792452831</v>
      </c>
      <c r="AB30" s="107">
        <f>AB14*1000000/'Tabel 1 Antal dyr'!AB33</f>
        <v>21.810161792452831</v>
      </c>
      <c r="AC30" s="107">
        <f>AC14*1000000/'Tabel 1 Antal dyr'!AC33</f>
        <v>21.810161792452828</v>
      </c>
      <c r="AD30" s="107">
        <f>AD14*1000000/'Tabel 1 Antal dyr'!AD33</f>
        <v>21.810161792452831</v>
      </c>
      <c r="AE30" s="107">
        <f>AE14*1000000/'Tabel 1 Antal dyr'!AE33</f>
        <v>21.810161792452831</v>
      </c>
      <c r="AF30" s="114">
        <f>AF14*1000000/'Tabel 1 Antal dyr'!AF33</f>
        <v>21.811528032345013</v>
      </c>
      <c r="AG30" s="114">
        <f>AG14*1000000/'Tabel 1 Antal dyr'!AG33</f>
        <v>21.811528032345013</v>
      </c>
      <c r="AH30" s="114">
        <f>AH14*1000000/'Tabel 1 Antal dyr'!AH33</f>
        <v>21.811528032345013</v>
      </c>
      <c r="AI30" s="114">
        <f>AI14*1000000/'Tabel 1 Antal dyr'!AI33</f>
        <v>21.811528032345013</v>
      </c>
      <c r="AJ30" s="114">
        <f>AJ14*1000000/'Tabel 1 Antal dyr'!AJ33</f>
        <v>21.811528032345013</v>
      </c>
      <c r="AK30" s="114">
        <f>AK14*1000000/'Tabel 1 Antal dyr'!AK33</f>
        <v>21.811528032345013</v>
      </c>
      <c r="AL30" s="114">
        <f>AL14*1000000/'Tabel 1 Antal dyr'!AL33</f>
        <v>21.811528032345013</v>
      </c>
      <c r="AM30" s="114">
        <f>AM14*1000000/'Tabel 1 Antal dyr'!AM33</f>
        <v>21.811528032345013</v>
      </c>
      <c r="AN30" s="114">
        <f>AN14*1000000/'Tabel 1 Antal dyr'!AN33</f>
        <v>21.811528032345013</v>
      </c>
      <c r="AO30" s="114">
        <f>AO14*1000000/'Tabel 1 Antal dyr'!AO33</f>
        <v>21.811528032345013</v>
      </c>
      <c r="AP30" s="114">
        <f>AP14*1000000/'Tabel 1 Antal dyr'!AP33</f>
        <v>21.811528032345013</v>
      </c>
      <c r="AQ30" s="114">
        <f>AQ14*1000000/'Tabel 1 Antal dyr'!AQ33</f>
        <v>21.811528032345013</v>
      </c>
      <c r="AR30" s="114">
        <f>AR14*1000000/'Tabel 1 Antal dyr'!AR33</f>
        <v>21.811528032345013</v>
      </c>
      <c r="AS30" s="114">
        <f>AS14*1000000/'Tabel 1 Antal dyr'!AS33</f>
        <v>21.811528032345013</v>
      </c>
      <c r="AT30" s="114">
        <f>AT14*1000000/'Tabel 1 Antal dyr'!AT33</f>
        <v>21.811528032345013</v>
      </c>
      <c r="AU30" s="114">
        <f>AU14*1000000/'Tabel 1 Antal dyr'!AU33</f>
        <v>21.811528032345013</v>
      </c>
      <c r="AV30" s="114">
        <f>AV14*1000000/'Tabel 1 Antal dyr'!AV33</f>
        <v>21.811528032345013</v>
      </c>
      <c r="AW30" s="114">
        <f>AW14*1000000/'Tabel 1 Antal dyr'!AW33</f>
        <v>21.811528032345013</v>
      </c>
      <c r="AX30" s="114">
        <f>AX14*1000000/'Tabel 1 Antal dyr'!AX33</f>
        <v>21.811528032345013</v>
      </c>
      <c r="AY30" s="114">
        <f>AY14*1000000/'Tabel 1 Antal dyr'!AY33</f>
        <v>21.811528032345013</v>
      </c>
      <c r="AZ30" s="114">
        <f>AZ14*1000000/'Tabel 1 Antal dyr'!AZ33</f>
        <v>21.811528032345013</v>
      </c>
    </row>
    <row r="31" spans="1:52" s="42" customFormat="1" x14ac:dyDescent="0.35">
      <c r="A31" s="121" t="s">
        <v>272</v>
      </c>
      <c r="B31" s="107">
        <f>B15*1000000/SUM('Tabel 1 Antal dyr'!B25:B28)</f>
        <v>0.29122209032619523</v>
      </c>
      <c r="C31" s="107">
        <f>C15*1000000/SUM('Tabel 1 Antal dyr'!C25:C28)</f>
        <v>0.26198386536160556</v>
      </c>
      <c r="D31" s="107">
        <f>D15*1000000/SUM('Tabel 1 Antal dyr'!D25:D28)</f>
        <v>0.25773335091546151</v>
      </c>
      <c r="E31" s="107">
        <f>E15*1000000/SUM('Tabel 1 Antal dyr'!E25:E28)</f>
        <v>0.25758185784501442</v>
      </c>
      <c r="F31" s="107">
        <f>F15*1000000/SUM('Tabel 1 Antal dyr'!F25:F28)</f>
        <v>0.28346944196657514</v>
      </c>
      <c r="G31" s="107">
        <f>G15*1000000/SUM('Tabel 1 Antal dyr'!G25:G28)</f>
        <v>0.25466127401893851</v>
      </c>
      <c r="H31" s="107">
        <f>H15*1000000/SUM('Tabel 1 Antal dyr'!H25:H28)</f>
        <v>0.28353014306538421</v>
      </c>
      <c r="I31" s="107">
        <f>I15*1000000/SUM('Tabel 1 Antal dyr'!I25:I28)</f>
        <v>0.25289355956705389</v>
      </c>
      <c r="J31" s="107">
        <f>J15*1000000/SUM('Tabel 1 Antal dyr'!J25:J28)</f>
        <v>0.23058867403720604</v>
      </c>
      <c r="K31" s="107">
        <f>K15*1000000/SUM('Tabel 1 Antal dyr'!K25:K28)</f>
        <v>0.22550448857270305</v>
      </c>
      <c r="L31" s="107">
        <f>L15*1000000/SUM('Tabel 1 Antal dyr'!L25:L28)</f>
        <v>0.23035965356264387</v>
      </c>
      <c r="M31" s="107">
        <f>M15*1000000/SUM('Tabel 1 Antal dyr'!M25:M28)</f>
        <v>0.22481773311571765</v>
      </c>
      <c r="N31" s="107">
        <f>N15*1000000/SUM('Tabel 1 Antal dyr'!N25:N28)</f>
        <v>0.22340640629473837</v>
      </c>
      <c r="O31" s="107">
        <f>O15*1000000/SUM('Tabel 1 Antal dyr'!O25:O28)</f>
        <v>0.2561996862750941</v>
      </c>
      <c r="P31" s="107">
        <f>P15*1000000/SUM('Tabel 1 Antal dyr'!P25:P28)</f>
        <v>0.25401542172496877</v>
      </c>
      <c r="Q31" s="107">
        <f>Q15*1000000/SUM('Tabel 1 Antal dyr'!Q25:Q28)</f>
        <v>0.26700075759500658</v>
      </c>
      <c r="R31" s="107">
        <f>R15*1000000/SUM('Tabel 1 Antal dyr'!R25:R28)</f>
        <v>0.27718699515151918</v>
      </c>
      <c r="S31" s="107">
        <f>S15*1000000/SUM('Tabel 1 Antal dyr'!S25:S28)</f>
        <v>0.27884814784911821</v>
      </c>
      <c r="T31" s="107">
        <f>T15*1000000/SUM('Tabel 1 Antal dyr'!T25:T28)</f>
        <v>0.28356441217512318</v>
      </c>
      <c r="U31" s="107">
        <f>U15*1000000/SUM('Tabel 1 Antal dyr'!U25:U28)</f>
        <v>0.27070422515717962</v>
      </c>
      <c r="V31" s="107">
        <f>V15*1000000/SUM('Tabel 1 Antal dyr'!V25:V28)</f>
        <v>0.26630519789225754</v>
      </c>
      <c r="W31" s="107">
        <f>W15*1000000/SUM('Tabel 1 Antal dyr'!W25:W28)</f>
        <v>0.2792985802426059</v>
      </c>
      <c r="X31" s="107">
        <f>X15*1000000/SUM('Tabel 1 Antal dyr'!X25:X28)</f>
        <v>0.27885462981309017</v>
      </c>
      <c r="Y31" s="107">
        <f>Y15*1000000/SUM('Tabel 1 Antal dyr'!Y25:Y28)</f>
        <v>0.28386946255113965</v>
      </c>
      <c r="Z31" s="107">
        <f>Z15*1000000/SUM('Tabel 1 Antal dyr'!Z25:Z28)</f>
        <v>0.28729394590667273</v>
      </c>
      <c r="AA31" s="107">
        <f>AA15*1000000/SUM('Tabel 1 Antal dyr'!AA25:AA28)</f>
        <v>0.29298291995934861</v>
      </c>
      <c r="AB31" s="107">
        <f>AB15*1000000/SUM('Tabel 1 Antal dyr'!AB25:AB28)</f>
        <v>0.28738139422607145</v>
      </c>
      <c r="AC31" s="107">
        <f>AC15*1000000/SUM('Tabel 1 Antal dyr'!AC25:AC28)</f>
        <v>0.29055921534573453</v>
      </c>
      <c r="AD31" s="107">
        <f>AD15*1000000/SUM('Tabel 1 Antal dyr'!AD25:AD28)</f>
        <v>0.28841479482235249</v>
      </c>
      <c r="AE31" s="107">
        <f>AE15*1000000/SUM('Tabel 1 Antal dyr'!AE25:AE28)</f>
        <v>0.2947893907508416</v>
      </c>
      <c r="AF31" s="114">
        <f>AF15*1000000/SUM('Tabel 1 Antal dyr'!AF25:AF28)</f>
        <v>0.23312900920055457</v>
      </c>
      <c r="AG31" s="114">
        <f>AG15*1000000/SUM('Tabel 1 Antal dyr'!AG25:AG28)</f>
        <v>0.22933003910387009</v>
      </c>
      <c r="AH31" s="114">
        <f>AH15*1000000/SUM('Tabel 1 Antal dyr'!AH25:AH28)</f>
        <v>0.22657512334413868</v>
      </c>
      <c r="AI31" s="114">
        <f>AI15*1000000/SUM('Tabel 1 Antal dyr'!AI25:AI28)</f>
        <v>0.22401887277442117</v>
      </c>
      <c r="AJ31" s="114">
        <f>AJ15*1000000/SUM('Tabel 1 Antal dyr'!AJ25:AJ28)</f>
        <v>0.22192538174567103</v>
      </c>
      <c r="AK31" s="114">
        <f>AK15*1000000/SUM('Tabel 1 Antal dyr'!AK25:AK28)</f>
        <v>0.22001670949539281</v>
      </c>
      <c r="AL31" s="114">
        <f>AL15*1000000/SUM('Tabel 1 Antal dyr'!AL25:AL28)</f>
        <v>0.21836010926208546</v>
      </c>
      <c r="AM31" s="114">
        <f>AM15*1000000/SUM('Tabel 1 Antal dyr'!AM25:AM28)</f>
        <v>0.21724584733562802</v>
      </c>
      <c r="AN31" s="114">
        <f>AN15*1000000/SUM('Tabel 1 Antal dyr'!AN25:AN28)</f>
        <v>0.21602951430670814</v>
      </c>
      <c r="AO31" s="114">
        <f>AO15*1000000/SUM('Tabel 1 Antal dyr'!AO25:AO28)</f>
        <v>0.21508805763579492</v>
      </c>
      <c r="AP31" s="114">
        <f>AP15*1000000/SUM('Tabel 1 Antal dyr'!AP25:AP28)</f>
        <v>0.21419988634711368</v>
      </c>
      <c r="AQ31" s="114">
        <f>AQ15*1000000/SUM('Tabel 1 Antal dyr'!AQ25:AQ28)</f>
        <v>0.2141998863471137</v>
      </c>
      <c r="AR31" s="114">
        <f>AR15*1000000/SUM('Tabel 1 Antal dyr'!AR25:AR28)</f>
        <v>0.2141998863471137</v>
      </c>
      <c r="AS31" s="114">
        <f>AS15*1000000/SUM('Tabel 1 Antal dyr'!AS25:AS28)</f>
        <v>0.2141998863471137</v>
      </c>
      <c r="AT31" s="114">
        <f>AT15*1000000/SUM('Tabel 1 Antal dyr'!AT25:AT28)</f>
        <v>0.21419988634711368</v>
      </c>
      <c r="AU31" s="114">
        <f>AU15*1000000/SUM('Tabel 1 Antal dyr'!AU25:AU28)</f>
        <v>0.21419988634711368</v>
      </c>
      <c r="AV31" s="114">
        <f>AV15*1000000/SUM('Tabel 1 Antal dyr'!AV25:AV28)</f>
        <v>0.2141998863471137</v>
      </c>
      <c r="AW31" s="114">
        <f>AW15*1000000/SUM('Tabel 1 Antal dyr'!AW25:AW28)</f>
        <v>0.21419988634711368</v>
      </c>
      <c r="AX31" s="114">
        <f>AX15*1000000/SUM('Tabel 1 Antal dyr'!AX25:AX28)</f>
        <v>0.21419988634711368</v>
      </c>
      <c r="AY31" s="114">
        <f>AY15*1000000/SUM('Tabel 1 Antal dyr'!AY25:AY28)</f>
        <v>0.21419988634711368</v>
      </c>
      <c r="AZ31" s="114">
        <f>AZ15*1000000/SUM('Tabel 1 Antal dyr'!AZ25:AZ28)</f>
        <v>0.2141998863471137</v>
      </c>
    </row>
    <row r="32" spans="1:52" s="35" customFormat="1" x14ac:dyDescent="0.35">
      <c r="A32" s="72" t="s">
        <v>13</v>
      </c>
      <c r="B32" s="107" t="s">
        <v>38</v>
      </c>
      <c r="C32" s="107" t="s">
        <v>38</v>
      </c>
      <c r="D32" s="107" t="s">
        <v>38</v>
      </c>
      <c r="E32" s="107" t="s">
        <v>38</v>
      </c>
      <c r="F32" s="107" t="s">
        <v>38</v>
      </c>
      <c r="G32" s="107" t="s">
        <v>38</v>
      </c>
      <c r="H32" s="107" t="s">
        <v>38</v>
      </c>
      <c r="I32" s="107" t="s">
        <v>38</v>
      </c>
      <c r="J32" s="107" t="s">
        <v>38</v>
      </c>
      <c r="K32" s="107" t="s">
        <v>38</v>
      </c>
      <c r="L32" s="107" t="s">
        <v>38</v>
      </c>
      <c r="M32" s="107" t="s">
        <v>38</v>
      </c>
      <c r="N32" s="107" t="s">
        <v>38</v>
      </c>
      <c r="O32" s="107" t="s">
        <v>38</v>
      </c>
      <c r="P32" s="107" t="s">
        <v>38</v>
      </c>
      <c r="Q32" s="107" t="s">
        <v>38</v>
      </c>
      <c r="R32" s="107" t="s">
        <v>38</v>
      </c>
      <c r="S32" s="107" t="s">
        <v>38</v>
      </c>
      <c r="T32" s="107" t="s">
        <v>38</v>
      </c>
      <c r="U32" s="107" t="s">
        <v>38</v>
      </c>
      <c r="V32" s="107" t="s">
        <v>38</v>
      </c>
      <c r="W32" s="107" t="s">
        <v>38</v>
      </c>
      <c r="X32" s="107" t="s">
        <v>38</v>
      </c>
      <c r="Y32" s="107" t="s">
        <v>38</v>
      </c>
      <c r="Z32" s="107" t="s">
        <v>38</v>
      </c>
      <c r="AA32" s="107" t="s">
        <v>38</v>
      </c>
      <c r="AB32" s="107" t="s">
        <v>38</v>
      </c>
      <c r="AC32" s="107" t="s">
        <v>38</v>
      </c>
      <c r="AD32" s="107" t="s">
        <v>38</v>
      </c>
      <c r="AE32" s="107" t="s">
        <v>38</v>
      </c>
      <c r="AF32" s="114" t="s">
        <v>38</v>
      </c>
      <c r="AG32" s="114" t="s">
        <v>38</v>
      </c>
      <c r="AH32" s="114" t="s">
        <v>38</v>
      </c>
      <c r="AI32" s="114" t="s">
        <v>38</v>
      </c>
      <c r="AJ32" s="114" t="s">
        <v>38</v>
      </c>
      <c r="AK32" s="114" t="s">
        <v>38</v>
      </c>
      <c r="AL32" s="114" t="s">
        <v>38</v>
      </c>
      <c r="AM32" s="114" t="s">
        <v>38</v>
      </c>
      <c r="AN32" s="114" t="s">
        <v>38</v>
      </c>
      <c r="AO32" s="114" t="s">
        <v>38</v>
      </c>
      <c r="AP32" s="114" t="s">
        <v>38</v>
      </c>
      <c r="AQ32" s="114" t="s">
        <v>38</v>
      </c>
      <c r="AR32" s="114" t="s">
        <v>38</v>
      </c>
      <c r="AS32" s="114" t="s">
        <v>38</v>
      </c>
      <c r="AT32" s="114" t="s">
        <v>38</v>
      </c>
      <c r="AU32" s="114" t="s">
        <v>38</v>
      </c>
      <c r="AV32" s="114" t="s">
        <v>38</v>
      </c>
      <c r="AW32" s="114" t="s">
        <v>38</v>
      </c>
      <c r="AX32" s="114" t="s">
        <v>38</v>
      </c>
      <c r="AY32" s="114" t="s">
        <v>38</v>
      </c>
      <c r="AZ32" s="114" t="s">
        <v>38</v>
      </c>
    </row>
    <row r="33" spans="1:52" s="35" customFormat="1" x14ac:dyDescent="0.35">
      <c r="A33" s="75" t="s">
        <v>181</v>
      </c>
      <c r="B33" s="105">
        <f>B17*1000000/'Tabel 1 Antal dyr'!B34</f>
        <v>11.301383647798742</v>
      </c>
      <c r="C33" s="105">
        <f>C17*1000000/'Tabel 1 Antal dyr'!C34</f>
        <v>11.301383647798742</v>
      </c>
      <c r="D33" s="105">
        <f>D17*1000000/'Tabel 1 Antal dyr'!D34</f>
        <v>11.301383647798742</v>
      </c>
      <c r="E33" s="105">
        <f>E17*1000000/'Tabel 1 Antal dyr'!E34</f>
        <v>11.301383647798742</v>
      </c>
      <c r="F33" s="105">
        <f>F17*1000000/'Tabel 1 Antal dyr'!F34</f>
        <v>11.301383647798742</v>
      </c>
      <c r="G33" s="105">
        <f>G17*1000000/'Tabel 1 Antal dyr'!G34</f>
        <v>11.301383647798742</v>
      </c>
      <c r="H33" s="105">
        <f>H17*1000000/'Tabel 1 Antal dyr'!H34</f>
        <v>11.301383647798742</v>
      </c>
      <c r="I33" s="105">
        <f>I17*1000000/'Tabel 1 Antal dyr'!I34</f>
        <v>11.301383647798742</v>
      </c>
      <c r="J33" s="105">
        <f>J17*1000000/'Tabel 1 Antal dyr'!J34</f>
        <v>11.301383647798742</v>
      </c>
      <c r="K33" s="105">
        <f>K17*1000000/'Tabel 1 Antal dyr'!K34</f>
        <v>11.301383647798742</v>
      </c>
      <c r="L33" s="105">
        <f>L17*1000000/'Tabel 1 Antal dyr'!L34</f>
        <v>11.301383647798742</v>
      </c>
      <c r="M33" s="105">
        <f>M17*1000000/'Tabel 1 Antal dyr'!M34</f>
        <v>11.301383647798742</v>
      </c>
      <c r="N33" s="105">
        <f>N17*1000000/'Tabel 1 Antal dyr'!N34</f>
        <v>11.301383647798742</v>
      </c>
      <c r="O33" s="105">
        <f>O17*1000000/'Tabel 1 Antal dyr'!O34</f>
        <v>11.301383647798742</v>
      </c>
      <c r="P33" s="105">
        <f>P17*1000000/'Tabel 1 Antal dyr'!P34</f>
        <v>11.301383647798742</v>
      </c>
      <c r="Q33" s="105">
        <f>Q17*1000000/'Tabel 1 Antal dyr'!Q34</f>
        <v>11.301383647798742</v>
      </c>
      <c r="R33" s="105">
        <f>R17*1000000/'Tabel 1 Antal dyr'!R34</f>
        <v>11.301383647798742</v>
      </c>
      <c r="S33" s="105">
        <f>S17*1000000/'Tabel 1 Antal dyr'!S34</f>
        <v>11.301383647798742</v>
      </c>
      <c r="T33" s="105">
        <f>T17*1000000/'Tabel 1 Antal dyr'!T34</f>
        <v>11.301383647798742</v>
      </c>
      <c r="U33" s="105">
        <f>U17*1000000/'Tabel 1 Antal dyr'!U34</f>
        <v>11.301383647798742</v>
      </c>
      <c r="V33" s="105">
        <f>V17*1000000/'Tabel 1 Antal dyr'!V34</f>
        <v>11.301383647798742</v>
      </c>
      <c r="W33" s="105">
        <f>W17*1000000/'Tabel 1 Antal dyr'!W34</f>
        <v>11.301383647798742</v>
      </c>
      <c r="X33" s="105">
        <f>X17*1000000/'Tabel 1 Antal dyr'!X34</f>
        <v>11.301383647798742</v>
      </c>
      <c r="Y33" s="105">
        <f>Y17*1000000/'Tabel 1 Antal dyr'!Y34</f>
        <v>11.301383647798742</v>
      </c>
      <c r="Z33" s="105">
        <f>Z17*1000000/'Tabel 1 Antal dyr'!Z34</f>
        <v>11.301383647798742</v>
      </c>
      <c r="AA33" s="105">
        <f>AA17*1000000/'Tabel 1 Antal dyr'!AA34</f>
        <v>11.301383647798742</v>
      </c>
      <c r="AB33" s="105">
        <f>AB17*1000000/'Tabel 1 Antal dyr'!AB34</f>
        <v>11.301383647798742</v>
      </c>
      <c r="AC33" s="105">
        <f>AC17*1000000/'Tabel 1 Antal dyr'!AC34</f>
        <v>11.301383647798742</v>
      </c>
      <c r="AD33" s="105">
        <f>AD17*1000000/'Tabel 1 Antal dyr'!AD34</f>
        <v>11.301383647798742</v>
      </c>
      <c r="AE33" s="105">
        <f>AE17*1000000/'Tabel 1 Antal dyr'!AE34</f>
        <v>11.301383647798742</v>
      </c>
      <c r="AF33" s="119">
        <f>AF17*1000000/'Tabel 1 Antal dyr'!AF34</f>
        <v>11.301949713279427</v>
      </c>
      <c r="AG33" s="119">
        <f>AG17*1000000/'Tabel 1 Antal dyr'!AG34</f>
        <v>11.301949713279427</v>
      </c>
      <c r="AH33" s="119">
        <f>AH17*1000000/'Tabel 1 Antal dyr'!AH34</f>
        <v>11.301949713279427</v>
      </c>
      <c r="AI33" s="119">
        <f>AI17*1000000/'Tabel 1 Antal dyr'!AI34</f>
        <v>11.301949713279427</v>
      </c>
      <c r="AJ33" s="119">
        <f>AJ17*1000000/'Tabel 1 Antal dyr'!AJ34</f>
        <v>11.301949713279427</v>
      </c>
      <c r="AK33" s="119">
        <f>AK17*1000000/'Tabel 1 Antal dyr'!AK34</f>
        <v>11.301949713279427</v>
      </c>
      <c r="AL33" s="119">
        <f>AL17*1000000/'Tabel 1 Antal dyr'!AL34</f>
        <v>11.301949713279427</v>
      </c>
      <c r="AM33" s="119">
        <f>AM17*1000000/'Tabel 1 Antal dyr'!AM34</f>
        <v>11.301949713279427</v>
      </c>
      <c r="AN33" s="119">
        <f>AN17*1000000/'Tabel 1 Antal dyr'!AN34</f>
        <v>11.301949713279427</v>
      </c>
      <c r="AO33" s="119">
        <f>AO17*1000000/'Tabel 1 Antal dyr'!AO34</f>
        <v>11.301949713279427</v>
      </c>
      <c r="AP33" s="119">
        <f>AP17*1000000/'Tabel 1 Antal dyr'!AP34</f>
        <v>11.301949713279427</v>
      </c>
      <c r="AQ33" s="119">
        <f>AQ17*1000000/'Tabel 1 Antal dyr'!AQ34</f>
        <v>11.301949713279427</v>
      </c>
      <c r="AR33" s="119">
        <f>AR17*1000000/'Tabel 1 Antal dyr'!AR34</f>
        <v>11.301949713279427</v>
      </c>
      <c r="AS33" s="119">
        <f>AS17*1000000/'Tabel 1 Antal dyr'!AS34</f>
        <v>11.301949713279427</v>
      </c>
      <c r="AT33" s="119">
        <f>AT17*1000000/'Tabel 1 Antal dyr'!AT34</f>
        <v>11.301949713279427</v>
      </c>
      <c r="AU33" s="119">
        <f>AU17*1000000/'Tabel 1 Antal dyr'!AU34</f>
        <v>11.301949713279427</v>
      </c>
      <c r="AV33" s="119">
        <f>AV17*1000000/'Tabel 1 Antal dyr'!AV34</f>
        <v>11.301949713279427</v>
      </c>
      <c r="AW33" s="119">
        <f>AW17*1000000/'Tabel 1 Antal dyr'!AW34</f>
        <v>11.301949713279427</v>
      </c>
      <c r="AX33" s="119">
        <f>AX17*1000000/'Tabel 1 Antal dyr'!AX34</f>
        <v>11.301949713279427</v>
      </c>
      <c r="AY33" s="119">
        <f>AY17*1000000/'Tabel 1 Antal dyr'!AY34</f>
        <v>11.301949713279427</v>
      </c>
      <c r="AZ33" s="119">
        <f>AZ17*1000000/'Tabel 1 Antal dyr'!AZ34</f>
        <v>11.301949713279427</v>
      </c>
    </row>
    <row r="34" spans="1:52" s="35" customFormat="1" x14ac:dyDescent="0.35"/>
    <row r="35" spans="1:52" x14ac:dyDescent="0.35">
      <c r="A35" s="117" t="s">
        <v>273</v>
      </c>
      <c r="B35" s="117" t="s">
        <v>275</v>
      </c>
    </row>
    <row r="36" spans="1:52" x14ac:dyDescent="0.35">
      <c r="B36" t="s">
        <v>274</v>
      </c>
    </row>
    <row r="37" spans="1:52" x14ac:dyDescent="0.35">
      <c r="B37" s="35" t="s">
        <v>282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1"/>
  <sheetViews>
    <sheetView topLeftCell="A4" workbookViewId="0">
      <selection activeCell="C10" sqref="C10"/>
    </sheetView>
  </sheetViews>
  <sheetFormatPr defaultRowHeight="14.5" x14ac:dyDescent="0.35"/>
  <cols>
    <col min="1" max="1" width="23.7265625" customWidth="1"/>
    <col min="2" max="2" width="25.54296875" customWidth="1"/>
    <col min="4" max="7" width="0" hidden="1" customWidth="1"/>
    <col min="9" max="12" width="0" hidden="1" customWidth="1"/>
    <col min="14" max="17" width="9.1796875" hidden="1" customWidth="1"/>
    <col min="19" max="22" width="0" hidden="1" customWidth="1"/>
    <col min="24" max="27" width="0" hidden="1" customWidth="1"/>
  </cols>
  <sheetData>
    <row r="1" spans="1:53" ht="18.5" x14ac:dyDescent="0.45">
      <c r="A1" s="30" t="s">
        <v>203</v>
      </c>
      <c r="B1" s="30"/>
    </row>
    <row r="2" spans="1:53" ht="18.5" x14ac:dyDescent="0.45">
      <c r="A2" s="31" t="s">
        <v>186</v>
      </c>
      <c r="B2" s="30"/>
    </row>
    <row r="3" spans="1:53" x14ac:dyDescent="0.35">
      <c r="B3" s="31"/>
    </row>
    <row r="4" spans="1:53" x14ac:dyDescent="0.35">
      <c r="A4" s="31" t="s">
        <v>268</v>
      </c>
      <c r="B4" s="31"/>
    </row>
    <row r="6" spans="1:53" s="5" customFormat="1" x14ac:dyDescent="0.35">
      <c r="B6" s="5" t="s">
        <v>204</v>
      </c>
      <c r="C6" s="5">
        <v>1990</v>
      </c>
      <c r="D6" s="5">
        <v>1991</v>
      </c>
      <c r="E6" s="5">
        <v>1992</v>
      </c>
      <c r="F6" s="5">
        <v>1993</v>
      </c>
      <c r="G6" s="5">
        <v>1994</v>
      </c>
      <c r="H6" s="5">
        <v>1995</v>
      </c>
      <c r="I6" s="5">
        <v>1996</v>
      </c>
      <c r="J6" s="5">
        <v>1997</v>
      </c>
      <c r="K6" s="5">
        <v>1998</v>
      </c>
      <c r="L6" s="5">
        <v>1999</v>
      </c>
      <c r="M6" s="5">
        <v>2000</v>
      </c>
      <c r="N6" s="5">
        <v>2001</v>
      </c>
      <c r="O6" s="5">
        <v>2002</v>
      </c>
      <c r="P6" s="5">
        <v>2003</v>
      </c>
      <c r="Q6" s="5">
        <v>2004</v>
      </c>
      <c r="R6" s="5">
        <v>2005</v>
      </c>
      <c r="S6" s="5">
        <v>2006</v>
      </c>
      <c r="T6" s="5">
        <v>2007</v>
      </c>
      <c r="U6" s="5">
        <v>2008</v>
      </c>
      <c r="V6" s="5">
        <v>2009</v>
      </c>
      <c r="W6" s="5">
        <v>2010</v>
      </c>
      <c r="X6" s="5">
        <v>2011</v>
      </c>
      <c r="Y6" s="5">
        <v>2012</v>
      </c>
      <c r="Z6" s="5">
        <v>2013</v>
      </c>
      <c r="AA6" s="5">
        <v>2014</v>
      </c>
      <c r="AB6" s="5">
        <v>2015</v>
      </c>
      <c r="AC6" s="5">
        <v>2016</v>
      </c>
      <c r="AD6" s="5">
        <v>2017</v>
      </c>
      <c r="AE6" s="5">
        <v>2018</v>
      </c>
      <c r="AF6" s="5">
        <v>2019</v>
      </c>
      <c r="AG6" s="5">
        <v>2020</v>
      </c>
      <c r="AH6" s="5">
        <v>2021</v>
      </c>
      <c r="AI6" s="5">
        <v>2022</v>
      </c>
      <c r="AJ6" s="5">
        <v>2023</v>
      </c>
      <c r="AK6" s="5">
        <v>2024</v>
      </c>
      <c r="AL6" s="5">
        <v>2025</v>
      </c>
      <c r="AM6" s="5">
        <v>2026</v>
      </c>
      <c r="AN6" s="5">
        <v>2027</v>
      </c>
      <c r="AO6" s="5">
        <v>2028</v>
      </c>
      <c r="AP6" s="5">
        <v>2029</v>
      </c>
      <c r="AQ6" s="5">
        <v>2030</v>
      </c>
      <c r="AR6" s="5">
        <v>2031</v>
      </c>
      <c r="AS6" s="5">
        <v>2032</v>
      </c>
      <c r="AT6" s="5">
        <v>2033</v>
      </c>
      <c r="AU6" s="5">
        <v>2034</v>
      </c>
      <c r="AV6" s="5">
        <v>2035</v>
      </c>
      <c r="AW6" s="5">
        <v>2036</v>
      </c>
      <c r="AX6" s="5">
        <v>2037</v>
      </c>
      <c r="AY6" s="5">
        <v>2038</v>
      </c>
      <c r="AZ6" s="5">
        <v>2039</v>
      </c>
      <c r="BA6" s="5">
        <v>2040</v>
      </c>
    </row>
    <row r="7" spans="1:53" s="35" customFormat="1" x14ac:dyDescent="0.35">
      <c r="A7" s="72" t="s">
        <v>165</v>
      </c>
      <c r="B7" s="72" t="s">
        <v>54</v>
      </c>
      <c r="C7" s="107">
        <v>16.857470789745868</v>
      </c>
      <c r="D7" s="107">
        <v>16.678137245337304</v>
      </c>
      <c r="E7" s="107">
        <v>16.240074626064349</v>
      </c>
      <c r="F7" s="107">
        <v>16.253077301397919</v>
      </c>
      <c r="G7" s="107">
        <v>15.979878594915323</v>
      </c>
      <c r="H7" s="107">
        <v>16.079803555656685</v>
      </c>
      <c r="I7" s="107">
        <v>16.00447653768434</v>
      </c>
      <c r="J7" s="107">
        <v>15.467123551413552</v>
      </c>
      <c r="K7" s="107">
        <v>15.513527824735077</v>
      </c>
      <c r="L7" s="107">
        <v>14.819053869841245</v>
      </c>
      <c r="M7" s="107">
        <v>17.102651655763889</v>
      </c>
      <c r="N7" s="107">
        <v>17.299316349735147</v>
      </c>
      <c r="O7" s="107">
        <v>18.109719569271213</v>
      </c>
      <c r="P7" s="107">
        <v>19.150240181540934</v>
      </c>
      <c r="Q7" s="107">
        <v>19.186068409698994</v>
      </c>
      <c r="R7" s="107">
        <v>19.54139642773902</v>
      </c>
      <c r="S7" s="107">
        <v>18.851035826746394</v>
      </c>
      <c r="T7" s="107">
        <v>18.066118620178752</v>
      </c>
      <c r="U7" s="107">
        <v>18.840887214068928</v>
      </c>
      <c r="V7" s="107">
        <v>19.835930128722278</v>
      </c>
      <c r="W7" s="107">
        <v>20.059124604780131</v>
      </c>
      <c r="X7" s="107">
        <v>20.090799794968355</v>
      </c>
      <c r="Y7" s="107">
        <v>21.530503018884765</v>
      </c>
      <c r="Z7" s="107">
        <v>21.847555868148255</v>
      </c>
      <c r="AA7" s="107">
        <v>21.453477627489995</v>
      </c>
      <c r="AB7" s="107">
        <v>21.27869320935514</v>
      </c>
      <c r="AC7" s="107">
        <v>21.250965770971703</v>
      </c>
      <c r="AD7" s="107">
        <v>21.036820323759603</v>
      </c>
      <c r="AE7" s="107">
        <v>21.165382834566469</v>
      </c>
      <c r="AF7" s="107">
        <v>20.302087071667422</v>
      </c>
      <c r="AG7" s="114">
        <v>19.26019451093449</v>
      </c>
      <c r="AH7" s="114">
        <v>18.895800012393202</v>
      </c>
      <c r="AI7" s="114">
        <v>18.386525453848748</v>
      </c>
      <c r="AJ7" s="114">
        <v>18.201725744998988</v>
      </c>
      <c r="AK7" s="114">
        <v>18.007298429494924</v>
      </c>
      <c r="AL7" s="114">
        <v>18.161874945791844</v>
      </c>
      <c r="AM7" s="114">
        <v>17.995880196152129</v>
      </c>
      <c r="AN7" s="114">
        <v>17.960530140752624</v>
      </c>
      <c r="AO7" s="114">
        <v>17.897737697870735</v>
      </c>
      <c r="AP7" s="114">
        <v>17.804757309862229</v>
      </c>
      <c r="AQ7" s="114">
        <v>17.683196235224571</v>
      </c>
      <c r="AR7" s="114">
        <v>17.700308753516129</v>
      </c>
      <c r="AS7" s="114">
        <v>17.939883302917053</v>
      </c>
      <c r="AT7" s="114">
        <v>18.573470134995993</v>
      </c>
      <c r="AU7" s="114">
        <v>18.710306730960642</v>
      </c>
      <c r="AV7" s="114">
        <v>18.932737423916599</v>
      </c>
      <c r="AW7" s="114">
        <v>19.64491411534966</v>
      </c>
      <c r="AX7" s="114">
        <v>20.349972652551482</v>
      </c>
      <c r="AY7" s="114">
        <v>21.052720097023204</v>
      </c>
      <c r="AZ7" s="114">
        <v>21.743953749426794</v>
      </c>
      <c r="BA7" s="114">
        <v>22.446214046090354</v>
      </c>
    </row>
    <row r="8" spans="1:53" s="35" customFormat="1" x14ac:dyDescent="0.35">
      <c r="A8" s="72"/>
      <c r="B8" s="72" t="s">
        <v>205</v>
      </c>
      <c r="C8" s="107">
        <v>3.6143355934433057</v>
      </c>
      <c r="D8" s="107">
        <v>3.858588793621911</v>
      </c>
      <c r="E8" s="107">
        <v>3.9955402714278652</v>
      </c>
      <c r="F8" s="107">
        <v>4.3007109530575054</v>
      </c>
      <c r="G8" s="107">
        <v>4.4386190254666094</v>
      </c>
      <c r="H8" s="107">
        <v>4.6841532467433753</v>
      </c>
      <c r="I8" s="107">
        <v>4.9598998680782334</v>
      </c>
      <c r="J8" s="107">
        <v>5.9702744481197207</v>
      </c>
      <c r="K8" s="107">
        <v>7.1840348547700366</v>
      </c>
      <c r="L8" s="107">
        <v>6.8727978522814261</v>
      </c>
      <c r="M8" s="107">
        <v>6.9931868325470603</v>
      </c>
      <c r="N8" s="107">
        <v>6.7584495997400271</v>
      </c>
      <c r="O8" s="107">
        <v>6.5923130730192021</v>
      </c>
      <c r="P8" s="107">
        <v>6.5280451628361282</v>
      </c>
      <c r="Q8" s="107">
        <v>6.269115112316471</v>
      </c>
      <c r="R8" s="107">
        <v>6.3329999420720293</v>
      </c>
      <c r="S8" s="107">
        <v>6.0509156645812343</v>
      </c>
      <c r="T8" s="107">
        <v>5.5475137463625241</v>
      </c>
      <c r="U8" s="107">
        <v>5.2773894293327448</v>
      </c>
      <c r="V8" s="107">
        <v>4.9916893927362276</v>
      </c>
      <c r="W8" s="107">
        <v>5.0579987063688021</v>
      </c>
      <c r="X8" s="107">
        <v>4.5463333496443319</v>
      </c>
      <c r="Y8" s="107">
        <v>4.8292268643522984</v>
      </c>
      <c r="Z8" s="107">
        <v>5.0988186866438321</v>
      </c>
      <c r="AA8" s="107">
        <v>5.0745963756442647</v>
      </c>
      <c r="AB8" s="107">
        <v>5.3712554629481692</v>
      </c>
      <c r="AC8" s="107">
        <v>5.926524041145707</v>
      </c>
      <c r="AD8" s="107">
        <v>6.3730071392331888</v>
      </c>
      <c r="AE8" s="107">
        <v>6.4925075345609269</v>
      </c>
      <c r="AF8" s="107">
        <v>6.7089210380551689</v>
      </c>
      <c r="AG8" s="114">
        <v>6.2187484016578392</v>
      </c>
      <c r="AH8" s="114">
        <v>5.7384368427430958</v>
      </c>
      <c r="AI8" s="114">
        <v>5.2496913524552911</v>
      </c>
      <c r="AJ8" s="114">
        <v>4.7516116351510895</v>
      </c>
      <c r="AK8" s="114">
        <v>4.2451422908295102</v>
      </c>
      <c r="AL8" s="114">
        <v>3.7290854109241542</v>
      </c>
      <c r="AM8" s="114">
        <v>3.204172306054065</v>
      </c>
      <c r="AN8" s="114">
        <v>2.6699971481277092</v>
      </c>
      <c r="AO8" s="114">
        <v>2.1265890942570365</v>
      </c>
      <c r="AP8" s="114">
        <v>1.5743192227461296</v>
      </c>
      <c r="AQ8" s="114">
        <v>1.0126475641422878</v>
      </c>
      <c r="AR8" s="114">
        <v>1.0126475641422878</v>
      </c>
      <c r="AS8" s="114">
        <v>1.0126475641422878</v>
      </c>
      <c r="AT8" s="114">
        <v>1.0126475641422878</v>
      </c>
      <c r="AU8" s="114">
        <v>1.0126475641422878</v>
      </c>
      <c r="AV8" s="114">
        <v>1.0126475641422878</v>
      </c>
      <c r="AW8" s="114">
        <v>1.0126475641422878</v>
      </c>
      <c r="AX8" s="114">
        <v>1.0126475641422878</v>
      </c>
      <c r="AY8" s="114">
        <v>1.0126475641422878</v>
      </c>
      <c r="AZ8" s="114">
        <v>1.0126475641422878</v>
      </c>
      <c r="BA8" s="114">
        <v>1.0126475641422878</v>
      </c>
    </row>
    <row r="9" spans="1:53" s="35" customFormat="1" x14ac:dyDescent="0.35">
      <c r="A9" s="72" t="s">
        <v>47</v>
      </c>
      <c r="B9" s="72" t="s">
        <v>54</v>
      </c>
      <c r="C9" s="107">
        <v>4.1091708296696634</v>
      </c>
      <c r="D9" s="107">
        <v>3.9146977286153986</v>
      </c>
      <c r="E9" s="107">
        <v>3.8251565801913299</v>
      </c>
      <c r="F9" s="107">
        <v>3.5491751157623264</v>
      </c>
      <c r="G9" s="107">
        <v>3.1867363565432241</v>
      </c>
      <c r="H9" s="107">
        <v>3.027344948665962</v>
      </c>
      <c r="I9" s="107">
        <v>2.8637152026551966</v>
      </c>
      <c r="J9" s="107">
        <v>2.8160586968587915</v>
      </c>
      <c r="K9" s="107">
        <v>2.7881541257928646</v>
      </c>
      <c r="L9" s="107">
        <v>2.6944726104160708</v>
      </c>
      <c r="M9" s="107">
        <v>2.6316906526947443</v>
      </c>
      <c r="N9" s="107">
        <v>2.7571171160840091</v>
      </c>
      <c r="O9" s="107">
        <v>2.6738900502501761</v>
      </c>
      <c r="P9" s="107">
        <v>2.6909188143542151</v>
      </c>
      <c r="Q9" s="107">
        <v>2.6498919749932441</v>
      </c>
      <c r="R9" s="107">
        <v>2.4800445578787169</v>
      </c>
      <c r="S9" s="107">
        <v>2.5430836475697012</v>
      </c>
      <c r="T9" s="107">
        <v>2.7835972171241439</v>
      </c>
      <c r="U9" s="107">
        <v>2.8454865354750445</v>
      </c>
      <c r="V9" s="107">
        <v>2.723642619316414</v>
      </c>
      <c r="W9" s="107">
        <v>2.7238491588313347</v>
      </c>
      <c r="X9" s="107">
        <v>2.8802098448333746</v>
      </c>
      <c r="Y9" s="107">
        <v>2.9633604379472578</v>
      </c>
      <c r="Z9" s="107">
        <v>3.1366445780150336</v>
      </c>
      <c r="AA9" s="107">
        <v>3.008301600181583</v>
      </c>
      <c r="AB9" s="107">
        <v>2.989682412120751</v>
      </c>
      <c r="AC9" s="107">
        <v>2.9223334920119282</v>
      </c>
      <c r="AD9" s="107">
        <v>2.9154573228798872</v>
      </c>
      <c r="AE9" s="107">
        <v>2.8730585404695326</v>
      </c>
      <c r="AF9" s="107">
        <v>2.7898930688748775</v>
      </c>
      <c r="AG9" s="114">
        <v>2.4908168760758675</v>
      </c>
      <c r="AH9" s="114">
        <v>2.4592548266708367</v>
      </c>
      <c r="AI9" s="114">
        <v>2.415411385424802</v>
      </c>
      <c r="AJ9" s="114">
        <v>2.400636732886098</v>
      </c>
      <c r="AK9" s="114">
        <v>2.3855551282001457</v>
      </c>
      <c r="AL9" s="114">
        <v>2.4018863313442624</v>
      </c>
      <c r="AM9" s="114">
        <v>2.3905126534451964</v>
      </c>
      <c r="AN9" s="114">
        <v>2.3908775225466794</v>
      </c>
      <c r="AO9" s="114">
        <v>2.3895932643682216</v>
      </c>
      <c r="AP9" s="114">
        <v>2.3863297463396105</v>
      </c>
      <c r="AQ9" s="114">
        <v>2.3802675616360016</v>
      </c>
      <c r="AR9" s="114">
        <v>2.3817641759524104</v>
      </c>
      <c r="AS9" s="114">
        <v>2.402716779355675</v>
      </c>
      <c r="AT9" s="114">
        <v>2.4580915180104599</v>
      </c>
      <c r="AU9" s="114">
        <v>2.4700644355431796</v>
      </c>
      <c r="AV9" s="114">
        <v>2.4895204246300353</v>
      </c>
      <c r="AW9" s="114">
        <v>2.4715168716528804</v>
      </c>
      <c r="AX9" s="114">
        <v>2.4547782947494401</v>
      </c>
      <c r="AY9" s="114">
        <v>2.4393046939197167</v>
      </c>
      <c r="AZ9" s="114">
        <v>2.4251548467527355</v>
      </c>
      <c r="BA9" s="114">
        <v>2.4135937293222138</v>
      </c>
    </row>
    <row r="10" spans="1:53" s="35" customFormat="1" x14ac:dyDescent="0.35">
      <c r="A10" s="72"/>
      <c r="B10" s="72" t="s">
        <v>205</v>
      </c>
      <c r="C10" s="116">
        <v>10.857976089954038</v>
      </c>
      <c r="D10" s="116">
        <v>12.008281768721476</v>
      </c>
      <c r="E10" s="116">
        <v>13.075291318847315</v>
      </c>
      <c r="F10" s="116">
        <v>13.612533806986725</v>
      </c>
      <c r="G10" s="116">
        <v>13.214758530966453</v>
      </c>
      <c r="H10" s="116">
        <v>13.689101562690981</v>
      </c>
      <c r="I10" s="116">
        <v>14.250259481749023</v>
      </c>
      <c r="J10" s="116">
        <v>14.190549874024102</v>
      </c>
      <c r="K10" s="116">
        <v>13.76578177160229</v>
      </c>
      <c r="L10" s="116">
        <v>13.496806663641085</v>
      </c>
      <c r="M10" s="116">
        <v>13.795384589826035</v>
      </c>
      <c r="N10" s="116">
        <v>14.768745518035637</v>
      </c>
      <c r="O10" s="116">
        <v>14.822685961861932</v>
      </c>
      <c r="P10" s="116">
        <v>14.429484460258728</v>
      </c>
      <c r="Q10" s="116">
        <v>15.105175595517332</v>
      </c>
      <c r="R10" s="116">
        <v>14.229850974835477</v>
      </c>
      <c r="S10" s="116">
        <v>14.141870249915103</v>
      </c>
      <c r="T10" s="116">
        <v>14.604024886197449</v>
      </c>
      <c r="U10" s="116">
        <v>14.702501527266966</v>
      </c>
      <c r="V10" s="116">
        <v>14.18082342303364</v>
      </c>
      <c r="W10" s="116">
        <v>14.342643357738075</v>
      </c>
      <c r="X10" s="116">
        <v>14.485189764719532</v>
      </c>
      <c r="Y10" s="116">
        <v>13.632462030673715</v>
      </c>
      <c r="Z10" s="116">
        <v>11.920272667771508</v>
      </c>
      <c r="AA10" s="116">
        <v>11.769866391551998</v>
      </c>
      <c r="AB10" s="116">
        <v>11.492169244914479</v>
      </c>
      <c r="AC10" s="116">
        <v>11.450619045176735</v>
      </c>
      <c r="AD10" s="116">
        <v>11.176782729225524</v>
      </c>
      <c r="AE10" s="116">
        <v>10.945778110084152</v>
      </c>
      <c r="AF10" s="116">
        <v>10.704768569477769</v>
      </c>
      <c r="AG10" s="118">
        <v>12.639442840595772</v>
      </c>
      <c r="AH10" s="118">
        <v>12.601511729275867</v>
      </c>
      <c r="AI10" s="118">
        <v>12.557478078843172</v>
      </c>
      <c r="AJ10" s="118">
        <v>12.514417579033479</v>
      </c>
      <c r="AK10" s="118">
        <v>12.472973591847211</v>
      </c>
      <c r="AL10" s="118">
        <v>12.429929861776737</v>
      </c>
      <c r="AM10" s="118">
        <v>12.384643131337588</v>
      </c>
      <c r="AN10" s="118">
        <v>12.334754670220919</v>
      </c>
      <c r="AO10" s="118">
        <v>12.283480944918633</v>
      </c>
      <c r="AP10" s="118">
        <v>12.231036244305905</v>
      </c>
      <c r="AQ10" s="118">
        <v>12.177420693030585</v>
      </c>
      <c r="AR10" s="118">
        <v>12.177420693030585</v>
      </c>
      <c r="AS10" s="118">
        <v>12.177420693030585</v>
      </c>
      <c r="AT10" s="118">
        <v>12.177420693030585</v>
      </c>
      <c r="AU10" s="118">
        <v>12.177420693030585</v>
      </c>
      <c r="AV10" s="118">
        <v>12.177420693030585</v>
      </c>
      <c r="AW10" s="118">
        <v>12.177420693030585</v>
      </c>
      <c r="AX10" s="118">
        <v>12.177420693030585</v>
      </c>
      <c r="AY10" s="118">
        <v>12.177420693030585</v>
      </c>
      <c r="AZ10" s="118">
        <v>12.177420693030585</v>
      </c>
      <c r="BA10" s="118">
        <v>12.177420693030585</v>
      </c>
    </row>
    <row r="11" spans="1:53" s="35" customFormat="1" x14ac:dyDescent="0.35">
      <c r="A11" s="72" t="s">
        <v>177</v>
      </c>
      <c r="B11" s="72" t="s">
        <v>205</v>
      </c>
      <c r="C11" s="107">
        <v>4.7798860610066989E-2</v>
      </c>
      <c r="D11" s="107">
        <v>5.5379810696250038E-2</v>
      </c>
      <c r="E11" s="107">
        <v>5.3262585933519048E-2</v>
      </c>
      <c r="F11" s="107">
        <v>4.5899411102919008E-2</v>
      </c>
      <c r="G11" s="107">
        <v>4.1587585841949035E-2</v>
      </c>
      <c r="H11" s="107">
        <v>4.1966976545085015E-2</v>
      </c>
      <c r="I11" s="107">
        <v>4.8906456823992042E-2</v>
      </c>
      <c r="J11" s="107">
        <v>4.9885509477314974E-2</v>
      </c>
      <c r="K11" s="107">
        <v>5.2479260611145002E-2</v>
      </c>
      <c r="L11" s="107">
        <v>5.4969012100474987E-2</v>
      </c>
      <c r="M11" s="107">
        <v>5.8056241547457532E-2</v>
      </c>
      <c r="N11" s="107">
        <v>6.1674909177834962E-2</v>
      </c>
      <c r="O11" s="107">
        <v>6.1074311230847514E-2</v>
      </c>
      <c r="P11" s="107">
        <v>6.2925504902947543E-2</v>
      </c>
      <c r="Q11" s="107">
        <v>6.4583259236277502E-2</v>
      </c>
      <c r="R11" s="107">
        <v>6.5657055565739988E-2</v>
      </c>
      <c r="S11" s="107">
        <v>6.6423532945705036E-2</v>
      </c>
      <c r="T11" s="107">
        <v>6.4369019968607499E-2</v>
      </c>
      <c r="U11" s="107">
        <v>6.1094071163302489E-2</v>
      </c>
      <c r="V11" s="107">
        <v>6.0070714661422532E-2</v>
      </c>
      <c r="W11" s="107">
        <v>5.7720842693945E-2</v>
      </c>
      <c r="X11" s="107">
        <v>4.8634393753980022E-2</v>
      </c>
      <c r="Y11" s="107">
        <v>4.4199099672310241E-2</v>
      </c>
      <c r="Z11" s="107">
        <v>4.3256246869727087E-2</v>
      </c>
      <c r="AA11" s="107">
        <v>4.3034111336580944E-2</v>
      </c>
      <c r="AB11" s="107">
        <v>4.114840573141474E-2</v>
      </c>
      <c r="AC11" s="107">
        <v>4.0575697269856076E-2</v>
      </c>
      <c r="AD11" s="107">
        <v>4.0002988808297411E-2</v>
      </c>
      <c r="AE11" s="107">
        <v>4.0107695865771592E-2</v>
      </c>
      <c r="AF11" s="107">
        <v>4.2965611392438929E-2</v>
      </c>
      <c r="AG11" s="114">
        <v>4.2965611392438929E-2</v>
      </c>
      <c r="AH11" s="114">
        <v>4.2965611392438929E-2</v>
      </c>
      <c r="AI11" s="114">
        <v>4.2965611392438929E-2</v>
      </c>
      <c r="AJ11" s="114">
        <v>4.2965611392438929E-2</v>
      </c>
      <c r="AK11" s="114">
        <v>4.2965611392438929E-2</v>
      </c>
      <c r="AL11" s="114">
        <v>4.2965611392438929E-2</v>
      </c>
      <c r="AM11" s="114">
        <v>4.2965611392438929E-2</v>
      </c>
      <c r="AN11" s="114">
        <v>4.2965611392438929E-2</v>
      </c>
      <c r="AO11" s="114">
        <v>4.2965611392438929E-2</v>
      </c>
      <c r="AP11" s="114">
        <v>4.2965611392438929E-2</v>
      </c>
      <c r="AQ11" s="114">
        <v>4.2965611392438929E-2</v>
      </c>
      <c r="AR11" s="114">
        <v>4.2965611392438929E-2</v>
      </c>
      <c r="AS11" s="114">
        <v>4.2965611392438929E-2</v>
      </c>
      <c r="AT11" s="114">
        <v>4.2965611392438929E-2</v>
      </c>
      <c r="AU11" s="114">
        <v>4.2965611392438929E-2</v>
      </c>
      <c r="AV11" s="114">
        <v>4.2965611392438929E-2</v>
      </c>
      <c r="AW11" s="114">
        <v>4.2965611392438929E-2</v>
      </c>
      <c r="AX11" s="114">
        <v>4.2965611392438929E-2</v>
      </c>
      <c r="AY11" s="114">
        <v>4.2965611392438929E-2</v>
      </c>
      <c r="AZ11" s="114">
        <v>4.2965611392438929E-2</v>
      </c>
      <c r="BA11" s="114">
        <v>4.2965611392438929E-2</v>
      </c>
    </row>
    <row r="12" spans="1:53" s="35" customFormat="1" x14ac:dyDescent="0.35">
      <c r="A12" s="72" t="s">
        <v>3</v>
      </c>
      <c r="B12" s="72" t="s">
        <v>54</v>
      </c>
      <c r="C12" s="107">
        <v>11.018759616153558</v>
      </c>
      <c r="D12" s="107">
        <v>10.822142276709146</v>
      </c>
      <c r="E12" s="107">
        <v>11.348557474109151</v>
      </c>
      <c r="F12" s="107">
        <v>11.372121432855526</v>
      </c>
      <c r="G12" s="107">
        <v>10.456057234600364</v>
      </c>
      <c r="H12" s="107">
        <v>10.300449404854707</v>
      </c>
      <c r="I12" s="107">
        <v>9.8599843275038594</v>
      </c>
      <c r="J12" s="107">
        <v>10.008920918273068</v>
      </c>
      <c r="K12" s="107">
        <v>9.7841023484030405</v>
      </c>
      <c r="L12" s="107">
        <v>9.0912950388145681</v>
      </c>
      <c r="M12" s="107">
        <v>9.188998798681304</v>
      </c>
      <c r="N12" s="107">
        <v>9.2908773984798323</v>
      </c>
      <c r="O12" s="107">
        <v>9.5866550529127306</v>
      </c>
      <c r="P12" s="107">
        <v>9.9912295372135844</v>
      </c>
      <c r="Q12" s="107">
        <v>9.9870898470416005</v>
      </c>
      <c r="R12" s="107">
        <v>9.8478235059519754</v>
      </c>
      <c r="S12" s="107">
        <v>10.073015513750404</v>
      </c>
      <c r="T12" s="107">
        <v>10.81642980639192</v>
      </c>
      <c r="U12" s="107">
        <v>10.051384245322591</v>
      </c>
      <c r="V12" s="107">
        <v>10.549277384541902</v>
      </c>
      <c r="W12" s="107">
        <v>10.864888339102444</v>
      </c>
      <c r="X12" s="107">
        <v>10.547547834247936</v>
      </c>
      <c r="Y12" s="107">
        <v>10.032360535651522</v>
      </c>
      <c r="Z12" s="107">
        <v>9.6143366747399828</v>
      </c>
      <c r="AA12" s="107">
        <v>10.192388442761454</v>
      </c>
      <c r="AB12" s="107">
        <v>10.212478771740765</v>
      </c>
      <c r="AC12" s="107">
        <v>9.7835768094614561</v>
      </c>
      <c r="AD12" s="107">
        <v>9.8334724278222314</v>
      </c>
      <c r="AE12" s="107">
        <v>10.130665464600387</v>
      </c>
      <c r="AF12" s="107">
        <v>9.815053948741939</v>
      </c>
      <c r="AG12" s="114">
        <v>9.4186321000576552</v>
      </c>
      <c r="AH12" s="114">
        <v>9.260923668326436</v>
      </c>
      <c r="AI12" s="114">
        <v>9.0649652515925521</v>
      </c>
      <c r="AJ12" s="114">
        <v>8.8757464336162002</v>
      </c>
      <c r="AK12" s="114">
        <v>8.7031022913022085</v>
      </c>
      <c r="AL12" s="114">
        <v>8.5391730421726351</v>
      </c>
      <c r="AM12" s="114">
        <v>8.3675688355772202</v>
      </c>
      <c r="AN12" s="114">
        <v>8.1957844578126497</v>
      </c>
      <c r="AO12" s="114">
        <v>8.0181013210997847</v>
      </c>
      <c r="AP12" s="114">
        <v>7.838068516342152</v>
      </c>
      <c r="AQ12" s="114">
        <v>7.6629462645050683</v>
      </c>
      <c r="AR12" s="114">
        <v>7.6629462645050683</v>
      </c>
      <c r="AS12" s="114">
        <v>7.6629462645050683</v>
      </c>
      <c r="AT12" s="114">
        <v>7.6629462645050683</v>
      </c>
      <c r="AU12" s="114">
        <v>7.6629462645050683</v>
      </c>
      <c r="AV12" s="114">
        <v>7.6629462645050683</v>
      </c>
      <c r="AW12" s="114">
        <v>7.6629462645050683</v>
      </c>
      <c r="AX12" s="114">
        <v>7.6629462645050683</v>
      </c>
      <c r="AY12" s="114">
        <v>7.6629462645050683</v>
      </c>
      <c r="AZ12" s="114">
        <v>7.6629462645050683</v>
      </c>
      <c r="BA12" s="114">
        <v>7.6629462645050683</v>
      </c>
    </row>
    <row r="13" spans="1:53" s="35" customFormat="1" x14ac:dyDescent="0.35">
      <c r="A13" s="72"/>
      <c r="B13" s="72" t="s">
        <v>205</v>
      </c>
      <c r="C13" s="107">
        <v>2.8423873254600376</v>
      </c>
      <c r="D13" s="107">
        <v>3.0558788646805835</v>
      </c>
      <c r="E13" s="107">
        <v>3.6122600045361284</v>
      </c>
      <c r="F13" s="107">
        <v>4.1327172699396773</v>
      </c>
      <c r="G13" s="107">
        <v>4.2566785021278113</v>
      </c>
      <c r="H13" s="107">
        <v>4.9457493023915093</v>
      </c>
      <c r="I13" s="107">
        <v>5.4981987730455284</v>
      </c>
      <c r="J13" s="107">
        <v>6.4299658020856425</v>
      </c>
      <c r="K13" s="107">
        <v>7.1490065362878541</v>
      </c>
      <c r="L13" s="107">
        <v>7.5450237732275935</v>
      </c>
      <c r="M13" s="107">
        <v>8.3608489361358522</v>
      </c>
      <c r="N13" s="107">
        <v>9.2577732889386137</v>
      </c>
      <c r="O13" s="107">
        <v>10.076600517313636</v>
      </c>
      <c r="P13" s="107">
        <v>10.96022129742169</v>
      </c>
      <c r="Q13" s="107">
        <v>11.024337414489409</v>
      </c>
      <c r="R13" s="107">
        <v>8.4243057619129473</v>
      </c>
      <c r="S13" s="107">
        <v>5.7199043401649581</v>
      </c>
      <c r="T13" s="107">
        <v>3.2776115906065235</v>
      </c>
      <c r="U13" s="107">
        <v>2.7741808389697957</v>
      </c>
      <c r="V13" s="107">
        <v>2.6280214084435207</v>
      </c>
      <c r="W13" s="107">
        <v>2.6879308709340912</v>
      </c>
      <c r="X13" s="107">
        <v>2.4250379564050677</v>
      </c>
      <c r="Y13" s="107">
        <v>2.1791788744243492</v>
      </c>
      <c r="Z13" s="107">
        <v>2.1913333232552024</v>
      </c>
      <c r="AA13" s="107">
        <v>2.1369294632258518</v>
      </c>
      <c r="AB13" s="107">
        <v>2.0654424358264469</v>
      </c>
      <c r="AC13" s="107">
        <v>1.9607897453657872</v>
      </c>
      <c r="AD13" s="107">
        <v>1.96309109483275</v>
      </c>
      <c r="AE13" s="107">
        <v>2.2067451025166176</v>
      </c>
      <c r="AF13" s="107">
        <v>1.8094197323849068</v>
      </c>
      <c r="AG13" s="114">
        <v>1.6483362695625015</v>
      </c>
      <c r="AH13" s="114">
        <v>1.5056774430845068</v>
      </c>
      <c r="AI13" s="114">
        <v>1.361831254129235</v>
      </c>
      <c r="AJ13" s="114">
        <v>1.2222770674005277</v>
      </c>
      <c r="AK13" s="114">
        <v>1.0891345653013689</v>
      </c>
      <c r="AL13" s="114">
        <v>0.96085109135593427</v>
      </c>
      <c r="AM13" s="114">
        <v>0.8354215764160865</v>
      </c>
      <c r="AN13" s="114">
        <v>0.7137668393908142</v>
      </c>
      <c r="AO13" s="114">
        <v>0.59544586846323311</v>
      </c>
      <c r="AP13" s="114">
        <v>0.48088905740957494</v>
      </c>
      <c r="AQ13" s="114">
        <v>0.37022276956821082</v>
      </c>
      <c r="AR13" s="114">
        <v>0.37022276956821082</v>
      </c>
      <c r="AS13" s="114">
        <v>0.37022276956821082</v>
      </c>
      <c r="AT13" s="114">
        <v>0.37022276956821082</v>
      </c>
      <c r="AU13" s="114">
        <v>0.37022276956821082</v>
      </c>
      <c r="AV13" s="114">
        <v>0.37022276956821082</v>
      </c>
      <c r="AW13" s="114">
        <v>0.37022276956821082</v>
      </c>
      <c r="AX13" s="114">
        <v>0.37022276956821082</v>
      </c>
      <c r="AY13" s="114">
        <v>0.37022276956821082</v>
      </c>
      <c r="AZ13" s="114">
        <v>0.37022276956821082</v>
      </c>
      <c r="BA13" s="114">
        <v>0.37022276956821082</v>
      </c>
    </row>
    <row r="14" spans="1:53" s="35" customFormat="1" x14ac:dyDescent="0.35">
      <c r="A14" s="72" t="s">
        <v>4</v>
      </c>
      <c r="B14" s="72" t="s">
        <v>54</v>
      </c>
      <c r="C14" s="107">
        <v>3.1407713401487376</v>
      </c>
      <c r="D14" s="107">
        <v>3.4338734942859861</v>
      </c>
      <c r="E14" s="107">
        <v>3.8333528665293088</v>
      </c>
      <c r="F14" s="107">
        <v>4.2353247313281317</v>
      </c>
      <c r="G14" s="107">
        <v>4.2997800605077536</v>
      </c>
      <c r="H14" s="107">
        <v>4.290894522479217</v>
      </c>
      <c r="I14" s="107">
        <v>4.3697769880773416</v>
      </c>
      <c r="J14" s="107">
        <v>4.5827703425488577</v>
      </c>
      <c r="K14" s="107">
        <v>5.0307170208749081</v>
      </c>
      <c r="L14" s="107">
        <v>5.049150981231568</v>
      </c>
      <c r="M14" s="107">
        <v>4.9781003845974521</v>
      </c>
      <c r="N14" s="107">
        <v>5.1807511810964426</v>
      </c>
      <c r="O14" s="107">
        <v>5.4141428397557965</v>
      </c>
      <c r="P14" s="107">
        <v>5.4381930655971269</v>
      </c>
      <c r="Q14" s="107">
        <v>5.6317815325953262</v>
      </c>
      <c r="R14" s="107">
        <v>6.1757187985979227</v>
      </c>
      <c r="S14" s="107">
        <v>5.684933063005694</v>
      </c>
      <c r="T14" s="107">
        <v>6.5206222119543629</v>
      </c>
      <c r="U14" s="107">
        <v>6.5729485044242981</v>
      </c>
      <c r="V14" s="107">
        <v>6.7411420743943413</v>
      </c>
      <c r="W14" s="107">
        <v>7.0093921978327947</v>
      </c>
      <c r="X14" s="107">
        <v>7.1999597959583612</v>
      </c>
      <c r="Y14" s="107">
        <v>7.0827013189844648</v>
      </c>
      <c r="Z14" s="107">
        <v>6.3731699347806154</v>
      </c>
      <c r="AA14" s="107">
        <v>6.5187626640420131</v>
      </c>
      <c r="AB14" s="107">
        <v>6.733587425897321</v>
      </c>
      <c r="AC14" s="107">
        <v>6.8846172079881569</v>
      </c>
      <c r="AD14" s="107">
        <v>6.7931548909525814</v>
      </c>
      <c r="AE14" s="107">
        <v>6.8877595683126831</v>
      </c>
      <c r="AF14" s="107">
        <v>6.7668382641326454</v>
      </c>
      <c r="AG14" s="114">
        <v>6.2540819151021099</v>
      </c>
      <c r="AH14" s="114">
        <v>6.1547885039623269</v>
      </c>
      <c r="AI14" s="114">
        <v>6.0655645086097207</v>
      </c>
      <c r="AJ14" s="114">
        <v>6.0174722494543724</v>
      </c>
      <c r="AK14" s="114">
        <v>5.9523973471662703</v>
      </c>
      <c r="AL14" s="114">
        <v>5.9317519053219812</v>
      </c>
      <c r="AM14" s="114">
        <v>5.8689238128217589</v>
      </c>
      <c r="AN14" s="114">
        <v>5.8213911664314875</v>
      </c>
      <c r="AO14" s="114">
        <v>5.7742135046437193</v>
      </c>
      <c r="AP14" s="114">
        <v>5.7207033358644583</v>
      </c>
      <c r="AQ14" s="114">
        <v>5.663412292928439</v>
      </c>
      <c r="AR14" s="114">
        <v>5.6657405860447003</v>
      </c>
      <c r="AS14" s="114">
        <v>5.6983366891920175</v>
      </c>
      <c r="AT14" s="114">
        <v>5.7844835339244547</v>
      </c>
      <c r="AU14" s="114">
        <v>5.8031098787176418</v>
      </c>
      <c r="AV14" s="114">
        <v>5.8333776889552382</v>
      </c>
      <c r="AW14" s="114">
        <v>5.8333776889552382</v>
      </c>
      <c r="AX14" s="114">
        <v>5.8333776889552382</v>
      </c>
      <c r="AY14" s="114">
        <v>5.8333776889552382</v>
      </c>
      <c r="AZ14" s="114">
        <v>5.8333776889552382</v>
      </c>
      <c r="BA14" s="114">
        <v>5.8333776889552382</v>
      </c>
    </row>
    <row r="15" spans="1:53" s="35" customFormat="1" x14ac:dyDescent="0.35">
      <c r="A15" s="72"/>
      <c r="B15" s="72" t="s">
        <v>205</v>
      </c>
      <c r="C15" s="107">
        <v>0.44964795889161457</v>
      </c>
      <c r="D15" s="107">
        <v>0.4567008611814416</v>
      </c>
      <c r="E15" s="107">
        <v>0.47208400716070831</v>
      </c>
      <c r="F15" s="107">
        <v>0.52555800723526525</v>
      </c>
      <c r="G15" s="107">
        <v>0.53586799154162279</v>
      </c>
      <c r="H15" s="107">
        <v>0.54031455147358864</v>
      </c>
      <c r="I15" s="107">
        <v>0.55031696831395704</v>
      </c>
      <c r="J15" s="107">
        <v>0.58157054588914103</v>
      </c>
      <c r="K15" s="107">
        <v>0.64362034765828857</v>
      </c>
      <c r="L15" s="107">
        <v>0.65036439885776087</v>
      </c>
      <c r="M15" s="107">
        <v>0.64121260647169087</v>
      </c>
      <c r="N15" s="107">
        <v>0.67047373757281514</v>
      </c>
      <c r="O15" s="107">
        <v>0.69973220551882487</v>
      </c>
      <c r="P15" s="107">
        <v>0.70284049029899698</v>
      </c>
      <c r="Q15" s="107">
        <v>0.73032581447474332</v>
      </c>
      <c r="R15" s="107">
        <v>0.49761998781186234</v>
      </c>
      <c r="S15" s="107">
        <v>0.40080208724464222</v>
      </c>
      <c r="T15" s="107">
        <v>0.34198812037334031</v>
      </c>
      <c r="U15" s="107">
        <v>0.26588145728062607</v>
      </c>
      <c r="V15" s="107">
        <v>0.20133505432204893</v>
      </c>
      <c r="W15" s="107">
        <v>0.20934677863429385</v>
      </c>
      <c r="X15" s="107">
        <v>0.15589401419141655</v>
      </c>
      <c r="Y15" s="107">
        <v>0.14135403310427386</v>
      </c>
      <c r="Z15" s="107">
        <v>0.14848434296582055</v>
      </c>
      <c r="AA15" s="107">
        <v>0.19712005008053532</v>
      </c>
      <c r="AB15" s="107">
        <v>0.15478771803608954</v>
      </c>
      <c r="AC15" s="107">
        <v>0.13504377105081899</v>
      </c>
      <c r="AD15" s="107">
        <v>0.1226125222082397</v>
      </c>
      <c r="AE15" s="107">
        <v>0.24933449970503047</v>
      </c>
      <c r="AF15" s="107">
        <v>0.23204308042552005</v>
      </c>
      <c r="AG15" s="114">
        <v>0.22434539428857772</v>
      </c>
      <c r="AH15" s="114">
        <v>0.21411059768033008</v>
      </c>
      <c r="AI15" s="114">
        <v>0.20499207414428963</v>
      </c>
      <c r="AJ15" s="114">
        <v>0.19540083477959055</v>
      </c>
      <c r="AK15" s="114">
        <v>0.18526531575279037</v>
      </c>
      <c r="AL15" s="114">
        <v>0.1749735982076106</v>
      </c>
      <c r="AM15" s="114">
        <v>0.16474312302537797</v>
      </c>
      <c r="AN15" s="114">
        <v>0.15449213322062796</v>
      </c>
      <c r="AO15" s="114">
        <v>0.14421999757409754</v>
      </c>
      <c r="AP15" s="114">
        <v>0.13391046333597442</v>
      </c>
      <c r="AQ15" s="114">
        <v>0.12355235740186411</v>
      </c>
      <c r="AR15" s="114">
        <v>0.12355235740186411</v>
      </c>
      <c r="AS15" s="114">
        <v>0.12355235740186411</v>
      </c>
      <c r="AT15" s="114">
        <v>0.12355235740186411</v>
      </c>
      <c r="AU15" s="114">
        <v>0.12355235740186411</v>
      </c>
      <c r="AV15" s="114">
        <v>0.12355235740186411</v>
      </c>
      <c r="AW15" s="114">
        <v>0.12355235740186411</v>
      </c>
      <c r="AX15" s="114">
        <v>0.12355235740186411</v>
      </c>
      <c r="AY15" s="114">
        <v>0.12355235740186411</v>
      </c>
      <c r="AZ15" s="114">
        <v>0.12355235740186411</v>
      </c>
      <c r="BA15" s="114">
        <v>0.12355235740186411</v>
      </c>
    </row>
    <row r="16" spans="1:53" s="35" customFormat="1" x14ac:dyDescent="0.35">
      <c r="A16" s="72" t="s">
        <v>5</v>
      </c>
      <c r="B16" s="72" t="s">
        <v>54</v>
      </c>
      <c r="C16" s="116">
        <v>16.848173978547781</v>
      </c>
      <c r="D16" s="116">
        <v>18.366800886588489</v>
      </c>
      <c r="E16" s="116">
        <v>20.430090092905889</v>
      </c>
      <c r="F16" s="116">
        <v>22.761439433735834</v>
      </c>
      <c r="G16" s="116">
        <v>23.207876591440183</v>
      </c>
      <c r="H16" s="116">
        <v>23.186414418151895</v>
      </c>
      <c r="I16" s="116">
        <v>23.587629886767619</v>
      </c>
      <c r="J16" s="116">
        <v>24.565301471912246</v>
      </c>
      <c r="K16" s="116">
        <v>26.682436280275112</v>
      </c>
      <c r="L16" s="116">
        <v>26.943829874063848</v>
      </c>
      <c r="M16" s="116">
        <v>26.591359709422079</v>
      </c>
      <c r="N16" s="116">
        <v>28.094694313537161</v>
      </c>
      <c r="O16" s="116">
        <v>29.492405071309626</v>
      </c>
      <c r="P16" s="116">
        <v>29.466336247527636</v>
      </c>
      <c r="Q16" s="116">
        <v>30.752769907628377</v>
      </c>
      <c r="R16" s="116">
        <v>27.881952284491295</v>
      </c>
      <c r="S16" s="116">
        <v>26.970996384054011</v>
      </c>
      <c r="T16" s="116">
        <v>27.616827162623874</v>
      </c>
      <c r="U16" s="116">
        <v>25.877474731464932</v>
      </c>
      <c r="V16" s="116">
        <v>25.384416508694251</v>
      </c>
      <c r="W16" s="116">
        <v>26.103785013549466</v>
      </c>
      <c r="X16" s="116">
        <v>26.575450917379143</v>
      </c>
      <c r="Y16" s="116">
        <v>24.701875607217531</v>
      </c>
      <c r="Z16" s="116">
        <v>24.945990130292607</v>
      </c>
      <c r="AA16" s="116">
        <v>25.599955891216677</v>
      </c>
      <c r="AB16" s="116">
        <v>25.053414432393847</v>
      </c>
      <c r="AC16" s="116">
        <v>24.135151984565461</v>
      </c>
      <c r="AD16" s="116">
        <v>23.550275000287687</v>
      </c>
      <c r="AE16" s="116">
        <v>24.259831153616418</v>
      </c>
      <c r="AF16" s="116">
        <v>22.599622377319147</v>
      </c>
      <c r="AG16" s="114">
        <v>22.921274643756099</v>
      </c>
      <c r="AH16" s="114">
        <v>22.585588482503191</v>
      </c>
      <c r="AI16" s="114">
        <v>22.297660628365019</v>
      </c>
      <c r="AJ16" s="114">
        <v>22.108900869210093</v>
      </c>
      <c r="AK16" s="114">
        <v>21.836408146861896</v>
      </c>
      <c r="AL16" s="114">
        <v>21.711822471745332</v>
      </c>
      <c r="AM16" s="114">
        <v>21.461107612817333</v>
      </c>
      <c r="AN16" s="114">
        <v>21.33217084940226</v>
      </c>
      <c r="AO16" s="114">
        <v>21.097319822987746</v>
      </c>
      <c r="AP16" s="114">
        <v>20.826506407191335</v>
      </c>
      <c r="AQ16" s="114">
        <v>20.548568045019419</v>
      </c>
      <c r="AR16" s="114">
        <v>20.554889112885697</v>
      </c>
      <c r="AS16" s="114">
        <v>20.643384081117308</v>
      </c>
      <c r="AT16" s="114">
        <v>20.877056750065012</v>
      </c>
      <c r="AU16" s="114">
        <v>20.927810863264838</v>
      </c>
      <c r="AV16" s="114">
        <v>21.010726076599219</v>
      </c>
      <c r="AW16" s="114">
        <v>21.011110196397588</v>
      </c>
      <c r="AX16" s="114">
        <v>21.011400519501006</v>
      </c>
      <c r="AY16" s="114">
        <v>21.01173463312271</v>
      </c>
      <c r="AZ16" s="114">
        <v>21.011882027929062</v>
      </c>
      <c r="BA16" s="114">
        <v>21.012311687394806</v>
      </c>
    </row>
    <row r="17" spans="1:53" s="35" customFormat="1" x14ac:dyDescent="0.35">
      <c r="A17" s="72"/>
      <c r="B17" s="72" t="s">
        <v>205</v>
      </c>
      <c r="C17" s="116">
        <v>2.5979401139847722</v>
      </c>
      <c r="D17" s="116">
        <v>2.8815334982362639</v>
      </c>
      <c r="E17" s="116">
        <v>3.3070101379840078</v>
      </c>
      <c r="F17" s="116">
        <v>3.4392959571223289</v>
      </c>
      <c r="G17" s="116">
        <v>3.3147714462421449</v>
      </c>
      <c r="H17" s="116">
        <v>3.0668734690647459</v>
      </c>
      <c r="I17" s="116">
        <v>2.9124109251209864</v>
      </c>
      <c r="J17" s="116">
        <v>2.7849348120950053</v>
      </c>
      <c r="K17" s="116">
        <v>2.8345042832834002</v>
      </c>
      <c r="L17" s="116">
        <v>2.6074454586042966</v>
      </c>
      <c r="M17" s="116">
        <v>2.5701090655837082</v>
      </c>
      <c r="N17" s="116">
        <v>2.6525369969309294</v>
      </c>
      <c r="O17" s="116">
        <v>2.7494770584699433</v>
      </c>
      <c r="P17" s="116">
        <v>2.7266960282584827</v>
      </c>
      <c r="Q17" s="116">
        <v>2.7926515610489191</v>
      </c>
      <c r="R17" s="116">
        <v>2.8381362042874345</v>
      </c>
      <c r="S17" s="116">
        <v>3.0401860653372759</v>
      </c>
      <c r="T17" s="116">
        <v>3.2526734758559703</v>
      </c>
      <c r="U17" s="116">
        <v>2.3837092797126047</v>
      </c>
      <c r="V17" s="116">
        <v>1.6660191078506055</v>
      </c>
      <c r="W17" s="116">
        <v>1.7093182325968734</v>
      </c>
      <c r="X17" s="116">
        <v>1.3827784462392056</v>
      </c>
      <c r="Y17" s="116">
        <v>1.0988107477828422</v>
      </c>
      <c r="Z17" s="116">
        <v>1.097916031400811</v>
      </c>
      <c r="AA17" s="116">
        <v>1.0029249791796881</v>
      </c>
      <c r="AB17" s="116">
        <v>0.80668110260166292</v>
      </c>
      <c r="AC17" s="116">
        <v>0.7035906011849189</v>
      </c>
      <c r="AD17" s="116">
        <v>0.64715547317013389</v>
      </c>
      <c r="AE17" s="116">
        <v>0.69295730953552248</v>
      </c>
      <c r="AF17" s="116">
        <v>0.65908138023939811</v>
      </c>
      <c r="AG17" s="114">
        <v>0.65333557356373217</v>
      </c>
      <c r="AH17" s="114">
        <v>0.62879613445622473</v>
      </c>
      <c r="AI17" s="114">
        <v>0.60744694069306193</v>
      </c>
      <c r="AJ17" s="114">
        <v>0.58504943236247509</v>
      </c>
      <c r="AK17" s="114">
        <v>0.56069306699899835</v>
      </c>
      <c r="AL17" s="114">
        <v>0.53696335816659935</v>
      </c>
      <c r="AM17" s="114">
        <v>0.51316647813310723</v>
      </c>
      <c r="AN17" s="114">
        <v>0.49122016556296311</v>
      </c>
      <c r="AO17" s="114">
        <v>0.46714045196677562</v>
      </c>
      <c r="AP17" s="114">
        <v>0.4428398814045082</v>
      </c>
      <c r="AQ17" s="114">
        <v>0.41868312412267766</v>
      </c>
      <c r="AR17" s="114">
        <v>0.41868312412267766</v>
      </c>
      <c r="AS17" s="114">
        <v>0.41868312412267766</v>
      </c>
      <c r="AT17" s="114">
        <v>0.41868312412267766</v>
      </c>
      <c r="AU17" s="114">
        <v>0.41868312412267766</v>
      </c>
      <c r="AV17" s="114">
        <v>0.41868312412267766</v>
      </c>
      <c r="AW17" s="114">
        <v>0.41868312412267766</v>
      </c>
      <c r="AX17" s="114">
        <v>0.41868312412267766</v>
      </c>
      <c r="AY17" s="114">
        <v>0.41868312412267766</v>
      </c>
      <c r="AZ17" s="114">
        <v>0.41868312412267766</v>
      </c>
      <c r="BA17" s="114">
        <v>0.41868312412267766</v>
      </c>
    </row>
    <row r="18" spans="1:53" s="35" customFormat="1" x14ac:dyDescent="0.35">
      <c r="A18" s="72" t="s">
        <v>179</v>
      </c>
      <c r="B18" s="72" t="s">
        <v>205</v>
      </c>
      <c r="C18" s="106">
        <v>3.5503738386862523E-3</v>
      </c>
      <c r="D18" s="106">
        <v>3.5027829656234999E-3</v>
      </c>
      <c r="E18" s="106">
        <v>3.4551920925607474E-3</v>
      </c>
      <c r="F18" s="106">
        <v>3.4076012194980045E-3</v>
      </c>
      <c r="G18" s="106">
        <v>3.3600103464352521E-3</v>
      </c>
      <c r="H18" s="106">
        <v>3.3124194733724992E-3</v>
      </c>
      <c r="I18" s="106">
        <v>3.2648286003097472E-3</v>
      </c>
      <c r="J18" s="106">
        <v>3.2172377272470039E-3</v>
      </c>
      <c r="K18" s="106">
        <v>3.6723106527525042E-3</v>
      </c>
      <c r="L18" s="106">
        <v>3.8304733552694983E-3</v>
      </c>
      <c r="M18" s="106">
        <v>4.0075776988064953E-3</v>
      </c>
      <c r="N18" s="106">
        <v>4.4735420678985042E-3</v>
      </c>
      <c r="O18" s="106">
        <v>4.3707836653649962E-3</v>
      </c>
      <c r="P18" s="106">
        <v>4.7581402242239989E-3</v>
      </c>
      <c r="Q18" s="106">
        <v>5.1019310087369943E-3</v>
      </c>
      <c r="R18" s="106">
        <v>5.4557718072958811E-3</v>
      </c>
      <c r="S18" s="106">
        <v>5.8170213753042559E-3</v>
      </c>
      <c r="T18" s="106">
        <v>6.0928281668525342E-3</v>
      </c>
      <c r="U18" s="106">
        <v>6.8213473618474758E-3</v>
      </c>
      <c r="V18" s="106">
        <v>7.5814395919189259E-3</v>
      </c>
      <c r="W18" s="106">
        <v>7.7225381804877282E-3</v>
      </c>
      <c r="X18" s="106">
        <v>6.0576156783747025E-3</v>
      </c>
      <c r="Y18" s="106">
        <v>5.9925376340804574E-3</v>
      </c>
      <c r="Z18" s="106">
        <v>6.0258291145002694E-3</v>
      </c>
      <c r="AA18" s="106">
        <v>5.547953533296927E-3</v>
      </c>
      <c r="AB18" s="106">
        <v>5.2316897482468094E-3</v>
      </c>
      <c r="AC18" s="106">
        <v>5.2237095504967393E-3</v>
      </c>
      <c r="AD18" s="106">
        <v>5.197461431667375E-3</v>
      </c>
      <c r="AE18" s="106">
        <v>4.7929346906099429E-3</v>
      </c>
      <c r="AF18" s="106">
        <v>5.411826658030066E-3</v>
      </c>
      <c r="AG18" s="114">
        <v>5.411826658030066E-3</v>
      </c>
      <c r="AH18" s="114">
        <v>5.411826658030066E-3</v>
      </c>
      <c r="AI18" s="114">
        <v>5.411826658030066E-3</v>
      </c>
      <c r="AJ18" s="114">
        <v>5.411826658030066E-3</v>
      </c>
      <c r="AK18" s="114">
        <v>5.411826658030066E-3</v>
      </c>
      <c r="AL18" s="114">
        <v>5.411826658030066E-3</v>
      </c>
      <c r="AM18" s="114">
        <v>5.411826658030066E-3</v>
      </c>
      <c r="AN18" s="114">
        <v>5.411826658030066E-3</v>
      </c>
      <c r="AO18" s="114">
        <v>5.411826658030066E-3</v>
      </c>
      <c r="AP18" s="114">
        <v>5.411826658030066E-3</v>
      </c>
      <c r="AQ18" s="114">
        <v>5.411826658030066E-3</v>
      </c>
      <c r="AR18" s="114">
        <v>5.411826658030066E-3</v>
      </c>
      <c r="AS18" s="114">
        <v>5.411826658030066E-3</v>
      </c>
      <c r="AT18" s="114">
        <v>5.411826658030066E-3</v>
      </c>
      <c r="AU18" s="114">
        <v>5.411826658030066E-3</v>
      </c>
      <c r="AV18" s="114">
        <v>5.411826658030066E-3</v>
      </c>
      <c r="AW18" s="114">
        <v>5.411826658030066E-3</v>
      </c>
      <c r="AX18" s="114">
        <v>5.411826658030066E-3</v>
      </c>
      <c r="AY18" s="114">
        <v>5.411826658030066E-3</v>
      </c>
      <c r="AZ18" s="114">
        <v>5.411826658030066E-3</v>
      </c>
      <c r="BA18" s="114">
        <v>5.411826658030066E-3</v>
      </c>
    </row>
    <row r="19" spans="1:53" s="35" customFormat="1" x14ac:dyDescent="0.35">
      <c r="A19" s="72" t="s">
        <v>180</v>
      </c>
      <c r="B19" s="72" t="s">
        <v>205</v>
      </c>
      <c r="C19" s="107">
        <v>0.36766778003549999</v>
      </c>
      <c r="D19" s="107">
        <v>0.37175297759144998</v>
      </c>
      <c r="E19" s="107">
        <v>0.37583817514739998</v>
      </c>
      <c r="F19" s="107">
        <v>0.37992337270335003</v>
      </c>
      <c r="G19" s="107">
        <v>0.38400857025929991</v>
      </c>
      <c r="H19" s="107">
        <v>0.38809376781525001</v>
      </c>
      <c r="I19" s="107">
        <v>0.39217896537120001</v>
      </c>
      <c r="J19" s="107">
        <v>0.39626416292715</v>
      </c>
      <c r="K19" s="107">
        <v>0.40034936048310005</v>
      </c>
      <c r="L19" s="107">
        <v>0.40443455803904993</v>
      </c>
      <c r="M19" s="107">
        <v>0.40851975559500003</v>
      </c>
      <c r="N19" s="107">
        <v>0.42213708078150003</v>
      </c>
      <c r="O19" s="107">
        <v>0.43575440596800002</v>
      </c>
      <c r="P19" s="107">
        <v>0.44810216085937499</v>
      </c>
      <c r="Q19" s="107">
        <v>0.46168101421875002</v>
      </c>
      <c r="R19" s="107">
        <v>0.47525986757812494</v>
      </c>
      <c r="S19" s="107">
        <v>0.48883872093749992</v>
      </c>
      <c r="T19" s="107">
        <v>0.50241757429687495</v>
      </c>
      <c r="U19" s="107">
        <v>0.51599642765625009</v>
      </c>
      <c r="V19" s="107">
        <v>0.48204929425781257</v>
      </c>
      <c r="W19" s="107">
        <v>0.44810216085937499</v>
      </c>
      <c r="X19" s="107">
        <v>0.42094445414062498</v>
      </c>
      <c r="Y19" s="107">
        <v>0.42094445414062498</v>
      </c>
      <c r="Z19" s="107">
        <v>0.40736560078125</v>
      </c>
      <c r="AA19" s="107">
        <v>0.40736560078125</v>
      </c>
      <c r="AB19" s="107">
        <v>0.42094445414062498</v>
      </c>
      <c r="AC19" s="107">
        <v>0.44131273417968747</v>
      </c>
      <c r="AD19" s="107">
        <v>0.46168101421875002</v>
      </c>
      <c r="AE19" s="107">
        <v>0.47525986757812494</v>
      </c>
      <c r="AF19" s="107">
        <v>0.47525986757812494</v>
      </c>
      <c r="AG19" s="114">
        <v>0.47525986757812494</v>
      </c>
      <c r="AH19" s="114">
        <v>0.47525986757812494</v>
      </c>
      <c r="AI19" s="114">
        <v>0.47525986757812494</v>
      </c>
      <c r="AJ19" s="114">
        <v>0.47525986757812494</v>
      </c>
      <c r="AK19" s="114">
        <v>0.47525986757812494</v>
      </c>
      <c r="AL19" s="114">
        <v>0.47525986757812494</v>
      </c>
      <c r="AM19" s="114">
        <v>0.47525986757812494</v>
      </c>
      <c r="AN19" s="114">
        <v>0.47525986757812494</v>
      </c>
      <c r="AO19" s="114">
        <v>0.47525986757812494</v>
      </c>
      <c r="AP19" s="114">
        <v>0.47525986757812494</v>
      </c>
      <c r="AQ19" s="114">
        <v>0.47525986757812494</v>
      </c>
      <c r="AR19" s="114">
        <v>0.47525986757812494</v>
      </c>
      <c r="AS19" s="114">
        <v>0.47525986757812494</v>
      </c>
      <c r="AT19" s="114">
        <v>0.47525986757812494</v>
      </c>
      <c r="AU19" s="114">
        <v>0.47525986757812494</v>
      </c>
      <c r="AV19" s="114">
        <v>0.47525986757812494</v>
      </c>
      <c r="AW19" s="114">
        <v>0.47525986757812494</v>
      </c>
      <c r="AX19" s="114">
        <v>0.47525986757812494</v>
      </c>
      <c r="AY19" s="114">
        <v>0.47525986757812494</v>
      </c>
      <c r="AZ19" s="114">
        <v>0.47525986757812494</v>
      </c>
      <c r="BA19" s="114">
        <v>0.47525986757812494</v>
      </c>
    </row>
    <row r="20" spans="1:53" s="35" customFormat="1" x14ac:dyDescent="0.35">
      <c r="A20" s="72" t="s">
        <v>51</v>
      </c>
      <c r="B20" s="72" t="s">
        <v>54</v>
      </c>
      <c r="C20" s="107">
        <v>1.7173316943619198E-2</v>
      </c>
      <c r="D20" s="107">
        <v>1.39104408826656E-2</v>
      </c>
      <c r="E20" s="107">
        <v>1.26412821243072E-2</v>
      </c>
      <c r="F20" s="107">
        <v>1.3584182354870401E-2</v>
      </c>
      <c r="G20" s="107">
        <v>1.6424041844246399E-2</v>
      </c>
      <c r="H20" s="107">
        <v>1.05116964642144E-2</v>
      </c>
      <c r="I20" s="107">
        <v>1.0068179691024E-2</v>
      </c>
      <c r="J20" s="107">
        <v>7.3811630168640003E-3</v>
      </c>
      <c r="K20" s="107">
        <v>5.8278365701919998E-3</v>
      </c>
      <c r="L20" s="107">
        <v>4.8210367750272003E-3</v>
      </c>
      <c r="M20" s="107">
        <v>4.7384180546975992E-3</v>
      </c>
      <c r="N20" s="107">
        <v>4.7508853758911999E-3</v>
      </c>
      <c r="O20" s="107">
        <v>3.8457505876608E-3</v>
      </c>
      <c r="P20" s="107">
        <v>6.9046476408000006E-3</v>
      </c>
      <c r="Q20" s="107">
        <v>5.7933033670511998E-3</v>
      </c>
      <c r="R20" s="107">
        <v>6.9928886048112003E-3</v>
      </c>
      <c r="S20" s="107">
        <v>8.9147296523376003E-3</v>
      </c>
      <c r="T20" s="107">
        <v>9.9798748987391991E-3</v>
      </c>
      <c r="U20" s="107">
        <v>1.0572583369420799E-2</v>
      </c>
      <c r="V20" s="107">
        <v>8.6711097747456008E-3</v>
      </c>
      <c r="W20" s="107">
        <v>9.1488873176064009E-3</v>
      </c>
      <c r="X20" s="107">
        <v>1.04156190212256E-2</v>
      </c>
      <c r="Y20" s="107">
        <v>7.1187355721663995E-3</v>
      </c>
      <c r="Z20" s="107">
        <v>7.2524831101632003E-3</v>
      </c>
      <c r="AA20" s="107">
        <v>4.1795084547216E-3</v>
      </c>
      <c r="AB20" s="107">
        <v>4.5578648134656004E-3</v>
      </c>
      <c r="AC20" s="107">
        <v>3.7136220226560001E-3</v>
      </c>
      <c r="AD20" s="107">
        <v>1.8715805402112001E-3</v>
      </c>
      <c r="AE20" s="107">
        <v>1.69488898854912E-3</v>
      </c>
      <c r="AF20" s="107">
        <v>1.69162435233792E-3</v>
      </c>
      <c r="AG20" s="114">
        <v>0</v>
      </c>
      <c r="AH20" s="114">
        <v>0</v>
      </c>
      <c r="AI20" s="114">
        <v>0</v>
      </c>
      <c r="AJ20" s="114">
        <v>0</v>
      </c>
      <c r="AK20" s="114">
        <v>0</v>
      </c>
      <c r="AL20" s="114">
        <v>0</v>
      </c>
      <c r="AM20" s="114">
        <v>0</v>
      </c>
      <c r="AN20" s="114">
        <v>0</v>
      </c>
      <c r="AO20" s="114">
        <v>0</v>
      </c>
      <c r="AP20" s="114">
        <v>0</v>
      </c>
      <c r="AQ20" s="114">
        <v>0</v>
      </c>
      <c r="AR20" s="114">
        <v>0</v>
      </c>
      <c r="AS20" s="114">
        <v>0</v>
      </c>
      <c r="AT20" s="114">
        <v>0</v>
      </c>
      <c r="AU20" s="114">
        <v>0</v>
      </c>
      <c r="AV20" s="114">
        <v>0</v>
      </c>
      <c r="AW20" s="114">
        <v>0</v>
      </c>
      <c r="AX20" s="114">
        <v>0</v>
      </c>
      <c r="AY20" s="114">
        <v>0</v>
      </c>
      <c r="AZ20" s="114">
        <v>0</v>
      </c>
      <c r="BA20" s="114">
        <v>0</v>
      </c>
    </row>
    <row r="21" spans="1:53" s="35" customFormat="1" x14ac:dyDescent="0.35">
      <c r="A21" s="72"/>
      <c r="B21" s="72" t="s">
        <v>205</v>
      </c>
      <c r="C21" s="107">
        <v>0.50453402354522681</v>
      </c>
      <c r="D21" s="107">
        <v>0.51271772147707384</v>
      </c>
      <c r="E21" s="107">
        <v>0.54647986386014902</v>
      </c>
      <c r="F21" s="107">
        <v>0.59018097631841893</v>
      </c>
      <c r="G21" s="107">
        <v>0.66168999920299931</v>
      </c>
      <c r="H21" s="107">
        <v>0.63372012919481235</v>
      </c>
      <c r="I21" s="107">
        <v>0.61824447985886632</v>
      </c>
      <c r="J21" s="107">
        <v>0.61987608420903773</v>
      </c>
      <c r="K21" s="107">
        <v>0.62231398417528405</v>
      </c>
      <c r="L21" s="107">
        <v>0.66443380308036137</v>
      </c>
      <c r="M21" s="107">
        <v>0.66489739596207065</v>
      </c>
      <c r="N21" s="107">
        <v>0.67900648564671506</v>
      </c>
      <c r="O21" s="107">
        <v>0.66676927659001695</v>
      </c>
      <c r="P21" s="107">
        <v>0.68945095611056972</v>
      </c>
      <c r="Q21" s="107">
        <v>0.71086848750148879</v>
      </c>
      <c r="R21" s="107">
        <v>0.66709356495477357</v>
      </c>
      <c r="S21" s="107">
        <v>0.59345139593515372</v>
      </c>
      <c r="T21" s="107">
        <v>0.58698099425767425</v>
      </c>
      <c r="U21" s="107">
        <v>0.60222647795495476</v>
      </c>
      <c r="V21" s="107">
        <v>0.57187724447076527</v>
      </c>
      <c r="W21" s="107">
        <v>0.59496399828696389</v>
      </c>
      <c r="X21" s="107">
        <v>0.57494299247248593</v>
      </c>
      <c r="Y21" s="107">
        <v>0.5735362909434677</v>
      </c>
      <c r="Z21" s="107">
        <v>0.53763734552728148</v>
      </c>
      <c r="AA21" s="107">
        <v>0.52243230120132589</v>
      </c>
      <c r="AB21" s="107">
        <v>0.53252206681889858</v>
      </c>
      <c r="AC21" s="107">
        <v>0.55913814334361678</v>
      </c>
      <c r="AD21" s="107">
        <v>0.54669474662900353</v>
      </c>
      <c r="AE21" s="107">
        <v>0.5649496130249142</v>
      </c>
      <c r="AF21" s="107">
        <v>0.58717934874287347</v>
      </c>
      <c r="AG21" s="114">
        <v>0.58254806998596576</v>
      </c>
      <c r="AH21" s="114">
        <v>0.59013783795759633</v>
      </c>
      <c r="AI21" s="114">
        <v>0.59726920081030688</v>
      </c>
      <c r="AJ21" s="114">
        <v>0.60296790368459963</v>
      </c>
      <c r="AK21" s="114">
        <v>0.60762294303913389</v>
      </c>
      <c r="AL21" s="114">
        <v>0.61138255853460366</v>
      </c>
      <c r="AM21" s="114">
        <v>0.61442366285604122</v>
      </c>
      <c r="AN21" s="114">
        <v>0.6176472428302815</v>
      </c>
      <c r="AO21" s="114">
        <v>0.6198581671506489</v>
      </c>
      <c r="AP21" s="114">
        <v>0.62191470749195432</v>
      </c>
      <c r="AQ21" s="114">
        <v>0.62351255871541666</v>
      </c>
      <c r="AR21" s="114">
        <v>0.62351255871541666</v>
      </c>
      <c r="AS21" s="114">
        <v>0.62351255871541666</v>
      </c>
      <c r="AT21" s="114">
        <v>0.62351255871541666</v>
      </c>
      <c r="AU21" s="114">
        <v>0.62351255871541666</v>
      </c>
      <c r="AV21" s="114">
        <v>0.62351255871541666</v>
      </c>
      <c r="AW21" s="114">
        <v>0.62351255871541666</v>
      </c>
      <c r="AX21" s="114">
        <v>0.62351255871541666</v>
      </c>
      <c r="AY21" s="114">
        <v>0.62351255871541666</v>
      </c>
      <c r="AZ21" s="114">
        <v>0.62351255871541666</v>
      </c>
      <c r="BA21" s="114">
        <v>0.62351255871541666</v>
      </c>
    </row>
    <row r="22" spans="1:53" s="35" customFormat="1" x14ac:dyDescent="0.35">
      <c r="A22" s="72" t="s">
        <v>13</v>
      </c>
      <c r="B22" s="72" t="s">
        <v>54</v>
      </c>
      <c r="C22" s="107">
        <v>0.71388727389873152</v>
      </c>
      <c r="D22" s="107">
        <v>0.67265606063060635</v>
      </c>
      <c r="E22" s="107">
        <v>0.72761552997708001</v>
      </c>
      <c r="F22" s="107">
        <v>0.49532902095553294</v>
      </c>
      <c r="G22" s="107">
        <v>0.59530122835403065</v>
      </c>
      <c r="H22" s="107">
        <v>0.60907201564304991</v>
      </c>
      <c r="I22" s="107">
        <v>0.63660470112279899</v>
      </c>
      <c r="J22" s="107">
        <v>0.74018625313903741</v>
      </c>
      <c r="K22" s="107">
        <v>0.79049629325285542</v>
      </c>
      <c r="L22" s="107">
        <v>0.64442428238011484</v>
      </c>
      <c r="M22" s="107">
        <v>0.72954939284367537</v>
      </c>
      <c r="N22" s="107">
        <v>0.80028835868199588</v>
      </c>
      <c r="O22" s="107">
        <v>0.74398685860582281</v>
      </c>
      <c r="P22" s="107">
        <v>0.78012262496922324</v>
      </c>
      <c r="Q22" s="107">
        <v>0.85607132110480888</v>
      </c>
      <c r="R22" s="107">
        <v>1.0058054954651479</v>
      </c>
      <c r="S22" s="107">
        <v>1.1454616842643641</v>
      </c>
      <c r="T22" s="107">
        <v>1.2819782554730403</v>
      </c>
      <c r="U22" s="107">
        <v>1.3054705610309596</v>
      </c>
      <c r="V22" s="107">
        <v>1.3462356957835473</v>
      </c>
      <c r="W22" s="107">
        <v>1.3712664947100184</v>
      </c>
      <c r="X22" s="107">
        <v>1.4630431325518292</v>
      </c>
      <c r="Y22" s="107">
        <v>1.5647950287220018</v>
      </c>
      <c r="Z22" s="107">
        <v>1.4162122849601295</v>
      </c>
      <c r="AA22" s="107">
        <v>1.5054273689337956</v>
      </c>
      <c r="AB22" s="107">
        <v>1.5376890066349738</v>
      </c>
      <c r="AC22" s="107">
        <v>1.4044060111187384</v>
      </c>
      <c r="AD22" s="107">
        <v>1.4769828623616852</v>
      </c>
      <c r="AE22" s="107">
        <v>1.3150925293835711</v>
      </c>
      <c r="AF22" s="107">
        <v>1.0607685367256725</v>
      </c>
      <c r="AG22" s="114">
        <v>0.85586751029792218</v>
      </c>
      <c r="AH22" s="114" t="s">
        <v>38</v>
      </c>
      <c r="AI22" s="114" t="s">
        <v>38</v>
      </c>
      <c r="AJ22" s="114" t="s">
        <v>38</v>
      </c>
      <c r="AK22" s="114" t="s">
        <v>38</v>
      </c>
      <c r="AL22" s="114" t="s">
        <v>38</v>
      </c>
      <c r="AM22" s="114" t="s">
        <v>38</v>
      </c>
      <c r="AN22" s="114" t="s">
        <v>38</v>
      </c>
      <c r="AO22" s="114" t="s">
        <v>38</v>
      </c>
      <c r="AP22" s="114" t="s">
        <v>38</v>
      </c>
      <c r="AQ22" s="114" t="s">
        <v>38</v>
      </c>
      <c r="AR22" s="114" t="s">
        <v>38</v>
      </c>
      <c r="AS22" s="114" t="s">
        <v>38</v>
      </c>
      <c r="AT22" s="114" t="s">
        <v>38</v>
      </c>
      <c r="AU22" s="114" t="s">
        <v>38</v>
      </c>
      <c r="AV22" s="114" t="s">
        <v>38</v>
      </c>
      <c r="AW22" s="114" t="s">
        <v>38</v>
      </c>
      <c r="AX22" s="114" t="s">
        <v>38</v>
      </c>
      <c r="AY22" s="114" t="s">
        <v>38</v>
      </c>
      <c r="AZ22" s="114" t="s">
        <v>38</v>
      </c>
      <c r="BA22" s="114" t="s">
        <v>38</v>
      </c>
    </row>
    <row r="23" spans="1:53" s="35" customFormat="1" x14ac:dyDescent="0.35">
      <c r="A23" s="72"/>
      <c r="B23" s="72" t="s">
        <v>205</v>
      </c>
      <c r="C23" s="107">
        <v>0.13126549538527005</v>
      </c>
      <c r="D23" s="107">
        <v>0.11924739926345175</v>
      </c>
      <c r="E23" s="107">
        <v>0.12916399758650002</v>
      </c>
      <c r="F23" s="107">
        <v>8.5026635130495506E-2</v>
      </c>
      <c r="G23" s="107">
        <v>9.9053296164035715E-2</v>
      </c>
      <c r="H23" s="107">
        <v>9.8066517461626715E-2</v>
      </c>
      <c r="I23" s="107">
        <v>0.10017887573464611</v>
      </c>
      <c r="J23" s="107">
        <v>0.11343992774120959</v>
      </c>
      <c r="K23" s="107">
        <v>0.11813174083489328</v>
      </c>
      <c r="L23" s="107">
        <v>0.10309379779147844</v>
      </c>
      <c r="M23" s="107">
        <v>9.003770997831391E-2</v>
      </c>
      <c r="N23" s="107">
        <v>8.1295442792549744E-2</v>
      </c>
      <c r="O23" s="107">
        <v>7.6849712066697481E-2</v>
      </c>
      <c r="P23" s="107">
        <v>6.6578292031457334E-2</v>
      </c>
      <c r="Q23" s="107">
        <v>6.0937003643662786E-2</v>
      </c>
      <c r="R23" s="107">
        <v>4.7425048644005569E-2</v>
      </c>
      <c r="S23" s="107">
        <v>3.4022397081086501E-2</v>
      </c>
      <c r="T23" s="107">
        <v>1.8711705632182097E-2</v>
      </c>
      <c r="U23" s="107">
        <v>1.1413689404050763E-2</v>
      </c>
      <c r="V23" s="107">
        <v>5.4044079664062501E-3</v>
      </c>
      <c r="W23" s="107">
        <v>0</v>
      </c>
      <c r="X23" s="107">
        <v>0</v>
      </c>
      <c r="Y23" s="107">
        <v>0</v>
      </c>
      <c r="Z23" s="107">
        <v>0.17328305558835841</v>
      </c>
      <c r="AA23" s="107">
        <v>0.18259792837167796</v>
      </c>
      <c r="AB23" s="107">
        <v>0.18781850010555071</v>
      </c>
      <c r="AC23" s="107">
        <v>0.1807376737581162</v>
      </c>
      <c r="AD23" s="107">
        <v>0.18975136852831359</v>
      </c>
      <c r="AE23" s="107">
        <v>0.18718055278215764</v>
      </c>
      <c r="AF23" s="107">
        <v>0.13792752938744915</v>
      </c>
      <c r="AG23" s="114">
        <v>0.12576756653377832</v>
      </c>
      <c r="AH23" s="114" t="s">
        <v>38</v>
      </c>
      <c r="AI23" s="114" t="s">
        <v>38</v>
      </c>
      <c r="AJ23" s="114" t="s">
        <v>38</v>
      </c>
      <c r="AK23" s="114" t="s">
        <v>38</v>
      </c>
      <c r="AL23" s="114" t="s">
        <v>38</v>
      </c>
      <c r="AM23" s="114" t="s">
        <v>38</v>
      </c>
      <c r="AN23" s="114" t="s">
        <v>38</v>
      </c>
      <c r="AO23" s="114" t="s">
        <v>38</v>
      </c>
      <c r="AP23" s="114" t="s">
        <v>38</v>
      </c>
      <c r="AQ23" s="114" t="s">
        <v>38</v>
      </c>
      <c r="AR23" s="114" t="s">
        <v>38</v>
      </c>
      <c r="AS23" s="114" t="s">
        <v>38</v>
      </c>
      <c r="AT23" s="114" t="s">
        <v>38</v>
      </c>
      <c r="AU23" s="114" t="s">
        <v>38</v>
      </c>
      <c r="AV23" s="114" t="s">
        <v>38</v>
      </c>
      <c r="AW23" s="114" t="s">
        <v>38</v>
      </c>
      <c r="AX23" s="114" t="s">
        <v>38</v>
      </c>
      <c r="AY23" s="114" t="s">
        <v>38</v>
      </c>
      <c r="AZ23" s="114" t="s">
        <v>38</v>
      </c>
      <c r="BA23" s="114" t="s">
        <v>38</v>
      </c>
    </row>
    <row r="24" spans="1:53" s="35" customFormat="1" x14ac:dyDescent="0.35">
      <c r="A24" s="72" t="s">
        <v>181</v>
      </c>
      <c r="B24" s="72" t="s">
        <v>205</v>
      </c>
      <c r="C24" s="106">
        <v>3.2571648000000002E-3</v>
      </c>
      <c r="D24" s="106">
        <v>3.2571648000000002E-3</v>
      </c>
      <c r="E24" s="106">
        <v>3.2571648000000002E-3</v>
      </c>
      <c r="F24" s="106">
        <v>3.2571648000000002E-3</v>
      </c>
      <c r="G24" s="106">
        <v>3.2571648000000002E-3</v>
      </c>
      <c r="H24" s="106">
        <v>3.2571648000000002E-3</v>
      </c>
      <c r="I24" s="106">
        <v>3.2571648000000002E-3</v>
      </c>
      <c r="J24" s="106">
        <v>3.2571648000000002E-3</v>
      </c>
      <c r="K24" s="106">
        <v>3.2571648000000002E-3</v>
      </c>
      <c r="L24" s="106">
        <v>3.2571648000000002E-3</v>
      </c>
      <c r="M24" s="106">
        <v>3.2571648000000002E-3</v>
      </c>
      <c r="N24" s="106">
        <v>3.4675776460800002E-3</v>
      </c>
      <c r="O24" s="106">
        <v>3.2229645696E-3</v>
      </c>
      <c r="P24" s="106">
        <v>3.1532612428800001E-3</v>
      </c>
      <c r="Q24" s="106">
        <v>3.1529355263999999E-3</v>
      </c>
      <c r="R24" s="106">
        <v>3.1294839398400003E-3</v>
      </c>
      <c r="S24" s="106">
        <v>3.1294839398400003E-3</v>
      </c>
      <c r="T24" s="106">
        <v>3.16368417024E-3</v>
      </c>
      <c r="U24" s="106">
        <v>3.1158038476799999E-3</v>
      </c>
      <c r="V24" s="106">
        <v>3.0936551270399999E-3</v>
      </c>
      <c r="W24" s="106">
        <v>3.0975637248000002E-3</v>
      </c>
      <c r="X24" s="106">
        <v>2.63081200896E-3</v>
      </c>
      <c r="Y24" s="106">
        <v>2.3386443263999999E-3</v>
      </c>
      <c r="Z24" s="106">
        <v>2.5536172032E-3</v>
      </c>
      <c r="AA24" s="106">
        <v>2.3979247257599999E-3</v>
      </c>
      <c r="AB24" s="106">
        <v>2.4787024128000001E-3</v>
      </c>
      <c r="AC24" s="106">
        <v>2.3871760819199998E-3</v>
      </c>
      <c r="AD24" s="106">
        <v>2.29564975104E-3</v>
      </c>
      <c r="AE24" s="106">
        <v>2.4956396697600001E-3</v>
      </c>
      <c r="AF24" s="106">
        <v>2.5311427660799999E-3</v>
      </c>
      <c r="AG24" s="120">
        <v>2.5311427660799999E-3</v>
      </c>
      <c r="AH24" s="120">
        <v>2.5311427660799999E-3</v>
      </c>
      <c r="AI24" s="120">
        <v>2.5311427660799999E-3</v>
      </c>
      <c r="AJ24" s="120">
        <v>2.5311427660799999E-3</v>
      </c>
      <c r="AK24" s="120">
        <v>2.5311427660799999E-3</v>
      </c>
      <c r="AL24" s="120">
        <v>2.5311427660799999E-3</v>
      </c>
      <c r="AM24" s="120">
        <v>2.5311427660799999E-3</v>
      </c>
      <c r="AN24" s="120">
        <v>2.5311427660799999E-3</v>
      </c>
      <c r="AO24" s="120">
        <v>2.5311427660799999E-3</v>
      </c>
      <c r="AP24" s="120">
        <v>2.5311427660799999E-3</v>
      </c>
      <c r="AQ24" s="120">
        <v>2.5311427660799999E-3</v>
      </c>
      <c r="AR24" s="120">
        <v>2.5311427660799999E-3</v>
      </c>
      <c r="AS24" s="120">
        <v>2.5311427660799999E-3</v>
      </c>
      <c r="AT24" s="120">
        <v>2.5311427660799999E-3</v>
      </c>
      <c r="AU24" s="120">
        <v>2.5311427660799999E-3</v>
      </c>
      <c r="AV24" s="120">
        <v>2.5311427660799999E-3</v>
      </c>
      <c r="AW24" s="120">
        <v>2.5311427660799999E-3</v>
      </c>
      <c r="AX24" s="120">
        <v>2.5311427660799999E-3</v>
      </c>
      <c r="AY24" s="120">
        <v>2.5311427660799999E-3</v>
      </c>
      <c r="AZ24" s="120">
        <v>2.5311427660799999E-3</v>
      </c>
      <c r="BA24" s="120">
        <v>2.5311427660799999E-3</v>
      </c>
    </row>
    <row r="25" spans="1:53" s="35" customFormat="1" x14ac:dyDescent="0.35">
      <c r="A25" s="73" t="s">
        <v>206</v>
      </c>
      <c r="B25" s="73"/>
      <c r="C25" s="113">
        <f>SUM(C7:C24)</f>
        <v>74.125767925056493</v>
      </c>
      <c r="D25" s="113">
        <f t="shared" ref="D25:AG25" si="0">SUM(D7:D24)</f>
        <v>77.229059776285141</v>
      </c>
      <c r="E25" s="113">
        <f t="shared" si="0"/>
        <v>81.991131171277559</v>
      </c>
      <c r="F25" s="113">
        <f t="shared" si="0"/>
        <v>85.798562374006337</v>
      </c>
      <c r="G25" s="113">
        <f t="shared" si="0"/>
        <v>84.695706231164507</v>
      </c>
      <c r="H25" s="113">
        <f t="shared" si="0"/>
        <v>85.599099669570094</v>
      </c>
      <c r="I25" s="113">
        <f t="shared" si="0"/>
        <v>86.669372610998906</v>
      </c>
      <c r="J25" s="113">
        <f t="shared" si="0"/>
        <v>89.33097796625799</v>
      </c>
      <c r="K25" s="113">
        <f t="shared" si="0"/>
        <v>93.372413345063094</v>
      </c>
      <c r="L25" s="113">
        <f t="shared" si="0"/>
        <v>91.65350464930124</v>
      </c>
      <c r="M25" s="113">
        <f t="shared" si="0"/>
        <v>94.816606888203836</v>
      </c>
      <c r="N25" s="113">
        <f t="shared" si="0"/>
        <v>98.787829782321083</v>
      </c>
      <c r="O25" s="113">
        <f t="shared" si="0"/>
        <v>102.21349546296709</v>
      </c>
      <c r="P25" s="113">
        <f t="shared" si="0"/>
        <v>104.14620087328902</v>
      </c>
      <c r="Q25" s="113">
        <f t="shared" si="0"/>
        <v>106.29739642541159</v>
      </c>
      <c r="R25" s="113">
        <f t="shared" si="0"/>
        <v>100.52666762213842</v>
      </c>
      <c r="S25" s="113">
        <f t="shared" si="0"/>
        <v>95.822801808500714</v>
      </c>
      <c r="T25" s="113">
        <f t="shared" si="0"/>
        <v>95.301100774533055</v>
      </c>
      <c r="U25" s="113">
        <f t="shared" si="0"/>
        <v>92.108554725106998</v>
      </c>
      <c r="V25" s="113">
        <f t="shared" si="0"/>
        <v>91.387280663688898</v>
      </c>
      <c r="W25" s="113">
        <f t="shared" si="0"/>
        <v>93.260299746141484</v>
      </c>
      <c r="X25" s="113">
        <f t="shared" si="0"/>
        <v>92.815870738214215</v>
      </c>
      <c r="Y25" s="113">
        <f t="shared" si="0"/>
        <v>90.810758260034063</v>
      </c>
      <c r="Z25" s="113">
        <f t="shared" si="0"/>
        <v>88.968108701168291</v>
      </c>
      <c r="AA25" s="113">
        <f t="shared" si="0"/>
        <v>89.627306182712459</v>
      </c>
      <c r="AB25" s="113">
        <f t="shared" si="0"/>
        <v>88.890582906240638</v>
      </c>
      <c r="AC25" s="113">
        <f t="shared" si="0"/>
        <v>87.790707236247755</v>
      </c>
      <c r="AD25" s="113">
        <f t="shared" si="0"/>
        <v>87.136306596640779</v>
      </c>
      <c r="AE25" s="113">
        <f t="shared" si="0"/>
        <v>88.495593839951212</v>
      </c>
      <c r="AF25" s="113">
        <f t="shared" si="0"/>
        <v>84.701464018921826</v>
      </c>
      <c r="AG25" s="115">
        <f t="shared" si="0"/>
        <v>83.819560120806997</v>
      </c>
      <c r="AH25" s="115">
        <f t="shared" ref="AH25" si="1">SUM(AH7:AH24)</f>
        <v>81.161194527448288</v>
      </c>
      <c r="AI25" s="115">
        <f t="shared" ref="AI25" si="2">SUM(AI7:AI24)</f>
        <v>79.335004577310869</v>
      </c>
      <c r="AJ25" s="115">
        <f t="shared" ref="AJ25" si="3">SUM(AJ7:AJ24)</f>
        <v>78.002374930972195</v>
      </c>
      <c r="AK25" s="115">
        <f t="shared" ref="AK25" si="4">SUM(AK7:AK24)</f>
        <v>76.571761565189135</v>
      </c>
      <c r="AL25" s="115">
        <f t="shared" ref="AL25" si="5">SUM(AL7:AL24)</f>
        <v>75.715863023736361</v>
      </c>
      <c r="AM25" s="115">
        <f t="shared" ref="AM25" si="6">SUM(AM7:AM24)</f>
        <v>74.326731837030565</v>
      </c>
      <c r="AN25" s="115">
        <f t="shared" ref="AN25" si="7">SUM(AN7:AN24)</f>
        <v>73.208800784693693</v>
      </c>
      <c r="AO25" s="115">
        <f t="shared" ref="AO25" si="8">SUM(AO7:AO24)</f>
        <v>71.939868583695301</v>
      </c>
      <c r="AP25" s="115">
        <f t="shared" ref="AP25" si="9">SUM(AP7:AP24)</f>
        <v>70.587443340688509</v>
      </c>
      <c r="AQ25" s="115">
        <f t="shared" ref="AQ25" si="10">SUM(AQ7:AQ24)</f>
        <v>69.190597914689221</v>
      </c>
      <c r="AR25" s="115">
        <f t="shared" ref="AR25" si="11">SUM(AR7:AR24)</f>
        <v>69.217856408279715</v>
      </c>
      <c r="AS25" s="115">
        <f t="shared" ref="AS25" si="12">SUM(AS7:AS24)</f>
        <v>69.599474632462844</v>
      </c>
      <c r="AT25" s="115">
        <f t="shared" ref="AT25" si="13">SUM(AT7:AT24)</f>
        <v>70.608255716876698</v>
      </c>
      <c r="AU25" s="115">
        <f t="shared" ref="AU25" si="14">SUM(AU7:AU24)</f>
        <v>70.826445688367087</v>
      </c>
      <c r="AV25" s="115">
        <f t="shared" ref="AV25" si="15">SUM(AV7:AV24)</f>
        <v>71.181515393981883</v>
      </c>
      <c r="AW25" s="115">
        <f t="shared" ref="AW25" si="16">SUM(AW7:AW24)</f>
        <v>71.876072652236161</v>
      </c>
      <c r="AX25" s="115">
        <f t="shared" ref="AX25" si="17">SUM(AX7:AX24)</f>
        <v>72.564682935637947</v>
      </c>
      <c r="AY25" s="115">
        <f t="shared" ref="AY25" si="18">SUM(AY7:AY24)</f>
        <v>73.252290892901655</v>
      </c>
      <c r="AZ25" s="115">
        <f t="shared" ref="AZ25" si="19">SUM(AZ7:AZ24)</f>
        <v>73.929522092944609</v>
      </c>
      <c r="BA25" s="115">
        <f t="shared" ref="BA25" si="20">SUM(BA7:BA24)</f>
        <v>74.620650931643397</v>
      </c>
    </row>
    <row r="26" spans="1:53" s="35" customFormat="1" x14ac:dyDescent="0.35">
      <c r="A26" s="74"/>
      <c r="B26" s="74"/>
    </row>
    <row r="27" spans="1:53" s="35" customFormat="1" x14ac:dyDescent="0.35">
      <c r="A27" s="31" t="s">
        <v>207</v>
      </c>
      <c r="B27" s="11"/>
    </row>
    <row r="28" spans="1:53" s="35" customFormat="1" x14ac:dyDescent="0.35"/>
    <row r="29" spans="1:53" s="35" customFormat="1" x14ac:dyDescent="0.35">
      <c r="A29" s="5"/>
      <c r="B29" s="5"/>
      <c r="C29" s="5">
        <v>1990</v>
      </c>
      <c r="D29" s="5">
        <v>1991</v>
      </c>
      <c r="E29" s="5">
        <v>1992</v>
      </c>
      <c r="F29" s="5">
        <v>1993</v>
      </c>
      <c r="G29" s="5">
        <v>1994</v>
      </c>
      <c r="H29" s="5">
        <v>1995</v>
      </c>
      <c r="I29" s="5">
        <v>1996</v>
      </c>
      <c r="J29" s="5">
        <v>1997</v>
      </c>
      <c r="K29" s="5">
        <v>1998</v>
      </c>
      <c r="L29" s="5">
        <v>1999</v>
      </c>
      <c r="M29" s="5">
        <v>2000</v>
      </c>
      <c r="N29" s="5">
        <v>2001</v>
      </c>
      <c r="O29" s="5">
        <v>2002</v>
      </c>
      <c r="P29" s="5">
        <v>2003</v>
      </c>
      <c r="Q29" s="5">
        <v>2004</v>
      </c>
      <c r="R29" s="5">
        <v>2005</v>
      </c>
      <c r="S29" s="5">
        <v>2006</v>
      </c>
      <c r="T29" s="5">
        <v>2007</v>
      </c>
      <c r="U29" s="5">
        <v>2008</v>
      </c>
      <c r="V29" s="5">
        <v>2009</v>
      </c>
      <c r="W29" s="5">
        <v>2010</v>
      </c>
      <c r="X29" s="5">
        <v>2011</v>
      </c>
      <c r="Y29" s="5">
        <v>2012</v>
      </c>
      <c r="Z29" s="5">
        <v>2013</v>
      </c>
      <c r="AA29" s="5">
        <v>2014</v>
      </c>
      <c r="AB29" s="5">
        <v>2015</v>
      </c>
      <c r="AC29" s="5">
        <v>2016</v>
      </c>
      <c r="AD29" s="5">
        <v>2017</v>
      </c>
      <c r="AE29" s="5">
        <v>2018</v>
      </c>
      <c r="AF29" s="5">
        <v>2019</v>
      </c>
      <c r="AG29" s="5">
        <v>2020</v>
      </c>
      <c r="AH29" s="5">
        <v>2021</v>
      </c>
      <c r="AI29" s="5">
        <v>2022</v>
      </c>
      <c r="AJ29" s="5">
        <v>2023</v>
      </c>
      <c r="AK29" s="5">
        <v>2024</v>
      </c>
      <c r="AL29" s="5">
        <v>2025</v>
      </c>
      <c r="AM29" s="5">
        <v>2026</v>
      </c>
      <c r="AN29" s="5">
        <v>2027</v>
      </c>
      <c r="AO29" s="5">
        <v>2028</v>
      </c>
      <c r="AP29" s="5">
        <v>2029</v>
      </c>
      <c r="AQ29" s="5">
        <v>2030</v>
      </c>
      <c r="AR29" s="5">
        <v>2031</v>
      </c>
      <c r="AS29" s="5">
        <v>2032</v>
      </c>
      <c r="AT29" s="5">
        <v>2033</v>
      </c>
      <c r="AU29" s="5">
        <v>2034</v>
      </c>
      <c r="AV29" s="5">
        <v>2035</v>
      </c>
      <c r="AW29" s="5">
        <v>2036</v>
      </c>
      <c r="AX29" s="5">
        <v>2037</v>
      </c>
      <c r="AY29" s="5">
        <v>2038</v>
      </c>
      <c r="AZ29" s="5">
        <v>2039</v>
      </c>
      <c r="BA29" s="5">
        <v>2040</v>
      </c>
    </row>
    <row r="30" spans="1:53" s="35" customFormat="1" x14ac:dyDescent="0.35">
      <c r="A30" s="72" t="s">
        <v>165</v>
      </c>
      <c r="B30" s="72"/>
      <c r="C30" s="107">
        <f>SUM(C7:C8)*1000000/SUM('Tabel 1 Antal dyr'!B6:B7)</f>
        <v>27.182842438657012</v>
      </c>
      <c r="D30" s="107">
        <f>SUM(D7:D8)*1000000/SUM('Tabel 1 Antal dyr'!C6:C7)</f>
        <v>27.69070196327797</v>
      </c>
      <c r="E30" s="107">
        <f>SUM(E7:E8)*1000000/SUM('Tabel 1 Antal dyr'!D6:D7)</f>
        <v>28.42368174519363</v>
      </c>
      <c r="F30" s="107">
        <f>SUM(F7:F8)*1000000/SUM('Tabel 1 Antal dyr'!E6:E7)</f>
        <v>28.782424328016347</v>
      </c>
      <c r="G30" s="107">
        <f>SUM(G7:G8)*1000000/SUM('Tabel 1 Antal dyr'!F6:F7)</f>
        <v>29.187795716685923</v>
      </c>
      <c r="H30" s="107">
        <f>SUM(H7:H8)*1000000/SUM('Tabel 1 Antal dyr'!G6:G7)</f>
        <v>29.55836993364878</v>
      </c>
      <c r="I30" s="107">
        <f>SUM(I7:I8)*1000000/SUM('Tabel 1 Antal dyr'!H6:H7)</f>
        <v>29.921538590530972</v>
      </c>
      <c r="J30" s="107">
        <f>SUM(J7:J8)*1000000/SUM('Tabel 1 Antal dyr'!I6:I7)</f>
        <v>31.979219933845808</v>
      </c>
      <c r="K30" s="107">
        <f>SUM(K7:K8)*1000000/SUM('Tabel 1 Antal dyr'!J6:J7)</f>
        <v>33.924605572161958</v>
      </c>
      <c r="L30" s="107">
        <f>SUM(L7:L8)*1000000/SUM('Tabel 1 Antal dyr'!K6:K7)</f>
        <v>33.883088677583103</v>
      </c>
      <c r="M30" s="107">
        <f>SUM(M7:M8)*1000000/SUM('Tabel 1 Antal dyr'!L6:L7)</f>
        <v>37.915273034455275</v>
      </c>
      <c r="N30" s="107">
        <f>SUM(N7:N8)*1000000/SUM('Tabel 1 Antal dyr'!M6:M7)</f>
        <v>38.593819200965058</v>
      </c>
      <c r="O30" s="107">
        <f>SUM(O7:O8)*1000000/SUM('Tabel 1 Antal dyr'!N6:N7)</f>
        <v>40.521574145574355</v>
      </c>
      <c r="P30" s="107">
        <f>SUM(P7:P8)*1000000/SUM('Tabel 1 Antal dyr'!O6:O7)</f>
        <v>43.081913690120132</v>
      </c>
      <c r="Q30" s="107">
        <f>SUM(Q7:Q8)*1000000/SUM('Tabel 1 Antal dyr'!P6:P7)</f>
        <v>45.177039335980332</v>
      </c>
      <c r="R30" s="107">
        <f>SUM(R7:R8)*1000000/SUM('Tabel 1 Antal dyr'!Q6:Q7)</f>
        <v>45.85504394178453</v>
      </c>
      <c r="S30" s="107">
        <f>SUM(S7:S8)*1000000/SUM('Tabel 1 Antal dyr'!R6:R7)</f>
        <v>45.253319663893457</v>
      </c>
      <c r="T30" s="107">
        <f>SUM(T7:T8)*1000000/SUM('Tabel 1 Antal dyr'!S6:S7)</f>
        <v>43.294083807352216</v>
      </c>
      <c r="U30" s="107">
        <f>SUM(U7:U8)*1000000/SUM('Tabel 1 Antal dyr'!T6:T7)</f>
        <v>43.224422187616128</v>
      </c>
      <c r="V30" s="107">
        <f>SUM(V7:V8)*1000000/SUM('Tabel 1 Antal dyr'!U6:U7)</f>
        <v>44.088767600720452</v>
      </c>
      <c r="W30" s="107">
        <f>SUM(W7:W8)*1000000/SUM('Tabel 1 Antal dyr'!V6:V7)</f>
        <v>44.2045668814065</v>
      </c>
      <c r="X30" s="107">
        <f>SUM(X7:X8)*1000000/SUM('Tabel 1 Antal dyr'!W6:W7)</f>
        <v>43.597211762375835</v>
      </c>
      <c r="Y30" s="107">
        <f>SUM(Y7:Y8)*1000000/SUM('Tabel 1 Antal dyr'!X6:X7)</f>
        <v>44.891389115322433</v>
      </c>
      <c r="Z30" s="107">
        <f>SUM(Z7:Z8)*1000000/SUM('Tabel 1 Antal dyr'!Y6:Y7)</f>
        <v>46.272580545372271</v>
      </c>
      <c r="AA30" s="107">
        <f>SUM(AA7:AA8)*1000000/SUM('Tabel 1 Antal dyr'!Z6:Z7)</f>
        <v>47.150039729652761</v>
      </c>
      <c r="AB30" s="107">
        <f>SUM(AB7:AB8)*1000000/SUM('Tabel 1 Antal dyr'!AA6:AA7)</f>
        <v>47.504026125131567</v>
      </c>
      <c r="AC30" s="107">
        <f>SUM(AC7:AC8)*1000000/SUM('Tabel 1 Antal dyr'!AB6:AB7)</f>
        <v>47.542849916761561</v>
      </c>
      <c r="AD30" s="107">
        <f>SUM(AD7:AD8)*1000000/SUM('Tabel 1 Antal dyr'!AC6:AC7)</f>
        <v>48.084210987675895</v>
      </c>
      <c r="AE30" s="107">
        <f>SUM(AE7:AE8)*1000000/SUM('Tabel 1 Antal dyr'!AD6:AD7)</f>
        <v>48.065319546016397</v>
      </c>
      <c r="AF30" s="107">
        <f>SUM(AF7:AF8)*1000000/SUM('Tabel 1 Antal dyr'!AE6:AE7)</f>
        <v>47.668812259167815</v>
      </c>
      <c r="AG30" s="114">
        <f>SUM(AG7:AG8)*1000000/SUM('Tabel 1 Antal dyr'!AF6:AF7)</f>
        <v>44.704249063866762</v>
      </c>
      <c r="AH30" s="114">
        <f>SUM(AH7:AH8)*1000000/SUM('Tabel 1 Antal dyr'!AG6:AG7)</f>
        <v>42.972931440917861</v>
      </c>
      <c r="AI30" s="114">
        <f>SUM(AI7:AI8)*1000000/SUM('Tabel 1 Antal dyr'!AH6:AH7)</f>
        <v>40.995552407359632</v>
      </c>
      <c r="AJ30" s="114">
        <f>SUM(AJ7:AJ8)*1000000/SUM('Tabel 1 Antal dyr'!AI6:AI7)</f>
        <v>39.584193768892789</v>
      </c>
      <c r="AK30" s="114">
        <f>SUM(AK7:AK8)*1000000/SUM('Tabel 1 Antal dyr'!AJ6:AJ7)</f>
        <v>38.157939538820301</v>
      </c>
      <c r="AL30" s="114">
        <f>SUM(AL7:AL8)*1000000/SUM('Tabel 1 Antal dyr'!AK6:AK7)</f>
        <v>37.326505232577212</v>
      </c>
      <c r="AM30" s="114">
        <f>SUM(AM7:AM8)*1000000/SUM('Tabel 1 Antal dyr'!AL6:AL7)</f>
        <v>35.945828833580499</v>
      </c>
      <c r="AN30" s="114">
        <f>SUM(AN7:AN8)*1000000/SUM('Tabel 1 Antal dyr'!AM6:AM7)</f>
        <v>34.78520652204552</v>
      </c>
      <c r="AO30" s="114">
        <f>SUM(AO7:AO8)*1000000/SUM('Tabel 1 Antal dyr'!AN6:AN7)</f>
        <v>33.575954359465477</v>
      </c>
      <c r="AP30" s="114">
        <f>SUM(AP7:AP8)*1000000/SUM('Tabel 1 Antal dyr'!AO6:AO7)</f>
        <v>32.314917014360184</v>
      </c>
      <c r="AQ30" s="114">
        <f>SUM(AQ7:AQ8)*1000000/SUM('Tabel 1 Antal dyr'!AP6:AP7)</f>
        <v>31.004716085185503</v>
      </c>
      <c r="AR30" s="114">
        <f>SUM(AR7:AR8)*1000000/SUM('Tabel 1 Antal dyr'!AQ6:AQ7)</f>
        <v>31.033095054159894</v>
      </c>
      <c r="AS30" s="114">
        <f>SUM(AS7:AS8)*1000000/SUM('Tabel 1 Antal dyr'!AR6:AR7)</f>
        <v>31.430399447859607</v>
      </c>
      <c r="AT30" s="114">
        <f>SUM(AT7:AT8)*1000000/SUM('Tabel 1 Antal dyr'!AS6:AS7)</f>
        <v>32.48112387916796</v>
      </c>
      <c r="AU30" s="114">
        <f>SUM(AU7:AU8)*1000000/SUM('Tabel 1 Antal dyr'!AT6:AT7)</f>
        <v>32.708050240635046</v>
      </c>
      <c r="AV30" s="114">
        <f>SUM(AV7:AV8)*1000000/SUM('Tabel 1 Antal dyr'!AU6:AU7)</f>
        <v>33.076923694956697</v>
      </c>
      <c r="AW30" s="114">
        <f>SUM(AW7:AW8)*1000000/SUM('Tabel 1 Antal dyr'!AV6:AV7)</f>
        <v>34.257979567980016</v>
      </c>
      <c r="AX30" s="114">
        <f>SUM(AX7:AX8)*1000000/SUM('Tabel 1 Antal dyr'!AW6:AW7)</f>
        <v>35.42723087345567</v>
      </c>
      <c r="AY30" s="114">
        <f>SUM(AY7:AY8)*1000000/SUM('Tabel 1 Antal dyr'!AX6:AX7)</f>
        <v>36.592649521004134</v>
      </c>
      <c r="AZ30" s="114">
        <f>SUM(AZ7:AZ8)*1000000/SUM('Tabel 1 Antal dyr'!AY6:AY7)</f>
        <v>37.738973986018372</v>
      </c>
      <c r="BA30" s="114">
        <f>SUM(BA7:BA8)*1000000/SUM('Tabel 1 Antal dyr'!AZ6:AZ7)</f>
        <v>38.903584759921465</v>
      </c>
    </row>
    <row r="31" spans="1:53" s="35" customFormat="1" x14ac:dyDescent="0.35">
      <c r="A31" s="72" t="s">
        <v>47</v>
      </c>
      <c r="B31" s="72"/>
      <c r="C31" s="107">
        <f>SUM(C9:C10)*1000000/SUM('Tabel 1 Antal dyr'!B9:B19)</f>
        <v>5.2446601012521974</v>
      </c>
      <c r="D31" s="107">
        <f>SUM(D9:D10)*1000000/SUM('Tabel 1 Antal dyr'!C9:C19)</f>
        <v>5.5652202462080531</v>
      </c>
      <c r="E31" s="107">
        <f>SUM(E9:E10)*1000000/SUM('Tabel 1 Antal dyr'!D9:D19)</f>
        <v>5.8582618603137986</v>
      </c>
      <c r="F31" s="107">
        <f>SUM(F9:F10)*1000000/SUM('Tabel 1 Antal dyr'!E9:E19)</f>
        <v>6.1172183262794571</v>
      </c>
      <c r="G31" s="107">
        <f>SUM(G9:G10)*1000000/SUM('Tabel 1 Antal dyr'!F9:F19)</f>
        <v>6.1002865662073402</v>
      </c>
      <c r="H31" s="107">
        <f>SUM(H9:H10)*1000000/SUM('Tabel 1 Antal dyr'!G9:G19)</f>
        <v>6.2462804596519499</v>
      </c>
      <c r="I31" s="107">
        <f>SUM(I9:I10)*1000000/SUM('Tabel 1 Antal dyr'!H9:H19)</f>
        <v>6.4761691661302629</v>
      </c>
      <c r="J31" s="107">
        <f>SUM(J9:J10)*1000000/SUM('Tabel 1 Antal dyr'!I9:I19)</f>
        <v>6.6810628048643022</v>
      </c>
      <c r="K31" s="107">
        <f>SUM(K9:K10)*1000000/SUM('Tabel 1 Antal dyr'!J9:J19)</f>
        <v>6.7247796807227731</v>
      </c>
      <c r="L31" s="107">
        <f>SUM(L9:L10)*1000000/SUM('Tabel 1 Antal dyr'!K9:K19)</f>
        <v>6.9289339195572213</v>
      </c>
      <c r="M31" s="107">
        <f>SUM(M9:M10)*1000000/SUM('Tabel 1 Antal dyr'!L9:L19)</f>
        <v>7.2249793807168743</v>
      </c>
      <c r="N31" s="107">
        <f>SUM(N9:N10)*1000000/SUM('Tabel 1 Antal dyr'!M9:M19)</f>
        <v>7.6659151262358387</v>
      </c>
      <c r="O31" s="107">
        <f>SUM(O9:O10)*1000000/SUM('Tabel 1 Antal dyr'!N9:N19)</f>
        <v>7.880285765948658</v>
      </c>
      <c r="P31" s="107">
        <f>SUM(P9:P10)*1000000/SUM('Tabel 1 Antal dyr'!O9:O19)</f>
        <v>12.467632454269149</v>
      </c>
      <c r="Q31" s="107">
        <f>SUM(Q9:Q10)*1000000/SUM('Tabel 1 Antal dyr'!P9:P19)</f>
        <v>13.064389846760241</v>
      </c>
      <c r="R31" s="107">
        <f>SUM(R9:R10)*1000000/SUM('Tabel 1 Antal dyr'!Q9:Q19)</f>
        <v>13.415590067033564</v>
      </c>
      <c r="S31" s="107">
        <f>SUM(S9:S10)*1000000/SUM('Tabel 1 Antal dyr'!R9:R19)</f>
        <v>13.787178506224947</v>
      </c>
      <c r="T31" s="107">
        <f>SUM(T9:T10)*1000000/SUM('Tabel 1 Antal dyr'!S9:S19)</f>
        <v>13.788067767686142</v>
      </c>
      <c r="U31" s="107">
        <f>SUM(U9:U10)*1000000/SUM('Tabel 1 Antal dyr'!T9:T19)</f>
        <v>13.845975695153204</v>
      </c>
      <c r="V31" s="107">
        <f>SUM(V9:V10)*1000000/SUM('Tabel 1 Antal dyr'!U9:U19)</f>
        <v>13.949294131333021</v>
      </c>
      <c r="W31" s="107">
        <f>SUM(W9:W10)*1000000/SUM('Tabel 1 Antal dyr'!V9:V19)</f>
        <v>13.944101435033776</v>
      </c>
      <c r="X31" s="107">
        <f>SUM(X9:X10)*1000000/SUM('Tabel 1 Antal dyr'!W9:W19)</f>
        <v>13.810484281981017</v>
      </c>
      <c r="Y31" s="107">
        <f>SUM(Y9:Y10)*1000000/SUM('Tabel 1 Antal dyr'!X9:X19)</f>
        <v>13.606947577616818</v>
      </c>
      <c r="Z31" s="107">
        <f>SUM(Z9:Z10)*1000000/SUM('Tabel 1 Antal dyr'!Y9:Y19)</f>
        <v>12.161358575704242</v>
      </c>
      <c r="AA31" s="107">
        <f>SUM(AA9:AA10)*1000000/SUM('Tabel 1 Antal dyr'!Z9:Z19)</f>
        <v>12.203044856896673</v>
      </c>
      <c r="AB31" s="107">
        <f>SUM(AB9:AB10)*1000000/SUM('Tabel 1 Antal dyr'!AA9:AA19)</f>
        <v>12.097263308241317</v>
      </c>
      <c r="AC31" s="107">
        <f>SUM(AC9:AC10)*1000000/SUM('Tabel 1 Antal dyr'!AB9:AB19)</f>
        <v>12.034463690672032</v>
      </c>
      <c r="AD31" s="107">
        <f>SUM(AD9:AD10)*1000000/SUM('Tabel 1 Antal dyr'!AC9:AC19)</f>
        <v>11.978389670221993</v>
      </c>
      <c r="AE31" s="107">
        <f>SUM(AE9:AE10)*1000000/SUM('Tabel 1 Antal dyr'!AD9:AD19)</f>
        <v>11.809467555459761</v>
      </c>
      <c r="AF31" s="107">
        <f>SUM(AF9:AF10)*1000000/SUM('Tabel 1 Antal dyr'!AE9:AE19)</f>
        <v>11.940910379740776</v>
      </c>
      <c r="AG31" s="114">
        <f>SUM(AG9:AG10)*1000000/SUM('Tabel 1 Antal dyr'!AF9:AF19)</f>
        <v>13.234019245362431</v>
      </c>
      <c r="AH31" s="114">
        <f>SUM(AH9:AH10)*1000000/SUM('Tabel 1 Antal dyr'!AG9:AG19)</f>
        <v>13.124420890234884</v>
      </c>
      <c r="AI31" s="114">
        <f>SUM(AI9:AI10)*1000000/SUM('Tabel 1 Antal dyr'!AH9:AH19)</f>
        <v>13.002379928550111</v>
      </c>
      <c r="AJ31" s="114">
        <f>SUM(AJ9:AJ10)*1000000/SUM('Tabel 1 Antal dyr'!AI9:AI19)</f>
        <v>12.906178955136614</v>
      </c>
      <c r="AK31" s="114">
        <f>SUM(AK9:AK10)*1000000/SUM('Tabel 1 Antal dyr'!AJ9:AJ19)</f>
        <v>12.810462218934395</v>
      </c>
      <c r="AL31" s="114">
        <f>SUM(AL9:AL10)*1000000/SUM('Tabel 1 Antal dyr'!AK9:AK19)</f>
        <v>12.741378659615874</v>
      </c>
      <c r="AM31" s="114">
        <f>SUM(AM9:AM10)*1000000/SUM('Tabel 1 Antal dyr'!AL9:AL19)</f>
        <v>12.647805863452298</v>
      </c>
      <c r="AN31" s="114">
        <f>SUM(AN9:AN10)*1000000/SUM('Tabel 1 Antal dyr'!AM9:AM19)</f>
        <v>12.562802175736884</v>
      </c>
      <c r="AO31" s="114">
        <f>SUM(AO9:AO10)*1000000/SUM('Tabel 1 Antal dyr'!AN9:AN19)</f>
        <v>12.476003395871777</v>
      </c>
      <c r="AP31" s="114">
        <f>SUM(AP9:AP10)*1000000/SUM('Tabel 1 Antal dyr'!AO9:AO19)</f>
        <v>12.387219957341825</v>
      </c>
      <c r="AQ31" s="114">
        <f>SUM(AQ9:AQ10)*1000000/SUM('Tabel 1 Antal dyr'!AP9:AP19)</f>
        <v>12.295777399901047</v>
      </c>
      <c r="AR31" s="114">
        <f>SUM(AR9:AR10)*1000000/SUM('Tabel 1 Antal dyr'!AQ9:AQ19)</f>
        <v>12.297041476735648</v>
      </c>
      <c r="AS31" s="114">
        <f>SUM(AS9:AS10)*1000000/SUM('Tabel 1 Antal dyr'!AR9:AR19)</f>
        <v>12.314738554931587</v>
      </c>
      <c r="AT31" s="114">
        <f>SUM(AT9:AT10)*1000000/SUM('Tabel 1 Antal dyr'!AS9:AS19)</f>
        <v>12.361509405369237</v>
      </c>
      <c r="AU31" s="114">
        <f>SUM(AU9:AU10)*1000000/SUM('Tabel 1 Antal dyr'!AT9:AT19)</f>
        <v>12.371622022581141</v>
      </c>
      <c r="AV31" s="114">
        <f>SUM(AV9:AV10)*1000000/SUM('Tabel 1 Antal dyr'!AU9:AU19)</f>
        <v>12.388055023942481</v>
      </c>
      <c r="AW31" s="114">
        <f>SUM(AW9:AW10)*1000000/SUM('Tabel 1 Antal dyr'!AV9:AV19)</f>
        <v>12.372848785428378</v>
      </c>
      <c r="AX31" s="114">
        <f>SUM(AX9:AX10)*1000000/SUM('Tabel 1 Antal dyr'!AW9:AW19)</f>
        <v>12.358710976457928</v>
      </c>
      <c r="AY31" s="114">
        <f>SUM(AY9:AY10)*1000000/SUM('Tabel 1 Antal dyr'!AX9:AX19)</f>
        <v>12.345641597031134</v>
      </c>
      <c r="AZ31" s="114">
        <f>SUM(AZ9:AZ10)*1000000/SUM('Tabel 1 Antal dyr'!AY9:AY19)</f>
        <v>12.333690292128582</v>
      </c>
      <c r="BA31" s="114">
        <f>SUM(BA9:BA10)*1000000/SUM('Tabel 1 Antal dyr'!AZ9:AZ19)</f>
        <v>12.323925491293929</v>
      </c>
    </row>
    <row r="32" spans="1:53" s="35" customFormat="1" x14ac:dyDescent="0.35">
      <c r="A32" s="72" t="s">
        <v>177</v>
      </c>
      <c r="B32" s="72"/>
      <c r="C32" s="107">
        <f>C11*1000000/SUM('Tabel 1 Antal dyr'!B30:B31)</f>
        <v>0.20799928899999995</v>
      </c>
      <c r="D32" s="107">
        <f>D11*1000000/SUM('Tabel 1 Antal dyr'!C30:C31)</f>
        <v>0.20799928900000014</v>
      </c>
      <c r="E32" s="107">
        <f>E11*1000000/SUM('Tabel 1 Antal dyr'!D30:D31)</f>
        <v>0.2079992890000002</v>
      </c>
      <c r="F32" s="107">
        <f>F11*1000000/SUM('Tabel 1 Antal dyr'!E30:E31)</f>
        <v>0.20799928900000006</v>
      </c>
      <c r="G32" s="107">
        <f>G11*1000000/SUM('Tabel 1 Antal dyr'!F30:F31)</f>
        <v>0.20799928900000017</v>
      </c>
      <c r="H32" s="107">
        <f>H11*1000000/SUM('Tabel 1 Antal dyr'!G30:G31)</f>
        <v>0.20799928900000009</v>
      </c>
      <c r="I32" s="107">
        <f>I11*1000000/SUM('Tabel 1 Antal dyr'!H30:H31)</f>
        <v>0.20799928900000017</v>
      </c>
      <c r="J32" s="107">
        <f>J11*1000000/SUM('Tabel 1 Antal dyr'!I30:I31)</f>
        <v>0.20799928899999989</v>
      </c>
      <c r="K32" s="107">
        <f>K11*1000000/SUM('Tabel 1 Antal dyr'!J30:J31)</f>
        <v>0.207999289</v>
      </c>
      <c r="L32" s="107">
        <f>L11*1000000/SUM('Tabel 1 Antal dyr'!K30:K31)</f>
        <v>0.20799928899999995</v>
      </c>
      <c r="M32" s="107">
        <f>M11*1000000/SUM('Tabel 1 Antal dyr'!L30:L31)</f>
        <v>0.20799928900000011</v>
      </c>
      <c r="N32" s="107">
        <f>N11*1000000/SUM('Tabel 1 Antal dyr'!M30:M31)</f>
        <v>0.20799928899999987</v>
      </c>
      <c r="O32" s="107">
        <f>O11*1000000/SUM('Tabel 1 Antal dyr'!N30:N31)</f>
        <v>0.20799928900000006</v>
      </c>
      <c r="P32" s="107">
        <f>P11*1000000/SUM('Tabel 1 Antal dyr'!O30:O31)</f>
        <v>0.20799928900000014</v>
      </c>
      <c r="Q32" s="107">
        <f>Q11*1000000/SUM('Tabel 1 Antal dyr'!P30:P31)</f>
        <v>0.207999289</v>
      </c>
      <c r="R32" s="107">
        <f>R11*1000000/SUM('Tabel 1 Antal dyr'!Q30:Q31)</f>
        <v>0.20799928899999995</v>
      </c>
      <c r="S32" s="107">
        <f>S11*1000000/SUM('Tabel 1 Antal dyr'!R30:R31)</f>
        <v>0.20799928900000011</v>
      </c>
      <c r="T32" s="107">
        <f>T11*1000000/SUM('Tabel 1 Antal dyr'!S30:S31)</f>
        <v>0.207999289</v>
      </c>
      <c r="U32" s="107">
        <f>U11*1000000/SUM('Tabel 1 Antal dyr'!T30:T31)</f>
        <v>0.20799928899999998</v>
      </c>
      <c r="V32" s="107">
        <f>V11*1000000/SUM('Tabel 1 Antal dyr'!U30:U31)</f>
        <v>0.20799928900000011</v>
      </c>
      <c r="W32" s="107">
        <f>W11*1000000/SUM('Tabel 1 Antal dyr'!V30:V31)</f>
        <v>0.207999289</v>
      </c>
      <c r="X32" s="107">
        <f>X11*1000000/SUM('Tabel 1 Antal dyr'!W30:W31)</f>
        <v>0.20799928900000011</v>
      </c>
      <c r="Y32" s="107">
        <f>Y11*1000000/SUM('Tabel 1 Antal dyr'!X30:X31)</f>
        <v>0.19571412612000019</v>
      </c>
      <c r="Z32" s="107">
        <f>Z11*1000000/SUM('Tabel 1 Antal dyr'!Y30:Y31)</f>
        <v>0.19571412611999994</v>
      </c>
      <c r="AA32" s="107">
        <f>AA11*1000000/SUM('Tabel 1 Antal dyr'!Z30:Z31)</f>
        <v>0.19571412612000019</v>
      </c>
      <c r="AB32" s="107">
        <f>AB11*1000000/SUM('Tabel 1 Antal dyr'!AA30:AA31)</f>
        <v>0.19571412612000019</v>
      </c>
      <c r="AC32" s="107">
        <f>AC11*1000000/SUM('Tabel 1 Antal dyr'!AB30:AB31)</f>
        <v>0.19571412612000014</v>
      </c>
      <c r="AD32" s="107">
        <f>AD11*1000000/SUM('Tabel 1 Antal dyr'!AC30:AC31)</f>
        <v>0.19571412612000008</v>
      </c>
      <c r="AE32" s="107">
        <f>AE11*1000000/SUM('Tabel 1 Antal dyr'!AD30:AD31)</f>
        <v>0.19571412611999997</v>
      </c>
      <c r="AF32" s="107">
        <f>AF11*1000000/SUM('Tabel 1 Antal dyr'!AE30:AE31)</f>
        <v>0.19571412612000014</v>
      </c>
      <c r="AG32" s="114">
        <f>AG11*1000000/SUM('Tabel 1 Antal dyr'!AF30:AF31)</f>
        <v>0.19571412612000014</v>
      </c>
      <c r="AH32" s="114">
        <f>AH11*1000000/SUM('Tabel 1 Antal dyr'!AG30:AG31)</f>
        <v>0.19571412612000014</v>
      </c>
      <c r="AI32" s="114">
        <f>AI11*1000000/SUM('Tabel 1 Antal dyr'!AH30:AH31)</f>
        <v>0.19571412612000014</v>
      </c>
      <c r="AJ32" s="114">
        <f>AJ11*1000000/SUM('Tabel 1 Antal dyr'!AI30:AI31)</f>
        <v>0.19571412612000014</v>
      </c>
      <c r="AK32" s="114">
        <f>AK11*1000000/SUM('Tabel 1 Antal dyr'!AJ30:AJ31)</f>
        <v>0.19571412612000014</v>
      </c>
      <c r="AL32" s="114">
        <f>AL11*1000000/SUM('Tabel 1 Antal dyr'!AK30:AK31)</f>
        <v>0.19571412612000014</v>
      </c>
      <c r="AM32" s="114">
        <f>AM11*1000000/SUM('Tabel 1 Antal dyr'!AL30:AL31)</f>
        <v>0.19571412612000014</v>
      </c>
      <c r="AN32" s="114">
        <f>AN11*1000000/SUM('Tabel 1 Antal dyr'!AM30:AM31)</f>
        <v>0.19571412612000014</v>
      </c>
      <c r="AO32" s="114">
        <f>AO11*1000000/SUM('Tabel 1 Antal dyr'!AN30:AN31)</f>
        <v>0.19571412612000014</v>
      </c>
      <c r="AP32" s="114">
        <f>AP11*1000000/SUM('Tabel 1 Antal dyr'!AO30:AO31)</f>
        <v>0.19571412612000014</v>
      </c>
      <c r="AQ32" s="114">
        <f>AQ11*1000000/SUM('Tabel 1 Antal dyr'!AP30:AP31)</f>
        <v>0.19571412612000014</v>
      </c>
      <c r="AR32" s="114">
        <f>AR11*1000000/SUM('Tabel 1 Antal dyr'!AQ30:AQ31)</f>
        <v>0.19571412612000014</v>
      </c>
      <c r="AS32" s="114">
        <f>AS11*1000000/SUM('Tabel 1 Antal dyr'!AR30:AR31)</f>
        <v>0.19571412612000014</v>
      </c>
      <c r="AT32" s="114">
        <f>AT11*1000000/SUM('Tabel 1 Antal dyr'!AS30:AS31)</f>
        <v>0.19571412612000014</v>
      </c>
      <c r="AU32" s="114">
        <f>AU11*1000000/SUM('Tabel 1 Antal dyr'!AT30:AT31)</f>
        <v>0.19571412612000014</v>
      </c>
      <c r="AV32" s="114">
        <f>AV11*1000000/SUM('Tabel 1 Antal dyr'!AU30:AU31)</f>
        <v>0.19571412612000014</v>
      </c>
      <c r="AW32" s="114">
        <f>AW11*1000000/SUM('Tabel 1 Antal dyr'!AV30:AV31)</f>
        <v>0.19571412612000014</v>
      </c>
      <c r="AX32" s="114">
        <f>AX11*1000000/SUM('Tabel 1 Antal dyr'!AW30:AW31)</f>
        <v>0.19571412612000014</v>
      </c>
      <c r="AY32" s="114">
        <f>AY11*1000000/SUM('Tabel 1 Antal dyr'!AX30:AX31)</f>
        <v>0.19571412612000014</v>
      </c>
      <c r="AZ32" s="114">
        <f>AZ11*1000000/SUM('Tabel 1 Antal dyr'!AY30:AY31)</f>
        <v>0.19571412612000014</v>
      </c>
      <c r="BA32" s="114">
        <f>BA11*1000000/SUM('Tabel 1 Antal dyr'!AZ30:AZ31)</f>
        <v>0.19571412612000014</v>
      </c>
    </row>
    <row r="33" spans="1:53" s="35" customFormat="1" x14ac:dyDescent="0.35">
      <c r="A33" s="72" t="s">
        <v>3</v>
      </c>
      <c r="B33" s="74"/>
      <c r="C33" s="107">
        <f>SUM(C12:C13)*1000000/'Tabel 1 Antal dyr'!B21</f>
        <v>15.336163843962019</v>
      </c>
      <c r="D33" s="107">
        <f>SUM(D12:D13)*1000000/'Tabel 1 Antal dyr'!C21</f>
        <v>14.954731930954599</v>
      </c>
      <c r="E33" s="107">
        <f>SUM(E12:E13)*1000000/'Tabel 1 Antal dyr'!D21</f>
        <v>14.941527966041122</v>
      </c>
      <c r="F33" s="107">
        <f>SUM(F12:F13)*1000000/'Tabel 1 Antal dyr'!E21</f>
        <v>14.894120198188673</v>
      </c>
      <c r="G33" s="107">
        <f>SUM(G12:G13)*1000000/'Tabel 1 Antal dyr'!F21</f>
        <v>14.837938259764064</v>
      </c>
      <c r="H33" s="107">
        <f>SUM(H12:H13)*1000000/'Tabel 1 Antal dyr'!G21</f>
        <v>15.019731200209456</v>
      </c>
      <c r="I33" s="107">
        <f>SUM(I12:I13)*1000000/'Tabel 1 Antal dyr'!H21</f>
        <v>15.2025695981428</v>
      </c>
      <c r="J33" s="107">
        <f>SUM(J12:J13)*1000000/'Tabel 1 Antal dyr'!I21</f>
        <v>15.385416482938915</v>
      </c>
      <c r="K33" s="107">
        <f>SUM(K12:K13)*1000000/'Tabel 1 Antal dyr'!J21</f>
        <v>15.505970382615711</v>
      </c>
      <c r="L33" s="107">
        <f>SUM(L12:L13)*1000000/'Tabel 1 Antal dyr'!K21</f>
        <v>15.68701886540234</v>
      </c>
      <c r="M33" s="107">
        <f>SUM(M12:M13)*1000000/'Tabel 1 Antal dyr'!L21</f>
        <v>16.201973181870947</v>
      </c>
      <c r="N33" s="107">
        <f>SUM(N12:N13)*1000000/'Tabel 1 Antal dyr'!M21</f>
        <v>16.547215349277309</v>
      </c>
      <c r="O33" s="107">
        <f>SUM(O12:O13)*1000000/'Tabel 1 Antal dyr'!N21</f>
        <v>17.431114236651908</v>
      </c>
      <c r="P33" s="107">
        <f>SUM(P12:P13)*1000000/'Tabel 1 Antal dyr'!O21</f>
        <v>18.241033855134667</v>
      </c>
      <c r="Q33" s="107">
        <f>SUM(Q12:Q13)*1000000/'Tabel 1 Antal dyr'!P21</f>
        <v>18.18407617712996</v>
      </c>
      <c r="R33" s="107">
        <f>SUM(R12:R13)*1000000/'Tabel 1 Antal dyr'!Q21</f>
        <v>15.868372355136493</v>
      </c>
      <c r="S33" s="107">
        <f>SUM(S12:S13)*1000000/'Tabel 1 Antal dyr'!R21</f>
        <v>14.008950103043311</v>
      </c>
      <c r="T33" s="107">
        <f>SUM(T12:T13)*1000000/'Tabel 1 Antal dyr'!S21</f>
        <v>12.272977060727673</v>
      </c>
      <c r="U33" s="107">
        <f>SUM(U12:U13)*1000000/'Tabel 1 Antal dyr'!T21</f>
        <v>12.108351122267138</v>
      </c>
      <c r="V33" s="107">
        <f>SUM(V12:V13)*1000000/'Tabel 1 Antal dyr'!U21</f>
        <v>12.10992959820007</v>
      </c>
      <c r="W33" s="107">
        <f>SUM(W12:W13)*1000000/'Tabel 1 Antal dyr'!V21</f>
        <v>12.135882153341047</v>
      </c>
      <c r="X33" s="107">
        <f>SUM(X12:X13)*1000000/'Tabel 1 Antal dyr'!W21</f>
        <v>12.209101817591723</v>
      </c>
      <c r="Y33" s="107">
        <f>SUM(Y12:Y13)*1000000/'Tabel 1 Antal dyr'!X21</f>
        <v>12.084459236742289</v>
      </c>
      <c r="Z33" s="107">
        <f>SUM(Z12:Z13)*1000000/'Tabel 1 Antal dyr'!Y21</f>
        <v>12.089581735470984</v>
      </c>
      <c r="AA33" s="107">
        <f>SUM(AA12:AA13)*1000000/'Tabel 1 Antal dyr'!Z21</f>
        <v>11.950869714730921</v>
      </c>
      <c r="AB33" s="107">
        <f>SUM(AB12:AB13)*1000000/'Tabel 1 Antal dyr'!AA21</f>
        <v>11.875703021917875</v>
      </c>
      <c r="AC33" s="107">
        <f>SUM(AC12:AC13)*1000000/'Tabel 1 Antal dyr'!AB21</f>
        <v>11.752217035807162</v>
      </c>
      <c r="AD33" s="107">
        <f>SUM(AD12:AD13)*1000000/'Tabel 1 Antal dyr'!AC21</f>
        <v>11.637502143359544</v>
      </c>
      <c r="AE33" s="107">
        <f>SUM(AE12:AE13)*1000000/'Tabel 1 Antal dyr'!AD21</f>
        <v>11.804270681774652</v>
      </c>
      <c r="AF33" s="107">
        <f>SUM(AF12:AF13)*1000000/'Tabel 1 Antal dyr'!AE21</f>
        <v>11.6011206253081</v>
      </c>
      <c r="AG33" s="114">
        <f>SUM(AG12:AG13)*1000000/'Tabel 1 Antal dyr'!AF21</f>
        <v>11.339573642179539</v>
      </c>
      <c r="AH33" s="114">
        <f>SUM(AH12:AH13)*1000000/'Tabel 1 Antal dyr'!AG21</f>
        <v>11.189758116033259</v>
      </c>
      <c r="AI33" s="114">
        <f>SUM(AI12:AI13)*1000000/'Tabel 1 Antal dyr'!AH21</f>
        <v>11.031540594036533</v>
      </c>
      <c r="AJ33" s="114">
        <f>SUM(AJ12:AJ13)*1000000/'Tabel 1 Antal dyr'!AI21</f>
        <v>10.879128640134081</v>
      </c>
      <c r="AK33" s="114">
        <f>SUM(AK12:AK13)*1000000/'Tabel 1 Antal dyr'!AJ21</f>
        <v>10.724952778382562</v>
      </c>
      <c r="AL33" s="114">
        <f>SUM(AL12:AL13)*1000000/'Tabel 1 Antal dyr'!AK21</f>
        <v>10.569034809204638</v>
      </c>
      <c r="AM33" s="114">
        <f>SUM(AM12:AM13)*1000000/'Tabel 1 Antal dyr'!AL21</f>
        <v>10.411382070860187</v>
      </c>
      <c r="AN33" s="114">
        <f>SUM(AN12:AN13)*1000000/'Tabel 1 Antal dyr'!AM21</f>
        <v>10.251883114659982</v>
      </c>
      <c r="AO33" s="114">
        <f>SUM(AO12:AO13)*1000000/'Tabel 1 Antal dyr'!AN21</f>
        <v>10.090386768066914</v>
      </c>
      <c r="AP33" s="114">
        <f>SUM(AP12:AP13)*1000000/'Tabel 1 Antal dyr'!AO21</f>
        <v>9.9265397008357521</v>
      </c>
      <c r="AQ33" s="114">
        <f>SUM(AQ12:AQ13)*1000000/'Tabel 1 Antal dyr'!AP21</f>
        <v>9.7672787927926681</v>
      </c>
      <c r="AR33" s="114">
        <f>SUM(AR12:AR13)*1000000/'Tabel 1 Antal dyr'!AQ21</f>
        <v>9.7672787927926681</v>
      </c>
      <c r="AS33" s="114">
        <f>SUM(AS12:AS13)*1000000/'Tabel 1 Antal dyr'!AR21</f>
        <v>9.7672787927926681</v>
      </c>
      <c r="AT33" s="114">
        <f>SUM(AT12:AT13)*1000000/'Tabel 1 Antal dyr'!AS21</f>
        <v>9.7672787927926681</v>
      </c>
      <c r="AU33" s="114">
        <f>SUM(AU12:AU13)*1000000/'Tabel 1 Antal dyr'!AT21</f>
        <v>9.7672787927926681</v>
      </c>
      <c r="AV33" s="114">
        <f>SUM(AV12:AV13)*1000000/'Tabel 1 Antal dyr'!AU21</f>
        <v>9.7672787927926681</v>
      </c>
      <c r="AW33" s="114">
        <f>SUM(AW12:AW13)*1000000/'Tabel 1 Antal dyr'!AV21</f>
        <v>9.7672787927926681</v>
      </c>
      <c r="AX33" s="114">
        <f>SUM(AX12:AX13)*1000000/'Tabel 1 Antal dyr'!AW21</f>
        <v>9.7672787927926681</v>
      </c>
      <c r="AY33" s="114">
        <f>SUM(AY12:AY13)*1000000/'Tabel 1 Antal dyr'!AX21</f>
        <v>9.7672787927926681</v>
      </c>
      <c r="AZ33" s="114">
        <f>SUM(AZ12:AZ13)*1000000/'Tabel 1 Antal dyr'!AY21</f>
        <v>9.7672787927926681</v>
      </c>
      <c r="BA33" s="114">
        <f>SUM(BA12:BA13)*1000000/'Tabel 1 Antal dyr'!AZ21</f>
        <v>9.7672787927926681</v>
      </c>
    </row>
    <row r="34" spans="1:53" s="35" customFormat="1" x14ac:dyDescent="0.35">
      <c r="A34" s="72" t="s">
        <v>4</v>
      </c>
      <c r="B34" s="74"/>
      <c r="C34" s="107">
        <f>SUM(C14:C15)*1000000/'Tabel 1 Antal dyr'!B22</f>
        <v>0.21772975908388897</v>
      </c>
      <c r="D34" s="107">
        <f>SUM(D14:D15)*1000000/'Tabel 1 Antal dyr'!C22</f>
        <v>0.22227329444659572</v>
      </c>
      <c r="E34" s="107">
        <f>SUM(E14:E15)*1000000/'Tabel 1 Antal dyr'!D22</f>
        <v>0.22685506488554211</v>
      </c>
      <c r="F34" s="107">
        <f>SUM(F14:F15)*1000000/'Tabel 1 Antal dyr'!E22</f>
        <v>0.22796797105763034</v>
      </c>
      <c r="G34" s="107">
        <f>SUM(G14:G15)*1000000/'Tabel 1 Antal dyr'!F22</f>
        <v>0.22934288237411168</v>
      </c>
      <c r="H34" s="107">
        <f>SUM(H14:H15)*1000000/'Tabel 1 Antal dyr'!G22</f>
        <v>0.23097429488576499</v>
      </c>
      <c r="I34" s="107">
        <f>SUM(I14:I15)*1000000/'Tabel 1 Antal dyr'!H22</f>
        <v>0.23242997949341909</v>
      </c>
      <c r="J34" s="107">
        <f>SUM(J14:J15)*1000000/'Tabel 1 Antal dyr'!I22</f>
        <v>0.23418672095102575</v>
      </c>
      <c r="K34" s="107">
        <f>SUM(K14:K15)*1000000/'Tabel 1 Antal dyr'!J22</f>
        <v>0.23507473250396577</v>
      </c>
      <c r="L34" s="107">
        <f>SUM(L14:L15)*1000000/'Tabel 1 Antal dyr'!K22</f>
        <v>0.23622218883500559</v>
      </c>
      <c r="M34" s="107">
        <f>SUM(M14:M15)*1000000/'Tabel 1 Antal dyr'!L22</f>
        <v>0.23622218877340984</v>
      </c>
      <c r="N34" s="107">
        <f>SUM(N14:N15)*1000000/'Tabel 1 Antal dyr'!M22</f>
        <v>0.23523640782089397</v>
      </c>
      <c r="O34" s="107">
        <f>SUM(O14:O15)*1000000/'Tabel 1 Antal dyr'!N22</f>
        <v>0.23551805966671643</v>
      </c>
      <c r="P34" s="107">
        <f>SUM(P14:P15)*1000000/'Tabel 1 Antal dyr'!O22</f>
        <v>0.23551805951050034</v>
      </c>
      <c r="Q34" s="107">
        <f>SUM(Q14:Q15)*1000000/'Tabel 1 Antal dyr'!P22</f>
        <v>0.23481393044420923</v>
      </c>
      <c r="R34" s="107">
        <f>SUM(R14:R15)*1000000/'Tabel 1 Antal dyr'!Q22</f>
        <v>0.24754799701109845</v>
      </c>
      <c r="S34" s="107">
        <f>SUM(S14:S15)*1000000/'Tabel 1 Antal dyr'!R22</f>
        <v>0.22466318880737521</v>
      </c>
      <c r="T34" s="107">
        <f>SUM(T14:T15)*1000000/'Tabel 1 Antal dyr'!S22</f>
        <v>0.24912364293906794</v>
      </c>
      <c r="U34" s="107">
        <f>SUM(U14:U15)*1000000/'Tabel 1 Antal dyr'!T22</f>
        <v>0.24690437778140786</v>
      </c>
      <c r="V34" s="107">
        <f>SUM(V14:V15)*1000000/'Tabel 1 Antal dyr'!U22</f>
        <v>0.24716536610612269</v>
      </c>
      <c r="W34" s="107">
        <f>SUM(W14:W15)*1000000/'Tabel 1 Antal dyr'!V22</f>
        <v>0.24716536613153331</v>
      </c>
      <c r="X34" s="107">
        <f>SUM(X14:X15)*1000000/'Tabel 1 Antal dyr'!W22</f>
        <v>0.2455890171508672</v>
      </c>
      <c r="Y34" s="107">
        <f>SUM(Y14:Y15)*1000000/'Tabel 1 Antal dyr'!X22</f>
        <v>0.24421602722916036</v>
      </c>
      <c r="Z34" s="107">
        <f>SUM(Z14:Z15)*1000000/'Tabel 1 Antal dyr'!Y22</f>
        <v>0.21951065878540663</v>
      </c>
      <c r="AA34" s="107">
        <f>SUM(AA14:AA15)*1000000/'Tabel 1 Antal dyr'!Z22</f>
        <v>0.21947621635160736</v>
      </c>
      <c r="AB34" s="107">
        <f>SUM(AB14:AB15)*1000000/'Tabel 1 Antal dyr'!AA22</f>
        <v>0.21867535045018682</v>
      </c>
      <c r="AC34" s="107">
        <f>SUM(AC14:AC15)*1000000/'Tabel 1 Antal dyr'!AB22</f>
        <v>0.21679924153864297</v>
      </c>
      <c r="AD34" s="107">
        <f>SUM(AD14:AD15)*1000000/'Tabel 1 Antal dyr'!AC22</f>
        <v>0.214290318852355</v>
      </c>
      <c r="AE34" s="107">
        <f>SUM(AE14:AE15)*1000000/'Tabel 1 Antal dyr'!AD22</f>
        <v>0.21509971996971639</v>
      </c>
      <c r="AF34" s="107">
        <f>SUM(AF14:AF15)*1000000/'Tabel 1 Antal dyr'!AE22</f>
        <v>0.21438327857519673</v>
      </c>
      <c r="AG34" s="114">
        <f>SUM(AG14:AG15)*1000000/'Tabel 1 Antal dyr'!AF22</f>
        <v>0.19616755809609651</v>
      </c>
      <c r="AH34" s="114">
        <f>SUM(AH14:AH15)*1000000/'Tabel 1 Antal dyr'!AG22</f>
        <v>0.1929140119368635</v>
      </c>
      <c r="AI34" s="114">
        <f>SUM(AI14:AI15)*1000000/'Tabel 1 Antal dyr'!AH22</f>
        <v>0.18896879759226204</v>
      </c>
      <c r="AJ34" s="114">
        <f>SUM(AJ14:AJ15)*1000000/'Tabel 1 Antal dyr'!AI22</f>
        <v>0.1866341913823989</v>
      </c>
      <c r="AK34" s="114">
        <f>SUM(AK14:AK15)*1000000/'Tabel 1 Antal dyr'!AJ22</f>
        <v>0.18426477498140664</v>
      </c>
      <c r="AL34" s="114">
        <f>SUM(AL14:AL15)*1000000/'Tabel 1 Antal dyr'!AK22</f>
        <v>0.18337730846304218</v>
      </c>
      <c r="AM34" s="114">
        <f>SUM(AM14:AM15)*1000000/'Tabel 1 Antal dyr'!AL22</f>
        <v>0.18116201812313526</v>
      </c>
      <c r="AN34" s="114">
        <f>SUM(AN14:AN15)*1000000/'Tabel 1 Antal dyr'!AM22</f>
        <v>0.17942683611762436</v>
      </c>
      <c r="AO34" s="114">
        <f>SUM(AO14:AO15)*1000000/'Tabel 1 Antal dyr'!AN22</f>
        <v>0.17772770685676528</v>
      </c>
      <c r="AP34" s="114">
        <f>SUM(AP14:AP15)*1000000/'Tabel 1 Antal dyr'!AO22</f>
        <v>0.17588978817157494</v>
      </c>
      <c r="AQ34" s="114">
        <f>SUM(AQ14:AQ15)*1000000/'Tabel 1 Antal dyr'!AP22</f>
        <v>0.17401639449141348</v>
      </c>
      <c r="AR34" s="114">
        <f>SUM(AR14:AR15)*1000000/'Tabel 1 Antal dyr'!AQ22</f>
        <v>0.17408640721792773</v>
      </c>
      <c r="AS34" s="114">
        <f>SUM(AS14:AS15)*1000000/'Tabel 1 Antal dyr'!AR22</f>
        <v>0.17506658537468259</v>
      </c>
      <c r="AT34" s="114">
        <f>SUM(AT14:AT15)*1000000/'Tabel 1 Antal dyr'!AS22</f>
        <v>0.17765705623859129</v>
      </c>
      <c r="AU34" s="114">
        <f>SUM(AU14:AU15)*1000000/'Tabel 1 Antal dyr'!AT22</f>
        <v>0.17821715804658825</v>
      </c>
      <c r="AV34" s="114">
        <f>SUM(AV14:AV15)*1000000/'Tabel 1 Antal dyr'!AU22</f>
        <v>0.17912732348303964</v>
      </c>
      <c r="AW34" s="114">
        <f>SUM(AW14:AW15)*1000000/'Tabel 1 Antal dyr'!AV22</f>
        <v>0.17912732348303964</v>
      </c>
      <c r="AX34" s="114">
        <f>SUM(AX14:AX15)*1000000/'Tabel 1 Antal dyr'!AW22</f>
        <v>0.17912732348303964</v>
      </c>
      <c r="AY34" s="114">
        <f>SUM(AY14:AY15)*1000000/'Tabel 1 Antal dyr'!AX22</f>
        <v>0.17912732348303964</v>
      </c>
      <c r="AZ34" s="114">
        <f>SUM(AZ14:AZ15)*1000000/'Tabel 1 Antal dyr'!AY22</f>
        <v>0.17912732348303964</v>
      </c>
      <c r="BA34" s="114">
        <f>SUM(BA14:BA15)*1000000/'Tabel 1 Antal dyr'!AZ22</f>
        <v>0.17912732348303964</v>
      </c>
    </row>
    <row r="35" spans="1:53" s="35" customFormat="1" x14ac:dyDescent="0.35">
      <c r="A35" s="72" t="s">
        <v>5</v>
      </c>
      <c r="C35" s="107">
        <f>SUM(C16:C17)*1000000/'Tabel 1 Antal dyr'!B23</f>
        <v>1.1794120329016391</v>
      </c>
      <c r="D35" s="107">
        <f>SUM(D16:D17)*1000000/'Tabel 1 Antal dyr'!C23</f>
        <v>1.2155144463803882</v>
      </c>
      <c r="E35" s="107">
        <f>SUM(E16:E17)*1000000/'Tabel 1 Antal dyr'!D23</f>
        <v>1.2546152669981447</v>
      </c>
      <c r="F35" s="107">
        <f>SUM(F16:F17)*1000000/'Tabel 1 Antal dyr'!E23</f>
        <v>1.2575943131955787</v>
      </c>
      <c r="G35" s="107">
        <f>SUM(G16:G17)*1000000/'Tabel 1 Antal dyr'!F23</f>
        <v>1.2646152327282547</v>
      </c>
      <c r="H35" s="107">
        <f>SUM(H16:H17)*1000000/'Tabel 1 Antal dyr'!G23</f>
        <v>1.2698341736542667</v>
      </c>
      <c r="I35" s="107">
        <f>SUM(I16:I17)*1000000/'Tabel 1 Antal dyr'!H23</f>
        <v>1.2749800813668881</v>
      </c>
      <c r="J35" s="107">
        <f>SUM(J16:J17)*1000000/'Tabel 1 Antal dyr'!I23</f>
        <v>1.2807586480371942</v>
      </c>
      <c r="K35" s="107">
        <f>SUM(K16:K17)*1000000/'Tabel 1 Antal dyr'!J23</f>
        <v>1.2848363382500454</v>
      </c>
      <c r="L35" s="107">
        <f>SUM(L16:L17)*1000000/'Tabel 1 Antal dyr'!K23</f>
        <v>1.2882992315425181</v>
      </c>
      <c r="M35" s="107">
        <f>SUM(M16:M17)*1000000/'Tabel 1 Antal dyr'!L23</f>
        <v>1.2897739247878859</v>
      </c>
      <c r="N35" s="107">
        <f>SUM(N16:N17)*1000000/'Tabel 1 Antal dyr'!M23</f>
        <v>1.2939893707856061</v>
      </c>
      <c r="O35" s="107">
        <f>SUM(O16:O17)*1000000/'Tabel 1 Antal dyr'!N23</f>
        <v>1.3242182868930046</v>
      </c>
      <c r="P35" s="107">
        <f>SUM(P16:P17)*1000000/'Tabel 1 Antal dyr'!O23</f>
        <v>1.3205327330428276</v>
      </c>
      <c r="Q35" s="107">
        <f>SUM(Q16:Q17)*1000000/'Tabel 1 Antal dyr'!P23</f>
        <v>1.3319367100915758</v>
      </c>
      <c r="R35" s="107">
        <f>SUM(R16:R17)*1000000/'Tabel 1 Antal dyr'!Q23</f>
        <v>1.2820626181616666</v>
      </c>
      <c r="S35" s="107">
        <f>SUM(S16:S17)*1000000/'Tabel 1 Antal dyr'!R23</f>
        <v>1.2841611882930446</v>
      </c>
      <c r="T35" s="107">
        <f>SUM(T16:T17)*1000000/'Tabel 1 Antal dyr'!S23</f>
        <v>1.309277641589063</v>
      </c>
      <c r="U35" s="107">
        <f>SUM(U16:U17)*1000000/'Tabel 1 Antal dyr'!T23</f>
        <v>1.2667102350999302</v>
      </c>
      <c r="V35" s="107">
        <f>SUM(V16:V17)*1000000/'Tabel 1 Antal dyr'!U23</f>
        <v>1.2852950821351392</v>
      </c>
      <c r="W35" s="107">
        <f>SUM(W16:W17)*1000000/'Tabel 1 Antal dyr'!V23</f>
        <v>1.2863031488711936</v>
      </c>
      <c r="X35" s="107">
        <f>SUM(X16:X17)*1000000/'Tabel 1 Antal dyr'!W23</f>
        <v>1.2806439146309259</v>
      </c>
      <c r="Y35" s="107">
        <f>SUM(Y16:Y17)*1000000/'Tabel 1 Antal dyr'!X23</f>
        <v>1.2694130312958658</v>
      </c>
      <c r="Z35" s="107">
        <f>SUM(Z16:Z17)*1000000/'Tabel 1 Antal dyr'!Y23</f>
        <v>1.2925101217943467</v>
      </c>
      <c r="AA35" s="107">
        <f>SUM(AA16:AA17)*1000000/'Tabel 1 Antal dyr'!Z23</f>
        <v>1.3351781871716397</v>
      </c>
      <c r="AB35" s="107">
        <f>SUM(AB16:AB17)*1000000/'Tabel 1 Antal dyr'!AA23</f>
        <v>1.3023514511364902</v>
      </c>
      <c r="AC35" s="107">
        <f>SUM(AC16:AC17)*1000000/'Tabel 1 Antal dyr'!AB23</f>
        <v>1.2710685377559123</v>
      </c>
      <c r="AD35" s="107">
        <f>SUM(AD16:AD17)*1000000/'Tabel 1 Antal dyr'!AC23</f>
        <v>1.3045219075892243</v>
      </c>
      <c r="AE35" s="107">
        <f>SUM(AE16:AE17)*1000000/'Tabel 1 Antal dyr'!AD23</f>
        <v>1.2995298558542363</v>
      </c>
      <c r="AF35" s="107">
        <f>SUM(AF16:AF17)*1000000/'Tabel 1 Antal dyr'!AE23</f>
        <v>1.275343359498561</v>
      </c>
      <c r="AG35" s="114">
        <f>SUM(AG16:AG17)*1000000/'Tabel 1 Antal dyr'!AF23</f>
        <v>1.262522079353807</v>
      </c>
      <c r="AH35" s="114">
        <f>SUM(AH16:AH17)*1000000/'Tabel 1 Antal dyr'!AG23</f>
        <v>1.2481757374982141</v>
      </c>
      <c r="AI35" s="114">
        <f>SUM(AI16:AI17)*1000000/'Tabel 1 Antal dyr'!AH23</f>
        <v>1.2303267962335405</v>
      </c>
      <c r="AJ35" s="114">
        <f>SUM(AJ16:AJ17)*1000000/'Tabel 1 Antal dyr'!AI23</f>
        <v>1.2198698298021944</v>
      </c>
      <c r="AK35" s="114">
        <f>SUM(AK16:AK17)*1000000/'Tabel 1 Antal dyr'!AJ23</f>
        <v>1.2090657289502562</v>
      </c>
      <c r="AL35" s="114">
        <f>SUM(AL16:AL17)*1000000/'Tabel 1 Antal dyr'!AK23</f>
        <v>1.2052342103486209</v>
      </c>
      <c r="AM35" s="114">
        <f>SUM(AM16:AM17)*1000000/'Tabel 1 Antal dyr'!AL23</f>
        <v>1.1950248951294857</v>
      </c>
      <c r="AN35" s="114">
        <f>SUM(AN16:AN17)*1000000/'Tabel 1 Antal dyr'!AM23</f>
        <v>1.1874086193561166</v>
      </c>
      <c r="AO35" s="114">
        <f>SUM(AO16:AO17)*1000000/'Tabel 1 Antal dyr'!AN23</f>
        <v>1.1793182626537158</v>
      </c>
      <c r="AP35" s="114">
        <f>SUM(AP16:AP17)*1000000/'Tabel 1 Antal dyr'!AO23</f>
        <v>1.1703214393195271</v>
      </c>
      <c r="AQ35" s="114">
        <f>SUM(AQ16:AQ17)*1000000/'Tabel 1 Antal dyr'!AP23</f>
        <v>1.1611585622671476</v>
      </c>
      <c r="AR35" s="114">
        <f>SUM(AR16:AR17)*1000000/'Tabel 1 Antal dyr'!AQ23</f>
        <v>1.161508620651835</v>
      </c>
      <c r="AS35" s="114">
        <f>SUM(AS16:AS17)*1000000/'Tabel 1 Antal dyr'!AR23</f>
        <v>1.1664094390400328</v>
      </c>
      <c r="AT35" s="114">
        <f>SUM(AT16:AT17)*1000000/'Tabel 1 Antal dyr'!AS23</f>
        <v>1.1793501444347279</v>
      </c>
      <c r="AU35" s="114">
        <f>SUM(AU16:AU17)*1000000/'Tabel 1 Antal dyr'!AT23</f>
        <v>1.1821608883246559</v>
      </c>
      <c r="AV35" s="114">
        <f>SUM(AV16:AV17)*1000000/'Tabel 1 Antal dyr'!AU23</f>
        <v>1.1867527019643531</v>
      </c>
      <c r="AW35" s="114">
        <f>SUM(AW16:AW17)*1000000/'Tabel 1 Antal dyr'!AV23</f>
        <v>1.1867739743757537</v>
      </c>
      <c r="AX35" s="114">
        <f>SUM(AX16:AX17)*1000000/'Tabel 1 Antal dyr'!AW23</f>
        <v>1.1867900523611148</v>
      </c>
      <c r="AY35" s="114">
        <f>SUM(AY16:AY17)*1000000/'Tabel 1 Antal dyr'!AX23</f>
        <v>1.1868085554490726</v>
      </c>
      <c r="AZ35" s="114">
        <f>SUM(AZ16:AZ17)*1000000/'Tabel 1 Antal dyr'!AY23</f>
        <v>1.1868167181185636</v>
      </c>
      <c r="BA35" s="114">
        <f>SUM(BA16:BA17)*1000000/'Tabel 1 Antal dyr'!AZ23</f>
        <v>1.1868405124997861</v>
      </c>
    </row>
    <row r="36" spans="1:53" s="35" customFormat="1" x14ac:dyDescent="0.35">
      <c r="A36" s="72" t="s">
        <v>179</v>
      </c>
      <c r="B36" s="72"/>
      <c r="C36" s="107">
        <f>C18*1000000/'Tabel 1 Antal dyr'!B32</f>
        <v>0.47354102550000032</v>
      </c>
      <c r="D36" s="107">
        <f>D18*1000000/'Tabel 1 Antal dyr'!C32</f>
        <v>0.47354102549999999</v>
      </c>
      <c r="E36" s="107">
        <f>E18*1000000/'Tabel 1 Antal dyr'!D32</f>
        <v>0.47354102549999966</v>
      </c>
      <c r="F36" s="107">
        <f>F18*1000000/'Tabel 1 Antal dyr'!E32</f>
        <v>0.4735410255000006</v>
      </c>
      <c r="G36" s="107">
        <f>G18*1000000/'Tabel 1 Antal dyr'!F32</f>
        <v>0.47354102550000027</v>
      </c>
      <c r="H36" s="107">
        <f>H18*1000000/'Tabel 1 Antal dyr'!G32</f>
        <v>0.47354102549999993</v>
      </c>
      <c r="I36" s="107">
        <f>I18*1000000/'Tabel 1 Antal dyr'!H32</f>
        <v>0.4735410254999996</v>
      </c>
      <c r="J36" s="107">
        <f>J18*1000000/'Tabel 1 Antal dyr'!I32</f>
        <v>0.4735410255000006</v>
      </c>
      <c r="K36" s="107">
        <f>K18*1000000/'Tabel 1 Antal dyr'!J32</f>
        <v>0.47354102550000055</v>
      </c>
      <c r="L36" s="107">
        <f>L18*1000000/'Tabel 1 Antal dyr'!K32</f>
        <v>0.47354102549999982</v>
      </c>
      <c r="M36" s="107">
        <f>M18*1000000/'Tabel 1 Antal dyr'!L32</f>
        <v>0.47354102549999944</v>
      </c>
      <c r="N36" s="107">
        <f>N18*1000000/'Tabel 1 Antal dyr'!M32</f>
        <v>0.47354102550000038</v>
      </c>
      <c r="O36" s="107">
        <f>O18*1000000/'Tabel 1 Antal dyr'!N32</f>
        <v>0.4735410254999996</v>
      </c>
      <c r="P36" s="107">
        <f>P18*1000000/'Tabel 1 Antal dyr'!O32</f>
        <v>0.47354102549999993</v>
      </c>
      <c r="Q36" s="107">
        <f>Q18*1000000/'Tabel 1 Antal dyr'!P32</f>
        <v>0.47354102549999944</v>
      </c>
      <c r="R36" s="107">
        <f>R18*1000000/'Tabel 1 Antal dyr'!Q32</f>
        <v>0.47698651926000013</v>
      </c>
      <c r="S36" s="107">
        <f>S18*1000000/'Tabel 1 Antal dyr'!R32</f>
        <v>0.47872778991887549</v>
      </c>
      <c r="T36" s="107">
        <f>T18*1000000/'Tabel 1 Antal dyr'!S32</f>
        <v>0.48046906133999956</v>
      </c>
      <c r="U36" s="107">
        <f>U18*1000000/'Tabel 1 Antal dyr'!T32</f>
        <v>0.48221033237999966</v>
      </c>
      <c r="V36" s="107">
        <f>V18*1000000/'Tabel 1 Antal dyr'!U32</f>
        <v>0.48357185814000037</v>
      </c>
      <c r="W36" s="107">
        <f>W18*1000000/'Tabel 1 Antal dyr'!V32</f>
        <v>0.48299069238149528</v>
      </c>
      <c r="X36" s="107">
        <f>X18*1000000/'Tabel 1 Antal dyr'!W32</f>
        <v>0.48240946710000021</v>
      </c>
      <c r="Y36" s="107">
        <f>Y18*1000000/'Tabel 1 Antal dyr'!X32</f>
        <v>0.46703590009200047</v>
      </c>
      <c r="Z36" s="107">
        <f>Z18*1000000/'Tabel 1 Antal dyr'!Y32</f>
        <v>0.46481248954799981</v>
      </c>
      <c r="AA36" s="107">
        <f>AA18*1000000/'Tabel 1 Antal dyr'!Z32</f>
        <v>0.46586224983600028</v>
      </c>
      <c r="AB36" s="107">
        <f>AB18*1000000/'Tabel 1 Antal dyr'!AA32</f>
        <v>0.46537001852400012</v>
      </c>
      <c r="AC36" s="107">
        <f>AC18*1000000/'Tabel 1 Antal dyr'!AB32</f>
        <v>0.46592423408970601</v>
      </c>
      <c r="AD36" s="107">
        <f>AD18*1000000/'Tabel 1 Antal dyr'!AC32</f>
        <v>0.46484763721200029</v>
      </c>
      <c r="AE36" s="107">
        <f>AE18*1000000/'Tabel 1 Antal dyr'!AD32</f>
        <v>0.46465678047600023</v>
      </c>
      <c r="AF36" s="107">
        <f>AF18*1000000/'Tabel 1 Antal dyr'!AE32</f>
        <v>0.46338099649199982</v>
      </c>
      <c r="AG36" s="114">
        <f>AG18*1000000/'Tabel 1 Antal dyr'!AF32</f>
        <v>0.46338099649199982</v>
      </c>
      <c r="AH36" s="114">
        <f>AH18*1000000/'Tabel 1 Antal dyr'!AG32</f>
        <v>0.46338099649199982</v>
      </c>
      <c r="AI36" s="114">
        <f>AI18*1000000/'Tabel 1 Antal dyr'!AH32</f>
        <v>0.46338099649199982</v>
      </c>
      <c r="AJ36" s="114">
        <f>AJ18*1000000/'Tabel 1 Antal dyr'!AI32</f>
        <v>0.46338099649199982</v>
      </c>
      <c r="AK36" s="114">
        <f>AK18*1000000/'Tabel 1 Antal dyr'!AJ32</f>
        <v>0.46338099649199982</v>
      </c>
      <c r="AL36" s="114">
        <f>AL18*1000000/'Tabel 1 Antal dyr'!AK32</f>
        <v>0.46338099649199982</v>
      </c>
      <c r="AM36" s="114">
        <f>AM18*1000000/'Tabel 1 Antal dyr'!AL32</f>
        <v>0.46338099649199982</v>
      </c>
      <c r="AN36" s="114">
        <f>AN18*1000000/'Tabel 1 Antal dyr'!AM32</f>
        <v>0.46338099649199982</v>
      </c>
      <c r="AO36" s="114">
        <f>AO18*1000000/'Tabel 1 Antal dyr'!AN32</f>
        <v>0.46338099649199982</v>
      </c>
      <c r="AP36" s="114">
        <f>AP18*1000000/'Tabel 1 Antal dyr'!AO32</f>
        <v>0.46338099649199982</v>
      </c>
      <c r="AQ36" s="114">
        <f>AQ18*1000000/'Tabel 1 Antal dyr'!AP32</f>
        <v>0.46338099649199982</v>
      </c>
      <c r="AR36" s="114">
        <f>AR18*1000000/'Tabel 1 Antal dyr'!AQ32</f>
        <v>0.46338099649199982</v>
      </c>
      <c r="AS36" s="114">
        <f>AS18*1000000/'Tabel 1 Antal dyr'!AR32</f>
        <v>0.46338099649199982</v>
      </c>
      <c r="AT36" s="114">
        <f>AT18*1000000/'Tabel 1 Antal dyr'!AS32</f>
        <v>0.46338099649199982</v>
      </c>
      <c r="AU36" s="114">
        <f>AU18*1000000/'Tabel 1 Antal dyr'!AT32</f>
        <v>0.46338099649199982</v>
      </c>
      <c r="AV36" s="114">
        <f>AV18*1000000/'Tabel 1 Antal dyr'!AU32</f>
        <v>0.46338099649199982</v>
      </c>
      <c r="AW36" s="114">
        <f>AW18*1000000/'Tabel 1 Antal dyr'!AV32</f>
        <v>0.46338099649199982</v>
      </c>
      <c r="AX36" s="114">
        <f>AX18*1000000/'Tabel 1 Antal dyr'!AW32</f>
        <v>0.46338099649199982</v>
      </c>
      <c r="AY36" s="114">
        <f>AY18*1000000/'Tabel 1 Antal dyr'!AX32</f>
        <v>0.46338099649199982</v>
      </c>
      <c r="AZ36" s="114">
        <f>AZ18*1000000/'Tabel 1 Antal dyr'!AY32</f>
        <v>0.46338099649199982</v>
      </c>
      <c r="BA36" s="114">
        <f>BA18*1000000/'Tabel 1 Antal dyr'!AZ32</f>
        <v>0.46338099649199982</v>
      </c>
    </row>
    <row r="37" spans="1:53" s="35" customFormat="1" x14ac:dyDescent="0.35">
      <c r="A37" s="72" t="s">
        <v>180</v>
      </c>
      <c r="B37" s="72"/>
      <c r="C37" s="107">
        <f>C19*1000000/'Tabel 1 Antal dyr'!B33</f>
        <v>2.7234650373</v>
      </c>
      <c r="D37" s="107">
        <f>D19*1000000/'Tabel 1 Antal dyr'!C33</f>
        <v>2.7234650373</v>
      </c>
      <c r="E37" s="107">
        <f>E19*1000000/'Tabel 1 Antal dyr'!D33</f>
        <v>2.7234650373</v>
      </c>
      <c r="F37" s="107">
        <f>F19*1000000/'Tabel 1 Antal dyr'!E33</f>
        <v>2.7234650373000004</v>
      </c>
      <c r="G37" s="107">
        <f>G19*1000000/'Tabel 1 Antal dyr'!F33</f>
        <v>2.7234650372999991</v>
      </c>
      <c r="H37" s="107">
        <f>H19*1000000/'Tabel 1 Antal dyr'!G33</f>
        <v>2.7234650373</v>
      </c>
      <c r="I37" s="107">
        <f>I19*1000000/'Tabel 1 Antal dyr'!H33</f>
        <v>2.7234650373</v>
      </c>
      <c r="J37" s="107">
        <f>J19*1000000/'Tabel 1 Antal dyr'!I33</f>
        <v>2.7234650373</v>
      </c>
      <c r="K37" s="107">
        <f>K19*1000000/'Tabel 1 Antal dyr'!J33</f>
        <v>2.7234650373000004</v>
      </c>
      <c r="L37" s="107">
        <f>L19*1000000/'Tabel 1 Antal dyr'!K33</f>
        <v>2.7234650372999996</v>
      </c>
      <c r="M37" s="107">
        <f>M19*1000000/'Tabel 1 Antal dyr'!L33</f>
        <v>2.7234650373000004</v>
      </c>
      <c r="N37" s="107">
        <f>N19*1000000/'Tabel 1 Antal dyr'!M33</f>
        <v>2.7234650373</v>
      </c>
      <c r="O37" s="107">
        <f>O19*1000000/'Tabel 1 Antal dyr'!N33</f>
        <v>2.7234650373</v>
      </c>
      <c r="P37" s="107">
        <f>P19*1000000/'Tabel 1 Antal dyr'!O33</f>
        <v>2.7157706718749997</v>
      </c>
      <c r="Q37" s="107">
        <f>Q19*1000000/'Tabel 1 Antal dyr'!P33</f>
        <v>2.7157706718750001</v>
      </c>
      <c r="R37" s="107">
        <f>R19*1000000/'Tabel 1 Antal dyr'!Q33</f>
        <v>2.7157706718749997</v>
      </c>
      <c r="S37" s="107">
        <f>S19*1000000/'Tabel 1 Antal dyr'!R33</f>
        <v>2.7157706718749992</v>
      </c>
      <c r="T37" s="107">
        <f>T19*1000000/'Tabel 1 Antal dyr'!S33</f>
        <v>2.7157706718749997</v>
      </c>
      <c r="U37" s="107">
        <f>U19*1000000/'Tabel 1 Antal dyr'!T33</f>
        <v>2.7157706718750005</v>
      </c>
      <c r="V37" s="107">
        <f>V19*1000000/'Tabel 1 Antal dyr'!U33</f>
        <v>2.7157706718750001</v>
      </c>
      <c r="W37" s="107">
        <f>W19*1000000/'Tabel 1 Antal dyr'!V33</f>
        <v>2.7157706718749997</v>
      </c>
      <c r="X37" s="107">
        <f>X19*1000000/'Tabel 1 Antal dyr'!W33</f>
        <v>2.7157706718749997</v>
      </c>
      <c r="Y37" s="107">
        <f>Y19*1000000/'Tabel 1 Antal dyr'!X33</f>
        <v>2.7157706718749997</v>
      </c>
      <c r="Z37" s="107">
        <f>Z19*1000000/'Tabel 1 Antal dyr'!Y33</f>
        <v>2.7157706718750001</v>
      </c>
      <c r="AA37" s="107">
        <f>AA19*1000000/'Tabel 1 Antal dyr'!Z33</f>
        <v>2.7157706718750001</v>
      </c>
      <c r="AB37" s="107">
        <f>AB19*1000000/'Tabel 1 Antal dyr'!AA33</f>
        <v>2.7157706718749997</v>
      </c>
      <c r="AC37" s="107">
        <f>AC19*1000000/'Tabel 1 Antal dyr'!AB33</f>
        <v>2.7157706718749997</v>
      </c>
      <c r="AD37" s="107">
        <f>AD19*1000000/'Tabel 1 Antal dyr'!AC33</f>
        <v>2.7157706718750001</v>
      </c>
      <c r="AE37" s="107">
        <f>AE19*1000000/'Tabel 1 Antal dyr'!AD33</f>
        <v>2.7157706718749997</v>
      </c>
      <c r="AF37" s="107">
        <f>AF19*1000000/'Tabel 1 Antal dyr'!AE33</f>
        <v>2.7157706718749997</v>
      </c>
      <c r="AG37" s="114">
        <f>AG19*1000000/'Tabel 1 Antal dyr'!AF33</f>
        <v>2.7157706718749997</v>
      </c>
      <c r="AH37" s="114">
        <f>AH19*1000000/'Tabel 1 Antal dyr'!AG33</f>
        <v>2.7157706718749997</v>
      </c>
      <c r="AI37" s="114">
        <f>AI19*1000000/'Tabel 1 Antal dyr'!AH33</f>
        <v>2.7157706718749997</v>
      </c>
      <c r="AJ37" s="114">
        <f>AJ19*1000000/'Tabel 1 Antal dyr'!AI33</f>
        <v>2.7157706718749997</v>
      </c>
      <c r="AK37" s="114">
        <f>AK19*1000000/'Tabel 1 Antal dyr'!AJ33</f>
        <v>2.7157706718749997</v>
      </c>
      <c r="AL37" s="114">
        <f>AL19*1000000/'Tabel 1 Antal dyr'!AK33</f>
        <v>2.7157706718749997</v>
      </c>
      <c r="AM37" s="114">
        <f>AM19*1000000/'Tabel 1 Antal dyr'!AL33</f>
        <v>2.7157706718749997</v>
      </c>
      <c r="AN37" s="114">
        <f>AN19*1000000/'Tabel 1 Antal dyr'!AM33</f>
        <v>2.7157706718749997</v>
      </c>
      <c r="AO37" s="114">
        <f>AO19*1000000/'Tabel 1 Antal dyr'!AN33</f>
        <v>2.7157706718749997</v>
      </c>
      <c r="AP37" s="114">
        <f>AP19*1000000/'Tabel 1 Antal dyr'!AO33</f>
        <v>2.7157706718749997</v>
      </c>
      <c r="AQ37" s="114">
        <f>AQ19*1000000/'Tabel 1 Antal dyr'!AP33</f>
        <v>2.7157706718749997</v>
      </c>
      <c r="AR37" s="114">
        <f>AR19*1000000/'Tabel 1 Antal dyr'!AQ33</f>
        <v>2.7157706718749997</v>
      </c>
      <c r="AS37" s="114">
        <f>AS19*1000000/'Tabel 1 Antal dyr'!AR33</f>
        <v>2.7157706718749997</v>
      </c>
      <c r="AT37" s="114">
        <f>AT19*1000000/'Tabel 1 Antal dyr'!AS33</f>
        <v>2.7157706718749997</v>
      </c>
      <c r="AU37" s="114">
        <f>AU19*1000000/'Tabel 1 Antal dyr'!AT33</f>
        <v>2.7157706718749997</v>
      </c>
      <c r="AV37" s="114">
        <f>AV19*1000000/'Tabel 1 Antal dyr'!AU33</f>
        <v>2.7157706718749997</v>
      </c>
      <c r="AW37" s="114">
        <f>AW19*1000000/'Tabel 1 Antal dyr'!AV33</f>
        <v>2.7157706718749997</v>
      </c>
      <c r="AX37" s="114">
        <f>AX19*1000000/'Tabel 1 Antal dyr'!AW33</f>
        <v>2.7157706718749997</v>
      </c>
      <c r="AY37" s="114">
        <f>AY19*1000000/'Tabel 1 Antal dyr'!AX33</f>
        <v>2.7157706718749997</v>
      </c>
      <c r="AZ37" s="114">
        <f>AZ19*1000000/'Tabel 1 Antal dyr'!AY33</f>
        <v>2.7157706718749997</v>
      </c>
      <c r="BA37" s="114">
        <f>BA19*1000000/'Tabel 1 Antal dyr'!AZ33</f>
        <v>2.7157706718749997</v>
      </c>
    </row>
    <row r="38" spans="1:53" s="122" customFormat="1" x14ac:dyDescent="0.35">
      <c r="A38" s="121" t="s">
        <v>272</v>
      </c>
      <c r="B38" s="121"/>
      <c r="C38" s="107">
        <f>SUM(C20:C21)*1000000/SUM('Tabel 1 Antal dyr'!B25:B28)</f>
        <v>2.5491409718546612</v>
      </c>
      <c r="D38" s="107">
        <f>SUM(D20:D21)*1000000/SUM('Tabel 1 Antal dyr'!C25:C28)</f>
        <v>2.5758307212950804</v>
      </c>
      <c r="E38" s="107">
        <f>SUM(E20:E21)*1000000/SUM('Tabel 1 Antal dyr'!D25:D28)</f>
        <v>2.4720494462446898</v>
      </c>
      <c r="F38" s="107">
        <f>SUM(F20:F21)*1000000/SUM('Tabel 1 Antal dyr'!E25:E28)</f>
        <v>2.5828114236209783</v>
      </c>
      <c r="G38" s="107">
        <f>SUM(G20:G21)*1000000/SUM('Tabel 1 Antal dyr'!F25:F28)</f>
        <v>2.5469322232066958</v>
      </c>
      <c r="H38" s="107">
        <f>SUM(H20:H21)*1000000/SUM('Tabel 1 Antal dyr'!G25:G28)</f>
        <v>2.4495169071650786</v>
      </c>
      <c r="I38" s="107">
        <f>SUM(I20:I21)*1000000/SUM('Tabel 1 Antal dyr'!H25:H28)</f>
        <v>2.5386108691967189</v>
      </c>
      <c r="J38" s="107">
        <f>SUM(J20:J21)*1000000/SUM('Tabel 1 Antal dyr'!I25:I28)</f>
        <v>2.5076521329105126</v>
      </c>
      <c r="K38" s="107">
        <f>SUM(K20:K21)*1000000/SUM('Tabel 1 Antal dyr'!J25:J28)</f>
        <v>2.5749459911369232</v>
      </c>
      <c r="L38" s="107">
        <f>SUM(L20:L21)*1000000/SUM('Tabel 1 Antal dyr'!K25:K28)</f>
        <v>2.5691101575267958</v>
      </c>
      <c r="M38" s="107">
        <f>SUM(M20:M21)*1000000/SUM('Tabel 1 Antal dyr'!L25:L28)</f>
        <v>2.6643240624258202</v>
      </c>
      <c r="N38" s="107">
        <f>SUM(N20:N21)*1000000/SUM('Tabel 1 Antal dyr'!M25:M28)</f>
        <v>2.7176382107474311</v>
      </c>
      <c r="O38" s="107">
        <f>SUM(O20:O21)*1000000/SUM('Tabel 1 Antal dyr'!N25:N28)</f>
        <v>2.7123485779427337</v>
      </c>
      <c r="P38" s="107">
        <f>SUM(P20:P21)*1000000/SUM('Tabel 1 Antal dyr'!O25:O28)</f>
        <v>2.8139826640472574</v>
      </c>
      <c r="Q38" s="107">
        <f>SUM(Q20:Q21)*1000000/SUM('Tabel 1 Antal dyr'!P25:P28)</f>
        <v>2.8901932364913416</v>
      </c>
      <c r="R38" s="107">
        <f>SUM(R20:R21)*1000000/SUM('Tabel 1 Antal dyr'!Q25:Q28)</f>
        <v>2.5597062637511896</v>
      </c>
      <c r="S38" s="107">
        <f>SUM(S20:S21)*1000000/SUM('Tabel 1 Antal dyr'!R25:R28)</f>
        <v>2.7727722417542258</v>
      </c>
      <c r="T38" s="107">
        <f>SUM(T20:T21)*1000000/SUM('Tabel 1 Antal dyr'!S25:S28)</f>
        <v>2.8971737261388055</v>
      </c>
      <c r="U38" s="107">
        <f>SUM(U20:U21)*1000000/SUM('Tabel 1 Antal dyr'!T25:T28)</f>
        <v>2.7497394979760346</v>
      </c>
      <c r="V38" s="107">
        <f>SUM(V20:V21)*1000000/SUM('Tabel 1 Antal dyr'!U25:U28)</f>
        <v>2.7779460491335271</v>
      </c>
      <c r="W38" s="107">
        <f>SUM(W20:W21)*1000000/SUM('Tabel 1 Antal dyr'!V25:V28)</f>
        <v>2.6893491786716526</v>
      </c>
      <c r="X38" s="107">
        <f>SUM(X20:X21)*1000000/SUM('Tabel 1 Antal dyr'!W25:W28)</f>
        <v>2.455452751931817</v>
      </c>
      <c r="Y38" s="107">
        <f>SUM(Y20:Y21)*1000000/SUM('Tabel 1 Antal dyr'!X25:X28)</f>
        <v>2.577746337719184</v>
      </c>
      <c r="Z38" s="107">
        <f>SUM(Z20:Z21)*1000000/SUM('Tabel 1 Antal dyr'!Y25:Y28)</f>
        <v>2.6229387804039632</v>
      </c>
      <c r="AA38" s="107">
        <f>SUM(AA20:AA21)*1000000/SUM('Tabel 1 Antal dyr'!Z25:Z28)</f>
        <v>2.6806787696532912</v>
      </c>
      <c r="AB38" s="107">
        <f>SUM(AB20:AB21)*1000000/SUM('Tabel 1 Antal dyr'!AA25:AA28)</f>
        <v>2.6292720079952319</v>
      </c>
      <c r="AC38" s="107">
        <f>SUM(AC20:AC21)*1000000/SUM('Tabel 1 Antal dyr'!AB25:AB28)</f>
        <v>2.5181798768214785</v>
      </c>
      <c r="AD38" s="107">
        <f>SUM(AD20:AD21)*1000000/SUM('Tabel 1 Antal dyr'!AC25:AC28)</f>
        <v>2.5392909256289702</v>
      </c>
      <c r="AE38" s="107">
        <f>SUM(AE20:AE21)*1000000/SUM('Tabel 1 Antal dyr'!AD25:AD28)</f>
        <v>2.4836355436188615</v>
      </c>
      <c r="AF38" s="107">
        <f>SUM(AF20:AF21)*1000000/SUM('Tabel 1 Antal dyr'!AE25:AE28)</f>
        <v>2.4643639204092116</v>
      </c>
      <c r="AG38" s="114">
        <f>SUM(AG20:AG21)*1000000/SUM('Tabel 1 Antal dyr'!AF25:AF28)</f>
        <v>2.3750967333617172</v>
      </c>
      <c r="AH38" s="114">
        <f>SUM(AH20:AH21)*1000000/SUM('Tabel 1 Antal dyr'!AG25:AG28)</f>
        <v>2.387870792335991</v>
      </c>
      <c r="AI38" s="114">
        <f>SUM(AI20:AI21)*1000000/SUM('Tabel 1 Antal dyr'!AH25:AH28)</f>
        <v>2.4020218817367041</v>
      </c>
      <c r="AJ38" s="114">
        <f>SUM(AJ20:AJ21)*1000000/SUM('Tabel 1 Antal dyr'!AI25:AI28)</f>
        <v>2.4153923934386583</v>
      </c>
      <c r="AK38" s="114">
        <f>SUM(AK20:AK21)*1000000/SUM('Tabel 1 Antal dyr'!AJ25:AJ28)</f>
        <v>2.4287491929291312</v>
      </c>
      <c r="AL38" s="114">
        <f>SUM(AL20:AL21)*1000000/SUM('Tabel 1 Antal dyr'!AK25:AK28)</f>
        <v>2.4417269868008287</v>
      </c>
      <c r="AM38" s="114">
        <f>SUM(AM20:AM21)*1000000/SUM('Tabel 1 Antal dyr'!AL25:AL28)</f>
        <v>2.4545766638038837</v>
      </c>
      <c r="AN38" s="114">
        <f>SUM(AN20:AN21)*1000000/SUM('Tabel 1 Antal dyr'!AM25:AM28)</f>
        <v>2.4684908098309788</v>
      </c>
      <c r="AO38" s="114">
        <f>SUM(AO20:AO21)*1000000/SUM('Tabel 1 Antal dyr'!AN25:AN28)</f>
        <v>2.4814317853774299</v>
      </c>
      <c r="AP38" s="114">
        <f>SUM(AP20:AP21)*1000000/SUM('Tabel 1 Antal dyr'!AO25:AO28)</f>
        <v>2.4947116799750022</v>
      </c>
      <c r="AQ38" s="114">
        <f>SUM(AQ20:AQ21)*1000000/SUM('Tabel 1 Antal dyr'!AP25:AP28)</f>
        <v>2.5077023723187919</v>
      </c>
      <c r="AR38" s="114">
        <f>SUM(AR20:AR21)*1000000/SUM('Tabel 1 Antal dyr'!AQ25:AQ28)</f>
        <v>2.5077023723187919</v>
      </c>
      <c r="AS38" s="114">
        <f>SUM(AS20:AS21)*1000000/SUM('Tabel 1 Antal dyr'!AR25:AR28)</f>
        <v>2.5077023723187919</v>
      </c>
      <c r="AT38" s="114">
        <f>SUM(AT20:AT21)*1000000/SUM('Tabel 1 Antal dyr'!AS25:AS28)</f>
        <v>2.5077023723187919</v>
      </c>
      <c r="AU38" s="114">
        <f>SUM(AU20:AU21)*1000000/SUM('Tabel 1 Antal dyr'!AT25:AT28)</f>
        <v>2.5077023723187919</v>
      </c>
      <c r="AV38" s="114">
        <f>SUM(AV20:AV21)*1000000/SUM('Tabel 1 Antal dyr'!AU25:AU28)</f>
        <v>2.5077023723187919</v>
      </c>
      <c r="AW38" s="114">
        <f>SUM(AW20:AW21)*1000000/SUM('Tabel 1 Antal dyr'!AV25:AV28)</f>
        <v>2.5077023723187919</v>
      </c>
      <c r="AX38" s="114">
        <f>SUM(AX20:AX21)*1000000/SUM('Tabel 1 Antal dyr'!AW25:AW28)</f>
        <v>2.5077023723187919</v>
      </c>
      <c r="AY38" s="114">
        <f>SUM(AY20:AY21)*1000000/SUM('Tabel 1 Antal dyr'!AX25:AX28)</f>
        <v>2.5077023723187919</v>
      </c>
      <c r="AZ38" s="114">
        <f>SUM(AZ20:AZ21)*1000000/SUM('Tabel 1 Antal dyr'!AY25:AY28)</f>
        <v>2.5077023723187919</v>
      </c>
      <c r="BA38" s="114">
        <f>SUM(BA20:BA21)*1000000/SUM('Tabel 1 Antal dyr'!AZ25:AZ28)</f>
        <v>2.5077023723187919</v>
      </c>
    </row>
    <row r="39" spans="1:53" x14ac:dyDescent="0.35">
      <c r="A39" s="72" t="s">
        <v>13</v>
      </c>
      <c r="B39" s="72"/>
      <c r="C39" s="107">
        <f>SUM(C22:C23)*1000000/'Tabel 1 Antal dyr'!B29</f>
        <v>0.37326277334193148</v>
      </c>
      <c r="D39" s="107">
        <f>SUM(D22:D23)*1000000/'Tabel 1 Antal dyr'!C29</f>
        <v>0.37503117821696308</v>
      </c>
      <c r="E39" s="107">
        <f>SUM(E22:E23)*1000000/'Tabel 1 Antal dyr'!D29</f>
        <v>0.37522177615505858</v>
      </c>
      <c r="F39" s="107">
        <f>SUM(F22:F23)*1000000/'Tabel 1 Antal dyr'!E29</f>
        <v>0.37750907976498749</v>
      </c>
      <c r="G39" s="107">
        <f>SUM(G22:G23)*1000000/'Tabel 1 Antal dyr'!F29</f>
        <v>0.37977402650172959</v>
      </c>
      <c r="H39" s="107">
        <f>SUM(H22:H23)*1000000/'Tabel 1 Antal dyr'!G29</f>
        <v>0.38224902894505702</v>
      </c>
      <c r="I39" s="107">
        <f>SUM(I22:I23)*1000000/'Tabel 1 Antal dyr'!H29</f>
        <v>0.38404988634489007</v>
      </c>
      <c r="J39" s="107">
        <f>SUM(J22:J23)*1000000/'Tabel 1 Antal dyr'!I29</f>
        <v>0.38585270374746</v>
      </c>
      <c r="K39" s="107">
        <f>SUM(K22:K23)*1000000/'Tabel 1 Antal dyr'!J29</f>
        <v>0.38746637985874449</v>
      </c>
      <c r="L39" s="107">
        <f>SUM(L22:L23)*1000000/'Tabel 1 Antal dyr'!K29</f>
        <v>0.35785181136691452</v>
      </c>
      <c r="M39" s="107">
        <f>SUM(M22:M23)*1000000/'Tabel 1 Antal dyr'!L29</f>
        <v>0.37272629418098946</v>
      </c>
      <c r="N39" s="107">
        <f>SUM(N22:N23)*1000000/'Tabel 1 Antal dyr'!M29</f>
        <v>0.38258602766098576</v>
      </c>
      <c r="O39" s="107">
        <f>SUM(O22:O23)*1000000/'Tabel 1 Antal dyr'!N29</f>
        <v>0.33897463530156174</v>
      </c>
      <c r="P39" s="107">
        <f>SUM(P22:P23)*1000000/'Tabel 1 Antal dyr'!O29</f>
        <v>0.35864361825174262</v>
      </c>
      <c r="Q39" s="107">
        <f>SUM(Q22:Q23)*1000000/'Tabel 1 Antal dyr'!P29</f>
        <v>0.37111299083940857</v>
      </c>
      <c r="R39" s="107">
        <f>SUM(R22:R23)*1000000/'Tabel 1 Antal dyr'!Q29</f>
        <v>0.4126847688821329</v>
      </c>
      <c r="S39" s="107">
        <f>SUM(S22:S23)*1000000/'Tabel 1 Antal dyr'!R29</f>
        <v>0.43556716312716354</v>
      </c>
      <c r="T39" s="107">
        <f>SUM(T22:T23)*1000000/'Tabel 1 Antal dyr'!S29</f>
        <v>0.45853659916894585</v>
      </c>
      <c r="U39" s="107">
        <f>SUM(U22:U23)*1000000/'Tabel 1 Antal dyr'!T29</f>
        <v>0.46864491722370227</v>
      </c>
      <c r="V39" s="107">
        <f>SUM(V22:V23)*1000000/'Tabel 1 Antal dyr'!U29</f>
        <v>0.49674023114492116</v>
      </c>
      <c r="W39" s="107">
        <f>SUM(W22:W23)*1000000/'Tabel 1 Antal dyr'!V29</f>
        <v>0.50801590166413024</v>
      </c>
      <c r="X39" s="107">
        <f>SUM(X22:X23)*1000000/'Tabel 1 Antal dyr'!W29</f>
        <v>0.53072707921596518</v>
      </c>
      <c r="Y39" s="107">
        <f>SUM(Y22:Y23)*1000000/'Tabel 1 Antal dyr'!X29</f>
        <v>0.53080911968854283</v>
      </c>
      <c r="Z39" s="107">
        <f>SUM(Z22:Z23)*1000000/'Tabel 1 Antal dyr'!Y29</f>
        <v>0.50897320975825311</v>
      </c>
      <c r="AA39" s="107">
        <f>SUM(AA22:AA23)*1000000/'Tabel 1 Antal dyr'!Z29</f>
        <v>0.51033003688816814</v>
      </c>
      <c r="AB39" s="107">
        <f>SUM(AB22:AB23)*1000000/'Tabel 1 Antal dyr'!AA29</f>
        <v>0.50924457319426275</v>
      </c>
      <c r="AC39" s="107">
        <f>SUM(AC22:AC23)*1000000/'Tabel 1 Antal dyr'!AB29</f>
        <v>0.48763854058764639</v>
      </c>
      <c r="AD39" s="107">
        <f>SUM(AD22:AD23)*1000000/'Tabel 1 Antal dyr'!AC29</f>
        <v>0.48788400819787503</v>
      </c>
      <c r="AE39" s="107">
        <f>SUM(AE22:AE23)*1000000/'Tabel 1 Antal dyr'!AD29</f>
        <v>0.4466925580827375</v>
      </c>
      <c r="AF39" s="107">
        <f>SUM(AF22:AF23)*1000000/'Tabel 1 Antal dyr'!AE29</f>
        <v>0.48616573334049379</v>
      </c>
      <c r="AG39" s="114">
        <f>SUM(AG22:AG23)*1000000/'Tabel 1 Antal dyr'!AF29</f>
        <v>0.43714683566685247</v>
      </c>
      <c r="AH39" s="114" t="s">
        <v>38</v>
      </c>
      <c r="AI39" s="114" t="s">
        <v>38</v>
      </c>
      <c r="AJ39" s="114" t="s">
        <v>38</v>
      </c>
      <c r="AK39" s="114" t="s">
        <v>38</v>
      </c>
      <c r="AL39" s="114" t="s">
        <v>38</v>
      </c>
      <c r="AM39" s="114" t="s">
        <v>38</v>
      </c>
      <c r="AN39" s="114" t="s">
        <v>38</v>
      </c>
      <c r="AO39" s="114" t="s">
        <v>38</v>
      </c>
      <c r="AP39" s="114" t="s">
        <v>38</v>
      </c>
      <c r="AQ39" s="114" t="s">
        <v>38</v>
      </c>
      <c r="AR39" s="114" t="s">
        <v>38</v>
      </c>
      <c r="AS39" s="114" t="s">
        <v>38</v>
      </c>
      <c r="AT39" s="114" t="s">
        <v>38</v>
      </c>
      <c r="AU39" s="114" t="s">
        <v>38</v>
      </c>
      <c r="AV39" s="114" t="s">
        <v>38</v>
      </c>
      <c r="AW39" s="114" t="s">
        <v>38</v>
      </c>
      <c r="AX39" s="114" t="s">
        <v>38</v>
      </c>
      <c r="AY39" s="114" t="s">
        <v>38</v>
      </c>
      <c r="AZ39" s="114" t="s">
        <v>38</v>
      </c>
      <c r="BA39" s="114" t="s">
        <v>38</v>
      </c>
    </row>
    <row r="40" spans="1:53" x14ac:dyDescent="0.35">
      <c r="A40" s="75" t="s">
        <v>181</v>
      </c>
      <c r="B40" s="75"/>
      <c r="C40" s="105">
        <f>C24*1000000/'Tabel 1 Antal dyr'!B34</f>
        <v>0.32571647999999997</v>
      </c>
      <c r="D40" s="105">
        <f>D24*1000000/'Tabel 1 Antal dyr'!C34</f>
        <v>0.32571647999999997</v>
      </c>
      <c r="E40" s="105">
        <f>E24*1000000/'Tabel 1 Antal dyr'!D34</f>
        <v>0.32571647999999997</v>
      </c>
      <c r="F40" s="105">
        <f>F24*1000000/'Tabel 1 Antal dyr'!E34</f>
        <v>0.32571647999999997</v>
      </c>
      <c r="G40" s="105">
        <f>G24*1000000/'Tabel 1 Antal dyr'!F34</f>
        <v>0.32571647999999997</v>
      </c>
      <c r="H40" s="105">
        <f>H24*1000000/'Tabel 1 Antal dyr'!G34</f>
        <v>0.32571647999999997</v>
      </c>
      <c r="I40" s="105">
        <f>I24*1000000/'Tabel 1 Antal dyr'!H34</f>
        <v>0.32571647999999997</v>
      </c>
      <c r="J40" s="105">
        <f>J24*1000000/'Tabel 1 Antal dyr'!I34</f>
        <v>0.32571647999999997</v>
      </c>
      <c r="K40" s="105">
        <f>K24*1000000/'Tabel 1 Antal dyr'!J34</f>
        <v>0.32571647999999997</v>
      </c>
      <c r="L40" s="105">
        <f>L24*1000000/'Tabel 1 Antal dyr'!K34</f>
        <v>0.32571647999999997</v>
      </c>
      <c r="M40" s="105">
        <f>M24*1000000/'Tabel 1 Antal dyr'!L34</f>
        <v>0.32571647999999997</v>
      </c>
      <c r="N40" s="105">
        <f>N24*1000000/'Tabel 1 Antal dyr'!M34</f>
        <v>0.32571648000000003</v>
      </c>
      <c r="O40" s="105">
        <f>O24*1000000/'Tabel 1 Antal dyr'!N34</f>
        <v>0.32571648000000003</v>
      </c>
      <c r="P40" s="105">
        <f>P24*1000000/'Tabel 1 Antal dyr'!O34</f>
        <v>0.32571647999999997</v>
      </c>
      <c r="Q40" s="105">
        <f>Q24*1000000/'Tabel 1 Antal dyr'!P34</f>
        <v>0.32571648000000003</v>
      </c>
      <c r="R40" s="105">
        <f>R24*1000000/'Tabel 1 Antal dyr'!Q34</f>
        <v>0.32571648000000003</v>
      </c>
      <c r="S40" s="105">
        <f>S24*1000000/'Tabel 1 Antal dyr'!R34</f>
        <v>0.32571648000000003</v>
      </c>
      <c r="T40" s="105">
        <f>T24*1000000/'Tabel 1 Antal dyr'!S34</f>
        <v>0.32571648000000003</v>
      </c>
      <c r="U40" s="105">
        <f>U24*1000000/'Tabel 1 Antal dyr'!T34</f>
        <v>0.32571647999999997</v>
      </c>
      <c r="V40" s="105">
        <f>V24*1000000/'Tabel 1 Antal dyr'!U34</f>
        <v>0.32571647999999997</v>
      </c>
      <c r="W40" s="105">
        <f>W24*1000000/'Tabel 1 Antal dyr'!V34</f>
        <v>0.32571648000000003</v>
      </c>
      <c r="X40" s="105">
        <f>X24*1000000/'Tabel 1 Antal dyr'!W34</f>
        <v>0.32571648000000003</v>
      </c>
      <c r="Y40" s="105">
        <f>Y24*1000000/'Tabel 1 Antal dyr'!X34</f>
        <v>0.32571647999999997</v>
      </c>
      <c r="Z40" s="105">
        <f>Z24*1000000/'Tabel 1 Antal dyr'!Y34</f>
        <v>0.32571647999999997</v>
      </c>
      <c r="AA40" s="105">
        <f>AA24*1000000/'Tabel 1 Antal dyr'!Z34</f>
        <v>0.32571647999999997</v>
      </c>
      <c r="AB40" s="105">
        <f>AB24*1000000/'Tabel 1 Antal dyr'!AA34</f>
        <v>0.32571648000000003</v>
      </c>
      <c r="AC40" s="105">
        <f>AC24*1000000/'Tabel 1 Antal dyr'!AB34</f>
        <v>0.32571647999999997</v>
      </c>
      <c r="AD40" s="105">
        <f>AD24*1000000/'Tabel 1 Antal dyr'!AC34</f>
        <v>0.32571647999999997</v>
      </c>
      <c r="AE40" s="105">
        <f>AE24*1000000/'Tabel 1 Antal dyr'!AD34</f>
        <v>0.32571648000000003</v>
      </c>
      <c r="AF40" s="105">
        <f>AF24*1000000/'Tabel 1 Antal dyr'!AE34</f>
        <v>0.32571647999999997</v>
      </c>
      <c r="AG40" s="119">
        <f>AG24*1000000/'Tabel 1 Antal dyr'!AF34</f>
        <v>0.32571647999999997</v>
      </c>
      <c r="AH40" s="119">
        <f>AH24*1000000/'Tabel 1 Antal dyr'!AG34</f>
        <v>0.32571647999999997</v>
      </c>
      <c r="AI40" s="119">
        <f>AI24*1000000/'Tabel 1 Antal dyr'!AH34</f>
        <v>0.32571647999999997</v>
      </c>
      <c r="AJ40" s="119">
        <f>AJ24*1000000/'Tabel 1 Antal dyr'!AI34</f>
        <v>0.32571647999999997</v>
      </c>
      <c r="AK40" s="119">
        <f>AK24*1000000/'Tabel 1 Antal dyr'!AJ34</f>
        <v>0.32571647999999997</v>
      </c>
      <c r="AL40" s="119">
        <f>AL24*1000000/'Tabel 1 Antal dyr'!AK34</f>
        <v>0.32571647999999997</v>
      </c>
      <c r="AM40" s="119">
        <f>AM24*1000000/'Tabel 1 Antal dyr'!AL34</f>
        <v>0.32571647999999997</v>
      </c>
      <c r="AN40" s="119">
        <f>AN24*1000000/'Tabel 1 Antal dyr'!AM34</f>
        <v>0.32571647999999997</v>
      </c>
      <c r="AO40" s="119">
        <f>AO24*1000000/'Tabel 1 Antal dyr'!AN34</f>
        <v>0.32571647999999997</v>
      </c>
      <c r="AP40" s="119">
        <f>AP24*1000000/'Tabel 1 Antal dyr'!AO34</f>
        <v>0.32571647999999997</v>
      </c>
      <c r="AQ40" s="119">
        <f>AQ24*1000000/'Tabel 1 Antal dyr'!AP34</f>
        <v>0.32571647999999997</v>
      </c>
      <c r="AR40" s="119">
        <f>AR24*1000000/'Tabel 1 Antal dyr'!AQ34</f>
        <v>0.32571647999999997</v>
      </c>
      <c r="AS40" s="119">
        <f>AS24*1000000/'Tabel 1 Antal dyr'!AR34</f>
        <v>0.32571647999999997</v>
      </c>
      <c r="AT40" s="119">
        <f>AT24*1000000/'Tabel 1 Antal dyr'!AS34</f>
        <v>0.32571647999999997</v>
      </c>
      <c r="AU40" s="119">
        <f>AU24*1000000/'Tabel 1 Antal dyr'!AT34</f>
        <v>0.32571647999999997</v>
      </c>
      <c r="AV40" s="119">
        <f>AV24*1000000/'Tabel 1 Antal dyr'!AU34</f>
        <v>0.32571647999999997</v>
      </c>
      <c r="AW40" s="119">
        <f>AW24*1000000/'Tabel 1 Antal dyr'!AV34</f>
        <v>0.32571647999999997</v>
      </c>
      <c r="AX40" s="119">
        <f>AX24*1000000/'Tabel 1 Antal dyr'!AW34</f>
        <v>0.32571647999999997</v>
      </c>
      <c r="AY40" s="119">
        <f>AY24*1000000/'Tabel 1 Antal dyr'!AX34</f>
        <v>0.32571647999999997</v>
      </c>
      <c r="AZ40" s="119">
        <f>AZ24*1000000/'Tabel 1 Antal dyr'!AY34</f>
        <v>0.32571647999999997</v>
      </c>
      <c r="BA40" s="119">
        <f>BA24*1000000/'Tabel 1 Antal dyr'!AZ34</f>
        <v>0.32571647999999997</v>
      </c>
    </row>
    <row r="41" spans="1:53" x14ac:dyDescent="0.35">
      <c r="A41" s="72"/>
      <c r="B41" s="12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</row>
    <row r="43" spans="1:53" x14ac:dyDescent="0.35">
      <c r="A43" s="72" t="s">
        <v>182</v>
      </c>
      <c r="B43" s="76" t="s">
        <v>208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53" x14ac:dyDescent="0.35">
      <c r="B44" s="35" t="s">
        <v>276</v>
      </c>
      <c r="C44" s="26"/>
    </row>
    <row r="45" spans="1:53" x14ac:dyDescent="0.35">
      <c r="A45" s="74"/>
      <c r="B45" t="s">
        <v>277</v>
      </c>
    </row>
    <row r="46" spans="1:53" x14ac:dyDescent="0.35">
      <c r="A46" s="74"/>
      <c r="B46" s="35" t="s">
        <v>281</v>
      </c>
    </row>
    <row r="47" spans="1:53" x14ac:dyDescent="0.35">
      <c r="A47" s="74"/>
      <c r="B47" s="74"/>
    </row>
    <row r="48" spans="1:53" x14ac:dyDescent="0.35">
      <c r="A48" s="74"/>
      <c r="B48" s="74"/>
    </row>
    <row r="49" spans="1:2" x14ac:dyDescent="0.35">
      <c r="A49" s="74"/>
      <c r="B49" s="74"/>
    </row>
    <row r="50" spans="1:2" x14ac:dyDescent="0.35">
      <c r="A50" s="74"/>
      <c r="B50" s="74"/>
    </row>
    <row r="51" spans="1:2" x14ac:dyDescent="0.35">
      <c r="A51" s="74"/>
      <c r="B51" s="7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5"/>
  <sheetViews>
    <sheetView workbookViewId="0">
      <selection activeCell="C26" sqref="C26"/>
    </sheetView>
  </sheetViews>
  <sheetFormatPr defaultRowHeight="14.5" x14ac:dyDescent="0.35"/>
  <cols>
    <col min="1" max="1" width="24.1796875" customWidth="1"/>
    <col min="2" max="2" width="24.26953125" bestFit="1" customWidth="1"/>
    <col min="4" max="7" width="0" hidden="1" customWidth="1"/>
    <col min="9" max="12" width="0" hidden="1" customWidth="1"/>
    <col min="14" max="17" width="0" hidden="1" customWidth="1"/>
    <col min="19" max="22" width="0" hidden="1" customWidth="1"/>
    <col min="24" max="27" width="0" hidden="1" customWidth="1"/>
  </cols>
  <sheetData>
    <row r="1" spans="1:53" ht="18.5" x14ac:dyDescent="0.45">
      <c r="A1" s="30" t="s">
        <v>211</v>
      </c>
      <c r="B1" s="30"/>
    </row>
    <row r="2" spans="1:53" ht="18.5" x14ac:dyDescent="0.45">
      <c r="A2" s="31" t="s">
        <v>186</v>
      </c>
      <c r="B2" s="30"/>
    </row>
    <row r="3" spans="1:53" x14ac:dyDescent="0.35">
      <c r="B3" s="31"/>
    </row>
    <row r="4" spans="1:53" x14ac:dyDescent="0.35">
      <c r="A4" s="31" t="s">
        <v>212</v>
      </c>
      <c r="B4" s="31"/>
    </row>
    <row r="5" spans="1:53" s="35" customFormat="1" x14ac:dyDescent="0.35"/>
    <row r="6" spans="1:53" s="5" customFormat="1" x14ac:dyDescent="0.35">
      <c r="B6" s="5" t="s">
        <v>204</v>
      </c>
      <c r="C6" s="5">
        <v>1990</v>
      </c>
      <c r="D6" s="5">
        <v>1991</v>
      </c>
      <c r="E6" s="5">
        <v>1992</v>
      </c>
      <c r="F6" s="5">
        <v>1993</v>
      </c>
      <c r="G6" s="5">
        <v>1994</v>
      </c>
      <c r="H6" s="5">
        <v>1995</v>
      </c>
      <c r="I6" s="5">
        <v>1996</v>
      </c>
      <c r="J6" s="5">
        <v>1997</v>
      </c>
      <c r="K6" s="5">
        <v>1998</v>
      </c>
      <c r="L6" s="5">
        <v>1999</v>
      </c>
      <c r="M6" s="5">
        <v>2000</v>
      </c>
      <c r="N6" s="5">
        <v>2001</v>
      </c>
      <c r="O6" s="5">
        <v>2002</v>
      </c>
      <c r="P6" s="5">
        <v>2003</v>
      </c>
      <c r="Q6" s="5">
        <v>2004</v>
      </c>
      <c r="R6" s="5">
        <v>2005</v>
      </c>
      <c r="S6" s="5">
        <v>2006</v>
      </c>
      <c r="T6" s="5">
        <v>2007</v>
      </c>
      <c r="U6" s="5">
        <v>2008</v>
      </c>
      <c r="V6" s="5">
        <v>2009</v>
      </c>
      <c r="W6" s="5">
        <v>2010</v>
      </c>
      <c r="X6" s="5">
        <v>2011</v>
      </c>
      <c r="Y6" s="5">
        <v>2012</v>
      </c>
      <c r="Z6" s="5">
        <v>2013</v>
      </c>
      <c r="AA6" s="5">
        <v>2014</v>
      </c>
      <c r="AB6" s="5">
        <v>2015</v>
      </c>
      <c r="AC6" s="5">
        <v>2016</v>
      </c>
      <c r="AD6" s="5">
        <v>2017</v>
      </c>
      <c r="AE6" s="5">
        <v>2018</v>
      </c>
      <c r="AF6" s="5">
        <v>2019</v>
      </c>
      <c r="AG6" s="5">
        <v>2020</v>
      </c>
      <c r="AH6" s="5">
        <v>2021</v>
      </c>
      <c r="AI6" s="5">
        <v>2022</v>
      </c>
      <c r="AJ6" s="5">
        <v>2023</v>
      </c>
      <c r="AK6" s="5">
        <v>2024</v>
      </c>
      <c r="AL6" s="5">
        <v>2025</v>
      </c>
      <c r="AM6" s="5">
        <v>2026</v>
      </c>
      <c r="AN6" s="5">
        <v>2027</v>
      </c>
      <c r="AO6" s="5">
        <v>2028</v>
      </c>
      <c r="AP6" s="5">
        <v>2029</v>
      </c>
      <c r="AQ6" s="5">
        <v>2030</v>
      </c>
      <c r="AR6" s="5">
        <v>2031</v>
      </c>
      <c r="AS6" s="5">
        <v>2032</v>
      </c>
      <c r="AT6" s="5">
        <v>2033</v>
      </c>
      <c r="AU6" s="5">
        <v>2034</v>
      </c>
      <c r="AV6" s="5">
        <v>2035</v>
      </c>
      <c r="AW6" s="5">
        <v>2036</v>
      </c>
      <c r="AX6" s="5">
        <v>2037</v>
      </c>
      <c r="AY6" s="5">
        <v>2038</v>
      </c>
      <c r="AZ6" s="5">
        <v>2039</v>
      </c>
      <c r="BA6" s="5">
        <v>2040</v>
      </c>
    </row>
    <row r="7" spans="1:53" s="35" customFormat="1" x14ac:dyDescent="0.35">
      <c r="A7" s="72" t="s">
        <v>165</v>
      </c>
      <c r="B7" s="72" t="s">
        <v>54</v>
      </c>
      <c r="C7" s="107">
        <v>0.5232849224891617</v>
      </c>
      <c r="D7" s="107">
        <v>0.50978873858087448</v>
      </c>
      <c r="E7" s="107">
        <v>0.48615463986288732</v>
      </c>
      <c r="F7" s="107">
        <v>0.48090250527788631</v>
      </c>
      <c r="G7" s="107">
        <v>0.46890543655364503</v>
      </c>
      <c r="H7" s="107">
        <v>0.46455921548333001</v>
      </c>
      <c r="I7" s="107">
        <v>0.45790668490855418</v>
      </c>
      <c r="J7" s="107">
        <v>0.42661117523941688</v>
      </c>
      <c r="K7" s="107">
        <v>0.41377816275896967</v>
      </c>
      <c r="L7" s="107">
        <v>0.39247052036299124</v>
      </c>
      <c r="M7" s="107">
        <v>0.41477962801846674</v>
      </c>
      <c r="N7" s="107">
        <v>0.41004823610085056</v>
      </c>
      <c r="O7" s="107">
        <v>0.40902264022210238</v>
      </c>
      <c r="P7" s="107">
        <v>0.42241722372318846</v>
      </c>
      <c r="Q7" s="107">
        <v>0.41752758146986413</v>
      </c>
      <c r="R7" s="107">
        <v>0.43166050611056245</v>
      </c>
      <c r="S7" s="107">
        <v>0.42677906635734791</v>
      </c>
      <c r="T7" s="107">
        <v>0.43944053245615322</v>
      </c>
      <c r="U7" s="107">
        <v>0.45800611344535652</v>
      </c>
      <c r="V7" s="107">
        <v>0.47182202957388353</v>
      </c>
      <c r="W7" s="107">
        <v>0.47826670555673934</v>
      </c>
      <c r="X7" s="107">
        <v>0.48352678126308801</v>
      </c>
      <c r="Y7" s="107">
        <v>0.51011162909919094</v>
      </c>
      <c r="Z7" s="107">
        <v>0.50680126571836093</v>
      </c>
      <c r="AA7" s="107">
        <v>0.49508935353265848</v>
      </c>
      <c r="AB7" s="107">
        <v>0.48582062304855983</v>
      </c>
      <c r="AC7" s="107">
        <v>0.48032399444311086</v>
      </c>
      <c r="AD7" s="107">
        <v>0.46349367009841841</v>
      </c>
      <c r="AE7" s="107">
        <v>0.46901295509723034</v>
      </c>
      <c r="AF7" s="107">
        <v>0.43197884735408371</v>
      </c>
      <c r="AG7" s="114">
        <v>0.36706646891600181</v>
      </c>
      <c r="AH7" s="114">
        <v>0.33478243874446661</v>
      </c>
      <c r="AI7" s="114">
        <v>0.29126348496625676</v>
      </c>
      <c r="AJ7" s="114">
        <v>0.26998009377331433</v>
      </c>
      <c r="AK7" s="114">
        <v>0.24732979121672441</v>
      </c>
      <c r="AL7" s="114">
        <v>0.24863953905475147</v>
      </c>
      <c r="AM7" s="114">
        <v>0.22777611985974283</v>
      </c>
      <c r="AN7" s="114">
        <v>0.21560022708260676</v>
      </c>
      <c r="AO7" s="114">
        <v>0.20217156079863502</v>
      </c>
      <c r="AP7" s="114">
        <v>0.18633818136942842</v>
      </c>
      <c r="AQ7" s="114">
        <v>0.16919540688683765</v>
      </c>
      <c r="AR7" s="114">
        <v>0.17033459510949908</v>
      </c>
      <c r="AS7" s="114">
        <v>0.1862832088596113</v>
      </c>
      <c r="AT7" s="114">
        <v>0.22843311779487824</v>
      </c>
      <c r="AU7" s="114">
        <v>0.23754661100725918</v>
      </c>
      <c r="AV7" s="114">
        <v>0.2523560377916011</v>
      </c>
      <c r="AW7" s="114">
        <v>0.2523560377916011</v>
      </c>
      <c r="AX7" s="114">
        <v>0.2523560377916011</v>
      </c>
      <c r="AY7" s="114">
        <v>0.2523560377916011</v>
      </c>
      <c r="AZ7" s="114">
        <v>0.2523560377916011</v>
      </c>
      <c r="BA7" s="114">
        <v>0.2523560377916011</v>
      </c>
    </row>
    <row r="8" spans="1:53" s="35" customFormat="1" x14ac:dyDescent="0.35">
      <c r="A8" s="72"/>
      <c r="B8" s="72" t="s">
        <v>205</v>
      </c>
      <c r="C8" s="107">
        <v>0.12717166759385001</v>
      </c>
      <c r="D8" s="107">
        <v>0.12576848002356786</v>
      </c>
      <c r="E8" s="107">
        <v>0.12147049530039285</v>
      </c>
      <c r="F8" s="107">
        <v>0.12255249913264285</v>
      </c>
      <c r="G8" s="107">
        <v>0.12007524213476785</v>
      </c>
      <c r="H8" s="107">
        <v>0.12056067195857144</v>
      </c>
      <c r="I8" s="107">
        <v>0.1229325744380643</v>
      </c>
      <c r="J8" s="107">
        <v>0.1325294913351357</v>
      </c>
      <c r="K8" s="107">
        <v>0.14713466702172859</v>
      </c>
      <c r="L8" s="107">
        <v>0.14207714340545</v>
      </c>
      <c r="M8" s="107">
        <v>0.11702099030961431</v>
      </c>
      <c r="N8" s="107">
        <v>0.10712539110401073</v>
      </c>
      <c r="O8" s="107">
        <v>0.10007724718695001</v>
      </c>
      <c r="P8" s="107">
        <v>9.2201738120505083E-2</v>
      </c>
      <c r="Q8" s="107">
        <v>8.5115079689893153E-2</v>
      </c>
      <c r="R8" s="107">
        <v>9.0085864203200791E-2</v>
      </c>
      <c r="S8" s="107">
        <v>9.0393671778982401E-2</v>
      </c>
      <c r="T8" s="107">
        <v>8.857694916578239E-2</v>
      </c>
      <c r="U8" s="107">
        <v>8.3120637066495695E-2</v>
      </c>
      <c r="V8" s="107">
        <v>7.7341612913593732E-2</v>
      </c>
      <c r="W8" s="107">
        <v>7.859123450283953E-2</v>
      </c>
      <c r="X8" s="107">
        <v>6.9660806367712727E-2</v>
      </c>
      <c r="Y8" s="107">
        <v>7.2468468646867332E-2</v>
      </c>
      <c r="Z8" s="107">
        <v>7.5832513166498042E-2</v>
      </c>
      <c r="AA8" s="107">
        <v>7.6614276952938154E-2</v>
      </c>
      <c r="AB8" s="107">
        <v>8.0447966437351651E-2</v>
      </c>
      <c r="AC8" s="107">
        <v>8.9722842351827786E-2</v>
      </c>
      <c r="AD8" s="107">
        <v>9.724873199512965E-2</v>
      </c>
      <c r="AE8" s="107">
        <v>0.10040526891014004</v>
      </c>
      <c r="AF8" s="107">
        <v>0.10367389870833178</v>
      </c>
      <c r="AG8" s="114">
        <v>9.5891699276825615E-2</v>
      </c>
      <c r="AH8" s="114">
        <v>8.8641610829445411E-2</v>
      </c>
      <c r="AI8" s="114">
        <v>8.1181055002516767E-2</v>
      </c>
      <c r="AJ8" s="114">
        <v>7.3503836333180847E-2</v>
      </c>
      <c r="AK8" s="114">
        <v>6.561138235150113E-2</v>
      </c>
      <c r="AL8" s="114">
        <v>5.7498085881190875E-2</v>
      </c>
      <c r="AM8" s="114">
        <v>4.9157927495472341E-2</v>
      </c>
      <c r="AN8" s="114">
        <v>4.0596478144538393E-2</v>
      </c>
      <c r="AO8" s="114">
        <v>3.181289925485227E-2</v>
      </c>
      <c r="AP8" s="114">
        <v>2.2803215740242251E-2</v>
      </c>
      <c r="AQ8" s="114">
        <v>1.3566142242765089E-2</v>
      </c>
      <c r="AR8" s="114">
        <v>1.3566142242765089E-2</v>
      </c>
      <c r="AS8" s="114">
        <v>1.3566142242765089E-2</v>
      </c>
      <c r="AT8" s="114">
        <v>1.3566142242765089E-2</v>
      </c>
      <c r="AU8" s="114">
        <v>1.3566142242765089E-2</v>
      </c>
      <c r="AV8" s="114">
        <v>1.3566142242765089E-2</v>
      </c>
      <c r="AW8" s="114">
        <v>1.3566142242765089E-2</v>
      </c>
      <c r="AX8" s="114">
        <v>1.3566142242765089E-2</v>
      </c>
      <c r="AY8" s="114">
        <v>1.3566142242765089E-2</v>
      </c>
      <c r="AZ8" s="114">
        <v>1.3566142242765089E-2</v>
      </c>
      <c r="BA8" s="114">
        <v>1.3566142242765089E-2</v>
      </c>
    </row>
    <row r="9" spans="1:53" s="35" customFormat="1" x14ac:dyDescent="0.35">
      <c r="A9" s="72" t="s">
        <v>47</v>
      </c>
      <c r="B9" s="72" t="s">
        <v>54</v>
      </c>
      <c r="C9" s="107">
        <v>0.14553121271218925</v>
      </c>
      <c r="D9" s="107">
        <v>0.1384029792697995</v>
      </c>
      <c r="E9" s="107">
        <v>0.13403873020857152</v>
      </c>
      <c r="F9" s="107">
        <v>0.12370329391247538</v>
      </c>
      <c r="G9" s="107">
        <v>0.11012864347492912</v>
      </c>
      <c r="H9" s="107">
        <v>0.10385143543404914</v>
      </c>
      <c r="I9" s="107">
        <v>9.8015048446614059E-2</v>
      </c>
      <c r="J9" s="107">
        <v>9.2195757914094054E-2</v>
      </c>
      <c r="K9" s="107">
        <v>8.706575260447369E-2</v>
      </c>
      <c r="L9" s="107">
        <v>8.3565576245488812E-2</v>
      </c>
      <c r="M9" s="107">
        <v>7.992403912950595E-2</v>
      </c>
      <c r="N9" s="107">
        <v>8.2267644469707663E-2</v>
      </c>
      <c r="O9" s="107">
        <v>7.8880901552516092E-2</v>
      </c>
      <c r="P9" s="107">
        <v>7.8972054408145684E-2</v>
      </c>
      <c r="Q9" s="107">
        <v>7.7464660735405977E-2</v>
      </c>
      <c r="R9" s="107">
        <v>8.1522294073285026E-2</v>
      </c>
      <c r="S9" s="107">
        <v>9.2430989363789559E-2</v>
      </c>
      <c r="T9" s="107">
        <v>0.10782565938515151</v>
      </c>
      <c r="U9" s="107">
        <v>0.1082505029669512</v>
      </c>
      <c r="V9" s="107">
        <v>0.10330078358465725</v>
      </c>
      <c r="W9" s="107">
        <v>9.9853796126531794E-2</v>
      </c>
      <c r="X9" s="107">
        <v>0.10354750183484356</v>
      </c>
      <c r="Y9" s="107">
        <v>0.10547483246556605</v>
      </c>
      <c r="Z9" s="107">
        <v>0.10898384793860699</v>
      </c>
      <c r="AA9" s="107">
        <v>0.10522810768947688</v>
      </c>
      <c r="AB9" s="107">
        <v>0.10398661336527841</v>
      </c>
      <c r="AC9" s="107">
        <v>0.10141757122200433</v>
      </c>
      <c r="AD9" s="107">
        <v>0.10083140299291447</v>
      </c>
      <c r="AE9" s="107">
        <v>9.9370459335650127E-2</v>
      </c>
      <c r="AF9" s="107">
        <v>9.6601242975469015E-2</v>
      </c>
      <c r="AG9" s="114">
        <v>7.0623737669379003E-2</v>
      </c>
      <c r="AH9" s="114">
        <v>6.6854761510158484E-2</v>
      </c>
      <c r="AI9" s="114">
        <v>6.1844019670761474E-2</v>
      </c>
      <c r="AJ9" s="114">
        <v>5.9452003562350468E-2</v>
      </c>
      <c r="AK9" s="114">
        <v>5.6947283929503371E-2</v>
      </c>
      <c r="AL9" s="114">
        <v>5.7181730621532513E-2</v>
      </c>
      <c r="AM9" s="114">
        <v>5.4938063104016291E-2</v>
      </c>
      <c r="AN9" s="114">
        <v>5.3690395007435221E-2</v>
      </c>
      <c r="AO9" s="114">
        <v>5.23256392666826E-2</v>
      </c>
      <c r="AP9" s="114">
        <v>5.0719910210012382E-2</v>
      </c>
      <c r="AQ9" s="114">
        <v>4.8997405681505582E-2</v>
      </c>
      <c r="AR9" s="114">
        <v>4.9121604274211333E-2</v>
      </c>
      <c r="AS9" s="114">
        <v>5.086038481982514E-2</v>
      </c>
      <c r="AT9" s="114">
        <v>5.5455733493137802E-2</v>
      </c>
      <c r="AU9" s="114">
        <v>5.6449322482517085E-2</v>
      </c>
      <c r="AV9" s="114">
        <v>5.8063904435425147E-2</v>
      </c>
      <c r="AW9" s="114">
        <v>5.8063904435425147E-2</v>
      </c>
      <c r="AX9" s="114">
        <v>5.8063904435425147E-2</v>
      </c>
      <c r="AY9" s="114">
        <v>5.8063904435425147E-2</v>
      </c>
      <c r="AZ9" s="114">
        <v>5.8063904435425147E-2</v>
      </c>
      <c r="BA9" s="114">
        <v>5.8063904435425147E-2</v>
      </c>
    </row>
    <row r="10" spans="1:53" s="35" customFormat="1" x14ac:dyDescent="0.35">
      <c r="A10" s="72"/>
      <c r="B10" s="72" t="s">
        <v>205</v>
      </c>
      <c r="C10" s="107">
        <v>0.28555914517463016</v>
      </c>
      <c r="D10" s="107">
        <v>0.29559058321530446</v>
      </c>
      <c r="E10" s="107">
        <v>0.30537456461807255</v>
      </c>
      <c r="F10" s="107">
        <v>0.30091406403523013</v>
      </c>
      <c r="G10" s="107">
        <v>0.28852082568019405</v>
      </c>
      <c r="H10" s="107">
        <v>0.28891176644897226</v>
      </c>
      <c r="I10" s="107">
        <v>0.29266354400000943</v>
      </c>
      <c r="J10" s="107">
        <v>0.2855483725073808</v>
      </c>
      <c r="K10" s="107">
        <v>0.2753605641817245</v>
      </c>
      <c r="L10" s="107">
        <v>0.26425184021490095</v>
      </c>
      <c r="M10" s="107">
        <v>0.26247914332678746</v>
      </c>
      <c r="N10" s="107">
        <v>0.27122447878329548</v>
      </c>
      <c r="O10" s="107">
        <v>0.26901004497690179</v>
      </c>
      <c r="P10" s="107">
        <v>0.26178005576665242</v>
      </c>
      <c r="Q10" s="107">
        <v>0.27737789167991933</v>
      </c>
      <c r="R10" s="107">
        <v>0.26404151510762508</v>
      </c>
      <c r="S10" s="107">
        <v>0.26097827628644843</v>
      </c>
      <c r="T10" s="107">
        <v>0.27569577654988836</v>
      </c>
      <c r="U10" s="107">
        <v>0.27861452163899436</v>
      </c>
      <c r="V10" s="107">
        <v>0.26835320199921603</v>
      </c>
      <c r="W10" s="107">
        <v>0.26953228656014444</v>
      </c>
      <c r="X10" s="107">
        <v>0.27339912029374236</v>
      </c>
      <c r="Y10" s="107">
        <v>0.26311041359872445</v>
      </c>
      <c r="Z10" s="107">
        <v>0.26553972920451729</v>
      </c>
      <c r="AA10" s="107">
        <v>0.26369304922568765</v>
      </c>
      <c r="AB10" s="107">
        <v>0.25921745455953737</v>
      </c>
      <c r="AC10" s="107">
        <v>0.26210448628733091</v>
      </c>
      <c r="AD10" s="107">
        <v>0.25501258030680612</v>
      </c>
      <c r="AE10" s="107">
        <v>0.2540136850137506</v>
      </c>
      <c r="AF10" s="107">
        <v>0.24551778933721194</v>
      </c>
      <c r="AG10" s="114">
        <v>0.24812105234209969</v>
      </c>
      <c r="AH10" s="114">
        <v>0.2476367835975484</v>
      </c>
      <c r="AI10" s="114">
        <v>0.24705462859690047</v>
      </c>
      <c r="AJ10" s="114">
        <v>0.24648833876798204</v>
      </c>
      <c r="AK10" s="114">
        <v>0.24594825901751521</v>
      </c>
      <c r="AL10" s="114">
        <v>0.24538268047337994</v>
      </c>
      <c r="AM10" s="114">
        <v>0.24478126302382638</v>
      </c>
      <c r="AN10" s="114">
        <v>0.24410608760097696</v>
      </c>
      <c r="AO10" s="114">
        <v>0.24340886125669445</v>
      </c>
      <c r="AP10" s="114">
        <v>0.24269303224374908</v>
      </c>
      <c r="AQ10" s="114">
        <v>0.24195859970864006</v>
      </c>
      <c r="AR10" s="114">
        <v>0.24195859970864006</v>
      </c>
      <c r="AS10" s="114">
        <v>0.24195859970864006</v>
      </c>
      <c r="AT10" s="114">
        <v>0.24195859970864006</v>
      </c>
      <c r="AU10" s="114">
        <v>0.24195859970864006</v>
      </c>
      <c r="AV10" s="114">
        <v>0.24195859970864006</v>
      </c>
      <c r="AW10" s="114">
        <v>0.24195859970864006</v>
      </c>
      <c r="AX10" s="114">
        <v>0.24195859970864006</v>
      </c>
      <c r="AY10" s="114">
        <v>0.24195859970864006</v>
      </c>
      <c r="AZ10" s="114">
        <v>0.24195859970864006</v>
      </c>
      <c r="BA10" s="114">
        <v>0.24195859970864006</v>
      </c>
    </row>
    <row r="11" spans="1:53" s="35" customFormat="1" x14ac:dyDescent="0.35">
      <c r="A11" s="72" t="s">
        <v>177</v>
      </c>
      <c r="B11" s="72" t="s">
        <v>205</v>
      </c>
      <c r="C11" s="106">
        <v>6.5654402301369864E-3</v>
      </c>
      <c r="D11" s="106">
        <v>7.6067260273972601E-3</v>
      </c>
      <c r="E11" s="106">
        <v>7.3159133917808207E-3</v>
      </c>
      <c r="F11" s="106">
        <v>6.3045402410958889E-3</v>
      </c>
      <c r="G11" s="106">
        <v>5.7122869808219181E-3</v>
      </c>
      <c r="H11" s="106">
        <v>5.7643984109589036E-3</v>
      </c>
      <c r="I11" s="106">
        <v>6.7175747506849313E-3</v>
      </c>
      <c r="J11" s="106">
        <v>6.8520530958904105E-3</v>
      </c>
      <c r="K11" s="106">
        <v>7.2083192876712318E-3</v>
      </c>
      <c r="L11" s="106">
        <v>7.5503005479452051E-3</v>
      </c>
      <c r="M11" s="106">
        <v>7.9743487397260279E-3</v>
      </c>
      <c r="N11" s="106">
        <v>8.4713929315068503E-3</v>
      </c>
      <c r="O11" s="106">
        <v>8.388897452054794E-3</v>
      </c>
      <c r="P11" s="106">
        <v>8.6431692328767119E-3</v>
      </c>
      <c r="Q11" s="106">
        <v>8.8708710410958912E-3</v>
      </c>
      <c r="R11" s="106">
        <v>9.0183629589041074E-3</v>
      </c>
      <c r="S11" s="106">
        <v>9.1236429041095888E-3</v>
      </c>
      <c r="T11" s="106">
        <v>8.8414440821917798E-3</v>
      </c>
      <c r="U11" s="106">
        <v>8.3916115890410956E-3</v>
      </c>
      <c r="V11" s="106">
        <v>8.2510478630136996E-3</v>
      </c>
      <c r="W11" s="106">
        <v>7.9282798356164388E-3</v>
      </c>
      <c r="X11" s="106">
        <v>6.6802053698630142E-3</v>
      </c>
      <c r="Y11" s="106">
        <v>6.4520750136986297E-3</v>
      </c>
      <c r="Z11" s="106">
        <v>6.3144396986301371E-3</v>
      </c>
      <c r="AA11" s="106">
        <v>6.2820129041095884E-3</v>
      </c>
      <c r="AB11" s="106">
        <v>6.0067422739726031E-3</v>
      </c>
      <c r="AC11" s="106">
        <v>5.9231397123287654E-3</v>
      </c>
      <c r="AD11" s="106">
        <v>5.8395371506849312E-3</v>
      </c>
      <c r="AE11" s="106">
        <v>5.8548220273972589E-3</v>
      </c>
      <c r="AF11" s="106">
        <v>6.2720134520547937E-3</v>
      </c>
      <c r="AG11" s="120">
        <v>6.2720134520547937E-3</v>
      </c>
      <c r="AH11" s="120">
        <v>6.2720134520547937E-3</v>
      </c>
      <c r="AI11" s="120">
        <v>6.2720134520547937E-3</v>
      </c>
      <c r="AJ11" s="120">
        <v>6.2720134520547937E-3</v>
      </c>
      <c r="AK11" s="120">
        <v>6.2720134520547937E-3</v>
      </c>
      <c r="AL11" s="120">
        <v>6.2720134520547937E-3</v>
      </c>
      <c r="AM11" s="120">
        <v>6.2720134520547937E-3</v>
      </c>
      <c r="AN11" s="120">
        <v>6.2720134520547937E-3</v>
      </c>
      <c r="AO11" s="120">
        <v>6.2720134520547937E-3</v>
      </c>
      <c r="AP11" s="120">
        <v>6.2720134520547937E-3</v>
      </c>
      <c r="AQ11" s="120">
        <v>6.2720134520547937E-3</v>
      </c>
      <c r="AR11" s="120">
        <v>6.2720134520547937E-3</v>
      </c>
      <c r="AS11" s="120">
        <v>6.2720134520547937E-3</v>
      </c>
      <c r="AT11" s="120">
        <v>6.2720134520547937E-3</v>
      </c>
      <c r="AU11" s="120">
        <v>6.2720134520547937E-3</v>
      </c>
      <c r="AV11" s="120">
        <v>6.2720134520547937E-3</v>
      </c>
      <c r="AW11" s="120">
        <v>6.2720134520547937E-3</v>
      </c>
      <c r="AX11" s="120">
        <v>6.2720134520547937E-3</v>
      </c>
      <c r="AY11" s="120">
        <v>6.2720134520547937E-3</v>
      </c>
      <c r="AZ11" s="120">
        <v>6.2720134520547937E-3</v>
      </c>
      <c r="BA11" s="120">
        <v>6.2720134520547937E-3</v>
      </c>
    </row>
    <row r="12" spans="1:53" s="35" customFormat="1" x14ac:dyDescent="0.35">
      <c r="A12" s="72" t="s">
        <v>3</v>
      </c>
      <c r="B12" s="72" t="s">
        <v>54</v>
      </c>
      <c r="C12" s="107">
        <v>0.17146171121345355</v>
      </c>
      <c r="D12" s="107">
        <v>0.17234213151909283</v>
      </c>
      <c r="E12" s="107">
        <v>0.18112717228885714</v>
      </c>
      <c r="F12" s="107">
        <v>0.1832547487624071</v>
      </c>
      <c r="G12" s="107">
        <v>0.16989951828908925</v>
      </c>
      <c r="H12" s="107">
        <v>0.16820941272849996</v>
      </c>
      <c r="I12" s="107">
        <v>0.16764129057979285</v>
      </c>
      <c r="J12" s="107">
        <v>0.17743386068166786</v>
      </c>
      <c r="K12" s="107">
        <v>0.18145816571508214</v>
      </c>
      <c r="L12" s="107">
        <v>0.17541672407065712</v>
      </c>
      <c r="M12" s="107">
        <v>0.17703978195549644</v>
      </c>
      <c r="N12" s="107">
        <v>0.18633493369719645</v>
      </c>
      <c r="O12" s="107">
        <v>0.18690139018595001</v>
      </c>
      <c r="P12" s="107">
        <v>0.18883959316101781</v>
      </c>
      <c r="Q12" s="107">
        <v>0.18972988718455355</v>
      </c>
      <c r="R12" s="107">
        <v>0.19310428261739604</v>
      </c>
      <c r="S12" s="107">
        <v>0.19444127728306285</v>
      </c>
      <c r="T12" s="107">
        <v>0.21078805600737499</v>
      </c>
      <c r="U12" s="107">
        <v>0.19117928756681071</v>
      </c>
      <c r="V12" s="107">
        <v>0.19916526967487858</v>
      </c>
      <c r="W12" s="107">
        <v>0.19844113233006072</v>
      </c>
      <c r="X12" s="107">
        <v>0.19101239504988932</v>
      </c>
      <c r="Y12" s="107">
        <v>0.183941662531275</v>
      </c>
      <c r="Z12" s="107">
        <v>0.17494884717184284</v>
      </c>
      <c r="AA12" s="107">
        <v>0.18346226386207498</v>
      </c>
      <c r="AB12" s="107">
        <v>0.18002406618452138</v>
      </c>
      <c r="AC12" s="107">
        <v>0.17179409402744286</v>
      </c>
      <c r="AD12" s="107">
        <v>0.17552441007239283</v>
      </c>
      <c r="AE12" s="107">
        <v>0.17761570685767852</v>
      </c>
      <c r="AF12" s="107">
        <v>0.17374891983662716</v>
      </c>
      <c r="AG12" s="114">
        <v>0.16238369346113882</v>
      </c>
      <c r="AH12" s="114">
        <v>0.15795464668053338</v>
      </c>
      <c r="AI12" s="114">
        <v>0.15303867351303371</v>
      </c>
      <c r="AJ12" s="114">
        <v>0.14817392494954271</v>
      </c>
      <c r="AK12" s="114">
        <v>0.14364821356746554</v>
      </c>
      <c r="AL12" s="114">
        <v>0.13931286245638388</v>
      </c>
      <c r="AM12" s="114">
        <v>0.13501758627171648</v>
      </c>
      <c r="AN12" s="114">
        <v>0.13074266405371418</v>
      </c>
      <c r="AO12" s="114">
        <v>0.12640768442176231</v>
      </c>
      <c r="AP12" s="114">
        <v>0.12208586054671215</v>
      </c>
      <c r="AQ12" s="114">
        <v>0.11779079519627052</v>
      </c>
      <c r="AR12" s="114">
        <v>0.11779079519627052</v>
      </c>
      <c r="AS12" s="114">
        <v>0.11779079519627052</v>
      </c>
      <c r="AT12" s="114">
        <v>0.11779079519627052</v>
      </c>
      <c r="AU12" s="114">
        <v>0.11779079519627052</v>
      </c>
      <c r="AV12" s="114">
        <v>0.11779079519627052</v>
      </c>
      <c r="AW12" s="114">
        <v>0.11779079519627052</v>
      </c>
      <c r="AX12" s="114">
        <v>0.11779079519627052</v>
      </c>
      <c r="AY12" s="114">
        <v>0.11779079519627052</v>
      </c>
      <c r="AZ12" s="114">
        <v>0.11779079519627052</v>
      </c>
      <c r="BA12" s="114">
        <v>0.11779079519627052</v>
      </c>
    </row>
    <row r="13" spans="1:53" s="35" customFormat="1" x14ac:dyDescent="0.35">
      <c r="A13" s="72"/>
      <c r="B13" s="72" t="s">
        <v>205</v>
      </c>
      <c r="C13" s="107">
        <v>0.1558911893424286</v>
      </c>
      <c r="D13" s="107">
        <v>0.16305121693771432</v>
      </c>
      <c r="E13" s="107">
        <v>0.17820389730078573</v>
      </c>
      <c r="F13" s="107">
        <v>0.19150620929628573</v>
      </c>
      <c r="G13" s="107">
        <v>0.18589612507400005</v>
      </c>
      <c r="H13" s="107">
        <v>0.20694198886035708</v>
      </c>
      <c r="I13" s="107">
        <v>0.2274649124479286</v>
      </c>
      <c r="J13" s="107">
        <v>0.26539681058392861</v>
      </c>
      <c r="K13" s="107">
        <v>0.29461189885442851</v>
      </c>
      <c r="L13" s="107">
        <v>0.30951562518014281</v>
      </c>
      <c r="M13" s="107">
        <v>0.32799611073035712</v>
      </c>
      <c r="N13" s="107">
        <v>0.35934107199414289</v>
      </c>
      <c r="O13" s="107">
        <v>0.37161883241607135</v>
      </c>
      <c r="P13" s="107">
        <v>0.38937394051992857</v>
      </c>
      <c r="Q13" s="107">
        <v>0.39129273159585709</v>
      </c>
      <c r="R13" s="107">
        <v>0.28220862705624283</v>
      </c>
      <c r="S13" s="107">
        <v>0.17563662575634997</v>
      </c>
      <c r="T13" s="107">
        <v>8.4870237381285712E-2</v>
      </c>
      <c r="U13" s="107">
        <v>6.9131105469642865E-2</v>
      </c>
      <c r="V13" s="107">
        <v>6.4458379830428569E-2</v>
      </c>
      <c r="W13" s="107">
        <v>6.331930922507141E-2</v>
      </c>
      <c r="X13" s="107">
        <v>5.0566996065142866E-2</v>
      </c>
      <c r="Y13" s="107">
        <v>4.6149844514714281E-2</v>
      </c>
      <c r="Z13" s="107">
        <v>4.9423041642857143E-2</v>
      </c>
      <c r="AA13" s="107">
        <v>4.5426677179714291E-2</v>
      </c>
      <c r="AB13" s="107">
        <v>4.4070588871571427E-2</v>
      </c>
      <c r="AC13" s="107">
        <v>4.1821297668857151E-2</v>
      </c>
      <c r="AD13" s="107">
        <v>4.0956575851714284E-2</v>
      </c>
      <c r="AE13" s="107">
        <v>5.4300886066428571E-2</v>
      </c>
      <c r="AF13" s="107">
        <v>4.3023367477828589E-2</v>
      </c>
      <c r="AG13" s="114">
        <v>3.7230104629300001E-2</v>
      </c>
      <c r="AH13" s="114">
        <v>3.32116276382E-2</v>
      </c>
      <c r="AI13" s="114">
        <v>2.9192031488242849E-2</v>
      </c>
      <c r="AJ13" s="114">
        <v>2.5318598205685713E-2</v>
      </c>
      <c r="AK13" s="114">
        <v>2.1620927484042859E-2</v>
      </c>
      <c r="AL13" s="114">
        <v>1.8077558413200003E-2</v>
      </c>
      <c r="AM13" s="114">
        <v>1.4642756699999999E-2</v>
      </c>
      <c r="AN13" s="114">
        <v>1.1323352095628571E-2</v>
      </c>
      <c r="AO13" s="114">
        <v>8.1141529192428567E-3</v>
      </c>
      <c r="AP13" s="114">
        <v>5.0210517539285718E-3</v>
      </c>
      <c r="AQ13" s="114">
        <v>2.0459340534285716E-3</v>
      </c>
      <c r="AR13" s="114">
        <v>2.0459340534285716E-3</v>
      </c>
      <c r="AS13" s="114">
        <v>2.0459340534285716E-3</v>
      </c>
      <c r="AT13" s="114">
        <v>2.0459340534285716E-3</v>
      </c>
      <c r="AU13" s="114">
        <v>2.0459340534285716E-3</v>
      </c>
      <c r="AV13" s="114">
        <v>2.0459340534285716E-3</v>
      </c>
      <c r="AW13" s="114">
        <v>2.0459340534285716E-3</v>
      </c>
      <c r="AX13" s="114">
        <v>2.0459340534285716E-3</v>
      </c>
      <c r="AY13" s="114">
        <v>2.0459340534285716E-3</v>
      </c>
      <c r="AZ13" s="114">
        <v>2.0459340534285716E-3</v>
      </c>
      <c r="BA13" s="114">
        <v>2.0459340534285716E-3</v>
      </c>
    </row>
    <row r="14" spans="1:53" s="35" customFormat="1" x14ac:dyDescent="0.35">
      <c r="A14" s="72" t="s">
        <v>4</v>
      </c>
      <c r="B14" s="72" t="s">
        <v>54</v>
      </c>
      <c r="C14" s="107">
        <v>8.0708203179528565E-2</v>
      </c>
      <c r="D14" s="107">
        <v>8.53284136848E-2</v>
      </c>
      <c r="E14" s="107">
        <v>9.1872303251182133E-2</v>
      </c>
      <c r="F14" s="107">
        <v>9.9598883624232123E-2</v>
      </c>
      <c r="G14" s="107">
        <v>9.7993580694192867E-2</v>
      </c>
      <c r="H14" s="107">
        <v>9.5665709374635713E-2</v>
      </c>
      <c r="I14" s="107">
        <v>9.6843880081535716E-2</v>
      </c>
      <c r="J14" s="107">
        <v>9.8994347002885688E-2</v>
      </c>
      <c r="K14" s="107">
        <v>0.10666896544813929</v>
      </c>
      <c r="L14" s="107">
        <v>0.10492996194779998</v>
      </c>
      <c r="M14" s="107">
        <v>0.10345340946584283</v>
      </c>
      <c r="N14" s="107">
        <v>0.1081744082507</v>
      </c>
      <c r="O14" s="107">
        <v>0.11464398202588572</v>
      </c>
      <c r="P14" s="107">
        <v>0.10266631512932141</v>
      </c>
      <c r="Q14" s="107">
        <v>0.11600548308780355</v>
      </c>
      <c r="R14" s="107">
        <v>0.12742409014837858</v>
      </c>
      <c r="S14" s="107">
        <v>9.8283872943252859E-2</v>
      </c>
      <c r="T14" s="107">
        <v>0.10509702997482857</v>
      </c>
      <c r="U14" s="107">
        <v>0.11060527138983929</v>
      </c>
      <c r="V14" s="107">
        <v>0.104770736955225</v>
      </c>
      <c r="W14" s="107">
        <v>0.10465692573548928</v>
      </c>
      <c r="X14" s="107">
        <v>0.10791837179439642</v>
      </c>
      <c r="Y14" s="107">
        <v>0.11109347354674642</v>
      </c>
      <c r="Z14" s="107">
        <v>0.10708769550753215</v>
      </c>
      <c r="AA14" s="107">
        <v>0.10540488518799644</v>
      </c>
      <c r="AB14" s="107">
        <v>0.11131229188529998</v>
      </c>
      <c r="AC14" s="107">
        <v>0.11464234403537142</v>
      </c>
      <c r="AD14" s="107">
        <v>0.11438359745723427</v>
      </c>
      <c r="AE14" s="107">
        <v>0.11641124187515428</v>
      </c>
      <c r="AF14" s="107">
        <v>0.11228234699667856</v>
      </c>
      <c r="AG14" s="114">
        <v>6.922251893399449E-2</v>
      </c>
      <c r="AH14" s="114">
        <v>6.2517934847685114E-2</v>
      </c>
      <c r="AI14" s="114">
        <v>5.4738304968529473E-2</v>
      </c>
      <c r="AJ14" s="114">
        <v>5.0272504102488111E-2</v>
      </c>
      <c r="AK14" s="114">
        <v>4.5379796382587746E-2</v>
      </c>
      <c r="AL14" s="114">
        <v>4.4056281438186039E-2</v>
      </c>
      <c r="AM14" s="114">
        <v>3.9467803370509306E-2</v>
      </c>
      <c r="AN14" s="114">
        <v>3.6197716855899863E-2</v>
      </c>
      <c r="AO14" s="114">
        <v>3.2013162059001239E-2</v>
      </c>
      <c r="AP14" s="114">
        <v>2.8311569118969978E-2</v>
      </c>
      <c r="AQ14" s="114">
        <v>2.4412241749505174E-2</v>
      </c>
      <c r="AR14" s="114">
        <v>2.4572194784557182E-2</v>
      </c>
      <c r="AS14" s="114">
        <v>2.681153725334132E-2</v>
      </c>
      <c r="AT14" s="114">
        <v>3.2729799500107973E-2</v>
      </c>
      <c r="AU14" s="114">
        <v>3.4009423771119478E-2</v>
      </c>
      <c r="AV14" s="114">
        <v>3.6088813207986466E-2</v>
      </c>
      <c r="AW14" s="114">
        <v>3.6088813207986466E-2</v>
      </c>
      <c r="AX14" s="114">
        <v>3.6088813207986466E-2</v>
      </c>
      <c r="AY14" s="114">
        <v>3.6088813207986466E-2</v>
      </c>
      <c r="AZ14" s="114">
        <v>3.6088813207986466E-2</v>
      </c>
      <c r="BA14" s="114">
        <v>3.6088813207986466E-2</v>
      </c>
    </row>
    <row r="15" spans="1:53" s="35" customFormat="1" x14ac:dyDescent="0.35">
      <c r="A15" s="72"/>
      <c r="B15" s="72" t="s">
        <v>205</v>
      </c>
      <c r="C15" s="107">
        <v>7.1840621297500004E-2</v>
      </c>
      <c r="D15" s="107">
        <v>7.4237606623714286E-2</v>
      </c>
      <c r="E15" s="107">
        <v>7.8585787473285706E-2</v>
      </c>
      <c r="F15" s="107">
        <v>9.0494840252142869E-2</v>
      </c>
      <c r="G15" s="107">
        <v>9.3505350579142901E-2</v>
      </c>
      <c r="H15" s="107">
        <v>9.7453373840428584E-2</v>
      </c>
      <c r="I15" s="107">
        <v>0.10295574420528571</v>
      </c>
      <c r="J15" s="107">
        <v>0.11157045364457141</v>
      </c>
      <c r="K15" s="107">
        <v>0.12525850426100002</v>
      </c>
      <c r="L15" s="107">
        <v>0.12938518378499997</v>
      </c>
      <c r="M15" s="107">
        <v>0.1275645024225</v>
      </c>
      <c r="N15" s="107">
        <v>0.13338578789250002</v>
      </c>
      <c r="O15" s="107">
        <v>0.14063430296850002</v>
      </c>
      <c r="P15" s="107">
        <v>0.1268155628457143</v>
      </c>
      <c r="Q15" s="107">
        <v>0.14380273187500001</v>
      </c>
      <c r="R15" s="107">
        <v>8.9142755664285742E-2</v>
      </c>
      <c r="S15" s="107">
        <v>5.7344494861500006E-2</v>
      </c>
      <c r="T15" s="107">
        <v>5.0357106600428574E-2</v>
      </c>
      <c r="U15" s="107">
        <v>4.062924218100001E-2</v>
      </c>
      <c r="V15" s="107">
        <v>2.8628489052428572E-2</v>
      </c>
      <c r="W15" s="107">
        <v>2.8611140355285721E-2</v>
      </c>
      <c r="X15" s="107">
        <v>2.1222621781428572E-2</v>
      </c>
      <c r="Y15" s="107">
        <v>2.0099591722571433E-2</v>
      </c>
      <c r="Z15" s="107">
        <v>2.0995184232785711E-2</v>
      </c>
      <c r="AA15" s="107">
        <v>2.7031024183428575E-2</v>
      </c>
      <c r="AB15" s="107">
        <v>2.171597030035714E-2</v>
      </c>
      <c r="AC15" s="107">
        <v>1.8902177931214289E-2</v>
      </c>
      <c r="AD15" s="107">
        <v>1.7136442381142859E-2</v>
      </c>
      <c r="AE15" s="107">
        <v>3.5137566258928575E-2</v>
      </c>
      <c r="AF15" s="107">
        <v>3.2293720416021431E-2</v>
      </c>
      <c r="AG15" s="114">
        <v>2.9106791359957154E-2</v>
      </c>
      <c r="AH15" s="114">
        <v>2.7785446503649999E-2</v>
      </c>
      <c r="AI15" s="114">
        <v>2.6608994779242851E-2</v>
      </c>
      <c r="AJ15" s="114">
        <v>2.5371241937878576E-2</v>
      </c>
      <c r="AK15" s="114">
        <v>2.4062847530542854E-2</v>
      </c>
      <c r="AL15" s="114">
        <v>2.2734168554192854E-2</v>
      </c>
      <c r="AM15" s="114">
        <v>2.1413445834864289E-2</v>
      </c>
      <c r="AN15" s="114">
        <v>2.0090057685342857E-2</v>
      </c>
      <c r="AO15" s="114">
        <v>1.8337671090907143E-2</v>
      </c>
      <c r="AP15" s="114">
        <v>1.7036807359314284E-2</v>
      </c>
      <c r="AQ15" s="114">
        <v>1.57297494266E-2</v>
      </c>
      <c r="AR15" s="114">
        <v>1.57297494266E-2</v>
      </c>
      <c r="AS15" s="114">
        <v>1.57297494266E-2</v>
      </c>
      <c r="AT15" s="114">
        <v>1.57297494266E-2</v>
      </c>
      <c r="AU15" s="114">
        <v>1.57297494266E-2</v>
      </c>
      <c r="AV15" s="114">
        <v>1.57297494266E-2</v>
      </c>
      <c r="AW15" s="114">
        <v>1.57297494266E-2</v>
      </c>
      <c r="AX15" s="114">
        <v>1.57297494266E-2</v>
      </c>
      <c r="AY15" s="114">
        <v>1.57297494266E-2</v>
      </c>
      <c r="AZ15" s="114">
        <v>1.57297494266E-2</v>
      </c>
      <c r="BA15" s="114">
        <v>1.57297494266E-2</v>
      </c>
    </row>
    <row r="16" spans="1:53" s="35" customFormat="1" x14ac:dyDescent="0.35">
      <c r="A16" s="72" t="s">
        <v>5</v>
      </c>
      <c r="B16" s="72" t="s">
        <v>54</v>
      </c>
      <c r="C16" s="107">
        <v>0.49804534490889751</v>
      </c>
      <c r="D16" s="107">
        <v>0.49822813198264859</v>
      </c>
      <c r="E16" s="107">
        <v>0.50997778228191937</v>
      </c>
      <c r="F16" s="107">
        <v>0.52697923874582653</v>
      </c>
      <c r="G16" s="107">
        <v>0.49877417764617138</v>
      </c>
      <c r="H16" s="107">
        <v>0.45592132000611418</v>
      </c>
      <c r="I16" s="107">
        <v>0.45361207924025715</v>
      </c>
      <c r="J16" s="107">
        <v>0.46218077769412608</v>
      </c>
      <c r="K16" s="107">
        <v>0.49390844534349215</v>
      </c>
      <c r="L16" s="107">
        <v>0.49168907948613744</v>
      </c>
      <c r="M16" s="107">
        <v>0.47661864620467431</v>
      </c>
      <c r="N16" s="107">
        <v>0.50053939552404869</v>
      </c>
      <c r="O16" s="107">
        <v>0.53218431204474648</v>
      </c>
      <c r="P16" s="107">
        <v>0.51282182714110069</v>
      </c>
      <c r="Q16" s="107">
        <v>0.5368306169858813</v>
      </c>
      <c r="R16" s="107">
        <v>0.50615015359308957</v>
      </c>
      <c r="S16" s="107">
        <v>0.46285630052285526</v>
      </c>
      <c r="T16" s="107">
        <v>0.47771673047556074</v>
      </c>
      <c r="U16" s="107">
        <v>0.4422258647625501</v>
      </c>
      <c r="V16" s="107">
        <v>0.40781275316820503</v>
      </c>
      <c r="W16" s="107">
        <v>0.40283618565985929</v>
      </c>
      <c r="X16" s="107">
        <v>0.41474110425865079</v>
      </c>
      <c r="Y16" s="107">
        <v>0.38776478620991572</v>
      </c>
      <c r="Z16" s="107">
        <v>0.38507215466270173</v>
      </c>
      <c r="AA16" s="107">
        <v>0.38561512262600639</v>
      </c>
      <c r="AB16" s="107">
        <v>0.37562887056148925</v>
      </c>
      <c r="AC16" s="107">
        <v>0.34259549135653283</v>
      </c>
      <c r="AD16" s="107">
        <v>0.33362033093434568</v>
      </c>
      <c r="AE16" s="107">
        <v>0.33428169756796178</v>
      </c>
      <c r="AF16" s="107">
        <v>0.28637437346127109</v>
      </c>
      <c r="AG16" s="114">
        <v>0.285267862206662</v>
      </c>
      <c r="AH16" s="114">
        <v>0.26264859170052535</v>
      </c>
      <c r="AI16" s="114">
        <v>0.23686999732894004</v>
      </c>
      <c r="AJ16" s="114">
        <v>0.22064815170610344</v>
      </c>
      <c r="AK16" s="114">
        <v>0.20333825197339203</v>
      </c>
      <c r="AL16" s="114">
        <v>0.19778084035460591</v>
      </c>
      <c r="AM16" s="114">
        <v>0.18108935515728963</v>
      </c>
      <c r="AN16" s="114">
        <v>0.17055163038790683</v>
      </c>
      <c r="AO16" s="114">
        <v>0.15718404117846016</v>
      </c>
      <c r="AP16" s="114">
        <v>0.1430227679825849</v>
      </c>
      <c r="AQ16" s="114">
        <v>0.1278208023268248</v>
      </c>
      <c r="AR16" s="114">
        <v>0.12833141543297896</v>
      </c>
      <c r="AS16" s="114">
        <v>0.13547999917316911</v>
      </c>
      <c r="AT16" s="114">
        <v>0.15436500320372909</v>
      </c>
      <c r="AU16" s="114">
        <v>0.15845549744848675</v>
      </c>
      <c r="AV16" s="114">
        <v>0.1651127423943626</v>
      </c>
      <c r="AW16" s="114">
        <v>0.16512266905892012</v>
      </c>
      <c r="AX16" s="114">
        <v>0.16513054193081056</v>
      </c>
      <c r="AY16" s="114">
        <v>0.16514074386959071</v>
      </c>
      <c r="AZ16" s="114">
        <v>0.16515409352192664</v>
      </c>
      <c r="BA16" s="114">
        <v>0.1651541605464818</v>
      </c>
    </row>
    <row r="17" spans="1:53" s="35" customFormat="1" x14ac:dyDescent="0.35">
      <c r="A17" s="72"/>
      <c r="B17" s="72" t="s">
        <v>205</v>
      </c>
      <c r="C17" s="107">
        <v>0.35821417543371431</v>
      </c>
      <c r="D17" s="107">
        <v>0.39431055599099996</v>
      </c>
      <c r="E17" s="107">
        <v>0.44633892402314285</v>
      </c>
      <c r="F17" s="107">
        <v>0.43708418504692848</v>
      </c>
      <c r="G17" s="107">
        <v>0.39650899308821419</v>
      </c>
      <c r="H17" s="107">
        <v>0.34256006387428573</v>
      </c>
      <c r="I17" s="107">
        <v>0.32367833543335711</v>
      </c>
      <c r="J17" s="107">
        <v>0.3073036571322143</v>
      </c>
      <c r="K17" s="107">
        <v>0.3132512230485</v>
      </c>
      <c r="L17" s="107">
        <v>0.28674398081999991</v>
      </c>
      <c r="M17" s="107">
        <v>0.28055956941650007</v>
      </c>
      <c r="N17" s="107">
        <v>0.29296669976357148</v>
      </c>
      <c r="O17" s="107">
        <v>0.312017834986</v>
      </c>
      <c r="P17" s="107">
        <v>0.30482930577942857</v>
      </c>
      <c r="Q17" s="107">
        <v>0.31618169955900005</v>
      </c>
      <c r="R17" s="107">
        <v>0.32064023776950007</v>
      </c>
      <c r="S17" s="107">
        <v>0.33021010734485701</v>
      </c>
      <c r="T17" s="107">
        <v>0.36102246683642863</v>
      </c>
      <c r="U17" s="107">
        <v>0.26021280867528568</v>
      </c>
      <c r="V17" s="107">
        <v>0.17631572034999998</v>
      </c>
      <c r="W17" s="107">
        <v>0.17380884309642855</v>
      </c>
      <c r="X17" s="107">
        <v>0.14080400861999995</v>
      </c>
      <c r="Y17" s="107">
        <v>0.11264927641628572</v>
      </c>
      <c r="Z17" s="107">
        <v>0.11216048853742858</v>
      </c>
      <c r="AA17" s="107">
        <v>0.10393378879714285</v>
      </c>
      <c r="AB17" s="107">
        <v>8.3271489942928587E-2</v>
      </c>
      <c r="AC17" s="107">
        <v>7.1611675059571417E-2</v>
      </c>
      <c r="AD17" s="107">
        <v>6.8988083341885706E-2</v>
      </c>
      <c r="AE17" s="107">
        <v>7.3321905470864299E-2</v>
      </c>
      <c r="AF17" s="107">
        <v>6.8342227438414282E-2</v>
      </c>
      <c r="AG17" s="114">
        <v>6.7355251270685701E-2</v>
      </c>
      <c r="AH17" s="114">
        <v>6.4875016563657156E-2</v>
      </c>
      <c r="AI17" s="114">
        <v>6.272377677696428E-2</v>
      </c>
      <c r="AJ17" s="114">
        <v>6.0335939488628566E-2</v>
      </c>
      <c r="AK17" s="114">
        <v>5.7877997237499999E-2</v>
      </c>
      <c r="AL17" s="114">
        <v>5.5487736593142864E-2</v>
      </c>
      <c r="AM17" s="114">
        <v>5.2970425685885718E-2</v>
      </c>
      <c r="AN17" s="114">
        <v>5.0763866658999984E-2</v>
      </c>
      <c r="AO17" s="114">
        <v>4.8115631042049994E-2</v>
      </c>
      <c r="AP17" s="114">
        <v>4.5676551908350002E-2</v>
      </c>
      <c r="AQ17" s="114">
        <v>4.3152150208199999E-2</v>
      </c>
      <c r="AR17" s="114">
        <v>4.3152150208199999E-2</v>
      </c>
      <c r="AS17" s="114">
        <v>4.3152150208199999E-2</v>
      </c>
      <c r="AT17" s="114">
        <v>4.3152150208199999E-2</v>
      </c>
      <c r="AU17" s="114">
        <v>4.3152150208199999E-2</v>
      </c>
      <c r="AV17" s="114">
        <v>4.3152150208199999E-2</v>
      </c>
      <c r="AW17" s="114">
        <v>4.3152150208199999E-2</v>
      </c>
      <c r="AX17" s="114">
        <v>4.3152150208199999E-2</v>
      </c>
      <c r="AY17" s="114">
        <v>4.3152150208199999E-2</v>
      </c>
      <c r="AZ17" s="114">
        <v>4.3152150208199999E-2</v>
      </c>
      <c r="BA17" s="114">
        <v>4.3152150208199999E-2</v>
      </c>
    </row>
    <row r="18" spans="1:53" s="35" customFormat="1" x14ac:dyDescent="0.35">
      <c r="A18" s="72" t="s">
        <v>179</v>
      </c>
      <c r="B18" s="72" t="s">
        <v>205</v>
      </c>
      <c r="C18" s="123">
        <v>5.2808223091976511E-4</v>
      </c>
      <c r="D18" s="123">
        <v>5.2100356947162418E-4</v>
      </c>
      <c r="E18" s="123">
        <v>5.1392490802348325E-4</v>
      </c>
      <c r="F18" s="123">
        <v>5.0684624657534253E-4</v>
      </c>
      <c r="G18" s="123">
        <v>4.9976758512720149E-4</v>
      </c>
      <c r="H18" s="123">
        <v>4.9268892367906067E-4</v>
      </c>
      <c r="I18" s="123">
        <v>4.8561026223091968E-4</v>
      </c>
      <c r="J18" s="123">
        <v>4.7853160078277881E-4</v>
      </c>
      <c r="K18" s="123">
        <v>5.4621909980430525E-4</v>
      </c>
      <c r="L18" s="123">
        <v>5.697442035225048E-4</v>
      </c>
      <c r="M18" s="123">
        <v>5.9608668493150681E-4</v>
      </c>
      <c r="N18" s="123">
        <v>6.6539417612524452E-4</v>
      </c>
      <c r="O18" s="123">
        <v>6.5010990215264182E-4</v>
      </c>
      <c r="P18" s="123">
        <v>7.0772527592954991E-4</v>
      </c>
      <c r="Q18" s="123">
        <v>7.5886068101761251E-4</v>
      </c>
      <c r="R18" s="123">
        <v>7.7955276694794513E-4</v>
      </c>
      <c r="S18" s="123">
        <v>8.3735649817651646E-4</v>
      </c>
      <c r="T18" s="123">
        <v>8.8349905117808211E-4</v>
      </c>
      <c r="U18" s="123">
        <v>9.9628644704500982E-4</v>
      </c>
      <c r="V18" s="123">
        <v>1.1120031091585126E-3</v>
      </c>
      <c r="W18" s="123">
        <v>1.1329272241722115E-3</v>
      </c>
      <c r="X18" s="123">
        <v>8.8885616513894325E-4</v>
      </c>
      <c r="Y18" s="123">
        <v>9.3304199638356161E-4</v>
      </c>
      <c r="Z18" s="123">
        <v>9.3971738345205447E-4</v>
      </c>
      <c r="AA18" s="123">
        <v>8.6445906834442261E-4</v>
      </c>
      <c r="AB18" s="123">
        <v>8.1547901600000007E-4</v>
      </c>
      <c r="AC18" s="123">
        <v>8.1413646526810174E-4</v>
      </c>
      <c r="AD18" s="123">
        <v>8.1089241940508793E-4</v>
      </c>
      <c r="AE18" s="123">
        <v>7.4763354156555774E-4</v>
      </c>
      <c r="AF18" s="123">
        <v>8.4500623023874759E-4</v>
      </c>
      <c r="AG18" s="124">
        <v>8.4500623023874759E-4</v>
      </c>
      <c r="AH18" s="124">
        <v>8.4500623023874759E-4</v>
      </c>
      <c r="AI18" s="124">
        <v>8.4500623023874759E-4</v>
      </c>
      <c r="AJ18" s="124">
        <v>8.4500623023874759E-4</v>
      </c>
      <c r="AK18" s="124">
        <v>8.4500623023874759E-4</v>
      </c>
      <c r="AL18" s="124">
        <v>8.4500623023874759E-4</v>
      </c>
      <c r="AM18" s="124">
        <v>8.4500623023874759E-4</v>
      </c>
      <c r="AN18" s="124">
        <v>8.4500623023874759E-4</v>
      </c>
      <c r="AO18" s="124">
        <v>8.4500623023874759E-4</v>
      </c>
      <c r="AP18" s="124">
        <v>8.4500623023874759E-4</v>
      </c>
      <c r="AQ18" s="124">
        <v>8.4500623023874759E-4</v>
      </c>
      <c r="AR18" s="124">
        <v>8.4500623023874759E-4</v>
      </c>
      <c r="AS18" s="124">
        <v>8.4500623023874759E-4</v>
      </c>
      <c r="AT18" s="124">
        <v>8.4500623023874759E-4</v>
      </c>
      <c r="AU18" s="124">
        <v>8.4500623023874759E-4</v>
      </c>
      <c r="AV18" s="124">
        <v>8.4500623023874759E-4</v>
      </c>
      <c r="AW18" s="124">
        <v>8.4500623023874759E-4</v>
      </c>
      <c r="AX18" s="124">
        <v>8.4500623023874759E-4</v>
      </c>
      <c r="AY18" s="124">
        <v>8.4500623023874759E-4</v>
      </c>
      <c r="AZ18" s="124">
        <v>8.4500623023874759E-4</v>
      </c>
      <c r="BA18" s="124">
        <v>8.4500623023874759E-4</v>
      </c>
    </row>
    <row r="19" spans="1:53" s="35" customFormat="1" x14ac:dyDescent="0.35">
      <c r="A19" s="72" t="s">
        <v>180</v>
      </c>
      <c r="B19" s="72" t="s">
        <v>205</v>
      </c>
      <c r="C19" s="107">
        <v>4.6827777857142858E-2</v>
      </c>
      <c r="D19" s="107">
        <v>4.6367177999999995E-2</v>
      </c>
      <c r="E19" s="107">
        <v>4.5878947714285717E-2</v>
      </c>
      <c r="F19" s="107">
        <v>4.5375493821428567E-2</v>
      </c>
      <c r="G19" s="107">
        <v>4.4843619857142865E-2</v>
      </c>
      <c r="H19" s="107">
        <v>4.4290384285714281E-2</v>
      </c>
      <c r="I19" s="107">
        <v>4.4756598857142851E-2</v>
      </c>
      <c r="J19" s="107">
        <v>4.5222813428571429E-2</v>
      </c>
      <c r="K19" s="107">
        <v>4.5689028E-2</v>
      </c>
      <c r="L19" s="107">
        <v>4.615524257142857E-2</v>
      </c>
      <c r="M19" s="107">
        <v>4.6621457142857148E-2</v>
      </c>
      <c r="N19" s="107">
        <v>4.8175505714285707E-2</v>
      </c>
      <c r="O19" s="107">
        <v>4.9729554285714281E-2</v>
      </c>
      <c r="P19" s="107">
        <v>5.128671428571429E-2</v>
      </c>
      <c r="Q19" s="107">
        <v>5.2840857142857141E-2</v>
      </c>
      <c r="R19" s="107">
        <v>5.4395000000000006E-2</v>
      </c>
      <c r="S19" s="107">
        <v>5.5949142857142857E-2</v>
      </c>
      <c r="T19" s="107">
        <v>5.7503285714285708E-2</v>
      </c>
      <c r="U19" s="107">
        <v>5.9057428571428573E-2</v>
      </c>
      <c r="V19" s="107">
        <v>5.5172071428571431E-2</v>
      </c>
      <c r="W19" s="107">
        <v>5.128671428571429E-2</v>
      </c>
      <c r="X19" s="107">
        <v>4.817842857142856E-2</v>
      </c>
      <c r="Y19" s="107">
        <v>4.817842857142856E-2</v>
      </c>
      <c r="Z19" s="107">
        <v>4.6624285714285715E-2</v>
      </c>
      <c r="AA19" s="107">
        <v>4.6624285714285715E-2</v>
      </c>
      <c r="AB19" s="107">
        <v>4.817842857142856E-2</v>
      </c>
      <c r="AC19" s="107">
        <v>5.0509642857142857E-2</v>
      </c>
      <c r="AD19" s="107">
        <v>5.2840857142857141E-2</v>
      </c>
      <c r="AE19" s="107">
        <v>5.4395000000000006E-2</v>
      </c>
      <c r="AF19" s="107">
        <v>5.4395000000000006E-2</v>
      </c>
      <c r="AG19" s="114">
        <v>5.4395000000000006E-2</v>
      </c>
      <c r="AH19" s="114">
        <v>5.4395000000000006E-2</v>
      </c>
      <c r="AI19" s="114">
        <v>5.4395000000000006E-2</v>
      </c>
      <c r="AJ19" s="114">
        <v>5.4395000000000006E-2</v>
      </c>
      <c r="AK19" s="114">
        <v>5.4395000000000006E-2</v>
      </c>
      <c r="AL19" s="114">
        <v>5.4395000000000006E-2</v>
      </c>
      <c r="AM19" s="114">
        <v>5.4395000000000006E-2</v>
      </c>
      <c r="AN19" s="114">
        <v>5.4395000000000006E-2</v>
      </c>
      <c r="AO19" s="114">
        <v>5.4395000000000006E-2</v>
      </c>
      <c r="AP19" s="114">
        <v>5.4395000000000006E-2</v>
      </c>
      <c r="AQ19" s="114">
        <v>5.4395000000000006E-2</v>
      </c>
      <c r="AR19" s="114">
        <v>5.4395000000000006E-2</v>
      </c>
      <c r="AS19" s="114">
        <v>5.4395000000000006E-2</v>
      </c>
      <c r="AT19" s="114">
        <v>5.4395000000000006E-2</v>
      </c>
      <c r="AU19" s="114">
        <v>5.4395000000000006E-2</v>
      </c>
      <c r="AV19" s="114">
        <v>5.4395000000000006E-2</v>
      </c>
      <c r="AW19" s="114">
        <v>5.4395000000000006E-2</v>
      </c>
      <c r="AX19" s="114">
        <v>5.4395000000000006E-2</v>
      </c>
      <c r="AY19" s="114">
        <v>5.4395000000000006E-2</v>
      </c>
      <c r="AZ19" s="114">
        <v>5.4395000000000006E-2</v>
      </c>
      <c r="BA19" s="114">
        <v>5.4395000000000006E-2</v>
      </c>
    </row>
    <row r="20" spans="1:53" s="35" customFormat="1" x14ac:dyDescent="0.35">
      <c r="A20" s="72" t="s">
        <v>51</v>
      </c>
      <c r="B20" s="72" t="s">
        <v>54</v>
      </c>
      <c r="C20" s="106">
        <v>2.692510985214286E-3</v>
      </c>
      <c r="D20" s="106">
        <v>2.1911660264999997E-3</v>
      </c>
      <c r="E20" s="106">
        <v>2.0002663371428571E-3</v>
      </c>
      <c r="F20" s="106">
        <v>2.1591543529285713E-3</v>
      </c>
      <c r="G20" s="106">
        <v>2.6226103034999995E-3</v>
      </c>
      <c r="H20" s="106">
        <v>1.6860185099999998E-3</v>
      </c>
      <c r="I20" s="106">
        <v>1.61488085E-3</v>
      </c>
      <c r="J20" s="106">
        <v>1.1838981000000001E-3</v>
      </c>
      <c r="K20" s="106">
        <v>9.3475304999999999E-4</v>
      </c>
      <c r="L20" s="106">
        <v>7.7305945200000002E-4</v>
      </c>
      <c r="M20" s="106">
        <v>6.6250476600000015E-4</v>
      </c>
      <c r="N20" s="106">
        <v>6.6424789199999998E-4</v>
      </c>
      <c r="O20" s="106">
        <v>5.4451272857142848E-4</v>
      </c>
      <c r="P20" s="106">
        <v>1.009119080357143E-3</v>
      </c>
      <c r="Q20" s="106">
        <v>8.4171567699999994E-4</v>
      </c>
      <c r="R20" s="106">
        <v>1.0853414919285715E-3</v>
      </c>
      <c r="S20" s="106">
        <v>1.3836236393571428E-3</v>
      </c>
      <c r="T20" s="106">
        <v>1.3628093348571429E-3</v>
      </c>
      <c r="U20" s="106">
        <v>1.4680348155E-3</v>
      </c>
      <c r="V20" s="106">
        <v>1.2040095209999999E-3</v>
      </c>
      <c r="W20" s="106">
        <v>1.2703503615000002E-3</v>
      </c>
      <c r="X20" s="106">
        <v>1.4614434450000002E-3</v>
      </c>
      <c r="Y20" s="106">
        <v>9.5804791421428583E-4</v>
      </c>
      <c r="Z20" s="106">
        <v>9.9070448400000004E-4</v>
      </c>
      <c r="AA20" s="106">
        <v>5.9271314142857147E-4</v>
      </c>
      <c r="AB20" s="106">
        <v>6.1857865614285711E-4</v>
      </c>
      <c r="AC20" s="106">
        <v>5.0400075785714293E-4</v>
      </c>
      <c r="AD20" s="106">
        <v>2.5400485157142856E-4</v>
      </c>
      <c r="AE20" s="106">
        <v>2.3002484622857141E-4</v>
      </c>
      <c r="AF20" s="106">
        <v>2.2958178037142861E-4</v>
      </c>
      <c r="AG20" s="120">
        <v>0</v>
      </c>
      <c r="AH20" s="120">
        <v>0</v>
      </c>
      <c r="AI20" s="120">
        <v>0</v>
      </c>
      <c r="AJ20" s="120">
        <v>0</v>
      </c>
      <c r="AK20" s="120">
        <v>0</v>
      </c>
      <c r="AL20" s="120">
        <v>0</v>
      </c>
      <c r="AM20" s="120">
        <v>0</v>
      </c>
      <c r="AN20" s="120">
        <v>0</v>
      </c>
      <c r="AO20" s="120">
        <v>0</v>
      </c>
      <c r="AP20" s="120">
        <v>0</v>
      </c>
      <c r="AQ20" s="120">
        <v>0</v>
      </c>
      <c r="AR20" s="120">
        <v>0</v>
      </c>
      <c r="AS20" s="120">
        <v>0</v>
      </c>
      <c r="AT20" s="120">
        <v>0</v>
      </c>
      <c r="AU20" s="120">
        <v>0</v>
      </c>
      <c r="AV20" s="120">
        <v>0</v>
      </c>
      <c r="AW20" s="120">
        <v>0</v>
      </c>
      <c r="AX20" s="120">
        <v>0</v>
      </c>
      <c r="AY20" s="120">
        <v>0</v>
      </c>
      <c r="AZ20" s="120">
        <v>0</v>
      </c>
      <c r="BA20" s="120">
        <v>0</v>
      </c>
    </row>
    <row r="21" spans="1:53" s="35" customFormat="1" x14ac:dyDescent="0.35">
      <c r="A21" s="72"/>
      <c r="B21" s="72" t="s">
        <v>205</v>
      </c>
      <c r="C21" s="107">
        <v>1.5567787815957143E-2</v>
      </c>
      <c r="D21" s="107">
        <v>1.5689925994442858E-2</v>
      </c>
      <c r="E21" s="107">
        <v>1.6687038405871431E-2</v>
      </c>
      <c r="F21" s="107">
        <v>1.8050574539642854E-2</v>
      </c>
      <c r="G21" s="107">
        <v>2.0231437217985714E-2</v>
      </c>
      <c r="H21" s="107">
        <v>1.9360991818457143E-2</v>
      </c>
      <c r="I21" s="107">
        <v>1.91388604363E-2</v>
      </c>
      <c r="J21" s="107">
        <v>1.9321964910757137E-2</v>
      </c>
      <c r="K21" s="107">
        <v>1.9313017814357143E-2</v>
      </c>
      <c r="L21" s="107">
        <v>2.019433771457143E-2</v>
      </c>
      <c r="M21" s="107">
        <v>2.0320564138128574E-2</v>
      </c>
      <c r="N21" s="107">
        <v>2.0785136857728575E-2</v>
      </c>
      <c r="O21" s="107">
        <v>2.01680312284E-2</v>
      </c>
      <c r="P21" s="107">
        <v>2.0043390977657144E-2</v>
      </c>
      <c r="Q21" s="107">
        <v>2.1168180855957147E-2</v>
      </c>
      <c r="R21" s="107">
        <v>2.0575224182087147E-2</v>
      </c>
      <c r="S21" s="107">
        <v>1.8165132258601429E-2</v>
      </c>
      <c r="T21" s="107">
        <v>1.7331285109757143E-2</v>
      </c>
      <c r="U21" s="107">
        <v>1.7803116474E-2</v>
      </c>
      <c r="V21" s="107">
        <v>1.6832391135214286E-2</v>
      </c>
      <c r="W21" s="107">
        <v>1.7360052992071429E-2</v>
      </c>
      <c r="X21" s="107">
        <v>1.6555232602542862E-2</v>
      </c>
      <c r="Y21" s="107">
        <v>1.5887539923357143E-2</v>
      </c>
      <c r="Z21" s="107">
        <v>1.4966293462685716E-2</v>
      </c>
      <c r="AA21" s="107">
        <v>1.4598071343900001E-2</v>
      </c>
      <c r="AB21" s="107">
        <v>1.4984715658000001E-2</v>
      </c>
      <c r="AC21" s="107">
        <v>1.5846629499957143E-2</v>
      </c>
      <c r="AD21" s="107">
        <v>1.5380980343237141E-2</v>
      </c>
      <c r="AE21" s="107">
        <v>1.6044139387634288E-2</v>
      </c>
      <c r="AF21" s="107">
        <v>1.6228773571560003E-2</v>
      </c>
      <c r="AG21" s="114">
        <v>1.6803054825448572E-2</v>
      </c>
      <c r="AH21" s="114">
        <v>1.7040891398032863E-2</v>
      </c>
      <c r="AI21" s="114">
        <v>1.7264581791222859E-2</v>
      </c>
      <c r="AJ21" s="114">
        <v>1.7447194164164286E-2</v>
      </c>
      <c r="AK21" s="114">
        <v>1.759936371689572E-2</v>
      </c>
      <c r="AL21" s="114">
        <v>1.7725630457857144E-2</v>
      </c>
      <c r="AM21" s="114">
        <v>1.7830890794954288E-2</v>
      </c>
      <c r="AN21" s="114">
        <v>1.7940599658095718E-2</v>
      </c>
      <c r="AO21" s="114">
        <v>1.8021238790358569E-2</v>
      </c>
      <c r="AP21" s="114">
        <v>1.8096933990755716E-2</v>
      </c>
      <c r="AQ21" s="114">
        <v>1.8159211012799995E-2</v>
      </c>
      <c r="AR21" s="114">
        <v>1.8159211012799995E-2</v>
      </c>
      <c r="AS21" s="114">
        <v>1.8159211012799995E-2</v>
      </c>
      <c r="AT21" s="114">
        <v>1.8159211012799995E-2</v>
      </c>
      <c r="AU21" s="114">
        <v>1.8159211012799995E-2</v>
      </c>
      <c r="AV21" s="114">
        <v>1.8159211012799995E-2</v>
      </c>
      <c r="AW21" s="114">
        <v>1.8159211012799995E-2</v>
      </c>
      <c r="AX21" s="114">
        <v>1.8159211012799995E-2</v>
      </c>
      <c r="AY21" s="114">
        <v>1.8159211012799995E-2</v>
      </c>
      <c r="AZ21" s="114">
        <v>1.8159211012799995E-2</v>
      </c>
      <c r="BA21" s="114">
        <v>1.8159211012799995E-2</v>
      </c>
    </row>
    <row r="22" spans="1:53" s="35" customFormat="1" x14ac:dyDescent="0.35">
      <c r="A22" s="72" t="s">
        <v>13</v>
      </c>
      <c r="B22" s="72" t="s">
        <v>54</v>
      </c>
      <c r="C22" s="107">
        <v>7.0203676938591433E-2</v>
      </c>
      <c r="D22" s="107">
        <v>6.4800416549314288E-2</v>
      </c>
      <c r="E22" s="107">
        <v>6.9644990666428569E-2</v>
      </c>
      <c r="F22" s="107">
        <v>4.6583797686705709E-2</v>
      </c>
      <c r="G22" s="107">
        <v>5.5048358894822846E-2</v>
      </c>
      <c r="H22" s="107">
        <v>5.5391147379464281E-2</v>
      </c>
      <c r="I22" s="107">
        <v>5.7669156254961433E-2</v>
      </c>
      <c r="J22" s="107">
        <v>6.6663255024189988E-2</v>
      </c>
      <c r="K22" s="107">
        <v>7.0773514087430003E-2</v>
      </c>
      <c r="L22" s="107">
        <v>6.3093398464642861E-2</v>
      </c>
      <c r="M22" s="107">
        <v>6.8337710812171423E-2</v>
      </c>
      <c r="N22" s="107">
        <v>7.2935642994342853E-2</v>
      </c>
      <c r="O22" s="107">
        <v>7.753567077087857E-2</v>
      </c>
      <c r="P22" s="107">
        <v>7.6466567529078572E-2</v>
      </c>
      <c r="Q22" s="107">
        <v>8.9487708649350003E-2</v>
      </c>
      <c r="R22" s="107">
        <v>9.8891968738011427E-2</v>
      </c>
      <c r="S22" s="107">
        <v>0.10334288793682858</v>
      </c>
      <c r="T22" s="107">
        <v>0.11059490121106427</v>
      </c>
      <c r="U22" s="107">
        <v>0.11295874129263431</v>
      </c>
      <c r="V22" s="107">
        <v>0.11481003268428572</v>
      </c>
      <c r="W22" s="107">
        <v>0.12081848608971427</v>
      </c>
      <c r="X22" s="107">
        <v>0.11980096417828</v>
      </c>
      <c r="Y22" s="107">
        <v>0.123483436384</v>
      </c>
      <c r="Z22" s="107">
        <v>0.11618969379017</v>
      </c>
      <c r="AA22" s="107">
        <v>0.11757332675857997</v>
      </c>
      <c r="AB22" s="107">
        <v>0.12504254056216998</v>
      </c>
      <c r="AC22" s="107">
        <v>0.12138962910228</v>
      </c>
      <c r="AD22" s="107">
        <v>0.12998418272378001</v>
      </c>
      <c r="AE22" s="107">
        <v>0.11932361414404201</v>
      </c>
      <c r="AF22" s="107">
        <v>9.3479009110871994E-2</v>
      </c>
      <c r="AG22" s="114">
        <v>7.8426529876925999E-2</v>
      </c>
      <c r="AH22" s="114">
        <v>0</v>
      </c>
      <c r="AI22" s="114">
        <v>0</v>
      </c>
      <c r="AJ22" s="114">
        <v>0</v>
      </c>
      <c r="AK22" s="114">
        <v>0</v>
      </c>
      <c r="AL22" s="114">
        <v>0</v>
      </c>
      <c r="AM22" s="114">
        <v>0</v>
      </c>
      <c r="AN22" s="114">
        <v>0</v>
      </c>
      <c r="AO22" s="114">
        <v>0</v>
      </c>
      <c r="AP22" s="114">
        <v>0</v>
      </c>
      <c r="AQ22" s="114">
        <v>0</v>
      </c>
      <c r="AR22" s="114">
        <v>0</v>
      </c>
      <c r="AS22" s="114">
        <v>0</v>
      </c>
      <c r="AT22" s="114">
        <v>0</v>
      </c>
      <c r="AU22" s="114">
        <v>0</v>
      </c>
      <c r="AV22" s="114">
        <v>0</v>
      </c>
      <c r="AW22" s="114">
        <v>0</v>
      </c>
      <c r="AX22" s="114">
        <v>0</v>
      </c>
      <c r="AY22" s="114">
        <v>0</v>
      </c>
      <c r="AZ22" s="114">
        <v>0</v>
      </c>
      <c r="BA22" s="114">
        <v>0</v>
      </c>
    </row>
    <row r="23" spans="1:53" s="35" customFormat="1" x14ac:dyDescent="0.35">
      <c r="A23" s="72"/>
      <c r="B23" s="72" t="s">
        <v>205</v>
      </c>
      <c r="C23" s="107">
        <v>1.6612620621142861E-2</v>
      </c>
      <c r="D23" s="107">
        <v>1.4939394831428572E-2</v>
      </c>
      <c r="E23" s="107">
        <v>1.6073419999999998E-2</v>
      </c>
      <c r="F23" s="107">
        <v>1.0488802416714285E-2</v>
      </c>
      <c r="G23" s="107">
        <v>1.212093217657143E-2</v>
      </c>
      <c r="H23" s="107">
        <v>1.1909297969642855E-2</v>
      </c>
      <c r="I23" s="107">
        <v>1.2177195319928572E-2</v>
      </c>
      <c r="J23" s="107">
        <v>1.3781210281142858E-2</v>
      </c>
      <c r="K23" s="107">
        <v>1.4334627601642858E-2</v>
      </c>
      <c r="L23" s="107">
        <v>1.2483134439285715E-2</v>
      </c>
      <c r="M23" s="107">
        <v>1.0895530724571429E-2</v>
      </c>
      <c r="N23" s="107">
        <v>9.8300384600000026E-3</v>
      </c>
      <c r="O23" s="107">
        <v>9.2878897532142866E-3</v>
      </c>
      <c r="P23" s="107">
        <v>8.0437007042857139E-3</v>
      </c>
      <c r="Q23" s="107">
        <v>8.1164588999999999E-3</v>
      </c>
      <c r="R23" s="107">
        <v>7.3144754005714302E-3</v>
      </c>
      <c r="S23" s="107">
        <v>5.0575580314285709E-3</v>
      </c>
      <c r="T23" s="107">
        <v>2.7992182310714289E-3</v>
      </c>
      <c r="U23" s="107">
        <v>1.5904642380000001E-3</v>
      </c>
      <c r="V23" s="107">
        <v>7.8694000000000008E-4</v>
      </c>
      <c r="W23" s="107">
        <v>4.72175E-5</v>
      </c>
      <c r="X23" s="107">
        <v>6.198500000000001E-5</v>
      </c>
      <c r="Y23" s="107">
        <v>0</v>
      </c>
      <c r="Z23" s="107">
        <v>2.5463467461142864E-2</v>
      </c>
      <c r="AA23" s="107">
        <v>2.5819724143714286E-2</v>
      </c>
      <c r="AB23" s="107">
        <v>2.7599410974142861E-2</v>
      </c>
      <c r="AC23" s="107">
        <v>2.7060014435142853E-2</v>
      </c>
      <c r="AD23" s="107">
        <v>2.8935645970000003E-2</v>
      </c>
      <c r="AE23" s="107">
        <v>2.6467716698657145E-2</v>
      </c>
      <c r="AF23" s="107">
        <v>2.1032903166000004E-2</v>
      </c>
      <c r="AG23" s="114">
        <v>1.7783793622885714E-2</v>
      </c>
      <c r="AH23" s="114">
        <v>0</v>
      </c>
      <c r="AI23" s="114">
        <v>0</v>
      </c>
      <c r="AJ23" s="114">
        <v>0</v>
      </c>
      <c r="AK23" s="114">
        <v>0</v>
      </c>
      <c r="AL23" s="114">
        <v>0</v>
      </c>
      <c r="AM23" s="114">
        <v>0</v>
      </c>
      <c r="AN23" s="114">
        <v>0</v>
      </c>
      <c r="AO23" s="114">
        <v>0</v>
      </c>
      <c r="AP23" s="114">
        <v>0</v>
      </c>
      <c r="AQ23" s="114">
        <v>0</v>
      </c>
      <c r="AR23" s="114">
        <v>0</v>
      </c>
      <c r="AS23" s="114">
        <v>0</v>
      </c>
      <c r="AT23" s="114">
        <v>0</v>
      </c>
      <c r="AU23" s="114">
        <v>0</v>
      </c>
      <c r="AV23" s="114">
        <v>0</v>
      </c>
      <c r="AW23" s="114">
        <v>0</v>
      </c>
      <c r="AX23" s="114">
        <v>0</v>
      </c>
      <c r="AY23" s="114">
        <v>0</v>
      </c>
      <c r="AZ23" s="114">
        <v>0</v>
      </c>
      <c r="BA23" s="114">
        <v>0</v>
      </c>
    </row>
    <row r="24" spans="1:53" s="35" customFormat="1" x14ac:dyDescent="0.35">
      <c r="A24" s="72" t="s">
        <v>181</v>
      </c>
      <c r="B24" s="72" t="s">
        <v>205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42">
        <v>0</v>
      </c>
      <c r="AH24" s="42">
        <v>0</v>
      </c>
      <c r="AI24" s="42">
        <v>0</v>
      </c>
      <c r="AJ24" s="42">
        <v>0</v>
      </c>
      <c r="AK24" s="42">
        <v>0</v>
      </c>
      <c r="AL24" s="42">
        <v>0</v>
      </c>
      <c r="AM24" s="42">
        <v>0</v>
      </c>
      <c r="AN24" s="42">
        <v>0</v>
      </c>
      <c r="AO24" s="42">
        <v>0</v>
      </c>
      <c r="AP24" s="42">
        <v>0</v>
      </c>
      <c r="AQ24" s="42">
        <v>0</v>
      </c>
      <c r="AR24" s="42">
        <v>0</v>
      </c>
      <c r="AS24" s="42">
        <v>0</v>
      </c>
      <c r="AT24" s="42">
        <v>0</v>
      </c>
      <c r="AU24" s="42">
        <v>0</v>
      </c>
      <c r="AV24" s="42">
        <v>0</v>
      </c>
      <c r="AW24" s="42">
        <v>0</v>
      </c>
      <c r="AX24" s="42">
        <v>0</v>
      </c>
      <c r="AY24" s="42">
        <v>0</v>
      </c>
      <c r="AZ24" s="42">
        <v>0</v>
      </c>
      <c r="BA24" s="42">
        <v>0</v>
      </c>
    </row>
    <row r="25" spans="1:53" s="35" customFormat="1" x14ac:dyDescent="0.35">
      <c r="A25" s="73" t="s">
        <v>206</v>
      </c>
      <c r="B25" s="73"/>
      <c r="C25" s="113">
        <f>SUM(C7:C24)</f>
        <v>2.5767060900244592</v>
      </c>
      <c r="D25" s="113">
        <f t="shared" ref="D25:AG25" si="0">SUM(D7:D24)</f>
        <v>2.609164648827071</v>
      </c>
      <c r="E25" s="113">
        <f t="shared" si="0"/>
        <v>2.6912587980326301</v>
      </c>
      <c r="F25" s="113">
        <f t="shared" si="0"/>
        <v>2.6864596773911482</v>
      </c>
      <c r="G25" s="113">
        <f t="shared" si="0"/>
        <v>2.5712869062303185</v>
      </c>
      <c r="H25" s="113">
        <f t="shared" si="0"/>
        <v>2.4835298853071603</v>
      </c>
      <c r="I25" s="113">
        <f t="shared" si="0"/>
        <v>2.4862739705126478</v>
      </c>
      <c r="J25" s="113">
        <f t="shared" si="0"/>
        <v>2.5132684301767561</v>
      </c>
      <c r="K25" s="113">
        <f t="shared" si="0"/>
        <v>2.597295828178444</v>
      </c>
      <c r="L25" s="113">
        <f t="shared" si="0"/>
        <v>2.5308648529119639</v>
      </c>
      <c r="M25" s="113">
        <f t="shared" si="0"/>
        <v>2.5228440239881311</v>
      </c>
      <c r="N25" s="113">
        <f t="shared" si="0"/>
        <v>2.6129354066060131</v>
      </c>
      <c r="O25" s="113">
        <f t="shared" si="0"/>
        <v>2.6812961546866094</v>
      </c>
      <c r="P25" s="113">
        <f t="shared" si="0"/>
        <v>2.6469180036809026</v>
      </c>
      <c r="Q25" s="113">
        <f t="shared" si="0"/>
        <v>2.7334130168104562</v>
      </c>
      <c r="R25" s="113">
        <f t="shared" si="0"/>
        <v>2.5780402518820171</v>
      </c>
      <c r="S25" s="113">
        <f t="shared" si="0"/>
        <v>2.3832140266240915</v>
      </c>
      <c r="T25" s="113">
        <f t="shared" si="0"/>
        <v>2.4007069875672884</v>
      </c>
      <c r="U25" s="113">
        <f t="shared" si="0"/>
        <v>2.2442410385905749</v>
      </c>
      <c r="V25" s="113">
        <f t="shared" si="0"/>
        <v>2.1001374728437598</v>
      </c>
      <c r="W25" s="113">
        <f t="shared" si="0"/>
        <v>2.0977615874372391</v>
      </c>
      <c r="X25" s="113">
        <f t="shared" si="0"/>
        <v>2.050026822661148</v>
      </c>
      <c r="Y25" s="113">
        <f t="shared" si="0"/>
        <v>2.0087565485549397</v>
      </c>
      <c r="Z25" s="113">
        <f t="shared" si="0"/>
        <v>2.0183333697774981</v>
      </c>
      <c r="AA25" s="113">
        <f t="shared" si="0"/>
        <v>2.0038531423114874</v>
      </c>
      <c r="AB25" s="113">
        <f t="shared" si="0"/>
        <v>1.9687418308687519</v>
      </c>
      <c r="AC25" s="113">
        <f t="shared" si="0"/>
        <v>1.9169831672132407</v>
      </c>
      <c r="AD25" s="113">
        <f t="shared" si="0"/>
        <v>1.90124192603352</v>
      </c>
      <c r="AE25" s="113">
        <f t="shared" si="0"/>
        <v>1.9369343230993117</v>
      </c>
      <c r="AF25" s="113">
        <f t="shared" si="0"/>
        <v>1.7863190213130344</v>
      </c>
      <c r="AG25" s="115">
        <f t="shared" si="0"/>
        <v>1.6067945780735979</v>
      </c>
      <c r="AH25" s="115">
        <f t="shared" ref="AH25" si="1">SUM(AH7:AH24)</f>
        <v>1.425461769696196</v>
      </c>
      <c r="AI25" s="115">
        <f t="shared" ref="AI25" si="2">SUM(AI7:AI24)</f>
        <v>1.3232915685649052</v>
      </c>
      <c r="AJ25" s="115">
        <f t="shared" ref="AJ25" si="3">SUM(AJ7:AJ24)</f>
        <v>1.2585038466736125</v>
      </c>
      <c r="AK25" s="115">
        <f t="shared" ref="AK25" si="4">SUM(AK7:AK24)</f>
        <v>1.1908761340899643</v>
      </c>
      <c r="AL25" s="115">
        <f t="shared" ref="AL25" si="5">SUM(AL7:AL24)</f>
        <v>1.165389133980717</v>
      </c>
      <c r="AM25" s="115">
        <f t="shared" ref="AM25" si="6">SUM(AM7:AM24)</f>
        <v>1.1005976569805709</v>
      </c>
      <c r="AN25" s="115">
        <f t="shared" ref="AN25" si="7">SUM(AN7:AN24)</f>
        <v>1.0531150949134389</v>
      </c>
      <c r="AO25" s="115">
        <f t="shared" ref="AO25" si="8">SUM(AO7:AO24)</f>
        <v>0.99942456176094008</v>
      </c>
      <c r="AP25" s="115">
        <f t="shared" ref="AP25" si="9">SUM(AP7:AP24)</f>
        <v>0.94331790190634091</v>
      </c>
      <c r="AQ25" s="115">
        <f t="shared" ref="AQ25" si="10">SUM(AQ7:AQ24)</f>
        <v>0.88434045817567097</v>
      </c>
      <c r="AR25" s="115">
        <f t="shared" ref="AR25" si="11">SUM(AR7:AR24)</f>
        <v>0.88627441113224437</v>
      </c>
      <c r="AS25" s="115">
        <f t="shared" ref="AS25" si="12">SUM(AS7:AS24)</f>
        <v>0.91334973163694455</v>
      </c>
      <c r="AT25" s="115">
        <f t="shared" ref="AT25" si="13">SUM(AT7:AT24)</f>
        <v>0.98489825552285082</v>
      </c>
      <c r="AU25" s="115">
        <f t="shared" ref="AU25" si="14">SUM(AU7:AU24)</f>
        <v>1.0003754562403802</v>
      </c>
      <c r="AV25" s="115">
        <f t="shared" ref="AV25" si="15">SUM(AV7:AV24)</f>
        <v>1.025536099360373</v>
      </c>
      <c r="AW25" s="115">
        <f t="shared" ref="AW25" si="16">SUM(AW7:AW24)</f>
        <v>1.0255460260249305</v>
      </c>
      <c r="AX25" s="115">
        <f t="shared" ref="AX25" si="17">SUM(AX7:AX24)</f>
        <v>1.0255538988968209</v>
      </c>
      <c r="AY25" s="115">
        <f t="shared" ref="AY25" si="18">SUM(AY7:AY24)</f>
        <v>1.0255641008356011</v>
      </c>
      <c r="AZ25" s="115">
        <f t="shared" ref="AZ25" si="19">SUM(AZ7:AZ24)</f>
        <v>1.0255774504879371</v>
      </c>
      <c r="BA25" s="115">
        <f t="shared" ref="BA25" si="20">SUM(BA7:BA24)</f>
        <v>1.0255775175124922</v>
      </c>
    </row>
    <row r="26" spans="1:53" s="35" customFormat="1" x14ac:dyDescent="0.35"/>
    <row r="27" spans="1:53" s="35" customFormat="1" x14ac:dyDescent="0.35">
      <c r="A27" s="31" t="s">
        <v>213</v>
      </c>
      <c r="B27" s="11"/>
    </row>
    <row r="28" spans="1:53" s="35" customFormat="1" x14ac:dyDescent="0.35"/>
    <row r="29" spans="1:53" s="5" customFormat="1" x14ac:dyDescent="0.35">
      <c r="C29" s="5">
        <v>1990</v>
      </c>
      <c r="D29" s="5">
        <v>1991</v>
      </c>
      <c r="E29" s="5">
        <v>1992</v>
      </c>
      <c r="F29" s="5">
        <v>1993</v>
      </c>
      <c r="G29" s="5">
        <v>1994</v>
      </c>
      <c r="H29" s="5">
        <v>1995</v>
      </c>
      <c r="I29" s="5">
        <v>1996</v>
      </c>
      <c r="J29" s="5">
        <v>1997</v>
      </c>
      <c r="K29" s="5">
        <v>1998</v>
      </c>
      <c r="L29" s="5">
        <v>1999</v>
      </c>
      <c r="M29" s="5">
        <v>2000</v>
      </c>
      <c r="N29" s="5">
        <v>2001</v>
      </c>
      <c r="O29" s="5">
        <v>2002</v>
      </c>
      <c r="P29" s="5">
        <v>2003</v>
      </c>
      <c r="Q29" s="5">
        <v>2004</v>
      </c>
      <c r="R29" s="5">
        <v>2005</v>
      </c>
      <c r="S29" s="5">
        <v>2006</v>
      </c>
      <c r="T29" s="5">
        <v>2007</v>
      </c>
      <c r="U29" s="5">
        <v>2008</v>
      </c>
      <c r="V29" s="5">
        <v>2009</v>
      </c>
      <c r="W29" s="5">
        <v>2010</v>
      </c>
      <c r="X29" s="5">
        <v>2011</v>
      </c>
      <c r="Y29" s="5">
        <v>2012</v>
      </c>
      <c r="Z29" s="5">
        <v>2013</v>
      </c>
      <c r="AA29" s="5">
        <v>2014</v>
      </c>
      <c r="AB29" s="5">
        <v>2015</v>
      </c>
      <c r="AC29" s="5">
        <v>2016</v>
      </c>
      <c r="AD29" s="5">
        <v>2017</v>
      </c>
      <c r="AE29" s="5">
        <v>2018</v>
      </c>
      <c r="AF29" s="5">
        <v>2019</v>
      </c>
      <c r="AG29" s="5">
        <v>2020</v>
      </c>
      <c r="AH29" s="5">
        <v>2021</v>
      </c>
      <c r="AI29" s="5">
        <v>2022</v>
      </c>
      <c r="AJ29" s="5">
        <v>2023</v>
      </c>
      <c r="AK29" s="5">
        <v>2024</v>
      </c>
      <c r="AL29" s="5">
        <v>2025</v>
      </c>
      <c r="AM29" s="5">
        <v>2026</v>
      </c>
      <c r="AN29" s="5">
        <v>2027</v>
      </c>
      <c r="AO29" s="5">
        <v>2028</v>
      </c>
      <c r="AP29" s="5">
        <v>2029</v>
      </c>
      <c r="AQ29" s="5">
        <v>2030</v>
      </c>
      <c r="AR29" s="5">
        <v>2031</v>
      </c>
      <c r="AS29" s="5">
        <v>2032</v>
      </c>
      <c r="AT29" s="5">
        <v>2033</v>
      </c>
      <c r="AU29" s="5">
        <v>2034</v>
      </c>
      <c r="AV29" s="5">
        <v>2035</v>
      </c>
      <c r="AW29" s="5">
        <v>2036</v>
      </c>
      <c r="AX29" s="5">
        <v>2037</v>
      </c>
      <c r="AY29" s="5">
        <v>2038</v>
      </c>
      <c r="AZ29" s="5">
        <v>2039</v>
      </c>
      <c r="BA29" s="5">
        <v>2040</v>
      </c>
    </row>
    <row r="30" spans="1:53" s="35" customFormat="1" x14ac:dyDescent="0.35">
      <c r="A30" s="72" t="s">
        <v>165</v>
      </c>
      <c r="B30" s="72"/>
      <c r="C30" s="107">
        <f>SUM(C7:C8)*1000000/SUM('Tabel 1 Antal dyr'!B6:B7)</f>
        <v>0.86368826817021527</v>
      </c>
      <c r="D30" s="107">
        <f>SUM(D7:D8)*1000000/SUM('Tabel 1 Antal dyr'!C6:C7)</f>
        <v>0.85695380498329032</v>
      </c>
      <c r="E30" s="107">
        <f>SUM(E7:E8)*1000000/SUM('Tabel 1 Antal dyr'!D6:D7)</f>
        <v>0.85349239693238665</v>
      </c>
      <c r="F30" s="107">
        <f>SUM(F7:F8)*1000000/SUM('Tabel 1 Antal dyr'!E6:E7)</f>
        <v>0.84504607057260051</v>
      </c>
      <c r="G30" s="107">
        <f>SUM(G7:G8)*1000000/SUM('Tabel 1 Antal dyr'!F6:F7)</f>
        <v>0.84193499689576368</v>
      </c>
      <c r="H30" s="107">
        <f>SUM(H7:H8)*1000000/SUM('Tabel 1 Antal dyr'!G6:G7)</f>
        <v>0.83294288526662452</v>
      </c>
      <c r="I30" s="107">
        <f>SUM(I7:I8)*1000000/SUM('Tabel 1 Antal dyr'!H6:H7)</f>
        <v>0.82900650021996669</v>
      </c>
      <c r="J30" s="107">
        <f>SUM(J7:J8)*1000000/SUM('Tabel 1 Antal dyr'!I6:I7)</f>
        <v>0.83409760600302629</v>
      </c>
      <c r="K30" s="107">
        <f>SUM(K7:K8)*1000000/SUM('Tabel 1 Antal dyr'!J6:J7)</f>
        <v>0.83836078698694461</v>
      </c>
      <c r="L30" s="107">
        <f>SUM(L7:L8)*1000000/SUM('Tabel 1 Antal dyr'!K6:K7)</f>
        <v>0.83497370929329751</v>
      </c>
      <c r="M30" s="107">
        <f>SUM(M7:M8)*1000000/SUM('Tabel 1 Antal dyr'!L6:L7)</f>
        <v>0.83679867183633028</v>
      </c>
      <c r="N30" s="107">
        <f>SUM(N7:N8)*1000000/SUM('Tabel 1 Antal dyr'!M6:M7)</f>
        <v>0.82965747965833636</v>
      </c>
      <c r="O30" s="107">
        <f>SUM(O7:O8)*1000000/SUM('Tabel 1 Antal dyr'!N6:N7)</f>
        <v>0.83513487063535286</v>
      </c>
      <c r="P30" s="107">
        <f>SUM(P7:P8)*1000000/SUM('Tabel 1 Antal dyr'!O6:O7)</f>
        <v>0.86340537929664019</v>
      </c>
      <c r="Q30" s="107">
        <f>SUM(Q7:Q8)*1000000/SUM('Tabel 1 Antal dyr'!P6:P7)</f>
        <v>0.89207399567623491</v>
      </c>
      <c r="R30" s="107">
        <f>SUM(R7:R8)*1000000/SUM('Tabel 1 Antal dyr'!Q6:Q7)</f>
        <v>0.92464776357520539</v>
      </c>
      <c r="S30" s="107">
        <f>SUM(S7:S8)*1000000/SUM('Tabel 1 Antal dyr'!R6:R7)</f>
        <v>0.93983731550055571</v>
      </c>
      <c r="T30" s="107">
        <f>SUM(T7:T8)*1000000/SUM('Tabel 1 Antal dyr'!S6:S7)</f>
        <v>0.96808626247091367</v>
      </c>
      <c r="U30" s="107">
        <f>SUM(U7:U8)*1000000/SUM('Tabel 1 Antal dyr'!T6:T7)</f>
        <v>0.96979943745425845</v>
      </c>
      <c r="V30" s="107">
        <f>SUM(V7:V8)*1000000/SUM('Tabel 1 Antal dyr'!U6:U7)</f>
        <v>0.97520216094294243</v>
      </c>
      <c r="W30" s="107">
        <f>SUM(W7:W8)*1000000/SUM('Tabel 1 Antal dyr'!V6:V7)</f>
        <v>0.98003516365584575</v>
      </c>
      <c r="X30" s="107">
        <f>SUM(X7:X8)*1000000/SUM('Tabel 1 Antal dyr'!W6:W7)</f>
        <v>0.97890595714589212</v>
      </c>
      <c r="Y30" s="107">
        <f>SUM(Y7:Y8)*1000000/SUM('Tabel 1 Antal dyr'!X6:X7)</f>
        <v>0.9921509049829923</v>
      </c>
      <c r="Z30" s="107">
        <f>SUM(Z7:Z8)*1000000/SUM('Tabel 1 Antal dyr'!Y6:Y7)</f>
        <v>1.0005044800028489</v>
      </c>
      <c r="AA30" s="107">
        <f>SUM(AA7:AA8)*1000000/SUM('Tabel 1 Antal dyr'!Z6:Z7)</f>
        <v>1.0161253654448417</v>
      </c>
      <c r="AB30" s="107">
        <f>SUM(AB7:AB8)*1000000/SUM('Tabel 1 Antal dyr'!AA6:AA7)</f>
        <v>1.0093842280730825</v>
      </c>
      <c r="AC30" s="107">
        <f>SUM(AC7:AC8)*1000000/SUM('Tabel 1 Antal dyr'!AB6:AB7)</f>
        <v>0.99720950664041241</v>
      </c>
      <c r="AD30" s="107">
        <f>SUM(AD7:AD8)*1000000/SUM('Tabel 1 Antal dyr'!AC6:AC7)</f>
        <v>0.98369302062941089</v>
      </c>
      <c r="AE30" s="107">
        <f>SUM(AE7:AE8)*1000000/SUM('Tabel 1 Antal dyr'!AD6:AD7)</f>
        <v>0.98956458815057868</v>
      </c>
      <c r="AF30" s="107">
        <f>SUM(AF7:AF8)*1000000/SUM('Tabel 1 Antal dyr'!AE6:AE7)</f>
        <v>0.94531570552400301</v>
      </c>
      <c r="AG30" s="114">
        <f>SUM(AG7:AG8)*1000000/SUM('Tabel 1 Antal dyr'!AF6:AF7)</f>
        <v>0.81228633888162993</v>
      </c>
      <c r="AH30" s="114">
        <f>SUM(AH7:AH8)*1000000/SUM('Tabel 1 Antal dyr'!AG6:AG7)</f>
        <v>0.73863756201490227</v>
      </c>
      <c r="AI30" s="114">
        <f>SUM(AI7:AI8)*1000000/SUM('Tabel 1 Antal dyr'!AH6:AH7)</f>
        <v>0.64598195989861251</v>
      </c>
      <c r="AJ30" s="114">
        <f>SUM(AJ7:AJ8)*1000000/SUM('Tabel 1 Antal dyr'!AI6:AI7)</f>
        <v>0.59235544795305206</v>
      </c>
      <c r="AK30" s="114">
        <f>SUM(AK7:AK8)*1000000/SUM('Tabel 1 Antal dyr'!AJ6:AJ7)</f>
        <v>0.53662384860628987</v>
      </c>
      <c r="AL30" s="114">
        <f>SUM(AL7:AL8)*1000000/SUM('Tabel 1 Antal dyr'!AK6:AK7)</f>
        <v>0.52199846296622032</v>
      </c>
      <c r="AM30" s="114">
        <f>SUM(AM7:AM8)*1000000/SUM('Tabel 1 Antal dyr'!AL6:AL7)</f>
        <v>0.4695565665879981</v>
      </c>
      <c r="AN30" s="114">
        <f>SUM(AN7:AN8)*1000000/SUM('Tabel 1 Antal dyr'!AM6:AM7)</f>
        <v>0.43197418935565807</v>
      </c>
      <c r="AO30" s="114">
        <f>SUM(AO7:AO8)*1000000/SUM('Tabel 1 Antal dyr'!AN6:AN7)</f>
        <v>0.39233536453613094</v>
      </c>
      <c r="AP30" s="114">
        <f>SUM(AP7:AP8)*1000000/SUM('Tabel 1 Antal dyr'!AO6:AO7)</f>
        <v>0.34874659174260975</v>
      </c>
      <c r="AQ30" s="114">
        <f>SUM(AQ7:AQ8)*1000000/SUM('Tabel 1 Antal dyr'!AP6:AP7)</f>
        <v>0.30308714615191168</v>
      </c>
      <c r="AR30" s="114">
        <f>SUM(AR7:AR8)*1000000/SUM('Tabel 1 Antal dyr'!AQ6:AQ7)</f>
        <v>0.30497634718451772</v>
      </c>
      <c r="AS30" s="114">
        <f>SUM(AS7:AS8)*1000000/SUM('Tabel 1 Antal dyr'!AR6:AR7)</f>
        <v>0.33142512620626269</v>
      </c>
      <c r="AT30" s="114">
        <f>SUM(AT7:AT8)*1000000/SUM('Tabel 1 Antal dyr'!AS6:AS7)</f>
        <v>0.40132547269924268</v>
      </c>
      <c r="AU30" s="114">
        <f>SUM(AU7:AU8)*1000000/SUM('Tabel 1 Antal dyr'!AT6:AT7)</f>
        <v>0.41643906011612647</v>
      </c>
      <c r="AV30" s="114">
        <f>SUM(AV7:AV8)*1000000/SUM('Tabel 1 Antal dyr'!AU6:AU7)</f>
        <v>0.44099864018966201</v>
      </c>
      <c r="AW30" s="114">
        <f>SUM(AW7:AW8)*1000000/SUM('Tabel 1 Antal dyr'!AV6:AV7)</f>
        <v>0.44099864018966201</v>
      </c>
      <c r="AX30" s="114">
        <f>SUM(AX7:AX8)*1000000/SUM('Tabel 1 Antal dyr'!AW6:AW7)</f>
        <v>0.44099864018966201</v>
      </c>
      <c r="AY30" s="114">
        <f>SUM(AY7:AY8)*1000000/SUM('Tabel 1 Antal dyr'!AX6:AX7)</f>
        <v>0.44099864018966201</v>
      </c>
      <c r="AZ30" s="114">
        <f>SUM(AZ7:AZ8)*1000000/SUM('Tabel 1 Antal dyr'!AY6:AY7)</f>
        <v>0.44099864018966201</v>
      </c>
      <c r="BA30" s="114">
        <f>SUM(BA7:BA8)*1000000/SUM('Tabel 1 Antal dyr'!AZ6:AZ7)</f>
        <v>0.44099864018966201</v>
      </c>
    </row>
    <row r="31" spans="1:53" s="35" customFormat="1" x14ac:dyDescent="0.35">
      <c r="A31" s="72" t="s">
        <v>47</v>
      </c>
      <c r="B31" s="72"/>
      <c r="C31" s="107">
        <f>SUM(C9:C10)*1000000/SUM('Tabel 1 Antal dyr'!B9:B19)</f>
        <v>0.15105901025660376</v>
      </c>
      <c r="D31" s="107">
        <f>SUM(D9:D10)*1000000/SUM('Tabel 1 Antal dyr'!C9:C19)</f>
        <v>0.15168453624335917</v>
      </c>
      <c r="E31" s="107">
        <f>SUM(E9:E10)*1000000/SUM('Tabel 1 Antal dyr'!D9:D19)</f>
        <v>0.15231538012339782</v>
      </c>
      <c r="F31" s="107">
        <f>SUM(F9:F10)*1000000/SUM('Tabel 1 Antal dyr'!E9:E19)</f>
        <v>0.15135305553696515</v>
      </c>
      <c r="G31" s="107">
        <f>SUM(G9:G10)*1000000/SUM('Tabel 1 Antal dyr'!F9:F19)</f>
        <v>0.14827160682558549</v>
      </c>
      <c r="H31" s="107">
        <f>SUM(H9:H10)*1000000/SUM('Tabel 1 Antal dyr'!G9:G19)</f>
        <v>0.14676020477949683</v>
      </c>
      <c r="I31" s="107">
        <f>SUM(I9:I10)*1000000/SUM('Tabel 1 Antal dyr'!H9:H19)</f>
        <v>0.14783828426342407</v>
      </c>
      <c r="J31" s="107">
        <f>SUM(J9:J10)*1000000/SUM('Tabel 1 Antal dyr'!I9:I19)</f>
        <v>0.14839715096610276</v>
      </c>
      <c r="K31" s="107">
        <f>SUM(K9:K10)*1000000/SUM('Tabel 1 Antal dyr'!J9:J19)</f>
        <v>0.1472300693919282</v>
      </c>
      <c r="L31" s="107">
        <f>SUM(L9:L10)*1000000/SUM('Tabel 1 Antal dyr'!K9:K19)</f>
        <v>0.14884579865079831</v>
      </c>
      <c r="M31" s="107">
        <f>SUM(M9:M10)*1000000/SUM('Tabel 1 Antal dyr'!L9:L19)</f>
        <v>0.15059625019157932</v>
      </c>
      <c r="N31" s="107">
        <f>SUM(N9:N10)*1000000/SUM('Tabel 1 Antal dyr'!M9:M19)</f>
        <v>0.15461952836346307</v>
      </c>
      <c r="O31" s="107">
        <f>SUM(O9:O10)*1000000/SUM('Tabel 1 Antal dyr'!N9:N19)</f>
        <v>0.15668666098671946</v>
      </c>
      <c r="P31" s="107">
        <f>SUM(P9:P10)*1000000/SUM('Tabel 1 Antal dyr'!O9:O19)</f>
        <v>0.24814672876168312</v>
      </c>
      <c r="Q31" s="107">
        <f>SUM(Q9:Q10)*1000000/SUM('Tabel 1 Antal dyr'!P9:P19)</f>
        <v>0.2610973695573468</v>
      </c>
      <c r="R31" s="107">
        <f>SUM(R9:R10)*1000000/SUM('Tabel 1 Antal dyr'!Q9:Q19)</f>
        <v>0.27743694728058438</v>
      </c>
      <c r="S31" s="107">
        <f>SUM(S9:S10)*1000000/SUM('Tabel 1 Antal dyr'!R9:R19)</f>
        <v>0.29203057204780281</v>
      </c>
      <c r="T31" s="107">
        <f>SUM(T9:T10)*1000000/SUM('Tabel 1 Antal dyr'!S9:S19)</f>
        <v>0.30412551627875828</v>
      </c>
      <c r="U31" s="107">
        <f>SUM(U9:U10)*1000000/SUM('Tabel 1 Antal dyr'!T9:T19)</f>
        <v>0.30525002119027939</v>
      </c>
      <c r="V31" s="107">
        <f>SUM(V9:V10)*1000000/SUM('Tabel 1 Antal dyr'!U9:U19)</f>
        <v>0.30668290539338028</v>
      </c>
      <c r="W31" s="107">
        <f>SUM(W9:W10)*1000000/SUM('Tabel 1 Antal dyr'!V9:V19)</f>
        <v>0.301805247954262</v>
      </c>
      <c r="X31" s="107">
        <f>SUM(X9:X10)*1000000/SUM('Tabel 1 Antal dyr'!W9:W19)</f>
        <v>0.29978091590756689</v>
      </c>
      <c r="Y31" s="107">
        <f>SUM(Y9:Y10)*1000000/SUM('Tabel 1 Antal dyr'!X9:X19)</f>
        <v>0.30220377028994239</v>
      </c>
      <c r="Z31" s="107">
        <f>SUM(Z9:Z10)*1000000/SUM('Tabel 1 Antal dyr'!Y9:Y19)</f>
        <v>0.30249987048096011</v>
      </c>
      <c r="AA31" s="107">
        <f>SUM(AA9:AA10)*1000000/SUM('Tabel 1 Antal dyr'!Z9:Z19)</f>
        <v>0.30463596225271072</v>
      </c>
      <c r="AB31" s="107">
        <f>SUM(AB9:AB10)*1000000/SUM('Tabel 1 Antal dyr'!AA9:AA19)</f>
        <v>0.30339871919461225</v>
      </c>
      <c r="AC31" s="107">
        <f>SUM(AC9:AC10)*1000000/SUM('Tabel 1 Antal dyr'!AB9:AB19)</f>
        <v>0.30437677926891638</v>
      </c>
      <c r="AD31" s="107">
        <f>SUM(AD9:AD10)*1000000/SUM('Tabel 1 Antal dyr'!AC9:AC19)</f>
        <v>0.30246702284433513</v>
      </c>
      <c r="AE31" s="107">
        <f>SUM(AE9:AE10)*1000000/SUM('Tabel 1 Antal dyr'!AD9:AD19)</f>
        <v>0.30199927047700831</v>
      </c>
      <c r="AF31" s="107">
        <f>SUM(AF9:AF10)*1000000/SUM('Tabel 1 Antal dyr'!AE9:AE19)</f>
        <v>0.30272805747414516</v>
      </c>
      <c r="AG31" s="114">
        <f>SUM(AG9:AG10)*1000000/SUM('Tabel 1 Antal dyr'!AF9:AF19)</f>
        <v>0.2787972423713857</v>
      </c>
      <c r="AH31" s="114">
        <f>SUM(AH9:AH10)*1000000/SUM('Tabel 1 Antal dyr'!AG9:AG19)</f>
        <v>0.2740577240262777</v>
      </c>
      <c r="AI31" s="114">
        <f>SUM(AI9:AI10)*1000000/SUM('Tabel 1 Antal dyr'!AH9:AH19)</f>
        <v>0.26824599178245995</v>
      </c>
      <c r="AJ31" s="114">
        <f>SUM(AJ9:AJ10)*1000000/SUM('Tabel 1 Antal dyr'!AI9:AI19)</f>
        <v>0.26473392085173386</v>
      </c>
      <c r="AK31" s="114">
        <f>SUM(AK9:AK10)*1000000/SUM('Tabel 1 Antal dyr'!AJ9:AJ19)</f>
        <v>0.26114509601284636</v>
      </c>
      <c r="AL31" s="114">
        <f>SUM(AL9:AL10)*1000000/SUM('Tabel 1 Antal dyr'!AK9:AK19)</f>
        <v>0.25992013927950053</v>
      </c>
      <c r="AM31" s="114">
        <f>SUM(AM9:AM10)*1000000/SUM('Tabel 1 Antal dyr'!AL9:AL19)</f>
        <v>0.25656527116241373</v>
      </c>
      <c r="AN31" s="114">
        <f>SUM(AN9:AN10)*1000000/SUM('Tabel 1 Antal dyr'!AM9:AM19)</f>
        <v>0.25405756782905375</v>
      </c>
      <c r="AO31" s="114">
        <f>SUM(AO9:AO10)*1000000/SUM('Tabel 1 Antal dyr'!AN9:AN19)</f>
        <v>0.25145273445634803</v>
      </c>
      <c r="AP31" s="114">
        <f>SUM(AP9:AP10)*1000000/SUM('Tabel 1 Antal dyr'!AO9:AO19)</f>
        <v>0.24864744160005239</v>
      </c>
      <c r="AQ31" s="114">
        <f>SUM(AQ9:AQ10)*1000000/SUM('Tabel 1 Antal dyr'!AP9:AP19)</f>
        <v>0.24574851534513614</v>
      </c>
      <c r="AR31" s="114">
        <f>SUM(AR9:AR10)*1000000/SUM('Tabel 1 Antal dyr'!AQ9:AQ19)</f>
        <v>0.24585341649582548</v>
      </c>
      <c r="AS31" s="114">
        <f>SUM(AS9:AS10)*1000000/SUM('Tabel 1 Antal dyr'!AR9:AR19)</f>
        <v>0.24732203281471746</v>
      </c>
      <c r="AT31" s="114">
        <f>SUM(AT9:AT10)*1000000/SUM('Tabel 1 Antal dyr'!AS9:AS19)</f>
        <v>0.25120337601794684</v>
      </c>
      <c r="AU31" s="114">
        <f>SUM(AU9:AU10)*1000000/SUM('Tabel 1 Antal dyr'!AT9:AT19)</f>
        <v>0.25204258543270297</v>
      </c>
      <c r="AV31" s="114">
        <f>SUM(AV9:AV10)*1000000/SUM('Tabel 1 Antal dyr'!AU9:AU19)</f>
        <v>0.25340630060090569</v>
      </c>
      <c r="AW31" s="114">
        <f>SUM(AW9:AW10)*1000000/SUM('Tabel 1 Antal dyr'!AV9:AV19)</f>
        <v>0.25340630060090569</v>
      </c>
      <c r="AX31" s="114">
        <f>SUM(AX9:AX10)*1000000/SUM('Tabel 1 Antal dyr'!AW9:AW19)</f>
        <v>0.25340630060090569</v>
      </c>
      <c r="AY31" s="114">
        <f>SUM(AY9:AY10)*1000000/SUM('Tabel 1 Antal dyr'!AX9:AX19)</f>
        <v>0.25340630060090569</v>
      </c>
      <c r="AZ31" s="114">
        <f>SUM(AZ9:AZ10)*1000000/SUM('Tabel 1 Antal dyr'!AY9:AY19)</f>
        <v>0.25340630060090569</v>
      </c>
      <c r="BA31" s="114">
        <f>SUM(BA9:BA10)*1000000/SUM('Tabel 1 Antal dyr'!AZ9:AZ19)</f>
        <v>0.25340630060090569</v>
      </c>
    </row>
    <row r="32" spans="1:53" s="35" customFormat="1" x14ac:dyDescent="0.35">
      <c r="A32" s="72" t="s">
        <v>177</v>
      </c>
      <c r="B32" s="72"/>
      <c r="C32" s="107">
        <f>C11*1000000/SUM('Tabel 1 Antal dyr'!B30:B31)</f>
        <v>2.856986301369863E-2</v>
      </c>
      <c r="D32" s="107">
        <f>D11*1000000/SUM('Tabel 1 Antal dyr'!C30:C31)</f>
        <v>2.8569863013698626E-2</v>
      </c>
      <c r="E32" s="107">
        <f>E11*1000000/SUM('Tabel 1 Antal dyr'!D30:D31)</f>
        <v>2.8569863013698626E-2</v>
      </c>
      <c r="F32" s="107">
        <f>F11*1000000/SUM('Tabel 1 Antal dyr'!E30:E31)</f>
        <v>2.8569863013698626E-2</v>
      </c>
      <c r="G32" s="107">
        <f>G11*1000000/SUM('Tabel 1 Antal dyr'!F30:F31)</f>
        <v>2.8569863013698633E-2</v>
      </c>
      <c r="H32" s="107">
        <f>H11*1000000/SUM('Tabel 1 Antal dyr'!G30:G31)</f>
        <v>2.8569863013698626E-2</v>
      </c>
      <c r="I32" s="107">
        <f>I11*1000000/SUM('Tabel 1 Antal dyr'!H30:H31)</f>
        <v>2.856986301369863E-2</v>
      </c>
      <c r="J32" s="107">
        <f>J11*1000000/SUM('Tabel 1 Antal dyr'!I30:I31)</f>
        <v>2.8569863013698626E-2</v>
      </c>
      <c r="K32" s="107">
        <f>K11*1000000/SUM('Tabel 1 Antal dyr'!J30:J31)</f>
        <v>2.8569863013698626E-2</v>
      </c>
      <c r="L32" s="107">
        <f>L11*1000000/SUM('Tabel 1 Antal dyr'!K30:K31)</f>
        <v>2.8569863013698626E-2</v>
      </c>
      <c r="M32" s="107">
        <f>M11*1000000/SUM('Tabel 1 Antal dyr'!L30:L31)</f>
        <v>2.856986301369863E-2</v>
      </c>
      <c r="N32" s="107">
        <f>N11*1000000/SUM('Tabel 1 Antal dyr'!M30:M31)</f>
        <v>2.8569863013698637E-2</v>
      </c>
      <c r="O32" s="107">
        <f>O11*1000000/SUM('Tabel 1 Antal dyr'!N30:N31)</f>
        <v>2.856986301369863E-2</v>
      </c>
      <c r="P32" s="107">
        <f>P11*1000000/SUM('Tabel 1 Antal dyr'!O30:O31)</f>
        <v>2.8569863013698626E-2</v>
      </c>
      <c r="Q32" s="107">
        <f>Q11*1000000/SUM('Tabel 1 Antal dyr'!P30:P31)</f>
        <v>2.8569863013698637E-2</v>
      </c>
      <c r="R32" s="107">
        <f>R11*1000000/SUM('Tabel 1 Antal dyr'!Q30:Q31)</f>
        <v>2.856986301369862E-2</v>
      </c>
      <c r="S32" s="107">
        <f>S11*1000000/SUM('Tabel 1 Antal dyr'!R30:R31)</f>
        <v>2.856986301369863E-2</v>
      </c>
      <c r="T32" s="107">
        <f>T11*1000000/SUM('Tabel 1 Antal dyr'!S30:S31)</f>
        <v>2.8569863013698626E-2</v>
      </c>
      <c r="U32" s="107">
        <f>U11*1000000/SUM('Tabel 1 Antal dyr'!T30:T31)</f>
        <v>2.8569863013698633E-2</v>
      </c>
      <c r="V32" s="107">
        <f>V11*1000000/SUM('Tabel 1 Antal dyr'!U30:U31)</f>
        <v>2.8569863013698637E-2</v>
      </c>
      <c r="W32" s="107">
        <f>W11*1000000/SUM('Tabel 1 Antal dyr'!V30:V31)</f>
        <v>2.856986301369863E-2</v>
      </c>
      <c r="X32" s="107">
        <f>X11*1000000/SUM('Tabel 1 Antal dyr'!W30:W31)</f>
        <v>2.8569863013698633E-2</v>
      </c>
      <c r="Y32" s="107">
        <f>Y11*1000000/SUM('Tabel 1 Antal dyr'!X30:X31)</f>
        <v>2.856986301369863E-2</v>
      </c>
      <c r="Z32" s="107">
        <f>Z11*1000000/SUM('Tabel 1 Antal dyr'!Y30:Y31)</f>
        <v>2.856986301369863E-2</v>
      </c>
      <c r="AA32" s="107">
        <f>AA11*1000000/SUM('Tabel 1 Antal dyr'!Z30:Z31)</f>
        <v>2.856986301369863E-2</v>
      </c>
      <c r="AB32" s="107">
        <f>AB11*1000000/SUM('Tabel 1 Antal dyr'!AA30:AA31)</f>
        <v>2.8569863013698633E-2</v>
      </c>
      <c r="AC32" s="107">
        <f>AC11*1000000/SUM('Tabel 1 Antal dyr'!AB30:AB31)</f>
        <v>2.856986301369862E-2</v>
      </c>
      <c r="AD32" s="107">
        <f>AD11*1000000/SUM('Tabel 1 Antal dyr'!AC30:AC31)</f>
        <v>2.856986301369863E-2</v>
      </c>
      <c r="AE32" s="107">
        <f>AE11*1000000/SUM('Tabel 1 Antal dyr'!AD30:AD31)</f>
        <v>2.8569863013698626E-2</v>
      </c>
      <c r="AF32" s="107">
        <f>AF11*1000000/SUM('Tabel 1 Antal dyr'!AE30:AE31)</f>
        <v>2.8569863013698626E-2</v>
      </c>
      <c r="AG32" s="114">
        <f>AG11*1000000/SUM('Tabel 1 Antal dyr'!AF30:AF31)</f>
        <v>2.8569863013698626E-2</v>
      </c>
      <c r="AH32" s="114">
        <f>AH11*1000000/SUM('Tabel 1 Antal dyr'!AG30:AG31)</f>
        <v>2.8569863013698626E-2</v>
      </c>
      <c r="AI32" s="114">
        <f>AI11*1000000/SUM('Tabel 1 Antal dyr'!AH30:AH31)</f>
        <v>2.8569863013698626E-2</v>
      </c>
      <c r="AJ32" s="114">
        <f>AJ11*1000000/SUM('Tabel 1 Antal dyr'!AI30:AI31)</f>
        <v>2.8569863013698626E-2</v>
      </c>
      <c r="AK32" s="114">
        <f>AK11*1000000/SUM('Tabel 1 Antal dyr'!AJ30:AJ31)</f>
        <v>2.8569863013698626E-2</v>
      </c>
      <c r="AL32" s="114">
        <f>AL11*1000000/SUM('Tabel 1 Antal dyr'!AK30:AK31)</f>
        <v>2.8569863013698626E-2</v>
      </c>
      <c r="AM32" s="114">
        <f>AM11*1000000/SUM('Tabel 1 Antal dyr'!AL30:AL31)</f>
        <v>2.8569863013698626E-2</v>
      </c>
      <c r="AN32" s="114">
        <f>AN11*1000000/SUM('Tabel 1 Antal dyr'!AM30:AM31)</f>
        <v>2.8569863013698626E-2</v>
      </c>
      <c r="AO32" s="114">
        <f>AO11*1000000/SUM('Tabel 1 Antal dyr'!AN30:AN31)</f>
        <v>2.8569863013698626E-2</v>
      </c>
      <c r="AP32" s="114">
        <f>AP11*1000000/SUM('Tabel 1 Antal dyr'!AO30:AO31)</f>
        <v>2.8569863013698626E-2</v>
      </c>
      <c r="AQ32" s="114">
        <f>AQ11*1000000/SUM('Tabel 1 Antal dyr'!AP30:AP31)</f>
        <v>2.8569863013698626E-2</v>
      </c>
      <c r="AR32" s="114">
        <f>AR11*1000000/SUM('Tabel 1 Antal dyr'!AQ30:AQ31)</f>
        <v>2.8569863013698626E-2</v>
      </c>
      <c r="AS32" s="114">
        <f>AS11*1000000/SUM('Tabel 1 Antal dyr'!AR30:AR31)</f>
        <v>2.8569863013698626E-2</v>
      </c>
      <c r="AT32" s="114">
        <f>AT11*1000000/SUM('Tabel 1 Antal dyr'!AS30:AS31)</f>
        <v>2.8569863013698626E-2</v>
      </c>
      <c r="AU32" s="114">
        <f>AU11*1000000/SUM('Tabel 1 Antal dyr'!AT30:AT31)</f>
        <v>2.8569863013698626E-2</v>
      </c>
      <c r="AV32" s="114">
        <f>AV11*1000000/SUM('Tabel 1 Antal dyr'!AU30:AU31)</f>
        <v>2.8569863013698626E-2</v>
      </c>
      <c r="AW32" s="114">
        <f>AW11*1000000/SUM('Tabel 1 Antal dyr'!AV30:AV31)</f>
        <v>2.8569863013698626E-2</v>
      </c>
      <c r="AX32" s="114">
        <f>AX11*1000000/SUM('Tabel 1 Antal dyr'!AW30:AW31)</f>
        <v>2.8569863013698626E-2</v>
      </c>
      <c r="AY32" s="114">
        <f>AY11*1000000/SUM('Tabel 1 Antal dyr'!AX30:AX31)</f>
        <v>2.8569863013698626E-2</v>
      </c>
      <c r="AZ32" s="114">
        <f>AZ11*1000000/SUM('Tabel 1 Antal dyr'!AY30:AY31)</f>
        <v>2.8569863013698626E-2</v>
      </c>
      <c r="BA32" s="114">
        <f>BA11*1000000/SUM('Tabel 1 Antal dyr'!AZ30:AZ31)</f>
        <v>2.8569863013698626E-2</v>
      </c>
    </row>
    <row r="33" spans="1:53" s="35" customFormat="1" x14ac:dyDescent="0.35">
      <c r="A33" s="72" t="s">
        <v>3</v>
      </c>
      <c r="B33" s="72"/>
      <c r="C33" s="107">
        <f>SUM(C12:C13)*1000000/'Tabel 1 Antal dyr'!B21</f>
        <v>0.3621877568189743</v>
      </c>
      <c r="D33" s="107">
        <f>SUM(D12:D13)*1000000/'Tabel 1 Antal dyr'!C21</f>
        <v>0.36141446727141446</v>
      </c>
      <c r="E33" s="107">
        <f>SUM(E12:E13)*1000000/'Tabel 1 Antal dyr'!D21</f>
        <v>0.35886777129689856</v>
      </c>
      <c r="F33" s="107">
        <f>SUM(F12:F13)*1000000/'Tabel 1 Antal dyr'!E21</f>
        <v>0.35999953704182963</v>
      </c>
      <c r="G33" s="107">
        <f>SUM(G12:G13)*1000000/'Tabel 1 Antal dyr'!F21</f>
        <v>0.35882339517154688</v>
      </c>
      <c r="H33" s="107">
        <f>SUM(H12:H13)*1000000/'Tabel 1 Antal dyr'!G21</f>
        <v>0.36957889106931396</v>
      </c>
      <c r="I33" s="107">
        <f>SUM(I12:I13)*1000000/'Tabel 1 Antal dyr'!H21</f>
        <v>0.39110287400936167</v>
      </c>
      <c r="J33" s="107">
        <f>SUM(J12:J13)*1000000/'Tabel 1 Antal dyr'!I21</f>
        <v>0.4144522938042331</v>
      </c>
      <c r="K33" s="107">
        <f>SUM(K12:K13)*1000000/'Tabel 1 Antal dyr'!J21</f>
        <v>0.43594642729420646</v>
      </c>
      <c r="L33" s="107">
        <f>SUM(L12:L13)*1000000/'Tabel 1 Antal dyr'!K21</f>
        <v>0.45726118843278968</v>
      </c>
      <c r="M33" s="107">
        <f>SUM(M12:M13)*1000000/'Tabel 1 Antal dyr'!L21</f>
        <v>0.46624780526984466</v>
      </c>
      <c r="N33" s="107">
        <f>SUM(N12:N13)*1000000/'Tabel 1 Antal dyr'!M21</f>
        <v>0.4867965076959867</v>
      </c>
      <c r="O33" s="107">
        <f>SUM(O12:O13)*1000000/'Tabel 1 Antal dyr'!N21</f>
        <v>0.49511789992688426</v>
      </c>
      <c r="P33" s="107">
        <f>SUM(P12:P13)*1000000/'Tabel 1 Antal dyr'!O21</f>
        <v>0.50341204180167709</v>
      </c>
      <c r="Q33" s="107">
        <f>SUM(Q12:Q13)*1000000/'Tabel 1 Antal dyr'!P21</f>
        <v>0.50283873765597187</v>
      </c>
      <c r="R33" s="107">
        <f>SUM(R12:R13)*1000000/'Tabel 1 Antal dyr'!Q21</f>
        <v>0.41278397965197766</v>
      </c>
      <c r="S33" s="107">
        <f>SUM(S12:S13)*1000000/'Tabel 1 Antal dyr'!R21</f>
        <v>0.32827386739588399</v>
      </c>
      <c r="T33" s="107">
        <f>SUM(T12:T13)*1000000/'Tabel 1 Antal dyr'!S21</f>
        <v>0.2574568465043458</v>
      </c>
      <c r="U33" s="107">
        <f>SUM(U12:U13)*1000000/'Tabel 1 Antal dyr'!T21</f>
        <v>0.24575366613054311</v>
      </c>
      <c r="V33" s="107">
        <f>SUM(V12:V13)*1000000/'Tabel 1 Antal dyr'!U21</f>
        <v>0.24226997399719444</v>
      </c>
      <c r="W33" s="107">
        <f>SUM(W12:W13)*1000000/'Tabel 1 Antal dyr'!V21</f>
        <v>0.23439358423427512</v>
      </c>
      <c r="X33" s="107">
        <f>SUM(X12:X13)*1000000/'Tabel 1 Antal dyr'!W21</f>
        <v>0.22736156312648084</v>
      </c>
      <c r="Y33" s="107">
        <f>SUM(Y12:Y13)*1000000/'Tabel 1 Antal dyr'!X21</f>
        <v>0.22769704492159382</v>
      </c>
      <c r="Z33" s="107">
        <f>SUM(Z12:Z13)*1000000/'Tabel 1 Antal dyr'!Y21</f>
        <v>0.22976775476766378</v>
      </c>
      <c r="AA33" s="107">
        <f>SUM(AA12:AA13)*1000000/'Tabel 1 Antal dyr'!Z21</f>
        <v>0.22186319911540184</v>
      </c>
      <c r="AB33" s="107">
        <f>SUM(AB12:AB13)*1000000/'Tabel 1 Antal dyr'!AA21</f>
        <v>0.21675343303270803</v>
      </c>
      <c r="AC33" s="107">
        <f>SUM(AC12:AC13)*1000000/'Tabel 1 Antal dyr'!AB21</f>
        <v>0.21375818216198422</v>
      </c>
      <c r="AD33" s="107">
        <f>SUM(AD12:AD13)*1000000/'Tabel 1 Antal dyr'!AC21</f>
        <v>0.21356202023158186</v>
      </c>
      <c r="AE33" s="107">
        <f>SUM(AE12:AE13)*1000000/'Tabel 1 Antal dyr'!AD21</f>
        <v>0.22189471798625776</v>
      </c>
      <c r="AF33" s="107">
        <f>SUM(AF12:AF13)*1000000/'Tabel 1 Antal dyr'!AE21</f>
        <v>0.21633680133337169</v>
      </c>
      <c r="AG33" s="114">
        <f>SUM(AG12:AG13)*1000000/'Tabel 1 Antal dyr'!AF21</f>
        <v>0.20453075204003482</v>
      </c>
      <c r="AH33" s="114">
        <f>SUM(AH12:AH13)*1000000/'Tabel 1 Antal dyr'!AG21</f>
        <v>0.19867963412360151</v>
      </c>
      <c r="AI33" s="114">
        <f>SUM(AI12:AI13)*1000000/'Tabel 1 Antal dyr'!AH21</f>
        <v>0.1927999092145242</v>
      </c>
      <c r="AJ33" s="114">
        <f>SUM(AJ12:AJ13)*1000000/'Tabel 1 Antal dyr'!AI21</f>
        <v>0.18691256534678607</v>
      </c>
      <c r="AK33" s="114">
        <f>SUM(AK12:AK13)*1000000/'Tabel 1 Antal dyr'!AJ21</f>
        <v>0.18101111722046981</v>
      </c>
      <c r="AL33" s="114">
        <f>SUM(AL12:AL13)*1000000/'Tabel 1 Antal dyr'!AK21</f>
        <v>0.17510111694717806</v>
      </c>
      <c r="AM33" s="114">
        <f>SUM(AM12:AM13)*1000000/'Tabel 1 Antal dyr'!AL21</f>
        <v>0.16931138051647995</v>
      </c>
      <c r="AN33" s="114">
        <f>SUM(AN12:AN13)*1000000/'Tabel 1 Antal dyr'!AM21</f>
        <v>0.16346998221847703</v>
      </c>
      <c r="AO33" s="114">
        <f>SUM(AO12:AO13)*1000000/'Tabel 1 Antal dyr'!AN21</f>
        <v>0.15758633901332242</v>
      </c>
      <c r="AP33" s="114">
        <f>SUM(AP12:AP13)*1000000/'Tabel 1 Antal dyr'!AO21</f>
        <v>0.15166946098920131</v>
      </c>
      <c r="AQ33" s="114">
        <f>SUM(AQ12:AQ13)*1000000/'Tabel 1 Antal dyr'!AP21</f>
        <v>0.14570572824168779</v>
      </c>
      <c r="AR33" s="114">
        <f>SUM(AR12:AR13)*1000000/'Tabel 1 Antal dyr'!AQ21</f>
        <v>0.14570572824168779</v>
      </c>
      <c r="AS33" s="114">
        <f>SUM(AS12:AS13)*1000000/'Tabel 1 Antal dyr'!AR21</f>
        <v>0.14570572824168779</v>
      </c>
      <c r="AT33" s="114">
        <f>SUM(AT12:AT13)*1000000/'Tabel 1 Antal dyr'!AS21</f>
        <v>0.14570572824168779</v>
      </c>
      <c r="AU33" s="114">
        <f>SUM(AU12:AU13)*1000000/'Tabel 1 Antal dyr'!AT21</f>
        <v>0.14570572824168779</v>
      </c>
      <c r="AV33" s="114">
        <f>SUM(AV12:AV13)*1000000/'Tabel 1 Antal dyr'!AU21</f>
        <v>0.14570572824168779</v>
      </c>
      <c r="AW33" s="114">
        <f>SUM(AW12:AW13)*1000000/'Tabel 1 Antal dyr'!AV21</f>
        <v>0.14570572824168779</v>
      </c>
      <c r="AX33" s="114">
        <f>SUM(AX12:AX13)*1000000/'Tabel 1 Antal dyr'!AW21</f>
        <v>0.14570572824168779</v>
      </c>
      <c r="AY33" s="114">
        <f>SUM(AY12:AY13)*1000000/'Tabel 1 Antal dyr'!AX21</f>
        <v>0.14570572824168779</v>
      </c>
      <c r="AZ33" s="114">
        <f>SUM(AZ12:AZ13)*1000000/'Tabel 1 Antal dyr'!AY21</f>
        <v>0.14570572824168779</v>
      </c>
      <c r="BA33" s="114">
        <f>SUM(BA12:BA13)*1000000/'Tabel 1 Antal dyr'!AZ21</f>
        <v>0.14570572824168779</v>
      </c>
    </row>
    <row r="34" spans="1:53" s="35" customFormat="1" x14ac:dyDescent="0.35">
      <c r="A34" s="72" t="s">
        <v>4</v>
      </c>
      <c r="B34" s="72"/>
      <c r="C34" s="106">
        <f>SUM(C14:C15)*1000000/'Tabel 1 Antal dyr'!B22</f>
        <v>9.2508467773642616E-3</v>
      </c>
      <c r="D34" s="106">
        <f>SUM(D14:D15)*1000000/'Tabel 1 Antal dyr'!C22</f>
        <v>9.1162028469816258E-3</v>
      </c>
      <c r="E34" s="106">
        <f>SUM(E14:E15)*1000000/'Tabel 1 Antal dyr'!D22</f>
        <v>8.9814999885070614E-3</v>
      </c>
      <c r="F34" s="106">
        <f>SUM(F14:F15)*1000000/'Tabel 1 Antal dyr'!E22</f>
        <v>9.1023625076645156E-3</v>
      </c>
      <c r="G34" s="106">
        <f>SUM(G14:G15)*1000000/'Tabel 1 Antal dyr'!F22</f>
        <v>9.0823228649106608E-3</v>
      </c>
      <c r="H34" s="106">
        <f>SUM(H14:H15)*1000000/'Tabel 1 Antal dyr'!G22</f>
        <v>9.2327910864121263E-3</v>
      </c>
      <c r="I34" s="106">
        <f>SUM(I14:I15)*1000000/'Tabel 1 Antal dyr'!H22</f>
        <v>9.4387267778602117E-3</v>
      </c>
      <c r="J34" s="106">
        <f>SUM(J14:J15)*1000000/'Tabel 1 Antal dyr'!I22</f>
        <v>9.5484557035600912E-3</v>
      </c>
      <c r="K34" s="106">
        <f>SUM(K14:K15)*1000000/'Tabel 1 Antal dyr'!J22</f>
        <v>9.6082210769732439E-3</v>
      </c>
      <c r="L34" s="106">
        <f>SUM(L14:L15)*1000000/'Tabel 1 Antal dyr'!K22</f>
        <v>9.7114285883947923E-3</v>
      </c>
      <c r="M34" s="106">
        <f>SUM(M14:M15)*1000000/'Tabel 1 Antal dyr'!L22</f>
        <v>9.7114285819028898E-3</v>
      </c>
      <c r="N34" s="106">
        <f>SUM(N14:N15)*1000000/'Tabel 1 Antal dyr'!M22</f>
        <v>9.7114285646295647E-3</v>
      </c>
      <c r="O34" s="106">
        <f>SUM(O14:O15)*1000000/'Tabel 1 Antal dyr'!N22</f>
        <v>9.8338035880195535E-3</v>
      </c>
      <c r="P34" s="106">
        <f>SUM(P14:P15)*1000000/'Tabel 1 Antal dyr'!O22</f>
        <v>8.8009821313570508E-3</v>
      </c>
      <c r="Q34" s="106">
        <f>SUM(Q14:Q15)*1000000/'Tabel 1 Antal dyr'!P22</f>
        <v>9.589053561821017E-3</v>
      </c>
      <c r="R34" s="106">
        <f>SUM(R14:R15)*1000000/'Tabel 1 Antal dyr'!Q22</f>
        <v>8.033563200644675E-3</v>
      </c>
      <c r="S34" s="106">
        <f>SUM(S14:S15)*1000000/'Tabel 1 Antal dyr'!R22</f>
        <v>5.7452328299999363E-3</v>
      </c>
      <c r="T34" s="106">
        <f>SUM(T14:T15)*1000000/'Tabel 1 Antal dyr'!S22</f>
        <v>5.6432317934682575E-3</v>
      </c>
      <c r="U34" s="106">
        <f>SUM(U14:U15)*1000000/'Tabel 1 Antal dyr'!T22</f>
        <v>5.4600660758310424E-3</v>
      </c>
      <c r="V34" s="106">
        <f>SUM(V14:V15)*1000000/'Tabel 1 Antal dyr'!U22</f>
        <v>4.7492657048985197E-3</v>
      </c>
      <c r="W34" s="106">
        <f>SUM(W14:W15)*1000000/'Tabel 1 Antal dyr'!V22</f>
        <v>4.563020003403492E-3</v>
      </c>
      <c r="X34" s="106">
        <f>SUM(X14:X15)*1000000/'Tabel 1 Antal dyr'!W22</f>
        <v>4.3116150082280558E-3</v>
      </c>
      <c r="Y34" s="106">
        <f>SUM(Y14:Y15)*1000000/'Tabel 1 Antal dyr'!X22</f>
        <v>4.4351057181234036E-3</v>
      </c>
      <c r="Z34" s="106">
        <f>SUM(Z14:Z15)*1000000/'Tabel 1 Antal dyr'!Y22</f>
        <v>4.3111082117411083E-3</v>
      </c>
      <c r="AA34" s="106">
        <f>SUM(AA14:AA15)*1000000/'Tabel 1 Antal dyr'!Z22</f>
        <v>4.3280285757227336E-3</v>
      </c>
      <c r="AB34" s="106">
        <f>SUM(AB14:AB15)*1000000/'Tabel 1 Antal dyr'!AA22</f>
        <v>4.2230571427062094E-3</v>
      </c>
      <c r="AC34" s="106">
        <f>SUM(AC14:AC15)*1000000/'Tabel 1 Antal dyr'!AB22</f>
        <v>4.1244657199898177E-3</v>
      </c>
      <c r="AD34" s="106">
        <f>SUM(AD14:AD15)*1000000/'Tabel 1 Antal dyr'!AC22</f>
        <v>4.0752485716634501E-3</v>
      </c>
      <c r="AE34" s="106">
        <f>SUM(AE14:AE15)*1000000/'Tabel 1 Antal dyr'!AD22</f>
        <v>4.567420000453971E-3</v>
      </c>
      <c r="AF34" s="106">
        <f>SUM(AF14:AF15)*1000000/'Tabel 1 Antal dyr'!AE22</f>
        <v>4.4285207606130595E-3</v>
      </c>
      <c r="AG34" s="120">
        <f>SUM(AG14:AG15)*1000000/'Tabel 1 Antal dyr'!AF22</f>
        <v>2.9774233418777126E-3</v>
      </c>
      <c r="AH34" s="120">
        <f>SUM(AH14:AH15)*1000000/'Tabel 1 Antal dyr'!AG22</f>
        <v>2.7352902456026437E-3</v>
      </c>
      <c r="AI34" s="120">
        <f>SUM(AI14:AI15)*1000000/'Tabel 1 Antal dyr'!AH22</f>
        <v>2.4514732014366855E-3</v>
      </c>
      <c r="AJ34" s="120">
        <f>SUM(AJ14:AJ15)*1000000/'Tabel 1 Antal dyr'!AI22</f>
        <v>2.2723318477573672E-3</v>
      </c>
      <c r="AK34" s="120">
        <f>SUM(AK14:AK15)*1000000/'Tabel 1 Antal dyr'!AJ22</f>
        <v>2.0848055452890083E-3</v>
      </c>
      <c r="AL34" s="120">
        <f>SUM(AL14:AL15)*1000000/'Tabel 1 Antal dyr'!AK22</f>
        <v>2.0056334517670376E-3</v>
      </c>
      <c r="AM34" s="120">
        <f>SUM(AM14:AM15)*1000000/'Tabel 1 Antal dyr'!AL22</f>
        <v>1.8279712965883926E-3</v>
      </c>
      <c r="AN34" s="120">
        <f>SUM(AN14:AN15)*1000000/'Tabel 1 Antal dyr'!AM22</f>
        <v>1.6900492850362872E-3</v>
      </c>
      <c r="AO34" s="120">
        <f>SUM(AO14:AO15)*1000000/'Tabel 1 Antal dyr'!AN22</f>
        <v>1.5120112628970912E-3</v>
      </c>
      <c r="AP34" s="120">
        <f>SUM(AP14:AP15)*1000000/'Tabel 1 Antal dyr'!AO22</f>
        <v>1.3623983760943515E-3</v>
      </c>
      <c r="AQ34" s="120">
        <f>SUM(AQ14:AQ15)*1000000/'Tabel 1 Antal dyr'!AP22</f>
        <v>1.2070860968147186E-3</v>
      </c>
      <c r="AR34" s="120">
        <f>SUM(AR14:AR15)*1000000/'Tabel 1 Antal dyr'!AQ22</f>
        <v>1.2118959500157609E-3</v>
      </c>
      <c r="AS34" s="120">
        <f>SUM(AS14:AS15)*1000000/'Tabel 1 Antal dyr'!AR22</f>
        <v>1.2792338941704871E-3</v>
      </c>
      <c r="AT34" s="120">
        <f>SUM(AT14:AT15)*1000000/'Tabel 1 Antal dyr'!AS22</f>
        <v>1.4571984611007865E-3</v>
      </c>
      <c r="AU34" s="120">
        <f>SUM(AU14:AU15)*1000000/'Tabel 1 Antal dyr'!AT22</f>
        <v>1.4956772864263251E-3</v>
      </c>
      <c r="AV34" s="120">
        <f>SUM(AV14:AV15)*1000000/'Tabel 1 Antal dyr'!AU22</f>
        <v>1.5582053774742754E-3</v>
      </c>
      <c r="AW34" s="120">
        <f>SUM(AW14:AW15)*1000000/'Tabel 1 Antal dyr'!AV22</f>
        <v>1.5582053774742754E-3</v>
      </c>
      <c r="AX34" s="120">
        <f>SUM(AX14:AX15)*1000000/'Tabel 1 Antal dyr'!AW22</f>
        <v>1.5582053774742754E-3</v>
      </c>
      <c r="AY34" s="120">
        <f>SUM(AY14:AY15)*1000000/'Tabel 1 Antal dyr'!AX22</f>
        <v>1.5582053774742754E-3</v>
      </c>
      <c r="AZ34" s="120">
        <f>SUM(AZ14:AZ15)*1000000/'Tabel 1 Antal dyr'!AY22</f>
        <v>1.5582053774742754E-3</v>
      </c>
      <c r="BA34" s="120">
        <f>SUM(BA14:BA15)*1000000/'Tabel 1 Antal dyr'!AZ22</f>
        <v>1.5582053774742754E-3</v>
      </c>
    </row>
    <row r="35" spans="1:53" s="35" customFormat="1" x14ac:dyDescent="0.35">
      <c r="A35" s="72" t="s">
        <v>5</v>
      </c>
      <c r="B35" s="72"/>
      <c r="C35" s="107">
        <f>SUM(C16:C17)*1000000/'Tabel 1 Antal dyr'!B23</f>
        <v>5.193236945814611E-2</v>
      </c>
      <c r="D35" s="107">
        <f>SUM(D16:D17)*1000000/'Tabel 1 Antal dyr'!C23</f>
        <v>5.1057821734967736E-2</v>
      </c>
      <c r="E35" s="107">
        <f>SUM(E16:E17)*1000000/'Tabel 1 Antal dyr'!D23</f>
        <v>5.0545750245194601E-2</v>
      </c>
      <c r="F35" s="107">
        <f>SUM(F16:F17)*1000000/'Tabel 1 Antal dyr'!E23</f>
        <v>4.627353626664437E-2</v>
      </c>
      <c r="G35" s="107">
        <f>SUM(G16:G17)*1000000/'Tabel 1 Antal dyr'!F23</f>
        <v>4.2687620546311436E-2</v>
      </c>
      <c r="H35" s="107">
        <f>SUM(H16:H17)*1000000/'Tabel 1 Antal dyr'!G23</f>
        <v>3.8621408207380921E-2</v>
      </c>
      <c r="I35" s="107">
        <f>SUM(I16:I17)*1000000/'Tabel 1 Antal dyr'!H23</f>
        <v>3.7397293203475575E-2</v>
      </c>
      <c r="J35" s="107">
        <f>SUM(J16:J17)*1000000/'Tabel 1 Antal dyr'!I23</f>
        <v>3.6033467287086007E-2</v>
      </c>
      <c r="K35" s="107">
        <f>SUM(K16:K17)*1000000/'Tabel 1 Antal dyr'!J23</f>
        <v>3.5134673611812182E-2</v>
      </c>
      <c r="L35" s="107">
        <f>SUM(L16:L17)*1000000/'Tabel 1 Antal dyr'!K23</f>
        <v>3.3936089123404373E-2</v>
      </c>
      <c r="M35" s="107">
        <f>SUM(M16:M17)*1000000/'Tabel 1 Antal dyr'!L23</f>
        <v>3.3489009983017105E-2</v>
      </c>
      <c r="N35" s="107">
        <f>SUM(N16:N17)*1000000/'Tabel 1 Antal dyr'!M23</f>
        <v>3.3394501202005593E-2</v>
      </c>
      <c r="O35" s="107">
        <f>SUM(O16:O17)*1000000/'Tabel 1 Antal dyr'!N23</f>
        <v>3.4672539166065566E-2</v>
      </c>
      <c r="P35" s="107">
        <f>SUM(P16:P17)*1000000/'Tabel 1 Antal dyr'!O23</f>
        <v>3.353940306030849E-2</v>
      </c>
      <c r="Q35" s="107">
        <f>SUM(Q16:Q17)*1000000/'Tabel 1 Antal dyr'!P23</f>
        <v>3.3869254545728686E-2</v>
      </c>
      <c r="R35" s="107">
        <f>SUM(R16:R17)*1000000/'Tabel 1 Antal dyr'!Q23</f>
        <v>3.4505013037590064E-2</v>
      </c>
      <c r="S35" s="107">
        <f>SUM(S16:S17)*1000000/'Tabel 1 Antal dyr'!R23</f>
        <v>3.3934854197767685E-2</v>
      </c>
      <c r="T35" s="107">
        <f>SUM(T16:T17)*1000000/'Tabel 1 Antal dyr'!S23</f>
        <v>3.5573703994293791E-2</v>
      </c>
      <c r="U35" s="107">
        <f>SUM(U16:U17)*1000000/'Tabel 1 Antal dyr'!T23</f>
        <v>3.148439417194291E-2</v>
      </c>
      <c r="V35" s="107">
        <f>SUM(V16:V17)*1000000/'Tabel 1 Antal dyr'!U23</f>
        <v>2.7754726947497175E-2</v>
      </c>
      <c r="W35" s="107">
        <f>SUM(W16:W17)*1000000/'Tabel 1 Antal dyr'!V23</f>
        <v>2.6668736304098155E-2</v>
      </c>
      <c r="X35" s="107">
        <f>SUM(X16:X17)*1000000/'Tabel 1 Antal dyr'!W23</f>
        <v>2.5447086038889205E-2</v>
      </c>
      <c r="Y35" s="107">
        <f>SUM(Y16:Y17)*1000000/'Tabel 1 Antal dyr'!X23</f>
        <v>2.4620745487194871E-2</v>
      </c>
      <c r="Z35" s="107">
        <f>SUM(Z16:Z17)*1000000/'Tabel 1 Antal dyr'!Y23</f>
        <v>2.4676721695764906E-2</v>
      </c>
      <c r="AA35" s="107">
        <f>SUM(AA16:AA17)*1000000/'Tabel 1 Antal dyr'!Z23</f>
        <v>2.457008439312202E-2</v>
      </c>
      <c r="AB35" s="107">
        <f>SUM(AB16:AB17)*1000000/'Tabel 1 Antal dyr'!AA23</f>
        <v>2.3110879448268479E-2</v>
      </c>
      <c r="AC35" s="107">
        <f>SUM(AC16:AC17)*1000000/'Tabel 1 Antal dyr'!AB23</f>
        <v>2.119614934318674E-2</v>
      </c>
      <c r="AD35" s="107">
        <f>SUM(AD16:AD17)*1000000/'Tabel 1 Antal dyr'!AC23</f>
        <v>2.1705259043070992E-2</v>
      </c>
      <c r="AE35" s="107">
        <f>SUM(AE16:AE17)*1000000/'Tabel 1 Antal dyr'!AD23</f>
        <v>2.1227809961396366E-2</v>
      </c>
      <c r="AF35" s="107">
        <f>SUM(AF16:AF17)*1000000/'Tabel 1 Antal dyr'!AE23</f>
        <v>1.9450157935577129E-2</v>
      </c>
      <c r="AG35" s="114">
        <f>SUM(AG16:AG17)*1000000/'Tabel 1 Antal dyr'!AF23</f>
        <v>1.888448896298435E-2</v>
      </c>
      <c r="AH35" s="114">
        <f>SUM(AH16:AH17)*1000000/'Tabel 1 Antal dyr'!AG23</f>
        <v>1.7610073583193997E-2</v>
      </c>
      <c r="AI35" s="114">
        <f>SUM(AI16:AI17)*1000000/'Tabel 1 Antal dyr'!AH23</f>
        <v>1.6092404157278969E-2</v>
      </c>
      <c r="AJ35" s="114">
        <f>SUM(AJ16:AJ17)*1000000/'Tabel 1 Antal dyr'!AI23</f>
        <v>1.5103761616993155E-2</v>
      </c>
      <c r="AK35" s="114">
        <f>SUM(AK16:AK17)*1000000/'Tabel 1 Antal dyr'!AJ23</f>
        <v>1.4101271934707461E-2</v>
      </c>
      <c r="AL35" s="114">
        <f>SUM(AL16:AL17)*1000000/'Tabel 1 Antal dyr'!AK23</f>
        <v>1.3719757818575181E-2</v>
      </c>
      <c r="AM35" s="114">
        <f>SUM(AM16:AM17)*1000000/'Tabel 1 Antal dyr'!AL23</f>
        <v>1.2728851196560644E-2</v>
      </c>
      <c r="AN35" s="114">
        <f>SUM(AN16:AN17)*1000000/'Tabel 1 Antal dyr'!AM23</f>
        <v>1.2041755042118468E-2</v>
      </c>
      <c r="AO35" s="114">
        <f>SUM(AO16:AO17)*1000000/'Tabel 1 Antal dyr'!AN23</f>
        <v>1.1227438557674729E-2</v>
      </c>
      <c r="AP35" s="114">
        <f>SUM(AP16:AP17)*1000000/'Tabel 1 Antal dyr'!AO23</f>
        <v>1.0382964133306898E-2</v>
      </c>
      <c r="AQ35" s="114">
        <f>SUM(AQ16:AQ17)*1000000/'Tabel 1 Antal dyr'!AP23</f>
        <v>9.4684184469690652E-3</v>
      </c>
      <c r="AR35" s="114">
        <f>SUM(AR16:AR17)*1000000/'Tabel 1 Antal dyr'!AQ23</f>
        <v>9.4966960106532012E-3</v>
      </c>
      <c r="AS35" s="114">
        <f>SUM(AS16:AS17)*1000000/'Tabel 1 Antal dyr'!AR23</f>
        <v>9.8925819162993221E-3</v>
      </c>
      <c r="AT35" s="114">
        <f>SUM(AT16:AT17)*1000000/'Tabel 1 Antal dyr'!AS23</f>
        <v>1.093842640738869E-2</v>
      </c>
      <c r="AU35" s="114">
        <f>SUM(AU16:AU17)*1000000/'Tabel 1 Antal dyr'!AT23</f>
        <v>1.1164956455504632E-2</v>
      </c>
      <c r="AV35" s="114">
        <f>SUM(AV16:AV17)*1000000/'Tabel 1 Antal dyr'!AU23</f>
        <v>1.1533632201679217E-2</v>
      </c>
      <c r="AW35" s="114">
        <f>SUM(AW16:AW17)*1000000/'Tabel 1 Antal dyr'!AV23</f>
        <v>1.1534181936666065E-2</v>
      </c>
      <c r="AX35" s="114">
        <f>SUM(AX16:AX17)*1000000/'Tabel 1 Antal dyr'!AW23</f>
        <v>1.1534617933379775E-2</v>
      </c>
      <c r="AY35" s="114">
        <f>SUM(AY16:AY17)*1000000/'Tabel 1 Antal dyr'!AX23</f>
        <v>1.1535182912950571E-2</v>
      </c>
      <c r="AZ35" s="114">
        <f>SUM(AZ16:AZ17)*1000000/'Tabel 1 Antal dyr'!AY23</f>
        <v>1.1535922211725983E-2</v>
      </c>
      <c r="BA35" s="114">
        <f>SUM(BA16:BA17)*1000000/'Tabel 1 Antal dyr'!AZ23</f>
        <v>1.1535925923520892E-2</v>
      </c>
    </row>
    <row r="36" spans="1:53" s="35" customFormat="1" x14ac:dyDescent="0.35">
      <c r="A36" s="72" t="s">
        <v>179</v>
      </c>
      <c r="B36" s="72"/>
      <c r="C36" s="107">
        <f>C18*1000000/'Tabel 1 Antal dyr'!B32</f>
        <v>7.0434442270058711E-2</v>
      </c>
      <c r="D36" s="107">
        <f>D18*1000000/'Tabel 1 Antal dyr'!C32</f>
        <v>7.0434442270058684E-2</v>
      </c>
      <c r="E36" s="107">
        <f>E18*1000000/'Tabel 1 Antal dyr'!D32</f>
        <v>7.0434442270058684E-2</v>
      </c>
      <c r="F36" s="107">
        <f>F18*1000000/'Tabel 1 Antal dyr'!E32</f>
        <v>7.0434442270058725E-2</v>
      </c>
      <c r="G36" s="107">
        <f>G18*1000000/'Tabel 1 Antal dyr'!F32</f>
        <v>7.0434442270058698E-2</v>
      </c>
      <c r="H36" s="107">
        <f>H18*1000000/'Tabel 1 Antal dyr'!G32</f>
        <v>7.0434442270058711E-2</v>
      </c>
      <c r="I36" s="107">
        <f>I18*1000000/'Tabel 1 Antal dyr'!H32</f>
        <v>7.0434442270058698E-2</v>
      </c>
      <c r="J36" s="107">
        <f>J18*1000000/'Tabel 1 Antal dyr'!I32</f>
        <v>7.0434442270058698E-2</v>
      </c>
      <c r="K36" s="107">
        <f>K18*1000000/'Tabel 1 Antal dyr'!J32</f>
        <v>7.0434442270058711E-2</v>
      </c>
      <c r="L36" s="107">
        <f>L18*1000000/'Tabel 1 Antal dyr'!K32</f>
        <v>7.0434442270058698E-2</v>
      </c>
      <c r="M36" s="107">
        <f>M18*1000000/'Tabel 1 Antal dyr'!L32</f>
        <v>7.0434442270058711E-2</v>
      </c>
      <c r="N36" s="107">
        <f>N18*1000000/'Tabel 1 Antal dyr'!M32</f>
        <v>7.0434442270058698E-2</v>
      </c>
      <c r="O36" s="107">
        <f>O18*1000000/'Tabel 1 Antal dyr'!N32</f>
        <v>7.0434442270058698E-2</v>
      </c>
      <c r="P36" s="107">
        <f>P18*1000000/'Tabel 1 Antal dyr'!O32</f>
        <v>7.0434442270058711E-2</v>
      </c>
      <c r="Q36" s="107">
        <f>Q18*1000000/'Tabel 1 Antal dyr'!P32</f>
        <v>7.0434442270058698E-2</v>
      </c>
      <c r="R36" s="107">
        <f>R18*1000000/'Tabel 1 Antal dyr'!Q32</f>
        <v>6.815463953033267E-2</v>
      </c>
      <c r="S36" s="107">
        <f>S18*1000000/'Tabel 1 Antal dyr'!R32</f>
        <v>6.8912558487080611E-2</v>
      </c>
      <c r="T36" s="107">
        <f>T18*1000000/'Tabel 1 Antal dyr'!S32</f>
        <v>6.9671086757990858E-2</v>
      </c>
      <c r="U36" s="107">
        <f>U18*1000000/'Tabel 1 Antal dyr'!T32</f>
        <v>7.0428845401174167E-2</v>
      </c>
      <c r="V36" s="107">
        <f>V18*1000000/'Tabel 1 Antal dyr'!U32</f>
        <v>7.0927612524461836E-2</v>
      </c>
      <c r="W36" s="107">
        <f>W18*1000000/'Tabel 1 Antal dyr'!V32</f>
        <v>7.0856665468272656E-2</v>
      </c>
      <c r="X36" s="107">
        <f>X18*1000000/'Tabel 1 Antal dyr'!W32</f>
        <v>7.0785710371819952E-2</v>
      </c>
      <c r="Y36" s="107">
        <f>Y18*1000000/'Tabel 1 Antal dyr'!X32</f>
        <v>7.271779256360078E-2</v>
      </c>
      <c r="Z36" s="107">
        <f>Z18*1000000/'Tabel 1 Antal dyr'!Y32</f>
        <v>7.2486684931506826E-2</v>
      </c>
      <c r="AA36" s="107">
        <f>AA18*1000000/'Tabel 1 Antal dyr'!Z32</f>
        <v>7.2588720156555764E-2</v>
      </c>
      <c r="AB36" s="107">
        <f>AB18*1000000/'Tabel 1 Antal dyr'!AA32</f>
        <v>7.2538606653620358E-2</v>
      </c>
      <c r="AC36" s="107">
        <f>AC18*1000000/'Tabel 1 Antal dyr'!AB32</f>
        <v>7.2616194556312866E-2</v>
      </c>
      <c r="AD36" s="107">
        <f>AD18*1000000/'Tabel 1 Antal dyr'!AC32</f>
        <v>7.2524140900195683E-2</v>
      </c>
      <c r="AE36" s="107">
        <f>AE18*1000000/'Tabel 1 Antal dyr'!AD32</f>
        <v>7.248022700587084E-2</v>
      </c>
      <c r="AF36" s="107">
        <f>AF18*1000000/'Tabel 1 Antal dyr'!AE32</f>
        <v>7.2352618395303325E-2</v>
      </c>
      <c r="AG36" s="114">
        <f>AG18*1000000/'Tabel 1 Antal dyr'!AF32</f>
        <v>7.2352618395303325E-2</v>
      </c>
      <c r="AH36" s="114">
        <f>AH18*1000000/'Tabel 1 Antal dyr'!AG32</f>
        <v>7.2352618395303325E-2</v>
      </c>
      <c r="AI36" s="114">
        <f>AI18*1000000/'Tabel 1 Antal dyr'!AH32</f>
        <v>7.2352618395303325E-2</v>
      </c>
      <c r="AJ36" s="114">
        <f>AJ18*1000000/'Tabel 1 Antal dyr'!AI32</f>
        <v>7.2352618395303325E-2</v>
      </c>
      <c r="AK36" s="114">
        <f>AK18*1000000/'Tabel 1 Antal dyr'!AJ32</f>
        <v>7.2352618395303325E-2</v>
      </c>
      <c r="AL36" s="114">
        <f>AL18*1000000/'Tabel 1 Antal dyr'!AK32</f>
        <v>7.2352618395303325E-2</v>
      </c>
      <c r="AM36" s="114">
        <f>AM18*1000000/'Tabel 1 Antal dyr'!AL32</f>
        <v>7.2352618395303325E-2</v>
      </c>
      <c r="AN36" s="114">
        <f>AN18*1000000/'Tabel 1 Antal dyr'!AM32</f>
        <v>7.2352618395303325E-2</v>
      </c>
      <c r="AO36" s="114">
        <f>AO18*1000000/'Tabel 1 Antal dyr'!AN32</f>
        <v>7.2352618395303325E-2</v>
      </c>
      <c r="AP36" s="114">
        <f>AP18*1000000/'Tabel 1 Antal dyr'!AO32</f>
        <v>7.2352618395303325E-2</v>
      </c>
      <c r="AQ36" s="114">
        <f>AQ18*1000000/'Tabel 1 Antal dyr'!AP32</f>
        <v>7.2352618395303325E-2</v>
      </c>
      <c r="AR36" s="114">
        <f>AR18*1000000/'Tabel 1 Antal dyr'!AQ32</f>
        <v>7.2352618395303325E-2</v>
      </c>
      <c r="AS36" s="114">
        <f>AS18*1000000/'Tabel 1 Antal dyr'!AR32</f>
        <v>7.2352618395303325E-2</v>
      </c>
      <c r="AT36" s="114">
        <f>AT18*1000000/'Tabel 1 Antal dyr'!AS32</f>
        <v>7.2352618395303325E-2</v>
      </c>
      <c r="AU36" s="114">
        <f>AU18*1000000/'Tabel 1 Antal dyr'!AT32</f>
        <v>7.2352618395303325E-2</v>
      </c>
      <c r="AV36" s="114">
        <f>AV18*1000000/'Tabel 1 Antal dyr'!AU32</f>
        <v>7.2352618395303325E-2</v>
      </c>
      <c r="AW36" s="114">
        <f>AW18*1000000/'Tabel 1 Antal dyr'!AV32</f>
        <v>7.2352618395303325E-2</v>
      </c>
      <c r="AX36" s="114">
        <f>AX18*1000000/'Tabel 1 Antal dyr'!AW32</f>
        <v>7.2352618395303325E-2</v>
      </c>
      <c r="AY36" s="114">
        <f>AY18*1000000/'Tabel 1 Antal dyr'!AX32</f>
        <v>7.2352618395303325E-2</v>
      </c>
      <c r="AZ36" s="114">
        <f>AZ18*1000000/'Tabel 1 Antal dyr'!AY32</f>
        <v>7.2352618395303325E-2</v>
      </c>
      <c r="BA36" s="114">
        <f>BA18*1000000/'Tabel 1 Antal dyr'!AZ32</f>
        <v>7.2352618395303325E-2</v>
      </c>
    </row>
    <row r="37" spans="1:53" s="35" customFormat="1" x14ac:dyDescent="0.35">
      <c r="A37" s="72" t="s">
        <v>180</v>
      </c>
      <c r="B37" s="72"/>
      <c r="C37" s="107">
        <f>C19*1000000/'Tabel 1 Antal dyr'!B33</f>
        <v>0.34687242857142858</v>
      </c>
      <c r="D37" s="107">
        <f>D19*1000000/'Tabel 1 Antal dyr'!C33</f>
        <v>0.33968628571428566</v>
      </c>
      <c r="E37" s="107">
        <f>E19*1000000/'Tabel 1 Antal dyr'!D33</f>
        <v>0.33245614285714287</v>
      </c>
      <c r="F37" s="107">
        <f>F19*1000000/'Tabel 1 Antal dyr'!E33</f>
        <v>0.32527235714285707</v>
      </c>
      <c r="G37" s="107">
        <f>G19*1000000/'Tabel 1 Antal dyr'!F33</f>
        <v>0.31803985714285715</v>
      </c>
      <c r="H37" s="107">
        <f>H19*1000000/'Tabel 1 Antal dyr'!G33</f>
        <v>0.31080971428571424</v>
      </c>
      <c r="I37" s="107">
        <f>I19*1000000/'Tabel 1 Antal dyr'!H33</f>
        <v>0.31080971428571424</v>
      </c>
      <c r="J37" s="107">
        <f>J19*1000000/'Tabel 1 Antal dyr'!I33</f>
        <v>0.31080971428571424</v>
      </c>
      <c r="K37" s="107">
        <f>K19*1000000/'Tabel 1 Antal dyr'!J33</f>
        <v>0.3108097142857143</v>
      </c>
      <c r="L37" s="107">
        <f>L19*1000000/'Tabel 1 Antal dyr'!K33</f>
        <v>0.3108097142857143</v>
      </c>
      <c r="M37" s="107">
        <f>M19*1000000/'Tabel 1 Antal dyr'!L33</f>
        <v>0.31080971428571436</v>
      </c>
      <c r="N37" s="107">
        <f>N19*1000000/'Tabel 1 Antal dyr'!M33</f>
        <v>0.31080971428571424</v>
      </c>
      <c r="O37" s="107">
        <f>O19*1000000/'Tabel 1 Antal dyr'!N33</f>
        <v>0.31080971428571424</v>
      </c>
      <c r="P37" s="107">
        <f>P19*1000000/'Tabel 1 Antal dyr'!O33</f>
        <v>0.31082857142857145</v>
      </c>
      <c r="Q37" s="107">
        <f>Q19*1000000/'Tabel 1 Antal dyr'!P33</f>
        <v>0.3108285714285714</v>
      </c>
      <c r="R37" s="107">
        <f>R19*1000000/'Tabel 1 Antal dyr'!Q33</f>
        <v>0.31082857142857145</v>
      </c>
      <c r="S37" s="107">
        <f>S19*1000000/'Tabel 1 Antal dyr'!R33</f>
        <v>0.3108285714285714</v>
      </c>
      <c r="T37" s="107">
        <f>T19*1000000/'Tabel 1 Antal dyr'!S33</f>
        <v>0.3108285714285714</v>
      </c>
      <c r="U37" s="107">
        <f>U19*1000000/'Tabel 1 Antal dyr'!T33</f>
        <v>0.31082857142857145</v>
      </c>
      <c r="V37" s="107">
        <f>V19*1000000/'Tabel 1 Antal dyr'!U33</f>
        <v>0.31082857142857145</v>
      </c>
      <c r="W37" s="107">
        <f>W19*1000000/'Tabel 1 Antal dyr'!V33</f>
        <v>0.31082857142857145</v>
      </c>
      <c r="X37" s="107">
        <f>X19*1000000/'Tabel 1 Antal dyr'!W33</f>
        <v>0.31082857142857134</v>
      </c>
      <c r="Y37" s="107">
        <f>Y19*1000000/'Tabel 1 Antal dyr'!X33</f>
        <v>0.31082857142857134</v>
      </c>
      <c r="Z37" s="107">
        <f>Z19*1000000/'Tabel 1 Antal dyr'!Y33</f>
        <v>0.31082857142857145</v>
      </c>
      <c r="AA37" s="107">
        <f>AA19*1000000/'Tabel 1 Antal dyr'!Z33</f>
        <v>0.31082857142857145</v>
      </c>
      <c r="AB37" s="107">
        <f>AB19*1000000/'Tabel 1 Antal dyr'!AA33</f>
        <v>0.31082857142857134</v>
      </c>
      <c r="AC37" s="107">
        <f>AC19*1000000/'Tabel 1 Antal dyr'!AB33</f>
        <v>0.3108285714285714</v>
      </c>
      <c r="AD37" s="107">
        <f>AD19*1000000/'Tabel 1 Antal dyr'!AC33</f>
        <v>0.3108285714285714</v>
      </c>
      <c r="AE37" s="107">
        <f>AE19*1000000/'Tabel 1 Antal dyr'!AD33</f>
        <v>0.31082857142857145</v>
      </c>
      <c r="AF37" s="107">
        <f>AF19*1000000/'Tabel 1 Antal dyr'!AE33</f>
        <v>0.31082857142857145</v>
      </c>
      <c r="AG37" s="114">
        <f>AG19*1000000/'Tabel 1 Antal dyr'!AF33</f>
        <v>0.31082857142857145</v>
      </c>
      <c r="AH37" s="114">
        <f>AH19*1000000/'Tabel 1 Antal dyr'!AG33</f>
        <v>0.31082857142857145</v>
      </c>
      <c r="AI37" s="114">
        <f>AI19*1000000/'Tabel 1 Antal dyr'!AH33</f>
        <v>0.31082857142857145</v>
      </c>
      <c r="AJ37" s="114">
        <f>AJ19*1000000/'Tabel 1 Antal dyr'!AI33</f>
        <v>0.31082857142857145</v>
      </c>
      <c r="AK37" s="114">
        <f>AK19*1000000/'Tabel 1 Antal dyr'!AJ33</f>
        <v>0.31082857142857145</v>
      </c>
      <c r="AL37" s="114">
        <f>AL19*1000000/'Tabel 1 Antal dyr'!AK33</f>
        <v>0.31082857142857145</v>
      </c>
      <c r="AM37" s="114">
        <f>AM19*1000000/'Tabel 1 Antal dyr'!AL33</f>
        <v>0.31082857142857145</v>
      </c>
      <c r="AN37" s="114">
        <f>AN19*1000000/'Tabel 1 Antal dyr'!AM33</f>
        <v>0.31082857142857145</v>
      </c>
      <c r="AO37" s="114">
        <f>AO19*1000000/'Tabel 1 Antal dyr'!AN33</f>
        <v>0.31082857142857145</v>
      </c>
      <c r="AP37" s="114">
        <f>AP19*1000000/'Tabel 1 Antal dyr'!AO33</f>
        <v>0.31082857142857145</v>
      </c>
      <c r="AQ37" s="114">
        <f>AQ19*1000000/'Tabel 1 Antal dyr'!AP33</f>
        <v>0.31082857142857145</v>
      </c>
      <c r="AR37" s="114">
        <f>AR19*1000000/'Tabel 1 Antal dyr'!AQ33</f>
        <v>0.31082857142857145</v>
      </c>
      <c r="AS37" s="114">
        <f>AS19*1000000/'Tabel 1 Antal dyr'!AR33</f>
        <v>0.31082857142857145</v>
      </c>
      <c r="AT37" s="114">
        <f>AT19*1000000/'Tabel 1 Antal dyr'!AS33</f>
        <v>0.31082857142857145</v>
      </c>
      <c r="AU37" s="114">
        <f>AU19*1000000/'Tabel 1 Antal dyr'!AT33</f>
        <v>0.31082857142857145</v>
      </c>
      <c r="AV37" s="114">
        <f>AV19*1000000/'Tabel 1 Antal dyr'!AU33</f>
        <v>0.31082857142857145</v>
      </c>
      <c r="AW37" s="114">
        <f>AW19*1000000/'Tabel 1 Antal dyr'!AV33</f>
        <v>0.31082857142857145</v>
      </c>
      <c r="AX37" s="114">
        <f>AX19*1000000/'Tabel 1 Antal dyr'!AW33</f>
        <v>0.31082857142857145</v>
      </c>
      <c r="AY37" s="114">
        <f>AY19*1000000/'Tabel 1 Antal dyr'!AX33</f>
        <v>0.31082857142857145</v>
      </c>
      <c r="AZ37" s="114">
        <f>AZ19*1000000/'Tabel 1 Antal dyr'!AY33</f>
        <v>0.31082857142857145</v>
      </c>
      <c r="BA37" s="114">
        <f>BA19*1000000/'Tabel 1 Antal dyr'!AZ33</f>
        <v>0.31082857142857145</v>
      </c>
    </row>
    <row r="38" spans="1:53" s="35" customFormat="1" x14ac:dyDescent="0.35">
      <c r="A38" s="121" t="s">
        <v>272</v>
      </c>
      <c r="B38" s="72"/>
      <c r="C38" s="107">
        <f>SUM(C20:C21)*1000000/SUM('Tabel 1 Antal dyr'!B25:B28)</f>
        <v>8.9222581742397056E-2</v>
      </c>
      <c r="D38" s="107">
        <f>SUM(D20:D21)*1000000/SUM('Tabel 1 Antal dyr'!C25:C28)</f>
        <v>8.7459557710448263E-2</v>
      </c>
      <c r="E38" s="107">
        <f>SUM(E20:E21)*1000000/SUM('Tabel 1 Antal dyr'!D25:D28)</f>
        <v>8.2622418546585433E-2</v>
      </c>
      <c r="F38" s="107">
        <f>SUM(F20:F21)*1000000/SUM('Tabel 1 Antal dyr'!E25:E28)</f>
        <v>8.6454009315005673E-2</v>
      </c>
      <c r="G38" s="107">
        <f>SUM(G20:G21)*1000000/SUM('Tabel 1 Antal dyr'!F25:F28)</f>
        <v>8.5837641664632078E-2</v>
      </c>
      <c r="H38" s="107">
        <f>SUM(H20:H21)*1000000/SUM('Tabel 1 Antal dyr'!G25:G28)</f>
        <v>8.0025552280182405E-2</v>
      </c>
      <c r="I38" s="107">
        <f>SUM(I20:I21)*1000000/SUM('Tabel 1 Antal dyr'!H25:H28)</f>
        <v>8.3852636748781656E-2</v>
      </c>
      <c r="J38" s="107">
        <f>SUM(J20:J21)*1000000/SUM('Tabel 1 Antal dyr'!I25:I28)</f>
        <v>8.1978440812780037E-2</v>
      </c>
      <c r="K38" s="107">
        <f>SUM(K20:K21)*1000000/SUM('Tabel 1 Antal dyr'!J25:J28)</f>
        <v>8.3001823306016381E-2</v>
      </c>
      <c r="L38" s="107">
        <f>SUM(L20:L21)*1000000/SUM('Tabel 1 Antal dyr'!K25:K28)</f>
        <v>8.0488850927363978E-2</v>
      </c>
      <c r="M38" s="107">
        <f>SUM(M20:M21)*1000000/SUM('Tabel 1 Antal dyr'!L25:L28)</f>
        <v>8.34867165324715E-2</v>
      </c>
      <c r="N38" s="107">
        <f>SUM(N20:N21)*1000000/SUM('Tabel 1 Antal dyr'!M25:M28)</f>
        <v>8.5251976890145104E-2</v>
      </c>
      <c r="O38" s="107">
        <f>SUM(O20:O21)*1000000/SUM('Tabel 1 Antal dyr'!N25:N28)</f>
        <v>8.3773307889778562E-2</v>
      </c>
      <c r="P38" s="107">
        <f>SUM(P20:P21)*1000000/SUM('Tabel 1 Antal dyr'!O25:O28)</f>
        <v>8.5073485470341048E-2</v>
      </c>
      <c r="Q38" s="107">
        <f>SUM(Q20:Q21)*1000000/SUM('Tabel 1 Antal dyr'!P25:P28)</f>
        <v>8.8762725885431965E-2</v>
      </c>
      <c r="R38" s="107">
        <f>SUM(R20:R21)*1000000/SUM('Tabel 1 Antal dyr'!Q25:Q28)</f>
        <v>8.2251594494134272E-2</v>
      </c>
      <c r="S38" s="107">
        <f>SUM(S20:S21)*1000000/SUM('Tabel 1 Antal dyr'!R25:R28)</f>
        <v>8.9985550999938796E-2</v>
      </c>
      <c r="T38" s="107">
        <f>SUM(T20:T21)*1000000/SUM('Tabel 1 Antal dyr'!S25:S28)</f>
        <v>9.0726280493777386E-2</v>
      </c>
      <c r="U38" s="107">
        <f>SUM(U20:U21)*1000000/SUM('Tabel 1 Antal dyr'!T25:T28)</f>
        <v>8.647311854180563E-2</v>
      </c>
      <c r="V38" s="107">
        <f>SUM(V20:V21)*1000000/SUM('Tabel 1 Antal dyr'!U25:U28)</f>
        <v>8.6304866041065451E-2</v>
      </c>
      <c r="W38" s="107">
        <f>SUM(W20:W21)*1000000/SUM('Tabel 1 Antal dyr'!V25:V28)</f>
        <v>8.2937578639971116E-2</v>
      </c>
      <c r="X38" s="107">
        <f>SUM(X20:X21)*1000000/SUM('Tabel 1 Antal dyr'!W25:W28)</f>
        <v>7.5576058697956694E-2</v>
      </c>
      <c r="Y38" s="107">
        <f>SUM(Y20:Y21)*1000000/SUM('Tabel 1 Antal dyr'!X25:X28)</f>
        <v>7.4783908469028645E-2</v>
      </c>
      <c r="Z38" s="107">
        <f>SUM(Z20:Z21)*1000000/SUM('Tabel 1 Antal dyr'!Y25:Y28)</f>
        <v>7.6812277516446495E-2</v>
      </c>
      <c r="AA38" s="107">
        <f>SUM(AA20:AA21)*1000000/SUM('Tabel 1 Antal dyr'!Z25:Z28)</f>
        <v>7.7327573589350232E-2</v>
      </c>
      <c r="AB38" s="107">
        <f>SUM(AB20:AB21)*1000000/SUM('Tabel 1 Antal dyr'!AA25:AA28)</f>
        <v>7.6385846047156258E-2</v>
      </c>
      <c r="AC38" s="107">
        <f>SUM(AC20:AC21)*1000000/SUM('Tabel 1 Antal dyr'!AB25:AB28)</f>
        <v>7.3152170113178316E-2</v>
      </c>
      <c r="AD38" s="107">
        <f>SUM(AD20:AD21)*1000000/SUM('Tabel 1 Antal dyr'!AC25:AC28)</f>
        <v>7.2373702251093505E-2</v>
      </c>
      <c r="AE38" s="107">
        <f>SUM(AE20:AE21)*1000000/SUM('Tabel 1 Antal dyr'!AD25:AD28)</f>
        <v>7.1330600738719024E-2</v>
      </c>
      <c r="AF38" s="107">
        <f>SUM(AF20:AF21)*1000000/SUM('Tabel 1 Antal dyr'!AE25:AE28)</f>
        <v>6.8876509408141343E-2</v>
      </c>
      <c r="AG38" s="114">
        <f>SUM(AG20:AG21)*1000000/SUM('Tabel 1 Antal dyr'!AF25:AF28)</f>
        <v>6.8507446308048364E-2</v>
      </c>
      <c r="AH38" s="114">
        <f>SUM(AH20:AH21)*1000000/SUM('Tabel 1 Antal dyr'!AG25:AG28)</f>
        <v>6.8952445051754407E-2</v>
      </c>
      <c r="AI38" s="114">
        <f>SUM(AI20:AI21)*1000000/SUM('Tabel 1 Antal dyr'!AH25:AH28)</f>
        <v>6.9432515832540384E-2</v>
      </c>
      <c r="AJ38" s="114">
        <f>SUM(AJ20:AJ21)*1000000/SUM('Tabel 1 Antal dyr'!AI25:AI28)</f>
        <v>6.9890652244424104E-2</v>
      </c>
      <c r="AK38" s="114">
        <f>SUM(AK20:AK21)*1000000/SUM('Tabel 1 Antal dyr'!AJ25:AJ28)</f>
        <v>7.0346982307288822E-2</v>
      </c>
      <c r="AL38" s="114">
        <f>SUM(AL20:AL21)*1000000/SUM('Tabel 1 Antal dyr'!AK25:AK28)</f>
        <v>7.0792255426368758E-2</v>
      </c>
      <c r="AM38" s="114">
        <f>SUM(AM20:AM21)*1000000/SUM('Tabel 1 Antal dyr'!AL25:AL28)</f>
        <v>7.1233077574984122E-2</v>
      </c>
      <c r="AN38" s="114">
        <f>SUM(AN20:AN21)*1000000/SUM('Tabel 1 Antal dyr'!AM25:AM28)</f>
        <v>7.1701454014318558E-2</v>
      </c>
      <c r="AO38" s="114">
        <f>SUM(AO20:AO21)*1000000/SUM('Tabel 1 Antal dyr'!AN25:AN28)</f>
        <v>7.2143075813348431E-2</v>
      </c>
      <c r="AP38" s="114">
        <f>SUM(AP20:AP21)*1000000/SUM('Tabel 1 Antal dyr'!AO25:AO28)</f>
        <v>7.2592965007277896E-2</v>
      </c>
      <c r="AQ38" s="114">
        <f>SUM(AQ20:AQ21)*1000000/SUM('Tabel 1 Antal dyr'!AP25:AP28)</f>
        <v>7.3034449586797279E-2</v>
      </c>
      <c r="AR38" s="114">
        <f>SUM(AR20:AR21)*1000000/SUM('Tabel 1 Antal dyr'!AQ25:AQ28)</f>
        <v>7.3034449586797279E-2</v>
      </c>
      <c r="AS38" s="114">
        <f>SUM(AS20:AS21)*1000000/SUM('Tabel 1 Antal dyr'!AR25:AR28)</f>
        <v>7.3034449586797279E-2</v>
      </c>
      <c r="AT38" s="114">
        <f>SUM(AT20:AT21)*1000000/SUM('Tabel 1 Antal dyr'!AS25:AS28)</f>
        <v>7.3034449586797279E-2</v>
      </c>
      <c r="AU38" s="114">
        <f>SUM(AU20:AU21)*1000000/SUM('Tabel 1 Antal dyr'!AT25:AT28)</f>
        <v>7.3034449586797279E-2</v>
      </c>
      <c r="AV38" s="114">
        <f>SUM(AV20:AV21)*1000000/SUM('Tabel 1 Antal dyr'!AU25:AU28)</f>
        <v>7.3034449586797279E-2</v>
      </c>
      <c r="AW38" s="114">
        <f>SUM(AW20:AW21)*1000000/SUM('Tabel 1 Antal dyr'!AV25:AV28)</f>
        <v>7.3034449586797279E-2</v>
      </c>
      <c r="AX38" s="114">
        <f>SUM(AX20:AX21)*1000000/SUM('Tabel 1 Antal dyr'!AW25:AW28)</f>
        <v>7.3034449586797279E-2</v>
      </c>
      <c r="AY38" s="114">
        <f>SUM(AY20:AY21)*1000000/SUM('Tabel 1 Antal dyr'!AX25:AX28)</f>
        <v>7.3034449586797279E-2</v>
      </c>
      <c r="AZ38" s="114">
        <f>SUM(AZ20:AZ21)*1000000/SUM('Tabel 1 Antal dyr'!AY25:AY28)</f>
        <v>7.3034449586797279E-2</v>
      </c>
      <c r="BA38" s="114">
        <f>SUM(BA20:BA21)*1000000/SUM('Tabel 1 Antal dyr'!AZ25:AZ28)</f>
        <v>7.3034449586797279E-2</v>
      </c>
    </row>
    <row r="39" spans="1:53" s="35" customFormat="1" x14ac:dyDescent="0.35">
      <c r="A39" s="72" t="s">
        <v>13</v>
      </c>
      <c r="B39" s="72"/>
      <c r="C39" s="107">
        <f>SUM(C22:C23)*1000000/'Tabel 1 Antal dyr'!B29</f>
        <v>3.8342525962351132E-2</v>
      </c>
      <c r="D39" s="107">
        <f>SUM(D22:D23)*1000000/'Tabel 1 Antal dyr'!C29</f>
        <v>3.7763334708651376E-2</v>
      </c>
      <c r="E39" s="107">
        <f>SUM(E22:E23)*1000000/'Tabel 1 Antal dyr'!D29</f>
        <v>3.7539895929713685E-2</v>
      </c>
      <c r="F39" s="107">
        <f>SUM(F22:F23)*1000000/'Tabel 1 Antal dyr'!E29</f>
        <v>3.7124519282092511E-2</v>
      </c>
      <c r="G39" s="107">
        <f>SUM(G22:G23)*1000000/'Tabel 1 Antal dyr'!F29</f>
        <v>3.6737936063936973E-2</v>
      </c>
      <c r="H39" s="107">
        <f>SUM(H22:H23)*1000000/'Tabel 1 Antal dyr'!G29</f>
        <v>3.6379759662252729E-2</v>
      </c>
      <c r="I39" s="107">
        <f>SUM(I22:I23)*1000000/'Tabel 1 Antal dyr'!H29</f>
        <v>3.6407547923848212E-2</v>
      </c>
      <c r="J39" s="107">
        <f>SUM(J22:J23)*1000000/'Tabel 1 Antal dyr'!I29</f>
        <v>3.6362186557555812E-2</v>
      </c>
      <c r="K39" s="107">
        <f>SUM(K22:K23)*1000000/'Tabel 1 Antal dyr'!J29</f>
        <v>3.629267678261567E-2</v>
      </c>
      <c r="L39" s="107">
        <f>SUM(L22:L23)*1000000/'Tabel 1 Antal dyr'!K29</f>
        <v>3.6179993385971096E-2</v>
      </c>
      <c r="M39" s="107">
        <f>SUM(M22:M23)*1000000/'Tabel 1 Antal dyr'!L29</f>
        <v>3.6033159126409156E-2</v>
      </c>
      <c r="N39" s="107">
        <f>SUM(N22:N23)*1000000/'Tabel 1 Antal dyr'!M29</f>
        <v>3.5918302084621309E-2</v>
      </c>
      <c r="O39" s="107">
        <f>SUM(O22:O23)*1000000/'Tabel 1 Antal dyr'!N29</f>
        <v>3.5854865408986747E-2</v>
      </c>
      <c r="P39" s="107">
        <f>SUM(P22:P23)*1000000/'Tabel 1 Antal dyr'!O29</f>
        <v>3.5796664170395259E-2</v>
      </c>
      <c r="Q39" s="107">
        <f>SUM(Q22:Q23)*1000000/'Tabel 1 Antal dyr'!P29</f>
        <v>3.9500376997739353E-2</v>
      </c>
      <c r="R39" s="107">
        <f>SUM(R22:R23)*1000000/'Tabel 1 Antal dyr'!Q29</f>
        <v>4.1614613342035638E-2</v>
      </c>
      <c r="S39" s="107">
        <f>SUM(S22:S23)*1000000/'Tabel 1 Antal dyr'!R29</f>
        <v>4.0030785899419427E-2</v>
      </c>
      <c r="T39" s="107">
        <f>SUM(T22:T23)*1000000/'Tabel 1 Antal dyr'!S29</f>
        <v>3.9975209657628664E-2</v>
      </c>
      <c r="U39" s="107">
        <f>SUM(U22:U23)*1000000/'Tabel 1 Antal dyr'!T29</f>
        <v>4.0765088447380034E-2</v>
      </c>
      <c r="V39" s="107">
        <f>SUM(V22:V23)*1000000/'Tabel 1 Antal dyr'!U29</f>
        <v>4.2482955907816082E-2</v>
      </c>
      <c r="W39" s="107">
        <f>SUM(W22:W23)*1000000/'Tabel 1 Antal dyr'!V29</f>
        <v>4.4777364302467551E-2</v>
      </c>
      <c r="X39" s="107">
        <f>SUM(X22:X23)*1000000/'Tabel 1 Antal dyr'!W29</f>
        <v>4.3480955214658806E-2</v>
      </c>
      <c r="Y39" s="107">
        <f>SUM(Y22:Y23)*1000000/'Tabel 1 Antal dyr'!X29</f>
        <v>4.1888000000000002E-2</v>
      </c>
      <c r="Z39" s="107">
        <f>SUM(Z22:Z23)*1000000/'Tabel 1 Antal dyr'!Y29</f>
        <v>4.5358839573323533E-2</v>
      </c>
      <c r="AA39" s="107">
        <f>SUM(AA22:AA23)*1000000/'Tabel 1 Antal dyr'!Z29</f>
        <v>4.3351116285570805E-2</v>
      </c>
      <c r="AB39" s="107">
        <f>SUM(AB22:AB23)*1000000/'Tabel 1 Antal dyr'!AA29</f>
        <v>4.5048824857612191E-2</v>
      </c>
      <c r="AC39" s="107">
        <f>SUM(AC22:AC23)*1000000/'Tabel 1 Antal dyr'!AB29</f>
        <v>4.5667637713844834E-2</v>
      </c>
      <c r="AD39" s="107">
        <f>SUM(AD22:AD23)*1000000/'Tabel 1 Antal dyr'!AC29</f>
        <v>4.651878000000001E-2</v>
      </c>
      <c r="AE39" s="107">
        <f>SUM(AE22:AE23)*1000000/'Tabel 1 Antal dyr'!AD29</f>
        <v>4.3350242571428575E-2</v>
      </c>
      <c r="AF39" s="107">
        <f>SUM(AF22:AF23)*1000000/'Tabel 1 Antal dyr'!AE29</f>
        <v>4.6443605999999998E-2</v>
      </c>
      <c r="AG39" s="114">
        <f>SUM(AG22:AG23)*1000000/'Tabel 1 Antal dyr'!AF29</f>
        <v>4.284488143208199E-2</v>
      </c>
      <c r="AH39" s="114" t="s">
        <v>38</v>
      </c>
      <c r="AI39" s="114" t="s">
        <v>38</v>
      </c>
      <c r="AJ39" s="114" t="s">
        <v>38</v>
      </c>
      <c r="AK39" s="114" t="s">
        <v>38</v>
      </c>
      <c r="AL39" s="114" t="s">
        <v>38</v>
      </c>
      <c r="AM39" s="114" t="s">
        <v>38</v>
      </c>
      <c r="AN39" s="114" t="s">
        <v>38</v>
      </c>
      <c r="AO39" s="114" t="s">
        <v>38</v>
      </c>
      <c r="AP39" s="114" t="s">
        <v>38</v>
      </c>
      <c r="AQ39" s="114" t="s">
        <v>38</v>
      </c>
      <c r="AR39" s="114" t="s">
        <v>38</v>
      </c>
      <c r="AS39" s="114" t="s">
        <v>38</v>
      </c>
      <c r="AT39" s="114" t="s">
        <v>38</v>
      </c>
      <c r="AU39" s="114" t="s">
        <v>38</v>
      </c>
      <c r="AV39" s="114" t="s">
        <v>38</v>
      </c>
      <c r="AW39" s="114" t="s">
        <v>38</v>
      </c>
      <c r="AX39" s="114" t="s">
        <v>38</v>
      </c>
      <c r="AY39" s="114" t="s">
        <v>38</v>
      </c>
      <c r="AZ39" s="114" t="s">
        <v>38</v>
      </c>
      <c r="BA39" s="114" t="s">
        <v>38</v>
      </c>
    </row>
    <row r="40" spans="1:53" s="35" customFormat="1" x14ac:dyDescent="0.35">
      <c r="A40" s="75" t="s">
        <v>181</v>
      </c>
      <c r="B40" s="75"/>
      <c r="C40" s="39">
        <f>C24*1000000/'Tabel 1 Antal dyr'!B34</f>
        <v>0</v>
      </c>
      <c r="D40" s="39">
        <f>D24*1000000/'Tabel 1 Antal dyr'!C34</f>
        <v>0</v>
      </c>
      <c r="E40" s="39">
        <f>E24*1000000/'Tabel 1 Antal dyr'!D34</f>
        <v>0</v>
      </c>
      <c r="F40" s="39">
        <f>F24*1000000/'Tabel 1 Antal dyr'!E34</f>
        <v>0</v>
      </c>
      <c r="G40" s="39">
        <f>G24*1000000/'Tabel 1 Antal dyr'!F34</f>
        <v>0</v>
      </c>
      <c r="H40" s="39">
        <f>H24*1000000/'Tabel 1 Antal dyr'!G34</f>
        <v>0</v>
      </c>
      <c r="I40" s="39">
        <f>I24*1000000/'Tabel 1 Antal dyr'!H34</f>
        <v>0</v>
      </c>
      <c r="J40" s="39">
        <f>J24*1000000/'Tabel 1 Antal dyr'!I34</f>
        <v>0</v>
      </c>
      <c r="K40" s="39">
        <f>K24*1000000/'Tabel 1 Antal dyr'!J34</f>
        <v>0</v>
      </c>
      <c r="L40" s="39">
        <f>L24*1000000/'Tabel 1 Antal dyr'!K34</f>
        <v>0</v>
      </c>
      <c r="M40" s="39">
        <f>M24*1000000/'Tabel 1 Antal dyr'!L34</f>
        <v>0</v>
      </c>
      <c r="N40" s="39">
        <f>N24*1000000/'Tabel 1 Antal dyr'!M34</f>
        <v>0</v>
      </c>
      <c r="O40" s="39">
        <f>O24*1000000/'Tabel 1 Antal dyr'!N34</f>
        <v>0</v>
      </c>
      <c r="P40" s="39">
        <f>P24*1000000/'Tabel 1 Antal dyr'!O34</f>
        <v>0</v>
      </c>
      <c r="Q40" s="39">
        <f>Q24*1000000/'Tabel 1 Antal dyr'!P34</f>
        <v>0</v>
      </c>
      <c r="R40" s="39">
        <f>R24*1000000/'Tabel 1 Antal dyr'!Q34</f>
        <v>0</v>
      </c>
      <c r="S40" s="39">
        <f>S24*1000000/'Tabel 1 Antal dyr'!R34</f>
        <v>0</v>
      </c>
      <c r="T40" s="39">
        <f>T24*1000000/'Tabel 1 Antal dyr'!S34</f>
        <v>0</v>
      </c>
      <c r="U40" s="39">
        <f>U24*1000000/'Tabel 1 Antal dyr'!T34</f>
        <v>0</v>
      </c>
      <c r="V40" s="39">
        <f>V24*1000000/'Tabel 1 Antal dyr'!U34</f>
        <v>0</v>
      </c>
      <c r="W40" s="39">
        <f>W24*1000000/'Tabel 1 Antal dyr'!V34</f>
        <v>0</v>
      </c>
      <c r="X40" s="39">
        <f>X24*1000000/'Tabel 1 Antal dyr'!W34</f>
        <v>0</v>
      </c>
      <c r="Y40" s="39">
        <f>Y24*1000000/'Tabel 1 Antal dyr'!X34</f>
        <v>0</v>
      </c>
      <c r="Z40" s="39">
        <f>Z24*1000000/'Tabel 1 Antal dyr'!Y34</f>
        <v>0</v>
      </c>
      <c r="AA40" s="39">
        <f>AA24*1000000/'Tabel 1 Antal dyr'!Z34</f>
        <v>0</v>
      </c>
      <c r="AB40" s="39">
        <f>AB24*1000000/'Tabel 1 Antal dyr'!AA34</f>
        <v>0</v>
      </c>
      <c r="AC40" s="39">
        <f>AC24*1000000/'Tabel 1 Antal dyr'!AB34</f>
        <v>0</v>
      </c>
      <c r="AD40" s="39">
        <f>AD24*1000000/'Tabel 1 Antal dyr'!AC34</f>
        <v>0</v>
      </c>
      <c r="AE40" s="39">
        <f>AE24*1000000/'Tabel 1 Antal dyr'!AD34</f>
        <v>0</v>
      </c>
      <c r="AF40" s="39">
        <f>AF24*1000000/'Tabel 1 Antal dyr'!AE34</f>
        <v>0</v>
      </c>
      <c r="AG40" s="58">
        <f>AG24*1000000/'Tabel 1 Antal dyr'!AF34</f>
        <v>0</v>
      </c>
      <c r="AH40" s="58">
        <f>AH24*1000000/'Tabel 1 Antal dyr'!AG34</f>
        <v>0</v>
      </c>
      <c r="AI40" s="58">
        <f>AI24*1000000/'Tabel 1 Antal dyr'!AH34</f>
        <v>0</v>
      </c>
      <c r="AJ40" s="58">
        <f>AJ24*1000000/'Tabel 1 Antal dyr'!AI34</f>
        <v>0</v>
      </c>
      <c r="AK40" s="58">
        <f>AK24*1000000/'Tabel 1 Antal dyr'!AJ34</f>
        <v>0</v>
      </c>
      <c r="AL40" s="58">
        <f>AL24*1000000/'Tabel 1 Antal dyr'!AK34</f>
        <v>0</v>
      </c>
      <c r="AM40" s="58">
        <f>AM24*1000000/'Tabel 1 Antal dyr'!AL34</f>
        <v>0</v>
      </c>
      <c r="AN40" s="58">
        <f>AN24*1000000/'Tabel 1 Antal dyr'!AM34</f>
        <v>0</v>
      </c>
      <c r="AO40" s="58">
        <f>AO24*1000000/'Tabel 1 Antal dyr'!AN34</f>
        <v>0</v>
      </c>
      <c r="AP40" s="58">
        <f>AP24*1000000/'Tabel 1 Antal dyr'!AO34</f>
        <v>0</v>
      </c>
      <c r="AQ40" s="58">
        <f>AQ24*1000000/'Tabel 1 Antal dyr'!AP34</f>
        <v>0</v>
      </c>
      <c r="AR40" s="58">
        <f>AR24*1000000/'Tabel 1 Antal dyr'!AQ34</f>
        <v>0</v>
      </c>
      <c r="AS40" s="58">
        <f>AS24*1000000/'Tabel 1 Antal dyr'!AR34</f>
        <v>0</v>
      </c>
      <c r="AT40" s="58">
        <f>AT24*1000000/'Tabel 1 Antal dyr'!AS34</f>
        <v>0</v>
      </c>
      <c r="AU40" s="58">
        <f>AU24*1000000/'Tabel 1 Antal dyr'!AT34</f>
        <v>0</v>
      </c>
      <c r="AV40" s="58">
        <f>AV24*1000000/'Tabel 1 Antal dyr'!AU34</f>
        <v>0</v>
      </c>
      <c r="AW40" s="58">
        <f>AW24*1000000/'Tabel 1 Antal dyr'!AV34</f>
        <v>0</v>
      </c>
      <c r="AX40" s="58">
        <f>AX24*1000000/'Tabel 1 Antal dyr'!AW34</f>
        <v>0</v>
      </c>
      <c r="AY40" s="58">
        <f>AY24*1000000/'Tabel 1 Antal dyr'!AX34</f>
        <v>0</v>
      </c>
      <c r="AZ40" s="58">
        <f>AZ24*1000000/'Tabel 1 Antal dyr'!AY34</f>
        <v>0</v>
      </c>
      <c r="BA40" s="58">
        <f>BA24*1000000/'Tabel 1 Antal dyr'!AZ34</f>
        <v>0</v>
      </c>
    </row>
    <row r="41" spans="1:53" s="35" customFormat="1" x14ac:dyDescent="0.35"/>
    <row r="42" spans="1:53" s="35" customFormat="1" x14ac:dyDescent="0.35">
      <c r="A42" s="72" t="s">
        <v>182</v>
      </c>
      <c r="B42" s="35" t="s">
        <v>276</v>
      </c>
    </row>
    <row r="43" spans="1:53" s="35" customFormat="1" x14ac:dyDescent="0.35">
      <c r="A43"/>
      <c r="B43" s="35" t="s">
        <v>285</v>
      </c>
    </row>
    <row r="44" spans="1:53" s="35" customFormat="1" x14ac:dyDescent="0.35">
      <c r="A44" s="74"/>
      <c r="B44" t="s">
        <v>279</v>
      </c>
    </row>
    <row r="45" spans="1:53" x14ac:dyDescent="0.35">
      <c r="A45" s="74"/>
      <c r="B45" s="35" t="s">
        <v>280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6"/>
  <sheetViews>
    <sheetView workbookViewId="0">
      <selection activeCell="L21" sqref="L21"/>
    </sheetView>
  </sheetViews>
  <sheetFormatPr defaultRowHeight="14.5" x14ac:dyDescent="0.35"/>
  <cols>
    <col min="1" max="1" width="17" bestFit="1" customWidth="1"/>
    <col min="2" max="2" width="11.1796875" bestFit="1" customWidth="1"/>
    <col min="3" max="6" width="11.1796875" hidden="1" customWidth="1"/>
    <col min="7" max="7" width="11.1796875" bestFit="1" customWidth="1"/>
    <col min="8" max="11" width="11.1796875" hidden="1" customWidth="1"/>
    <col min="12" max="12" width="11.1796875" bestFit="1" customWidth="1"/>
    <col min="13" max="16" width="11.1796875" hidden="1" customWidth="1"/>
    <col min="17" max="17" width="11.1796875" bestFit="1" customWidth="1"/>
    <col min="18" max="21" width="11.1796875" hidden="1" customWidth="1"/>
    <col min="22" max="22" width="11.1796875" bestFit="1" customWidth="1"/>
    <col min="23" max="26" width="11.1796875" hidden="1" customWidth="1"/>
    <col min="27" max="50" width="11.1796875" bestFit="1" customWidth="1"/>
    <col min="51" max="52" width="10.1796875" bestFit="1" customWidth="1"/>
  </cols>
  <sheetData>
    <row r="1" spans="1:52" ht="18.5" x14ac:dyDescent="0.45">
      <c r="A1" s="30" t="s">
        <v>214</v>
      </c>
    </row>
    <row r="2" spans="1:52" x14ac:dyDescent="0.35">
      <c r="A2" s="31" t="s">
        <v>186</v>
      </c>
    </row>
    <row r="4" spans="1:52" x14ac:dyDescent="0.35">
      <c r="A4" s="31" t="s">
        <v>215</v>
      </c>
    </row>
    <row r="5" spans="1:52" x14ac:dyDescent="0.35">
      <c r="A5" s="31"/>
    </row>
    <row r="6" spans="1:52" x14ac:dyDescent="0.35">
      <c r="A6" s="6" t="s">
        <v>216</v>
      </c>
    </row>
    <row r="7" spans="1:52" s="5" customFormat="1" x14ac:dyDescent="0.35">
      <c r="A7" s="5" t="s">
        <v>55</v>
      </c>
      <c r="B7" s="5">
        <v>1990</v>
      </c>
      <c r="C7" s="5">
        <v>1991</v>
      </c>
      <c r="D7" s="5">
        <v>1992</v>
      </c>
      <c r="E7" s="5">
        <v>1993</v>
      </c>
      <c r="F7" s="5">
        <v>1994</v>
      </c>
      <c r="G7" s="5">
        <v>1995</v>
      </c>
      <c r="H7" s="5">
        <v>1996</v>
      </c>
      <c r="I7" s="5">
        <v>1997</v>
      </c>
      <c r="J7" s="5">
        <v>1998</v>
      </c>
      <c r="K7" s="5">
        <v>1999</v>
      </c>
      <c r="L7" s="5">
        <v>2000</v>
      </c>
      <c r="M7" s="5">
        <v>2001</v>
      </c>
      <c r="N7" s="5">
        <v>2002</v>
      </c>
      <c r="O7" s="5">
        <v>2003</v>
      </c>
      <c r="P7" s="5">
        <v>2004</v>
      </c>
      <c r="Q7" s="5">
        <v>2005</v>
      </c>
      <c r="R7" s="5">
        <v>2006</v>
      </c>
      <c r="S7" s="5">
        <v>2007</v>
      </c>
      <c r="T7" s="5">
        <v>2008</v>
      </c>
      <c r="U7" s="5">
        <v>2009</v>
      </c>
      <c r="V7" s="5">
        <v>2010</v>
      </c>
      <c r="W7" s="5">
        <v>2011</v>
      </c>
      <c r="X7" s="5">
        <v>2012</v>
      </c>
      <c r="Y7" s="5">
        <v>2013</v>
      </c>
      <c r="Z7" s="5">
        <v>2014</v>
      </c>
      <c r="AA7" s="5">
        <v>2015</v>
      </c>
      <c r="AB7" s="5">
        <v>2016</v>
      </c>
      <c r="AC7" s="5">
        <v>2017</v>
      </c>
      <c r="AD7" s="5">
        <v>2018</v>
      </c>
      <c r="AE7" s="5">
        <v>2019</v>
      </c>
      <c r="AF7" s="5">
        <v>2020</v>
      </c>
      <c r="AG7" s="5">
        <v>2021</v>
      </c>
      <c r="AH7" s="5">
        <v>2022</v>
      </c>
      <c r="AI7" s="5">
        <v>2023</v>
      </c>
      <c r="AJ7" s="5">
        <v>2024</v>
      </c>
      <c r="AK7" s="5">
        <v>2025</v>
      </c>
      <c r="AL7" s="5">
        <v>2026</v>
      </c>
      <c r="AM7" s="5">
        <v>2027</v>
      </c>
      <c r="AN7" s="5">
        <v>2028</v>
      </c>
      <c r="AO7" s="5">
        <v>2029</v>
      </c>
      <c r="AP7" s="5">
        <v>2030</v>
      </c>
      <c r="AQ7" s="5">
        <v>2031</v>
      </c>
      <c r="AR7" s="5">
        <v>2032</v>
      </c>
      <c r="AS7" s="5">
        <v>2033</v>
      </c>
      <c r="AT7" s="5">
        <v>2034</v>
      </c>
      <c r="AU7" s="5">
        <v>2035</v>
      </c>
      <c r="AV7" s="5">
        <v>2036</v>
      </c>
      <c r="AW7" s="5">
        <v>2037</v>
      </c>
      <c r="AX7" s="5">
        <v>2038</v>
      </c>
      <c r="AY7" s="5">
        <v>2039</v>
      </c>
      <c r="AZ7" s="5">
        <v>2040</v>
      </c>
    </row>
    <row r="8" spans="1:52" x14ac:dyDescent="0.35">
      <c r="A8" t="s">
        <v>0</v>
      </c>
      <c r="B8" s="77">
        <v>11250260.528751502</v>
      </c>
      <c r="C8" s="77">
        <v>11137707.218171997</v>
      </c>
      <c r="D8" s="77">
        <v>10741637.53836</v>
      </c>
      <c r="E8" s="77">
        <v>10824974.883509003</v>
      </c>
      <c r="F8" s="77">
        <v>10665188.621459</v>
      </c>
      <c r="G8" s="77">
        <v>10768900.1594005</v>
      </c>
      <c r="H8" s="77">
        <v>10788459.405003499</v>
      </c>
      <c r="I8" s="77">
        <v>10296663.245408002</v>
      </c>
      <c r="J8" s="77">
        <v>10253167.4533235</v>
      </c>
      <c r="K8" s="77">
        <v>9809067.6364949998</v>
      </c>
      <c r="L8" s="77">
        <v>10584885.567374999</v>
      </c>
      <c r="M8" s="77">
        <v>10648089.268467</v>
      </c>
      <c r="N8" s="77">
        <v>11042069.648056999</v>
      </c>
      <c r="O8" s="77">
        <v>11432239.359062329</v>
      </c>
      <c r="P8" s="77">
        <v>11181333.029107945</v>
      </c>
      <c r="Q8" s="77">
        <v>11374328.548107836</v>
      </c>
      <c r="R8" s="77">
        <v>10886315.006776027</v>
      </c>
      <c r="S8" s="77">
        <v>10321683.621032493</v>
      </c>
      <c r="T8" s="77">
        <v>10672557.17716055</v>
      </c>
      <c r="U8" s="77">
        <v>12376448.659271095</v>
      </c>
      <c r="V8" s="77">
        <v>12538954.678756574</v>
      </c>
      <c r="W8" s="77">
        <v>12435864.629069315</v>
      </c>
      <c r="X8" s="77">
        <v>15412302.844905481</v>
      </c>
      <c r="Y8" s="77">
        <v>15357767.281834956</v>
      </c>
      <c r="Z8" s="77">
        <v>15400139.755280683</v>
      </c>
      <c r="AA8" s="77">
        <v>15373538.30141633</v>
      </c>
      <c r="AB8" s="77">
        <v>15747993.500015343</v>
      </c>
      <c r="AC8" s="77">
        <v>15958376.884283289</v>
      </c>
      <c r="AD8" s="77">
        <v>16256350.351827422</v>
      </c>
      <c r="AE8" s="77">
        <v>14053206.11786079</v>
      </c>
      <c r="AF8" s="125">
        <v>16378074.125758275</v>
      </c>
      <c r="AG8" s="125">
        <v>16716048.058503287</v>
      </c>
      <c r="AH8" s="125">
        <v>17059036.119650628</v>
      </c>
      <c r="AI8" s="125">
        <v>17400694.308528576</v>
      </c>
      <c r="AJ8" s="125">
        <v>17747817.452187479</v>
      </c>
      <c r="AK8" s="125">
        <v>18092826.825051889</v>
      </c>
      <c r="AL8" s="125">
        <v>18456451.033225454</v>
      </c>
      <c r="AM8" s="125">
        <v>18825270.169454545</v>
      </c>
      <c r="AN8" s="125">
        <v>19198537.381575342</v>
      </c>
      <c r="AO8" s="125">
        <v>19576729.549652055</v>
      </c>
      <c r="AP8" s="125">
        <v>19960544.779469427</v>
      </c>
      <c r="AQ8" s="125">
        <v>19960520.25647622</v>
      </c>
      <c r="AR8" s="125">
        <v>19960176.421533864</v>
      </c>
      <c r="AS8" s="125">
        <v>19959267.839558054</v>
      </c>
      <c r="AT8" s="125">
        <v>19959071.3477557</v>
      </c>
      <c r="AU8" s="125">
        <v>19958752.104257181</v>
      </c>
      <c r="AV8" s="125">
        <v>19958752.104257181</v>
      </c>
      <c r="AW8" s="125">
        <v>19958752.104257181</v>
      </c>
      <c r="AX8" s="125">
        <v>19958752.104257181</v>
      </c>
      <c r="AY8" s="125">
        <v>19958752.104257181</v>
      </c>
      <c r="AZ8" s="125">
        <v>19958752.104257181</v>
      </c>
    </row>
    <row r="9" spans="1:52" x14ac:dyDescent="0.35">
      <c r="A9" t="s">
        <v>47</v>
      </c>
      <c r="B9" s="77">
        <v>3993459.5035520545</v>
      </c>
      <c r="C9" s="77">
        <v>3857961.2855203832</v>
      </c>
      <c r="D9" s="77">
        <v>3772072.477234466</v>
      </c>
      <c r="E9" s="77">
        <v>3593117.3848876711</v>
      </c>
      <c r="F9" s="77">
        <v>3312168.1587219723</v>
      </c>
      <c r="G9" s="77">
        <v>3207189.8938232879</v>
      </c>
      <c r="H9" s="77">
        <v>3059299.5545252059</v>
      </c>
      <c r="I9" s="77">
        <v>2921792.062890959</v>
      </c>
      <c r="J9" s="77">
        <v>2838808.2418342466</v>
      </c>
      <c r="K9" s="77">
        <v>2741010.0472027394</v>
      </c>
      <c r="L9" s="77">
        <v>2655444.4699879452</v>
      </c>
      <c r="M9" s="77">
        <v>2756597.6845315066</v>
      </c>
      <c r="N9" s="77">
        <v>2655171.074072876</v>
      </c>
      <c r="O9" s="77">
        <v>2524164.677381644</v>
      </c>
      <c r="P9" s="77">
        <v>2373579.1796906851</v>
      </c>
      <c r="Q9" s="77">
        <v>2258545.5045936983</v>
      </c>
      <c r="R9" s="77">
        <v>2326141.1910972605</v>
      </c>
      <c r="S9" s="77">
        <v>2546556.7443123288</v>
      </c>
      <c r="T9" s="77">
        <v>2566424.2033128762</v>
      </c>
      <c r="U9" s="77">
        <v>2445667.3434621915</v>
      </c>
      <c r="V9" s="77">
        <v>2460270.4310084926</v>
      </c>
      <c r="W9" s="77">
        <v>2517115.3019824652</v>
      </c>
      <c r="X9" s="77">
        <v>2576706.9097545203</v>
      </c>
      <c r="Y9" s="77">
        <v>2655908.6692268765</v>
      </c>
      <c r="Z9" s="77">
        <v>2574918.522347671</v>
      </c>
      <c r="AA9" s="77">
        <v>2538701.9307443835</v>
      </c>
      <c r="AB9" s="77">
        <v>2472954.9160980815</v>
      </c>
      <c r="AC9" s="77">
        <v>2442844.1343261371</v>
      </c>
      <c r="AD9" s="77">
        <v>2392833.913869123</v>
      </c>
      <c r="AE9" s="77">
        <v>2335092.3234533425</v>
      </c>
      <c r="AF9" s="125">
        <v>2370979.8970811507</v>
      </c>
      <c r="AG9" s="125">
        <v>2397112.1571638081</v>
      </c>
      <c r="AH9" s="125">
        <v>2423133.4461823283</v>
      </c>
      <c r="AI9" s="125">
        <v>2449410.6845555892</v>
      </c>
      <c r="AJ9" s="125">
        <v>2475977.2597078905</v>
      </c>
      <c r="AK9" s="125">
        <v>2502666.3650035886</v>
      </c>
      <c r="AL9" s="125">
        <v>2529444.6540722465</v>
      </c>
      <c r="AM9" s="125">
        <v>2556189.7578471228</v>
      </c>
      <c r="AN9" s="125">
        <v>2583068.5268100547</v>
      </c>
      <c r="AO9" s="125">
        <v>2610092.0913149044</v>
      </c>
      <c r="AP9" s="125">
        <v>2637260.418812986</v>
      </c>
      <c r="AQ9" s="125">
        <v>2637260.4188129865</v>
      </c>
      <c r="AR9" s="125">
        <v>2637260.418812986</v>
      </c>
      <c r="AS9" s="125">
        <v>2637260.418812986</v>
      </c>
      <c r="AT9" s="125">
        <v>2637260.418812986</v>
      </c>
      <c r="AU9" s="125">
        <v>2637260.4188129865</v>
      </c>
      <c r="AV9" s="125">
        <v>2637260.4188129865</v>
      </c>
      <c r="AW9" s="125">
        <v>2637260.4188129865</v>
      </c>
      <c r="AX9" s="125">
        <v>2637260.4188129865</v>
      </c>
      <c r="AY9" s="125">
        <v>2637260.4188129865</v>
      </c>
      <c r="AZ9" s="125">
        <v>2637260.4188129865</v>
      </c>
    </row>
    <row r="10" spans="1:52" x14ac:dyDescent="0.35">
      <c r="A10" s="78" t="s">
        <v>2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</row>
    <row r="11" spans="1:52" x14ac:dyDescent="0.35">
      <c r="A11" t="s">
        <v>3</v>
      </c>
      <c r="B11" s="77">
        <v>3497931.9408</v>
      </c>
      <c r="C11" s="77">
        <v>3640816.1080999998</v>
      </c>
      <c r="D11" s="77">
        <v>3944008.3327000006</v>
      </c>
      <c r="E11" s="77">
        <v>4117666.0183999995</v>
      </c>
      <c r="F11" s="77">
        <v>3938899.1370000001</v>
      </c>
      <c r="G11" s="77">
        <v>4030501.1074999995</v>
      </c>
      <c r="H11" s="77">
        <v>4013784.8399</v>
      </c>
      <c r="I11" s="77">
        <v>4248389.9836999988</v>
      </c>
      <c r="J11" s="77">
        <v>4343504.0734999999</v>
      </c>
      <c r="K11" s="77">
        <v>4220095.8643999994</v>
      </c>
      <c r="L11" s="77">
        <v>4242501.2886999995</v>
      </c>
      <c r="M11" s="77">
        <v>4380356.4097000007</v>
      </c>
      <c r="N11" s="77">
        <v>4554701.2196000004</v>
      </c>
      <c r="O11" s="77">
        <v>4766504.9390000002</v>
      </c>
      <c r="P11" s="77">
        <v>4785519.9368999992</v>
      </c>
      <c r="Q11" s="77">
        <v>5092175.0937000001</v>
      </c>
      <c r="R11" s="77">
        <v>5345366.7444000002</v>
      </c>
      <c r="S11" s="77">
        <v>5861348.870099999</v>
      </c>
      <c r="T11" s="77">
        <v>5521838.075699999</v>
      </c>
      <c r="U11" s="77">
        <v>5808289.7217999995</v>
      </c>
      <c r="V11" s="77">
        <v>6068631.6318999995</v>
      </c>
      <c r="W11" s="77">
        <v>5909967.9909999995</v>
      </c>
      <c r="X11" s="77">
        <v>5639665.9589</v>
      </c>
      <c r="Y11" s="77">
        <v>5430549.0546000004</v>
      </c>
      <c r="Z11" s="77">
        <v>5764452.3445999995</v>
      </c>
      <c r="AA11" s="77">
        <v>5791795.0887999991</v>
      </c>
      <c r="AB11" s="77">
        <v>5573270.6164999995</v>
      </c>
      <c r="AC11" s="77">
        <v>5662613.4823000003</v>
      </c>
      <c r="AD11" s="77">
        <v>5843612.1681000004</v>
      </c>
      <c r="AE11" s="77">
        <v>5679007.0475599999</v>
      </c>
      <c r="AF11" s="125">
        <v>5482547.1312800003</v>
      </c>
      <c r="AG11" s="125">
        <v>5391186.9433999993</v>
      </c>
      <c r="AH11" s="125">
        <v>5282198.2962399991</v>
      </c>
      <c r="AI11" s="125">
        <v>5173842.3991599996</v>
      </c>
      <c r="AJ11" s="125">
        <v>5076049.573760001</v>
      </c>
      <c r="AK11" s="125">
        <v>4984189.5420599999</v>
      </c>
      <c r="AL11" s="125">
        <v>4888650.7015900007</v>
      </c>
      <c r="AM11" s="125">
        <v>4793814.9881099993</v>
      </c>
      <c r="AN11" s="125">
        <v>4696359.7738300003</v>
      </c>
      <c r="AO11" s="125">
        <v>4598472.5220299996</v>
      </c>
      <c r="AP11" s="125">
        <v>4500996.6964800004</v>
      </c>
      <c r="AQ11" s="125">
        <v>4500996.6964800004</v>
      </c>
      <c r="AR11" s="125">
        <v>4500996.6964800004</v>
      </c>
      <c r="AS11" s="125">
        <v>4500996.6964800004</v>
      </c>
      <c r="AT11" s="125">
        <v>4500996.6964800004</v>
      </c>
      <c r="AU11" s="125">
        <v>4500996.6964800004</v>
      </c>
      <c r="AV11" s="125">
        <v>4500996.6964800004</v>
      </c>
      <c r="AW11" s="125">
        <v>4500996.6964800004</v>
      </c>
      <c r="AX11" s="125">
        <v>4500996.6964800004</v>
      </c>
      <c r="AY11" s="125">
        <v>4500996.6964800004</v>
      </c>
      <c r="AZ11" s="125">
        <v>4500996.6964800004</v>
      </c>
    </row>
    <row r="12" spans="1:52" x14ac:dyDescent="0.35">
      <c r="A12" t="s">
        <v>4</v>
      </c>
      <c r="B12" s="77">
        <v>1742195.4653999999</v>
      </c>
      <c r="C12" s="77">
        <v>1873756.2952000001</v>
      </c>
      <c r="D12" s="77">
        <v>2059199.7851</v>
      </c>
      <c r="E12" s="77">
        <v>2279425.7721899999</v>
      </c>
      <c r="F12" s="77">
        <v>2316038.4096499998</v>
      </c>
      <c r="G12" s="77">
        <v>2309658.6074600006</v>
      </c>
      <c r="H12" s="77">
        <v>2352365.2254499998</v>
      </c>
      <c r="I12" s="77">
        <v>2464690.2314999998</v>
      </c>
      <c r="J12" s="77">
        <v>2713233.0913299997</v>
      </c>
      <c r="K12" s="77">
        <v>2727644.7527599996</v>
      </c>
      <c r="L12" s="77">
        <v>2694019.5566099999</v>
      </c>
      <c r="M12" s="77">
        <v>2821933.3600300001</v>
      </c>
      <c r="N12" s="77">
        <v>2947674.2140100002</v>
      </c>
      <c r="O12" s="77">
        <v>2968590.4838999999</v>
      </c>
      <c r="P12" s="77">
        <v>3087389.7938000001</v>
      </c>
      <c r="Q12" s="77">
        <v>3459758.5522000003</v>
      </c>
      <c r="R12" s="77">
        <v>3350547.0336000007</v>
      </c>
      <c r="S12" s="77">
        <v>3647223.5135000004</v>
      </c>
      <c r="T12" s="77">
        <v>3769737.767</v>
      </c>
      <c r="U12" s="77">
        <v>3788000.2382000005</v>
      </c>
      <c r="V12" s="77">
        <v>3938736.0510999998</v>
      </c>
      <c r="W12" s="77">
        <v>4067765.3967000004</v>
      </c>
      <c r="X12" s="77">
        <v>4029172.8214999996</v>
      </c>
      <c r="Y12" s="77">
        <v>3804955.3866000008</v>
      </c>
      <c r="Z12" s="77">
        <v>3904813.9574999996</v>
      </c>
      <c r="AA12" s="77">
        <v>4038044.5621999996</v>
      </c>
      <c r="AB12" s="77">
        <v>4159034.1661</v>
      </c>
      <c r="AC12" s="77">
        <v>4149647.9109600005</v>
      </c>
      <c r="AD12" s="77">
        <v>4223200.9093599999</v>
      </c>
      <c r="AE12" s="77">
        <v>4159996.1343300003</v>
      </c>
      <c r="AF12" s="125">
        <v>4213385.4501900002</v>
      </c>
      <c r="AG12" s="125">
        <v>4215701.48135</v>
      </c>
      <c r="AH12" s="125">
        <v>4240971.76107</v>
      </c>
      <c r="AI12" s="125">
        <v>4258243.2236799998</v>
      </c>
      <c r="AJ12" s="125">
        <v>4264512.14628</v>
      </c>
      <c r="AK12" s="125">
        <v>4267274.7470899997</v>
      </c>
      <c r="AL12" s="125">
        <v>4271503.7510299999</v>
      </c>
      <c r="AM12" s="125">
        <v>4275233.0702100005</v>
      </c>
      <c r="AN12" s="125">
        <v>4278335.8219699999</v>
      </c>
      <c r="AO12" s="125">
        <v>4280146.9687000001</v>
      </c>
      <c r="AP12" s="125">
        <v>4279955.0736800004</v>
      </c>
      <c r="AQ12" s="125">
        <v>4279955.0736800004</v>
      </c>
      <c r="AR12" s="125">
        <v>4279955.0735499999</v>
      </c>
      <c r="AS12" s="125">
        <v>4279955.0736800004</v>
      </c>
      <c r="AT12" s="125">
        <v>4279955.0736800004</v>
      </c>
      <c r="AU12" s="125">
        <v>4279955.0736800004</v>
      </c>
      <c r="AV12" s="125">
        <v>4279955.0736800004</v>
      </c>
      <c r="AW12" s="125">
        <v>4279955.0736800004</v>
      </c>
      <c r="AX12" s="125">
        <v>4279955.0736800004</v>
      </c>
      <c r="AY12" s="125">
        <v>4279955.0736800004</v>
      </c>
      <c r="AZ12" s="125">
        <v>4279955.0736800004</v>
      </c>
    </row>
    <row r="13" spans="1:52" x14ac:dyDescent="0.35">
      <c r="A13" t="s">
        <v>5</v>
      </c>
      <c r="B13" s="77">
        <v>7022557.5823999997</v>
      </c>
      <c r="C13" s="77">
        <v>7501420.7168000005</v>
      </c>
      <c r="D13" s="77">
        <v>8173364.0329600004</v>
      </c>
      <c r="E13" s="77">
        <v>9080712.6018800009</v>
      </c>
      <c r="F13" s="77">
        <v>9215491.9902800005</v>
      </c>
      <c r="G13" s="77">
        <v>9164214.2159599997</v>
      </c>
      <c r="H13" s="77">
        <v>9289500.6060799994</v>
      </c>
      <c r="I13" s="77">
        <v>9626705.6549199987</v>
      </c>
      <c r="J13" s="77">
        <v>10437692.6274</v>
      </c>
      <c r="K13" s="77">
        <v>10510286.75928</v>
      </c>
      <c r="L13" s="77">
        <v>10359788.439799998</v>
      </c>
      <c r="M13" s="77">
        <v>10925574.258959999</v>
      </c>
      <c r="N13" s="77">
        <v>11645581.680699999</v>
      </c>
      <c r="O13" s="77">
        <v>11440981.1044</v>
      </c>
      <c r="P13" s="77">
        <v>11862345.5517</v>
      </c>
      <c r="Q13" s="77">
        <v>11443752.317099998</v>
      </c>
      <c r="R13" s="77">
        <v>11114709.283689002</v>
      </c>
      <c r="S13" s="77">
        <v>11484131.31897</v>
      </c>
      <c r="T13" s="77">
        <v>10579061.615040001</v>
      </c>
      <c r="U13" s="77">
        <v>10309427.05154</v>
      </c>
      <c r="V13" s="77">
        <v>10460754.31837</v>
      </c>
      <c r="W13" s="77">
        <v>10999742.947300002</v>
      </c>
      <c r="X13" s="77">
        <v>10351468.932979999</v>
      </c>
      <c r="Y13" s="77">
        <v>10268170.366639998</v>
      </c>
      <c r="Z13" s="77">
        <v>10681773.114460001</v>
      </c>
      <c r="AA13" s="77">
        <v>10568801.872440003</v>
      </c>
      <c r="AB13" s="77">
        <v>10335759.99533</v>
      </c>
      <c r="AC13" s="77">
        <v>10263285.098720001</v>
      </c>
      <c r="AD13" s="77">
        <v>10529277.96941</v>
      </c>
      <c r="AE13" s="77">
        <v>9999919.6046200022</v>
      </c>
      <c r="AF13" s="125">
        <v>10244078.986370001</v>
      </c>
      <c r="AG13" s="125">
        <v>10201924.702410001</v>
      </c>
      <c r="AH13" s="125">
        <v>10209407.523020001</v>
      </c>
      <c r="AI13" s="125">
        <v>10201838.28308</v>
      </c>
      <c r="AJ13" s="125">
        <v>10157919.34785</v>
      </c>
      <c r="AK13" s="125">
        <v>10124949.824689999</v>
      </c>
      <c r="AL13" s="125">
        <v>10085227.276180001</v>
      </c>
      <c r="AM13" s="125">
        <v>10081109.616830003</v>
      </c>
      <c r="AN13" s="125">
        <v>10030348.914209999</v>
      </c>
      <c r="AO13" s="125">
        <v>9969317.4119800013</v>
      </c>
      <c r="AP13" s="125">
        <v>9905278.2456200011</v>
      </c>
      <c r="AQ13" s="125">
        <v>9905398.8472700007</v>
      </c>
      <c r="AR13" s="125">
        <v>9907087.2781300023</v>
      </c>
      <c r="AS13" s="125">
        <v>9911549.560250001</v>
      </c>
      <c r="AT13" s="125">
        <v>9912514.3773300014</v>
      </c>
      <c r="AU13" s="125">
        <v>9914082.2065399997</v>
      </c>
      <c r="AV13" s="125">
        <v>9914082.2065399997</v>
      </c>
      <c r="AW13" s="125">
        <v>9914082.2065399997</v>
      </c>
      <c r="AX13" s="125">
        <v>9914082.2065399997</v>
      </c>
      <c r="AY13" s="125">
        <v>9914082.2065399997</v>
      </c>
      <c r="AZ13" s="125">
        <v>9914082.2065399997</v>
      </c>
    </row>
    <row r="14" spans="1:52" x14ac:dyDescent="0.35">
      <c r="A14" t="s">
        <v>13</v>
      </c>
      <c r="B14" s="77">
        <v>216611.64660000001</v>
      </c>
      <c r="C14" s="77">
        <v>221969.61799999999</v>
      </c>
      <c r="D14" s="77">
        <v>239663.35</v>
      </c>
      <c r="E14" s="77">
        <v>175301.92020000002</v>
      </c>
      <c r="F14" s="77">
        <v>223934.17430000001</v>
      </c>
      <c r="G14" s="77">
        <v>243061.3125</v>
      </c>
      <c r="H14" s="77">
        <v>263998.68690000003</v>
      </c>
      <c r="I14" s="77">
        <v>319738.04489999998</v>
      </c>
      <c r="J14" s="77">
        <v>354079.22530000005</v>
      </c>
      <c r="K14" s="77">
        <v>330270.82500000001</v>
      </c>
      <c r="L14" s="77">
        <v>487025.6496</v>
      </c>
      <c r="M14" s="77">
        <v>608220.58000000007</v>
      </c>
      <c r="N14" s="77">
        <v>703439.92949999997</v>
      </c>
      <c r="O14" s="77">
        <v>762582.92400000012</v>
      </c>
      <c r="P14" s="77">
        <v>864655.15500000003</v>
      </c>
      <c r="Q14" s="77">
        <v>764099.50769999996</v>
      </c>
      <c r="R14" s="77">
        <v>902081.12399999995</v>
      </c>
      <c r="S14" s="77">
        <v>1445148.1692999997</v>
      </c>
      <c r="T14" s="77">
        <v>1573509.3626000003</v>
      </c>
      <c r="U14" s="77">
        <v>1594660.8319999997</v>
      </c>
      <c r="V14" s="77">
        <v>1650625.9510000001</v>
      </c>
      <c r="W14" s="77">
        <v>1678820.8232000002</v>
      </c>
      <c r="X14" s="77">
        <v>1802961.94</v>
      </c>
      <c r="Y14" s="77">
        <v>1275816.7245999998</v>
      </c>
      <c r="Z14" s="77">
        <v>1352722.3084</v>
      </c>
      <c r="AA14" s="77">
        <v>1386248.7072000001</v>
      </c>
      <c r="AB14" s="77">
        <v>1233395.2677</v>
      </c>
      <c r="AC14" s="77">
        <v>1296125.6294</v>
      </c>
      <c r="AD14" s="77">
        <v>1208901.0043800001</v>
      </c>
      <c r="AE14" s="77">
        <v>935970.97132000013</v>
      </c>
      <c r="AF14" s="125">
        <v>798844.20551999996</v>
      </c>
      <c r="AG14" s="125">
        <v>0</v>
      </c>
      <c r="AH14" s="125">
        <v>0</v>
      </c>
      <c r="AI14" s="125">
        <v>0</v>
      </c>
      <c r="AJ14" s="125">
        <v>0</v>
      </c>
      <c r="AK14" s="125">
        <v>0</v>
      </c>
      <c r="AL14" s="125">
        <v>0</v>
      </c>
      <c r="AM14" s="125">
        <v>0</v>
      </c>
      <c r="AN14" s="125">
        <v>0</v>
      </c>
      <c r="AO14" s="125">
        <v>0</v>
      </c>
      <c r="AP14" s="125">
        <v>0</v>
      </c>
      <c r="AQ14" s="125">
        <v>0</v>
      </c>
      <c r="AR14" s="125">
        <v>0</v>
      </c>
      <c r="AS14" s="125">
        <v>0</v>
      </c>
      <c r="AT14" s="125">
        <v>0</v>
      </c>
      <c r="AU14" s="125">
        <v>0</v>
      </c>
      <c r="AV14" s="125">
        <v>0</v>
      </c>
      <c r="AW14" s="125">
        <v>0</v>
      </c>
      <c r="AX14" s="125">
        <v>0</v>
      </c>
      <c r="AY14" s="125">
        <v>0</v>
      </c>
      <c r="AZ14" s="125">
        <v>0</v>
      </c>
    </row>
    <row r="15" spans="1:52" x14ac:dyDescent="0.35">
      <c r="A15" s="78" t="s">
        <v>51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</row>
    <row r="16" spans="1:52" x14ac:dyDescent="0.35">
      <c r="A16" t="s">
        <v>217</v>
      </c>
      <c r="B16" s="77">
        <v>43278.3436</v>
      </c>
      <c r="C16" s="77">
        <v>35055.594799999999</v>
      </c>
      <c r="D16" s="77">
        <v>31857.197600000003</v>
      </c>
      <c r="E16" s="77">
        <v>34233.393199999999</v>
      </c>
      <c r="F16" s="77">
        <v>41390.101199999997</v>
      </c>
      <c r="G16" s="77">
        <v>26490.445199999998</v>
      </c>
      <c r="H16" s="77">
        <v>25372.741999999998</v>
      </c>
      <c r="I16" s="77">
        <v>18601.212</v>
      </c>
      <c r="J16" s="77">
        <v>14686.686</v>
      </c>
      <c r="K16" s="77">
        <v>12149.4576</v>
      </c>
      <c r="L16" s="77">
        <v>11941.250800000002</v>
      </c>
      <c r="M16" s="77">
        <v>11972.669599999999</v>
      </c>
      <c r="N16" s="77">
        <v>9702.2268000000004</v>
      </c>
      <c r="O16" s="77">
        <v>17446.8125</v>
      </c>
      <c r="P16" s="77">
        <v>14630.9</v>
      </c>
      <c r="Q16" s="77">
        <v>17650.404500000001</v>
      </c>
      <c r="R16" s="77">
        <v>22501.228499999997</v>
      </c>
      <c r="S16" s="77">
        <v>25169.817600000002</v>
      </c>
      <c r="T16" s="77">
        <v>26664.662399999997</v>
      </c>
      <c r="U16" s="77">
        <v>21869.036799999998</v>
      </c>
      <c r="V16" s="77">
        <v>23074.019200000002</v>
      </c>
      <c r="W16" s="77">
        <v>26303.298000000003</v>
      </c>
      <c r="X16" s="77">
        <v>17987.7745</v>
      </c>
      <c r="Y16" s="77">
        <v>18329.804400000001</v>
      </c>
      <c r="Z16" s="77">
        <v>10563.2197</v>
      </c>
      <c r="AA16" s="77">
        <v>11495.1968</v>
      </c>
      <c r="AB16" s="77">
        <v>9365.9679999999989</v>
      </c>
      <c r="AC16" s="77">
        <v>4720.2335999999996</v>
      </c>
      <c r="AD16" s="77">
        <v>4274.60736</v>
      </c>
      <c r="AE16" s="77">
        <v>4266.3737599999995</v>
      </c>
      <c r="AF16" s="125">
        <v>0</v>
      </c>
      <c r="AG16" s="125">
        <v>0</v>
      </c>
      <c r="AH16" s="125">
        <v>0</v>
      </c>
      <c r="AI16" s="125">
        <v>0</v>
      </c>
      <c r="AJ16" s="125">
        <v>0</v>
      </c>
      <c r="AK16" s="125">
        <v>0</v>
      </c>
      <c r="AL16" s="125">
        <v>0</v>
      </c>
      <c r="AM16" s="125">
        <v>0</v>
      </c>
      <c r="AN16" s="125">
        <v>0</v>
      </c>
      <c r="AO16" s="125">
        <v>0</v>
      </c>
      <c r="AP16" s="125">
        <v>0</v>
      </c>
      <c r="AQ16" s="125">
        <v>0</v>
      </c>
      <c r="AR16" s="125">
        <v>0</v>
      </c>
      <c r="AS16" s="125">
        <v>0</v>
      </c>
      <c r="AT16" s="125">
        <v>0</v>
      </c>
      <c r="AU16" s="125">
        <v>0</v>
      </c>
      <c r="AV16" s="125">
        <v>0</v>
      </c>
      <c r="AW16" s="125">
        <v>0</v>
      </c>
      <c r="AX16" s="125">
        <v>0</v>
      </c>
      <c r="AY16" s="125">
        <v>0</v>
      </c>
      <c r="AZ16" s="125">
        <v>0</v>
      </c>
    </row>
    <row r="17" spans="1:52" x14ac:dyDescent="0.35">
      <c r="A17" t="s">
        <v>11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  <c r="R17" s="77">
        <v>0</v>
      </c>
      <c r="S17" s="77">
        <v>0</v>
      </c>
      <c r="T17" s="77">
        <v>0</v>
      </c>
      <c r="U17" s="77">
        <v>0</v>
      </c>
      <c r="V17" s="77">
        <v>0</v>
      </c>
      <c r="W17" s="77">
        <v>0</v>
      </c>
      <c r="X17" s="77">
        <v>0</v>
      </c>
      <c r="Y17" s="77">
        <v>0</v>
      </c>
      <c r="Z17" s="77">
        <v>0</v>
      </c>
      <c r="AA17" s="77">
        <v>0</v>
      </c>
      <c r="AB17" s="77">
        <v>0</v>
      </c>
      <c r="AC17" s="77">
        <v>0</v>
      </c>
      <c r="AD17" s="77">
        <v>0</v>
      </c>
      <c r="AE17" s="77">
        <v>0</v>
      </c>
      <c r="AF17" s="125">
        <v>0</v>
      </c>
      <c r="AG17" s="125">
        <v>0</v>
      </c>
      <c r="AH17" s="125">
        <v>0</v>
      </c>
      <c r="AI17" s="125">
        <v>0</v>
      </c>
      <c r="AJ17" s="125">
        <v>0</v>
      </c>
      <c r="AK17" s="125">
        <v>0</v>
      </c>
      <c r="AL17" s="125">
        <v>0</v>
      </c>
      <c r="AM17" s="125">
        <v>0</v>
      </c>
      <c r="AN17" s="125">
        <v>0</v>
      </c>
      <c r="AO17" s="125">
        <v>0</v>
      </c>
      <c r="AP17" s="125">
        <v>0</v>
      </c>
      <c r="AQ17" s="125">
        <v>0</v>
      </c>
      <c r="AR17" s="125">
        <v>0</v>
      </c>
      <c r="AS17" s="125">
        <v>0</v>
      </c>
      <c r="AT17" s="125">
        <v>0</v>
      </c>
      <c r="AU17" s="125">
        <v>0</v>
      </c>
      <c r="AV17" s="125">
        <v>0</v>
      </c>
      <c r="AW17" s="125">
        <v>0</v>
      </c>
      <c r="AX17" s="125">
        <v>0</v>
      </c>
      <c r="AY17" s="125">
        <v>0</v>
      </c>
      <c r="AZ17" s="125">
        <v>0</v>
      </c>
    </row>
    <row r="18" spans="1:52" x14ac:dyDescent="0.35">
      <c r="A18" t="s">
        <v>176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  <c r="T18" s="77">
        <v>0</v>
      </c>
      <c r="U18" s="77">
        <v>0</v>
      </c>
      <c r="V18" s="77">
        <v>0</v>
      </c>
      <c r="W18" s="77">
        <v>0</v>
      </c>
      <c r="X18" s="77">
        <v>0</v>
      </c>
      <c r="Y18" s="77">
        <v>0</v>
      </c>
      <c r="Z18" s="77">
        <v>0</v>
      </c>
      <c r="AA18" s="77">
        <v>0</v>
      </c>
      <c r="AB18" s="77">
        <v>0</v>
      </c>
      <c r="AC18" s="77">
        <v>0</v>
      </c>
      <c r="AD18" s="77">
        <v>0</v>
      </c>
      <c r="AE18" s="77">
        <v>0</v>
      </c>
      <c r="AF18" s="125">
        <v>0</v>
      </c>
      <c r="AG18" s="125">
        <v>0</v>
      </c>
      <c r="AH18" s="125">
        <v>0</v>
      </c>
      <c r="AI18" s="125">
        <v>0</v>
      </c>
      <c r="AJ18" s="125">
        <v>0</v>
      </c>
      <c r="AK18" s="125">
        <v>0</v>
      </c>
      <c r="AL18" s="125">
        <v>0</v>
      </c>
      <c r="AM18" s="125">
        <v>0</v>
      </c>
      <c r="AN18" s="125">
        <v>0</v>
      </c>
      <c r="AO18" s="125">
        <v>0</v>
      </c>
      <c r="AP18" s="125">
        <v>0</v>
      </c>
      <c r="AQ18" s="125">
        <v>0</v>
      </c>
      <c r="AR18" s="125">
        <v>0</v>
      </c>
      <c r="AS18" s="125">
        <v>0</v>
      </c>
      <c r="AT18" s="125">
        <v>0</v>
      </c>
      <c r="AU18" s="125">
        <v>0</v>
      </c>
      <c r="AV18" s="125">
        <v>0</v>
      </c>
      <c r="AW18" s="125">
        <v>0</v>
      </c>
      <c r="AX18" s="125">
        <v>0</v>
      </c>
      <c r="AY18" s="125">
        <v>0</v>
      </c>
      <c r="AZ18" s="125">
        <v>0</v>
      </c>
    </row>
    <row r="19" spans="1:52" x14ac:dyDescent="0.35">
      <c r="A19" t="s">
        <v>52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  <c r="R19" s="77">
        <v>0</v>
      </c>
      <c r="S19" s="77">
        <v>0</v>
      </c>
      <c r="T19" s="77">
        <v>0</v>
      </c>
      <c r="U19" s="77">
        <v>0</v>
      </c>
      <c r="V19" s="77">
        <v>0</v>
      </c>
      <c r="W19" s="77">
        <v>0</v>
      </c>
      <c r="X19" s="77">
        <v>0</v>
      </c>
      <c r="Y19" s="77">
        <v>0</v>
      </c>
      <c r="Z19" s="77">
        <v>0</v>
      </c>
      <c r="AA19" s="77">
        <v>0</v>
      </c>
      <c r="AB19" s="77">
        <v>0</v>
      </c>
      <c r="AC19" s="77">
        <v>0</v>
      </c>
      <c r="AD19" s="77">
        <v>0</v>
      </c>
      <c r="AE19" s="77">
        <v>0</v>
      </c>
      <c r="AF19" s="125">
        <v>0</v>
      </c>
      <c r="AG19" s="125">
        <v>0</v>
      </c>
      <c r="AH19" s="125">
        <v>0</v>
      </c>
      <c r="AI19" s="125">
        <v>0</v>
      </c>
      <c r="AJ19" s="125">
        <v>0</v>
      </c>
      <c r="AK19" s="125">
        <v>0</v>
      </c>
      <c r="AL19" s="125">
        <v>0</v>
      </c>
      <c r="AM19" s="125">
        <v>0</v>
      </c>
      <c r="AN19" s="125">
        <v>0</v>
      </c>
      <c r="AO19" s="125">
        <v>0</v>
      </c>
      <c r="AP19" s="125">
        <v>0</v>
      </c>
      <c r="AQ19" s="125">
        <v>0</v>
      </c>
      <c r="AR19" s="125">
        <v>0</v>
      </c>
      <c r="AS19" s="125">
        <v>0</v>
      </c>
      <c r="AT19" s="125">
        <v>0</v>
      </c>
      <c r="AU19" s="125">
        <v>0</v>
      </c>
      <c r="AV19" s="125">
        <v>0</v>
      </c>
      <c r="AW19" s="125">
        <v>0</v>
      </c>
      <c r="AX19" s="125">
        <v>0</v>
      </c>
      <c r="AY19" s="125">
        <v>0</v>
      </c>
      <c r="AZ19" s="125">
        <v>0</v>
      </c>
    </row>
    <row r="20" spans="1:52" s="14" customFormat="1" x14ac:dyDescent="0.35">
      <c r="A20" s="14" t="s">
        <v>56</v>
      </c>
      <c r="B20" s="79">
        <f>SUM(B8:B19)</f>
        <v>27766295.011103559</v>
      </c>
      <c r="C20" s="79">
        <f t="shared" ref="C20:AZ20" si="0">SUM(C8:C19)</f>
        <v>28268686.836592384</v>
      </c>
      <c r="D20" s="79">
        <f t="shared" si="0"/>
        <v>28961802.713954467</v>
      </c>
      <c r="E20" s="79">
        <f t="shared" si="0"/>
        <v>30105431.974266678</v>
      </c>
      <c r="F20" s="79">
        <f t="shared" si="0"/>
        <v>29713110.59261097</v>
      </c>
      <c r="G20" s="79">
        <f t="shared" si="0"/>
        <v>29750015.741843786</v>
      </c>
      <c r="H20" s="79">
        <f t="shared" si="0"/>
        <v>29792781.059858702</v>
      </c>
      <c r="I20" s="79">
        <f t="shared" si="0"/>
        <v>29896580.435318958</v>
      </c>
      <c r="J20" s="79">
        <f t="shared" si="0"/>
        <v>30955171.398687746</v>
      </c>
      <c r="K20" s="79">
        <f t="shared" si="0"/>
        <v>30350525.342737738</v>
      </c>
      <c r="L20" s="79">
        <f>SUM(L8:L19)</f>
        <v>31035606.222872939</v>
      </c>
      <c r="M20" s="79">
        <f t="shared" si="0"/>
        <v>32152744.231288504</v>
      </c>
      <c r="N20" s="79">
        <f t="shared" si="0"/>
        <v>33558339.992739871</v>
      </c>
      <c r="O20" s="79">
        <f t="shared" si="0"/>
        <v>33912510.300243974</v>
      </c>
      <c r="P20" s="79">
        <f t="shared" si="0"/>
        <v>34169453.546198629</v>
      </c>
      <c r="Q20" s="79">
        <f>SUM(Q8:Q19)</f>
        <v>34410309.927901529</v>
      </c>
      <c r="R20" s="79">
        <f t="shared" si="0"/>
        <v>33947661.61206229</v>
      </c>
      <c r="S20" s="79">
        <f t="shared" si="0"/>
        <v>35331262.054814816</v>
      </c>
      <c r="T20" s="79">
        <f t="shared" si="0"/>
        <v>34709792.863213427</v>
      </c>
      <c r="U20" s="79">
        <f t="shared" si="0"/>
        <v>36344362.883073285</v>
      </c>
      <c r="V20" s="79">
        <f t="shared" si="0"/>
        <v>37141047.08133506</v>
      </c>
      <c r="W20" s="79">
        <f t="shared" si="0"/>
        <v>37635580.387251787</v>
      </c>
      <c r="X20" s="79">
        <f t="shared" si="0"/>
        <v>39830267.182539999</v>
      </c>
      <c r="Y20" s="79">
        <f t="shared" si="0"/>
        <v>38811497.287901834</v>
      </c>
      <c r="Z20" s="79">
        <f t="shared" si="0"/>
        <v>39689383.222288355</v>
      </c>
      <c r="AA20" s="79">
        <f t="shared" si="0"/>
        <v>39708625.659600712</v>
      </c>
      <c r="AB20" s="79">
        <f t="shared" si="0"/>
        <v>39531774.429743432</v>
      </c>
      <c r="AC20" s="79">
        <f t="shared" si="0"/>
        <v>39777613.373589426</v>
      </c>
      <c r="AD20" s="79">
        <f t="shared" si="0"/>
        <v>40458450.924306542</v>
      </c>
      <c r="AE20" s="79">
        <f t="shared" si="0"/>
        <v>37167458.57290414</v>
      </c>
      <c r="AF20" s="126">
        <f t="shared" si="0"/>
        <v>39487909.796199426</v>
      </c>
      <c r="AG20" s="126">
        <f>SUM(AG8:AG19)</f>
        <v>38921973.342827097</v>
      </c>
      <c r="AH20" s="126">
        <f t="shared" si="0"/>
        <v>39214747.146162957</v>
      </c>
      <c r="AI20" s="126">
        <f t="shared" si="0"/>
        <v>39484028.899004169</v>
      </c>
      <c r="AJ20" s="126">
        <f t="shared" si="0"/>
        <v>39722275.779785372</v>
      </c>
      <c r="AK20" s="126">
        <f t="shared" si="0"/>
        <v>39971907.303895473</v>
      </c>
      <c r="AL20" s="126">
        <f t="shared" si="0"/>
        <v>40231277.416097701</v>
      </c>
      <c r="AM20" s="126">
        <f t="shared" si="0"/>
        <v>40531617.602451667</v>
      </c>
      <c r="AN20" s="126">
        <f t="shared" si="0"/>
        <v>40786650.4183954</v>
      </c>
      <c r="AO20" s="126">
        <f t="shared" si="0"/>
        <v>41034758.543676957</v>
      </c>
      <c r="AP20" s="126">
        <f t="shared" si="0"/>
        <v>41284035.214062408</v>
      </c>
      <c r="AQ20" s="126">
        <f t="shared" si="0"/>
        <v>41284131.2927192</v>
      </c>
      <c r="AR20" s="126">
        <f t="shared" si="0"/>
        <v>41285475.888506852</v>
      </c>
      <c r="AS20" s="126">
        <f t="shared" si="0"/>
        <v>41289029.588781036</v>
      </c>
      <c r="AT20" s="126">
        <f t="shared" si="0"/>
        <v>41289797.914058685</v>
      </c>
      <c r="AU20" s="126">
        <f t="shared" si="0"/>
        <v>41291046.499770164</v>
      </c>
      <c r="AV20" s="126">
        <f t="shared" si="0"/>
        <v>41291046.499770164</v>
      </c>
      <c r="AW20" s="126">
        <f t="shared" si="0"/>
        <v>41291046.499770164</v>
      </c>
      <c r="AX20" s="126">
        <f t="shared" si="0"/>
        <v>41291046.499770164</v>
      </c>
      <c r="AY20" s="126">
        <f t="shared" si="0"/>
        <v>41291046.499770164</v>
      </c>
      <c r="AZ20" s="126">
        <f t="shared" si="0"/>
        <v>41291046.499770164</v>
      </c>
    </row>
    <row r="21" spans="1:52" x14ac:dyDescent="0.35">
      <c r="A21" s="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52" x14ac:dyDescent="0.35">
      <c r="A22" s="15" t="s">
        <v>218</v>
      </c>
    </row>
    <row r="23" spans="1:52" s="5" customFormat="1" x14ac:dyDescent="0.35">
      <c r="A23" s="5" t="s">
        <v>55</v>
      </c>
      <c r="B23" s="5">
        <v>1990</v>
      </c>
      <c r="C23" s="5">
        <v>1991</v>
      </c>
      <c r="D23" s="5">
        <v>1992</v>
      </c>
      <c r="E23" s="5">
        <v>1993</v>
      </c>
      <c r="F23" s="5">
        <v>1994</v>
      </c>
      <c r="G23" s="5">
        <v>1995</v>
      </c>
      <c r="H23" s="5">
        <v>1996</v>
      </c>
      <c r="I23" s="5">
        <v>1997</v>
      </c>
      <c r="J23" s="5">
        <v>1998</v>
      </c>
      <c r="K23" s="5">
        <v>1999</v>
      </c>
      <c r="L23" s="5">
        <v>2000</v>
      </c>
      <c r="M23" s="5">
        <v>2001</v>
      </c>
      <c r="N23" s="5">
        <v>2002</v>
      </c>
      <c r="O23" s="5">
        <v>2003</v>
      </c>
      <c r="P23" s="5">
        <v>2004</v>
      </c>
      <c r="Q23" s="5">
        <v>2005</v>
      </c>
      <c r="R23" s="5">
        <v>2006</v>
      </c>
      <c r="S23" s="5">
        <v>2007</v>
      </c>
      <c r="T23" s="5">
        <v>2008</v>
      </c>
      <c r="U23" s="5">
        <v>2009</v>
      </c>
      <c r="V23" s="5">
        <v>2010</v>
      </c>
      <c r="W23" s="5">
        <v>2011</v>
      </c>
      <c r="X23" s="5">
        <v>2012</v>
      </c>
      <c r="Y23" s="5">
        <v>2013</v>
      </c>
      <c r="Z23" s="5">
        <v>2014</v>
      </c>
      <c r="AA23" s="5">
        <v>2015</v>
      </c>
      <c r="AB23" s="5">
        <v>2016</v>
      </c>
      <c r="AC23" s="5">
        <v>2017</v>
      </c>
      <c r="AD23" s="5">
        <v>2018</v>
      </c>
      <c r="AE23" s="5">
        <v>2019</v>
      </c>
      <c r="AF23" s="5">
        <v>2020</v>
      </c>
      <c r="AG23" s="5">
        <v>2021</v>
      </c>
      <c r="AH23" s="5">
        <v>2022</v>
      </c>
      <c r="AI23" s="5">
        <v>2023</v>
      </c>
      <c r="AJ23" s="5">
        <v>2024</v>
      </c>
      <c r="AK23" s="5">
        <v>2025</v>
      </c>
      <c r="AL23" s="5">
        <v>2026</v>
      </c>
      <c r="AM23" s="5">
        <v>2027</v>
      </c>
      <c r="AN23" s="5">
        <v>2028</v>
      </c>
      <c r="AO23" s="5">
        <v>2029</v>
      </c>
      <c r="AP23" s="5">
        <v>2030</v>
      </c>
      <c r="AQ23" s="5">
        <v>2031</v>
      </c>
      <c r="AR23" s="5">
        <v>2032</v>
      </c>
      <c r="AS23" s="5">
        <v>2033</v>
      </c>
      <c r="AT23" s="5">
        <v>2034</v>
      </c>
      <c r="AU23" s="5">
        <v>2035</v>
      </c>
      <c r="AV23" s="5">
        <v>2036</v>
      </c>
      <c r="AW23" s="5">
        <v>2037</v>
      </c>
      <c r="AX23" s="5">
        <v>2038</v>
      </c>
      <c r="AY23" s="5">
        <v>2039</v>
      </c>
      <c r="AZ23" s="5">
        <v>2040</v>
      </c>
    </row>
    <row r="24" spans="1:52" x14ac:dyDescent="0.35">
      <c r="A24" t="s">
        <v>0</v>
      </c>
      <c r="B24" s="77">
        <v>2964267.4043049999</v>
      </c>
      <c r="C24" s="77">
        <v>2888843.7883949997</v>
      </c>
      <c r="D24" s="77">
        <v>2751142.9454799998</v>
      </c>
      <c r="E24" s="77">
        <v>2737532.6485049995</v>
      </c>
      <c r="F24" s="77">
        <v>2653101.8250599997</v>
      </c>
      <c r="G24" s="77">
        <v>2635338.6102500004</v>
      </c>
      <c r="H24" s="77">
        <v>2606262.8660799996</v>
      </c>
      <c r="I24" s="77">
        <v>2648493.1974599995</v>
      </c>
      <c r="J24" s="77">
        <v>2798673.3775049997</v>
      </c>
      <c r="K24" s="77">
        <v>2677457.7845850005</v>
      </c>
      <c r="L24" s="77">
        <v>1959270.38735</v>
      </c>
      <c r="M24" s="77">
        <v>1732414.2026399998</v>
      </c>
      <c r="N24" s="77">
        <v>1554457.7124349999</v>
      </c>
      <c r="O24" s="77">
        <v>1280836.5065021915</v>
      </c>
      <c r="P24" s="77">
        <v>1098245.1447912329</v>
      </c>
      <c r="Q24" s="77">
        <v>1110074.7821873974</v>
      </c>
      <c r="R24" s="77">
        <v>1058241.1778671232</v>
      </c>
      <c r="S24" s="77">
        <v>1012869.5779865754</v>
      </c>
      <c r="T24" s="77">
        <v>927918.62794054789</v>
      </c>
      <c r="U24" s="77">
        <v>854020.30171780824</v>
      </c>
      <c r="V24" s="77">
        <v>865521.74302356143</v>
      </c>
      <c r="W24" s="77">
        <v>739733.46029205481</v>
      </c>
      <c r="X24" s="77">
        <v>754993.90679808205</v>
      </c>
      <c r="Y24" s="77">
        <v>771300.91591041093</v>
      </c>
      <c r="Z24" s="77">
        <v>750667.6253912329</v>
      </c>
      <c r="AA24" s="77">
        <v>768458.54066356167</v>
      </c>
      <c r="AB24" s="77">
        <v>820385.24173369852</v>
      </c>
      <c r="AC24" s="77">
        <v>848528.98275123292</v>
      </c>
      <c r="AD24" s="77">
        <v>843147.60597106861</v>
      </c>
      <c r="AE24" s="77">
        <v>854810.34690643824</v>
      </c>
      <c r="AF24" s="125">
        <v>794348.25043476711</v>
      </c>
      <c r="AG24" s="125">
        <v>734891.15883638361</v>
      </c>
      <c r="AH24" s="125">
        <v>673720.94106145203</v>
      </c>
      <c r="AI24" s="125">
        <v>610923.31178169849</v>
      </c>
      <c r="AJ24" s="125">
        <v>546287.13374854787</v>
      </c>
      <c r="AK24" s="125">
        <v>480043.17527758901</v>
      </c>
      <c r="AL24" s="125">
        <v>411833.00874912331</v>
      </c>
      <c r="AM24" s="125">
        <v>341930.75863852055</v>
      </c>
      <c r="AN24" s="125">
        <v>270338.00151298632</v>
      </c>
      <c r="AO24" s="125">
        <v>196929.32756030135</v>
      </c>
      <c r="AP24" s="125">
        <v>121745.02651871233</v>
      </c>
      <c r="AQ24" s="125">
        <v>121745.02651871233</v>
      </c>
      <c r="AR24" s="125">
        <v>121745.02651871233</v>
      </c>
      <c r="AS24" s="125">
        <v>121745.02651871233</v>
      </c>
      <c r="AT24" s="125">
        <v>121745.02651871233</v>
      </c>
      <c r="AU24" s="125">
        <v>121745.02651871233</v>
      </c>
      <c r="AV24" s="125">
        <v>121745.02651871233</v>
      </c>
      <c r="AW24" s="125">
        <v>121745.02651871233</v>
      </c>
      <c r="AX24" s="125">
        <v>121745.02651871233</v>
      </c>
      <c r="AY24" s="125">
        <v>121745.02651871233</v>
      </c>
      <c r="AZ24" s="125">
        <v>121745.02651871233</v>
      </c>
    </row>
    <row r="25" spans="1:52" x14ac:dyDescent="0.35">
      <c r="A25" t="s">
        <v>47</v>
      </c>
      <c r="B25" s="77">
        <v>3374531.651557534</v>
      </c>
      <c r="C25" s="77">
        <v>3588834.5691583557</v>
      </c>
      <c r="D25" s="77">
        <v>3790262.8689804934</v>
      </c>
      <c r="E25" s="77">
        <v>3879087.2276540818</v>
      </c>
      <c r="F25" s="77">
        <v>3751545.6801286023</v>
      </c>
      <c r="G25" s="77">
        <v>3846292.3535238355</v>
      </c>
      <c r="H25" s="77">
        <v>3914571.597645754</v>
      </c>
      <c r="I25" s="77">
        <v>3845450.3614586303</v>
      </c>
      <c r="J25" s="77">
        <v>3707220.6248438358</v>
      </c>
      <c r="K25" s="77">
        <v>3607416.3326180824</v>
      </c>
      <c r="L25" s="77">
        <v>3611847.4488539724</v>
      </c>
      <c r="M25" s="77">
        <v>3760620.8570189038</v>
      </c>
      <c r="N25" s="77">
        <v>3457752.827969315</v>
      </c>
      <c r="O25" s="77">
        <v>3184262.6302093146</v>
      </c>
      <c r="P25" s="77">
        <v>2913287.9924616441</v>
      </c>
      <c r="Q25" s="77">
        <v>2637630.3527139723</v>
      </c>
      <c r="R25" s="77">
        <v>2555517.2318553422</v>
      </c>
      <c r="S25" s="77">
        <v>2800656.5346800005</v>
      </c>
      <c r="T25" s="77">
        <v>2633767.1872509588</v>
      </c>
      <c r="U25" s="77">
        <v>2456754.9071594519</v>
      </c>
      <c r="V25" s="77">
        <v>2391097.2116715065</v>
      </c>
      <c r="W25" s="77">
        <v>2494614.3976454791</v>
      </c>
      <c r="X25" s="77">
        <v>2426228.2311876714</v>
      </c>
      <c r="Y25" s="77">
        <v>2466414.0498104109</v>
      </c>
      <c r="Z25" s="77">
        <v>2454252.815938904</v>
      </c>
      <c r="AA25" s="77">
        <v>2344866.5095821917</v>
      </c>
      <c r="AB25" s="77">
        <v>2349515.9095389042</v>
      </c>
      <c r="AC25" s="77">
        <v>2261590.685722712</v>
      </c>
      <c r="AD25" s="77">
        <v>2233860.9946999177</v>
      </c>
      <c r="AE25" s="77">
        <v>2150992.7161799725</v>
      </c>
      <c r="AF25" s="125">
        <v>2205914.9573675888</v>
      </c>
      <c r="AG25" s="125">
        <v>2194566.7515303562</v>
      </c>
      <c r="AH25" s="125">
        <v>2181248.7781558633</v>
      </c>
      <c r="AI25" s="125">
        <v>2168407.5615902189</v>
      </c>
      <c r="AJ25" s="125">
        <v>2156265.5703476435</v>
      </c>
      <c r="AK25" s="125">
        <v>2143710.704822219</v>
      </c>
      <c r="AL25" s="125">
        <v>2130520.538486274</v>
      </c>
      <c r="AM25" s="125">
        <v>2115879.5363256708</v>
      </c>
      <c r="AN25" s="125">
        <v>2100899.8019552599</v>
      </c>
      <c r="AO25" s="125">
        <v>2085655.4835249311</v>
      </c>
      <c r="AP25" s="125">
        <v>2070146.5785151231</v>
      </c>
      <c r="AQ25" s="125">
        <v>2070146.5785151231</v>
      </c>
      <c r="AR25" s="125">
        <v>2070146.5785151231</v>
      </c>
      <c r="AS25" s="125">
        <v>2070146.5785151231</v>
      </c>
      <c r="AT25" s="125">
        <v>2070146.5785151231</v>
      </c>
      <c r="AU25" s="125">
        <v>2070146.5785151231</v>
      </c>
      <c r="AV25" s="125">
        <v>2070146.5785151231</v>
      </c>
      <c r="AW25" s="125">
        <v>2070146.5785151231</v>
      </c>
      <c r="AX25" s="125">
        <v>2070146.5785151231</v>
      </c>
      <c r="AY25" s="125">
        <v>2070146.5785151231</v>
      </c>
      <c r="AZ25" s="125">
        <v>2070146.5785151231</v>
      </c>
    </row>
    <row r="26" spans="1:52" x14ac:dyDescent="0.35">
      <c r="A26" s="78" t="s">
        <v>2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</row>
    <row r="27" spans="1:52" x14ac:dyDescent="0.35">
      <c r="A27" t="s">
        <v>3</v>
      </c>
      <c r="B27" s="77">
        <v>323748.69130000001</v>
      </c>
      <c r="C27" s="77">
        <v>329088.12220000004</v>
      </c>
      <c r="D27" s="77">
        <v>367956.73400000005</v>
      </c>
      <c r="E27" s="77">
        <v>393898.32519999996</v>
      </c>
      <c r="F27" s="77">
        <v>385081.63800000004</v>
      </c>
      <c r="G27" s="77">
        <v>417965.89600000007</v>
      </c>
      <c r="H27" s="77">
        <v>435344.04220000003</v>
      </c>
      <c r="I27" s="77">
        <v>480960.35840000003</v>
      </c>
      <c r="J27" s="77">
        <v>515082.48670000001</v>
      </c>
      <c r="K27" s="77">
        <v>520813.51010000007</v>
      </c>
      <c r="L27" s="77">
        <v>561411.58510000003</v>
      </c>
      <c r="M27" s="77">
        <v>582045.73120000004</v>
      </c>
      <c r="N27" s="77">
        <v>591668.68699999992</v>
      </c>
      <c r="O27" s="77">
        <v>634158.73450000002</v>
      </c>
      <c r="P27" s="77">
        <v>636244.95010000002</v>
      </c>
      <c r="Q27" s="77">
        <v>510734.76539999992</v>
      </c>
      <c r="R27" s="77">
        <v>377230.61170000001</v>
      </c>
      <c r="S27" s="77">
        <v>245327.93980000002</v>
      </c>
      <c r="T27" s="77">
        <v>197334.89400000003</v>
      </c>
      <c r="U27" s="77">
        <v>182909.98180000001</v>
      </c>
      <c r="V27" s="77">
        <v>142670.63040000002</v>
      </c>
      <c r="W27" s="77">
        <v>115895.01110000002</v>
      </c>
      <c r="X27" s="77">
        <v>113269.87150000001</v>
      </c>
      <c r="Y27" s="77">
        <v>112443.0211</v>
      </c>
      <c r="Z27" s="77">
        <v>104195.34740000003</v>
      </c>
      <c r="AA27" s="77">
        <v>99734.912600000011</v>
      </c>
      <c r="AB27" s="77">
        <v>95754.327699999994</v>
      </c>
      <c r="AC27" s="77">
        <v>97822.873900000021</v>
      </c>
      <c r="AD27" s="77">
        <v>110389.8242</v>
      </c>
      <c r="AE27" s="77">
        <v>94887.357400000008</v>
      </c>
      <c r="AF27" s="125">
        <v>84621.709970000011</v>
      </c>
      <c r="AG27" s="125">
        <v>78202.536829999997</v>
      </c>
      <c r="AH27" s="125">
        <v>71690.190830000007</v>
      </c>
      <c r="AI27" s="125">
        <v>65366.049639999997</v>
      </c>
      <c r="AJ27" s="125">
        <v>59345.72916000001</v>
      </c>
      <c r="AK27" s="125">
        <v>53550.778279999999</v>
      </c>
      <c r="AL27" s="125">
        <v>47871.309440000005</v>
      </c>
      <c r="AM27" s="125">
        <v>42357.705280000002</v>
      </c>
      <c r="AN27" s="125">
        <v>36982.939880000005</v>
      </c>
      <c r="AO27" s="125">
        <v>31770.890459999999</v>
      </c>
      <c r="AP27" s="125">
        <v>26729.037320000003</v>
      </c>
      <c r="AQ27" s="125">
        <v>26729.037320000003</v>
      </c>
      <c r="AR27" s="125">
        <v>26729.037320000003</v>
      </c>
      <c r="AS27" s="125">
        <v>26729.037320000003</v>
      </c>
      <c r="AT27" s="125">
        <v>26729.037320000003</v>
      </c>
      <c r="AU27" s="125">
        <v>26729.037320000003</v>
      </c>
      <c r="AV27" s="125">
        <v>26729.037320000003</v>
      </c>
      <c r="AW27" s="125">
        <v>26729.037320000003</v>
      </c>
      <c r="AX27" s="125">
        <v>26729.037320000003</v>
      </c>
      <c r="AY27" s="125">
        <v>26729.037320000003</v>
      </c>
      <c r="AZ27" s="125">
        <v>26729.037320000003</v>
      </c>
    </row>
    <row r="28" spans="1:52" x14ac:dyDescent="0.35">
      <c r="A28" t="s">
        <v>4</v>
      </c>
      <c r="B28" s="77">
        <v>93005.039400000009</v>
      </c>
      <c r="C28" s="77">
        <v>88918.094100000002</v>
      </c>
      <c r="D28" s="77">
        <v>85404.599300000002</v>
      </c>
      <c r="E28" s="77">
        <v>90469.481039999999</v>
      </c>
      <c r="F28" s="77">
        <v>87375.397599999997</v>
      </c>
      <c r="G28" s="77">
        <v>83499.277059999993</v>
      </c>
      <c r="H28" s="77">
        <v>80608.008499999996</v>
      </c>
      <c r="I28" s="77">
        <v>80181.930699999997</v>
      </c>
      <c r="J28" s="77">
        <v>83712.110579999993</v>
      </c>
      <c r="K28" s="77">
        <v>79621.651559999984</v>
      </c>
      <c r="L28" s="77">
        <v>78501.232260000004</v>
      </c>
      <c r="M28" s="77">
        <v>82083.561780000018</v>
      </c>
      <c r="N28" s="77">
        <v>85665.565260000003</v>
      </c>
      <c r="O28" s="77">
        <v>86046.1008</v>
      </c>
      <c r="P28" s="77">
        <v>89411.024999999994</v>
      </c>
      <c r="Q28" s="77">
        <v>55532.979500000001</v>
      </c>
      <c r="R28" s="77">
        <v>43612.100699999995</v>
      </c>
      <c r="S28" s="77">
        <v>32229.996300000003</v>
      </c>
      <c r="T28" s="77">
        <v>24928.4643</v>
      </c>
      <c r="U28" s="77">
        <v>18538.337100000001</v>
      </c>
      <c r="V28" s="77">
        <v>19276.032899999998</v>
      </c>
      <c r="W28" s="77">
        <v>14676.4234</v>
      </c>
      <c r="X28" s="77">
        <v>13015.461799999999</v>
      </c>
      <c r="Y28" s="77">
        <v>13963.6842</v>
      </c>
      <c r="Z28" s="77">
        <v>17441.7677</v>
      </c>
      <c r="AA28" s="77">
        <v>13545.199799999999</v>
      </c>
      <c r="AB28" s="77">
        <v>11980.0908</v>
      </c>
      <c r="AC28" s="77">
        <v>10972.781860000001</v>
      </c>
      <c r="AD28" s="77">
        <v>21235.453990000002</v>
      </c>
      <c r="AE28" s="77">
        <v>19777.462799999998</v>
      </c>
      <c r="AF28" s="125">
        <v>18614.072820000001</v>
      </c>
      <c r="AG28" s="125">
        <v>17737.62183</v>
      </c>
      <c r="AH28" s="125">
        <v>16953.509819999996</v>
      </c>
      <c r="AI28" s="125">
        <v>16130.053090000001</v>
      </c>
      <c r="AJ28" s="125">
        <v>15261.54653</v>
      </c>
      <c r="AK28" s="125">
        <v>14380.160359999998</v>
      </c>
      <c r="AL28" s="125">
        <v>13503.811179999999</v>
      </c>
      <c r="AM28" s="125">
        <v>12625.77594</v>
      </c>
      <c r="AN28" s="125">
        <v>11746.018369999998</v>
      </c>
      <c r="AO28" s="125">
        <v>10863.240379999999</v>
      </c>
      <c r="AP28" s="125">
        <v>9976.5852599999998</v>
      </c>
      <c r="AQ28" s="125">
        <v>9976.5852599999998</v>
      </c>
      <c r="AR28" s="125">
        <v>9976.5852599999998</v>
      </c>
      <c r="AS28" s="125">
        <v>9976.5852599999998</v>
      </c>
      <c r="AT28" s="125">
        <v>9976.5852599999998</v>
      </c>
      <c r="AU28" s="125">
        <v>9976.5852599999998</v>
      </c>
      <c r="AV28" s="125">
        <v>9976.5852599999998</v>
      </c>
      <c r="AW28" s="125">
        <v>9976.5852599999998</v>
      </c>
      <c r="AX28" s="125">
        <v>9976.5852599999998</v>
      </c>
      <c r="AY28" s="125">
        <v>9976.5852599999998</v>
      </c>
      <c r="AZ28" s="125">
        <v>9976.5852599999998</v>
      </c>
    </row>
    <row r="29" spans="1:52" x14ac:dyDescent="0.35">
      <c r="A29" t="s">
        <v>5</v>
      </c>
      <c r="B29" s="77">
        <v>437261.05219999998</v>
      </c>
      <c r="C29" s="77">
        <v>423388.35179999995</v>
      </c>
      <c r="D29" s="77">
        <v>416236.13150000002</v>
      </c>
      <c r="E29" s="77">
        <v>422513.76930000004</v>
      </c>
      <c r="F29" s="77">
        <v>390934.8455</v>
      </c>
      <c r="G29" s="77">
        <v>349813.88839999994</v>
      </c>
      <c r="H29" s="77">
        <v>317589.76370000001</v>
      </c>
      <c r="I29" s="77">
        <v>289569.93930000003</v>
      </c>
      <c r="J29" s="77">
        <v>273841.82689999999</v>
      </c>
      <c r="K29" s="77">
        <v>233969.71819999997</v>
      </c>
      <c r="L29" s="77">
        <v>230619.47210000001</v>
      </c>
      <c r="M29" s="77">
        <v>220982.6906</v>
      </c>
      <c r="N29" s="77">
        <v>236174.2481</v>
      </c>
      <c r="O29" s="77">
        <v>236474.57160000002</v>
      </c>
      <c r="P29" s="77">
        <v>219113.38890000002</v>
      </c>
      <c r="Q29" s="77">
        <v>225237.69680000001</v>
      </c>
      <c r="R29" s="77">
        <v>249126.98509999999</v>
      </c>
      <c r="S29" s="77">
        <v>264303.83510000003</v>
      </c>
      <c r="T29" s="77">
        <v>189417.79029999999</v>
      </c>
      <c r="U29" s="77">
        <v>127539.3037</v>
      </c>
      <c r="V29" s="77">
        <v>131032.41330000001</v>
      </c>
      <c r="W29" s="77">
        <v>102825.82019999999</v>
      </c>
      <c r="X29" s="77">
        <v>81299.578700000013</v>
      </c>
      <c r="Y29" s="77">
        <v>80800.963500000013</v>
      </c>
      <c r="Z29" s="77">
        <v>70732.302500000005</v>
      </c>
      <c r="AA29" s="77">
        <v>56392.3606</v>
      </c>
      <c r="AB29" s="77">
        <v>50417.388500000001</v>
      </c>
      <c r="AC29" s="77">
        <v>46928.686080000007</v>
      </c>
      <c r="AD29" s="77">
        <v>47427.450219999999</v>
      </c>
      <c r="AE29" s="77">
        <v>45614.72567</v>
      </c>
      <c r="AF29" s="125">
        <v>44389.938799999996</v>
      </c>
      <c r="AG29" s="125">
        <v>42489.463049999998</v>
      </c>
      <c r="AH29" s="125">
        <v>40805.281560000003</v>
      </c>
      <c r="AI29" s="125">
        <v>39050.613140000001</v>
      </c>
      <c r="AJ29" s="125">
        <v>37166.490120000002</v>
      </c>
      <c r="AK29" s="125">
        <v>35325.985070000002</v>
      </c>
      <c r="AL29" s="125">
        <v>33483.114539999995</v>
      </c>
      <c r="AM29" s="125">
        <v>31762.265189999998</v>
      </c>
      <c r="AN29" s="125">
        <v>29905.15425</v>
      </c>
      <c r="AO29" s="125">
        <v>28037.425810000001</v>
      </c>
      <c r="AP29" s="125">
        <v>26182.913629999999</v>
      </c>
      <c r="AQ29" s="125">
        <v>26182.913629999999</v>
      </c>
      <c r="AR29" s="125">
        <v>26182.913629999999</v>
      </c>
      <c r="AS29" s="125">
        <v>26182.913629999999</v>
      </c>
      <c r="AT29" s="125">
        <v>26182.913629999999</v>
      </c>
      <c r="AU29" s="125">
        <v>26182.913629999999</v>
      </c>
      <c r="AV29" s="125">
        <v>26182.913629999999</v>
      </c>
      <c r="AW29" s="125">
        <v>26182.913629999999</v>
      </c>
      <c r="AX29" s="125">
        <v>26182.913629999999</v>
      </c>
      <c r="AY29" s="125">
        <v>26182.913629999999</v>
      </c>
      <c r="AZ29" s="125">
        <v>26182.913629999999</v>
      </c>
    </row>
    <row r="30" spans="1:52" x14ac:dyDescent="0.35">
      <c r="A30" t="s">
        <v>13</v>
      </c>
      <c r="B30" s="77">
        <v>169468.79019999999</v>
      </c>
      <c r="C30" s="77">
        <v>153749.196</v>
      </c>
      <c r="D30" s="77">
        <v>166601.59999999998</v>
      </c>
      <c r="E30" s="77">
        <v>109639.1194</v>
      </c>
      <c r="F30" s="77">
        <v>127720.24209999999</v>
      </c>
      <c r="G30" s="77">
        <v>126461.5775</v>
      </c>
      <c r="H30" s="77">
        <v>129213.0143</v>
      </c>
      <c r="I30" s="77">
        <v>146298.29119999998</v>
      </c>
      <c r="J30" s="77">
        <v>152309.11909999998</v>
      </c>
      <c r="K30" s="77">
        <v>132855.95499999999</v>
      </c>
      <c r="L30" s="77">
        <v>116041.1044</v>
      </c>
      <c r="M30" s="77">
        <v>104753.03599999999</v>
      </c>
      <c r="N30" s="77">
        <v>99011.821500000005</v>
      </c>
      <c r="O30" s="77">
        <v>95246.263000000006</v>
      </c>
      <c r="P30" s="77">
        <v>87172.112999999998</v>
      </c>
      <c r="Q30" s="77">
        <v>68066.573000000004</v>
      </c>
      <c r="R30" s="77">
        <v>48811.270000000004</v>
      </c>
      <c r="S30" s="77">
        <v>26827.175000000003</v>
      </c>
      <c r="T30" s="77">
        <v>14851.338</v>
      </c>
      <c r="U30" s="77">
        <v>7054.6</v>
      </c>
      <c r="V30" s="77">
        <v>0</v>
      </c>
      <c r="W30" s="77">
        <v>0</v>
      </c>
      <c r="X30" s="77">
        <v>0</v>
      </c>
      <c r="Y30" s="77">
        <v>183441.78959999999</v>
      </c>
      <c r="Z30" s="77">
        <v>161085.62300000002</v>
      </c>
      <c r="AA30" s="77">
        <v>165691.14650000003</v>
      </c>
      <c r="AB30" s="77">
        <v>159444.5295</v>
      </c>
      <c r="AC30" s="77">
        <v>167396.299</v>
      </c>
      <c r="AD30" s="77">
        <v>165128.35730000003</v>
      </c>
      <c r="AE30" s="77">
        <v>121677.95220000001</v>
      </c>
      <c r="AF30" s="125">
        <v>110950.58410000001</v>
      </c>
      <c r="AG30" s="125">
        <v>0</v>
      </c>
      <c r="AH30" s="125">
        <v>0</v>
      </c>
      <c r="AI30" s="125">
        <v>0</v>
      </c>
      <c r="AJ30" s="125">
        <v>0</v>
      </c>
      <c r="AK30" s="125">
        <v>0</v>
      </c>
      <c r="AL30" s="125">
        <v>0</v>
      </c>
      <c r="AM30" s="125">
        <v>0</v>
      </c>
      <c r="AN30" s="125">
        <v>0</v>
      </c>
      <c r="AO30" s="125">
        <v>0</v>
      </c>
      <c r="AP30" s="125">
        <v>0</v>
      </c>
      <c r="AQ30" s="125">
        <v>0</v>
      </c>
      <c r="AR30" s="125">
        <v>0</v>
      </c>
      <c r="AS30" s="125">
        <v>0</v>
      </c>
      <c r="AT30" s="125">
        <v>0</v>
      </c>
      <c r="AU30" s="125">
        <v>0</v>
      </c>
      <c r="AV30" s="125">
        <v>0</v>
      </c>
      <c r="AW30" s="125">
        <v>0</v>
      </c>
      <c r="AX30" s="125">
        <v>0</v>
      </c>
      <c r="AY30" s="125">
        <v>0</v>
      </c>
      <c r="AZ30" s="125">
        <v>0</v>
      </c>
    </row>
    <row r="31" spans="1:52" x14ac:dyDescent="0.35">
      <c r="A31" s="78" t="s">
        <v>51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</row>
    <row r="32" spans="1:52" x14ac:dyDescent="0.35">
      <c r="A32" t="s">
        <v>217</v>
      </c>
      <c r="B32" s="77">
        <v>83609.598700000002</v>
      </c>
      <c r="C32" s="77">
        <v>74729.525699999998</v>
      </c>
      <c r="D32" s="77">
        <v>77639.402900000001</v>
      </c>
      <c r="E32" s="77">
        <v>84019.752200000003</v>
      </c>
      <c r="F32" s="77">
        <v>107595.47600000002</v>
      </c>
      <c r="G32" s="77">
        <v>91073.491900000008</v>
      </c>
      <c r="H32" s="77">
        <v>100108.9219</v>
      </c>
      <c r="I32" s="77">
        <v>86580.853299999988</v>
      </c>
      <c r="J32" s="77">
        <v>78207.694499999998</v>
      </c>
      <c r="K32" s="77">
        <v>81025.419000000009</v>
      </c>
      <c r="L32" s="77">
        <v>81241.771000000008</v>
      </c>
      <c r="M32" s="77">
        <v>81332.712599999999</v>
      </c>
      <c r="N32" s="77">
        <v>112660.93559999998</v>
      </c>
      <c r="O32" s="77">
        <v>137826.0833</v>
      </c>
      <c r="P32" s="77">
        <v>139116.0282</v>
      </c>
      <c r="Q32" s="77">
        <v>145562.7592</v>
      </c>
      <c r="R32" s="77">
        <v>131084.59299999999</v>
      </c>
      <c r="S32" s="77">
        <v>124366.0288</v>
      </c>
      <c r="T32" s="77">
        <v>133012.91279999999</v>
      </c>
      <c r="U32" s="77">
        <v>120845.48860000001</v>
      </c>
      <c r="V32" s="77">
        <v>126036.82239999999</v>
      </c>
      <c r="W32" s="77">
        <v>133644.57579999999</v>
      </c>
      <c r="X32" s="77">
        <v>131931.81939999998</v>
      </c>
      <c r="Y32" s="77">
        <v>104797.17651999998</v>
      </c>
      <c r="Z32" s="77">
        <v>105235.0175</v>
      </c>
      <c r="AA32" s="77">
        <v>107889.37089999999</v>
      </c>
      <c r="AB32" s="77">
        <v>112542.58299999998</v>
      </c>
      <c r="AC32" s="77">
        <v>112323.31928000001</v>
      </c>
      <c r="AD32" s="77">
        <v>116063.49780999999</v>
      </c>
      <c r="AE32" s="77">
        <v>122759.24341999998</v>
      </c>
      <c r="AF32" s="125">
        <v>111898.84615999999</v>
      </c>
      <c r="AG32" s="125">
        <v>111738.12217</v>
      </c>
      <c r="AH32" s="125">
        <v>111989.80434999999</v>
      </c>
      <c r="AI32" s="125">
        <v>112030.11758999999</v>
      </c>
      <c r="AJ32" s="125">
        <v>112094.01151</v>
      </c>
      <c r="AK32" s="125">
        <v>112063.09470999999</v>
      </c>
      <c r="AL32" s="125">
        <v>112016.46279999999</v>
      </c>
      <c r="AM32" s="125">
        <v>112301.67515</v>
      </c>
      <c r="AN32" s="125">
        <v>112319.75026</v>
      </c>
      <c r="AO32" s="125">
        <v>112458.30914000001</v>
      </c>
      <c r="AP32" s="125">
        <v>112529.96272</v>
      </c>
      <c r="AQ32" s="125">
        <v>112529.96272</v>
      </c>
      <c r="AR32" s="125">
        <v>112529.96272</v>
      </c>
      <c r="AS32" s="125">
        <v>112529.96272</v>
      </c>
      <c r="AT32" s="125">
        <v>112529.96272</v>
      </c>
      <c r="AU32" s="125">
        <v>112529.96272</v>
      </c>
      <c r="AV32" s="125">
        <v>112529.96272</v>
      </c>
      <c r="AW32" s="125">
        <v>112529.96272</v>
      </c>
      <c r="AX32" s="125">
        <v>112529.96272</v>
      </c>
      <c r="AY32" s="125">
        <v>112529.96272</v>
      </c>
      <c r="AZ32" s="125">
        <v>112529.96272</v>
      </c>
    </row>
    <row r="33" spans="1:52" x14ac:dyDescent="0.35">
      <c r="A33" t="s">
        <v>11</v>
      </c>
      <c r="B33" s="77">
        <v>76557.990600000005</v>
      </c>
      <c r="C33" s="77">
        <v>80946.473400000003</v>
      </c>
      <c r="D33" s="77">
        <v>87589.585200000001</v>
      </c>
      <c r="E33" s="77">
        <v>92209.018200000006</v>
      </c>
      <c r="F33" s="77">
        <v>98283.541199999992</v>
      </c>
      <c r="G33" s="77">
        <v>95422.4856</v>
      </c>
      <c r="H33" s="77">
        <v>91141.291800000006</v>
      </c>
      <c r="I33" s="77">
        <v>93699.262799999997</v>
      </c>
      <c r="J33" s="77">
        <v>100242.558</v>
      </c>
      <c r="K33" s="77">
        <v>108667.96500000001</v>
      </c>
      <c r="L33" s="77">
        <v>106606.93160000001</v>
      </c>
      <c r="M33" s="77">
        <v>108493.41280000001</v>
      </c>
      <c r="N33" s="77">
        <v>236021.3125</v>
      </c>
      <c r="O33" s="77">
        <v>238423.77269999997</v>
      </c>
      <c r="P33" s="77">
        <v>247667.15010000003</v>
      </c>
      <c r="Q33" s="77">
        <v>212989.85199999998</v>
      </c>
      <c r="R33" s="77">
        <v>191365.33989999999</v>
      </c>
      <c r="S33" s="77">
        <v>199722.57159999997</v>
      </c>
      <c r="T33" s="77">
        <v>198226.6606</v>
      </c>
      <c r="U33" s="77">
        <v>190905.7433</v>
      </c>
      <c r="V33" s="77">
        <v>199572.07029999999</v>
      </c>
      <c r="W33" s="77">
        <v>185674.89880000002</v>
      </c>
      <c r="X33" s="77">
        <v>183766.74749999997</v>
      </c>
      <c r="Y33" s="77">
        <v>160356.91610000003</v>
      </c>
      <c r="Z33" s="77">
        <v>154301.41350000002</v>
      </c>
      <c r="AA33" s="77">
        <v>154590.56799999997</v>
      </c>
      <c r="AB33" s="77">
        <v>160683.91329999996</v>
      </c>
      <c r="AC33" s="77">
        <v>154067.75643000001</v>
      </c>
      <c r="AD33" s="77">
        <v>159306.11572</v>
      </c>
      <c r="AE33" s="77">
        <v>163100.09490999996</v>
      </c>
      <c r="AF33" s="125">
        <v>173308.62937999997</v>
      </c>
      <c r="AG33" s="125">
        <v>178121.72635000001</v>
      </c>
      <c r="AH33" s="125">
        <v>182231.29567000002</v>
      </c>
      <c r="AI33" s="125">
        <v>185788.09019999998</v>
      </c>
      <c r="AJ33" s="125">
        <v>188748.03501000002</v>
      </c>
      <c r="AK33" s="125">
        <v>191316.62748</v>
      </c>
      <c r="AL33" s="125">
        <v>193504.42100999999</v>
      </c>
      <c r="AM33" s="125">
        <v>195430.49676999997</v>
      </c>
      <c r="AN33" s="125">
        <v>197083.94920999999</v>
      </c>
      <c r="AO33" s="125">
        <v>198518.97834999999</v>
      </c>
      <c r="AP33" s="125">
        <v>199768.16613</v>
      </c>
      <c r="AQ33" s="125">
        <v>199768.16613</v>
      </c>
      <c r="AR33" s="125">
        <v>199768.16613</v>
      </c>
      <c r="AS33" s="125">
        <v>199768.16613</v>
      </c>
      <c r="AT33" s="125">
        <v>199768.16613</v>
      </c>
      <c r="AU33" s="125">
        <v>199768.16613</v>
      </c>
      <c r="AV33" s="125">
        <v>199768.16613</v>
      </c>
      <c r="AW33" s="125">
        <v>199768.16613</v>
      </c>
      <c r="AX33" s="125">
        <v>199768.16613</v>
      </c>
      <c r="AY33" s="125">
        <v>199768.16613</v>
      </c>
      <c r="AZ33" s="125">
        <v>199768.16613</v>
      </c>
    </row>
    <row r="34" spans="1:52" x14ac:dyDescent="0.35">
      <c r="A34" t="s">
        <v>176</v>
      </c>
      <c r="B34" s="77">
        <v>18607.850000000002</v>
      </c>
      <c r="C34" s="77">
        <v>20189.650000000001</v>
      </c>
      <c r="D34" s="77">
        <v>19432.150000000001</v>
      </c>
      <c r="E34" s="77">
        <v>22625.1</v>
      </c>
      <c r="F34" s="77">
        <v>23216.534800000001</v>
      </c>
      <c r="G34" s="77">
        <v>25198.933999999997</v>
      </c>
      <c r="H34" s="77">
        <v>19426.45</v>
      </c>
      <c r="I34" s="77">
        <v>21590.500000000004</v>
      </c>
      <c r="J34" s="77">
        <v>20702.111700000001</v>
      </c>
      <c r="K34" s="77">
        <v>21238.2052</v>
      </c>
      <c r="L34" s="77">
        <v>18736.363499999999</v>
      </c>
      <c r="M34" s="77">
        <v>20410.801600000006</v>
      </c>
      <c r="N34" s="77">
        <v>41702.111199999999</v>
      </c>
      <c r="O34" s="77">
        <v>33766.673699999999</v>
      </c>
      <c r="P34" s="77">
        <v>38474.044900000008</v>
      </c>
      <c r="Q34" s="77">
        <v>39389.632100000003</v>
      </c>
      <c r="R34" s="77">
        <v>33351.428</v>
      </c>
      <c r="S34" s="77">
        <v>29454.606800000001</v>
      </c>
      <c r="T34" s="77">
        <v>31297.0183</v>
      </c>
      <c r="U34" s="77">
        <v>31436.941200000005</v>
      </c>
      <c r="V34" s="77">
        <v>31090.224700000002</v>
      </c>
      <c r="W34" s="77">
        <v>26705.555</v>
      </c>
      <c r="X34" s="77">
        <v>29493.503500000003</v>
      </c>
      <c r="Y34" s="77">
        <v>18891.232800000002</v>
      </c>
      <c r="Z34" s="77">
        <v>16578.978799999997</v>
      </c>
      <c r="AA34" s="77">
        <v>16466.7248</v>
      </c>
      <c r="AB34" s="77">
        <v>18062.706299999998</v>
      </c>
      <c r="AC34" s="77">
        <v>18669.624049999999</v>
      </c>
      <c r="AD34" s="77">
        <v>17773.001899999999</v>
      </c>
      <c r="AE34" s="77">
        <v>17970.7497</v>
      </c>
      <c r="AF34" s="125">
        <v>17970.7497</v>
      </c>
      <c r="AG34" s="125">
        <v>17970.7497</v>
      </c>
      <c r="AH34" s="125">
        <v>17970.7497</v>
      </c>
      <c r="AI34" s="125">
        <v>17970.7497</v>
      </c>
      <c r="AJ34" s="125">
        <v>17970.7497</v>
      </c>
      <c r="AK34" s="125">
        <v>17970.7497</v>
      </c>
      <c r="AL34" s="125">
        <v>17970.7497</v>
      </c>
      <c r="AM34" s="125">
        <v>17970.7497</v>
      </c>
      <c r="AN34" s="125">
        <v>17970.7497</v>
      </c>
      <c r="AO34" s="125">
        <v>17970.7497</v>
      </c>
      <c r="AP34" s="125">
        <v>17970.7497</v>
      </c>
      <c r="AQ34" s="125">
        <v>17970.7497</v>
      </c>
      <c r="AR34" s="125">
        <v>17970.7497</v>
      </c>
      <c r="AS34" s="125">
        <v>17970.7497</v>
      </c>
      <c r="AT34" s="125">
        <v>17970.7497</v>
      </c>
      <c r="AU34" s="125">
        <v>17970.7497</v>
      </c>
      <c r="AV34" s="125">
        <v>17970.7497</v>
      </c>
      <c r="AW34" s="125">
        <v>17970.7497</v>
      </c>
      <c r="AX34" s="125">
        <v>17970.7497</v>
      </c>
      <c r="AY34" s="125">
        <v>17970.7497</v>
      </c>
      <c r="AZ34" s="125">
        <v>17970.7497</v>
      </c>
    </row>
    <row r="35" spans="1:52" x14ac:dyDescent="0.35">
      <c r="A35" t="s">
        <v>52</v>
      </c>
      <c r="B35" s="77">
        <v>739447.9456027397</v>
      </c>
      <c r="C35" s="77">
        <v>773355.92958904104</v>
      </c>
      <c r="D35" s="77">
        <v>771133.2345616438</v>
      </c>
      <c r="E35" s="77">
        <v>749366.68298630137</v>
      </c>
      <c r="F35" s="77">
        <v>738967.97469863005</v>
      </c>
      <c r="G35" s="77">
        <v>746046.45369863021</v>
      </c>
      <c r="H35" s="77">
        <v>777564.63341095892</v>
      </c>
      <c r="I35" s="77">
        <v>786877.16095890407</v>
      </c>
      <c r="J35" s="77">
        <v>804157.12041095889</v>
      </c>
      <c r="K35" s="77">
        <v>819896.72082191776</v>
      </c>
      <c r="L35" s="77">
        <v>837935.78397260269</v>
      </c>
      <c r="M35" s="77">
        <v>874089.08506849315</v>
      </c>
      <c r="N35" s="77">
        <v>891016.71465753415</v>
      </c>
      <c r="O35" s="77">
        <v>918807.17383561644</v>
      </c>
      <c r="P35" s="77">
        <v>945876.98356164386</v>
      </c>
      <c r="Q35" s="77">
        <v>970700.89154630143</v>
      </c>
      <c r="R35" s="77">
        <v>994546.86908506858</v>
      </c>
      <c r="S35" s="77">
        <v>1007773.9472142466</v>
      </c>
      <c r="T35" s="77">
        <v>1017694.033409315</v>
      </c>
      <c r="U35" s="77">
        <v>967835.07104821922</v>
      </c>
      <c r="V35" s="77">
        <v>910750.26055999997</v>
      </c>
      <c r="W35" s="77">
        <v>828238.68803630141</v>
      </c>
      <c r="X35" s="77">
        <v>822471.89284027403</v>
      </c>
      <c r="Y35" s="77">
        <v>800684.0419320548</v>
      </c>
      <c r="Z35" s="77">
        <v>796820.27567575336</v>
      </c>
      <c r="AA35" s="77">
        <v>808075.8676857535</v>
      </c>
      <c r="AB35" s="77">
        <v>834489.91109136981</v>
      </c>
      <c r="AC35" s="77">
        <v>860828.74734369863</v>
      </c>
      <c r="AD35" s="77">
        <v>880447.510699315</v>
      </c>
      <c r="AE35" s="77">
        <v>894625.46725219185</v>
      </c>
      <c r="AF35" s="125">
        <v>894625.46725219185</v>
      </c>
      <c r="AG35" s="125">
        <v>894625.46725219185</v>
      </c>
      <c r="AH35" s="125">
        <v>894625.46725219185</v>
      </c>
      <c r="AI35" s="125">
        <v>894625.46725219185</v>
      </c>
      <c r="AJ35" s="125">
        <v>894625.46725219185</v>
      </c>
      <c r="AK35" s="125">
        <v>894625.46725219185</v>
      </c>
      <c r="AL35" s="125">
        <v>894625.46725219185</v>
      </c>
      <c r="AM35" s="125">
        <v>894625.46725219185</v>
      </c>
      <c r="AN35" s="125">
        <v>894625.46725219185</v>
      </c>
      <c r="AO35" s="125">
        <v>894625.46725219185</v>
      </c>
      <c r="AP35" s="125">
        <v>894625.46725219185</v>
      </c>
      <c r="AQ35" s="125">
        <v>894625.46725219185</v>
      </c>
      <c r="AR35" s="125">
        <v>894625.46725219185</v>
      </c>
      <c r="AS35" s="125">
        <v>894625.46725219185</v>
      </c>
      <c r="AT35" s="125">
        <v>894625.46725219185</v>
      </c>
      <c r="AU35" s="125">
        <v>894625.46725219185</v>
      </c>
      <c r="AV35" s="125">
        <v>894625.46725219185</v>
      </c>
      <c r="AW35" s="125">
        <v>894625.46725219185</v>
      </c>
      <c r="AX35" s="125">
        <v>894625.46725219185</v>
      </c>
      <c r="AY35" s="125">
        <v>894625.46725219185</v>
      </c>
      <c r="AZ35" s="125">
        <v>894625.46725219185</v>
      </c>
    </row>
    <row r="36" spans="1:52" s="14" customFormat="1" x14ac:dyDescent="0.35">
      <c r="A36" s="14" t="s">
        <v>56</v>
      </c>
      <c r="B36" s="79">
        <f>SUM(B24:B35)</f>
        <v>8280506.0138652734</v>
      </c>
      <c r="C36" s="79">
        <f t="shared" ref="C36:AE36" si="1">SUM(C24:C35)</f>
        <v>8422043.7003423963</v>
      </c>
      <c r="D36" s="79">
        <f t="shared" si="1"/>
        <v>8533399.251922138</v>
      </c>
      <c r="E36" s="79">
        <f t="shared" si="1"/>
        <v>8581361.1244853809</v>
      </c>
      <c r="F36" s="79">
        <f t="shared" si="1"/>
        <v>8363823.1550872317</v>
      </c>
      <c r="G36" s="79">
        <f t="shared" si="1"/>
        <v>8417112.9679324646</v>
      </c>
      <c r="H36" s="79">
        <f t="shared" si="1"/>
        <v>8471830.5895367116</v>
      </c>
      <c r="I36" s="79">
        <f t="shared" si="1"/>
        <v>8479701.8555775341</v>
      </c>
      <c r="J36" s="79">
        <f t="shared" si="1"/>
        <v>8534149.0302397944</v>
      </c>
      <c r="K36" s="79">
        <f t="shared" si="1"/>
        <v>8282963.2620850001</v>
      </c>
      <c r="L36" s="79">
        <f t="shared" si="1"/>
        <v>7602212.0801365729</v>
      </c>
      <c r="M36" s="79">
        <f t="shared" si="1"/>
        <v>7567226.0913073979</v>
      </c>
      <c r="N36" s="79">
        <f t="shared" si="1"/>
        <v>7306131.9362218492</v>
      </c>
      <c r="O36" s="79">
        <f t="shared" si="1"/>
        <v>6845848.5101471236</v>
      </c>
      <c r="P36" s="79">
        <f t="shared" si="1"/>
        <v>6414608.8210145216</v>
      </c>
      <c r="Q36" s="79">
        <f t="shared" si="1"/>
        <v>5975920.2844476718</v>
      </c>
      <c r="R36" s="79">
        <f t="shared" si="1"/>
        <v>5682887.6072075339</v>
      </c>
      <c r="S36" s="79">
        <f t="shared" si="1"/>
        <v>5743532.213280824</v>
      </c>
      <c r="T36" s="79">
        <f t="shared" si="1"/>
        <v>5368448.9269008208</v>
      </c>
      <c r="U36" s="79">
        <f t="shared" si="1"/>
        <v>4957840.6756254798</v>
      </c>
      <c r="V36" s="79">
        <f t="shared" si="1"/>
        <v>4817047.4092550678</v>
      </c>
      <c r="W36" s="79">
        <f t="shared" si="1"/>
        <v>4642008.8302738359</v>
      </c>
      <c r="X36" s="79">
        <f t="shared" si="1"/>
        <v>4556471.0132260276</v>
      </c>
      <c r="Y36" s="79">
        <f t="shared" si="1"/>
        <v>4713093.7914728764</v>
      </c>
      <c r="Z36" s="79">
        <f t="shared" si="1"/>
        <v>4631311.1674058912</v>
      </c>
      <c r="AA36" s="79">
        <f t="shared" si="1"/>
        <v>4535711.2011315068</v>
      </c>
      <c r="AB36" s="79">
        <f t="shared" si="1"/>
        <v>4613276.6014639726</v>
      </c>
      <c r="AC36" s="79">
        <f t="shared" si="1"/>
        <v>4579129.7564176442</v>
      </c>
      <c r="AD36" s="79">
        <f t="shared" si="1"/>
        <v>4594779.8125103014</v>
      </c>
      <c r="AE36" s="79">
        <f t="shared" si="1"/>
        <v>4486216.116438603</v>
      </c>
      <c r="AF36" s="126">
        <f>SUM(AF24:AF35)</f>
        <v>4456643.2059845477</v>
      </c>
      <c r="AG36" s="126">
        <f t="shared" ref="AG36" si="2">SUM(AG24:AG35)</f>
        <v>4270343.5975489318</v>
      </c>
      <c r="AH36" s="126">
        <f t="shared" ref="AH36" si="3">SUM(AH24:AH35)</f>
        <v>4191236.0183995068</v>
      </c>
      <c r="AI36" s="126">
        <f t="shared" ref="AI36" si="4">SUM(AI24:AI35)</f>
        <v>4110292.0139841093</v>
      </c>
      <c r="AJ36" s="126">
        <f t="shared" ref="AJ36" si="5">SUM(AJ24:AJ35)</f>
        <v>4027764.7333783843</v>
      </c>
      <c r="AK36" s="126">
        <f t="shared" ref="AK36" si="6">SUM(AK24:AK35)</f>
        <v>3942986.7429519994</v>
      </c>
      <c r="AL36" s="126">
        <f t="shared" ref="AL36" si="7">SUM(AL24:AL35)</f>
        <v>3855328.8831575895</v>
      </c>
      <c r="AM36" s="126">
        <f t="shared" ref="AM36" si="8">SUM(AM24:AM35)</f>
        <v>3764884.4302463839</v>
      </c>
      <c r="AN36" s="126">
        <f t="shared" ref="AN36" si="9">SUM(AN24:AN35)</f>
        <v>3671871.8323904378</v>
      </c>
      <c r="AO36" s="126">
        <f t="shared" ref="AO36" si="10">SUM(AO24:AO35)</f>
        <v>3576829.8721774239</v>
      </c>
      <c r="AP36" s="126">
        <f t="shared" ref="AP36" si="11">SUM(AP24:AP35)</f>
        <v>3479674.4870460276</v>
      </c>
      <c r="AQ36" s="126">
        <f t="shared" ref="AQ36" si="12">SUM(AQ24:AQ35)</f>
        <v>3479674.4870460276</v>
      </c>
      <c r="AR36" s="126">
        <f t="shared" ref="AR36" si="13">SUM(AR24:AR35)</f>
        <v>3479674.4870460276</v>
      </c>
      <c r="AS36" s="126">
        <f t="shared" ref="AS36" si="14">SUM(AS24:AS35)</f>
        <v>3479674.4870460276</v>
      </c>
      <c r="AT36" s="126">
        <f t="shared" ref="AT36" si="15">SUM(AT24:AT35)</f>
        <v>3479674.4870460276</v>
      </c>
      <c r="AU36" s="126">
        <f t="shared" ref="AU36" si="16">SUM(AU24:AU35)</f>
        <v>3479674.4870460276</v>
      </c>
      <c r="AV36" s="126">
        <f t="shared" ref="AV36" si="17">SUM(AV24:AV35)</f>
        <v>3479674.4870460276</v>
      </c>
      <c r="AW36" s="126">
        <f t="shared" ref="AW36" si="18">SUM(AW24:AW35)</f>
        <v>3479674.4870460276</v>
      </c>
      <c r="AX36" s="126">
        <f t="shared" ref="AX36" si="19">SUM(AX24:AX35)</f>
        <v>3479674.4870460276</v>
      </c>
      <c r="AY36" s="126">
        <f t="shared" ref="AY36" si="20">SUM(AY24:AY35)</f>
        <v>3479674.4870460276</v>
      </c>
      <c r="AZ36" s="126">
        <f t="shared" ref="AZ36" si="21">SUM(AZ24:AZ35)</f>
        <v>3479674.4870460276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opLeftCell="A16" workbookViewId="0">
      <selection activeCell="E19" sqref="E19"/>
    </sheetView>
  </sheetViews>
  <sheetFormatPr defaultRowHeight="14.5" x14ac:dyDescent="0.35"/>
  <cols>
    <col min="1" max="1" width="24.54296875" bestFit="1" customWidth="1"/>
    <col min="2" max="4" width="10" customWidth="1"/>
    <col min="5" max="25" width="7.81640625" customWidth="1"/>
  </cols>
  <sheetData>
    <row r="1" spans="1:35" ht="18.5" x14ac:dyDescent="0.45">
      <c r="A1" s="30" t="s">
        <v>120</v>
      </c>
      <c r="B1" s="30"/>
      <c r="C1" s="30"/>
      <c r="D1" s="30"/>
    </row>
    <row r="2" spans="1:35" x14ac:dyDescent="0.35">
      <c r="A2" s="31" t="s">
        <v>186</v>
      </c>
      <c r="B2" s="31"/>
      <c r="C2" s="31"/>
      <c r="D2" s="31"/>
    </row>
    <row r="3" spans="1:35" x14ac:dyDescent="0.35">
      <c r="B3" s="31"/>
      <c r="C3" s="31"/>
      <c r="D3" s="31"/>
    </row>
    <row r="4" spans="1:35" x14ac:dyDescent="0.35">
      <c r="A4" s="31" t="s">
        <v>219</v>
      </c>
      <c r="N4" s="21"/>
    </row>
    <row r="5" spans="1:35" x14ac:dyDescent="0.35">
      <c r="A5" s="31"/>
      <c r="N5" s="21"/>
    </row>
    <row r="6" spans="1:35" x14ac:dyDescent="0.35">
      <c r="A6" t="s">
        <v>120</v>
      </c>
    </row>
    <row r="7" spans="1:35" s="6" customFormat="1" x14ac:dyDescent="0.35">
      <c r="A7" s="5" t="s">
        <v>36</v>
      </c>
      <c r="B7" s="32" t="s">
        <v>220</v>
      </c>
      <c r="C7" s="32">
        <v>2008</v>
      </c>
      <c r="D7" s="32">
        <v>2009</v>
      </c>
      <c r="E7" s="32">
        <v>2010</v>
      </c>
      <c r="F7" s="32">
        <v>2011</v>
      </c>
      <c r="G7" s="32">
        <v>2012</v>
      </c>
      <c r="H7" s="32">
        <v>2013</v>
      </c>
      <c r="I7" s="32">
        <v>2014</v>
      </c>
      <c r="J7" s="32">
        <v>2015</v>
      </c>
      <c r="K7" s="32">
        <v>2016</v>
      </c>
      <c r="L7" s="32">
        <v>2017</v>
      </c>
      <c r="M7" s="32">
        <v>2018</v>
      </c>
      <c r="N7" s="32">
        <v>2019</v>
      </c>
      <c r="O7" s="5">
        <v>2020</v>
      </c>
      <c r="P7" s="5">
        <v>2021</v>
      </c>
      <c r="Q7" s="5">
        <v>2022</v>
      </c>
      <c r="R7" s="5">
        <v>2023</v>
      </c>
      <c r="S7" s="5">
        <v>2024</v>
      </c>
      <c r="T7" s="5">
        <v>2025</v>
      </c>
      <c r="U7" s="5">
        <v>2026</v>
      </c>
      <c r="V7" s="5">
        <v>2027</v>
      </c>
      <c r="W7" s="5">
        <v>2028</v>
      </c>
      <c r="X7" s="5">
        <v>2029</v>
      </c>
      <c r="Y7" s="5">
        <v>2030</v>
      </c>
      <c r="Z7" s="5">
        <v>2031</v>
      </c>
      <c r="AA7" s="5">
        <v>2032</v>
      </c>
      <c r="AB7" s="5">
        <v>2033</v>
      </c>
      <c r="AC7" s="5">
        <v>2034</v>
      </c>
      <c r="AD7" s="5">
        <v>2035</v>
      </c>
      <c r="AE7" s="5">
        <v>2036</v>
      </c>
      <c r="AF7" s="5">
        <v>2037</v>
      </c>
      <c r="AG7" s="5">
        <v>2038</v>
      </c>
      <c r="AH7" s="5">
        <v>2039</v>
      </c>
      <c r="AI7" s="5">
        <v>2040</v>
      </c>
    </row>
    <row r="8" spans="1:35" x14ac:dyDescent="0.35">
      <c r="A8" t="s">
        <v>3</v>
      </c>
      <c r="B8" s="80">
        <v>0</v>
      </c>
      <c r="C8" s="128">
        <v>0.39084885006415021</v>
      </c>
      <c r="D8" s="128">
        <v>0.87084382524307535</v>
      </c>
      <c r="E8" s="128">
        <v>1.5748292375415938</v>
      </c>
      <c r="F8" s="128">
        <v>2.1551310358068543</v>
      </c>
      <c r="G8" s="128">
        <v>3.0751616006080065</v>
      </c>
      <c r="H8" s="128">
        <v>4.3614236735496403</v>
      </c>
      <c r="I8" s="128">
        <v>4.9932778697002034</v>
      </c>
      <c r="J8" s="128">
        <v>6.0586012347792613</v>
      </c>
      <c r="K8" s="128">
        <v>6.9212233772159806</v>
      </c>
      <c r="L8" s="128">
        <v>7.4278757936523592</v>
      </c>
      <c r="M8" s="128">
        <v>7.4278757936523592</v>
      </c>
      <c r="N8" s="128">
        <v>7.4278757936523592</v>
      </c>
      <c r="O8" s="129">
        <v>8.3411507276125665</v>
      </c>
      <c r="P8" s="129">
        <v>9.2544256615727747</v>
      </c>
      <c r="Q8" s="129">
        <v>10.167700595532983</v>
      </c>
      <c r="R8" s="129">
        <v>11.080975529493191</v>
      </c>
      <c r="S8" s="129">
        <v>11.994250463453399</v>
      </c>
      <c r="T8" s="129">
        <v>12.907525397413607</v>
      </c>
      <c r="U8" s="129">
        <v>13.820800331373816</v>
      </c>
      <c r="V8" s="129">
        <v>14.734075265334024</v>
      </c>
      <c r="W8" s="129">
        <v>15.647350199294232</v>
      </c>
      <c r="X8" s="129">
        <v>16.56062513325444</v>
      </c>
      <c r="Y8" s="129">
        <v>17.47390006721464</v>
      </c>
      <c r="Z8" s="129">
        <v>17.47390006721464</v>
      </c>
      <c r="AA8" s="129">
        <v>17.47390006721464</v>
      </c>
      <c r="AB8" s="129">
        <v>17.47390006721464</v>
      </c>
      <c r="AC8" s="129">
        <v>17.47390006721464</v>
      </c>
      <c r="AD8" s="129">
        <v>17.47390006721464</v>
      </c>
      <c r="AE8" s="129">
        <v>17.47390006721464</v>
      </c>
      <c r="AF8" s="129">
        <v>17.47390006721464</v>
      </c>
      <c r="AG8" s="129">
        <v>17.47390006721464</v>
      </c>
      <c r="AH8" s="129">
        <v>17.47390006721464</v>
      </c>
      <c r="AI8" s="129">
        <v>17.47390006721464</v>
      </c>
    </row>
    <row r="9" spans="1:35" x14ac:dyDescent="0.35">
      <c r="A9" t="s">
        <v>4</v>
      </c>
      <c r="B9" s="80">
        <v>0</v>
      </c>
      <c r="C9" s="81">
        <v>0</v>
      </c>
      <c r="D9" s="128">
        <v>0.44219266833672338</v>
      </c>
      <c r="E9" s="128">
        <v>0.88730952608598312</v>
      </c>
      <c r="F9" s="128">
        <v>1.2288983129046132</v>
      </c>
      <c r="G9" s="128">
        <v>1.7321720640537701</v>
      </c>
      <c r="H9" s="128">
        <v>2.3103008356879022</v>
      </c>
      <c r="I9" s="128">
        <v>2.9075054160627705</v>
      </c>
      <c r="J9" s="128">
        <v>3.7306030673709119</v>
      </c>
      <c r="K9" s="128">
        <v>4.3568201952798074</v>
      </c>
      <c r="L9" s="128">
        <v>5.3093256220423894</v>
      </c>
      <c r="M9" s="128">
        <v>5.3093256220423894</v>
      </c>
      <c r="N9" s="128">
        <v>5.3093256220423894</v>
      </c>
      <c r="O9" s="129">
        <v>5.9621197911354837</v>
      </c>
      <c r="P9" s="129">
        <v>6.614913960228578</v>
      </c>
      <c r="Q9" s="129">
        <v>7.2677081293216723</v>
      </c>
      <c r="R9" s="129">
        <v>7.9205022984147666</v>
      </c>
      <c r="S9" s="129">
        <v>8.5732964675078609</v>
      </c>
      <c r="T9" s="129">
        <v>9.2260906366009561</v>
      </c>
      <c r="U9" s="129">
        <v>9.8788848056940513</v>
      </c>
      <c r="V9" s="129">
        <v>10.531678974787146</v>
      </c>
      <c r="W9" s="129">
        <v>11.184473143880242</v>
      </c>
      <c r="X9" s="129">
        <v>11.837267312973337</v>
      </c>
      <c r="Y9" s="129">
        <v>12.49006148206643</v>
      </c>
      <c r="Z9" s="129">
        <v>12.49006148206643</v>
      </c>
      <c r="AA9" s="129">
        <v>12.49006148206643</v>
      </c>
      <c r="AB9" s="129">
        <v>12.49006148206643</v>
      </c>
      <c r="AC9" s="129">
        <v>12.49006148206643</v>
      </c>
      <c r="AD9" s="129">
        <v>12.49006148206643</v>
      </c>
      <c r="AE9" s="129">
        <v>12.49006148206643</v>
      </c>
      <c r="AF9" s="129">
        <v>12.49006148206643</v>
      </c>
      <c r="AG9" s="129">
        <v>12.49006148206643</v>
      </c>
      <c r="AH9" s="129">
        <v>12.49006148206643</v>
      </c>
      <c r="AI9" s="129">
        <v>12.49006148206643</v>
      </c>
    </row>
    <row r="10" spans="1:35" x14ac:dyDescent="0.35">
      <c r="A10" t="s">
        <v>5</v>
      </c>
      <c r="B10" s="80">
        <v>0</v>
      </c>
      <c r="C10" s="128">
        <v>8.2594921883215822E-2</v>
      </c>
      <c r="D10" s="128">
        <v>0.40120944612263937</v>
      </c>
      <c r="E10" s="128">
        <v>0.89765062513650717</v>
      </c>
      <c r="F10" s="128">
        <v>1.1630018385984147</v>
      </c>
      <c r="G10" s="128">
        <v>1.4748520104509817</v>
      </c>
      <c r="H10" s="128">
        <v>1.6989532073859865</v>
      </c>
      <c r="I10" s="128">
        <v>1.9912206802806709</v>
      </c>
      <c r="J10" s="128">
        <v>2.3027069941651628</v>
      </c>
      <c r="K10" s="128">
        <v>2.7083179896765999</v>
      </c>
      <c r="L10" s="128">
        <v>3.4465009843293628</v>
      </c>
      <c r="M10" s="128">
        <v>3.4465009843293628</v>
      </c>
      <c r="N10" s="128">
        <v>3.4465009843293628</v>
      </c>
      <c r="O10" s="129">
        <v>3.8702564490541547</v>
      </c>
      <c r="P10" s="129">
        <v>4.294011913778947</v>
      </c>
      <c r="Q10" s="129">
        <v>4.7177673785037388</v>
      </c>
      <c r="R10" s="129">
        <v>5.1415228432285307</v>
      </c>
      <c r="S10" s="129">
        <v>5.5652783079533226</v>
      </c>
      <c r="T10" s="129">
        <v>5.9890337726781144</v>
      </c>
      <c r="U10" s="129">
        <v>6.4127892374029063</v>
      </c>
      <c r="V10" s="129">
        <v>6.8365447021276982</v>
      </c>
      <c r="W10" s="129">
        <v>7.26030016685249</v>
      </c>
      <c r="X10" s="129">
        <v>7.6840556315772819</v>
      </c>
      <c r="Y10" s="129">
        <v>8.1078110963020755</v>
      </c>
      <c r="Z10" s="129">
        <v>8.1078110963020755</v>
      </c>
      <c r="AA10" s="129">
        <v>8.1078110963020755</v>
      </c>
      <c r="AB10" s="129">
        <v>8.1078110963020755</v>
      </c>
      <c r="AC10" s="129">
        <v>8.1078110963020755</v>
      </c>
      <c r="AD10" s="129">
        <v>8.1078110963020755</v>
      </c>
      <c r="AE10" s="129">
        <v>8.1078110963020755</v>
      </c>
      <c r="AF10" s="129">
        <v>8.1078110963020755</v>
      </c>
      <c r="AG10" s="129">
        <v>8.1078110963020755</v>
      </c>
      <c r="AH10" s="129">
        <v>8.1078110963020755</v>
      </c>
      <c r="AI10" s="129">
        <v>8.1078110963020755</v>
      </c>
    </row>
    <row r="11" spans="1:35" s="6" customFormat="1" x14ac:dyDescent="0.35">
      <c r="A11" s="5" t="s">
        <v>37</v>
      </c>
      <c r="B11" s="32" t="s">
        <v>220</v>
      </c>
      <c r="C11" s="32">
        <v>2008</v>
      </c>
      <c r="D11" s="32">
        <v>2009</v>
      </c>
      <c r="E11" s="32">
        <v>2010</v>
      </c>
      <c r="F11" s="32">
        <v>2011</v>
      </c>
      <c r="G11" s="32">
        <v>2012</v>
      </c>
      <c r="H11" s="32">
        <v>2013</v>
      </c>
      <c r="I11" s="32">
        <v>2014</v>
      </c>
      <c r="J11" s="32">
        <v>2015</v>
      </c>
      <c r="K11" s="32">
        <v>2016</v>
      </c>
      <c r="L11" s="32">
        <v>2017</v>
      </c>
      <c r="M11" s="32">
        <v>2018</v>
      </c>
      <c r="N11" s="32">
        <v>2019</v>
      </c>
      <c r="O11" s="5">
        <v>2020</v>
      </c>
      <c r="P11" s="5">
        <v>2021</v>
      </c>
      <c r="Q11" s="5">
        <v>2022</v>
      </c>
      <c r="R11" s="5">
        <v>2023</v>
      </c>
      <c r="S11" s="5">
        <v>2024</v>
      </c>
      <c r="T11" s="5">
        <v>2025</v>
      </c>
      <c r="U11" s="5">
        <v>2026</v>
      </c>
      <c r="V11" s="5">
        <v>2027</v>
      </c>
      <c r="W11" s="5">
        <v>2028</v>
      </c>
      <c r="X11" s="5">
        <v>2029</v>
      </c>
      <c r="Y11" s="5">
        <v>2030</v>
      </c>
      <c r="Z11" s="5">
        <v>2031</v>
      </c>
      <c r="AA11" s="5">
        <v>2032</v>
      </c>
      <c r="AB11" s="5">
        <v>2033</v>
      </c>
      <c r="AC11" s="5">
        <v>2034</v>
      </c>
      <c r="AD11" s="5">
        <v>2035</v>
      </c>
      <c r="AE11" s="5">
        <v>2036</v>
      </c>
      <c r="AF11" s="5">
        <v>2037</v>
      </c>
      <c r="AG11" s="5">
        <v>2038</v>
      </c>
      <c r="AH11" s="5">
        <v>2039</v>
      </c>
      <c r="AI11" s="5">
        <v>2040</v>
      </c>
    </row>
    <row r="12" spans="1:35" x14ac:dyDescent="0.35">
      <c r="A12" t="s">
        <v>0</v>
      </c>
      <c r="B12" s="80">
        <v>0</v>
      </c>
      <c r="C12" s="128">
        <v>0.32080117854108947</v>
      </c>
      <c r="D12" s="128">
        <v>1.0578412012899376</v>
      </c>
      <c r="E12" s="128">
        <v>1.576376007124227</v>
      </c>
      <c r="F12" s="128">
        <v>2.4331632183582608</v>
      </c>
      <c r="G12" s="128">
        <v>2.5988225256263315</v>
      </c>
      <c r="H12" s="128">
        <v>2.6273311124085588</v>
      </c>
      <c r="I12" s="128">
        <v>2.9068785758338946</v>
      </c>
      <c r="J12" s="128">
        <v>3.2821512859088346</v>
      </c>
      <c r="K12" s="128">
        <v>3.3276071387336827</v>
      </c>
      <c r="L12" s="128">
        <v>3.4183685999880713</v>
      </c>
      <c r="M12" s="128">
        <v>3.4183685999880713</v>
      </c>
      <c r="N12" s="128">
        <v>3.4183685999880713</v>
      </c>
      <c r="O12" s="130">
        <v>3.8386651213803171</v>
      </c>
      <c r="P12" s="130">
        <v>4.2589616427725634</v>
      </c>
      <c r="Q12" s="130">
        <v>4.6792581641648097</v>
      </c>
      <c r="R12" s="130">
        <v>5.0995546855570559</v>
      </c>
      <c r="S12" s="130">
        <v>5.5198512069493022</v>
      </c>
      <c r="T12" s="130">
        <v>5.9401477283415485</v>
      </c>
      <c r="U12" s="130">
        <v>6.3604442497337947</v>
      </c>
      <c r="V12" s="130">
        <v>6.780740771126041</v>
      </c>
      <c r="W12" s="130">
        <v>7.2010372925182873</v>
      </c>
      <c r="X12" s="130">
        <v>7.6213338139105336</v>
      </c>
      <c r="Y12" s="130">
        <v>8.0416303353027772</v>
      </c>
      <c r="Z12" s="130">
        <v>8.0416303353027772</v>
      </c>
      <c r="AA12" s="130">
        <v>8.0416303353027772</v>
      </c>
      <c r="AB12" s="130">
        <v>8.0416303353027772</v>
      </c>
      <c r="AC12" s="130">
        <v>8.0416303353027772</v>
      </c>
      <c r="AD12" s="130">
        <v>8.0416303353027772</v>
      </c>
      <c r="AE12" s="130">
        <v>8.0416303353027772</v>
      </c>
      <c r="AF12" s="130">
        <v>8.0416303353027772</v>
      </c>
      <c r="AG12" s="130">
        <v>8.0416303353027772</v>
      </c>
      <c r="AH12" s="130">
        <v>8.0416303353027772</v>
      </c>
      <c r="AI12" s="130">
        <v>8.0416303353027772</v>
      </c>
    </row>
    <row r="13" spans="1:35" x14ac:dyDescent="0.35">
      <c r="A13" t="s">
        <v>8</v>
      </c>
      <c r="B13" s="80">
        <v>0</v>
      </c>
      <c r="C13" s="128">
        <v>3.5822186242228993E-2</v>
      </c>
      <c r="D13" s="128">
        <v>0.15860035598435782</v>
      </c>
      <c r="E13" s="128">
        <v>0.34405787296902912</v>
      </c>
      <c r="F13" s="128">
        <v>0.69412688174950499</v>
      </c>
      <c r="G13" s="128">
        <v>0.7743974130452963</v>
      </c>
      <c r="H13" s="128">
        <v>0.83370016032695382</v>
      </c>
      <c r="I13" s="128">
        <v>0.86497118551835916</v>
      </c>
      <c r="J13" s="128">
        <v>0.91043656515063676</v>
      </c>
      <c r="K13" s="128">
        <v>0.96063353417353503</v>
      </c>
      <c r="L13" s="128">
        <v>0.97120883454939844</v>
      </c>
      <c r="M13" s="128">
        <v>0.97120883454939844</v>
      </c>
      <c r="N13" s="128">
        <v>0.97120883454939844</v>
      </c>
      <c r="O13" s="130">
        <v>1.090621262661438</v>
      </c>
      <c r="P13" s="130">
        <v>1.2100336907734777</v>
      </c>
      <c r="Q13" s="130">
        <v>1.3294461188855173</v>
      </c>
      <c r="R13" s="130">
        <v>1.448858546997557</v>
      </c>
      <c r="S13" s="130">
        <v>1.5682709751095967</v>
      </c>
      <c r="T13" s="130">
        <v>1.6876834032216363</v>
      </c>
      <c r="U13" s="130">
        <v>1.807095831333676</v>
      </c>
      <c r="V13" s="130">
        <v>1.9265082594457157</v>
      </c>
      <c r="W13" s="130">
        <v>2.0459206875577554</v>
      </c>
      <c r="X13" s="130">
        <v>2.165333115669795</v>
      </c>
      <c r="Y13" s="130">
        <v>2.2847455437818347</v>
      </c>
      <c r="Z13" s="130">
        <v>2.2847455437818347</v>
      </c>
      <c r="AA13" s="130">
        <v>2.2847455437818347</v>
      </c>
      <c r="AB13" s="130">
        <v>2.2847455437818347</v>
      </c>
      <c r="AC13" s="130">
        <v>2.2847455437818347</v>
      </c>
      <c r="AD13" s="130">
        <v>2.2847455437818347</v>
      </c>
      <c r="AE13" s="130">
        <v>2.2847455437818347</v>
      </c>
      <c r="AF13" s="130">
        <v>2.2847455437818347</v>
      </c>
      <c r="AG13" s="130">
        <v>2.2847455437818347</v>
      </c>
      <c r="AH13" s="130">
        <v>2.2847455437818347</v>
      </c>
      <c r="AI13" s="130">
        <v>2.2847455437818347</v>
      </c>
    </row>
    <row r="14" spans="1:35" x14ac:dyDescent="0.35">
      <c r="A14" t="s">
        <v>3</v>
      </c>
      <c r="B14" s="80">
        <v>0</v>
      </c>
      <c r="C14" s="128">
        <v>6.5141475010691702E-2</v>
      </c>
      <c r="D14" s="128">
        <v>0.54790743838109068</v>
      </c>
      <c r="E14" s="128">
        <v>1.1185970793978273</v>
      </c>
      <c r="F14" s="128">
        <v>1.2251843235134123</v>
      </c>
      <c r="G14" s="128">
        <v>1.5874068297780541</v>
      </c>
      <c r="H14" s="128">
        <v>1.9382170901449645</v>
      </c>
      <c r="I14" s="128">
        <v>1.8578669279912994</v>
      </c>
      <c r="J14" s="128">
        <v>2.0899166141938679</v>
      </c>
      <c r="K14" s="128">
        <v>2.5062741911596946</v>
      </c>
      <c r="L14" s="128">
        <v>2.5269614903498976</v>
      </c>
      <c r="M14" s="128">
        <v>2.5269614903498976</v>
      </c>
      <c r="N14" s="128">
        <v>2.5269614903498976</v>
      </c>
      <c r="O14" s="130">
        <v>2.8376573948494688</v>
      </c>
      <c r="P14" s="130">
        <v>3.14835329934904</v>
      </c>
      <c r="Q14" s="130">
        <v>3.4590492038486111</v>
      </c>
      <c r="R14" s="130">
        <v>3.7697451083481823</v>
      </c>
      <c r="S14" s="130">
        <v>4.0804410128477535</v>
      </c>
      <c r="T14" s="130">
        <v>4.3911369173473247</v>
      </c>
      <c r="U14" s="130">
        <v>4.7018328218468959</v>
      </c>
      <c r="V14" s="130">
        <v>5.0125287263464671</v>
      </c>
      <c r="W14" s="130">
        <v>5.3232246308460383</v>
      </c>
      <c r="X14" s="130">
        <v>5.6339205353456094</v>
      </c>
      <c r="Y14" s="130">
        <v>5.9446164398451824</v>
      </c>
      <c r="Z14" s="130">
        <v>5.9446164398451824</v>
      </c>
      <c r="AA14" s="130">
        <v>5.9446164398451824</v>
      </c>
      <c r="AB14" s="130">
        <v>5.9446164398451824</v>
      </c>
      <c r="AC14" s="130">
        <v>5.9446164398451824</v>
      </c>
      <c r="AD14" s="130">
        <v>5.9446164398451824</v>
      </c>
      <c r="AE14" s="130">
        <v>5.9446164398451824</v>
      </c>
      <c r="AF14" s="130">
        <v>5.9446164398451824</v>
      </c>
      <c r="AG14" s="130">
        <v>5.9446164398451824</v>
      </c>
      <c r="AH14" s="130">
        <v>5.9446164398451824</v>
      </c>
      <c r="AI14" s="130">
        <v>5.9446164398451824</v>
      </c>
    </row>
    <row r="15" spans="1:35" x14ac:dyDescent="0.35">
      <c r="A15" t="s">
        <v>4</v>
      </c>
      <c r="B15" s="80">
        <v>0</v>
      </c>
      <c r="C15" s="128">
        <v>5.4299373761686733E-2</v>
      </c>
      <c r="D15" s="128">
        <v>0.31925824474385456</v>
      </c>
      <c r="E15" s="128">
        <v>0.53277848277576634</v>
      </c>
      <c r="F15" s="128">
        <v>0.82780990366531115</v>
      </c>
      <c r="G15" s="128">
        <v>1.0325326781659376</v>
      </c>
      <c r="H15" s="128">
        <v>1.0593218339251833</v>
      </c>
      <c r="I15" s="128">
        <v>1.1224451814627801</v>
      </c>
      <c r="J15" s="128">
        <v>1.0929521578895174</v>
      </c>
      <c r="K15" s="128">
        <v>1.2232187020990111</v>
      </c>
      <c r="L15" s="128">
        <v>1.3756552217900349</v>
      </c>
      <c r="M15" s="128">
        <v>1.3756552217900349</v>
      </c>
      <c r="N15" s="128">
        <v>1.3756552217900349</v>
      </c>
      <c r="O15" s="130">
        <v>1.5447952918092385</v>
      </c>
      <c r="P15" s="130">
        <v>1.7139353618284421</v>
      </c>
      <c r="Q15" s="130">
        <v>1.8830754318476457</v>
      </c>
      <c r="R15" s="130">
        <v>2.0522155018668493</v>
      </c>
      <c r="S15" s="130">
        <v>2.2213555718860531</v>
      </c>
      <c r="T15" s="130">
        <v>2.390495641905257</v>
      </c>
      <c r="U15" s="130">
        <v>2.5596357119244608</v>
      </c>
      <c r="V15" s="130">
        <v>2.7287757819436647</v>
      </c>
      <c r="W15" s="130">
        <v>2.8979158519628685</v>
      </c>
      <c r="X15" s="130">
        <v>3.0670559219820723</v>
      </c>
      <c r="Y15" s="130">
        <v>3.2361959920012748</v>
      </c>
      <c r="Z15" s="130">
        <v>3.2361959920012748</v>
      </c>
      <c r="AA15" s="130">
        <v>3.2361959920012748</v>
      </c>
      <c r="AB15" s="130">
        <v>3.2361959920012748</v>
      </c>
      <c r="AC15" s="130">
        <v>3.2361959920012748</v>
      </c>
      <c r="AD15" s="130">
        <v>3.2361959920012748</v>
      </c>
      <c r="AE15" s="130">
        <v>3.2361959920012748</v>
      </c>
      <c r="AF15" s="130">
        <v>3.2361959920012748</v>
      </c>
      <c r="AG15" s="130">
        <v>3.2361959920012748</v>
      </c>
      <c r="AH15" s="130">
        <v>3.2361959920012748</v>
      </c>
      <c r="AI15" s="130">
        <v>3.2361959920012748</v>
      </c>
    </row>
    <row r="16" spans="1:35" x14ac:dyDescent="0.35">
      <c r="A16" t="s">
        <v>5</v>
      </c>
      <c r="B16" s="80">
        <v>0</v>
      </c>
      <c r="C16" s="128">
        <v>0.16380557483823127</v>
      </c>
      <c r="D16" s="128">
        <v>0.49251638368096318</v>
      </c>
      <c r="E16" s="128">
        <v>0.73375895713172701</v>
      </c>
      <c r="F16" s="128">
        <v>0.94079394977963704</v>
      </c>
      <c r="G16" s="128">
        <v>1.1154448173686695</v>
      </c>
      <c r="H16" s="128">
        <v>1.2112448252261707</v>
      </c>
      <c r="I16" s="128">
        <v>1.3345919533210615</v>
      </c>
      <c r="J16" s="128">
        <v>1.3507523816421612</v>
      </c>
      <c r="K16" s="128">
        <v>1.629924319460099</v>
      </c>
      <c r="L16" s="128">
        <v>1.6789107986126144</v>
      </c>
      <c r="M16" s="128">
        <v>1.6789107986126144</v>
      </c>
      <c r="N16" s="128">
        <v>1.6789107986126144</v>
      </c>
      <c r="O16" s="130">
        <v>2.2789107986126145</v>
      </c>
      <c r="P16" s="130">
        <v>2.5059794667562265</v>
      </c>
      <c r="Q16" s="130">
        <v>2.7330481348998381</v>
      </c>
      <c r="R16" s="130">
        <v>2.9601168030434497</v>
      </c>
      <c r="S16" s="130">
        <v>3.1871854711870613</v>
      </c>
      <c r="T16" s="130">
        <v>3.4142541393306729</v>
      </c>
      <c r="U16" s="130">
        <v>3.6413228074742845</v>
      </c>
      <c r="V16" s="130">
        <v>3.8683914756178961</v>
      </c>
      <c r="W16" s="130">
        <v>4.0954601437615077</v>
      </c>
      <c r="X16" s="130">
        <v>4.3225288119051193</v>
      </c>
      <c r="Y16" s="130">
        <v>4.5495974800487327</v>
      </c>
      <c r="Z16" s="130">
        <v>4.5495974800487327</v>
      </c>
      <c r="AA16" s="130">
        <v>4.5495974800487327</v>
      </c>
      <c r="AB16" s="130">
        <v>4.5495974800487327</v>
      </c>
      <c r="AC16" s="130">
        <v>4.5495974800487327</v>
      </c>
      <c r="AD16" s="130">
        <v>4.5495974800487327</v>
      </c>
      <c r="AE16" s="130">
        <v>4.5495974800487327</v>
      </c>
      <c r="AF16" s="130">
        <v>4.5495974800487327</v>
      </c>
      <c r="AG16" s="130">
        <v>4.5495974800487327</v>
      </c>
      <c r="AH16" s="130">
        <v>4.5495974800487327</v>
      </c>
      <c r="AI16" s="130">
        <v>4.5495974800487327</v>
      </c>
    </row>
    <row r="17" spans="1:36" s="6" customFormat="1" x14ac:dyDescent="0.35">
      <c r="A17" s="5" t="s">
        <v>35</v>
      </c>
      <c r="B17" s="32" t="s">
        <v>220</v>
      </c>
      <c r="C17" s="32">
        <v>2008</v>
      </c>
      <c r="D17" s="32">
        <v>2009</v>
      </c>
      <c r="E17" s="32">
        <v>2010</v>
      </c>
      <c r="F17" s="32">
        <v>2011</v>
      </c>
      <c r="G17" s="32">
        <v>2012</v>
      </c>
      <c r="H17" s="32">
        <v>2013</v>
      </c>
      <c r="I17" s="32">
        <v>2014</v>
      </c>
      <c r="J17" s="32">
        <v>2015</v>
      </c>
      <c r="K17" s="32">
        <v>2016</v>
      </c>
      <c r="L17" s="32">
        <v>2017</v>
      </c>
      <c r="M17" s="32">
        <v>2018</v>
      </c>
      <c r="N17" s="32">
        <v>2019</v>
      </c>
      <c r="O17" s="5">
        <v>2020</v>
      </c>
      <c r="P17" s="5">
        <v>2021</v>
      </c>
      <c r="Q17" s="5">
        <v>2022</v>
      </c>
      <c r="R17" s="5">
        <v>2023</v>
      </c>
      <c r="S17" s="5">
        <v>2024</v>
      </c>
      <c r="T17" s="5">
        <v>2025</v>
      </c>
      <c r="U17" s="5">
        <v>2026</v>
      </c>
      <c r="V17" s="5">
        <v>2027</v>
      </c>
      <c r="W17" s="5">
        <v>2028</v>
      </c>
      <c r="X17" s="5">
        <v>2029</v>
      </c>
      <c r="Y17" s="5">
        <v>2030</v>
      </c>
      <c r="Z17" s="5">
        <v>2031</v>
      </c>
      <c r="AA17" s="5">
        <v>2032</v>
      </c>
      <c r="AB17" s="5">
        <v>2033</v>
      </c>
      <c r="AC17" s="5">
        <v>2034</v>
      </c>
      <c r="AD17" s="5">
        <v>2035</v>
      </c>
      <c r="AE17" s="5">
        <v>2036</v>
      </c>
      <c r="AF17" s="5">
        <v>2037</v>
      </c>
      <c r="AG17" s="5">
        <v>2038</v>
      </c>
      <c r="AH17" s="5">
        <v>2039</v>
      </c>
      <c r="AI17" s="5">
        <v>2040</v>
      </c>
    </row>
    <row r="18" spans="1:36" x14ac:dyDescent="0.35">
      <c r="A18" t="s">
        <v>3</v>
      </c>
      <c r="B18" s="80">
        <v>0</v>
      </c>
      <c r="C18" s="80">
        <v>0</v>
      </c>
      <c r="D18" s="80">
        <v>0</v>
      </c>
      <c r="E18" s="80">
        <v>0</v>
      </c>
      <c r="F18" s="80">
        <v>0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130">
        <v>0.82570296608937466</v>
      </c>
      <c r="P18" s="130">
        <v>1.6514059321787493</v>
      </c>
      <c r="Q18" s="130">
        <v>2.4771088982681242</v>
      </c>
      <c r="R18" s="130">
        <v>3.3028118643574986</v>
      </c>
      <c r="S18" s="130">
        <v>4.1285148304468731</v>
      </c>
      <c r="T18" s="130">
        <v>4.9542177965362475</v>
      </c>
      <c r="U18" s="130">
        <v>5.7799207626256219</v>
      </c>
      <c r="V18" s="130">
        <v>6.6056237287149964</v>
      </c>
      <c r="W18" s="130">
        <v>7.4313266948043708</v>
      </c>
      <c r="X18" s="130">
        <v>8.2570296608937461</v>
      </c>
      <c r="Y18" s="130">
        <v>9.0827326269831214</v>
      </c>
      <c r="Z18" s="130">
        <v>9.0827326269831214</v>
      </c>
      <c r="AA18" s="130">
        <v>9.0827326269831214</v>
      </c>
      <c r="AB18" s="130">
        <v>9.0827326269831214</v>
      </c>
      <c r="AC18" s="130">
        <v>9.0827326269831214</v>
      </c>
      <c r="AD18" s="130">
        <v>9.0827326269831214</v>
      </c>
      <c r="AE18" s="130">
        <v>9.0827326269831214</v>
      </c>
      <c r="AF18" s="130">
        <v>9.0827326269831214</v>
      </c>
      <c r="AG18" s="130">
        <v>9.0827326269831214</v>
      </c>
      <c r="AH18" s="130">
        <v>9.0827326269831214</v>
      </c>
      <c r="AI18" s="130">
        <v>9.0827326269831214</v>
      </c>
    </row>
    <row r="19" spans="1:36" x14ac:dyDescent="0.35">
      <c r="A19" t="s">
        <v>4</v>
      </c>
      <c r="B19" s="80">
        <v>0</v>
      </c>
      <c r="C19" s="80">
        <v>0</v>
      </c>
      <c r="D19" s="80">
        <v>0</v>
      </c>
      <c r="E19" s="80">
        <v>0</v>
      </c>
      <c r="F19" s="80">
        <v>0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0</v>
      </c>
      <c r="O19" s="130">
        <v>0.2353206279361581</v>
      </c>
      <c r="P19" s="130">
        <v>0.4706412558723162</v>
      </c>
      <c r="Q19" s="130">
        <v>0.70596188380847424</v>
      </c>
      <c r="R19" s="130">
        <v>0.9412825117446324</v>
      </c>
      <c r="S19" s="130">
        <v>1.1766031396807906</v>
      </c>
      <c r="T19" s="130">
        <v>1.4119237676169487</v>
      </c>
      <c r="U19" s="130">
        <v>1.6472443955531069</v>
      </c>
      <c r="V19" s="130">
        <v>1.882565023489265</v>
      </c>
      <c r="W19" s="130">
        <v>2.1178856514254232</v>
      </c>
      <c r="X19" s="130">
        <v>2.3532062793615811</v>
      </c>
      <c r="Y19" s="130">
        <v>2.588526907297739</v>
      </c>
      <c r="Z19" s="130">
        <v>2.588526907297739</v>
      </c>
      <c r="AA19" s="130">
        <v>2.588526907297739</v>
      </c>
      <c r="AB19" s="130">
        <v>2.588526907297739</v>
      </c>
      <c r="AC19" s="130">
        <v>2.588526907297739</v>
      </c>
      <c r="AD19" s="130">
        <v>2.588526907297739</v>
      </c>
      <c r="AE19" s="130">
        <v>2.588526907297739</v>
      </c>
      <c r="AF19" s="130">
        <v>2.588526907297739</v>
      </c>
      <c r="AG19" s="130">
        <v>2.588526907297739</v>
      </c>
      <c r="AH19" s="130">
        <v>2.588526907297739</v>
      </c>
      <c r="AI19" s="130">
        <v>2.588526907297739</v>
      </c>
    </row>
    <row r="20" spans="1:36" x14ac:dyDescent="0.35">
      <c r="A20" t="s">
        <v>5</v>
      </c>
      <c r="B20" s="80">
        <v>0</v>
      </c>
      <c r="C20" s="80">
        <v>0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130">
        <v>0.64387735712675531</v>
      </c>
      <c r="P20" s="130">
        <v>1.2877547142535106</v>
      </c>
      <c r="Q20" s="130">
        <v>1.9316320713802659</v>
      </c>
      <c r="R20" s="130">
        <v>2.5755094285070212</v>
      </c>
      <c r="S20" s="130">
        <v>3.2193867856337768</v>
      </c>
      <c r="T20" s="130">
        <v>3.8632641427605323</v>
      </c>
      <c r="U20" s="130">
        <v>4.5071414998872878</v>
      </c>
      <c r="V20" s="130">
        <v>5.1510188570140434</v>
      </c>
      <c r="W20" s="130">
        <v>5.7948962141407989</v>
      </c>
      <c r="X20" s="130">
        <v>6.4387735712675545</v>
      </c>
      <c r="Y20" s="130">
        <v>7.0826509283943082</v>
      </c>
      <c r="Z20" s="130">
        <v>7.0826509283943082</v>
      </c>
      <c r="AA20" s="130">
        <v>7.0826509283943082</v>
      </c>
      <c r="AB20" s="130">
        <v>7.0826509283943082</v>
      </c>
      <c r="AC20" s="130">
        <v>7.0826509283943082</v>
      </c>
      <c r="AD20" s="130">
        <v>7.0826509283943082</v>
      </c>
      <c r="AE20" s="130">
        <v>7.0826509283943082</v>
      </c>
      <c r="AF20" s="130">
        <v>7.0826509283943082</v>
      </c>
      <c r="AG20" s="130">
        <v>7.0826509283943082</v>
      </c>
      <c r="AH20" s="130">
        <v>7.0826509283943082</v>
      </c>
      <c r="AI20" s="130">
        <v>7.0826509283943082</v>
      </c>
    </row>
    <row r="21" spans="1:36" s="2" customFormat="1" x14ac:dyDescent="0.35">
      <c r="A21" s="18" t="s">
        <v>118</v>
      </c>
      <c r="B21" s="32" t="s">
        <v>220</v>
      </c>
      <c r="C21" s="32">
        <v>2008</v>
      </c>
      <c r="D21" s="32">
        <v>2009</v>
      </c>
      <c r="E21" s="32">
        <v>2010</v>
      </c>
      <c r="F21" s="32">
        <v>2011</v>
      </c>
      <c r="G21" s="32">
        <v>2012</v>
      </c>
      <c r="H21" s="32">
        <v>2013</v>
      </c>
      <c r="I21" s="32">
        <v>2014</v>
      </c>
      <c r="J21" s="32">
        <v>2015</v>
      </c>
      <c r="K21" s="32">
        <v>2016</v>
      </c>
      <c r="L21" s="32">
        <v>2017</v>
      </c>
      <c r="M21" s="32">
        <v>2018</v>
      </c>
      <c r="N21" s="32">
        <v>2019</v>
      </c>
      <c r="O21" s="5">
        <v>2020</v>
      </c>
      <c r="P21" s="5">
        <v>2021</v>
      </c>
      <c r="Q21" s="5">
        <v>2022</v>
      </c>
      <c r="R21" s="5">
        <v>2023</v>
      </c>
      <c r="S21" s="5">
        <v>2024</v>
      </c>
      <c r="T21" s="5">
        <v>2025</v>
      </c>
      <c r="U21" s="5">
        <v>2026</v>
      </c>
      <c r="V21" s="5">
        <v>2027</v>
      </c>
      <c r="W21" s="5">
        <v>2028</v>
      </c>
      <c r="X21" s="5">
        <v>2029</v>
      </c>
      <c r="Y21" s="5">
        <v>2030</v>
      </c>
      <c r="Z21" s="5">
        <v>2031</v>
      </c>
      <c r="AA21" s="5">
        <v>2032</v>
      </c>
      <c r="AB21" s="5">
        <v>2033</v>
      </c>
      <c r="AC21" s="5">
        <v>2034</v>
      </c>
      <c r="AD21" s="5">
        <v>2035</v>
      </c>
      <c r="AE21" s="5">
        <v>2036</v>
      </c>
      <c r="AF21" s="5">
        <v>2037</v>
      </c>
      <c r="AG21" s="5">
        <v>2038</v>
      </c>
      <c r="AH21" s="5">
        <v>2039</v>
      </c>
      <c r="AI21" s="5">
        <v>2040</v>
      </c>
    </row>
    <row r="22" spans="1:36" s="4" customFormat="1" x14ac:dyDescent="0.35">
      <c r="A22" s="16" t="s">
        <v>13</v>
      </c>
      <c r="B22" s="83">
        <v>0</v>
      </c>
      <c r="C22" s="83">
        <v>0</v>
      </c>
      <c r="D22" s="83">
        <v>0</v>
      </c>
      <c r="E22" s="132">
        <v>1.0142566825650907</v>
      </c>
      <c r="F22" s="132">
        <v>1.4260699972371709</v>
      </c>
      <c r="G22" s="132">
        <v>2.997581703581107</v>
      </c>
      <c r="H22" s="132">
        <v>3.8702570810565029</v>
      </c>
      <c r="I22" s="132">
        <v>5.2069511472125907</v>
      </c>
      <c r="J22" s="132">
        <v>6.9020268465605996</v>
      </c>
      <c r="K22" s="132">
        <v>8.2126575798770283</v>
      </c>
      <c r="L22" s="132">
        <v>11.325016809362076</v>
      </c>
      <c r="M22" s="132">
        <v>11.325016809362076</v>
      </c>
      <c r="N22" s="132">
        <v>11.325016809362076</v>
      </c>
      <c r="O22" s="133">
        <v>18.477288008510978</v>
      </c>
      <c r="P22" s="17" t="s">
        <v>38</v>
      </c>
      <c r="Q22" s="17" t="s">
        <v>38</v>
      </c>
      <c r="R22" s="17" t="s">
        <v>38</v>
      </c>
      <c r="S22" s="17" t="s">
        <v>38</v>
      </c>
      <c r="T22" s="17" t="s">
        <v>38</v>
      </c>
      <c r="U22" s="17" t="s">
        <v>38</v>
      </c>
      <c r="V22" s="17" t="s">
        <v>38</v>
      </c>
      <c r="W22" s="17" t="s">
        <v>38</v>
      </c>
      <c r="X22" s="17" t="s">
        <v>38</v>
      </c>
      <c r="Y22" s="17" t="s">
        <v>38</v>
      </c>
      <c r="Z22" s="17" t="s">
        <v>38</v>
      </c>
      <c r="AA22" s="17" t="s">
        <v>38</v>
      </c>
      <c r="AB22" s="17" t="s">
        <v>38</v>
      </c>
      <c r="AC22" s="17" t="s">
        <v>38</v>
      </c>
      <c r="AD22" s="17" t="s">
        <v>38</v>
      </c>
      <c r="AE22" s="17" t="s">
        <v>38</v>
      </c>
      <c r="AF22" s="17" t="s">
        <v>38</v>
      </c>
      <c r="AG22" s="17" t="s">
        <v>38</v>
      </c>
      <c r="AH22" s="17" t="s">
        <v>38</v>
      </c>
      <c r="AI22" s="17" t="s">
        <v>38</v>
      </c>
    </row>
    <row r="23" spans="1:36" s="2" customFormat="1" x14ac:dyDescent="0.35">
      <c r="A23" s="18" t="s">
        <v>10</v>
      </c>
      <c r="B23" s="32" t="s">
        <v>220</v>
      </c>
      <c r="C23" s="32">
        <v>2008</v>
      </c>
      <c r="D23" s="32">
        <v>2009</v>
      </c>
      <c r="E23" s="32">
        <v>2010</v>
      </c>
      <c r="F23" s="32">
        <v>2011</v>
      </c>
      <c r="G23" s="32">
        <v>2012</v>
      </c>
      <c r="H23" s="32">
        <v>2013</v>
      </c>
      <c r="I23" s="32">
        <v>2014</v>
      </c>
      <c r="J23" s="32">
        <v>2015</v>
      </c>
      <c r="K23" s="32">
        <v>2016</v>
      </c>
      <c r="L23" s="32">
        <v>2017</v>
      </c>
      <c r="M23" s="32">
        <v>2018</v>
      </c>
      <c r="N23" s="32">
        <v>2019</v>
      </c>
      <c r="O23" s="5">
        <v>2020</v>
      </c>
      <c r="P23" s="5">
        <v>2021</v>
      </c>
      <c r="Q23" s="5">
        <v>2022</v>
      </c>
      <c r="R23" s="5">
        <v>2023</v>
      </c>
      <c r="S23" s="5">
        <v>2024</v>
      </c>
      <c r="T23" s="5">
        <v>2025</v>
      </c>
      <c r="U23" s="5">
        <v>2026</v>
      </c>
      <c r="V23" s="5">
        <v>2027</v>
      </c>
      <c r="W23" s="5">
        <v>2028</v>
      </c>
      <c r="X23" s="5">
        <v>2029</v>
      </c>
      <c r="Y23" s="5">
        <v>2030</v>
      </c>
      <c r="Z23" s="5">
        <v>2031</v>
      </c>
      <c r="AA23" s="5">
        <v>2032</v>
      </c>
      <c r="AB23" s="5">
        <v>2033</v>
      </c>
      <c r="AC23" s="5">
        <v>2034</v>
      </c>
      <c r="AD23" s="5">
        <v>2035</v>
      </c>
      <c r="AE23" s="5">
        <v>2036</v>
      </c>
      <c r="AF23" s="5">
        <v>2037</v>
      </c>
      <c r="AG23" s="5">
        <v>2038</v>
      </c>
      <c r="AH23" s="5">
        <v>2039</v>
      </c>
      <c r="AI23" s="5">
        <v>2040</v>
      </c>
    </row>
    <row r="24" spans="1:36" s="14" customFormat="1" x14ac:dyDescent="0.35">
      <c r="A24" s="19" t="s">
        <v>119</v>
      </c>
      <c r="B24" s="84">
        <v>0</v>
      </c>
      <c r="C24" s="84">
        <v>0</v>
      </c>
      <c r="D24" s="84">
        <v>0</v>
      </c>
      <c r="E24" s="84">
        <v>0</v>
      </c>
      <c r="F24" s="84">
        <v>0</v>
      </c>
      <c r="G24" s="131">
        <v>24.031857784742854</v>
      </c>
      <c r="H24" s="131">
        <v>48.955568896554915</v>
      </c>
      <c r="I24" s="131">
        <v>66.948202726706214</v>
      </c>
      <c r="J24" s="131">
        <v>82.991995530477652</v>
      </c>
      <c r="K24" s="131">
        <v>82.384153283404942</v>
      </c>
      <c r="L24" s="131">
        <v>90.169864073941156</v>
      </c>
      <c r="M24" s="131">
        <v>89.821074708357202</v>
      </c>
      <c r="N24" s="131">
        <v>89.821074708357202</v>
      </c>
      <c r="O24" s="134">
        <v>90.746431553052005</v>
      </c>
      <c r="P24" s="134">
        <v>91.671788397746809</v>
      </c>
      <c r="Q24" s="134">
        <v>92.597145242441613</v>
      </c>
      <c r="R24" s="134">
        <v>93.522502087136417</v>
      </c>
      <c r="S24" s="134">
        <v>94.44785893183122</v>
      </c>
      <c r="T24" s="134">
        <v>95.373215776526024</v>
      </c>
      <c r="U24" s="134">
        <v>96.298572621220828</v>
      </c>
      <c r="V24" s="134">
        <v>97.223929465915631</v>
      </c>
      <c r="W24" s="134">
        <v>98.149286310610435</v>
      </c>
      <c r="X24" s="134">
        <v>99.074643155305239</v>
      </c>
      <c r="Y24" s="134">
        <v>100</v>
      </c>
      <c r="Z24" s="134">
        <v>100</v>
      </c>
      <c r="AA24" s="134">
        <v>100</v>
      </c>
      <c r="AB24" s="134">
        <v>100</v>
      </c>
      <c r="AC24" s="134">
        <v>100</v>
      </c>
      <c r="AD24" s="134">
        <v>100</v>
      </c>
      <c r="AE24" s="134">
        <v>100</v>
      </c>
      <c r="AF24" s="134">
        <v>100</v>
      </c>
      <c r="AG24" s="134">
        <v>100</v>
      </c>
      <c r="AH24" s="134">
        <v>100</v>
      </c>
      <c r="AI24" s="134">
        <v>100</v>
      </c>
      <c r="AJ24" s="20"/>
    </row>
    <row r="25" spans="1:36" x14ac:dyDescent="0.35">
      <c r="B25" s="80"/>
      <c r="C25" s="80"/>
      <c r="D25" s="80"/>
      <c r="E25" s="82"/>
      <c r="F25" s="82"/>
      <c r="G25" s="82"/>
      <c r="H25" s="82"/>
      <c r="I25" s="82"/>
      <c r="J25" s="82"/>
      <c r="K25" s="82"/>
      <c r="L25" s="82"/>
      <c r="M25" s="81"/>
      <c r="N25" s="8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6" x14ac:dyDescent="0.35">
      <c r="A26" s="5" t="s">
        <v>32</v>
      </c>
      <c r="B26" s="32" t="s">
        <v>220</v>
      </c>
      <c r="C26" s="32">
        <v>2008</v>
      </c>
      <c r="D26" s="32">
        <v>2009</v>
      </c>
      <c r="E26" s="32">
        <v>2010</v>
      </c>
      <c r="F26" s="32">
        <v>2011</v>
      </c>
      <c r="G26" s="32">
        <v>2012</v>
      </c>
      <c r="H26" s="32">
        <v>2013</v>
      </c>
      <c r="I26" s="32">
        <v>2014</v>
      </c>
      <c r="J26" s="32">
        <v>2015</v>
      </c>
      <c r="K26" s="32">
        <v>2016</v>
      </c>
      <c r="L26" s="32">
        <v>2017</v>
      </c>
      <c r="M26" s="32">
        <v>2018</v>
      </c>
      <c r="N26" s="32">
        <v>2019</v>
      </c>
      <c r="O26" s="5">
        <v>2020</v>
      </c>
      <c r="P26" s="5">
        <v>2021</v>
      </c>
      <c r="Q26" s="5">
        <v>2022</v>
      </c>
      <c r="R26" s="5">
        <v>2023</v>
      </c>
      <c r="S26" s="5">
        <v>2024</v>
      </c>
      <c r="T26" s="5">
        <v>2025</v>
      </c>
      <c r="U26" s="5">
        <v>2026</v>
      </c>
      <c r="V26" s="5">
        <v>2027</v>
      </c>
      <c r="W26" s="5">
        <v>2028</v>
      </c>
      <c r="X26" s="5">
        <v>2029</v>
      </c>
      <c r="Y26" s="5">
        <v>2030</v>
      </c>
      <c r="Z26" s="5">
        <v>2031</v>
      </c>
      <c r="AA26" s="5">
        <v>2032</v>
      </c>
      <c r="AB26" s="5">
        <v>2033</v>
      </c>
      <c r="AC26" s="5">
        <v>2034</v>
      </c>
      <c r="AD26" s="5">
        <v>2035</v>
      </c>
      <c r="AE26" s="5">
        <v>2036</v>
      </c>
      <c r="AF26" s="5">
        <v>2037</v>
      </c>
      <c r="AG26" s="5">
        <v>2038</v>
      </c>
      <c r="AH26" s="5">
        <v>2039</v>
      </c>
      <c r="AI26" s="5">
        <v>2040</v>
      </c>
    </row>
    <row r="27" spans="1:36" x14ac:dyDescent="0.35">
      <c r="A27" t="s">
        <v>34</v>
      </c>
      <c r="B27" s="80">
        <v>0</v>
      </c>
      <c r="C27" s="80">
        <v>0</v>
      </c>
      <c r="D27" s="80">
        <v>0</v>
      </c>
      <c r="E27" s="80">
        <v>0</v>
      </c>
      <c r="F27" s="127">
        <v>1.9999999999999997E-2</v>
      </c>
      <c r="G27" s="127">
        <v>2.385469043957706E-2</v>
      </c>
      <c r="H27" s="127">
        <v>4.3535281626413826E-2</v>
      </c>
      <c r="I27" s="127">
        <v>8.9322856199085657E-2</v>
      </c>
      <c r="J27" s="127">
        <v>0.1075231300761228</v>
      </c>
      <c r="K27" s="127">
        <v>8.7062957114455775E-2</v>
      </c>
      <c r="L27" s="127">
        <v>7.4692034670324842E-2</v>
      </c>
      <c r="M27" s="127">
        <v>7.4692034670324842E-2</v>
      </c>
      <c r="N27" s="127">
        <f>$M$27</f>
        <v>7.4692034670324842E-2</v>
      </c>
      <c r="O27" s="136">
        <f>$M$27</f>
        <v>7.4692034670324842E-2</v>
      </c>
      <c r="P27" s="136">
        <f t="shared" ref="P27:AI27" si="0">$M$27</f>
        <v>7.4692034670324842E-2</v>
      </c>
      <c r="Q27" s="136">
        <f t="shared" si="0"/>
        <v>7.4692034670324842E-2</v>
      </c>
      <c r="R27" s="136">
        <f t="shared" si="0"/>
        <v>7.4692034670324842E-2</v>
      </c>
      <c r="S27" s="136">
        <f t="shared" si="0"/>
        <v>7.4692034670324842E-2</v>
      </c>
      <c r="T27" s="136">
        <f t="shared" si="0"/>
        <v>7.4692034670324842E-2</v>
      </c>
      <c r="U27" s="136">
        <f t="shared" si="0"/>
        <v>7.4692034670324842E-2</v>
      </c>
      <c r="V27" s="136">
        <f t="shared" si="0"/>
        <v>7.4692034670324842E-2</v>
      </c>
      <c r="W27" s="136">
        <f t="shared" si="0"/>
        <v>7.4692034670324842E-2</v>
      </c>
      <c r="X27" s="136">
        <f t="shared" si="0"/>
        <v>7.4692034670324842E-2</v>
      </c>
      <c r="Y27" s="136">
        <f t="shared" si="0"/>
        <v>7.4692034670324842E-2</v>
      </c>
      <c r="Z27" s="136">
        <f t="shared" si="0"/>
        <v>7.4692034670324842E-2</v>
      </c>
      <c r="AA27" s="136">
        <f t="shared" si="0"/>
        <v>7.4692034670324842E-2</v>
      </c>
      <c r="AB27" s="136">
        <f t="shared" si="0"/>
        <v>7.4692034670324842E-2</v>
      </c>
      <c r="AC27" s="136">
        <f t="shared" si="0"/>
        <v>7.4692034670324842E-2</v>
      </c>
      <c r="AD27" s="136">
        <f t="shared" si="0"/>
        <v>7.4692034670324842E-2</v>
      </c>
      <c r="AE27" s="136">
        <f t="shared" si="0"/>
        <v>7.4692034670324842E-2</v>
      </c>
      <c r="AF27" s="136">
        <f t="shared" si="0"/>
        <v>7.4692034670324842E-2</v>
      </c>
      <c r="AG27" s="136">
        <f t="shared" si="0"/>
        <v>7.4692034670324842E-2</v>
      </c>
      <c r="AH27" s="136">
        <f t="shared" si="0"/>
        <v>7.4692034670324842E-2</v>
      </c>
      <c r="AI27" s="136">
        <f t="shared" si="0"/>
        <v>7.4692034670324842E-2</v>
      </c>
    </row>
    <row r="28" spans="1:36" x14ac:dyDescent="0.35">
      <c r="A28" s="2" t="s">
        <v>33</v>
      </c>
      <c r="B28" s="85">
        <v>0</v>
      </c>
      <c r="C28" s="85">
        <v>0</v>
      </c>
      <c r="D28" s="85">
        <v>0</v>
      </c>
      <c r="E28" s="85">
        <v>0</v>
      </c>
      <c r="F28" s="135">
        <v>0.01</v>
      </c>
      <c r="G28" s="135">
        <v>0.01</v>
      </c>
      <c r="H28" s="135">
        <v>0.01</v>
      </c>
      <c r="I28" s="135">
        <v>0.01</v>
      </c>
      <c r="J28" s="135">
        <v>0.01</v>
      </c>
      <c r="K28" s="135">
        <v>0.01</v>
      </c>
      <c r="L28" s="135">
        <v>0.01</v>
      </c>
      <c r="M28" s="135">
        <v>0.01</v>
      </c>
      <c r="N28" s="135">
        <f>$M$28</f>
        <v>0.01</v>
      </c>
      <c r="O28" s="137">
        <f>$M$28</f>
        <v>0.01</v>
      </c>
      <c r="P28" s="137">
        <f t="shared" ref="P28:AI28" si="1">$M$28</f>
        <v>0.01</v>
      </c>
      <c r="Q28" s="137">
        <f t="shared" si="1"/>
        <v>0.01</v>
      </c>
      <c r="R28" s="137">
        <f t="shared" si="1"/>
        <v>0.01</v>
      </c>
      <c r="S28" s="137">
        <f t="shared" si="1"/>
        <v>0.01</v>
      </c>
      <c r="T28" s="137">
        <f t="shared" si="1"/>
        <v>0.01</v>
      </c>
      <c r="U28" s="137">
        <f t="shared" si="1"/>
        <v>0.01</v>
      </c>
      <c r="V28" s="137">
        <f t="shared" si="1"/>
        <v>0.01</v>
      </c>
      <c r="W28" s="137">
        <f t="shared" si="1"/>
        <v>0.01</v>
      </c>
      <c r="X28" s="137">
        <f t="shared" si="1"/>
        <v>0.01</v>
      </c>
      <c r="Y28" s="137">
        <f t="shared" si="1"/>
        <v>0.01</v>
      </c>
      <c r="Z28" s="137">
        <f t="shared" si="1"/>
        <v>0.01</v>
      </c>
      <c r="AA28" s="137">
        <f t="shared" si="1"/>
        <v>0.01</v>
      </c>
      <c r="AB28" s="137">
        <f t="shared" si="1"/>
        <v>0.01</v>
      </c>
      <c r="AC28" s="137">
        <f t="shared" si="1"/>
        <v>0.01</v>
      </c>
      <c r="AD28" s="137">
        <f t="shared" si="1"/>
        <v>0.01</v>
      </c>
      <c r="AE28" s="137">
        <f t="shared" si="1"/>
        <v>0.01</v>
      </c>
      <c r="AF28" s="137">
        <f t="shared" si="1"/>
        <v>0.01</v>
      </c>
      <c r="AG28" s="137">
        <f t="shared" si="1"/>
        <v>0.01</v>
      </c>
      <c r="AH28" s="137">
        <f t="shared" si="1"/>
        <v>0.01</v>
      </c>
      <c r="AI28" s="137">
        <f t="shared" si="1"/>
        <v>0.01</v>
      </c>
    </row>
    <row r="30" spans="1:36" x14ac:dyDescent="0.35">
      <c r="A30" t="s">
        <v>221</v>
      </c>
    </row>
    <row r="31" spans="1:36" x14ac:dyDescent="0.35">
      <c r="A31" s="12" t="s">
        <v>222</v>
      </c>
      <c r="B31" s="12"/>
      <c r="C31" s="12"/>
      <c r="D31" s="1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C54A6F4C-D579-4ACF-82B2-8E72A872824D}"/>
</file>

<file path=customXml/itemProps2.xml><?xml version="1.0" encoding="utf-8"?>
<ds:datastoreItem xmlns:ds="http://schemas.openxmlformats.org/officeDocument/2006/customXml" ds:itemID="{08FE9181-26C4-4A13-B06D-5C2B753D66F3}"/>
</file>

<file path=customXml/itemProps3.xml><?xml version="1.0" encoding="utf-8"?>
<ds:datastoreItem xmlns:ds="http://schemas.openxmlformats.org/officeDocument/2006/customXml" ds:itemID="{A353004B-0DC6-4647-88FE-7C46495431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Velkommen</vt:lpstr>
      <vt:lpstr>Liste over tabeller</vt:lpstr>
      <vt:lpstr>Tabel 1 Antal dyr</vt:lpstr>
      <vt:lpstr>Tabel 2 Staldtypefordeling</vt:lpstr>
      <vt:lpstr>Tabel 3 CH4 fra fordøjelse</vt:lpstr>
      <vt:lpstr>Tabel 4 CH4 fra gødning</vt:lpstr>
      <vt:lpstr>Tabel 5 N2O fra gødning</vt:lpstr>
      <vt:lpstr>Tabel 6 Gødningsmængder</vt:lpstr>
      <vt:lpstr>Tabel 7 Miljøteknologi</vt:lpstr>
      <vt:lpstr>Tabel 8 Reduktionsfaktorer</vt:lpstr>
      <vt:lpstr>Tabel 9 Gylle afsat til biogas</vt:lpstr>
      <vt:lpstr>Tabel 10 N-udskillelse</vt:lpstr>
      <vt:lpstr>Tabel 11 Baggrundstal kvæg</vt:lpstr>
      <vt:lpstr>Tabel 12 Handelsgødning</vt:lpstr>
      <vt:lpstr>Tabel 13 Vægtet opholdstid</vt:lpstr>
      <vt:lpstr>Reference liste</vt:lpstr>
    </vt:vector>
  </TitlesOfParts>
  <Company>Aarhus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Rikke Albrektsen</dc:creator>
  <cp:lastModifiedBy>Birgitte Gersfelt-Larsen</cp:lastModifiedBy>
  <dcterms:created xsi:type="dcterms:W3CDTF">2019-05-07T08:09:07Z</dcterms:created>
  <dcterms:modified xsi:type="dcterms:W3CDTF">2021-04-25T18:07:15Z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275188624858856</vt:r8>
  </property>
  <property fmtid="{D5CDD505-2E9C-101B-9397-08002B2CF9AE}" pid="3" name="ContentTypeId">
    <vt:lpwstr>0x010100BDF22F492AE8914D8B73C3E3C23F308D</vt:lpwstr>
  </property>
</Properties>
</file>