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050"/>
  </bookViews>
  <sheets>
    <sheet name="Velkommen" sheetId="17" r:id="rId1"/>
    <sheet name="Liste over tabeller" sheetId="8" r:id="rId2"/>
    <sheet name="Tabel 1 Antal dyr" sheetId="1" r:id="rId3"/>
    <sheet name="Tabel 2 Staldtypefordeling" sheetId="9" r:id="rId4"/>
    <sheet name="Tabel 3 CH4 fra fordøjelse" sheetId="10" r:id="rId5"/>
    <sheet name="Tabel 4 CH4 fra gødning" sheetId="2" r:id="rId6"/>
    <sheet name="Tabel 5 N2O fra gødning" sheetId="3" r:id="rId7"/>
    <sheet name="Tabel 6 Gødningsmængder" sheetId="14" r:id="rId8"/>
    <sheet name="Tabel 7 Miljøteknologi" sheetId="15" r:id="rId9"/>
    <sheet name="Tabel 8 Reduktionsfaktorer" sheetId="4" r:id="rId10"/>
    <sheet name="Tabel 9 Gylle afsat til biogas" sheetId="6" r:id="rId11"/>
    <sheet name="Tabel 10 N-udskillelse" sheetId="16" r:id="rId12"/>
    <sheet name="Tabel 11 Baggrundstal kvæg" sheetId="7" r:id="rId13"/>
    <sheet name="Tabel 12 Handelsgødning" sheetId="18" r:id="rId14"/>
    <sheet name="Tabel 13 Vægtet opholdstid" sheetId="19" r:id="rId15"/>
    <sheet name="Reference liste" sheetId="20" r:id="rId1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A4" i="8"/>
  <c r="A5" i="8"/>
  <c r="A6" i="8"/>
  <c r="A7" i="8"/>
  <c r="A8" i="8"/>
  <c r="A9" i="8"/>
  <c r="A10" i="8"/>
  <c r="A11" i="8"/>
  <c r="A12" i="8"/>
  <c r="A13" i="8"/>
  <c r="A14" i="8"/>
  <c r="A15" i="8"/>
  <c r="A2" i="8"/>
  <c r="AH30" i="2" l="1"/>
  <c r="AH25" i="2"/>
  <c r="AO21" i="7" l="1"/>
  <c r="AL22" i="7"/>
  <c r="AT22" i="7"/>
  <c r="AG21" i="7"/>
  <c r="AH21" i="7"/>
  <c r="AM22" i="7"/>
  <c r="AG22" i="7" l="1"/>
  <c r="AS22" i="7"/>
  <c r="AK22" i="7"/>
  <c r="AN21" i="7"/>
  <c r="AR22" i="7"/>
  <c r="AJ22" i="7"/>
  <c r="AU21" i="7"/>
  <c r="AM21" i="7"/>
  <c r="AQ22" i="7"/>
  <c r="AI22" i="7"/>
  <c r="AT21" i="7"/>
  <c r="AL21" i="7"/>
  <c r="AP22" i="7"/>
  <c r="AH22" i="7"/>
  <c r="AS21" i="7"/>
  <c r="AK21" i="7"/>
  <c r="AO22" i="7"/>
  <c r="AR21" i="7"/>
  <c r="AJ21" i="7"/>
  <c r="AN22" i="7"/>
  <c r="AQ21" i="7"/>
  <c r="AI21" i="7"/>
  <c r="AU22" i="7"/>
  <c r="AP21" i="7"/>
  <c r="AF20" i="14" l="1"/>
  <c r="AF36" i="14" l="1"/>
  <c r="AF18" i="10" l="1"/>
  <c r="AG25" i="2"/>
  <c r="AG25" i="3"/>
  <c r="AP30" i="2" l="1"/>
  <c r="AQ30" i="2"/>
  <c r="AK33" i="2"/>
  <c r="AL33" i="2"/>
  <c r="AM33" i="2"/>
  <c r="AN33" i="2"/>
  <c r="AO33" i="2"/>
  <c r="AP33" i="2"/>
  <c r="AQ33" i="2"/>
  <c r="AR33" i="2"/>
  <c r="AS33" i="2"/>
  <c r="AT33" i="2"/>
  <c r="AU33" i="2"/>
  <c r="AV33" i="2"/>
  <c r="AK34" i="2"/>
  <c r="AL34" i="2"/>
  <c r="AM34" i="2"/>
  <c r="AN34" i="2"/>
  <c r="AO34" i="2"/>
  <c r="AP34" i="2"/>
  <c r="AQ34" i="2"/>
  <c r="AR34" i="2"/>
  <c r="AS34" i="2"/>
  <c r="AT34" i="2"/>
  <c r="AU34" i="2"/>
  <c r="AV34" i="2"/>
  <c r="AK35" i="2"/>
  <c r="AL35" i="2"/>
  <c r="AM35" i="2"/>
  <c r="AN35" i="2"/>
  <c r="AO35" i="2"/>
  <c r="AP35" i="2"/>
  <c r="AQ35" i="2"/>
  <c r="AR35" i="2"/>
  <c r="AS35" i="2"/>
  <c r="AT35" i="2"/>
  <c r="AU35" i="2"/>
  <c r="AV35" i="2"/>
  <c r="AK36" i="2"/>
  <c r="AL36" i="2"/>
  <c r="AM36" i="2"/>
  <c r="AN36" i="2"/>
  <c r="AO36" i="2"/>
  <c r="AP36" i="2"/>
  <c r="AQ36" i="2"/>
  <c r="AR36" i="2"/>
  <c r="AS36" i="2"/>
  <c r="AT36" i="2"/>
  <c r="AU36" i="2"/>
  <c r="AV36" i="2"/>
  <c r="AK37" i="2"/>
  <c r="AL37" i="2"/>
  <c r="AM37" i="2"/>
  <c r="AN37" i="2"/>
  <c r="AO37" i="2"/>
  <c r="AP37" i="2"/>
  <c r="AQ37" i="2"/>
  <c r="AR37" i="2"/>
  <c r="AS37" i="2"/>
  <c r="AT37" i="2"/>
  <c r="AU37" i="2"/>
  <c r="AV37" i="2"/>
  <c r="AK40" i="2"/>
  <c r="AL40" i="2"/>
  <c r="AM40" i="2"/>
  <c r="AN40" i="2"/>
  <c r="AO40" i="2"/>
  <c r="AP40" i="2"/>
  <c r="AQ40" i="2"/>
  <c r="AR40" i="2"/>
  <c r="AS40" i="2"/>
  <c r="AT40" i="2"/>
  <c r="AU40" i="2"/>
  <c r="AV40" i="2"/>
  <c r="AH34" i="2"/>
  <c r="AH35" i="2"/>
  <c r="AH33" i="2"/>
  <c r="AH31" i="2" l="1"/>
  <c r="AH32" i="2"/>
  <c r="AR30" i="2"/>
  <c r="AJ30" i="2"/>
  <c r="AQ32" i="2"/>
  <c r="AS32" i="2"/>
  <c r="AK32" i="2"/>
  <c r="AR32" i="2"/>
  <c r="AP38" i="2"/>
  <c r="AU39" i="3"/>
  <c r="AU39" i="2"/>
  <c r="AM39" i="3"/>
  <c r="AM39" i="2"/>
  <c r="AQ38" i="2"/>
  <c r="AS31" i="2"/>
  <c r="AK31" i="2"/>
  <c r="AT39" i="3"/>
  <c r="AT39" i="2"/>
  <c r="AR31" i="2"/>
  <c r="AP32" i="2"/>
  <c r="AS39" i="3"/>
  <c r="AS39" i="2"/>
  <c r="AK39" i="3"/>
  <c r="AK39" i="2"/>
  <c r="AO38" i="2"/>
  <c r="AQ31" i="2"/>
  <c r="AO30" i="2"/>
  <c r="AO32" i="2"/>
  <c r="AR39" i="3"/>
  <c r="AR39" i="2"/>
  <c r="AJ39" i="3"/>
  <c r="AJ39" i="2"/>
  <c r="AV38" i="2"/>
  <c r="AN38" i="2"/>
  <c r="AP31" i="2"/>
  <c r="AV30" i="2"/>
  <c r="AN30" i="2"/>
  <c r="AV32" i="2"/>
  <c r="AN32" i="2"/>
  <c r="AQ39" i="2"/>
  <c r="AQ39" i="3"/>
  <c r="AU38" i="2"/>
  <c r="AM38" i="2"/>
  <c r="AO31" i="2"/>
  <c r="AU30" i="2"/>
  <c r="AM30" i="2"/>
  <c r="AU32" i="2"/>
  <c r="AM32" i="2"/>
  <c r="AP39" i="3"/>
  <c r="AP39" i="2"/>
  <c r="AT38" i="2"/>
  <c r="AL38" i="2"/>
  <c r="AV31" i="2"/>
  <c r="AN31" i="2"/>
  <c r="AT30" i="2"/>
  <c r="AL30" i="2"/>
  <c r="AL39" i="3"/>
  <c r="AL39" i="2"/>
  <c r="AT32" i="2"/>
  <c r="AL32" i="2"/>
  <c r="AO39" i="2"/>
  <c r="AO39" i="3"/>
  <c r="AS38" i="2"/>
  <c r="AK38" i="2"/>
  <c r="AU31" i="2"/>
  <c r="AM31" i="2"/>
  <c r="AS30" i="2"/>
  <c r="AK30" i="2"/>
  <c r="AV39" i="2"/>
  <c r="AV39" i="3"/>
  <c r="AN39" i="2"/>
  <c r="AN39" i="3"/>
  <c r="AR38" i="2"/>
  <c r="AT31" i="2"/>
  <c r="AL31" i="2"/>
  <c r="AG38" i="2"/>
  <c r="AG38" i="3"/>
  <c r="AF31" i="10"/>
  <c r="AF29" i="10"/>
  <c r="AG36" i="3"/>
  <c r="AG36" i="2"/>
  <c r="AG35" i="2"/>
  <c r="AG35" i="3"/>
  <c r="AF28" i="10"/>
  <c r="AG34" i="2"/>
  <c r="AG34" i="3"/>
  <c r="AF27" i="10"/>
  <c r="AF23" i="10"/>
  <c r="AG30" i="2"/>
  <c r="AG30" i="3"/>
  <c r="AG39" i="2"/>
  <c r="AG39" i="3"/>
  <c r="AG37" i="3"/>
  <c r="AF30" i="10"/>
  <c r="AG37" i="2"/>
  <c r="AG33" i="2"/>
  <c r="AF26" i="10"/>
  <c r="AG33" i="3"/>
  <c r="AG31" i="2"/>
  <c r="AF24" i="10"/>
  <c r="AG31" i="3"/>
  <c r="AF25" i="10"/>
  <c r="AG32" i="2"/>
  <c r="AG32" i="3"/>
  <c r="AG40" i="3"/>
  <c r="AF33" i="10"/>
  <c r="AG40" i="2"/>
  <c r="AK36" i="14" l="1"/>
  <c r="AU36" i="14"/>
  <c r="AN36" i="14"/>
  <c r="AH36" i="14"/>
  <c r="AT36" i="14"/>
  <c r="E36" i="14"/>
  <c r="AN20" i="14"/>
  <c r="AD25" i="3"/>
  <c r="V25" i="3"/>
  <c r="N25" i="3"/>
  <c r="F25" i="3"/>
  <c r="AR25" i="3"/>
  <c r="AJ25" i="3"/>
  <c r="AC36" i="14"/>
  <c r="AC25" i="3"/>
  <c r="U25" i="3"/>
  <c r="M25" i="3"/>
  <c r="E25" i="3"/>
  <c r="AQ25" i="3"/>
  <c r="AI25" i="3"/>
  <c r="AE20" i="14"/>
  <c r="W20" i="14"/>
  <c r="O20" i="14"/>
  <c r="G20" i="14"/>
  <c r="AC20" i="14"/>
  <c r="U20" i="14"/>
  <c r="M20" i="14"/>
  <c r="E20" i="14"/>
  <c r="AU20" i="14"/>
  <c r="AM20" i="14"/>
  <c r="B36" i="14"/>
  <c r="AS36" i="14"/>
  <c r="AO36" i="14"/>
  <c r="AG36" i="14"/>
  <c r="AB25" i="3"/>
  <c r="T25" i="3"/>
  <c r="L25" i="3"/>
  <c r="D25" i="3"/>
  <c r="AP25" i="3"/>
  <c r="AH25" i="3"/>
  <c r="AD20" i="14"/>
  <c r="V20" i="14"/>
  <c r="N20" i="14"/>
  <c r="F20" i="14"/>
  <c r="AB20" i="14"/>
  <c r="T20" i="14"/>
  <c r="L20" i="14"/>
  <c r="D20" i="14"/>
  <c r="AT20" i="14"/>
  <c r="AL20" i="14"/>
  <c r="M36" i="14"/>
  <c r="AA25" i="3"/>
  <c r="S25" i="3"/>
  <c r="K25" i="3"/>
  <c r="AO25" i="3"/>
  <c r="B20" i="14"/>
  <c r="AA20" i="14"/>
  <c r="S20" i="14"/>
  <c r="K20" i="14"/>
  <c r="C20" i="14"/>
  <c r="AS20" i="14"/>
  <c r="AK20" i="14"/>
  <c r="AD36" i="14"/>
  <c r="V36" i="14"/>
  <c r="N36" i="14"/>
  <c r="F36" i="14"/>
  <c r="AM36" i="14"/>
  <c r="Z25" i="3"/>
  <c r="R25" i="3"/>
  <c r="J25" i="3"/>
  <c r="AV25" i="3"/>
  <c r="AN25" i="3"/>
  <c r="Z20" i="14"/>
  <c r="R20" i="14"/>
  <c r="J20" i="14"/>
  <c r="AR20" i="14"/>
  <c r="AJ20" i="14"/>
  <c r="AL36" i="14"/>
  <c r="AP36" i="14"/>
  <c r="Y25" i="3"/>
  <c r="Q25" i="3"/>
  <c r="I25" i="3"/>
  <c r="AU25" i="3"/>
  <c r="AM25" i="3"/>
  <c r="Y20" i="14"/>
  <c r="Q20" i="14"/>
  <c r="I20" i="14"/>
  <c r="AQ20" i="14"/>
  <c r="AI20" i="14"/>
  <c r="AF25" i="3"/>
  <c r="X25" i="3"/>
  <c r="P25" i="3"/>
  <c r="H25" i="3"/>
  <c r="AT25" i="3"/>
  <c r="AL25" i="3"/>
  <c r="X20" i="14"/>
  <c r="P20" i="14"/>
  <c r="H20" i="14"/>
  <c r="AP20" i="14"/>
  <c r="AH20" i="14"/>
  <c r="AE25" i="3"/>
  <c r="W25" i="3"/>
  <c r="O25" i="3"/>
  <c r="G25" i="3"/>
  <c r="AS25" i="3"/>
  <c r="AK25" i="3"/>
  <c r="AO20" i="14"/>
  <c r="AG20" i="14"/>
  <c r="AR36" i="14"/>
  <c r="AJ36" i="14"/>
  <c r="AQ36" i="14"/>
  <c r="AI36" i="14"/>
  <c r="X36" i="14"/>
  <c r="P36" i="14"/>
  <c r="H36" i="14"/>
  <c r="AB36" i="14"/>
  <c r="T36" i="14"/>
  <c r="L36" i="14"/>
  <c r="D36" i="14"/>
  <c r="Z36" i="14"/>
  <c r="R36" i="14"/>
  <c r="J36" i="14"/>
  <c r="U36" i="14"/>
  <c r="AE36" i="14"/>
  <c r="W36" i="14"/>
  <c r="O36" i="14"/>
  <c r="G36" i="14"/>
  <c r="AA36" i="14"/>
  <c r="S36" i="14"/>
  <c r="K36" i="14"/>
  <c r="C36" i="14"/>
  <c r="Y36" i="14"/>
  <c r="Q36" i="14"/>
  <c r="I36" i="14"/>
  <c r="C25" i="3" l="1"/>
  <c r="B23" i="10"/>
  <c r="Z18" i="10" l="1"/>
  <c r="R18" i="10"/>
  <c r="J18" i="10"/>
  <c r="AP18" i="10"/>
  <c r="AH18" i="10"/>
  <c r="Y25" i="2"/>
  <c r="Q25" i="2"/>
  <c r="I25" i="2"/>
  <c r="Y18" i="10"/>
  <c r="Q18" i="10"/>
  <c r="I18" i="10"/>
  <c r="AO18" i="10"/>
  <c r="AG18" i="10"/>
  <c r="X18" i="10"/>
  <c r="P18" i="10"/>
  <c r="H18" i="10"/>
  <c r="AN18" i="10"/>
  <c r="AE18" i="10"/>
  <c r="W18" i="10"/>
  <c r="O18" i="10"/>
  <c r="G18" i="10"/>
  <c r="AU18" i="10"/>
  <c r="AM18" i="10"/>
  <c r="B18" i="10"/>
  <c r="AD18" i="10"/>
  <c r="V18" i="10"/>
  <c r="N18" i="10"/>
  <c r="F18" i="10"/>
  <c r="AT18" i="10"/>
  <c r="AL18" i="10"/>
  <c r="AC18" i="10"/>
  <c r="U18" i="10"/>
  <c r="M18" i="10"/>
  <c r="E18" i="10"/>
  <c r="AS18" i="10"/>
  <c r="AK18" i="10"/>
  <c r="AB18" i="10"/>
  <c r="T18" i="10"/>
  <c r="L18" i="10"/>
  <c r="D18" i="10"/>
  <c r="AR18" i="10"/>
  <c r="AJ18" i="10"/>
  <c r="AA18" i="10"/>
  <c r="S18" i="10"/>
  <c r="K18" i="10"/>
  <c r="C18" i="10"/>
  <c r="AQ18" i="10"/>
  <c r="AI18" i="10"/>
  <c r="C25" i="2"/>
  <c r="AC25" i="2"/>
  <c r="U25" i="2"/>
  <c r="M25" i="2"/>
  <c r="E25" i="2"/>
  <c r="AA25" i="2"/>
  <c r="S25" i="2"/>
  <c r="K25" i="2"/>
  <c r="AN25" i="2"/>
  <c r="AU25" i="2"/>
  <c r="AO25" i="2"/>
  <c r="AQ25" i="2"/>
  <c r="AI25" i="2"/>
  <c r="AP25" i="2"/>
  <c r="AK25" i="2"/>
  <c r="AV25" i="2"/>
  <c r="AR25" i="2"/>
  <c r="AJ25" i="2"/>
  <c r="AD25" i="2"/>
  <c r="V25" i="2"/>
  <c r="F25" i="2"/>
  <c r="AS25" i="2"/>
  <c r="AB25" i="2"/>
  <c r="T25" i="2"/>
  <c r="L25" i="2"/>
  <c r="D25" i="2"/>
  <c r="AM25" i="2"/>
  <c r="N25" i="2"/>
  <c r="AL25" i="2"/>
  <c r="Z25" i="2"/>
  <c r="R25" i="2"/>
  <c r="J25" i="2"/>
  <c r="AF25" i="2"/>
  <c r="X25" i="2"/>
  <c r="P25" i="2"/>
  <c r="H25" i="2"/>
  <c r="AE25" i="2"/>
  <c r="W25" i="2"/>
  <c r="O25" i="2"/>
  <c r="G25" i="2"/>
  <c r="AT25" i="2"/>
  <c r="AJ147" i="9" l="1"/>
  <c r="AK147" i="9" s="1"/>
  <c r="AL147" i="9" s="1"/>
  <c r="AM147" i="9" s="1"/>
  <c r="AN147" i="9" s="1"/>
  <c r="AO147" i="9" s="1"/>
  <c r="AP147" i="9" s="1"/>
  <c r="AQ147" i="9" s="1"/>
  <c r="AR147" i="9" s="1"/>
  <c r="AS147" i="9" s="1"/>
  <c r="AT147" i="9" s="1"/>
  <c r="AU147" i="9" s="1"/>
  <c r="AV147" i="9" s="1"/>
  <c r="AW147" i="9" s="1"/>
  <c r="AX147" i="9" s="1"/>
  <c r="AJ148" i="9"/>
  <c r="AK148" i="9" s="1"/>
  <c r="AL148" i="9" s="1"/>
  <c r="AM148" i="9" s="1"/>
  <c r="AN148" i="9" s="1"/>
  <c r="AO148" i="9" s="1"/>
  <c r="AP148" i="9" s="1"/>
  <c r="AQ148" i="9" s="1"/>
  <c r="AR148" i="9" s="1"/>
  <c r="AS148" i="9" s="1"/>
  <c r="AT148" i="9" s="1"/>
  <c r="AU148" i="9" s="1"/>
  <c r="AV148" i="9" s="1"/>
  <c r="AW148" i="9" s="1"/>
  <c r="AX148" i="9" s="1"/>
  <c r="AJ149" i="9"/>
  <c r="AK149" i="9" s="1"/>
  <c r="AL149" i="9" s="1"/>
  <c r="AM149" i="9" s="1"/>
  <c r="AN149" i="9" s="1"/>
  <c r="AO149" i="9" s="1"/>
  <c r="AP149" i="9" s="1"/>
  <c r="AQ149" i="9" s="1"/>
  <c r="AR149" i="9" s="1"/>
  <c r="AS149" i="9" s="1"/>
  <c r="AT149" i="9" s="1"/>
  <c r="AU149" i="9" s="1"/>
  <c r="AV149" i="9" s="1"/>
  <c r="AW149" i="9" s="1"/>
  <c r="AX149" i="9" s="1"/>
  <c r="AJ150" i="9"/>
  <c r="AK150" i="9" s="1"/>
  <c r="AL150" i="9" s="1"/>
  <c r="AM150" i="9" s="1"/>
  <c r="AN150" i="9" s="1"/>
  <c r="AO150" i="9" s="1"/>
  <c r="AP150" i="9" s="1"/>
  <c r="AQ150" i="9" s="1"/>
  <c r="AR150" i="9" s="1"/>
  <c r="AS150" i="9" s="1"/>
  <c r="AT150" i="9" s="1"/>
  <c r="AU150" i="9" s="1"/>
  <c r="AV150" i="9" s="1"/>
  <c r="AW150" i="9" s="1"/>
  <c r="AX150" i="9" s="1"/>
  <c r="AJ151" i="9"/>
  <c r="AK151" i="9" s="1"/>
  <c r="AL151" i="9" s="1"/>
  <c r="AM151" i="9" s="1"/>
  <c r="AN151" i="9" s="1"/>
  <c r="AO151" i="9" s="1"/>
  <c r="AP151" i="9" s="1"/>
  <c r="AQ151" i="9" s="1"/>
  <c r="AR151" i="9" s="1"/>
  <c r="AS151" i="9" s="1"/>
  <c r="AT151" i="9" s="1"/>
  <c r="AU151" i="9" s="1"/>
  <c r="AV151" i="9" s="1"/>
  <c r="AW151" i="9" s="1"/>
  <c r="AX151" i="9" s="1"/>
  <c r="AJ146" i="9"/>
  <c r="AK146" i="9" s="1"/>
  <c r="AL146" i="9" s="1"/>
  <c r="AM146" i="9" s="1"/>
  <c r="AN146" i="9" s="1"/>
  <c r="AO146" i="9" s="1"/>
  <c r="AP146" i="9" s="1"/>
  <c r="AQ146" i="9" s="1"/>
  <c r="AR146" i="9" s="1"/>
  <c r="AS146" i="9" s="1"/>
  <c r="AT146" i="9" s="1"/>
  <c r="AU146" i="9" s="1"/>
  <c r="AV146" i="9" s="1"/>
  <c r="AW146" i="9" s="1"/>
  <c r="AX146" i="9" s="1"/>
  <c r="C40" i="3"/>
  <c r="C37" i="3"/>
  <c r="C36" i="3"/>
  <c r="C34" i="3"/>
  <c r="C35" i="3"/>
  <c r="C33" i="3"/>
  <c r="AM23" i="10" l="1"/>
  <c r="AN30" i="3"/>
  <c r="R28" i="10"/>
  <c r="S35" i="3"/>
  <c r="S35" i="2"/>
  <c r="L26" i="10"/>
  <c r="M33" i="3"/>
  <c r="M33" i="2"/>
  <c r="AO26" i="10"/>
  <c r="AP33" i="3"/>
  <c r="C39" i="2"/>
  <c r="C39" i="3"/>
  <c r="X32" i="3"/>
  <c r="X32" i="2"/>
  <c r="F33" i="10"/>
  <c r="G40" i="3"/>
  <c r="G40" i="2"/>
  <c r="AH33" i="10"/>
  <c r="AI40" i="3"/>
  <c r="AI40" i="2"/>
  <c r="C30" i="3"/>
  <c r="AE30" i="3"/>
  <c r="AE30" i="2"/>
  <c r="W30" i="3"/>
  <c r="W30" i="2"/>
  <c r="O30" i="3"/>
  <c r="O30" i="2"/>
  <c r="G30" i="3"/>
  <c r="G30" i="2"/>
  <c r="AT23" i="10"/>
  <c r="AU30" i="3"/>
  <c r="AL23" i="10"/>
  <c r="AM30" i="3"/>
  <c r="AA31" i="3"/>
  <c r="AA31" i="2"/>
  <c r="S31" i="3"/>
  <c r="S31" i="2"/>
  <c r="K31" i="3"/>
  <c r="K31" i="2"/>
  <c r="AV31" i="3"/>
  <c r="AN31" i="3"/>
  <c r="Y28" i="10"/>
  <c r="Z35" i="3"/>
  <c r="Z35" i="2"/>
  <c r="Q28" i="10"/>
  <c r="R35" i="3"/>
  <c r="R35" i="2"/>
  <c r="I28" i="10"/>
  <c r="J35" i="3"/>
  <c r="J35" i="2"/>
  <c r="AD27" i="10"/>
  <c r="AE34" i="3"/>
  <c r="AE34" i="2"/>
  <c r="V27" i="10"/>
  <c r="W34" i="3"/>
  <c r="W34" i="2"/>
  <c r="N27" i="10"/>
  <c r="O34" i="3"/>
  <c r="O34" i="2"/>
  <c r="F27" i="10"/>
  <c r="G34" i="3"/>
  <c r="G34" i="2"/>
  <c r="AA26" i="10"/>
  <c r="AB33" i="3"/>
  <c r="AB33" i="2"/>
  <c r="S26" i="10"/>
  <c r="T33" i="3"/>
  <c r="T33" i="2"/>
  <c r="K26" i="10"/>
  <c r="L33" i="3"/>
  <c r="L33" i="2"/>
  <c r="C26" i="10"/>
  <c r="D33" i="3"/>
  <c r="D33" i="2"/>
  <c r="AN28" i="10"/>
  <c r="AO35" i="3"/>
  <c r="AR27" i="10"/>
  <c r="AS34" i="3"/>
  <c r="AJ27" i="10"/>
  <c r="AK34" i="3"/>
  <c r="AN26" i="10"/>
  <c r="AO33" i="3"/>
  <c r="C38" i="3"/>
  <c r="B31" i="10"/>
  <c r="Z31" i="10"/>
  <c r="AA38" i="3"/>
  <c r="AA38" i="2"/>
  <c r="R31" i="10"/>
  <c r="S38" i="3"/>
  <c r="S38" i="2"/>
  <c r="J31" i="10"/>
  <c r="K38" i="3"/>
  <c r="K38" i="2"/>
  <c r="AF39" i="3"/>
  <c r="AF39" i="2"/>
  <c r="X39" i="3"/>
  <c r="X39" i="2"/>
  <c r="P39" i="3"/>
  <c r="P39" i="2"/>
  <c r="H39" i="3"/>
  <c r="H39" i="2"/>
  <c r="AB29" i="10"/>
  <c r="AC36" i="3"/>
  <c r="AC36" i="2"/>
  <c r="T29" i="10"/>
  <c r="U36" i="3"/>
  <c r="U36" i="2"/>
  <c r="L29" i="10"/>
  <c r="M36" i="3"/>
  <c r="M36" i="2"/>
  <c r="D29" i="10"/>
  <c r="E36" i="3"/>
  <c r="E36" i="2"/>
  <c r="AE32" i="3"/>
  <c r="AE32" i="2"/>
  <c r="W32" i="3"/>
  <c r="W32" i="2"/>
  <c r="O32" i="3"/>
  <c r="O32" i="2"/>
  <c r="G32" i="3"/>
  <c r="G32" i="2"/>
  <c r="AC33" i="10"/>
  <c r="AD40" i="3"/>
  <c r="AD40" i="2"/>
  <c r="U33" i="10"/>
  <c r="V40" i="3"/>
  <c r="V40" i="2"/>
  <c r="M33" i="10"/>
  <c r="N40" i="3"/>
  <c r="N40" i="2"/>
  <c r="E33" i="10"/>
  <c r="F40" i="3"/>
  <c r="F40" i="2"/>
  <c r="Z30" i="10"/>
  <c r="AA37" i="3"/>
  <c r="AA37" i="2"/>
  <c r="R30" i="10"/>
  <c r="S37" i="3"/>
  <c r="S37" i="2"/>
  <c r="J30" i="10"/>
  <c r="K37" i="3"/>
  <c r="K37" i="2"/>
  <c r="AO33" i="10"/>
  <c r="AP40" i="3"/>
  <c r="AG33" i="10"/>
  <c r="AH40" i="3"/>
  <c r="AH40" i="2"/>
  <c r="AS30" i="10"/>
  <c r="AT37" i="3"/>
  <c r="AK30" i="10"/>
  <c r="AL37" i="3"/>
  <c r="AO29" i="10"/>
  <c r="AP36" i="3"/>
  <c r="AG29" i="10"/>
  <c r="AH36" i="3"/>
  <c r="AH36" i="2"/>
  <c r="AO25" i="10"/>
  <c r="AP32" i="3"/>
  <c r="AG25" i="10"/>
  <c r="AH32" i="3"/>
  <c r="AF30" i="3"/>
  <c r="AF30" i="2"/>
  <c r="Z28" i="10"/>
  <c r="AA35" i="3"/>
  <c r="AA35" i="2"/>
  <c r="G27" i="10"/>
  <c r="H34" i="3"/>
  <c r="H34" i="2"/>
  <c r="AO28" i="10"/>
  <c r="AP35" i="3"/>
  <c r="Y39" i="3"/>
  <c r="Y39" i="2"/>
  <c r="U29" i="10"/>
  <c r="V36" i="3"/>
  <c r="V36" i="2"/>
  <c r="P32" i="3"/>
  <c r="P32" i="2"/>
  <c r="K30" i="10"/>
  <c r="L37" i="3"/>
  <c r="L37" i="2"/>
  <c r="AH29" i="10"/>
  <c r="AI36" i="3"/>
  <c r="AI36" i="2"/>
  <c r="F30" i="3"/>
  <c r="F30" i="2"/>
  <c r="AL30" i="3"/>
  <c r="R31" i="3"/>
  <c r="R31" i="2"/>
  <c r="AE39" i="3"/>
  <c r="AE39" i="2"/>
  <c r="W39" i="3"/>
  <c r="W39" i="2"/>
  <c r="O39" i="3"/>
  <c r="O39" i="2"/>
  <c r="G39" i="3"/>
  <c r="G39" i="2"/>
  <c r="AA29" i="10"/>
  <c r="AB36" i="3"/>
  <c r="AB36" i="2"/>
  <c r="S29" i="10"/>
  <c r="T36" i="3"/>
  <c r="T36" i="2"/>
  <c r="K29" i="10"/>
  <c r="L36" i="3"/>
  <c r="L36" i="2"/>
  <c r="C29" i="10"/>
  <c r="D36" i="3"/>
  <c r="D36" i="2"/>
  <c r="AD32" i="3"/>
  <c r="AD32" i="2"/>
  <c r="V32" i="3"/>
  <c r="V32" i="2"/>
  <c r="N32" i="3"/>
  <c r="N32" i="2"/>
  <c r="F32" i="3"/>
  <c r="F32" i="2"/>
  <c r="AB33" i="10"/>
  <c r="AC40" i="3"/>
  <c r="AC40" i="2"/>
  <c r="T33" i="10"/>
  <c r="U40" i="3"/>
  <c r="U40" i="2"/>
  <c r="L33" i="10"/>
  <c r="M40" i="3"/>
  <c r="M40" i="2"/>
  <c r="D33" i="10"/>
  <c r="E40" i="3"/>
  <c r="E40" i="2"/>
  <c r="Y30" i="10"/>
  <c r="Z37" i="3"/>
  <c r="Z37" i="2"/>
  <c r="Q30" i="10"/>
  <c r="R37" i="3"/>
  <c r="R37" i="2"/>
  <c r="I30" i="10"/>
  <c r="J37" i="3"/>
  <c r="J37" i="2"/>
  <c r="AN33" i="10"/>
  <c r="AO40" i="3"/>
  <c r="AR30" i="10"/>
  <c r="AS37" i="3"/>
  <c r="AJ30" i="10"/>
  <c r="AK37" i="3"/>
  <c r="AN29" i="10"/>
  <c r="AO36" i="3"/>
  <c r="AO32" i="3"/>
  <c r="D31" i="3"/>
  <c r="D31" i="2"/>
  <c r="AB26" i="10"/>
  <c r="AC33" i="3"/>
  <c r="AC33" i="2"/>
  <c r="AS27" i="10"/>
  <c r="AT34" i="3"/>
  <c r="D38" i="3"/>
  <c r="D38" i="2"/>
  <c r="C31" i="10"/>
  <c r="I39" i="3"/>
  <c r="I39" i="2"/>
  <c r="E29" i="10"/>
  <c r="F36" i="3"/>
  <c r="F36" i="2"/>
  <c r="AF32" i="3"/>
  <c r="AF32" i="2"/>
  <c r="AA30" i="10"/>
  <c r="AB37" i="3"/>
  <c r="AB37" i="2"/>
  <c r="AT30" i="10"/>
  <c r="AU37" i="3"/>
  <c r="AQ32" i="3"/>
  <c r="AD30" i="3"/>
  <c r="AD30" i="2"/>
  <c r="N30" i="3"/>
  <c r="N30" i="2"/>
  <c r="AT30" i="3"/>
  <c r="Z31" i="3"/>
  <c r="Z31" i="2"/>
  <c r="P28" i="10"/>
  <c r="Q35" i="3"/>
  <c r="Q35" i="2"/>
  <c r="AC27" i="10"/>
  <c r="AD34" i="3"/>
  <c r="AD34" i="2"/>
  <c r="E27" i="10"/>
  <c r="F34" i="3"/>
  <c r="F34" i="2"/>
  <c r="R26" i="10"/>
  <c r="S33" i="3"/>
  <c r="S33" i="2"/>
  <c r="AM28" i="10"/>
  <c r="AN35" i="3"/>
  <c r="AQ27" i="10"/>
  <c r="AR34" i="3"/>
  <c r="AI27" i="10"/>
  <c r="AJ34" i="3"/>
  <c r="AJ34" i="2"/>
  <c r="AM26" i="10"/>
  <c r="AN33" i="3"/>
  <c r="R38" i="3"/>
  <c r="R38" i="2"/>
  <c r="U30" i="3"/>
  <c r="U30" i="2"/>
  <c r="M30" i="3"/>
  <c r="M30" i="2"/>
  <c r="E30" i="3"/>
  <c r="E30" i="2"/>
  <c r="AS30" i="3"/>
  <c r="AK30" i="3"/>
  <c r="Y31" i="3"/>
  <c r="Y31" i="2"/>
  <c r="Q31" i="3"/>
  <c r="Q31" i="2"/>
  <c r="I31" i="3"/>
  <c r="I31" i="2"/>
  <c r="AT31" i="3"/>
  <c r="AL31" i="3"/>
  <c r="AE28" i="10"/>
  <c r="AF35" i="3"/>
  <c r="AF35" i="2"/>
  <c r="W28" i="10"/>
  <c r="X35" i="3"/>
  <c r="X35" i="2"/>
  <c r="O28" i="10"/>
  <c r="P35" i="3"/>
  <c r="P35" i="2"/>
  <c r="G28" i="10"/>
  <c r="H35" i="3"/>
  <c r="H35" i="2"/>
  <c r="AB27" i="10"/>
  <c r="AC34" i="3"/>
  <c r="AC34" i="2"/>
  <c r="T27" i="10"/>
  <c r="U34" i="3"/>
  <c r="U34" i="2"/>
  <c r="L27" i="10"/>
  <c r="M34" i="3"/>
  <c r="M34" i="2"/>
  <c r="D27" i="10"/>
  <c r="E34" i="3"/>
  <c r="E34" i="2"/>
  <c r="Y26" i="10"/>
  <c r="Z33" i="3"/>
  <c r="Z33" i="2"/>
  <c r="Q26" i="10"/>
  <c r="R33" i="3"/>
  <c r="R33" i="2"/>
  <c r="I26" i="10"/>
  <c r="J33" i="3"/>
  <c r="J33" i="2"/>
  <c r="AT28" i="10"/>
  <c r="AU35" i="3"/>
  <c r="AL28" i="10"/>
  <c r="AM35" i="3"/>
  <c r="AP27" i="10"/>
  <c r="AQ34" i="3"/>
  <c r="AH27" i="10"/>
  <c r="AI34" i="3"/>
  <c r="AI34" i="2"/>
  <c r="AT26" i="10"/>
  <c r="AU33" i="3"/>
  <c r="AL26" i="10"/>
  <c r="AM33" i="3"/>
  <c r="Y38" i="3"/>
  <c r="Y38" i="2"/>
  <c r="Q38" i="3"/>
  <c r="Q38" i="2"/>
  <c r="I38" i="3"/>
  <c r="I38" i="2"/>
  <c r="AD39" i="3"/>
  <c r="AD39" i="2"/>
  <c r="V39" i="3"/>
  <c r="V39" i="2"/>
  <c r="N39" i="3"/>
  <c r="N39" i="2"/>
  <c r="F39" i="3"/>
  <c r="F39" i="2"/>
  <c r="B25" i="10"/>
  <c r="C32" i="3"/>
  <c r="Z29" i="10"/>
  <c r="AA36" i="3"/>
  <c r="AA36" i="2"/>
  <c r="R29" i="10"/>
  <c r="S36" i="3"/>
  <c r="S36" i="2"/>
  <c r="J29" i="10"/>
  <c r="K36" i="3"/>
  <c r="K36" i="2"/>
  <c r="AC32" i="3"/>
  <c r="AC32" i="2"/>
  <c r="U32" i="3"/>
  <c r="U32" i="2"/>
  <c r="M32" i="3"/>
  <c r="M32" i="2"/>
  <c r="E32" i="3"/>
  <c r="E32" i="2"/>
  <c r="AA33" i="10"/>
  <c r="AB40" i="3"/>
  <c r="AB40" i="2"/>
  <c r="S33" i="10"/>
  <c r="T40" i="3"/>
  <c r="T40" i="2"/>
  <c r="K33" i="10"/>
  <c r="L40" i="3"/>
  <c r="L40" i="2"/>
  <c r="C33" i="10"/>
  <c r="D40" i="3"/>
  <c r="D40" i="2"/>
  <c r="X30" i="10"/>
  <c r="Y37" i="3"/>
  <c r="Y37" i="2"/>
  <c r="P30" i="10"/>
  <c r="Q37" i="3"/>
  <c r="Q37" i="2"/>
  <c r="H30" i="10"/>
  <c r="I37" i="3"/>
  <c r="I37" i="2"/>
  <c r="AU33" i="10"/>
  <c r="AV40" i="3"/>
  <c r="AM33" i="10"/>
  <c r="AN40" i="3"/>
  <c r="AQ30" i="10"/>
  <c r="AR37" i="3"/>
  <c r="AI30" i="10"/>
  <c r="AJ37" i="3"/>
  <c r="AJ37" i="2"/>
  <c r="AU29" i="10"/>
  <c r="AV36" i="3"/>
  <c r="AM29" i="10"/>
  <c r="AN36" i="3"/>
  <c r="AV32" i="3"/>
  <c r="AN32" i="3"/>
  <c r="H30" i="3"/>
  <c r="H30" i="2"/>
  <c r="T31" i="3"/>
  <c r="T31" i="2"/>
  <c r="W27" i="10"/>
  <c r="X34" i="3"/>
  <c r="X34" i="2"/>
  <c r="L38" i="3"/>
  <c r="L38" i="2"/>
  <c r="N33" i="10"/>
  <c r="O40" i="3"/>
  <c r="O40" i="2"/>
  <c r="S30" i="10"/>
  <c r="T37" i="3"/>
  <c r="T37" i="2"/>
  <c r="AL30" i="10"/>
  <c r="AM37" i="3"/>
  <c r="AI32" i="3"/>
  <c r="AI32" i="2"/>
  <c r="V30" i="3"/>
  <c r="V30" i="2"/>
  <c r="J31" i="3"/>
  <c r="J31" i="2"/>
  <c r="AU31" i="3"/>
  <c r="AM31" i="3"/>
  <c r="X28" i="10"/>
  <c r="Y35" i="3"/>
  <c r="Y35" i="2"/>
  <c r="H28" i="10"/>
  <c r="I35" i="3"/>
  <c r="I35" i="2"/>
  <c r="U27" i="10"/>
  <c r="V34" i="3"/>
  <c r="V34" i="2"/>
  <c r="M27" i="10"/>
  <c r="N34" i="3"/>
  <c r="N34" i="2"/>
  <c r="Z26" i="10"/>
  <c r="AA33" i="3"/>
  <c r="AA33" i="2"/>
  <c r="J26" i="10"/>
  <c r="K33" i="3"/>
  <c r="K33" i="2"/>
  <c r="AU28" i="10"/>
  <c r="AV35" i="3"/>
  <c r="AU26" i="10"/>
  <c r="AV33" i="3"/>
  <c r="Z38" i="3"/>
  <c r="Z38" i="2"/>
  <c r="J38" i="3"/>
  <c r="J38" i="2"/>
  <c r="AC30" i="3"/>
  <c r="AC30" i="2"/>
  <c r="AB30" i="3"/>
  <c r="AB30" i="2"/>
  <c r="T30" i="3"/>
  <c r="T30" i="2"/>
  <c r="L30" i="3"/>
  <c r="L30" i="2"/>
  <c r="D30" i="3"/>
  <c r="D30" i="2"/>
  <c r="AR30" i="3"/>
  <c r="AJ30" i="3"/>
  <c r="AF31" i="3"/>
  <c r="AF31" i="2"/>
  <c r="X31" i="3"/>
  <c r="X31" i="2"/>
  <c r="P31" i="3"/>
  <c r="P31" i="2"/>
  <c r="H31" i="3"/>
  <c r="H31" i="2"/>
  <c r="AS31" i="3"/>
  <c r="AK31" i="3"/>
  <c r="AD28" i="10"/>
  <c r="AE35" i="3"/>
  <c r="AE35" i="2"/>
  <c r="V28" i="10"/>
  <c r="W35" i="3"/>
  <c r="W35" i="2"/>
  <c r="N28" i="10"/>
  <c r="O35" i="3"/>
  <c r="O35" i="2"/>
  <c r="F28" i="10"/>
  <c r="G35" i="3"/>
  <c r="G35" i="2"/>
  <c r="AA27" i="10"/>
  <c r="AB34" i="3"/>
  <c r="AB34" i="2"/>
  <c r="S27" i="10"/>
  <c r="T34" i="3"/>
  <c r="T34" i="2"/>
  <c r="K27" i="10"/>
  <c r="L34" i="3"/>
  <c r="L34" i="2"/>
  <c r="C27" i="10"/>
  <c r="D34" i="3"/>
  <c r="D34" i="2"/>
  <c r="X26" i="10"/>
  <c r="Y33" i="3"/>
  <c r="Y33" i="2"/>
  <c r="P26" i="10"/>
  <c r="Q33" i="3"/>
  <c r="Q33" i="2"/>
  <c r="H26" i="10"/>
  <c r="I33" i="3"/>
  <c r="I33" i="2"/>
  <c r="AS28" i="10"/>
  <c r="AT35" i="3"/>
  <c r="AK28" i="10"/>
  <c r="AL35" i="3"/>
  <c r="AO27" i="10"/>
  <c r="AP34" i="3"/>
  <c r="AG27" i="10"/>
  <c r="AH34" i="3"/>
  <c r="AS26" i="10"/>
  <c r="AT33" i="3"/>
  <c r="AK26" i="10"/>
  <c r="AL33" i="3"/>
  <c r="AF38" i="3"/>
  <c r="AF38" i="2"/>
  <c r="X38" i="3"/>
  <c r="X38" i="2"/>
  <c r="P38" i="3"/>
  <c r="P38" i="2"/>
  <c r="H38" i="3"/>
  <c r="H38" i="2"/>
  <c r="AC39" i="3"/>
  <c r="AC39" i="2"/>
  <c r="U39" i="3"/>
  <c r="U39" i="2"/>
  <c r="M39" i="3"/>
  <c r="M39" i="2"/>
  <c r="E39" i="3"/>
  <c r="E39" i="2"/>
  <c r="Y29" i="10"/>
  <c r="Z36" i="3"/>
  <c r="Z36" i="2"/>
  <c r="Q29" i="10"/>
  <c r="R36" i="3"/>
  <c r="R36" i="2"/>
  <c r="I29" i="10"/>
  <c r="J36" i="3"/>
  <c r="J36" i="2"/>
  <c r="AB32" i="3"/>
  <c r="AB32" i="2"/>
  <c r="T32" i="3"/>
  <c r="T32" i="2"/>
  <c r="L32" i="3"/>
  <c r="L32" i="2"/>
  <c r="D32" i="3"/>
  <c r="D32" i="2"/>
  <c r="Z33" i="10"/>
  <c r="AA40" i="3"/>
  <c r="AA40" i="2"/>
  <c r="R33" i="10"/>
  <c r="S40" i="3"/>
  <c r="S40" i="2"/>
  <c r="J33" i="10"/>
  <c r="K40" i="3"/>
  <c r="K40" i="2"/>
  <c r="AE30" i="10"/>
  <c r="AF37" i="3"/>
  <c r="AF37" i="2"/>
  <c r="W30" i="10"/>
  <c r="X37" i="3"/>
  <c r="X37" i="2"/>
  <c r="O30" i="10"/>
  <c r="P37" i="3"/>
  <c r="P37" i="2"/>
  <c r="G30" i="10"/>
  <c r="H37" i="3"/>
  <c r="H37" i="2"/>
  <c r="AT33" i="10"/>
  <c r="AU40" i="3"/>
  <c r="AL33" i="10"/>
  <c r="AM40" i="3"/>
  <c r="AP30" i="10"/>
  <c r="AQ37" i="3"/>
  <c r="AH30" i="10"/>
  <c r="AI37" i="3"/>
  <c r="AI37" i="2"/>
  <c r="AT29" i="10"/>
  <c r="AU36" i="3"/>
  <c r="AL29" i="10"/>
  <c r="AM36" i="3"/>
  <c r="AU32" i="3"/>
  <c r="AM32" i="3"/>
  <c r="AB31" i="3"/>
  <c r="AB31" i="2"/>
  <c r="O27" i="10"/>
  <c r="P34" i="3"/>
  <c r="P34" i="2"/>
  <c r="AB38" i="3"/>
  <c r="AB38" i="2"/>
  <c r="AC29" i="10"/>
  <c r="AD36" i="3"/>
  <c r="AD36" i="2"/>
  <c r="H32" i="3"/>
  <c r="H32" i="2"/>
  <c r="AP33" i="10"/>
  <c r="AQ40" i="3"/>
  <c r="AA30" i="3"/>
  <c r="AA30" i="2"/>
  <c r="AQ30" i="3"/>
  <c r="G31" i="3"/>
  <c r="G31" i="2"/>
  <c r="AC28" i="10"/>
  <c r="AD35" i="3"/>
  <c r="AD35" i="2"/>
  <c r="Z27" i="10"/>
  <c r="AA34" i="3"/>
  <c r="AA34" i="2"/>
  <c r="AE26" i="10"/>
  <c r="AF33" i="3"/>
  <c r="AF33" i="2"/>
  <c r="G26" i="10"/>
  <c r="H33" i="3"/>
  <c r="H33" i="2"/>
  <c r="AJ26" i="10"/>
  <c r="AK33" i="3"/>
  <c r="T39" i="3"/>
  <c r="T39" i="2"/>
  <c r="X29" i="10"/>
  <c r="Y36" i="3"/>
  <c r="Y36" i="2"/>
  <c r="V30" i="10"/>
  <c r="W37" i="3"/>
  <c r="W37" i="2"/>
  <c r="AS33" i="10"/>
  <c r="AT40" i="3"/>
  <c r="AG30" i="10"/>
  <c r="AH37" i="3"/>
  <c r="AH37" i="2"/>
  <c r="AT32" i="3"/>
  <c r="X30" i="3"/>
  <c r="X30" i="2"/>
  <c r="AU23" i="10"/>
  <c r="AV30" i="3"/>
  <c r="AO31" i="3"/>
  <c r="J28" i="10"/>
  <c r="K35" i="3"/>
  <c r="K35" i="2"/>
  <c r="T26" i="10"/>
  <c r="U33" i="3"/>
  <c r="U33" i="2"/>
  <c r="AG28" i="10"/>
  <c r="AH35" i="3"/>
  <c r="AK27" i="10"/>
  <c r="AL34" i="3"/>
  <c r="AG26" i="10"/>
  <c r="AH33" i="3"/>
  <c r="Q39" i="3"/>
  <c r="Q39" i="2"/>
  <c r="M29" i="10"/>
  <c r="N36" i="3"/>
  <c r="N36" i="2"/>
  <c r="AD33" i="10"/>
  <c r="AE40" i="3"/>
  <c r="AE40" i="2"/>
  <c r="AP29" i="10"/>
  <c r="AQ36" i="3"/>
  <c r="S30" i="3"/>
  <c r="S30" i="2"/>
  <c r="AE31" i="3"/>
  <c r="AE31" i="2"/>
  <c r="O31" i="3"/>
  <c r="O31" i="2"/>
  <c r="AR31" i="3"/>
  <c r="M28" i="10"/>
  <c r="N35" i="3"/>
  <c r="N35" i="2"/>
  <c r="R27" i="10"/>
  <c r="S34" i="3"/>
  <c r="S34" i="2"/>
  <c r="O26" i="10"/>
  <c r="P33" i="3"/>
  <c r="P33" i="2"/>
  <c r="AR28" i="10"/>
  <c r="AS35" i="3"/>
  <c r="AN27" i="10"/>
  <c r="AO34" i="3"/>
  <c r="AR26" i="10"/>
  <c r="AS33" i="3"/>
  <c r="AE38" i="3"/>
  <c r="AE38" i="2"/>
  <c r="O38" i="3"/>
  <c r="O38" i="2"/>
  <c r="AB39" i="3"/>
  <c r="AB39" i="2"/>
  <c r="L39" i="3"/>
  <c r="L39" i="2"/>
  <c r="H29" i="10"/>
  <c r="I36" i="3"/>
  <c r="I36" i="2"/>
  <c r="S32" i="3"/>
  <c r="S32" i="2"/>
  <c r="Y33" i="10"/>
  <c r="Z40" i="3"/>
  <c r="Z40" i="2"/>
  <c r="I33" i="10"/>
  <c r="J40" i="3"/>
  <c r="J40" i="2"/>
  <c r="N30" i="10"/>
  <c r="O37" i="3"/>
  <c r="O37" i="2"/>
  <c r="AO30" i="10"/>
  <c r="AP37" i="3"/>
  <c r="AS29" i="10"/>
  <c r="AT36" i="3"/>
  <c r="AL32" i="3"/>
  <c r="Z30" i="3"/>
  <c r="Z30" i="2"/>
  <c r="R30" i="3"/>
  <c r="R30" i="2"/>
  <c r="J30" i="3"/>
  <c r="J30" i="2"/>
  <c r="AP30" i="3"/>
  <c r="AH30" i="3"/>
  <c r="AD31" i="3"/>
  <c r="AD31" i="2"/>
  <c r="V31" i="3"/>
  <c r="V31" i="2"/>
  <c r="N31" i="3"/>
  <c r="N31" i="2"/>
  <c r="F31" i="3"/>
  <c r="F31" i="2"/>
  <c r="AQ31" i="3"/>
  <c r="AI31" i="3"/>
  <c r="AI31" i="2"/>
  <c r="AB28" i="10"/>
  <c r="AC35" i="3"/>
  <c r="AC35" i="2"/>
  <c r="T28" i="10"/>
  <c r="U35" i="3"/>
  <c r="U35" i="2"/>
  <c r="L28" i="10"/>
  <c r="M35" i="3"/>
  <c r="M35" i="2"/>
  <c r="D28" i="10"/>
  <c r="E35" i="3"/>
  <c r="E35" i="2"/>
  <c r="Y27" i="10"/>
  <c r="Z34" i="3"/>
  <c r="Z34" i="2"/>
  <c r="Q27" i="10"/>
  <c r="R34" i="3"/>
  <c r="R34" i="2"/>
  <c r="I27" i="10"/>
  <c r="J34" i="3"/>
  <c r="J34" i="2"/>
  <c r="AD26" i="10"/>
  <c r="AE33" i="3"/>
  <c r="AE33" i="2"/>
  <c r="V26" i="10"/>
  <c r="W33" i="3"/>
  <c r="W33" i="2"/>
  <c r="N26" i="10"/>
  <c r="O33" i="3"/>
  <c r="O33" i="2"/>
  <c r="F26" i="10"/>
  <c r="G33" i="3"/>
  <c r="G33" i="2"/>
  <c r="AQ28" i="10"/>
  <c r="AR35" i="3"/>
  <c r="AI28" i="10"/>
  <c r="AJ35" i="3"/>
  <c r="AJ35" i="2"/>
  <c r="AU27" i="10"/>
  <c r="AV34" i="3"/>
  <c r="AM27" i="10"/>
  <c r="AN34" i="3"/>
  <c r="AQ26" i="10"/>
  <c r="AR33" i="3"/>
  <c r="AI26" i="10"/>
  <c r="AJ33" i="3"/>
  <c r="AJ33" i="2"/>
  <c r="AD38" i="3"/>
  <c r="AD38" i="2"/>
  <c r="V38" i="3"/>
  <c r="V38" i="2"/>
  <c r="N38" i="3"/>
  <c r="N38" i="2"/>
  <c r="F38" i="3"/>
  <c r="E31" i="10"/>
  <c r="F38" i="2"/>
  <c r="AA39" i="3"/>
  <c r="AA39" i="2"/>
  <c r="S39" i="3"/>
  <c r="S39" i="2"/>
  <c r="K39" i="3"/>
  <c r="K39" i="2"/>
  <c r="AE29" i="10"/>
  <c r="AF36" i="3"/>
  <c r="AF36" i="2"/>
  <c r="W29" i="10"/>
  <c r="X36" i="3"/>
  <c r="X36" i="2"/>
  <c r="O29" i="10"/>
  <c r="P36" i="3"/>
  <c r="P36" i="2"/>
  <c r="G29" i="10"/>
  <c r="H36" i="3"/>
  <c r="H36" i="2"/>
  <c r="Z32" i="3"/>
  <c r="Z32" i="2"/>
  <c r="R32" i="3"/>
  <c r="R32" i="2"/>
  <c r="J32" i="3"/>
  <c r="J32" i="2"/>
  <c r="X33" i="10"/>
  <c r="Y40" i="3"/>
  <c r="Y40" i="2"/>
  <c r="P33" i="10"/>
  <c r="Q40" i="3"/>
  <c r="Q40" i="2"/>
  <c r="H33" i="10"/>
  <c r="I40" i="3"/>
  <c r="I40" i="2"/>
  <c r="AC30" i="10"/>
  <c r="AD37" i="3"/>
  <c r="AD37" i="2"/>
  <c r="U30" i="10"/>
  <c r="V37" i="3"/>
  <c r="V37" i="2"/>
  <c r="M30" i="10"/>
  <c r="N37" i="3"/>
  <c r="N37" i="2"/>
  <c r="E30" i="10"/>
  <c r="F37" i="3"/>
  <c r="F37" i="2"/>
  <c r="AR33" i="10"/>
  <c r="AS40" i="3"/>
  <c r="AJ33" i="10"/>
  <c r="AK40" i="3"/>
  <c r="AN30" i="10"/>
  <c r="AO37" i="3"/>
  <c r="AR29" i="10"/>
  <c r="AS36" i="3"/>
  <c r="AJ29" i="10"/>
  <c r="AK36" i="3"/>
  <c r="AS32" i="3"/>
  <c r="AK32" i="3"/>
  <c r="P30" i="3"/>
  <c r="P30" i="2"/>
  <c r="L31" i="3"/>
  <c r="L31" i="2"/>
  <c r="AE27" i="10"/>
  <c r="AF34" i="3"/>
  <c r="AF34" i="2"/>
  <c r="D26" i="10"/>
  <c r="E33" i="3"/>
  <c r="E33" i="2"/>
  <c r="T38" i="3"/>
  <c r="T38" i="2"/>
  <c r="V33" i="10"/>
  <c r="W40" i="3"/>
  <c r="W40" i="2"/>
  <c r="C30" i="10"/>
  <c r="D37" i="3"/>
  <c r="D37" i="2"/>
  <c r="K30" i="3"/>
  <c r="K30" i="2"/>
  <c r="AI30" i="3"/>
  <c r="AI30" i="2"/>
  <c r="W31" i="3"/>
  <c r="W31" i="2"/>
  <c r="AJ31" i="3"/>
  <c r="AJ31" i="2"/>
  <c r="U28" i="10"/>
  <c r="V35" i="3"/>
  <c r="V35" i="2"/>
  <c r="E28" i="10"/>
  <c r="F35" i="3"/>
  <c r="F35" i="2"/>
  <c r="J27" i="10"/>
  <c r="K34" i="3"/>
  <c r="K34" i="2"/>
  <c r="W26" i="10"/>
  <c r="X33" i="3"/>
  <c r="X33" i="2"/>
  <c r="AJ28" i="10"/>
  <c r="AK35" i="3"/>
  <c r="W38" i="3"/>
  <c r="W38" i="2"/>
  <c r="G38" i="3"/>
  <c r="F31" i="10"/>
  <c r="G38" i="2"/>
  <c r="D39" i="3"/>
  <c r="D39" i="2"/>
  <c r="P29" i="10"/>
  <c r="Q36" i="3"/>
  <c r="Q36" i="2"/>
  <c r="AA32" i="3"/>
  <c r="AA32" i="2"/>
  <c r="K32" i="3"/>
  <c r="K32" i="2"/>
  <c r="Q33" i="10"/>
  <c r="R40" i="3"/>
  <c r="R40" i="2"/>
  <c r="AD30" i="10"/>
  <c r="AE37" i="3"/>
  <c r="AE37" i="2"/>
  <c r="F30" i="10"/>
  <c r="G37" i="3"/>
  <c r="G37" i="2"/>
  <c r="AK33" i="10"/>
  <c r="AL40" i="3"/>
  <c r="AK29" i="10"/>
  <c r="AL36" i="3"/>
  <c r="Y30" i="3"/>
  <c r="Y30" i="2"/>
  <c r="Q30" i="3"/>
  <c r="Q30" i="2"/>
  <c r="I30" i="3"/>
  <c r="I30" i="2"/>
  <c r="AN23" i="10"/>
  <c r="AO30" i="3"/>
  <c r="C31" i="3"/>
  <c r="AC31" i="3"/>
  <c r="AC31" i="2"/>
  <c r="U31" i="3"/>
  <c r="U31" i="2"/>
  <c r="M31" i="3"/>
  <c r="M31" i="2"/>
  <c r="E31" i="3"/>
  <c r="E31" i="2"/>
  <c r="AP31" i="3"/>
  <c r="AH31" i="3"/>
  <c r="AA28" i="10"/>
  <c r="AB35" i="3"/>
  <c r="AB35" i="2"/>
  <c r="S28" i="10"/>
  <c r="T35" i="3"/>
  <c r="T35" i="2"/>
  <c r="K28" i="10"/>
  <c r="L35" i="3"/>
  <c r="L35" i="2"/>
  <c r="C28" i="10"/>
  <c r="D35" i="3"/>
  <c r="D35" i="2"/>
  <c r="X27" i="10"/>
  <c r="Y34" i="3"/>
  <c r="Y34" i="2"/>
  <c r="P27" i="10"/>
  <c r="Q34" i="3"/>
  <c r="Q34" i="2"/>
  <c r="H27" i="10"/>
  <c r="I34" i="3"/>
  <c r="I34" i="2"/>
  <c r="AC26" i="10"/>
  <c r="AD33" i="3"/>
  <c r="AD33" i="2"/>
  <c r="U26" i="10"/>
  <c r="V33" i="3"/>
  <c r="V33" i="2"/>
  <c r="M26" i="10"/>
  <c r="N33" i="3"/>
  <c r="N33" i="2"/>
  <c r="E26" i="10"/>
  <c r="F33" i="3"/>
  <c r="F33" i="2"/>
  <c r="AP28" i="10"/>
  <c r="AQ35" i="3"/>
  <c r="AH28" i="10"/>
  <c r="AI35" i="3"/>
  <c r="AI35" i="2"/>
  <c r="AT27" i="10"/>
  <c r="AU34" i="3"/>
  <c r="AL27" i="10"/>
  <c r="AM34" i="3"/>
  <c r="AP26" i="10"/>
  <c r="AQ33" i="3"/>
  <c r="AH26" i="10"/>
  <c r="AI33" i="3"/>
  <c r="AI33" i="2"/>
  <c r="AC38" i="3"/>
  <c r="AC38" i="2"/>
  <c r="U38" i="3"/>
  <c r="U38" i="2"/>
  <c r="M38" i="3"/>
  <c r="M38" i="2"/>
  <c r="E38" i="3"/>
  <c r="E38" i="2"/>
  <c r="D31" i="10"/>
  <c r="Z39" i="3"/>
  <c r="Z39" i="2"/>
  <c r="R39" i="3"/>
  <c r="R39" i="2"/>
  <c r="J39" i="3"/>
  <c r="J39" i="2"/>
  <c r="AD29" i="10"/>
  <c r="AE36" i="3"/>
  <c r="AE36" i="2"/>
  <c r="V29" i="10"/>
  <c r="W36" i="3"/>
  <c r="W36" i="2"/>
  <c r="N29" i="10"/>
  <c r="O36" i="3"/>
  <c r="O36" i="2"/>
  <c r="F29" i="10"/>
  <c r="G36" i="3"/>
  <c r="G36" i="2"/>
  <c r="Y32" i="3"/>
  <c r="Y32" i="2"/>
  <c r="Q32" i="3"/>
  <c r="Q32" i="2"/>
  <c r="I32" i="3"/>
  <c r="I32" i="2"/>
  <c r="AE33" i="10"/>
  <c r="AF40" i="3"/>
  <c r="AF40" i="2"/>
  <c r="W33" i="10"/>
  <c r="X40" i="3"/>
  <c r="X40" i="2"/>
  <c r="O33" i="10"/>
  <c r="P40" i="3"/>
  <c r="P40" i="2"/>
  <c r="G33" i="10"/>
  <c r="H40" i="3"/>
  <c r="H40" i="2"/>
  <c r="AB30" i="10"/>
  <c r="AC37" i="3"/>
  <c r="AC37" i="2"/>
  <c r="T30" i="10"/>
  <c r="U37" i="3"/>
  <c r="U37" i="2"/>
  <c r="L30" i="10"/>
  <c r="M37" i="3"/>
  <c r="M37" i="2"/>
  <c r="D30" i="10"/>
  <c r="E37" i="3"/>
  <c r="E37" i="2"/>
  <c r="AQ33" i="10"/>
  <c r="AR40" i="3"/>
  <c r="AI33" i="10"/>
  <c r="AJ40" i="3"/>
  <c r="AJ40" i="2"/>
  <c r="AU30" i="10"/>
  <c r="AV37" i="3"/>
  <c r="AM30" i="10"/>
  <c r="AN37" i="3"/>
  <c r="AQ29" i="10"/>
  <c r="AR36" i="3"/>
  <c r="AI29" i="10"/>
  <c r="AJ36" i="3"/>
  <c r="AJ36" i="2"/>
  <c r="AR32" i="3"/>
  <c r="AJ32" i="3"/>
  <c r="AJ32" i="2"/>
  <c r="AB31" i="10"/>
  <c r="T31" i="10"/>
  <c r="L31" i="10"/>
  <c r="AO24" i="10"/>
  <c r="AN24" i="10"/>
  <c r="AA31" i="10"/>
  <c r="S31" i="10"/>
  <c r="K31" i="10"/>
  <c r="AP25" i="10"/>
  <c r="AH25" i="10"/>
  <c r="AS23" i="10"/>
  <c r="AK23" i="10"/>
  <c r="AT24" i="10"/>
  <c r="AL24" i="10"/>
  <c r="Y31" i="10"/>
  <c r="Q31" i="10"/>
  <c r="I31" i="10"/>
  <c r="AN25" i="10"/>
  <c r="AU24" i="10"/>
  <c r="AR23" i="10"/>
  <c r="AJ23" i="10"/>
  <c r="AS24" i="10"/>
  <c r="AK24" i="10"/>
  <c r="X31" i="10"/>
  <c r="P31" i="10"/>
  <c r="H31" i="10"/>
  <c r="AU25" i="10"/>
  <c r="AM25" i="10"/>
  <c r="AM24" i="10"/>
  <c r="AA23" i="10"/>
  <c r="S23" i="10"/>
  <c r="AQ23" i="10"/>
  <c r="AI23" i="10"/>
  <c r="AR24" i="10"/>
  <c r="AJ24" i="10"/>
  <c r="AE31" i="10"/>
  <c r="W31" i="10"/>
  <c r="O31" i="10"/>
  <c r="G31" i="10"/>
  <c r="AA25" i="10"/>
  <c r="S25" i="10"/>
  <c r="K25" i="10"/>
  <c r="AT25" i="10"/>
  <c r="AL25" i="10"/>
  <c r="AP23" i="10"/>
  <c r="AH23" i="10"/>
  <c r="AQ24" i="10"/>
  <c r="AI24" i="10"/>
  <c r="AD31" i="10"/>
  <c r="V31" i="10"/>
  <c r="N31" i="10"/>
  <c r="AS25" i="10"/>
  <c r="AK25" i="10"/>
  <c r="Y23" i="10"/>
  <c r="Q23" i="10"/>
  <c r="I23" i="10"/>
  <c r="AO23" i="10"/>
  <c r="AG23" i="10"/>
  <c r="AP24" i="10"/>
  <c r="AH24" i="10"/>
  <c r="AC31" i="10"/>
  <c r="U31" i="10"/>
  <c r="M31" i="10"/>
  <c r="Y25" i="10"/>
  <c r="Q25" i="10"/>
  <c r="I25" i="10"/>
  <c r="AR25" i="10"/>
  <c r="AJ25" i="10"/>
  <c r="B24" i="10"/>
  <c r="AG24" i="10"/>
  <c r="AQ25" i="10"/>
  <c r="AI25" i="10"/>
  <c r="K23" i="10"/>
  <c r="C23" i="10"/>
  <c r="C25" i="10"/>
  <c r="Z23" i="10"/>
  <c r="R23" i="10"/>
  <c r="J23" i="10"/>
  <c r="Z25" i="10"/>
  <c r="R25" i="10"/>
  <c r="J25" i="10"/>
  <c r="N24" i="10"/>
  <c r="E24" i="10"/>
  <c r="C40" i="2"/>
  <c r="B33" i="10"/>
  <c r="AE23" i="10"/>
  <c r="W23" i="10"/>
  <c r="O23" i="10"/>
  <c r="G23" i="10"/>
  <c r="AA24" i="10"/>
  <c r="S24" i="10"/>
  <c r="K24" i="10"/>
  <c r="C24" i="10"/>
  <c r="B26" i="10"/>
  <c r="C33" i="2"/>
  <c r="AE25" i="10"/>
  <c r="W25" i="10"/>
  <c r="O25" i="10"/>
  <c r="G25" i="10"/>
  <c r="M24" i="10"/>
  <c r="C30" i="2"/>
  <c r="AD23" i="10"/>
  <c r="V23" i="10"/>
  <c r="N23" i="10"/>
  <c r="F23" i="10"/>
  <c r="Z24" i="10"/>
  <c r="R24" i="10"/>
  <c r="J24" i="10"/>
  <c r="B28" i="10"/>
  <c r="C35" i="2"/>
  <c r="C38" i="2"/>
  <c r="AD25" i="10"/>
  <c r="V25" i="10"/>
  <c r="N25" i="10"/>
  <c r="F25" i="10"/>
  <c r="W24" i="10"/>
  <c r="F24" i="10"/>
  <c r="C37" i="2"/>
  <c r="B30" i="10"/>
  <c r="AC23" i="10"/>
  <c r="U23" i="10"/>
  <c r="M23" i="10"/>
  <c r="E23" i="10"/>
  <c r="Y24" i="10"/>
  <c r="Q24" i="10"/>
  <c r="I24" i="10"/>
  <c r="C34" i="2"/>
  <c r="B27" i="10"/>
  <c r="AC25" i="10"/>
  <c r="U25" i="10"/>
  <c r="M25" i="10"/>
  <c r="E25" i="10"/>
  <c r="AE24" i="10"/>
  <c r="G24" i="10"/>
  <c r="AD24" i="10"/>
  <c r="AC24" i="10"/>
  <c r="AB23" i="10"/>
  <c r="T23" i="10"/>
  <c r="L23" i="10"/>
  <c r="D23" i="10"/>
  <c r="X24" i="10"/>
  <c r="P24" i="10"/>
  <c r="H24" i="10"/>
  <c r="C32" i="2"/>
  <c r="AB25" i="10"/>
  <c r="T25" i="10"/>
  <c r="L25" i="10"/>
  <c r="D25" i="10"/>
  <c r="O24" i="10"/>
  <c r="B29" i="10"/>
  <c r="C36" i="2"/>
  <c r="V24" i="10"/>
  <c r="U24" i="10"/>
  <c r="X23" i="10"/>
  <c r="P23" i="10"/>
  <c r="H23" i="10"/>
  <c r="C31" i="2"/>
  <c r="AB24" i="10"/>
  <c r="T24" i="10"/>
  <c r="L24" i="10"/>
  <c r="D24" i="10"/>
  <c r="X25" i="10"/>
  <c r="P25" i="10"/>
  <c r="H25" i="10"/>
  <c r="AP31" i="10" l="1"/>
  <c r="AQ38" i="3"/>
  <c r="AH31" i="10" l="1"/>
  <c r="AI38" i="3"/>
  <c r="AI38" i="2"/>
  <c r="AQ31" i="10"/>
  <c r="AR38" i="3"/>
  <c r="AG31" i="10"/>
  <c r="AH38" i="3"/>
  <c r="AH38" i="2"/>
  <c r="AR31" i="10" l="1"/>
  <c r="AS38" i="3"/>
  <c r="AJ31" i="10" l="1"/>
  <c r="AK38" i="3"/>
  <c r="AS31" i="10"/>
  <c r="AT38" i="3"/>
  <c r="AI31" i="10"/>
  <c r="AJ38" i="3"/>
  <c r="AJ38" i="2"/>
  <c r="AK31" i="10" l="1"/>
  <c r="AL38" i="3"/>
  <c r="AU31" i="10"/>
  <c r="AV38" i="3"/>
  <c r="AT31" i="10"/>
  <c r="AU38" i="3"/>
  <c r="AL31" i="10" l="1"/>
  <c r="AM38" i="3"/>
  <c r="AM31" i="10" l="1"/>
  <c r="AN38" i="3"/>
  <c r="AN31" i="10" l="1"/>
  <c r="AO38" i="3"/>
  <c r="AO31" i="10" l="1"/>
  <c r="AP38" i="3"/>
</calcChain>
</file>

<file path=xl/sharedStrings.xml><?xml version="1.0" encoding="utf-8"?>
<sst xmlns="http://schemas.openxmlformats.org/spreadsheetml/2006/main" count="868" uniqueCount="317">
  <si>
    <t>Malkekvæg</t>
  </si>
  <si>
    <t>Mælkeydelse, kg pr. Ko</t>
  </si>
  <si>
    <t>Svin</t>
  </si>
  <si>
    <t>Søer</t>
  </si>
  <si>
    <t>Smågrise</t>
  </si>
  <si>
    <t>Slagtesvin</t>
  </si>
  <si>
    <t>Teknologi</t>
  </si>
  <si>
    <t>Gyllekøling</t>
  </si>
  <si>
    <t>Kvier</t>
  </si>
  <si>
    <t>Luftrensning</t>
  </si>
  <si>
    <t>Varmevekslere</t>
  </si>
  <si>
    <t>Slagtekyllinger</t>
  </si>
  <si>
    <t>Udmugning to gange ugentlig</t>
  </si>
  <si>
    <t>Mink</t>
  </si>
  <si>
    <t>Sted</t>
  </si>
  <si>
    <t>Dyr</t>
  </si>
  <si>
    <t>Stof</t>
  </si>
  <si>
    <t>Reduktion</t>
  </si>
  <si>
    <t>Reference</t>
  </si>
  <si>
    <t>Stald</t>
  </si>
  <si>
    <t>Stald/lager</t>
  </si>
  <si>
    <t>NH3</t>
  </si>
  <si>
    <t>CH4</t>
  </si>
  <si>
    <t>Forsuring</t>
  </si>
  <si>
    <t>Kvæg</t>
  </si>
  <si>
    <t>Lager</t>
  </si>
  <si>
    <t>Kvæg/svin</t>
  </si>
  <si>
    <t>Udbringning</t>
  </si>
  <si>
    <t>Miljøgodkendelser*</t>
  </si>
  <si>
    <t>Biogasbehandling</t>
  </si>
  <si>
    <t>Fælles- eller gårdanlæg</t>
  </si>
  <si>
    <t>N I handelsgødning</t>
  </si>
  <si>
    <t>Svinegylle</t>
  </si>
  <si>
    <t>Kvæggylle</t>
  </si>
  <si>
    <t>Luftrensning**</t>
  </si>
  <si>
    <t>Gyllekøling*</t>
  </si>
  <si>
    <t>Forsuring I stald*</t>
  </si>
  <si>
    <t>-</t>
  </si>
  <si>
    <t>Tabel 1</t>
  </si>
  <si>
    <t>Tabel 2</t>
  </si>
  <si>
    <t>Tabel 3</t>
  </si>
  <si>
    <t>Tabel 4</t>
  </si>
  <si>
    <t>Tabel 5</t>
  </si>
  <si>
    <t>Tabel 6</t>
  </si>
  <si>
    <t>Tabel 7</t>
  </si>
  <si>
    <t>Tabel 8</t>
  </si>
  <si>
    <t>Øvrige kvæg</t>
  </si>
  <si>
    <t>Græsningsdage</t>
  </si>
  <si>
    <t>Ammekøer</t>
  </si>
  <si>
    <t>Malkekøer, st. race</t>
  </si>
  <si>
    <t>Fjerkræ</t>
  </si>
  <si>
    <t>Øvrige dyr</t>
  </si>
  <si>
    <t>Mængder af gødning</t>
  </si>
  <si>
    <t>Flydende gødning</t>
  </si>
  <si>
    <t>Tons</t>
  </si>
  <si>
    <t>Sum</t>
  </si>
  <si>
    <t>Staldtypefordeling</t>
  </si>
  <si>
    <t>Dybstrøelse (hele arealet)</t>
  </si>
  <si>
    <t xml:space="preserve">Dybstrøelse, kort ædeplads, fast gulv </t>
  </si>
  <si>
    <t>Bindestald m. grebning</t>
  </si>
  <si>
    <t>Bindestald m. riste</t>
  </si>
  <si>
    <t>Spaltegulvbokse</t>
  </si>
  <si>
    <t>Sengestald m. fast gulv</t>
  </si>
  <si>
    <t>Sengestald m. spaltegulv (0,4 m kanal, linespil)</t>
  </si>
  <si>
    <t>Sengestald m. fast gulv. 2% hældning. Skrabning hver 2. time</t>
  </si>
  <si>
    <t>Dybstrøelse, kort ædeplads, fast gulv</t>
  </si>
  <si>
    <t>Dybstrøelse, spalter, bagskyl/ringkanalanlæg</t>
  </si>
  <si>
    <t>Dybstrøelse, spalter, skraberanlæg</t>
  </si>
  <si>
    <t>Dybstrøelse, fast gulv, skraberanlæg</t>
  </si>
  <si>
    <t>Malkekøer, jersey</t>
  </si>
  <si>
    <t>Ammekøer 600 kg</t>
  </si>
  <si>
    <t>Bindestald med riste</t>
  </si>
  <si>
    <t>Dybstrøelse, spalter (1,2 m kanal, bagskyl)</t>
  </si>
  <si>
    <t>Dybstrøelse, spalter  (0,4 m kanal, linespil)</t>
  </si>
  <si>
    <t>Dybstrøelses, fast gulv</t>
  </si>
  <si>
    <t>Ammekøer 400-600 kg</t>
  </si>
  <si>
    <t>Ammekøer 400 kg</t>
  </si>
  <si>
    <t>Dybstrøelse</t>
  </si>
  <si>
    <t>Søer, løbe og drægtighedsstald</t>
  </si>
  <si>
    <t>Løsgående, dybstrøelse + fast gulv</t>
  </si>
  <si>
    <t>Løsgående, dybstrøelse + spaltegulv</t>
  </si>
  <si>
    <t>Løsgående, dybstrøelse</t>
  </si>
  <si>
    <t>Individuel opstaldning, delvis spaltegulv</t>
  </si>
  <si>
    <t>Individuel opstaldning, fuldspaltegulv</t>
  </si>
  <si>
    <t>Individuel opstaldning, fast gulv</t>
  </si>
  <si>
    <t>Løsgående, delvis spaltegulv</t>
  </si>
  <si>
    <t>Kassestier, delvis spaltegulv</t>
  </si>
  <si>
    <t>Kassestier, fuldspaltegulv</t>
  </si>
  <si>
    <t>Løsdrift, fast gulv</t>
  </si>
  <si>
    <t>Løsdrift, delvis spaltegulv</t>
  </si>
  <si>
    <t>Fuldspaltegulv</t>
  </si>
  <si>
    <t>Toklimastald m. delvis spaltegulv</t>
  </si>
  <si>
    <t>Fast gulv</t>
  </si>
  <si>
    <t>Toklimastald m. dybstrøelse</t>
  </si>
  <si>
    <t>Drænet gulv + spalter</t>
  </si>
  <si>
    <t>Opdelt lejeareal</t>
  </si>
  <si>
    <t>Drænet gulv</t>
  </si>
  <si>
    <t>Slagtekyllinger (1000 prod. stk.)</t>
  </si>
  <si>
    <t>Skrabekyllinger 56 dage</t>
  </si>
  <si>
    <t>Slagtekyllinger  40 +45 dage</t>
  </si>
  <si>
    <t>Mink &amp; Ilder (tæver)</t>
  </si>
  <si>
    <t>Gyllesystem</t>
  </si>
  <si>
    <t>Fast gødning og ajle</t>
  </si>
  <si>
    <t>Husdyrkategori</t>
  </si>
  <si>
    <t>Staldtype</t>
  </si>
  <si>
    <t>Fritgående høns</t>
  </si>
  <si>
    <t>Økologiske høns</t>
  </si>
  <si>
    <t>Skrabehøns</t>
  </si>
  <si>
    <t>Volierehøns</t>
  </si>
  <si>
    <t>Burhøns</t>
  </si>
  <si>
    <t>Rugeægshøns</t>
  </si>
  <si>
    <t>Søer, farestalde</t>
  </si>
  <si>
    <t>Slagtekyllinger 30 dage</t>
  </si>
  <si>
    <t>Slagtekyllinger 32 dage</t>
  </si>
  <si>
    <t>Slagtekyllinger 35 dage</t>
  </si>
  <si>
    <t>Økologiske slagtekyllinger, 81 dage</t>
  </si>
  <si>
    <t>Hyppig udmugning</t>
  </si>
  <si>
    <t>Sl. Kyllinger</t>
  </si>
  <si>
    <t>Miljøteknologi</t>
  </si>
  <si>
    <t>Tabel 9</t>
  </si>
  <si>
    <t>Tabel 10</t>
  </si>
  <si>
    <t>Tabel 11</t>
  </si>
  <si>
    <t>N2O</t>
  </si>
  <si>
    <t>Mængde gylle afsat til biogas</t>
  </si>
  <si>
    <t>Tabel nr</t>
  </si>
  <si>
    <t>Tabel navn</t>
  </si>
  <si>
    <t>Beskrivelse</t>
  </si>
  <si>
    <t>Mængder af fast og flydende gødning opdelt på dyretyper</t>
  </si>
  <si>
    <t xml:space="preserve">Andel af antal dyr I stalde med miljøteknologi </t>
  </si>
  <si>
    <t>Reduktionsfaktorer for NH3, CH4 og N2O</t>
  </si>
  <si>
    <t>*Baseret på analyse af miljøgodkendelser 2007-2016 (DCE, 2018)</t>
  </si>
  <si>
    <t>*Summen kan afvige pga. afrunding</t>
  </si>
  <si>
    <t>Ordforklaring:</t>
  </si>
  <si>
    <t>CH4=metan</t>
  </si>
  <si>
    <t>NH3=ammoniak</t>
  </si>
  <si>
    <t>For yderligere detaljer henvises til DCE, Dansk Center for Miljø og Energi, https://dce.au.dk/</t>
  </si>
  <si>
    <t>Ym=metankonverteringsfaktor ift. metanudledning fra husdyrs fordøjelse set ift. energiindholdet i foderindtag</t>
  </si>
  <si>
    <t>Antal dyr</t>
  </si>
  <si>
    <t>Metanemission fra fordøjelse</t>
  </si>
  <si>
    <t>Total emission per dyregruppe, samt emission per dyr</t>
  </si>
  <si>
    <t>Metanemission fra gødning</t>
  </si>
  <si>
    <t>Lattergasemission fra gødning</t>
  </si>
  <si>
    <t>Miljøteknologi - Reduktionsfaktorer</t>
  </si>
  <si>
    <t>Mængde gylle afsat til biogas fordelt på kvæg og svingylle</t>
  </si>
  <si>
    <t>N-udskillelse</t>
  </si>
  <si>
    <t>N-udskillelse for malkekøer og svin, kg N per dyr</t>
  </si>
  <si>
    <t>Diverse baggrundstal for kvæg</t>
  </si>
  <si>
    <t>Mælkeydelse, Ym, foderoptag for malkekøer, græsningsdage for malkekøer, kvier og ammekvæg</t>
  </si>
  <si>
    <t>Tabel 12</t>
  </si>
  <si>
    <t>Handelsgødning</t>
  </si>
  <si>
    <t>Mængde N I handelsgødning</t>
  </si>
  <si>
    <t>Tabel 13</t>
  </si>
  <si>
    <t>Vægtet opholdstid</t>
  </si>
  <si>
    <t>Vægtet opholdstid for gylle i stalden for kvæg og svin</t>
  </si>
  <si>
    <t>Reference liste</t>
  </si>
  <si>
    <t>Malkekøer</t>
  </si>
  <si>
    <t>Malkeøer, St. race</t>
  </si>
  <si>
    <t>Malkeøer, Jersey</t>
  </si>
  <si>
    <t>Tyrekalve, 0-6 mdr, St. race</t>
  </si>
  <si>
    <t>Tyrekalve, 0-6 mdr, Jersey</t>
  </si>
  <si>
    <t>Tyre, 6 mdr-slagt., St. race</t>
  </si>
  <si>
    <t>Tyre, 6 mdr-slagt., Jersey</t>
  </si>
  <si>
    <t>Kviekalve, 0-6 mdr, St. race</t>
  </si>
  <si>
    <t>Kviekalve, 0-6 mdr, Jersey</t>
  </si>
  <si>
    <t>Kvier, 6 mdr-kælv., St. race</t>
  </si>
  <si>
    <t>Kvier, 6 mdr-kælv., Jersey</t>
  </si>
  <si>
    <t>Øvrige fjerkræ</t>
  </si>
  <si>
    <t>Får</t>
  </si>
  <si>
    <t>Lam</t>
  </si>
  <si>
    <t>Geder</t>
  </si>
  <si>
    <t>Heste</t>
  </si>
  <si>
    <t>Hjorte</t>
  </si>
  <si>
    <t>Noter:</t>
  </si>
  <si>
    <t>Kilder:</t>
  </si>
  <si>
    <t>Historisk: Referenceliste (1)</t>
  </si>
  <si>
    <t>Fremskrivning: Referenceliste (2) og (5)</t>
  </si>
  <si>
    <t>Historiske opgørelser 1990-2019 og fremskrevet 2020-2040</t>
  </si>
  <si>
    <t>Table 2 Staldtypefordeling, andel dyr</t>
  </si>
  <si>
    <t>Opholdstid, dage</t>
  </si>
  <si>
    <t>Tyrekalve, st. race</t>
  </si>
  <si>
    <t>Tyrekalve, jersey</t>
  </si>
  <si>
    <t>Tyre, st. race</t>
  </si>
  <si>
    <t>Sengestald m. spaltegulv (1,2 m kanal, bagskyl, ring)</t>
  </si>
  <si>
    <t>85 (bagskyld), 50 (ring)</t>
  </si>
  <si>
    <t>Tyre, jersey</t>
  </si>
  <si>
    <t>Kviekalve, st. race</t>
  </si>
  <si>
    <t>Kviekalve, jersey</t>
  </si>
  <si>
    <t>Kvier, st. race</t>
  </si>
  <si>
    <t>Kvier, jersey</t>
  </si>
  <si>
    <t>40 (bagskyld), 30 (ring)</t>
  </si>
  <si>
    <t>- opholdstid haves ikke eller ikke aktuel</t>
  </si>
  <si>
    <t>Gennemsnitlig opholdstid, se Tabel 13</t>
  </si>
  <si>
    <t>Kilde:</t>
  </si>
  <si>
    <t>Metan emission fra gødning</t>
  </si>
  <si>
    <t>Gødningstype</t>
  </si>
  <si>
    <t>Fast gødning /dybstrøelse</t>
  </si>
  <si>
    <t>Total</t>
  </si>
  <si>
    <t>Table 4b Metan emission fra gødning per dyr, kg CH4 per dyr</t>
  </si>
  <si>
    <t>Metan emission fra fordøjelse</t>
  </si>
  <si>
    <t>Table 3a Total emission af metan fra fordøjelse per dyregruppe, kt CH4</t>
  </si>
  <si>
    <t>Lattergas emission fra gødning</t>
  </si>
  <si>
    <t>Table 5a Total emission af lattergas fra gødning per dyregruppe, kt N2O</t>
  </si>
  <si>
    <t>Table 5b Lattergas emission fra gødning per dyr, kg N2O per dyr</t>
  </si>
  <si>
    <t>Gødningsmængder</t>
  </si>
  <si>
    <t>Table 6 Mængder af flydende og fast gødning (inkl. Dybstrøelse) per dyregruppe, tons gødning</t>
  </si>
  <si>
    <t>Flydende gødning (gylle og ajle)</t>
  </si>
  <si>
    <t>Høns og hønniker</t>
  </si>
  <si>
    <t>Fast gødning og dybstrøelse</t>
  </si>
  <si>
    <t>Table 7 Andel af dyr i dyregruppen med den givne teknologi</t>
  </si>
  <si>
    <t>1990-2007</t>
  </si>
  <si>
    <t>Miljøteknologi - reduktionspotentaler</t>
  </si>
  <si>
    <t>Table 8 Reduktionspotentialer for miljøteknologier, % reduktion per stof</t>
  </si>
  <si>
    <t>(3)</t>
  </si>
  <si>
    <t>(4)</t>
  </si>
  <si>
    <t>(1)</t>
  </si>
  <si>
    <t>(6)</t>
  </si>
  <si>
    <t>Table 9 Mængde gylle afsat til biogas fordelt på kvæg og svingylle, kt</t>
  </si>
  <si>
    <t>kt</t>
  </si>
  <si>
    <t>Tabel 10 N-udskillelse for malkekøer og svin, kg N per dyr</t>
  </si>
  <si>
    <t>Malkerkøer</t>
  </si>
  <si>
    <t>Malkerkøer, st. race</t>
  </si>
  <si>
    <t>Malkerkøer, jersey</t>
  </si>
  <si>
    <t>Tabel 11 Mælkeydelse, Ym, foderoptag og bruttoenergi for malkekøer, samt græsningsdage for malkekøer, kvier og ammekvæg</t>
  </si>
  <si>
    <t>Ym (metandannelsesfaktor), %</t>
  </si>
  <si>
    <t>Tørstofoptag, kg pr ko</t>
  </si>
  <si>
    <t>Bruttoenergi, MJ pr. Ko</t>
  </si>
  <si>
    <t xml:space="preserve">Fremskrivning: </t>
  </si>
  <si>
    <t>Tabel 12 Mængde N fra handelsgødning, kt N</t>
  </si>
  <si>
    <t>Tabel 13 Vægtet opholdstid for gylle i stalden for kvæg og svin, dage</t>
  </si>
  <si>
    <t>Nr.</t>
  </si>
  <si>
    <t>Hansen, M.N., Kai, P. &amp; Birkmose, T.S., 2015. Vidensyntese om drivhusgasser og emissionsbaseret regulering i husdyrproduktionen. AgroTech.</t>
  </si>
  <si>
    <t>IPCC guidelines 2006</t>
  </si>
  <si>
    <t>DCA nomtal: https://anis.au.dk/forskning/sektioner/husdyrernaering-og-fysiologi/normtal/</t>
  </si>
  <si>
    <t xml:space="preserve">Kai, P., Birkmose, T. &amp; Petersen, S., 2015: Slurry in Danish livestock Buildings. Report by AgroTech to the Danish Energy Agency, pp 32. </t>
  </si>
  <si>
    <t>Høns (100 dyr)</t>
  </si>
  <si>
    <t>Hønniker (100 dyr)</t>
  </si>
  <si>
    <t>Slagtekyllinger (1000 dyr)</t>
  </si>
  <si>
    <t xml:space="preserve">Øvrig fjerkræ: kalkuner (100 dyr), ænder (100 dyr), gæs (100 dyr), fasaner (høns 100 dyr, kyllinger 1000 dyr) og strudse. </t>
  </si>
  <si>
    <t>Delvist spaltegulv, 50-75%</t>
  </si>
  <si>
    <t>Delvist spaltegulv, 25-49%</t>
  </si>
  <si>
    <t>Table 4a Total emission af metan fra gødning per dyregruppe/gødningstype, kt CH4</t>
  </si>
  <si>
    <t>Table 3b Metan emission fra fordøjelse per dyr, kg CH4 per dyr</t>
  </si>
  <si>
    <t>Tyre: Antal producerede dyr</t>
  </si>
  <si>
    <t>Smågrise og slagtesvin: Antal producerede dyr</t>
  </si>
  <si>
    <t>Fjerkræ (pr. 100/1000 dyr)</t>
  </si>
  <si>
    <t>Note:</t>
  </si>
  <si>
    <t>Tabel 3b - Beregnet som emission/antal dyr</t>
  </si>
  <si>
    <t>Ingen metan emission fra fordøjelse fra mink</t>
  </si>
  <si>
    <t>Tabel 4b - Beregnet som emission/antal dyr</t>
  </si>
  <si>
    <t>Kvier: 1990-2002 antal producerede, 2003-2040 årsopdræt (følger normtalssystemet)</t>
  </si>
  <si>
    <t>Tabel 5b - Beregnet som emission/antal dyr</t>
  </si>
  <si>
    <t>Tabel 5b - Øvrig kvæg spring far 2002 til 2003 skyldes overgang for kvier fra antal producerede til årsopdræt (følger normtalssystemet)</t>
  </si>
  <si>
    <t>Tabel 4b - Øvrig kvæg spring far 2002 til 2003 skyldes overgang for kvier fra antal producerede til årsopdræt (følger normtalssystemet)</t>
  </si>
  <si>
    <t>Tabel 3b - Øvrig kvæg spring far 2002 til 2003 skyldes overgang for kvier fra antal producerede til årsopdræt (følger normtalssystemet)</t>
  </si>
  <si>
    <t>Mælkeydelse opdelt på hhv. stor race og jersey haves først fra 2003</t>
  </si>
  <si>
    <t>N2O fra indirekte emission er ikke inkluderet i tabel 5</t>
  </si>
  <si>
    <t>N=Nitrogen</t>
  </si>
  <si>
    <t>N2O=lattergas</t>
  </si>
  <si>
    <t xml:space="preserve">Tabellerne i fanerne i denne excel-mappe giver en oversigt over de væsentligste beregningsforudsætninger DCE anvender til at beregne drivhusgasudledninger fra landbruget til Klimafremskrivning 2022 </t>
  </si>
  <si>
    <t>Historisk 1990-2020 og fremskrevet 2021-2040</t>
  </si>
  <si>
    <t>Fordeling for kvæg, svin, mink og fjerkræ, Historisk 1990-2020 og fremskrevet 2021-2040</t>
  </si>
  <si>
    <t>Mink er inklusiv ræve fra 1990-2011. Sat til 0 fra 2021-2022 og 10 % af 2020 I 2023-2040 pga. COVID-19</t>
  </si>
  <si>
    <t>Table 1 Antal i de historiske opgørelser 1990-2020 og fremskrevet 2021-2040</t>
  </si>
  <si>
    <t>Historiske opgørelser 1990-2020 og fremskrevet 2021-2040</t>
  </si>
  <si>
    <t>Øko produktion</t>
  </si>
  <si>
    <t>Delvis spaltegulv inde. Løbegård (50/50) ude</t>
  </si>
  <si>
    <t>Dybstrøelse inde. Løbegård (50/50) ude</t>
  </si>
  <si>
    <t>Ude</t>
  </si>
  <si>
    <t>Faremark</t>
  </si>
  <si>
    <r>
      <t>Fra 2021 inkluderer dette reduktion I emission af CH4 for stalde med forsuri</t>
    </r>
    <r>
      <rPr>
        <sz val="11"/>
        <rFont val="Calibri"/>
        <family val="2"/>
        <scheme val="minor"/>
      </rPr>
      <t>ng og gyllekøling</t>
    </r>
  </si>
  <si>
    <t>Antal mink er sat til 0 fra 2021-2022 og 10 % af 2020 I 2023-2040 pga. COVID-19</t>
  </si>
  <si>
    <t xml:space="preserve">*Procentdelene for 2010-2020 er baseret på information fra Miljøgodkendelser for husdyrbrug og leverandør for forsuringsanlæg og den reducerende emission er inkluderet i den historiske opgørelse. </t>
  </si>
  <si>
    <t>**Reduktion fra luftrensning er ikke inkluderet i den historiske opgørelse.</t>
  </si>
  <si>
    <t>Forsuring ved udbringning***</t>
  </si>
  <si>
    <t>***Forsuring i tank og under udbringning</t>
  </si>
  <si>
    <t>For svin er der inkluderet hyppig udslusning fra 2023</t>
  </si>
  <si>
    <t>Opholdstid med hyppig udslusning, dage</t>
  </si>
  <si>
    <t>Teknologilisten (MST, 2021)</t>
  </si>
  <si>
    <t>Nielsen, O.-K., Plejdrup, M.S., Winther, M., Nielsen, M., Gyldenkærne, S., Mikkelsen, M.H., Albrektsen, R., Thomsen, M., Hjelgaard, K., Fauser, P., Bruun, H.G., Johannsen, V.K., Nord-Larsen, T., Vesterdal, L., Stupak, I., Scott-Bentsen, N., Rasmussen, E., Petersen, S.B., Olsen, T. M. &amp; Hansen, M.G. 2021. Denmark's National Inventory Report 2021. Emission Inventories 1990-2019 - Submitted under the United Nations Framework Convention on Climate Change and the Kyoto Protocol. Aarhus University, DCE – Danish Centre for Environment and Energy, 944 pp. Scientific Report No. 437 http://dce2.au.dk/pub/SR437.pdf</t>
  </si>
  <si>
    <t>Opholdstid: Referenceliste (11)</t>
  </si>
  <si>
    <t>Hyppig udslusning: Referenceliste (12)</t>
  </si>
  <si>
    <t>Fremskrivning for gyllekøling, forsuring i stald og ved udbringning, samt luftrensning: Referenceliste (13)</t>
  </si>
  <si>
    <t>Historiske: Referenceliste (7)</t>
  </si>
  <si>
    <t>Fremskrivning: Referenceliste Kvæg (8), svin (9)</t>
  </si>
  <si>
    <t>Historiske: Referenceliste (1)</t>
  </si>
  <si>
    <t>Mælkeydelse: Referenceliste (8)</t>
  </si>
  <si>
    <t>Ym: Referenceliste (10)</t>
  </si>
  <si>
    <t>Tørstofoptag: Referenceliste (8)</t>
  </si>
  <si>
    <t>Bruttoenergi: Referenceliste (8)</t>
  </si>
  <si>
    <t>Landbrugsfremskrivning – efteråret 2021: af 10 januar 2022 / Jensen, Jørgen Dejgård</t>
  </si>
  <si>
    <t>Jørgensen, Sisse Liv: Fremskrivning af minkbestanden, mail modtaget 25.11.2021. Ministeriet for Fødevarer, Landbrug og Fiskeri</t>
  </si>
  <si>
    <t>Lund, P. 2021. Prædiktion af udskillelse af kvælstof hos malkekøer i 2025, 2030, 2035 og 2040 på baggrund af data fra AGMEMOD-modellen for 2020, data fra ydelseskontrollen 2020 og NORMTALS-modellen for 2021/2022. 13 sider. Rådgivningsnotat fra DCA – Nationalt Center for Fødevarer og Jordbrug, Aarhus Universitet, leveret: 21. december 2021.</t>
  </si>
  <si>
    <t>Nørgaard, J.V., Hellwing, A.L.F. 2021. Fremskrivning af grises N_x0002_udskillelse fra dyr, stald og lager i år 2025, 2030, 2035 og 2040. 8 sider. Rådgivningsnotat fra DCA – Nationalt Center for Fødevarer og Jordbrug, Aarhus Universitet, leveret: 21. november 2021.</t>
  </si>
  <si>
    <t>Lund, P., Hellwing, A.L.F., Weisbjerg, M.R. 2021. Fremskrivning af me_x0002_tanomdannelsesfaktoren (Ym) for malkekøer i årene 2025, 2030, 2035 og 2040. 14 sider. Rådgivningsnotat fra DCA – Nationalt Center for Fødevarer og Jordbrug, Aarhus Universitet, leveret: 21. november 2021</t>
  </si>
  <si>
    <t>Forudsætninger anvendt ved beregning af forventet effekt af hyppig udslusning som angivet i landbrugsaftalen: af 28 oktober 2021, Ref. JEOCH, J.nr. 2021-1342</t>
  </si>
  <si>
    <t>Miljøtenologi: Kvæg: Anja Juul Freudendal, SEGES. Svin: Bent IB Hansen, SEGES. Modtaget via mail fra Freja Sort, Energistyrelsen, 22.12.2021</t>
  </si>
  <si>
    <t>36-50 %</t>
  </si>
  <si>
    <t>20-38%</t>
  </si>
  <si>
    <t>AGMEMOD=Modelværktøj der estimerer bl.a. det forventede antal af husdyr i Danmark, jf. rapporten her: https://static-curis.ku.dk/portal/files/299208491/IFRO_Udredning_2022_04.pdf</t>
  </si>
  <si>
    <t>Revision af dokument</t>
  </si>
  <si>
    <t>Dato</t>
  </si>
  <si>
    <t>Note</t>
  </si>
  <si>
    <t>Arket "Tabel 4 CH4 fra gødning" er rettet så CH4 emissionerne er inkl. reduktion fra forsuring og gyllekøling, som opgjort i CRF-tabellen. 
Arket "Tabel 6 Gødningsmængder" på grund af en tidligere fejl i data for mængden af gødning udskilt for en enkelt staldtype for slagtesvin. 
For yderligere info, se notatet "Oversigt over rettelser, opdateringer og supplerende materiale til KF22"</t>
  </si>
  <si>
    <t>#'Tabel 1 Antal dyr'!A1</t>
  </si>
  <si>
    <t>#'Tabel 2 Staldtypefordeling'!A1</t>
  </si>
  <si>
    <t>#'Tabel 3 CH4 fra fordøjelse'!A1</t>
  </si>
  <si>
    <t>#'Tabel 4 CH4 fra gødning'!A1</t>
  </si>
  <si>
    <t>#'Tabel 5 N2O fra gødning'!A1</t>
  </si>
  <si>
    <t>#'Tabel 6 Gødningsmængder'!A1</t>
  </si>
  <si>
    <t>#'Tabel 7 Miljøteknologi'!A1</t>
  </si>
  <si>
    <t>#'Tabel 8 Reduktionsfaktorer'!A1</t>
  </si>
  <si>
    <t>#'Tabel 9 Gylle afsat til biogas'!A1</t>
  </si>
  <si>
    <t>#'Tabel 10 N-udskillelse'!A1</t>
  </si>
  <si>
    <t>#'Tabel 11 Baggrundstal kvæg'!A1</t>
  </si>
  <si>
    <t>#'Tabel 12 Handelsgødning'!A1</t>
  </si>
  <si>
    <t>#'Tabel 13 Vægtet opholdstid'!A1</t>
  </si>
  <si>
    <t>#'Reference liste'!A1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</si>
</sst>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Blue]#,##0"/>
    <numFmt numFmtId="165" formatCode="0.0"/>
    <numFmt numFmtId="166" formatCode="0.000"/>
    <numFmt numFmtId="167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4"/>
      <color theme="1"/>
      <name val="Book Antiqua"/>
      <family val="1"/>
    </font>
    <font>
      <sz val="11"/>
      <color theme="1"/>
      <name val="Book Antiqua"/>
      <family val="1"/>
    </font>
    <font>
      <u/>
      <sz val="11"/>
      <name val="Calibri"/>
      <family val="2"/>
      <scheme val="minor"/>
    </font>
    <font>
      <u/>
      <sz val="10"/>
      <name val="Arial"/>
      <family val="2"/>
    </font>
    <font>
      <sz val="11"/>
      <color rgb="FF00B0F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indexed="8"/>
      <name val="Segoe U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b/>
      <i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</borders>
  <cellStyleXfs count="5">
    <xf numFmtId="0" fontId="0" fillId="0" borderId="0"/>
    <xf numFmtId="0" fontId="5" fillId="0" borderId="0"/>
    <xf numFmtId="0" fontId="2" fillId="0" borderId="0"/>
    <xf numFmtId="0" fontId="17" fillId="0" borderId="0"/>
    <xf numFmtId="0" fontId="21" fillId="0" borderId="0" applyNumberFormat="0" applyFill="0" applyBorder="0" applyAlignment="0" applyProtection="0"/>
  </cellStyleXfs>
  <cellXfs count="167">
    <xf numFmtId="0" fontId="0" fillId="0" borderId="0" xfId="0"/>
    <xf numFmtId="1" fontId="0" fillId="0" borderId="0" xfId="0" applyNumberFormat="1"/>
    <xf numFmtId="0" fontId="0" fillId="0" borderId="1" xfId="0" applyBorder="1"/>
    <xf numFmtId="3" fontId="0" fillId="0" borderId="0" xfId="0" applyNumberFormat="1" applyBorder="1"/>
    <xf numFmtId="0" fontId="0" fillId="0" borderId="0" xfId="0" applyBorder="1"/>
    <xf numFmtId="0" fontId="1" fillId="0" borderId="1" xfId="0" applyFont="1" applyBorder="1"/>
    <xf numFmtId="0" fontId="1" fillId="0" borderId="0" xfId="0" applyFont="1"/>
    <xf numFmtId="0" fontId="0" fillId="0" borderId="0" xfId="0" applyFill="1" applyBorder="1"/>
    <xf numFmtId="9" fontId="0" fillId="0" borderId="0" xfId="0" applyNumberFormat="1"/>
    <xf numFmtId="9" fontId="0" fillId="0" borderId="1" xfId="0" applyNumberFormat="1" applyBorder="1"/>
    <xf numFmtId="0" fontId="0" fillId="0" borderId="1" xfId="0" applyFill="1" applyBorder="1"/>
    <xf numFmtId="0" fontId="0" fillId="0" borderId="0" xfId="0" applyFont="1" applyBorder="1"/>
    <xf numFmtId="0" fontId="3" fillId="0" borderId="0" xfId="0" applyFont="1"/>
    <xf numFmtId="3" fontId="0" fillId="0" borderId="0" xfId="0" applyNumberFormat="1"/>
    <xf numFmtId="0" fontId="0" fillId="0" borderId="4" xfId="0" applyBorder="1"/>
    <xf numFmtId="0" fontId="1" fillId="0" borderId="0" xfId="0" applyFont="1" applyFill="1" applyBorder="1"/>
    <xf numFmtId="0" fontId="3" fillId="0" borderId="0" xfId="0" applyFont="1" applyFill="1" applyBorder="1"/>
    <xf numFmtId="1" fontId="3" fillId="0" borderId="0" xfId="0" applyNumberFormat="1" applyFont="1" applyBorder="1" applyAlignment="1">
      <alignment horizontal="right"/>
    </xf>
    <xf numFmtId="0" fontId="6" fillId="0" borderId="1" xfId="0" applyFont="1" applyFill="1" applyBorder="1"/>
    <xf numFmtId="0" fontId="3" fillId="0" borderId="4" xfId="0" applyFont="1" applyFill="1" applyBorder="1"/>
    <xf numFmtId="1" fontId="0" fillId="0" borderId="4" xfId="0" applyNumberFormat="1" applyBorder="1"/>
    <xf numFmtId="0" fontId="7" fillId="0" borderId="0" xfId="0" applyFont="1"/>
    <xf numFmtId="9" fontId="0" fillId="0" borderId="1" xfId="0" applyNumberFormat="1" applyBorder="1" applyAlignment="1">
      <alignment horizontal="right"/>
    </xf>
    <xf numFmtId="0" fontId="8" fillId="0" borderId="0" xfId="0" applyFont="1"/>
    <xf numFmtId="0" fontId="6" fillId="0" borderId="1" xfId="0" applyFont="1" applyBorder="1"/>
    <xf numFmtId="0" fontId="4" fillId="0" borderId="0" xfId="0" applyFont="1"/>
    <xf numFmtId="0" fontId="9" fillId="0" borderId="0" xfId="0" applyFont="1"/>
    <xf numFmtId="0" fontId="10" fillId="0" borderId="0" xfId="0" applyFont="1" applyBorder="1"/>
    <xf numFmtId="0" fontId="11" fillId="0" borderId="0" xfId="0" applyFont="1" applyBorder="1"/>
    <xf numFmtId="0" fontId="1" fillId="2" borderId="1" xfId="0" applyFont="1" applyFill="1" applyBorder="1"/>
    <xf numFmtId="0" fontId="12" fillId="0" borderId="0" xfId="0" applyFont="1" applyBorder="1"/>
    <xf numFmtId="0" fontId="0" fillId="2" borderId="0" xfId="0" applyFont="1" applyFill="1"/>
    <xf numFmtId="0" fontId="0" fillId="0" borderId="0" xfId="0" applyFont="1"/>
    <xf numFmtId="0" fontId="3" fillId="0" borderId="0" xfId="0" applyFont="1" applyBorder="1"/>
    <xf numFmtId="0" fontId="3" fillId="0" borderId="0" xfId="0" applyFont="1" applyFill="1"/>
    <xf numFmtId="0" fontId="3" fillId="0" borderId="1" xfId="0" applyFont="1" applyBorder="1"/>
    <xf numFmtId="0" fontId="0" fillId="2" borderId="1" xfId="0" applyFont="1" applyFill="1" applyBorder="1"/>
    <xf numFmtId="0" fontId="0" fillId="0" borderId="1" xfId="0" applyFont="1" applyBorder="1"/>
    <xf numFmtId="0" fontId="12" fillId="0" borderId="0" xfId="0" applyFont="1" applyFill="1" applyBorder="1"/>
    <xf numFmtId="0" fontId="0" fillId="0" borderId="0" xfId="0" applyFont="1" applyFill="1"/>
    <xf numFmtId="0" fontId="5" fillId="0" borderId="0" xfId="0" applyFont="1" applyBorder="1"/>
    <xf numFmtId="0" fontId="13" fillId="0" borderId="0" xfId="0" applyFont="1" applyBorder="1"/>
    <xf numFmtId="0" fontId="4" fillId="0" borderId="0" xfId="0" applyFont="1" applyBorder="1"/>
    <xf numFmtId="0" fontId="6" fillId="0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center"/>
    </xf>
    <xf numFmtId="0" fontId="3" fillId="0" borderId="1" xfId="0" applyFont="1" applyFill="1" applyBorder="1"/>
    <xf numFmtId="0" fontId="3" fillId="0" borderId="1" xfId="0" quotePrefix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quotePrefix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4" fillId="0" borderId="0" xfId="0" applyFont="1" applyFill="1"/>
    <xf numFmtId="0" fontId="3" fillId="0" borderId="0" xfId="0" quotePrefix="1" applyFont="1" applyFill="1" applyBorder="1" applyAlignment="1">
      <alignment horizontal="center"/>
    </xf>
    <xf numFmtId="0" fontId="0" fillId="0" borderId="1" xfId="0" applyFont="1" applyFill="1" applyBorder="1"/>
    <xf numFmtId="0" fontId="3" fillId="0" borderId="0" xfId="1" applyFont="1" applyFill="1"/>
    <xf numFmtId="0" fontId="3" fillId="0" borderId="1" xfId="1" applyFont="1" applyFill="1" applyBorder="1"/>
    <xf numFmtId="0" fontId="3" fillId="0" borderId="1" xfId="1" applyFont="1" applyFill="1" applyBorder="1" applyAlignment="1">
      <alignment horizontal="center"/>
    </xf>
    <xf numFmtId="0" fontId="3" fillId="0" borderId="1" xfId="1" quotePrefix="1" applyFont="1" applyFill="1" applyBorder="1" applyAlignment="1">
      <alignment horizontal="center"/>
    </xf>
    <xf numFmtId="164" fontId="3" fillId="0" borderId="0" xfId="0" applyNumberFormat="1" applyFont="1" applyFill="1"/>
    <xf numFmtId="164" fontId="3" fillId="0" borderId="0" xfId="0" quotePrefix="1" applyNumberFormat="1" applyFont="1" applyFill="1" applyAlignment="1">
      <alignment horizontal="center"/>
    </xf>
    <xf numFmtId="164" fontId="3" fillId="0" borderId="1" xfId="0" quotePrefix="1" applyNumberFormat="1" applyFont="1" applyFill="1" applyBorder="1" applyAlignment="1">
      <alignment horizontal="center"/>
    </xf>
    <xf numFmtId="0" fontId="3" fillId="0" borderId="0" xfId="0" applyFont="1" applyFill="1" applyAlignment="1" applyProtection="1">
      <alignment horizontal="left"/>
      <protection locked="0"/>
    </xf>
    <xf numFmtId="0" fontId="3" fillId="0" borderId="1" xfId="0" applyFont="1" applyFill="1" applyBorder="1" applyAlignment="1" applyProtection="1">
      <alignment horizontal="left"/>
      <protection locked="0"/>
    </xf>
    <xf numFmtId="0" fontId="0" fillId="0" borderId="1" xfId="0" quotePrefix="1" applyFont="1" applyBorder="1" applyAlignment="1">
      <alignment horizontal="center"/>
    </xf>
    <xf numFmtId="0" fontId="0" fillId="0" borderId="0" xfId="0" quotePrefix="1" applyFont="1"/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top"/>
    </xf>
    <xf numFmtId="0" fontId="9" fillId="0" borderId="0" xfId="0" applyFont="1" applyAlignment="1">
      <alignment vertical="top"/>
    </xf>
    <xf numFmtId="0" fontId="3" fillId="0" borderId="1" xfId="0" applyFont="1" applyBorder="1" applyAlignment="1">
      <alignment vertical="top"/>
    </xf>
    <xf numFmtId="0" fontId="0" fillId="3" borderId="0" xfId="0" quotePrefix="1" applyFont="1" applyFill="1"/>
    <xf numFmtId="3" fontId="0" fillId="2" borderId="0" xfId="0" applyNumberFormat="1" applyFill="1"/>
    <xf numFmtId="0" fontId="15" fillId="0" borderId="0" xfId="0" applyFont="1"/>
    <xf numFmtId="3" fontId="0" fillId="2" borderId="4" xfId="0" applyNumberFormat="1" applyFill="1" applyBorder="1"/>
    <xf numFmtId="0" fontId="0" fillId="2" borderId="0" xfId="0" applyFill="1"/>
    <xf numFmtId="1" fontId="0" fillId="2" borderId="0" xfId="0" applyNumberFormat="1" applyFill="1"/>
    <xf numFmtId="0" fontId="3" fillId="2" borderId="0" xfId="0" applyFont="1" applyFill="1" applyAlignment="1">
      <alignment horizontal="center"/>
    </xf>
    <xf numFmtId="0" fontId="3" fillId="2" borderId="0" xfId="0" applyFont="1" applyFill="1" applyBorder="1"/>
    <xf numFmtId="0" fontId="3" fillId="2" borderId="4" xfId="0" applyFont="1" applyFill="1" applyBorder="1"/>
    <xf numFmtId="0" fontId="0" fillId="2" borderId="1" xfId="0" applyFill="1" applyBorder="1"/>
    <xf numFmtId="0" fontId="0" fillId="0" borderId="0" xfId="0" quotePrefix="1" applyFill="1" applyBorder="1"/>
    <xf numFmtId="0" fontId="0" fillId="0" borderId="1" xfId="0" quotePrefix="1" applyBorder="1"/>
    <xf numFmtId="0" fontId="0" fillId="0" borderId="1" xfId="0" quotePrefix="1" applyFill="1" applyBorder="1"/>
    <xf numFmtId="0" fontId="15" fillId="0" borderId="0" xfId="0" applyFont="1" applyBorder="1"/>
    <xf numFmtId="0" fontId="9" fillId="2" borderId="0" xfId="0" applyFont="1" applyFill="1"/>
    <xf numFmtId="0" fontId="12" fillId="0" borderId="0" xfId="0" applyFont="1"/>
    <xf numFmtId="0" fontId="11" fillId="0" borderId="4" xfId="0" applyFont="1" applyBorder="1"/>
    <xf numFmtId="1" fontId="0" fillId="2" borderId="4" xfId="0" applyNumberFormat="1" applyFill="1" applyBorder="1"/>
    <xf numFmtId="3" fontId="0" fillId="2" borderId="0" xfId="0" applyNumberFormat="1" applyFont="1" applyFill="1"/>
    <xf numFmtId="3" fontId="0" fillId="0" borderId="0" xfId="0" applyNumberFormat="1" applyFont="1"/>
    <xf numFmtId="3" fontId="0" fillId="2" borderId="1" xfId="0" applyNumberFormat="1" applyFont="1" applyFill="1" applyBorder="1"/>
    <xf numFmtId="3" fontId="0" fillId="0" borderId="1" xfId="0" applyNumberFormat="1" applyFont="1" applyBorder="1"/>
    <xf numFmtId="2" fontId="0" fillId="2" borderId="2" xfId="0" applyNumberFormat="1" applyFont="1" applyFill="1" applyBorder="1"/>
    <xf numFmtId="2" fontId="0" fillId="2" borderId="1" xfId="0" applyNumberFormat="1" applyFont="1" applyFill="1" applyBorder="1"/>
    <xf numFmtId="166" fontId="0" fillId="2" borderId="0" xfId="0" applyNumberFormat="1" applyFont="1" applyFill="1"/>
    <xf numFmtId="2" fontId="0" fillId="2" borderId="0" xfId="0" applyNumberFormat="1" applyFont="1" applyFill="1"/>
    <xf numFmtId="2" fontId="0" fillId="0" borderId="0" xfId="0" applyNumberFormat="1" applyFont="1"/>
    <xf numFmtId="2" fontId="0" fillId="0" borderId="1" xfId="0" applyNumberFormat="1" applyFont="1" applyBorder="1"/>
    <xf numFmtId="2" fontId="0" fillId="0" borderId="2" xfId="0" applyNumberFormat="1" applyFont="1" applyBorder="1"/>
    <xf numFmtId="2" fontId="0" fillId="0" borderId="0" xfId="0" applyNumberFormat="1" applyFont="1" applyBorder="1"/>
    <xf numFmtId="2" fontId="0" fillId="2" borderId="0" xfId="0" applyNumberFormat="1" applyFont="1" applyFill="1" applyBorder="1"/>
    <xf numFmtId="2" fontId="0" fillId="2" borderId="4" xfId="0" applyNumberFormat="1" applyFont="1" applyFill="1" applyBorder="1"/>
    <xf numFmtId="2" fontId="0" fillId="0" borderId="0" xfId="0" applyNumberFormat="1" applyFont="1" applyFill="1"/>
    <xf numFmtId="2" fontId="0" fillId="0" borderId="4" xfId="0" applyNumberFormat="1" applyFont="1" applyFill="1" applyBorder="1"/>
    <xf numFmtId="165" fontId="0" fillId="2" borderId="0" xfId="0" applyNumberFormat="1" applyFont="1" applyFill="1"/>
    <xf numFmtId="0" fontId="3" fillId="0" borderId="0" xfId="0" applyFont="1" applyFill="1" applyBorder="1" applyAlignment="1">
      <alignment vertical="top"/>
    </xf>
    <xf numFmtId="165" fontId="0" fillId="0" borderId="0" xfId="0" applyNumberFormat="1" applyFont="1" applyFill="1"/>
    <xf numFmtId="2" fontId="0" fillId="0" borderId="1" xfId="0" applyNumberFormat="1" applyFont="1" applyFill="1" applyBorder="1"/>
    <xf numFmtId="166" fontId="0" fillId="0" borderId="0" xfId="0" applyNumberFormat="1" applyFont="1" applyFill="1"/>
    <xf numFmtId="0" fontId="3" fillId="0" borderId="0" xfId="0" applyFont="1" applyFill="1" applyAlignment="1">
      <alignment vertical="top"/>
    </xf>
    <xf numFmtId="0" fontId="0" fillId="0" borderId="0" xfId="0" applyFill="1"/>
    <xf numFmtId="167" fontId="0" fillId="2" borderId="0" xfId="0" applyNumberFormat="1" applyFont="1" applyFill="1"/>
    <xf numFmtId="167" fontId="0" fillId="0" borderId="0" xfId="0" applyNumberFormat="1" applyFont="1" applyFill="1"/>
    <xf numFmtId="3" fontId="0" fillId="0" borderId="0" xfId="0" applyNumberFormat="1" applyFill="1"/>
    <xf numFmtId="3" fontId="0" fillId="0" borderId="4" xfId="0" applyNumberFormat="1" applyFill="1" applyBorder="1"/>
    <xf numFmtId="165" fontId="0" fillId="2" borderId="0" xfId="0" applyNumberFormat="1" applyFill="1"/>
    <xf numFmtId="165" fontId="3" fillId="0" borderId="0" xfId="0" applyNumberFormat="1" applyFont="1"/>
    <xf numFmtId="165" fontId="0" fillId="0" borderId="0" xfId="0" applyNumberFormat="1"/>
    <xf numFmtId="165" fontId="3" fillId="2" borderId="4" xfId="0" applyNumberFormat="1" applyFont="1" applyFill="1" applyBorder="1"/>
    <xf numFmtId="165" fontId="3" fillId="2" borderId="0" xfId="0" applyNumberFormat="1" applyFont="1" applyFill="1" applyBorder="1"/>
    <xf numFmtId="165" fontId="3" fillId="0" borderId="4" xfId="0" applyNumberFormat="1" applyFont="1" applyBorder="1" applyAlignment="1">
      <alignment horizontal="right"/>
    </xf>
    <xf numFmtId="2" fontId="0" fillId="2" borderId="1" xfId="0" applyNumberFormat="1" applyFill="1" applyBorder="1"/>
    <xf numFmtId="2" fontId="0" fillId="0" borderId="1" xfId="0" applyNumberFormat="1" applyFill="1" applyBorder="1"/>
    <xf numFmtId="3" fontId="0" fillId="2" borderId="1" xfId="0" applyNumberFormat="1" applyFill="1" applyBorder="1"/>
    <xf numFmtId="3" fontId="0" fillId="0" borderId="1" xfId="0" applyNumberFormat="1" applyFill="1" applyBorder="1"/>
    <xf numFmtId="3" fontId="0" fillId="2" borderId="2" xfId="0" applyNumberFormat="1" applyFill="1" applyBorder="1"/>
    <xf numFmtId="3" fontId="0" fillId="0" borderId="2" xfId="0" applyNumberFormat="1" applyFill="1" applyBorder="1"/>
    <xf numFmtId="165" fontId="0" fillId="0" borderId="0" xfId="0" applyNumberFormat="1" applyFill="1"/>
    <xf numFmtId="165" fontId="0" fillId="2" borderId="1" xfId="0" applyNumberFormat="1" applyFill="1" applyBorder="1"/>
    <xf numFmtId="165" fontId="0" fillId="0" borderId="1" xfId="0" applyNumberFormat="1" applyFill="1" applyBorder="1"/>
    <xf numFmtId="0" fontId="16" fillId="0" borderId="3" xfId="2" applyFont="1" applyFill="1" applyBorder="1" applyAlignment="1">
      <alignment horizontal="right"/>
    </xf>
    <xf numFmtId="1" fontId="0" fillId="0" borderId="0" xfId="0" applyNumberFormat="1" applyFill="1"/>
    <xf numFmtId="0" fontId="3" fillId="0" borderId="0" xfId="1" applyFont="1" applyFill="1" applyBorder="1"/>
    <xf numFmtId="0" fontId="3" fillId="0" borderId="0" xfId="1" applyFont="1" applyFill="1" applyBorder="1" applyAlignment="1">
      <alignment horizontal="center"/>
    </xf>
    <xf numFmtId="0" fontId="0" fillId="0" borderId="0" xfId="0" applyFont="1" applyFill="1" applyBorder="1"/>
    <xf numFmtId="2" fontId="0" fillId="2" borderId="2" xfId="0" applyNumberFormat="1" applyFill="1" applyBorder="1"/>
    <xf numFmtId="2" fontId="0" fillId="0" borderId="2" xfId="0" applyNumberFormat="1" applyFill="1" applyBorder="1"/>
    <xf numFmtId="0" fontId="18" fillId="0" borderId="3" xfId="3" applyFont="1" applyFill="1" applyBorder="1" applyAlignment="1">
      <alignment horizontal="right" wrapText="1"/>
    </xf>
    <xf numFmtId="0" fontId="19" fillId="2" borderId="0" xfId="0" applyFont="1" applyFill="1"/>
    <xf numFmtId="0" fontId="19" fillId="0" borderId="0" xfId="0" applyFont="1"/>
    <xf numFmtId="0" fontId="18" fillId="2" borderId="3" xfId="3" applyFont="1" applyFill="1" applyBorder="1" applyAlignment="1">
      <alignment horizontal="right" wrapText="1"/>
    </xf>
    <xf numFmtId="0" fontId="18" fillId="2" borderId="5" xfId="3" applyFont="1" applyFill="1" applyBorder="1" applyAlignment="1">
      <alignment horizontal="right" wrapText="1"/>
    </xf>
    <xf numFmtId="0" fontId="18" fillId="0" borderId="5" xfId="3" applyFont="1" applyFill="1" applyBorder="1" applyAlignment="1">
      <alignment horizontal="right" wrapText="1"/>
    </xf>
    <xf numFmtId="0" fontId="6" fillId="0" borderId="1" xfId="0" applyFont="1" applyFill="1" applyBorder="1" applyAlignment="1">
      <alignment horizontal="left" wrapText="1"/>
    </xf>
    <xf numFmtId="0" fontId="3" fillId="0" borderId="0" xfId="1" applyFont="1" applyFill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3" fillId="0" borderId="0" xfId="0" quotePrefix="1" applyFont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1" fontId="0" fillId="2" borderId="1" xfId="0" applyNumberFormat="1" applyFill="1" applyBorder="1"/>
    <xf numFmtId="1" fontId="0" fillId="0" borderId="1" xfId="0" applyNumberFormat="1" applyBorder="1"/>
    <xf numFmtId="9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1" fillId="0" borderId="0" xfId="0" applyFont="1" applyFill="1"/>
    <xf numFmtId="0" fontId="20" fillId="0" borderId="0" xfId="0" applyFont="1" applyFill="1" applyAlignment="1">
      <alignment vertical="top"/>
    </xf>
    <xf numFmtId="0" fontId="3" fillId="0" borderId="0" xfId="0" applyFont="1" applyFill="1" applyAlignment="1">
      <alignment vertical="top" wrapText="1"/>
    </xf>
    <xf numFmtId="15" fontId="3" fillId="0" borderId="0" xfId="0" applyNumberFormat="1" applyFont="1" applyFill="1" applyAlignment="1">
      <alignment vertical="top"/>
    </xf>
    <xf numFmtId="0" fontId="1" fillId="0" borderId="0" xfId="0" applyFont="1" applyBorder="1"/>
    <xf numFmtId="0" fontId="8" fillId="0" borderId="0" xfId="0" applyFont="1" applyBorder="1"/>
    <xf numFmtId="1" fontId="0" fillId="0" borderId="0" xfId="0" applyNumberFormat="1" applyBorder="1"/>
    <xf numFmtId="0" fontId="18" fillId="0" borderId="6" xfId="3" applyFont="1" applyFill="1" applyBorder="1" applyAlignment="1">
      <alignment horizontal="right" wrapText="1"/>
    </xf>
    <xf numFmtId="0" fontId="18" fillId="0" borderId="7" xfId="3" applyFont="1" applyFill="1" applyBorder="1" applyAlignment="1">
      <alignment horizontal="right" wrapText="1"/>
    </xf>
    <xf numFmtId="0" fontId="16" fillId="0" borderId="6" xfId="2" applyFont="1" applyFill="1" applyBorder="1" applyAlignment="1">
      <alignment horizontal="right"/>
    </xf>
    <xf numFmtId="0" fontId="16" fillId="0" borderId="0" xfId="2" applyFont="1" applyFill="1" applyBorder="1" applyAlignment="1">
      <alignment horizontal="right"/>
    </xf>
    <xf numFmtId="0" fontId="21" fillId="0" borderId="0" xfId="4" applyAlignment="1">
      <alignment horizontal="center"/>
    </xf>
  </cellXfs>
  <cellStyles count="5">
    <cellStyle name="Hyperlink" xfId="4" builtinId="8"/>
    <cellStyle name="Normal" xfId="0" builtinId="0"/>
    <cellStyle name="Normal 2" xfId="1"/>
    <cellStyle name="Normal_MJ pr ko" xfId="2"/>
    <cellStyle name="Normal_N udskillelse" xfId="3"/>
  </cellStyles>
  <dxfs count="4">
    <dxf>
      <alignment horizontal="general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  <dxf>
      <alignment horizontal="general" vertical="top" textRotation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id="1" name="Tabel1" displayName="Tabel1" ref="A7:B8" totalsRowShown="0" headerRowDxfId="3" dataDxfId="2">
  <autoFilter ref="A7:B8"/>
  <tableColumns count="2">
    <tableColumn id="1" name="Dato" dataDxfId="1"/>
    <tableColumn id="2" name="No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showGridLines="0" tabSelected="1" workbookViewId="0"/>
  </sheetViews>
  <sheetFormatPr defaultRowHeight="15" x14ac:dyDescent="0.25"/>
  <cols>
    <col min="1" max="1" width="11.85546875" customWidth="1"/>
    <col min="2" max="2" width="118.140625" bestFit="1" customWidth="1"/>
  </cols>
  <sheetData>
    <row r="1" spans="1:15" x14ac:dyDescent="0.25">
      <c r="A1" t="s">
        <v>258</v>
      </c>
    </row>
    <row r="3" spans="1:15" x14ac:dyDescent="0.25">
      <c r="A3" t="s">
        <v>135</v>
      </c>
    </row>
    <row r="6" spans="1:15" x14ac:dyDescent="0.25">
      <c r="A6" s="155" t="s">
        <v>299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</row>
    <row r="7" spans="1:15" x14ac:dyDescent="0.25">
      <c r="A7" s="156" t="s">
        <v>300</v>
      </c>
      <c r="B7" s="156" t="s">
        <v>301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</row>
    <row r="8" spans="1:15" ht="75" x14ac:dyDescent="0.25">
      <c r="A8" s="158">
        <v>44715</v>
      </c>
      <c r="B8" s="157" t="s">
        <v>302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/>
  </sheetViews>
  <sheetFormatPr defaultRowHeight="15" x14ac:dyDescent="0.25"/>
  <cols>
    <col min="1" max="1" width="28.5703125" customWidth="1"/>
    <col min="2" max="2" width="22.28515625" bestFit="1" customWidth="1"/>
    <col min="3" max="3" width="14.28515625" bestFit="1" customWidth="1"/>
    <col min="5" max="5" width="10.140625" bestFit="1" customWidth="1"/>
    <col min="6" max="6" width="19" bestFit="1" customWidth="1"/>
  </cols>
  <sheetData>
    <row r="1" spans="1:6" ht="18.75" x14ac:dyDescent="0.3">
      <c r="A1" s="27" t="s">
        <v>210</v>
      </c>
    </row>
    <row r="2" spans="1:6" ht="18.75" x14ac:dyDescent="0.3">
      <c r="A2" s="27"/>
    </row>
    <row r="3" spans="1:6" ht="16.5" x14ac:dyDescent="0.3">
      <c r="A3" s="28" t="s">
        <v>211</v>
      </c>
    </row>
    <row r="5" spans="1:6" x14ac:dyDescent="0.25">
      <c r="A5" s="5" t="s">
        <v>6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</row>
    <row r="6" spans="1:6" x14ac:dyDescent="0.25">
      <c r="A6" t="s">
        <v>7</v>
      </c>
      <c r="B6" t="s">
        <v>19</v>
      </c>
      <c r="C6" t="s">
        <v>2</v>
      </c>
      <c r="D6" t="s">
        <v>21</v>
      </c>
      <c r="E6" s="8">
        <v>0.2</v>
      </c>
      <c r="F6" s="81" t="s">
        <v>212</v>
      </c>
    </row>
    <row r="7" spans="1:6" x14ac:dyDescent="0.25">
      <c r="A7" s="2"/>
      <c r="B7" s="2" t="s">
        <v>20</v>
      </c>
      <c r="C7" s="2" t="s">
        <v>2</v>
      </c>
      <c r="D7" s="2" t="s">
        <v>22</v>
      </c>
      <c r="E7" s="9">
        <v>0.2</v>
      </c>
      <c r="F7" s="82" t="s">
        <v>213</v>
      </c>
    </row>
    <row r="8" spans="1:6" x14ac:dyDescent="0.25">
      <c r="A8" t="s">
        <v>23</v>
      </c>
      <c r="B8" s="7" t="s">
        <v>19</v>
      </c>
      <c r="C8" s="7" t="s">
        <v>24</v>
      </c>
      <c r="D8" t="s">
        <v>21</v>
      </c>
      <c r="E8" s="8">
        <v>0.5</v>
      </c>
      <c r="F8" s="81" t="s">
        <v>212</v>
      </c>
    </row>
    <row r="9" spans="1:6" x14ac:dyDescent="0.25">
      <c r="B9" s="7" t="s">
        <v>19</v>
      </c>
      <c r="C9" s="7" t="s">
        <v>2</v>
      </c>
      <c r="D9" t="s">
        <v>21</v>
      </c>
      <c r="E9" s="8">
        <v>0.64</v>
      </c>
      <c r="F9" s="81" t="s">
        <v>212</v>
      </c>
    </row>
    <row r="10" spans="1:6" x14ac:dyDescent="0.25">
      <c r="B10" s="7" t="s">
        <v>25</v>
      </c>
      <c r="C10" s="7" t="s">
        <v>24</v>
      </c>
      <c r="D10" t="s">
        <v>21</v>
      </c>
      <c r="E10" s="8">
        <v>0.49</v>
      </c>
      <c r="F10" s="81" t="s">
        <v>212</v>
      </c>
    </row>
    <row r="11" spans="1:6" x14ac:dyDescent="0.25">
      <c r="B11" s="7" t="s">
        <v>25</v>
      </c>
      <c r="C11" s="7" t="s">
        <v>2</v>
      </c>
      <c r="D11" t="s">
        <v>21</v>
      </c>
      <c r="E11" s="8">
        <v>0.4</v>
      </c>
      <c r="F11" s="81" t="s">
        <v>212</v>
      </c>
    </row>
    <row r="12" spans="1:6" x14ac:dyDescent="0.25">
      <c r="B12" s="7" t="s">
        <v>20</v>
      </c>
      <c r="C12" s="7" t="s">
        <v>26</v>
      </c>
      <c r="D12" t="s">
        <v>22</v>
      </c>
      <c r="E12" s="8">
        <v>0.6</v>
      </c>
      <c r="F12" s="82" t="s">
        <v>213</v>
      </c>
    </row>
    <row r="13" spans="1:6" x14ac:dyDescent="0.25">
      <c r="B13" s="7" t="s">
        <v>27</v>
      </c>
      <c r="C13" s="7" t="s">
        <v>24</v>
      </c>
      <c r="D13" t="s">
        <v>21</v>
      </c>
      <c r="E13" s="8">
        <v>0.49</v>
      </c>
      <c r="F13" s="81" t="s">
        <v>212</v>
      </c>
    </row>
    <row r="14" spans="1:6" x14ac:dyDescent="0.25">
      <c r="A14" s="2"/>
      <c r="B14" s="10" t="s">
        <v>27</v>
      </c>
      <c r="C14" s="10" t="s">
        <v>2</v>
      </c>
      <c r="D14" s="2" t="s">
        <v>21</v>
      </c>
      <c r="E14" s="9">
        <v>0.4</v>
      </c>
      <c r="F14" s="83" t="s">
        <v>212</v>
      </c>
    </row>
    <row r="15" spans="1:6" x14ac:dyDescent="0.25">
      <c r="A15" t="s">
        <v>9</v>
      </c>
      <c r="B15" s="7" t="s">
        <v>19</v>
      </c>
      <c r="C15" s="7" t="s">
        <v>3</v>
      </c>
      <c r="D15" t="s">
        <v>21</v>
      </c>
      <c r="E15" s="8">
        <v>0.61</v>
      </c>
      <c r="F15" t="s">
        <v>28</v>
      </c>
    </row>
    <row r="16" spans="1:6" x14ac:dyDescent="0.25">
      <c r="B16" s="7" t="s">
        <v>19</v>
      </c>
      <c r="C16" s="7" t="s">
        <v>4</v>
      </c>
      <c r="D16" t="s">
        <v>21</v>
      </c>
      <c r="E16" s="8">
        <v>0.54</v>
      </c>
      <c r="F16" t="s">
        <v>28</v>
      </c>
    </row>
    <row r="17" spans="1:7" x14ac:dyDescent="0.25">
      <c r="A17" s="2"/>
      <c r="B17" s="10" t="s">
        <v>19</v>
      </c>
      <c r="C17" s="10" t="s">
        <v>5</v>
      </c>
      <c r="D17" s="2" t="s">
        <v>21</v>
      </c>
      <c r="E17" s="9">
        <v>0.56000000000000005</v>
      </c>
      <c r="F17" s="2" t="s">
        <v>28</v>
      </c>
    </row>
    <row r="18" spans="1:7" x14ac:dyDescent="0.25">
      <c r="A18" t="s">
        <v>29</v>
      </c>
      <c r="B18" s="7" t="s">
        <v>25</v>
      </c>
      <c r="C18" s="7" t="s">
        <v>24</v>
      </c>
      <c r="D18" s="7" t="s">
        <v>22</v>
      </c>
      <c r="E18" s="153" t="s">
        <v>296</v>
      </c>
      <c r="F18" s="81" t="s">
        <v>214</v>
      </c>
      <c r="G18" s="111"/>
    </row>
    <row r="19" spans="1:7" s="4" customFormat="1" x14ac:dyDescent="0.25">
      <c r="A19" s="7" t="s">
        <v>30</v>
      </c>
      <c r="B19" s="7" t="s">
        <v>25</v>
      </c>
      <c r="C19" s="7" t="s">
        <v>2</v>
      </c>
      <c r="D19" s="7" t="s">
        <v>22</v>
      </c>
      <c r="E19" s="154" t="s">
        <v>297</v>
      </c>
      <c r="F19" s="81" t="s">
        <v>214</v>
      </c>
    </row>
    <row r="20" spans="1:7" x14ac:dyDescent="0.25">
      <c r="A20" s="2"/>
      <c r="B20" s="10" t="s">
        <v>25</v>
      </c>
      <c r="C20" s="10" t="s">
        <v>26</v>
      </c>
      <c r="D20" s="10" t="s">
        <v>122</v>
      </c>
      <c r="E20" s="22">
        <v>1</v>
      </c>
      <c r="F20" s="83" t="s">
        <v>215</v>
      </c>
    </row>
    <row r="21" spans="1:7" x14ac:dyDescent="0.25">
      <c r="A21" s="11" t="s">
        <v>10</v>
      </c>
      <c r="B21" t="s">
        <v>19</v>
      </c>
      <c r="C21" s="7" t="s">
        <v>11</v>
      </c>
      <c r="D21" t="s">
        <v>21</v>
      </c>
      <c r="E21" s="8">
        <v>0.3</v>
      </c>
      <c r="F21" s="81" t="s">
        <v>212</v>
      </c>
    </row>
    <row r="22" spans="1:7" x14ac:dyDescent="0.25">
      <c r="A22" s="37" t="s">
        <v>12</v>
      </c>
      <c r="B22" s="2" t="s">
        <v>19</v>
      </c>
      <c r="C22" s="10" t="s">
        <v>13</v>
      </c>
      <c r="D22" s="2" t="s">
        <v>21</v>
      </c>
      <c r="E22" s="9">
        <v>0.27</v>
      </c>
      <c r="F22" s="83" t="s">
        <v>212</v>
      </c>
    </row>
    <row r="24" spans="1:7" x14ac:dyDescent="0.25">
      <c r="A24" s="25" t="s">
        <v>130</v>
      </c>
    </row>
    <row r="25" spans="1:7" x14ac:dyDescent="0.25">
      <c r="A25" s="25"/>
    </row>
    <row r="26" spans="1:7" x14ac:dyDescent="0.25">
      <c r="A26" s="2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9"/>
  <sheetViews>
    <sheetView workbookViewId="0"/>
  </sheetViews>
  <sheetFormatPr defaultRowHeight="15" x14ac:dyDescent="0.25"/>
  <cols>
    <col min="1" max="1" width="10.140625" bestFit="1" customWidth="1"/>
    <col min="2" max="2" width="10.140625" customWidth="1"/>
    <col min="3" max="6" width="10.140625" hidden="1" customWidth="1"/>
    <col min="7" max="7" width="10.140625" customWidth="1"/>
    <col min="8" max="11" width="10.140625" hidden="1" customWidth="1"/>
    <col min="12" max="12" width="10.140625" customWidth="1"/>
    <col min="13" max="16" width="10.140625" hidden="1" customWidth="1"/>
    <col min="17" max="17" width="10.140625" customWidth="1"/>
    <col min="18" max="21" width="10.140625" hidden="1" customWidth="1"/>
    <col min="22" max="22" width="9.28515625" bestFit="1" customWidth="1"/>
    <col min="23" max="26" width="9.28515625" hidden="1" customWidth="1"/>
    <col min="27" max="33" width="9.28515625" bestFit="1" customWidth="1"/>
    <col min="34" max="44" width="10.140625" bestFit="1" customWidth="1"/>
    <col min="45" max="47" width="9.28515625" bestFit="1" customWidth="1"/>
  </cols>
  <sheetData>
    <row r="1" spans="1:47" ht="18.75" x14ac:dyDescent="0.3">
      <c r="A1" s="27" t="s">
        <v>123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47" ht="16.5" x14ac:dyDescent="0.3">
      <c r="A2" s="28" t="s">
        <v>263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47" ht="16.5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47" ht="16.5" x14ac:dyDescent="0.3">
      <c r="A4" s="28" t="s">
        <v>216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6" spans="1:47" s="6" customFormat="1" x14ac:dyDescent="0.25">
      <c r="A6" s="5" t="s">
        <v>217</v>
      </c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x14ac:dyDescent="0.25">
      <c r="A7" t="s">
        <v>33</v>
      </c>
      <c r="B7" s="126">
        <v>129.16181416057856</v>
      </c>
      <c r="C7" s="126">
        <v>190.55256438486532</v>
      </c>
      <c r="D7" s="126">
        <v>185.70389862443619</v>
      </c>
      <c r="E7" s="126">
        <v>278.31341464863277</v>
      </c>
      <c r="F7" s="126">
        <v>263.90923502313052</v>
      </c>
      <c r="G7" s="126">
        <v>361.6322922822323</v>
      </c>
      <c r="H7" s="126">
        <v>458.14033326570302</v>
      </c>
      <c r="I7" s="126">
        <v>510.71206288003503</v>
      </c>
      <c r="J7" s="126">
        <v>598.92777455062128</v>
      </c>
      <c r="K7" s="126">
        <v>604.01395518040567</v>
      </c>
      <c r="L7" s="126">
        <v>699.02507550829034</v>
      </c>
      <c r="M7" s="126">
        <v>791.76231698662434</v>
      </c>
      <c r="N7" s="126">
        <v>902.6690099826518</v>
      </c>
      <c r="O7" s="126">
        <v>1087.6367674313328</v>
      </c>
      <c r="P7" s="126">
        <v>1070.8060582436126</v>
      </c>
      <c r="Q7" s="126">
        <v>1078.0209301870227</v>
      </c>
      <c r="R7" s="126">
        <v>1206.0456375139941</v>
      </c>
      <c r="S7" s="126">
        <v>1176.5420773544272</v>
      </c>
      <c r="T7" s="126">
        <v>1168.8133338158448</v>
      </c>
      <c r="U7" s="126">
        <v>1238.4073034248624</v>
      </c>
      <c r="V7" s="126">
        <v>1240.4962486438687</v>
      </c>
      <c r="W7" s="126">
        <v>1157.4980127824131</v>
      </c>
      <c r="X7" s="126">
        <v>1191.3619423450723</v>
      </c>
      <c r="Y7" s="126">
        <v>1205.4293380510096</v>
      </c>
      <c r="Z7" s="126">
        <v>1474.0388254259399</v>
      </c>
      <c r="AA7" s="126">
        <v>1691.1970659911879</v>
      </c>
      <c r="AB7" s="126">
        <v>2429.2826558208853</v>
      </c>
      <c r="AC7" s="126">
        <v>3205.8455912210266</v>
      </c>
      <c r="AD7" s="126">
        <v>3543.3495192295245</v>
      </c>
      <c r="AE7" s="126">
        <v>4431.8504551706601</v>
      </c>
      <c r="AF7" s="126">
        <v>5166.1582149302085</v>
      </c>
      <c r="AG7" s="127">
        <v>8098.5394307224606</v>
      </c>
      <c r="AH7" s="127">
        <v>9120.6562828666229</v>
      </c>
      <c r="AI7" s="127">
        <v>10178.814249044457</v>
      </c>
      <c r="AJ7" s="127">
        <v>11047.837471180374</v>
      </c>
      <c r="AK7" s="127">
        <v>11250.853584862705</v>
      </c>
      <c r="AL7" s="127">
        <v>12071.516050307886</v>
      </c>
      <c r="AM7" s="127">
        <v>12645.494448016025</v>
      </c>
      <c r="AN7" s="127">
        <v>13232.579399607735</v>
      </c>
      <c r="AO7" s="127">
        <v>13907.291025735252</v>
      </c>
      <c r="AP7" s="127">
        <v>14587.619746384296</v>
      </c>
      <c r="AQ7" s="127">
        <v>14587.619746384296</v>
      </c>
      <c r="AR7" s="127">
        <v>14015.201331958071</v>
      </c>
      <c r="AS7" s="127">
        <v>13154.640063419129</v>
      </c>
      <c r="AT7" s="127">
        <v>13008.381009443938</v>
      </c>
      <c r="AU7" s="127">
        <v>12627.062610687819</v>
      </c>
    </row>
    <row r="8" spans="1:47" x14ac:dyDescent="0.25">
      <c r="A8" s="2" t="s">
        <v>32</v>
      </c>
      <c r="B8" s="124">
        <v>91.078829233952732</v>
      </c>
      <c r="C8" s="124">
        <v>134.36869545765438</v>
      </c>
      <c r="D8" s="124">
        <v>130.94964468265047</v>
      </c>
      <c r="E8" s="124">
        <v>196.25351448522545</v>
      </c>
      <c r="F8" s="124">
        <v>186.09636529300928</v>
      </c>
      <c r="G8" s="124">
        <v>255.00606358244403</v>
      </c>
      <c r="H8" s="124">
        <v>323.05898960831263</v>
      </c>
      <c r="I8" s="124">
        <v>360.13009777751546</v>
      </c>
      <c r="J8" s="124">
        <v>422.33566365016623</v>
      </c>
      <c r="K8" s="124">
        <v>425.92219872668073</v>
      </c>
      <c r="L8" s="124">
        <v>492.91956679485924</v>
      </c>
      <c r="M8" s="124">
        <v>558.31350257321674</v>
      </c>
      <c r="N8" s="124">
        <v>636.51967997894258</v>
      </c>
      <c r="O8" s="124">
        <v>766.95023256866739</v>
      </c>
      <c r="P8" s="124">
        <v>755.08200899224016</v>
      </c>
      <c r="Q8" s="124">
        <v>760.16959694499019</v>
      </c>
      <c r="R8" s="124">
        <v>850.44659198520719</v>
      </c>
      <c r="S8" s="124">
        <v>829.64207065643393</v>
      </c>
      <c r="T8" s="124">
        <v>824.19212465251337</v>
      </c>
      <c r="U8" s="124">
        <v>873.2665149042042</v>
      </c>
      <c r="V8" s="124">
        <v>874.73954070612126</v>
      </c>
      <c r="W8" s="124">
        <v>816.21309308788977</v>
      </c>
      <c r="X8" s="124">
        <v>840.09234159390394</v>
      </c>
      <c r="Y8" s="124">
        <v>850.01200662489077</v>
      </c>
      <c r="Z8" s="124">
        <v>1039.4227685457904</v>
      </c>
      <c r="AA8" s="124">
        <v>1192.5525340088125</v>
      </c>
      <c r="AB8" s="124">
        <v>1713.0157361791157</v>
      </c>
      <c r="AC8" s="124">
        <v>2017.8345726403602</v>
      </c>
      <c r="AD8" s="124">
        <v>2197.9982393226646</v>
      </c>
      <c r="AE8" s="124">
        <v>2640.816324829339</v>
      </c>
      <c r="AF8" s="124">
        <v>3136.5135500697916</v>
      </c>
      <c r="AG8" s="125">
        <v>4916.8410264374097</v>
      </c>
      <c r="AH8" s="125">
        <v>5537.3956480980141</v>
      </c>
      <c r="AI8" s="125">
        <v>6179.8317990930364</v>
      </c>
      <c r="AJ8" s="125">
        <v>6707.4391618867894</v>
      </c>
      <c r="AK8" s="125">
        <v>6830.6957028124807</v>
      </c>
      <c r="AL8" s="125">
        <v>7328.9419499877176</v>
      </c>
      <c r="AM8" s="125">
        <v>7677.419667270181</v>
      </c>
      <c r="AN8" s="125">
        <v>8033.8547257993241</v>
      </c>
      <c r="AO8" s="125">
        <v>8443.4902943776615</v>
      </c>
      <c r="AP8" s="125">
        <v>8856.5361520617153</v>
      </c>
      <c r="AQ8" s="125">
        <v>8856.5361520617153</v>
      </c>
      <c r="AR8" s="125">
        <v>8509.0055425715509</v>
      </c>
      <c r="AS8" s="125">
        <v>7986.5356593153519</v>
      </c>
      <c r="AT8" s="125">
        <v>7897.7378553131803</v>
      </c>
      <c r="AU8" s="125">
        <v>7666.2292032682217</v>
      </c>
    </row>
    <row r="9" spans="1:47" x14ac:dyDescent="0.25">
      <c r="A9" s="26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6"/>
  <sheetViews>
    <sheetView workbookViewId="0"/>
  </sheetViews>
  <sheetFormatPr defaultRowHeight="15" x14ac:dyDescent="0.25"/>
  <cols>
    <col min="1" max="1" width="22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  <col min="48" max="16384" width="9.140625" style="4"/>
  </cols>
  <sheetData>
    <row r="1" spans="1:47" ht="18.75" x14ac:dyDescent="0.3">
      <c r="A1" s="27" t="s">
        <v>144</v>
      </c>
    </row>
    <row r="2" spans="1:47" ht="16.5" x14ac:dyDescent="0.3">
      <c r="A2" s="28" t="s">
        <v>263</v>
      </c>
    </row>
    <row r="3" spans="1:47" ht="16.5" x14ac:dyDescent="0.3">
      <c r="A3" s="28"/>
    </row>
    <row r="4" spans="1:47" ht="16.5" x14ac:dyDescent="0.3">
      <c r="A4" s="28" t="s">
        <v>218</v>
      </c>
    </row>
    <row r="5" spans="1:47" ht="16.5" x14ac:dyDescent="0.3">
      <c r="A5" s="28"/>
    </row>
    <row r="6" spans="1:47" s="159" customFormat="1" x14ac:dyDescent="0.25">
      <c r="A6" s="5"/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x14ac:dyDescent="0.25">
      <c r="A7" s="73" t="s">
        <v>219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47" x14ac:dyDescent="0.25">
      <c r="A8" t="s">
        <v>220</v>
      </c>
      <c r="B8" s="141">
        <v>133</v>
      </c>
      <c r="C8" s="141">
        <v>132</v>
      </c>
      <c r="D8" s="141">
        <v>131</v>
      </c>
      <c r="E8" s="141">
        <v>130</v>
      </c>
      <c r="F8" s="141">
        <v>129</v>
      </c>
      <c r="G8" s="141">
        <v>128</v>
      </c>
      <c r="H8" s="141">
        <v>127.83</v>
      </c>
      <c r="I8" s="141">
        <v>127.66</v>
      </c>
      <c r="J8" s="141">
        <v>127.49</v>
      </c>
      <c r="K8" s="141">
        <v>127.32</v>
      </c>
      <c r="L8" s="141">
        <v>128.02000000000001</v>
      </c>
      <c r="M8" s="141">
        <v>128.02000000000001</v>
      </c>
      <c r="N8" s="141">
        <v>129.94999999999999</v>
      </c>
      <c r="O8" s="141">
        <v>132.77000000000001</v>
      </c>
      <c r="P8" s="141">
        <v>134.51</v>
      </c>
      <c r="Q8" s="141">
        <v>136.26</v>
      </c>
      <c r="R8" s="141">
        <v>137.41</v>
      </c>
      <c r="S8" s="141">
        <v>140.19</v>
      </c>
      <c r="T8" s="141">
        <v>140.63999999999999</v>
      </c>
      <c r="U8" s="141">
        <v>140.88999999999999</v>
      </c>
      <c r="V8" s="141">
        <v>141.41</v>
      </c>
      <c r="W8" s="141">
        <v>141.38</v>
      </c>
      <c r="X8" s="141">
        <v>140.91</v>
      </c>
      <c r="Y8" s="141">
        <v>141.75</v>
      </c>
      <c r="Z8" s="141">
        <v>146.41</v>
      </c>
      <c r="AA8" s="141">
        <v>146.57</v>
      </c>
      <c r="AB8" s="141">
        <v>150.66</v>
      </c>
      <c r="AC8" s="141">
        <v>155.51</v>
      </c>
      <c r="AD8" s="141">
        <v>158.75</v>
      </c>
      <c r="AE8" s="141">
        <v>160.44999999999999</v>
      </c>
      <c r="AF8" s="141">
        <v>160.66</v>
      </c>
      <c r="AG8" s="138">
        <v>161.91</v>
      </c>
      <c r="AH8" s="138">
        <v>163.16</v>
      </c>
      <c r="AI8" s="138">
        <v>164.4</v>
      </c>
      <c r="AJ8" s="138">
        <v>165.65</v>
      </c>
      <c r="AK8" s="138">
        <v>166.9</v>
      </c>
      <c r="AL8" s="138">
        <v>168.04</v>
      </c>
      <c r="AM8" s="138">
        <v>169.18</v>
      </c>
      <c r="AN8" s="138">
        <v>170.32</v>
      </c>
      <c r="AO8" s="138">
        <v>171.46</v>
      </c>
      <c r="AP8" s="138">
        <v>172.6</v>
      </c>
      <c r="AQ8" s="138">
        <v>173.98</v>
      </c>
      <c r="AR8" s="138">
        <v>175.36</v>
      </c>
      <c r="AS8" s="138">
        <v>176.74</v>
      </c>
      <c r="AT8" s="138">
        <v>178.12</v>
      </c>
      <c r="AU8" s="162">
        <v>179.5</v>
      </c>
    </row>
    <row r="9" spans="1:47" x14ac:dyDescent="0.25">
      <c r="A9" t="s">
        <v>221</v>
      </c>
      <c r="B9" s="141">
        <v>110.52</v>
      </c>
      <c r="C9" s="141">
        <v>109.81</v>
      </c>
      <c r="D9" s="141">
        <v>109.11</v>
      </c>
      <c r="E9" s="141">
        <v>108.41</v>
      </c>
      <c r="F9" s="141">
        <v>107.7</v>
      </c>
      <c r="G9" s="141">
        <v>107</v>
      </c>
      <c r="H9" s="141">
        <v>106.55</v>
      </c>
      <c r="I9" s="141">
        <v>106.09</v>
      </c>
      <c r="J9" s="141">
        <v>105.64</v>
      </c>
      <c r="K9" s="141">
        <v>105.18</v>
      </c>
      <c r="L9" s="141">
        <v>105.8</v>
      </c>
      <c r="M9" s="141">
        <v>105.8</v>
      </c>
      <c r="N9" s="141">
        <v>107.06</v>
      </c>
      <c r="O9" s="141">
        <v>109.34</v>
      </c>
      <c r="P9" s="141">
        <v>111.09</v>
      </c>
      <c r="Q9" s="141">
        <v>112.55</v>
      </c>
      <c r="R9" s="141">
        <v>115.41</v>
      </c>
      <c r="S9" s="141">
        <v>119.47</v>
      </c>
      <c r="T9" s="141">
        <v>119.73</v>
      </c>
      <c r="U9" s="141">
        <v>119.4</v>
      </c>
      <c r="V9" s="141">
        <v>120.18</v>
      </c>
      <c r="W9" s="141">
        <v>119.81</v>
      </c>
      <c r="X9" s="141">
        <v>119.89</v>
      </c>
      <c r="Y9" s="141">
        <v>120.95</v>
      </c>
      <c r="Z9" s="141">
        <v>123.38</v>
      </c>
      <c r="AA9" s="141">
        <v>124.78</v>
      </c>
      <c r="AB9" s="141">
        <v>125.12</v>
      </c>
      <c r="AC9" s="141">
        <v>126.83</v>
      </c>
      <c r="AD9" s="141">
        <v>129.59</v>
      </c>
      <c r="AE9" s="141">
        <v>130.52000000000001</v>
      </c>
      <c r="AF9" s="141">
        <v>131.01</v>
      </c>
      <c r="AG9" s="138">
        <v>132.21</v>
      </c>
      <c r="AH9" s="138">
        <v>133.41</v>
      </c>
      <c r="AI9" s="138">
        <v>134.6</v>
      </c>
      <c r="AJ9" s="138">
        <v>135.80000000000001</v>
      </c>
      <c r="AK9" s="138">
        <v>137</v>
      </c>
      <c r="AL9" s="138">
        <v>138.02000000000001</v>
      </c>
      <c r="AM9" s="138">
        <v>139.04</v>
      </c>
      <c r="AN9" s="138">
        <v>140.06</v>
      </c>
      <c r="AO9" s="138">
        <v>141.08000000000001</v>
      </c>
      <c r="AP9" s="138">
        <v>142.1</v>
      </c>
      <c r="AQ9" s="138">
        <v>143.18</v>
      </c>
      <c r="AR9" s="138">
        <v>144.26</v>
      </c>
      <c r="AS9" s="138">
        <v>145.34</v>
      </c>
      <c r="AT9" s="138">
        <v>146.41999999999999</v>
      </c>
      <c r="AU9" s="162">
        <v>147.5</v>
      </c>
    </row>
    <row r="10" spans="1:47" x14ac:dyDescent="0.25">
      <c r="A10" s="84" t="s">
        <v>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40"/>
      <c r="AH10" s="140"/>
      <c r="AI10" s="140"/>
      <c r="AJ10" s="140"/>
      <c r="AK10" s="140"/>
      <c r="AL10" s="140"/>
      <c r="AM10" s="140"/>
      <c r="AN10" s="140"/>
      <c r="AO10" s="140"/>
      <c r="AP10" s="140"/>
      <c r="AQ10" s="140"/>
      <c r="AR10" s="140"/>
      <c r="AS10" s="140"/>
      <c r="AT10" s="140"/>
      <c r="AU10" s="140"/>
    </row>
    <row r="11" spans="1:47" x14ac:dyDescent="0.25">
      <c r="A11" t="s">
        <v>3</v>
      </c>
      <c r="B11" s="139">
        <v>28.689999999999998</v>
      </c>
      <c r="C11" s="139">
        <v>28.09</v>
      </c>
      <c r="D11" s="139">
        <v>27.5</v>
      </c>
      <c r="E11" s="139">
        <v>26.9</v>
      </c>
      <c r="F11" s="139">
        <v>26.3</v>
      </c>
      <c r="G11" s="139">
        <v>25.7</v>
      </c>
      <c r="H11" s="139">
        <v>25.97</v>
      </c>
      <c r="I11" s="139">
        <v>26.23</v>
      </c>
      <c r="J11" s="139">
        <v>26.5</v>
      </c>
      <c r="K11" s="139">
        <v>26.61</v>
      </c>
      <c r="L11" s="139">
        <v>26.61</v>
      </c>
      <c r="M11" s="139">
        <v>27.17</v>
      </c>
      <c r="N11" s="139">
        <v>27.17</v>
      </c>
      <c r="O11" s="139">
        <v>27.229999999999997</v>
      </c>
      <c r="P11" s="139">
        <v>27.2</v>
      </c>
      <c r="Q11" s="139">
        <v>26.49</v>
      </c>
      <c r="R11" s="139">
        <v>26.029999999999998</v>
      </c>
      <c r="S11" s="139">
        <v>26.43</v>
      </c>
      <c r="T11" s="139">
        <v>25.76</v>
      </c>
      <c r="U11" s="139">
        <v>25.97</v>
      </c>
      <c r="V11" s="139">
        <v>25.13</v>
      </c>
      <c r="W11" s="139">
        <v>25.14</v>
      </c>
      <c r="X11" s="139">
        <v>25.560000000000002</v>
      </c>
      <c r="Y11" s="139">
        <v>25.2</v>
      </c>
      <c r="Z11" s="139">
        <v>24.810000000000002</v>
      </c>
      <c r="AA11" s="139">
        <v>24.24</v>
      </c>
      <c r="AB11" s="139">
        <v>23.94</v>
      </c>
      <c r="AC11" s="139">
        <v>24.130000000000003</v>
      </c>
      <c r="AD11" s="139">
        <v>23.79</v>
      </c>
      <c r="AE11" s="139">
        <v>24.17</v>
      </c>
      <c r="AF11" s="139">
        <v>23.840000000000003</v>
      </c>
      <c r="AG11" s="140">
        <v>23.87</v>
      </c>
      <c r="AH11" s="140">
        <v>23.909999999999997</v>
      </c>
      <c r="AI11" s="140">
        <v>23.94</v>
      </c>
      <c r="AJ11" s="140">
        <v>23.98</v>
      </c>
      <c r="AK11" s="140">
        <v>24.009999999999998</v>
      </c>
      <c r="AL11" s="140">
        <v>23.98</v>
      </c>
      <c r="AM11" s="140">
        <v>23.95</v>
      </c>
      <c r="AN11" s="140">
        <v>23.93</v>
      </c>
      <c r="AO11" s="140">
        <v>23.9</v>
      </c>
      <c r="AP11" s="140">
        <v>23.87</v>
      </c>
      <c r="AQ11" s="140">
        <v>23.86</v>
      </c>
      <c r="AR11" s="140">
        <v>23.840000000000003</v>
      </c>
      <c r="AS11" s="140">
        <v>23.83</v>
      </c>
      <c r="AT11" s="140">
        <v>23.810000000000002</v>
      </c>
      <c r="AU11" s="140">
        <v>23.8</v>
      </c>
    </row>
    <row r="12" spans="1:47" x14ac:dyDescent="0.25">
      <c r="A12" t="s">
        <v>4</v>
      </c>
      <c r="B12" s="141">
        <v>0.73</v>
      </c>
      <c r="C12" s="141">
        <v>0.72</v>
      </c>
      <c r="D12" s="141">
        <v>0.71</v>
      </c>
      <c r="E12" s="141">
        <v>0.7</v>
      </c>
      <c r="F12" s="141">
        <v>0.68</v>
      </c>
      <c r="G12" s="141">
        <v>0.67</v>
      </c>
      <c r="H12" s="141">
        <v>0.67</v>
      </c>
      <c r="I12" s="141">
        <v>0.66</v>
      </c>
      <c r="J12" s="141">
        <v>0.65</v>
      </c>
      <c r="K12" s="141">
        <v>0.64</v>
      </c>
      <c r="L12" s="141">
        <v>0.64</v>
      </c>
      <c r="M12" s="141">
        <v>0.64</v>
      </c>
      <c r="N12" s="141">
        <v>0.65</v>
      </c>
      <c r="O12" s="141">
        <v>0.57999999999999996</v>
      </c>
      <c r="P12" s="141">
        <v>0.63</v>
      </c>
      <c r="Q12" s="141">
        <v>0.67</v>
      </c>
      <c r="R12" s="141">
        <v>0.51</v>
      </c>
      <c r="S12" s="141">
        <v>0.53</v>
      </c>
      <c r="T12" s="141">
        <v>0.55000000000000004</v>
      </c>
      <c r="U12" s="141">
        <v>0.51</v>
      </c>
      <c r="V12" s="141">
        <v>0.49</v>
      </c>
      <c r="W12" s="141">
        <v>0.49</v>
      </c>
      <c r="X12" s="141">
        <v>0.51</v>
      </c>
      <c r="Y12" s="141">
        <v>0.49</v>
      </c>
      <c r="Z12" s="141">
        <v>0.47</v>
      </c>
      <c r="AA12" s="141">
        <v>0.48</v>
      </c>
      <c r="AB12" s="141">
        <v>0.48</v>
      </c>
      <c r="AC12" s="141">
        <v>0.48</v>
      </c>
      <c r="AD12" s="141">
        <v>0.48</v>
      </c>
      <c r="AE12" s="141">
        <v>0.47</v>
      </c>
      <c r="AF12" s="141">
        <v>0.45</v>
      </c>
      <c r="AG12" s="138">
        <v>0.45</v>
      </c>
      <c r="AH12" s="138">
        <v>0.44</v>
      </c>
      <c r="AI12" s="138">
        <v>0.44</v>
      </c>
      <c r="AJ12" s="138">
        <v>0.43</v>
      </c>
      <c r="AK12" s="138">
        <v>0.43</v>
      </c>
      <c r="AL12" s="138">
        <v>0.42</v>
      </c>
      <c r="AM12" s="138">
        <v>0.42</v>
      </c>
      <c r="AN12" s="138">
        <v>0.41</v>
      </c>
      <c r="AO12" s="138">
        <v>0.41</v>
      </c>
      <c r="AP12" s="138">
        <v>0.4</v>
      </c>
      <c r="AQ12" s="138">
        <v>0.4</v>
      </c>
      <c r="AR12" s="138">
        <v>0.39</v>
      </c>
      <c r="AS12" s="138">
        <v>0.39</v>
      </c>
      <c r="AT12" s="138">
        <v>0.38</v>
      </c>
      <c r="AU12" s="162">
        <v>0.38</v>
      </c>
    </row>
    <row r="13" spans="1:47" x14ac:dyDescent="0.25">
      <c r="A13" s="2" t="s">
        <v>5</v>
      </c>
      <c r="B13" s="142">
        <v>4.53</v>
      </c>
      <c r="C13" s="142">
        <v>4.28</v>
      </c>
      <c r="D13" s="142">
        <v>4.03</v>
      </c>
      <c r="E13" s="142">
        <v>3.78</v>
      </c>
      <c r="F13" s="142">
        <v>3.53</v>
      </c>
      <c r="G13" s="142">
        <v>3.28</v>
      </c>
      <c r="H13" s="142">
        <v>3.25</v>
      </c>
      <c r="I13" s="142">
        <v>3.21</v>
      </c>
      <c r="J13" s="142">
        <v>3.18</v>
      </c>
      <c r="K13" s="142">
        <v>3.15</v>
      </c>
      <c r="L13" s="142">
        <v>3.12</v>
      </c>
      <c r="M13" s="142">
        <v>3.12</v>
      </c>
      <c r="N13" s="142">
        <v>3.25</v>
      </c>
      <c r="O13" s="142">
        <v>3.17</v>
      </c>
      <c r="P13" s="142">
        <v>3.19</v>
      </c>
      <c r="Q13" s="142">
        <v>3.18</v>
      </c>
      <c r="R13" s="142">
        <v>3.03</v>
      </c>
      <c r="S13" s="142">
        <v>3.1</v>
      </c>
      <c r="T13" s="142">
        <v>3.02</v>
      </c>
      <c r="U13" s="142">
        <v>2.94</v>
      </c>
      <c r="V13" s="142">
        <v>2.82</v>
      </c>
      <c r="W13" s="142">
        <v>2.82</v>
      </c>
      <c r="X13" s="142">
        <v>2.84</v>
      </c>
      <c r="Y13" s="142">
        <v>2.85</v>
      </c>
      <c r="Z13" s="142">
        <v>2.93</v>
      </c>
      <c r="AA13" s="142">
        <v>2.9</v>
      </c>
      <c r="AB13" s="142">
        <v>2.86</v>
      </c>
      <c r="AC13" s="142">
        <v>3.04</v>
      </c>
      <c r="AD13" s="142">
        <v>2.99</v>
      </c>
      <c r="AE13" s="142">
        <v>2.94</v>
      </c>
      <c r="AF13" s="142">
        <v>2.93</v>
      </c>
      <c r="AG13" s="143">
        <v>2.89</v>
      </c>
      <c r="AH13" s="143">
        <v>2.86</v>
      </c>
      <c r="AI13" s="143">
        <v>2.82</v>
      </c>
      <c r="AJ13" s="143">
        <v>2.79</v>
      </c>
      <c r="AK13" s="143">
        <v>2.75</v>
      </c>
      <c r="AL13" s="143">
        <v>2.72</v>
      </c>
      <c r="AM13" s="143">
        <v>2.69</v>
      </c>
      <c r="AN13" s="143">
        <v>2.65</v>
      </c>
      <c r="AO13" s="143">
        <v>2.62</v>
      </c>
      <c r="AP13" s="143">
        <v>2.59</v>
      </c>
      <c r="AQ13" s="143">
        <v>2.56</v>
      </c>
      <c r="AR13" s="143">
        <v>2.5299999999999998</v>
      </c>
      <c r="AS13" s="143">
        <v>2.5</v>
      </c>
      <c r="AT13" s="143">
        <v>2.4700000000000002</v>
      </c>
      <c r="AU13" s="163">
        <v>2.44</v>
      </c>
    </row>
    <row r="15" spans="1:47" x14ac:dyDescent="0.25">
      <c r="A15" t="s">
        <v>173</v>
      </c>
      <c r="B15" t="s">
        <v>282</v>
      </c>
    </row>
    <row r="16" spans="1:47" x14ac:dyDescent="0.25">
      <c r="B16" t="s">
        <v>283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4"/>
  <sheetViews>
    <sheetView workbookViewId="0"/>
  </sheetViews>
  <sheetFormatPr defaultRowHeight="15" x14ac:dyDescent="0.25"/>
  <cols>
    <col min="1" max="1" width="35" bestFit="1" customWidth="1"/>
    <col min="3" max="6" width="9.140625" hidden="1" customWidth="1"/>
    <col min="8" max="11" width="9.140625" hidden="1" customWidth="1"/>
    <col min="13" max="16" width="9.140625" hidden="1" customWidth="1"/>
    <col min="18" max="21" width="0" hidden="1" customWidth="1"/>
    <col min="23" max="26" width="0" hidden="1" customWidth="1"/>
    <col min="48" max="16384" width="9.140625" style="4"/>
  </cols>
  <sheetData>
    <row r="1" spans="1:47" ht="18.75" x14ac:dyDescent="0.3">
      <c r="A1" s="27" t="s">
        <v>146</v>
      </c>
    </row>
    <row r="2" spans="1:47" ht="16.5" x14ac:dyDescent="0.3">
      <c r="A2" s="28" t="s">
        <v>263</v>
      </c>
    </row>
    <row r="4" spans="1:47" ht="16.5" x14ac:dyDescent="0.3">
      <c r="A4" s="28" t="s">
        <v>222</v>
      </c>
    </row>
    <row r="5" spans="1:47" ht="16.5" x14ac:dyDescent="0.3">
      <c r="A5" s="28"/>
    </row>
    <row r="6" spans="1:47" s="159" customFormat="1" x14ac:dyDescent="0.25">
      <c r="A6" s="5"/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x14ac:dyDescent="0.25">
      <c r="A7" s="73" t="s">
        <v>1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</row>
    <row r="8" spans="1:47" x14ac:dyDescent="0.25">
      <c r="A8" t="s">
        <v>220</v>
      </c>
      <c r="B8" s="75" t="s">
        <v>37</v>
      </c>
      <c r="C8" s="75" t="s">
        <v>37</v>
      </c>
      <c r="D8" s="75" t="s">
        <v>37</v>
      </c>
      <c r="E8" s="75" t="s">
        <v>37</v>
      </c>
      <c r="F8" s="75" t="s">
        <v>37</v>
      </c>
      <c r="G8" s="75" t="s">
        <v>37</v>
      </c>
      <c r="H8" s="75" t="s">
        <v>37</v>
      </c>
      <c r="I8" s="75" t="s">
        <v>37</v>
      </c>
      <c r="J8" s="75" t="s">
        <v>37</v>
      </c>
      <c r="K8" s="75" t="s">
        <v>37</v>
      </c>
      <c r="L8" s="72" t="s">
        <v>37</v>
      </c>
      <c r="M8" s="72" t="s">
        <v>37</v>
      </c>
      <c r="N8" s="72" t="s">
        <v>37</v>
      </c>
      <c r="O8" s="72">
        <v>8528</v>
      </c>
      <c r="P8" s="72">
        <v>8745</v>
      </c>
      <c r="Q8" s="72">
        <v>8971</v>
      </c>
      <c r="R8" s="72">
        <v>9093</v>
      </c>
      <c r="S8" s="72">
        <v>9234</v>
      </c>
      <c r="T8" s="72">
        <v>9239</v>
      </c>
      <c r="U8" s="72">
        <v>9357</v>
      </c>
      <c r="V8" s="72">
        <v>9420</v>
      </c>
      <c r="W8" s="72">
        <v>9265</v>
      </c>
      <c r="X8" s="72">
        <v>9374</v>
      </c>
      <c r="Y8" s="72">
        <v>9496</v>
      </c>
      <c r="Z8" s="72">
        <v>10044</v>
      </c>
      <c r="AA8" s="72">
        <v>10356</v>
      </c>
      <c r="AB8" s="72">
        <v>10410</v>
      </c>
      <c r="AC8" s="72">
        <v>10515</v>
      </c>
      <c r="AD8" s="72">
        <v>10674</v>
      </c>
      <c r="AE8" s="72">
        <v>10900</v>
      </c>
      <c r="AF8" s="72">
        <v>10948</v>
      </c>
      <c r="AG8" s="13">
        <v>11088</v>
      </c>
      <c r="AH8" s="13">
        <v>11228</v>
      </c>
      <c r="AI8" s="13">
        <v>11368</v>
      </c>
      <c r="AJ8" s="13">
        <v>11508</v>
      </c>
      <c r="AK8" s="13">
        <v>11648</v>
      </c>
      <c r="AL8" s="13">
        <v>11781.6</v>
      </c>
      <c r="AM8" s="13">
        <v>11915.2</v>
      </c>
      <c r="AN8" s="13">
        <v>12048.800000000001</v>
      </c>
      <c r="AO8" s="13">
        <v>12182.400000000001</v>
      </c>
      <c r="AP8" s="13">
        <v>12316</v>
      </c>
      <c r="AQ8" s="13">
        <v>12460.4</v>
      </c>
      <c r="AR8" s="13">
        <v>12604.8</v>
      </c>
      <c r="AS8" s="13">
        <v>12749.199999999999</v>
      </c>
      <c r="AT8" s="13">
        <v>12893.599999999999</v>
      </c>
      <c r="AU8" s="13">
        <v>13038</v>
      </c>
    </row>
    <row r="9" spans="1:47" x14ac:dyDescent="0.25">
      <c r="A9" t="s">
        <v>221</v>
      </c>
      <c r="B9" s="75" t="s">
        <v>37</v>
      </c>
      <c r="C9" s="75" t="s">
        <v>37</v>
      </c>
      <c r="D9" s="75" t="s">
        <v>37</v>
      </c>
      <c r="E9" s="75" t="s">
        <v>37</v>
      </c>
      <c r="F9" s="75" t="s">
        <v>37</v>
      </c>
      <c r="G9" s="75" t="s">
        <v>37</v>
      </c>
      <c r="H9" s="75" t="s">
        <v>37</v>
      </c>
      <c r="I9" s="75" t="s">
        <v>37</v>
      </c>
      <c r="J9" s="75" t="s">
        <v>37</v>
      </c>
      <c r="K9" s="75" t="s">
        <v>37</v>
      </c>
      <c r="L9" s="72" t="s">
        <v>37</v>
      </c>
      <c r="M9" s="72" t="s">
        <v>37</v>
      </c>
      <c r="N9" s="72" t="s">
        <v>37</v>
      </c>
      <c r="O9" s="72">
        <v>6004</v>
      </c>
      <c r="P9" s="72">
        <v>6185</v>
      </c>
      <c r="Q9" s="72">
        <v>6346</v>
      </c>
      <c r="R9" s="72">
        <v>6436</v>
      </c>
      <c r="S9" s="72">
        <v>6555</v>
      </c>
      <c r="T9" s="72">
        <v>6603</v>
      </c>
      <c r="U9" s="72">
        <v>6623</v>
      </c>
      <c r="V9" s="72">
        <v>6680</v>
      </c>
      <c r="W9" s="72">
        <v>6584</v>
      </c>
      <c r="X9" s="72">
        <v>6665</v>
      </c>
      <c r="Y9" s="72">
        <v>6787</v>
      </c>
      <c r="Z9" s="72">
        <v>7207</v>
      </c>
      <c r="AA9" s="72">
        <v>7376</v>
      </c>
      <c r="AB9" s="72">
        <v>7300</v>
      </c>
      <c r="AC9" s="72">
        <v>7339</v>
      </c>
      <c r="AD9" s="72">
        <v>7444</v>
      </c>
      <c r="AE9" s="72">
        <v>7545</v>
      </c>
      <c r="AF9" s="72">
        <v>7545</v>
      </c>
      <c r="AG9" s="13">
        <v>7649.6</v>
      </c>
      <c r="AH9" s="13">
        <v>7754.2000000000007</v>
      </c>
      <c r="AI9" s="13">
        <v>7858.8000000000011</v>
      </c>
      <c r="AJ9" s="13">
        <v>7963.4000000000015</v>
      </c>
      <c r="AK9" s="13">
        <v>8068</v>
      </c>
      <c r="AL9" s="13">
        <v>8160.4</v>
      </c>
      <c r="AM9" s="13">
        <v>8252.7999999999993</v>
      </c>
      <c r="AN9" s="13">
        <v>8345.1999999999989</v>
      </c>
      <c r="AO9" s="13">
        <v>8437.5999999999985</v>
      </c>
      <c r="AP9" s="13">
        <v>8530</v>
      </c>
      <c r="AQ9" s="13">
        <v>8630.2000000000007</v>
      </c>
      <c r="AR9" s="13">
        <v>8730.4000000000015</v>
      </c>
      <c r="AS9" s="13">
        <v>8830.6000000000022</v>
      </c>
      <c r="AT9" s="13">
        <v>8930.8000000000029</v>
      </c>
      <c r="AU9" s="13">
        <v>9031</v>
      </c>
    </row>
    <row r="10" spans="1:47" x14ac:dyDescent="0.25">
      <c r="A10" s="73" t="s">
        <v>223</v>
      </c>
      <c r="B10" s="8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</row>
    <row r="11" spans="1:47" x14ac:dyDescent="0.25">
      <c r="A11" t="s">
        <v>220</v>
      </c>
      <c r="B11" s="75">
        <v>6.7</v>
      </c>
      <c r="C11" s="75">
        <v>6.7</v>
      </c>
      <c r="D11" s="75">
        <v>6.6000000000000005</v>
      </c>
      <c r="E11" s="75">
        <v>6.6000000000000005</v>
      </c>
      <c r="F11" s="75">
        <v>6.5</v>
      </c>
      <c r="G11" s="75">
        <v>6.4</v>
      </c>
      <c r="H11" s="75">
        <v>6.4</v>
      </c>
      <c r="I11" s="75">
        <v>6.3</v>
      </c>
      <c r="J11" s="75">
        <v>6.3</v>
      </c>
      <c r="K11" s="75">
        <v>6.2</v>
      </c>
      <c r="L11" s="75">
        <v>6.1</v>
      </c>
      <c r="M11" s="75">
        <v>6.1</v>
      </c>
      <c r="N11" s="75">
        <v>6</v>
      </c>
      <c r="O11" s="75">
        <v>6</v>
      </c>
      <c r="P11" s="75">
        <v>6</v>
      </c>
      <c r="Q11" s="75">
        <v>6</v>
      </c>
      <c r="R11" s="75">
        <v>6</v>
      </c>
      <c r="S11" s="75">
        <v>6</v>
      </c>
      <c r="T11" s="75">
        <v>6</v>
      </c>
      <c r="U11" s="75">
        <v>6</v>
      </c>
      <c r="V11" s="75">
        <v>6</v>
      </c>
      <c r="W11" s="75">
        <v>6</v>
      </c>
      <c r="X11" s="75">
        <v>6</v>
      </c>
      <c r="Y11" s="75">
        <v>6</v>
      </c>
      <c r="Z11" s="75">
        <v>6</v>
      </c>
      <c r="AA11" s="75">
        <v>6</v>
      </c>
      <c r="AB11" s="75">
        <v>6</v>
      </c>
      <c r="AC11" s="75">
        <v>6</v>
      </c>
      <c r="AD11" s="75">
        <v>5.94</v>
      </c>
      <c r="AE11" s="75">
        <v>5.94</v>
      </c>
      <c r="AF11" s="75">
        <v>5.76</v>
      </c>
      <c r="AG11">
        <v>5.76</v>
      </c>
      <c r="AH11">
        <v>5.75</v>
      </c>
      <c r="AI11">
        <v>5.74</v>
      </c>
      <c r="AJ11">
        <v>5.73</v>
      </c>
      <c r="AK11">
        <v>5.55</v>
      </c>
      <c r="AL11">
        <v>5.5</v>
      </c>
      <c r="AM11">
        <v>5.49</v>
      </c>
      <c r="AN11">
        <v>5.48</v>
      </c>
      <c r="AO11">
        <v>5.47</v>
      </c>
      <c r="AP11">
        <v>5.46</v>
      </c>
      <c r="AQ11">
        <v>5.46</v>
      </c>
      <c r="AR11">
        <v>5.45</v>
      </c>
      <c r="AS11">
        <v>5.44</v>
      </c>
      <c r="AT11">
        <v>5.43</v>
      </c>
      <c r="AU11">
        <v>5.42</v>
      </c>
    </row>
    <row r="12" spans="1:47" x14ac:dyDescent="0.25">
      <c r="A12" t="s">
        <v>221</v>
      </c>
      <c r="B12" s="75">
        <v>6.7</v>
      </c>
      <c r="C12" s="75">
        <v>6.7</v>
      </c>
      <c r="D12" s="75">
        <v>6.6000000000000005</v>
      </c>
      <c r="E12" s="75">
        <v>6.6000000000000005</v>
      </c>
      <c r="F12" s="75">
        <v>6.5</v>
      </c>
      <c r="G12" s="75">
        <v>6.4</v>
      </c>
      <c r="H12" s="75">
        <v>6.4</v>
      </c>
      <c r="I12" s="75">
        <v>6.3</v>
      </c>
      <c r="J12" s="75">
        <v>6.3</v>
      </c>
      <c r="K12" s="75">
        <v>6.2</v>
      </c>
      <c r="L12" s="75">
        <v>6.1</v>
      </c>
      <c r="M12" s="75">
        <v>6.1</v>
      </c>
      <c r="N12" s="75">
        <v>6</v>
      </c>
      <c r="O12" s="75">
        <v>6</v>
      </c>
      <c r="P12" s="75">
        <v>6</v>
      </c>
      <c r="Q12" s="75">
        <v>6</v>
      </c>
      <c r="R12" s="75">
        <v>6</v>
      </c>
      <c r="S12" s="75">
        <v>6</v>
      </c>
      <c r="T12" s="75">
        <v>6</v>
      </c>
      <c r="U12" s="75">
        <v>6</v>
      </c>
      <c r="V12" s="75">
        <v>6</v>
      </c>
      <c r="W12" s="75">
        <v>6</v>
      </c>
      <c r="X12" s="75">
        <v>6</v>
      </c>
      <c r="Y12" s="75">
        <v>6</v>
      </c>
      <c r="Z12" s="75">
        <v>6</v>
      </c>
      <c r="AA12" s="75">
        <v>6</v>
      </c>
      <c r="AB12" s="75">
        <v>6</v>
      </c>
      <c r="AC12" s="75">
        <v>6</v>
      </c>
      <c r="AD12" s="75">
        <v>5.92</v>
      </c>
      <c r="AE12" s="75">
        <v>5.92</v>
      </c>
      <c r="AF12" s="75">
        <v>5.8000000000000007</v>
      </c>
      <c r="AG12">
        <v>5.8</v>
      </c>
      <c r="AH12">
        <v>5.8</v>
      </c>
      <c r="AI12">
        <v>5.8</v>
      </c>
      <c r="AJ12">
        <v>5.8</v>
      </c>
      <c r="AK12">
        <v>5.56</v>
      </c>
      <c r="AL12">
        <v>5.55</v>
      </c>
      <c r="AM12">
        <v>5.54</v>
      </c>
      <c r="AN12">
        <v>5.53</v>
      </c>
      <c r="AO12">
        <v>5.52</v>
      </c>
      <c r="AP12">
        <v>5.53</v>
      </c>
      <c r="AQ12">
        <v>5.52</v>
      </c>
      <c r="AR12">
        <v>5.51</v>
      </c>
      <c r="AS12">
        <v>5.5</v>
      </c>
      <c r="AT12">
        <v>5.49</v>
      </c>
      <c r="AU12">
        <v>5.49</v>
      </c>
    </row>
    <row r="13" spans="1:47" x14ac:dyDescent="0.25">
      <c r="A13" s="73" t="s">
        <v>224</v>
      </c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</row>
    <row r="14" spans="1:47" x14ac:dyDescent="0.25">
      <c r="A14" t="s">
        <v>220</v>
      </c>
      <c r="B14" s="75">
        <v>6158</v>
      </c>
      <c r="C14" s="75">
        <v>6248</v>
      </c>
      <c r="D14" s="75">
        <v>6338</v>
      </c>
      <c r="E14" s="75">
        <v>6427</v>
      </c>
      <c r="F14" s="75">
        <v>6517</v>
      </c>
      <c r="G14" s="75">
        <v>6517</v>
      </c>
      <c r="H14" s="75">
        <v>6517</v>
      </c>
      <c r="I14" s="75">
        <v>6517</v>
      </c>
      <c r="J14" s="75">
        <v>6553</v>
      </c>
      <c r="K14" s="75">
        <v>6553</v>
      </c>
      <c r="L14" s="75">
        <v>6522</v>
      </c>
      <c r="M14" s="75">
        <v>6656</v>
      </c>
      <c r="N14" s="75">
        <v>6787</v>
      </c>
      <c r="O14" s="75">
        <v>6946</v>
      </c>
      <c r="P14" s="75">
        <v>7059</v>
      </c>
      <c r="Q14" s="75">
        <v>7165</v>
      </c>
      <c r="R14" s="75">
        <v>7217</v>
      </c>
      <c r="S14" s="75">
        <v>7268</v>
      </c>
      <c r="T14" s="75">
        <v>7276</v>
      </c>
      <c r="U14" s="75">
        <v>7455</v>
      </c>
      <c r="V14" s="75">
        <v>7408</v>
      </c>
      <c r="W14" s="75">
        <v>7332</v>
      </c>
      <c r="X14" s="75">
        <v>7366</v>
      </c>
      <c r="Y14" s="75">
        <v>7425</v>
      </c>
      <c r="Z14" s="75">
        <v>7739</v>
      </c>
      <c r="AA14" s="75">
        <v>7761</v>
      </c>
      <c r="AB14" s="75">
        <v>7851</v>
      </c>
      <c r="AC14" s="75">
        <v>8019</v>
      </c>
      <c r="AD14" s="75">
        <v>8082</v>
      </c>
      <c r="AE14" s="75">
        <v>8180</v>
      </c>
      <c r="AF14" s="75">
        <v>8246</v>
      </c>
      <c r="AG14">
        <v>8321</v>
      </c>
      <c r="AH14">
        <v>8396</v>
      </c>
      <c r="AI14">
        <v>8471</v>
      </c>
      <c r="AJ14">
        <v>8546</v>
      </c>
      <c r="AK14">
        <v>8619</v>
      </c>
      <c r="AL14">
        <v>8689</v>
      </c>
      <c r="AM14">
        <v>8759</v>
      </c>
      <c r="AN14">
        <v>8829</v>
      </c>
      <c r="AO14">
        <v>8899</v>
      </c>
      <c r="AP14">
        <v>8968</v>
      </c>
      <c r="AQ14">
        <v>9043</v>
      </c>
      <c r="AR14">
        <v>9118</v>
      </c>
      <c r="AS14">
        <v>9193</v>
      </c>
      <c r="AT14">
        <v>9268</v>
      </c>
      <c r="AU14">
        <v>9345</v>
      </c>
    </row>
    <row r="15" spans="1:47" x14ac:dyDescent="0.25">
      <c r="A15" t="s">
        <v>221</v>
      </c>
      <c r="B15" s="75">
        <v>5060</v>
      </c>
      <c r="C15" s="75">
        <v>5133</v>
      </c>
      <c r="D15" s="75">
        <v>5205</v>
      </c>
      <c r="E15" s="75">
        <v>5277</v>
      </c>
      <c r="F15" s="75">
        <v>5349</v>
      </c>
      <c r="G15" s="75">
        <v>5349</v>
      </c>
      <c r="H15" s="75">
        <v>5349</v>
      </c>
      <c r="I15" s="75">
        <v>5349</v>
      </c>
      <c r="J15" s="75">
        <v>5401</v>
      </c>
      <c r="K15" s="75">
        <v>5401</v>
      </c>
      <c r="L15" s="75">
        <v>5372</v>
      </c>
      <c r="M15" s="75">
        <v>5470</v>
      </c>
      <c r="N15" s="75">
        <v>5566</v>
      </c>
      <c r="O15" s="75">
        <v>5690</v>
      </c>
      <c r="P15" s="75">
        <v>5803</v>
      </c>
      <c r="Q15" s="75">
        <v>5883</v>
      </c>
      <c r="R15" s="75">
        <v>6000</v>
      </c>
      <c r="S15" s="75">
        <v>6108</v>
      </c>
      <c r="T15" s="75">
        <v>6049</v>
      </c>
      <c r="U15" s="75">
        <v>6166</v>
      </c>
      <c r="V15" s="75">
        <v>6160</v>
      </c>
      <c r="W15" s="75">
        <v>6098</v>
      </c>
      <c r="X15" s="75">
        <v>6141</v>
      </c>
      <c r="Y15" s="75">
        <v>6209</v>
      </c>
      <c r="Z15" s="75">
        <v>6404</v>
      </c>
      <c r="AA15" s="75">
        <v>6467</v>
      </c>
      <c r="AB15" s="75">
        <v>6466</v>
      </c>
      <c r="AC15" s="75">
        <v>6556</v>
      </c>
      <c r="AD15" s="75">
        <v>6645</v>
      </c>
      <c r="AE15" s="75">
        <v>6695</v>
      </c>
      <c r="AF15" s="75">
        <v>6713</v>
      </c>
      <c r="AG15">
        <v>6783</v>
      </c>
      <c r="AH15">
        <v>6853</v>
      </c>
      <c r="AI15">
        <v>6923</v>
      </c>
      <c r="AJ15">
        <v>6993</v>
      </c>
      <c r="AK15">
        <v>7063</v>
      </c>
      <c r="AL15">
        <v>7123</v>
      </c>
      <c r="AM15">
        <v>7183</v>
      </c>
      <c r="AN15">
        <v>7243</v>
      </c>
      <c r="AO15">
        <v>7303</v>
      </c>
      <c r="AP15">
        <v>7362</v>
      </c>
      <c r="AQ15">
        <v>7427</v>
      </c>
      <c r="AR15">
        <v>7492</v>
      </c>
      <c r="AS15">
        <v>7557</v>
      </c>
      <c r="AT15">
        <v>7622</v>
      </c>
      <c r="AU15">
        <v>7685</v>
      </c>
    </row>
    <row r="16" spans="1:47" x14ac:dyDescent="0.25">
      <c r="A16" s="86" t="s">
        <v>225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</row>
    <row r="17" spans="1:47" x14ac:dyDescent="0.25">
      <c r="A17" t="s">
        <v>220</v>
      </c>
      <c r="B17" s="76">
        <v>313.8</v>
      </c>
      <c r="C17" s="76">
        <v>318.39</v>
      </c>
      <c r="D17" s="76">
        <v>322.98</v>
      </c>
      <c r="E17" s="76">
        <v>327.51</v>
      </c>
      <c r="F17" s="76">
        <v>333.88</v>
      </c>
      <c r="G17" s="76">
        <v>333.88</v>
      </c>
      <c r="H17" s="76">
        <v>333.88</v>
      </c>
      <c r="I17" s="76">
        <v>333.88</v>
      </c>
      <c r="J17" s="76">
        <v>335.73</v>
      </c>
      <c r="K17" s="76">
        <v>335.73</v>
      </c>
      <c r="L17" s="76">
        <v>334.14</v>
      </c>
      <c r="M17" s="76">
        <v>341.01</v>
      </c>
      <c r="N17" s="76">
        <v>349.58</v>
      </c>
      <c r="O17" s="76">
        <v>357.77</v>
      </c>
      <c r="P17" s="76">
        <v>363.59</v>
      </c>
      <c r="Q17" s="76">
        <v>369.05</v>
      </c>
      <c r="R17" s="76">
        <v>371.72</v>
      </c>
      <c r="S17" s="76">
        <v>374.35</v>
      </c>
      <c r="T17" s="76">
        <v>374.76</v>
      </c>
      <c r="U17" s="76">
        <v>383.98</v>
      </c>
      <c r="V17" s="76">
        <v>383.59</v>
      </c>
      <c r="W17" s="76">
        <v>379.66</v>
      </c>
      <c r="X17" s="76">
        <v>381.42</v>
      </c>
      <c r="Y17" s="76">
        <v>384.47</v>
      </c>
      <c r="Z17" s="76">
        <v>400.73</v>
      </c>
      <c r="AA17" s="76">
        <v>401.87</v>
      </c>
      <c r="AB17" s="76">
        <v>406.53</v>
      </c>
      <c r="AC17" s="76">
        <v>415.23</v>
      </c>
      <c r="AD17" s="76">
        <v>418.49</v>
      </c>
      <c r="AE17" s="76">
        <v>423.57</v>
      </c>
      <c r="AF17" s="76">
        <v>426.98</v>
      </c>
      <c r="AG17" s="132">
        <v>430.87</v>
      </c>
      <c r="AH17" s="132">
        <v>434.75</v>
      </c>
      <c r="AI17" s="132">
        <v>438.64</v>
      </c>
      <c r="AJ17" s="132">
        <v>442.52</v>
      </c>
      <c r="AK17" s="132">
        <v>446.3</v>
      </c>
      <c r="AL17" s="132">
        <v>449.92</v>
      </c>
      <c r="AM17" s="132">
        <v>453.55</v>
      </c>
      <c r="AN17" s="132">
        <v>457.17</v>
      </c>
      <c r="AO17" s="132">
        <v>460.8</v>
      </c>
      <c r="AP17" s="132">
        <v>464.37</v>
      </c>
      <c r="AQ17" s="132">
        <v>468.25</v>
      </c>
      <c r="AR17" s="132">
        <v>472.14</v>
      </c>
      <c r="AS17" s="132">
        <v>476.02</v>
      </c>
      <c r="AT17" s="132">
        <v>479.9</v>
      </c>
      <c r="AU17" s="132">
        <v>483.89</v>
      </c>
    </row>
    <row r="18" spans="1:47" x14ac:dyDescent="0.25">
      <c r="A18" t="s">
        <v>221</v>
      </c>
      <c r="B18" s="76">
        <v>257.85000000000002</v>
      </c>
      <c r="C18" s="76">
        <v>261.57</v>
      </c>
      <c r="D18" s="76">
        <v>265.24</v>
      </c>
      <c r="E18" s="76">
        <v>268.91000000000003</v>
      </c>
      <c r="F18" s="76">
        <v>274.04000000000002</v>
      </c>
      <c r="G18" s="76">
        <v>274.04000000000002</v>
      </c>
      <c r="H18" s="76">
        <v>274.04000000000002</v>
      </c>
      <c r="I18" s="76">
        <v>274.04000000000002</v>
      </c>
      <c r="J18" s="76">
        <v>276.70999999999998</v>
      </c>
      <c r="K18" s="76">
        <v>276.70999999999998</v>
      </c>
      <c r="L18" s="76">
        <v>275.22000000000003</v>
      </c>
      <c r="M18" s="76">
        <v>280.24</v>
      </c>
      <c r="N18" s="76">
        <v>286.69</v>
      </c>
      <c r="O18" s="76">
        <v>293.07</v>
      </c>
      <c r="P18" s="76">
        <v>298.89</v>
      </c>
      <c r="Q18" s="76">
        <v>303.01</v>
      </c>
      <c r="R18" s="76">
        <v>309.04000000000002</v>
      </c>
      <c r="S18" s="76">
        <v>314.60000000000002</v>
      </c>
      <c r="T18" s="76">
        <v>311.56</v>
      </c>
      <c r="U18" s="76">
        <v>317.58999999999997</v>
      </c>
      <c r="V18" s="76">
        <v>318.97000000000003</v>
      </c>
      <c r="W18" s="76">
        <v>315.76</v>
      </c>
      <c r="X18" s="76">
        <v>317.99</v>
      </c>
      <c r="Y18" s="76">
        <v>321.51</v>
      </c>
      <c r="Z18" s="76">
        <v>331.6</v>
      </c>
      <c r="AA18" s="76">
        <v>334.87</v>
      </c>
      <c r="AB18" s="76">
        <v>334.81</v>
      </c>
      <c r="AC18" s="76">
        <v>339.48</v>
      </c>
      <c r="AD18" s="76">
        <v>344.08</v>
      </c>
      <c r="AE18" s="76">
        <v>346.67</v>
      </c>
      <c r="AF18" s="76">
        <v>347.6</v>
      </c>
      <c r="AG18" s="1">
        <v>351.23</v>
      </c>
      <c r="AH18" s="1">
        <v>354.85</v>
      </c>
      <c r="AI18" s="1">
        <v>358.48</v>
      </c>
      <c r="AJ18" s="1">
        <v>362.1</v>
      </c>
      <c r="AK18" s="1">
        <v>365.73</v>
      </c>
      <c r="AL18" s="1">
        <v>368.83</v>
      </c>
      <c r="AM18" s="1">
        <v>371.94</v>
      </c>
      <c r="AN18" s="1">
        <v>375.05</v>
      </c>
      <c r="AO18" s="1">
        <v>378.16</v>
      </c>
      <c r="AP18" s="1">
        <v>381.21</v>
      </c>
      <c r="AQ18" s="1">
        <v>384.58</v>
      </c>
      <c r="AR18" s="1">
        <v>387.94</v>
      </c>
      <c r="AS18" s="1">
        <v>391.31</v>
      </c>
      <c r="AT18" s="1">
        <v>394.67</v>
      </c>
      <c r="AU18" s="1">
        <v>397.94</v>
      </c>
    </row>
    <row r="19" spans="1:47" x14ac:dyDescent="0.25">
      <c r="A19" s="73" t="s">
        <v>47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</row>
    <row r="20" spans="1:47" x14ac:dyDescent="0.25">
      <c r="A20" s="4" t="s">
        <v>155</v>
      </c>
      <c r="B20" s="75">
        <v>55</v>
      </c>
      <c r="C20" s="75">
        <v>55</v>
      </c>
      <c r="D20" s="75">
        <v>55</v>
      </c>
      <c r="E20" s="75">
        <v>55</v>
      </c>
      <c r="F20" s="75">
        <v>55</v>
      </c>
      <c r="G20" s="75">
        <v>55</v>
      </c>
      <c r="H20" s="75">
        <v>55</v>
      </c>
      <c r="I20" s="75">
        <v>55</v>
      </c>
      <c r="J20" s="75">
        <v>55</v>
      </c>
      <c r="K20" s="75">
        <v>55</v>
      </c>
      <c r="L20" s="75">
        <v>55</v>
      </c>
      <c r="M20" s="75">
        <v>55</v>
      </c>
      <c r="N20" s="75">
        <v>55</v>
      </c>
      <c r="O20" s="75">
        <v>46</v>
      </c>
      <c r="P20" s="75">
        <v>39</v>
      </c>
      <c r="Q20" s="75">
        <v>32</v>
      </c>
      <c r="R20" s="75">
        <v>25</v>
      </c>
      <c r="S20" s="75">
        <v>18</v>
      </c>
      <c r="T20" s="75">
        <v>18</v>
      </c>
      <c r="U20" s="75">
        <v>18</v>
      </c>
      <c r="V20" s="75">
        <v>18</v>
      </c>
      <c r="W20" s="75">
        <v>18</v>
      </c>
      <c r="X20" s="75">
        <v>18</v>
      </c>
      <c r="Y20" s="75">
        <v>18</v>
      </c>
      <c r="Z20" s="75">
        <v>18</v>
      </c>
      <c r="AA20" s="75">
        <v>18</v>
      </c>
      <c r="AB20" s="75">
        <v>18</v>
      </c>
      <c r="AC20" s="75">
        <v>18</v>
      </c>
      <c r="AD20" s="75">
        <v>18</v>
      </c>
      <c r="AE20" s="75">
        <v>18</v>
      </c>
      <c r="AF20" s="75">
        <v>18</v>
      </c>
      <c r="AG20">
        <v>18</v>
      </c>
      <c r="AH20">
        <v>18</v>
      </c>
      <c r="AI20">
        <v>18</v>
      </c>
      <c r="AJ20">
        <v>18</v>
      </c>
      <c r="AK20">
        <v>18</v>
      </c>
      <c r="AL20">
        <v>18</v>
      </c>
      <c r="AM20">
        <v>18</v>
      </c>
      <c r="AN20">
        <v>18</v>
      </c>
      <c r="AO20">
        <v>18</v>
      </c>
      <c r="AP20">
        <v>18</v>
      </c>
      <c r="AQ20">
        <v>18</v>
      </c>
      <c r="AR20">
        <v>18</v>
      </c>
      <c r="AS20">
        <v>18</v>
      </c>
      <c r="AT20">
        <v>18</v>
      </c>
      <c r="AU20">
        <v>18</v>
      </c>
    </row>
    <row r="21" spans="1:47" x14ac:dyDescent="0.25">
      <c r="A21" t="s">
        <v>8</v>
      </c>
      <c r="B21" s="76">
        <v>165</v>
      </c>
      <c r="C21" s="76">
        <v>171.2</v>
      </c>
      <c r="D21" s="76">
        <v>177.4</v>
      </c>
      <c r="E21" s="76">
        <v>183.6</v>
      </c>
      <c r="F21" s="76">
        <v>189.8</v>
      </c>
      <c r="G21" s="76">
        <v>196</v>
      </c>
      <c r="H21" s="76">
        <v>196</v>
      </c>
      <c r="I21" s="76">
        <v>196</v>
      </c>
      <c r="J21" s="76">
        <v>196</v>
      </c>
      <c r="K21" s="76">
        <v>196</v>
      </c>
      <c r="L21" s="76">
        <v>196</v>
      </c>
      <c r="M21" s="76">
        <v>196</v>
      </c>
      <c r="N21" s="76">
        <v>196</v>
      </c>
      <c r="O21" s="76">
        <v>180</v>
      </c>
      <c r="P21" s="76">
        <v>168</v>
      </c>
      <c r="Q21" s="76">
        <v>156</v>
      </c>
      <c r="R21" s="76">
        <v>144</v>
      </c>
      <c r="S21" s="76">
        <v>131.85454545454544</v>
      </c>
      <c r="T21" s="76">
        <v>131.85454545454544</v>
      </c>
      <c r="U21" s="76">
        <v>131.85454545454544</v>
      </c>
      <c r="V21" s="76">
        <v>131.85454545454544</v>
      </c>
      <c r="W21" s="76">
        <v>131.85454545454544</v>
      </c>
      <c r="X21" s="76">
        <v>131.85454545454544</v>
      </c>
      <c r="Y21" s="76">
        <v>131.85454545454544</v>
      </c>
      <c r="Z21" s="76">
        <v>131.85454545454544</v>
      </c>
      <c r="AA21" s="76">
        <v>131.85454545454544</v>
      </c>
      <c r="AB21" s="76">
        <v>131.85454545454544</v>
      </c>
      <c r="AC21" s="76">
        <v>131.85454545454544</v>
      </c>
      <c r="AD21" s="76">
        <v>131.85454545454544</v>
      </c>
      <c r="AE21" s="76">
        <v>131.85454545454544</v>
      </c>
      <c r="AF21" s="76">
        <v>131.85454545454544</v>
      </c>
      <c r="AG21" s="1">
        <f>$AF$21</f>
        <v>131.85454545454544</v>
      </c>
      <c r="AH21" s="1">
        <f t="shared" ref="AH21:AU21" si="0">$AF$21</f>
        <v>131.85454545454544</v>
      </c>
      <c r="AI21" s="1">
        <f t="shared" si="0"/>
        <v>131.85454545454544</v>
      </c>
      <c r="AJ21" s="1">
        <f t="shared" si="0"/>
        <v>131.85454545454544</v>
      </c>
      <c r="AK21" s="1">
        <f t="shared" si="0"/>
        <v>131.85454545454544</v>
      </c>
      <c r="AL21" s="1">
        <f t="shared" si="0"/>
        <v>131.85454545454544</v>
      </c>
      <c r="AM21" s="1">
        <f t="shared" si="0"/>
        <v>131.85454545454544</v>
      </c>
      <c r="AN21" s="1">
        <f t="shared" si="0"/>
        <v>131.85454545454544</v>
      </c>
      <c r="AO21" s="1">
        <f t="shared" si="0"/>
        <v>131.85454545454544</v>
      </c>
      <c r="AP21" s="1">
        <f t="shared" si="0"/>
        <v>131.85454545454544</v>
      </c>
      <c r="AQ21" s="1">
        <f t="shared" si="0"/>
        <v>131.85454545454544</v>
      </c>
      <c r="AR21" s="1">
        <f t="shared" si="0"/>
        <v>131.85454545454544</v>
      </c>
      <c r="AS21" s="1">
        <f t="shared" si="0"/>
        <v>131.85454545454544</v>
      </c>
      <c r="AT21" s="1">
        <f t="shared" si="0"/>
        <v>131.85454545454544</v>
      </c>
      <c r="AU21" s="1">
        <f t="shared" si="0"/>
        <v>131.85454545454544</v>
      </c>
    </row>
    <row r="22" spans="1:47" x14ac:dyDescent="0.25">
      <c r="A22" s="2" t="s">
        <v>48</v>
      </c>
      <c r="B22" s="151">
        <v>184</v>
      </c>
      <c r="C22" s="151">
        <v>192</v>
      </c>
      <c r="D22" s="151">
        <v>200</v>
      </c>
      <c r="E22" s="151">
        <v>208</v>
      </c>
      <c r="F22" s="151">
        <v>216</v>
      </c>
      <c r="G22" s="151">
        <v>224</v>
      </c>
      <c r="H22" s="151">
        <v>224</v>
      </c>
      <c r="I22" s="151">
        <v>224</v>
      </c>
      <c r="J22" s="151">
        <v>224</v>
      </c>
      <c r="K22" s="151">
        <v>224</v>
      </c>
      <c r="L22" s="151">
        <v>224</v>
      </c>
      <c r="M22" s="151">
        <v>224</v>
      </c>
      <c r="N22" s="151">
        <v>224</v>
      </c>
      <c r="O22" s="151">
        <v>224</v>
      </c>
      <c r="P22" s="151">
        <v>224</v>
      </c>
      <c r="Q22" s="151">
        <v>224</v>
      </c>
      <c r="R22" s="151">
        <v>224</v>
      </c>
      <c r="S22" s="151">
        <v>224</v>
      </c>
      <c r="T22" s="151">
        <v>224</v>
      </c>
      <c r="U22" s="151">
        <v>224</v>
      </c>
      <c r="V22" s="151">
        <v>224</v>
      </c>
      <c r="W22" s="151">
        <v>224</v>
      </c>
      <c r="X22" s="151">
        <v>224</v>
      </c>
      <c r="Y22" s="151">
        <v>224</v>
      </c>
      <c r="Z22" s="151">
        <v>224</v>
      </c>
      <c r="AA22" s="151">
        <v>224</v>
      </c>
      <c r="AB22" s="151">
        <v>224</v>
      </c>
      <c r="AC22" s="151">
        <v>224</v>
      </c>
      <c r="AD22" s="151">
        <v>224</v>
      </c>
      <c r="AE22" s="151">
        <v>224</v>
      </c>
      <c r="AF22" s="151">
        <v>224</v>
      </c>
      <c r="AG22" s="152">
        <f>$AF$22</f>
        <v>224</v>
      </c>
      <c r="AH22" s="152">
        <f t="shared" ref="AH22:AU22" si="1">$AF$22</f>
        <v>224</v>
      </c>
      <c r="AI22" s="152">
        <f t="shared" si="1"/>
        <v>224</v>
      </c>
      <c r="AJ22" s="152">
        <f t="shared" si="1"/>
        <v>224</v>
      </c>
      <c r="AK22" s="152">
        <f t="shared" si="1"/>
        <v>224</v>
      </c>
      <c r="AL22" s="152">
        <f t="shared" si="1"/>
        <v>224</v>
      </c>
      <c r="AM22" s="152">
        <f t="shared" si="1"/>
        <v>224</v>
      </c>
      <c r="AN22" s="152">
        <f t="shared" si="1"/>
        <v>224</v>
      </c>
      <c r="AO22" s="152">
        <f t="shared" si="1"/>
        <v>224</v>
      </c>
      <c r="AP22" s="152">
        <f t="shared" si="1"/>
        <v>224</v>
      </c>
      <c r="AQ22" s="152">
        <f t="shared" si="1"/>
        <v>224</v>
      </c>
      <c r="AR22" s="152">
        <f t="shared" si="1"/>
        <v>224</v>
      </c>
      <c r="AS22" s="152">
        <f t="shared" si="1"/>
        <v>224</v>
      </c>
      <c r="AT22" s="152">
        <f t="shared" si="1"/>
        <v>224</v>
      </c>
      <c r="AU22" s="152">
        <f t="shared" si="1"/>
        <v>224</v>
      </c>
    </row>
    <row r="24" spans="1:47" x14ac:dyDescent="0.25">
      <c r="A24" t="s">
        <v>245</v>
      </c>
      <c r="B24" t="s">
        <v>254</v>
      </c>
    </row>
    <row r="26" spans="1:47" x14ac:dyDescent="0.25">
      <c r="A26" t="s">
        <v>173</v>
      </c>
      <c r="B26" t="s">
        <v>284</v>
      </c>
    </row>
    <row r="27" spans="1:47" x14ac:dyDescent="0.25">
      <c r="B27" t="s">
        <v>226</v>
      </c>
    </row>
    <row r="28" spans="1:47" x14ac:dyDescent="0.25">
      <c r="B28" t="s">
        <v>285</v>
      </c>
    </row>
    <row r="29" spans="1:47" x14ac:dyDescent="0.25">
      <c r="B29" t="s">
        <v>286</v>
      </c>
    </row>
    <row r="30" spans="1:47" x14ac:dyDescent="0.25">
      <c r="B30" t="s">
        <v>287</v>
      </c>
    </row>
    <row r="31" spans="1:47" x14ac:dyDescent="0.25">
      <c r="B31" t="s">
        <v>288</v>
      </c>
    </row>
    <row r="34" spans="2:52" ht="16.5" x14ac:dyDescent="0.3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  <c r="R34" s="131"/>
      <c r="S34" s="131"/>
      <c r="T34" s="131"/>
      <c r="U34" s="131"/>
      <c r="V34" s="131"/>
      <c r="W34" s="131"/>
      <c r="X34" s="131"/>
      <c r="Y34" s="131"/>
      <c r="Z34" s="131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31"/>
      <c r="AL34" s="131"/>
      <c r="AM34" s="131"/>
      <c r="AN34" s="131"/>
      <c r="AO34" s="131"/>
      <c r="AP34" s="131"/>
      <c r="AQ34" s="131"/>
      <c r="AR34" s="131"/>
      <c r="AS34" s="131"/>
      <c r="AT34" s="131"/>
      <c r="AU34" s="164"/>
      <c r="AV34" s="165"/>
      <c r="AW34" s="165"/>
      <c r="AX34" s="165"/>
      <c r="AY34" s="165"/>
      <c r="AZ34" s="165"/>
    </row>
  </sheetData>
  <pageMargins left="0.7" right="0.7" top="0.75" bottom="0.75" header="0.3" footer="0.3"/>
  <pageSetup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"/>
  <sheetViews>
    <sheetView workbookViewId="0"/>
  </sheetViews>
  <sheetFormatPr defaultRowHeight="15" x14ac:dyDescent="0.25"/>
  <cols>
    <col min="1" max="1" width="18.28515625" bestFit="1" customWidth="1"/>
    <col min="2" max="2" width="9.5703125" customWidth="1"/>
    <col min="3" max="6" width="9.42578125" hidden="1" customWidth="1"/>
    <col min="7" max="7" width="9.42578125" customWidth="1"/>
    <col min="8" max="8" width="9.42578125" hidden="1" customWidth="1"/>
    <col min="9" max="11" width="9.140625" hidden="1" customWidth="1"/>
    <col min="12" max="12" width="9.140625" customWidth="1"/>
    <col min="13" max="16" width="9.140625" hidden="1" customWidth="1"/>
    <col min="17" max="17" width="9.140625" customWidth="1"/>
    <col min="18" max="21" width="9.140625" hidden="1" customWidth="1"/>
    <col min="22" max="22" width="9.140625" customWidth="1"/>
    <col min="23" max="26" width="9.140625" hidden="1" customWidth="1"/>
    <col min="27" max="28" width="9.140625" customWidth="1"/>
  </cols>
  <sheetData>
    <row r="1" spans="1:47" ht="18.75" x14ac:dyDescent="0.3">
      <c r="A1" s="27" t="s">
        <v>149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</row>
    <row r="2" spans="1:47" ht="16.5" x14ac:dyDescent="0.3">
      <c r="A2" s="28" t="s">
        <v>263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spans="1:47" ht="16.5" x14ac:dyDescent="0.3"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</row>
    <row r="4" spans="1:47" ht="16.5" x14ac:dyDescent="0.3">
      <c r="A4" s="28" t="s">
        <v>227</v>
      </c>
    </row>
    <row r="5" spans="1:47" ht="16.5" x14ac:dyDescent="0.3">
      <c r="A5" s="28"/>
    </row>
    <row r="6" spans="1:47" s="6" customFormat="1" x14ac:dyDescent="0.25">
      <c r="A6" s="5"/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ht="16.5" x14ac:dyDescent="0.3">
      <c r="A7" s="87" t="s">
        <v>31</v>
      </c>
      <c r="B7" s="88">
        <v>400.4</v>
      </c>
      <c r="C7" s="88">
        <v>394.9</v>
      </c>
      <c r="D7" s="88">
        <v>369.5</v>
      </c>
      <c r="E7" s="88">
        <v>332.90000000000003</v>
      </c>
      <c r="F7" s="88">
        <v>326.2</v>
      </c>
      <c r="G7" s="88">
        <v>315.90000000000003</v>
      </c>
      <c r="H7" s="88">
        <v>290.84499999999997</v>
      </c>
      <c r="I7" s="88">
        <v>287.60000000000002</v>
      </c>
      <c r="J7" s="88">
        <v>283.2</v>
      </c>
      <c r="K7" s="88">
        <v>262.72399999999999</v>
      </c>
      <c r="L7" s="88">
        <v>251.46399999999997</v>
      </c>
      <c r="M7" s="88">
        <v>233.68299999999999</v>
      </c>
      <c r="N7" s="88">
        <v>210.803</v>
      </c>
      <c r="O7" s="88">
        <v>201.214</v>
      </c>
      <c r="P7" s="88">
        <v>206.73600000000002</v>
      </c>
      <c r="Q7" s="88">
        <v>206.25200000000004</v>
      </c>
      <c r="R7" s="88">
        <v>191.755</v>
      </c>
      <c r="S7" s="88">
        <v>194.59800000000001</v>
      </c>
      <c r="T7" s="88">
        <v>220.40100000000004</v>
      </c>
      <c r="U7" s="88">
        <v>210.24923774000055</v>
      </c>
      <c r="V7" s="88">
        <v>198.89081848000012</v>
      </c>
      <c r="W7" s="88">
        <v>204.59900704000017</v>
      </c>
      <c r="X7" s="88">
        <v>198.23764623999978</v>
      </c>
      <c r="Y7" s="88">
        <v>199.80078421999983</v>
      </c>
      <c r="Z7" s="88">
        <v>203.91527756999952</v>
      </c>
      <c r="AA7" s="88">
        <v>210.92075129999949</v>
      </c>
      <c r="AB7" s="88">
        <v>242.53113118999988</v>
      </c>
      <c r="AC7" s="88">
        <v>248.68799999999999</v>
      </c>
      <c r="AD7" s="88">
        <v>224.18396000000001</v>
      </c>
      <c r="AE7" s="88">
        <v>234.827</v>
      </c>
      <c r="AF7" s="88">
        <v>251.86679999999996</v>
      </c>
      <c r="AG7" s="20">
        <v>221.74344175373366</v>
      </c>
      <c r="AH7" s="20">
        <v>221.37498875264345</v>
      </c>
      <c r="AI7" s="20">
        <v>205.43878395448144</v>
      </c>
      <c r="AJ7" s="20">
        <v>204.57225120350233</v>
      </c>
      <c r="AK7" s="20">
        <v>202.83033904557328</v>
      </c>
      <c r="AL7" s="20">
        <v>201.24752618188145</v>
      </c>
      <c r="AM7" s="20">
        <v>200.40919325836876</v>
      </c>
      <c r="AN7" s="20">
        <v>199.78433509232667</v>
      </c>
      <c r="AO7" s="20">
        <v>198.47488540948802</v>
      </c>
      <c r="AP7" s="20">
        <v>197.35511310183568</v>
      </c>
      <c r="AQ7" s="20">
        <v>198.62204451970541</v>
      </c>
      <c r="AR7" s="20">
        <v>200.14475781592978</v>
      </c>
      <c r="AS7" s="20">
        <v>201.41988496799277</v>
      </c>
      <c r="AT7" s="20">
        <v>202.86909341773702</v>
      </c>
      <c r="AU7" s="20">
        <v>204.13000301872623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workbookViewId="0"/>
  </sheetViews>
  <sheetFormatPr defaultRowHeight="15" x14ac:dyDescent="0.25"/>
  <cols>
    <col min="1" max="1" width="21.425781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</cols>
  <sheetData>
    <row r="1" spans="1:47" ht="18.75" x14ac:dyDescent="0.3">
      <c r="A1" s="27" t="s">
        <v>152</v>
      </c>
    </row>
    <row r="2" spans="1:47" ht="16.5" x14ac:dyDescent="0.3">
      <c r="A2" s="28" t="s">
        <v>263</v>
      </c>
    </row>
    <row r="4" spans="1:47" ht="16.5" x14ac:dyDescent="0.3">
      <c r="A4" s="28" t="s">
        <v>228</v>
      </c>
    </row>
    <row r="5" spans="1:47" ht="16.5" x14ac:dyDescent="0.3">
      <c r="A5" s="28"/>
    </row>
    <row r="6" spans="1:47" s="6" customFormat="1" x14ac:dyDescent="0.25">
      <c r="A6" s="5"/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x14ac:dyDescent="0.25">
      <c r="A7" t="s">
        <v>33</v>
      </c>
      <c r="B7" s="116">
        <v>18.355235995469201</v>
      </c>
      <c r="C7" s="116">
        <v>18.345138660747079</v>
      </c>
      <c r="D7" s="116">
        <v>18.622880256636641</v>
      </c>
      <c r="E7" s="116">
        <v>18.523494832643443</v>
      </c>
      <c r="F7" s="116">
        <v>18.461277299089264</v>
      </c>
      <c r="G7" s="116">
        <v>18.483415879399967</v>
      </c>
      <c r="H7" s="116">
        <v>18.387047685494064</v>
      </c>
      <c r="I7" s="116">
        <v>19.642828602616266</v>
      </c>
      <c r="J7" s="116">
        <v>20.824232465494152</v>
      </c>
      <c r="K7" s="116">
        <v>20.802093155768617</v>
      </c>
      <c r="L7" s="116">
        <v>21.474173606400665</v>
      </c>
      <c r="M7" s="116">
        <v>21.42972241255011</v>
      </c>
      <c r="N7" s="116">
        <v>21.663819100661772</v>
      </c>
      <c r="O7" s="116">
        <v>21.598180523433413</v>
      </c>
      <c r="P7" s="116">
        <v>21.697183717647004</v>
      </c>
      <c r="Q7" s="116">
        <v>21.249245649976793</v>
      </c>
      <c r="R7" s="116">
        <v>21.175143775691055</v>
      </c>
      <c r="S7" s="116">
        <v>21.401215806330967</v>
      </c>
      <c r="T7" s="116">
        <v>21.523554639660503</v>
      </c>
      <c r="U7" s="116">
        <v>21.249476232457663</v>
      </c>
      <c r="V7" s="116">
        <v>21.172552096752774</v>
      </c>
      <c r="W7" s="116">
        <v>21.230302851803991</v>
      </c>
      <c r="X7" s="116">
        <v>21.167435315141251</v>
      </c>
      <c r="Y7" s="116">
        <v>21.822912042977194</v>
      </c>
      <c r="Z7" s="116">
        <v>21.269961219100004</v>
      </c>
      <c r="AA7" s="116">
        <v>21.205121877480948</v>
      </c>
      <c r="AB7" s="116">
        <v>21.074840749662364</v>
      </c>
      <c r="AC7" s="116">
        <v>20.966337601966117</v>
      </c>
      <c r="AD7" s="116">
        <v>20.701566947664951</v>
      </c>
      <c r="AE7" s="116">
        <v>20.442637364070549</v>
      </c>
      <c r="AF7" s="116">
        <v>20.334284720308784</v>
      </c>
      <c r="AG7" s="128">
        <v>19.725374556911252</v>
      </c>
      <c r="AH7" s="128">
        <v>19.078500227518493</v>
      </c>
      <c r="AI7" s="128">
        <v>18.453057988394562</v>
      </c>
      <c r="AJ7" s="128">
        <v>17.832815637416687</v>
      </c>
      <c r="AK7" s="128">
        <v>17.222082284800589</v>
      </c>
      <c r="AL7" s="128">
        <v>16.614275042506517</v>
      </c>
      <c r="AM7" s="128">
        <v>15.999656899312567</v>
      </c>
      <c r="AN7" s="128">
        <v>15.39656585037759</v>
      </c>
      <c r="AO7" s="128">
        <v>14.792798781503846</v>
      </c>
      <c r="AP7" s="128">
        <v>14.194152125173181</v>
      </c>
      <c r="AQ7" s="128">
        <v>14.214427958824679</v>
      </c>
      <c r="AR7" s="128">
        <v>14.245224430240738</v>
      </c>
      <c r="AS7" s="128">
        <v>14.276357652238808</v>
      </c>
      <c r="AT7" s="128">
        <v>14.306437665760301</v>
      </c>
      <c r="AU7" s="128">
        <v>14.336844265231214</v>
      </c>
    </row>
    <row r="8" spans="1:47" x14ac:dyDescent="0.25">
      <c r="A8" s="2" t="s">
        <v>32</v>
      </c>
      <c r="B8" s="129">
        <v>22.062898303230373</v>
      </c>
      <c r="C8" s="129">
        <v>22.135726284610129</v>
      </c>
      <c r="D8" s="129">
        <v>22.171183322255736</v>
      </c>
      <c r="E8" s="129">
        <v>22.006191480712882</v>
      </c>
      <c r="F8" s="129">
        <v>21.838171029741133</v>
      </c>
      <c r="G8" s="129">
        <v>21.767185288327248</v>
      </c>
      <c r="H8" s="129">
        <v>21.645863712763273</v>
      </c>
      <c r="I8" s="129">
        <v>21.562566635697902</v>
      </c>
      <c r="J8" s="129">
        <v>21.379693112776852</v>
      </c>
      <c r="K8" s="129">
        <v>21.22283371386748</v>
      </c>
      <c r="L8" s="129">
        <v>21.227506982505592</v>
      </c>
      <c r="M8" s="129">
        <v>21.076087502675385</v>
      </c>
      <c r="N8" s="129">
        <v>21.102642063267815</v>
      </c>
      <c r="O8" s="129">
        <v>21.104333652979278</v>
      </c>
      <c r="P8" s="129">
        <v>20.993426309542937</v>
      </c>
      <c r="Q8" s="129">
        <v>19.408405272287851</v>
      </c>
      <c r="R8" s="129">
        <v>19.399771153789398</v>
      </c>
      <c r="S8" s="129">
        <v>19.316775278897051</v>
      </c>
      <c r="T8" s="129">
        <v>19.09749160661757</v>
      </c>
      <c r="U8" s="129">
        <v>19.191529278609199</v>
      </c>
      <c r="V8" s="129">
        <v>19.194190860913086</v>
      </c>
      <c r="W8" s="129">
        <v>19.054537775574602</v>
      </c>
      <c r="X8" s="129">
        <v>18.900384641849516</v>
      </c>
      <c r="Y8" s="129">
        <v>18.774259632092704</v>
      </c>
      <c r="Z8" s="129">
        <v>18.681155156447883</v>
      </c>
      <c r="AA8" s="129">
        <v>18.624682871018802</v>
      </c>
      <c r="AB8" s="129">
        <v>18.416799345040168</v>
      </c>
      <c r="AC8" s="129">
        <v>18.078863704771216</v>
      </c>
      <c r="AD8" s="129">
        <v>17.967288988848807</v>
      </c>
      <c r="AE8" s="129">
        <v>17.896290171018354</v>
      </c>
      <c r="AF8" s="129">
        <v>17.85150396018307</v>
      </c>
      <c r="AG8" s="130">
        <v>18.10629102520274</v>
      </c>
      <c r="AH8" s="130">
        <v>18.163846149504352</v>
      </c>
      <c r="AI8" s="130">
        <v>12.311143491443355</v>
      </c>
      <c r="AJ8" s="130">
        <v>12.303811983813828</v>
      </c>
      <c r="AK8" s="130">
        <v>12.349586638220433</v>
      </c>
      <c r="AL8" s="130">
        <v>12.176496827104712</v>
      </c>
      <c r="AM8" s="130">
        <v>11.951871937831703</v>
      </c>
      <c r="AN8" s="130">
        <v>11.807325300395393</v>
      </c>
      <c r="AO8" s="130">
        <v>11.596476766823677</v>
      </c>
      <c r="AP8" s="130">
        <v>11.430721032774722</v>
      </c>
      <c r="AQ8" s="130">
        <v>11.289518657736933</v>
      </c>
      <c r="AR8" s="130">
        <v>11.073846043823188</v>
      </c>
      <c r="AS8" s="130">
        <v>10.900524405890836</v>
      </c>
      <c r="AT8" s="130">
        <v>10.686885403020725</v>
      </c>
      <c r="AU8" s="130">
        <v>10.507233713823069</v>
      </c>
    </row>
    <row r="10" spans="1:47" x14ac:dyDescent="0.25">
      <c r="A10" t="s">
        <v>172</v>
      </c>
      <c r="B10" t="s">
        <v>275</v>
      </c>
    </row>
    <row r="12" spans="1:47" x14ac:dyDescent="0.25">
      <c r="A12" t="s">
        <v>173</v>
      </c>
      <c r="B12" t="s">
        <v>280</v>
      </c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ColWidth="9.140625" defaultRowHeight="15" x14ac:dyDescent="0.25"/>
  <cols>
    <col min="1" max="1" width="9.140625" style="32"/>
    <col min="2" max="2" width="121.28515625" style="32" customWidth="1"/>
    <col min="3" max="16384" width="9.140625" style="32"/>
  </cols>
  <sheetData>
    <row r="1" spans="1:2" x14ac:dyDescent="0.25">
      <c r="A1" s="32" t="s">
        <v>229</v>
      </c>
      <c r="B1" s="32" t="s">
        <v>18</v>
      </c>
    </row>
    <row r="2" spans="1:2" s="26" customFormat="1" ht="75" x14ac:dyDescent="0.25">
      <c r="A2" s="12">
        <v>1</v>
      </c>
      <c r="B2" s="148" t="s">
        <v>278</v>
      </c>
    </row>
    <row r="3" spans="1:2" s="12" customFormat="1" x14ac:dyDescent="0.25">
      <c r="A3" s="12">
        <v>2</v>
      </c>
      <c r="B3" s="149" t="s">
        <v>289</v>
      </c>
    </row>
    <row r="4" spans="1:2" s="12" customFormat="1" x14ac:dyDescent="0.25">
      <c r="A4" s="12">
        <v>3</v>
      </c>
      <c r="B4" s="12" t="s">
        <v>277</v>
      </c>
    </row>
    <row r="5" spans="1:2" s="12" customFormat="1" ht="30" x14ac:dyDescent="0.25">
      <c r="A5" s="12">
        <v>4</v>
      </c>
      <c r="B5" s="147" t="s">
        <v>230</v>
      </c>
    </row>
    <row r="6" spans="1:2" s="12" customFormat="1" x14ac:dyDescent="0.25">
      <c r="A6" s="12">
        <v>5</v>
      </c>
      <c r="B6" s="150" t="s">
        <v>290</v>
      </c>
    </row>
    <row r="7" spans="1:2" s="12" customFormat="1" x14ac:dyDescent="0.25">
      <c r="A7" s="12">
        <v>6</v>
      </c>
      <c r="B7" s="12" t="s">
        <v>231</v>
      </c>
    </row>
    <row r="8" spans="1:2" s="12" customFormat="1" x14ac:dyDescent="0.25">
      <c r="A8" s="12">
        <v>7</v>
      </c>
      <c r="B8" s="12" t="s">
        <v>232</v>
      </c>
    </row>
    <row r="9" spans="1:2" s="12" customFormat="1" ht="45" x14ac:dyDescent="0.25">
      <c r="A9" s="12">
        <v>8</v>
      </c>
      <c r="B9" s="150" t="s">
        <v>291</v>
      </c>
    </row>
    <row r="10" spans="1:2" s="12" customFormat="1" ht="30" x14ac:dyDescent="0.25">
      <c r="A10" s="12">
        <v>9</v>
      </c>
      <c r="B10" s="150" t="s">
        <v>292</v>
      </c>
    </row>
    <row r="11" spans="1:2" s="12" customFormat="1" ht="45" x14ac:dyDescent="0.25">
      <c r="A11" s="12">
        <v>10</v>
      </c>
      <c r="B11" s="150" t="s">
        <v>293</v>
      </c>
    </row>
    <row r="12" spans="1:2" s="12" customFormat="1" x14ac:dyDescent="0.25">
      <c r="A12" s="12">
        <v>11</v>
      </c>
      <c r="B12" s="12" t="s">
        <v>233</v>
      </c>
    </row>
    <row r="13" spans="1:2" s="12" customFormat="1" ht="30" x14ac:dyDescent="0.25">
      <c r="A13" s="12">
        <v>12</v>
      </c>
      <c r="B13" s="150" t="s">
        <v>294</v>
      </c>
    </row>
    <row r="14" spans="1:2" s="12" customFormat="1" ht="30" x14ac:dyDescent="0.25">
      <c r="A14" s="12">
        <v>13</v>
      </c>
      <c r="B14" s="150" t="s">
        <v>295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="95" workbookViewId="0"/>
  </sheetViews>
  <sheetFormatPr defaultRowHeight="15" x14ac:dyDescent="0.25"/>
  <cols>
    <col min="1" max="1" width="14.140625" customWidth="1"/>
    <col min="2" max="2" width="35.42578125" bestFit="1" customWidth="1"/>
    <col min="3" max="3" width="81.85546875" bestFit="1" customWidth="1"/>
    <col min="4" max="5" width="0" hidden="1" customWidth="1"/>
  </cols>
  <sheetData>
    <row r="1" spans="1:5" x14ac:dyDescent="0.25">
      <c r="A1" s="5" t="s">
        <v>124</v>
      </c>
      <c r="B1" s="5" t="s">
        <v>125</v>
      </c>
      <c r="C1" s="5" t="s">
        <v>126</v>
      </c>
    </row>
    <row r="2" spans="1:5" x14ac:dyDescent="0.25">
      <c r="A2" s="166" t="str">
        <f>HYPERLINK(E2,D2)</f>
        <v>Tabel 1</v>
      </c>
      <c r="B2" t="s">
        <v>137</v>
      </c>
      <c r="C2" t="s">
        <v>259</v>
      </c>
      <c r="D2" t="s">
        <v>38</v>
      </c>
      <c r="E2" t="s">
        <v>303</v>
      </c>
    </row>
    <row r="3" spans="1:5" x14ac:dyDescent="0.25">
      <c r="A3" s="166" t="str">
        <f t="shared" ref="A3:A15" si="0">HYPERLINK(E3,D3)</f>
        <v>Tabel 2</v>
      </c>
      <c r="B3" t="s">
        <v>56</v>
      </c>
      <c r="C3" t="s">
        <v>260</v>
      </c>
      <c r="D3" t="s">
        <v>39</v>
      </c>
      <c r="E3" t="s">
        <v>304</v>
      </c>
    </row>
    <row r="4" spans="1:5" x14ac:dyDescent="0.25">
      <c r="A4" s="166" t="str">
        <f t="shared" si="0"/>
        <v>Tabel 3</v>
      </c>
      <c r="B4" t="s">
        <v>138</v>
      </c>
      <c r="C4" t="s">
        <v>139</v>
      </c>
      <c r="D4" t="s">
        <v>40</v>
      </c>
      <c r="E4" t="s">
        <v>305</v>
      </c>
    </row>
    <row r="5" spans="1:5" x14ac:dyDescent="0.25">
      <c r="A5" s="166" t="str">
        <f t="shared" si="0"/>
        <v>Tabel 4</v>
      </c>
      <c r="B5" t="s">
        <v>140</v>
      </c>
      <c r="C5" t="s">
        <v>139</v>
      </c>
      <c r="D5" t="s">
        <v>41</v>
      </c>
      <c r="E5" t="s">
        <v>306</v>
      </c>
    </row>
    <row r="6" spans="1:5" x14ac:dyDescent="0.25">
      <c r="A6" s="166" t="str">
        <f t="shared" si="0"/>
        <v>Tabel 5</v>
      </c>
      <c r="B6" t="s">
        <v>141</v>
      </c>
      <c r="C6" t="s">
        <v>139</v>
      </c>
      <c r="D6" t="s">
        <v>42</v>
      </c>
      <c r="E6" t="s">
        <v>307</v>
      </c>
    </row>
    <row r="7" spans="1:5" x14ac:dyDescent="0.25">
      <c r="A7" s="166" t="str">
        <f t="shared" si="0"/>
        <v>Tabel 6</v>
      </c>
      <c r="B7" t="s">
        <v>52</v>
      </c>
      <c r="C7" t="s">
        <v>127</v>
      </c>
      <c r="D7" t="s">
        <v>43</v>
      </c>
      <c r="E7" t="s">
        <v>308</v>
      </c>
    </row>
    <row r="8" spans="1:5" x14ac:dyDescent="0.25">
      <c r="A8" s="166" t="str">
        <f t="shared" si="0"/>
        <v>Tabel 7</v>
      </c>
      <c r="B8" t="s">
        <v>118</v>
      </c>
      <c r="C8" t="s">
        <v>128</v>
      </c>
      <c r="D8" t="s">
        <v>44</v>
      </c>
      <c r="E8" t="s">
        <v>309</v>
      </c>
    </row>
    <row r="9" spans="1:5" x14ac:dyDescent="0.25">
      <c r="A9" s="166" t="str">
        <f t="shared" si="0"/>
        <v>Tabel 8</v>
      </c>
      <c r="B9" t="s">
        <v>142</v>
      </c>
      <c r="C9" t="s">
        <v>129</v>
      </c>
      <c r="D9" t="s">
        <v>45</v>
      </c>
      <c r="E9" t="s">
        <v>310</v>
      </c>
    </row>
    <row r="10" spans="1:5" x14ac:dyDescent="0.25">
      <c r="A10" s="166" t="str">
        <f t="shared" si="0"/>
        <v>Tabel 9</v>
      </c>
      <c r="B10" t="s">
        <v>123</v>
      </c>
      <c r="C10" t="s">
        <v>143</v>
      </c>
      <c r="D10" t="s">
        <v>119</v>
      </c>
      <c r="E10" t="s">
        <v>311</v>
      </c>
    </row>
    <row r="11" spans="1:5" x14ac:dyDescent="0.25">
      <c r="A11" s="166" t="str">
        <f t="shared" si="0"/>
        <v>Tabel 10</v>
      </c>
      <c r="B11" t="s">
        <v>144</v>
      </c>
      <c r="C11" t="s">
        <v>145</v>
      </c>
      <c r="D11" t="s">
        <v>120</v>
      </c>
      <c r="E11" t="s">
        <v>312</v>
      </c>
    </row>
    <row r="12" spans="1:5" x14ac:dyDescent="0.25">
      <c r="A12" s="166" t="str">
        <f t="shared" si="0"/>
        <v>Tabel 11</v>
      </c>
      <c r="B12" t="s">
        <v>146</v>
      </c>
      <c r="C12" t="s">
        <v>147</v>
      </c>
      <c r="D12" t="s">
        <v>121</v>
      </c>
      <c r="E12" t="s">
        <v>313</v>
      </c>
    </row>
    <row r="13" spans="1:5" x14ac:dyDescent="0.25">
      <c r="A13" s="166" t="str">
        <f t="shared" si="0"/>
        <v>Tabel 12</v>
      </c>
      <c r="B13" s="12" t="s">
        <v>149</v>
      </c>
      <c r="C13" s="12" t="s">
        <v>150</v>
      </c>
      <c r="D13" t="s">
        <v>148</v>
      </c>
      <c r="E13" t="s">
        <v>314</v>
      </c>
    </row>
    <row r="14" spans="1:5" x14ac:dyDescent="0.25">
      <c r="A14" s="166" t="str">
        <f t="shared" si="0"/>
        <v>Tabel 13</v>
      </c>
      <c r="B14" t="s">
        <v>152</v>
      </c>
      <c r="C14" t="s">
        <v>153</v>
      </c>
      <c r="D14" t="s">
        <v>151</v>
      </c>
      <c r="E14" t="s">
        <v>315</v>
      </c>
    </row>
    <row r="15" spans="1:5" x14ac:dyDescent="0.25">
      <c r="A15" s="166" t="str">
        <f t="shared" si="0"/>
        <v>Reference liste</v>
      </c>
      <c r="D15" t="s">
        <v>154</v>
      </c>
      <c r="E15" t="s">
        <v>316</v>
      </c>
    </row>
    <row r="18" spans="1:1" x14ac:dyDescent="0.25">
      <c r="A18" s="6" t="s">
        <v>132</v>
      </c>
    </row>
    <row r="19" spans="1:1" x14ac:dyDescent="0.25">
      <c r="A19" t="s">
        <v>256</v>
      </c>
    </row>
    <row r="20" spans="1:1" x14ac:dyDescent="0.25">
      <c r="A20" t="s">
        <v>136</v>
      </c>
    </row>
    <row r="21" spans="1:1" x14ac:dyDescent="0.25">
      <c r="A21" t="s">
        <v>298</v>
      </c>
    </row>
    <row r="22" spans="1:1" x14ac:dyDescent="0.25">
      <c r="A22" t="s">
        <v>134</v>
      </c>
    </row>
    <row r="23" spans="1:1" x14ac:dyDescent="0.25">
      <c r="A23" t="s">
        <v>133</v>
      </c>
    </row>
    <row r="24" spans="1:1" x14ac:dyDescent="0.25">
      <c r="A24" t="s">
        <v>257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5"/>
  <sheetViews>
    <sheetView workbookViewId="0"/>
  </sheetViews>
  <sheetFormatPr defaultRowHeight="15" x14ac:dyDescent="0.25"/>
  <cols>
    <col min="1" max="1" width="26.85546875" style="4" customWidth="1"/>
    <col min="2" max="2" width="9.85546875" customWidth="1"/>
    <col min="3" max="6" width="0" hidden="1" customWidth="1"/>
    <col min="7" max="7" width="10.85546875" customWidth="1"/>
    <col min="8" max="11" width="0" hidden="1" customWidth="1"/>
    <col min="12" max="12" width="11" customWidth="1"/>
    <col min="13" max="16" width="0" hidden="1" customWidth="1"/>
    <col min="17" max="17" width="10.42578125" customWidth="1"/>
    <col min="18" max="21" width="0" hidden="1" customWidth="1"/>
    <col min="22" max="22" width="11.28515625" customWidth="1"/>
    <col min="23" max="26" width="0" hidden="1" customWidth="1"/>
    <col min="27" max="27" width="10.85546875" customWidth="1"/>
    <col min="28" max="28" width="10.5703125" customWidth="1"/>
    <col min="29" max="29" width="10.42578125" customWidth="1"/>
    <col min="30" max="47" width="10.140625" bestFit="1" customWidth="1"/>
    <col min="48" max="16384" width="9.140625" style="4"/>
  </cols>
  <sheetData>
    <row r="1" spans="1:47" ht="18.75" x14ac:dyDescent="0.3">
      <c r="A1" s="27" t="s">
        <v>137</v>
      </c>
    </row>
    <row r="2" spans="1:47" ht="16.5" x14ac:dyDescent="0.3">
      <c r="A2" s="28" t="s">
        <v>262</v>
      </c>
    </row>
    <row r="4" spans="1:47" s="159" customFormat="1" x14ac:dyDescent="0.25">
      <c r="A4" s="24"/>
      <c r="B4" s="29">
        <v>1990</v>
      </c>
      <c r="C4" s="29">
        <v>1991</v>
      </c>
      <c r="D4" s="29">
        <v>1992</v>
      </c>
      <c r="E4" s="29">
        <v>1993</v>
      </c>
      <c r="F4" s="29">
        <v>1994</v>
      </c>
      <c r="G4" s="29">
        <v>1995</v>
      </c>
      <c r="H4" s="29">
        <v>1996</v>
      </c>
      <c r="I4" s="29">
        <v>1997</v>
      </c>
      <c r="J4" s="29">
        <v>1998</v>
      </c>
      <c r="K4" s="29">
        <v>1999</v>
      </c>
      <c r="L4" s="29">
        <v>2000</v>
      </c>
      <c r="M4" s="29">
        <v>2001</v>
      </c>
      <c r="N4" s="29">
        <v>2002</v>
      </c>
      <c r="O4" s="29">
        <v>2003</v>
      </c>
      <c r="P4" s="29">
        <v>2004</v>
      </c>
      <c r="Q4" s="29">
        <v>2005</v>
      </c>
      <c r="R4" s="29">
        <v>2006</v>
      </c>
      <c r="S4" s="29">
        <v>2007</v>
      </c>
      <c r="T4" s="29">
        <v>2008</v>
      </c>
      <c r="U4" s="29">
        <v>2009</v>
      </c>
      <c r="V4" s="29">
        <v>2010</v>
      </c>
      <c r="W4" s="29">
        <v>2011</v>
      </c>
      <c r="X4" s="29">
        <v>2012</v>
      </c>
      <c r="Y4" s="29">
        <v>2013</v>
      </c>
      <c r="Z4" s="29">
        <v>2014</v>
      </c>
      <c r="AA4" s="29">
        <v>2015</v>
      </c>
      <c r="AB4" s="29">
        <v>2016</v>
      </c>
      <c r="AC4" s="29">
        <v>2017</v>
      </c>
      <c r="AD4" s="29">
        <v>2018</v>
      </c>
      <c r="AE4" s="29">
        <v>2019</v>
      </c>
      <c r="AF4" s="29">
        <v>2020</v>
      </c>
      <c r="AG4" s="5">
        <v>2021</v>
      </c>
      <c r="AH4" s="5">
        <v>2022</v>
      </c>
      <c r="AI4" s="5">
        <v>2023</v>
      </c>
      <c r="AJ4" s="5">
        <v>2024</v>
      </c>
      <c r="AK4" s="5">
        <v>2025</v>
      </c>
      <c r="AL4" s="5">
        <v>2026</v>
      </c>
      <c r="AM4" s="5">
        <v>2027</v>
      </c>
      <c r="AN4" s="5">
        <v>2028</v>
      </c>
      <c r="AO4" s="5">
        <v>2029</v>
      </c>
      <c r="AP4" s="5">
        <v>2030</v>
      </c>
      <c r="AQ4" s="5">
        <v>2031</v>
      </c>
      <c r="AR4" s="5">
        <v>2032</v>
      </c>
      <c r="AS4" s="5">
        <v>2033</v>
      </c>
      <c r="AT4" s="5">
        <v>2034</v>
      </c>
      <c r="AU4" s="5">
        <v>2035</v>
      </c>
    </row>
    <row r="5" spans="1:47" s="11" customFormat="1" x14ac:dyDescent="0.25">
      <c r="A5" s="30" t="s">
        <v>155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</row>
    <row r="6" spans="1:47" s="11" customFormat="1" x14ac:dyDescent="0.25">
      <c r="A6" s="33" t="s">
        <v>156</v>
      </c>
      <c r="B6" s="89">
        <v>635629.05999999994</v>
      </c>
      <c r="C6" s="89">
        <v>628916.65599999996</v>
      </c>
      <c r="D6" s="89">
        <v>606562.65599999996</v>
      </c>
      <c r="E6" s="89">
        <v>611277.304</v>
      </c>
      <c r="F6" s="89">
        <v>603017.272</v>
      </c>
      <c r="G6" s="89">
        <v>609746.56400000001</v>
      </c>
      <c r="H6" s="89">
        <v>610261.79500000004</v>
      </c>
      <c r="I6" s="89">
        <v>585889.39599999995</v>
      </c>
      <c r="J6" s="89">
        <v>587433.80200000003</v>
      </c>
      <c r="K6" s="89">
        <v>561459</v>
      </c>
      <c r="L6" s="89">
        <v>558093</v>
      </c>
      <c r="M6" s="89">
        <v>547308.32400000002</v>
      </c>
      <c r="N6" s="89">
        <v>535230.55599999998</v>
      </c>
      <c r="O6" s="89">
        <v>520337.68199999997</v>
      </c>
      <c r="P6" s="89">
        <v>492458.79599999997</v>
      </c>
      <c r="Q6" s="89">
        <v>493731.875</v>
      </c>
      <c r="R6" s="89">
        <v>481494.125</v>
      </c>
      <c r="S6" s="89">
        <v>476700.576</v>
      </c>
      <c r="T6" s="89">
        <v>487114.79399999999</v>
      </c>
      <c r="U6" s="89">
        <v>490484.48800000001</v>
      </c>
      <c r="V6" s="89">
        <v>493767.538</v>
      </c>
      <c r="W6" s="89">
        <v>488818.42</v>
      </c>
      <c r="X6" s="89">
        <v>506744.10700000002</v>
      </c>
      <c r="Y6" s="89">
        <v>500230.06</v>
      </c>
      <c r="Z6" s="89">
        <v>481049.505</v>
      </c>
      <c r="AA6" s="89">
        <v>480219.424</v>
      </c>
      <c r="AB6" s="89">
        <v>490468.83600000001</v>
      </c>
      <c r="AC6" s="89">
        <v>489092.60399999999</v>
      </c>
      <c r="AD6" s="89">
        <v>494863.77999999997</v>
      </c>
      <c r="AE6" s="89">
        <v>486176.26199999999</v>
      </c>
      <c r="AF6" s="89">
        <v>484773.02999999997</v>
      </c>
      <c r="AG6" s="90">
        <v>482928.2003634721</v>
      </c>
      <c r="AH6" s="90">
        <v>487328.7504147432</v>
      </c>
      <c r="AI6" s="90">
        <v>488641.19516687671</v>
      </c>
      <c r="AJ6" s="90">
        <v>490150.935535344</v>
      </c>
      <c r="AK6" s="90">
        <v>490837.18115737458</v>
      </c>
      <c r="AL6" s="90">
        <v>492372.65573666804</v>
      </c>
      <c r="AM6" s="90">
        <v>496309.98999306851</v>
      </c>
      <c r="AN6" s="90">
        <v>498986.34791898774</v>
      </c>
      <c r="AO6" s="90">
        <v>502786.43305098213</v>
      </c>
      <c r="AP6" s="90">
        <v>506680.87695600564</v>
      </c>
      <c r="AQ6" s="90">
        <v>504457.91523142369</v>
      </c>
      <c r="AR6" s="90">
        <v>499691.20356457529</v>
      </c>
      <c r="AS6" s="90">
        <v>495053.10231041926</v>
      </c>
      <c r="AT6" s="90">
        <v>490540.20608136989</v>
      </c>
      <c r="AU6" s="90">
        <v>486149.26299425511</v>
      </c>
    </row>
    <row r="7" spans="1:47" s="11" customFormat="1" x14ac:dyDescent="0.25">
      <c r="A7" s="33" t="s">
        <v>157</v>
      </c>
      <c r="B7" s="89">
        <v>117485.94</v>
      </c>
      <c r="C7" s="89">
        <v>112730.344</v>
      </c>
      <c r="D7" s="89">
        <v>105365.344</v>
      </c>
      <c r="E7" s="89">
        <v>102831.696</v>
      </c>
      <c r="F7" s="89">
        <v>96538.728000000003</v>
      </c>
      <c r="G7" s="89">
        <v>92726.436000000002</v>
      </c>
      <c r="H7" s="89">
        <v>90383.205000000002</v>
      </c>
      <c r="I7" s="89">
        <v>84464.604000000007</v>
      </c>
      <c r="J7" s="89">
        <v>81625.198000000004</v>
      </c>
      <c r="K7" s="89">
        <v>78738</v>
      </c>
      <c r="L7" s="89">
        <v>77425</v>
      </c>
      <c r="M7" s="89">
        <v>76049.675999999992</v>
      </c>
      <c r="N7" s="89">
        <v>74371.444000000003</v>
      </c>
      <c r="O7" s="89">
        <v>75696.317999999999</v>
      </c>
      <c r="P7" s="89">
        <v>70995.203999999998</v>
      </c>
      <c r="Q7" s="89">
        <v>70533.125</v>
      </c>
      <c r="R7" s="89">
        <v>68784.875</v>
      </c>
      <c r="S7" s="89">
        <v>68723.423999999999</v>
      </c>
      <c r="T7" s="89">
        <v>70863.206000000006</v>
      </c>
      <c r="U7" s="89">
        <v>72643.512000000002</v>
      </c>
      <c r="V7" s="89">
        <v>74434.462</v>
      </c>
      <c r="W7" s="89">
        <v>76289.58</v>
      </c>
      <c r="X7" s="89">
        <v>80444.893000000011</v>
      </c>
      <c r="Y7" s="89">
        <v>82109.939999999988</v>
      </c>
      <c r="Z7" s="89">
        <v>81581.494999999995</v>
      </c>
      <c r="AA7" s="89">
        <v>80784.576000000015</v>
      </c>
      <c r="AB7" s="89">
        <v>81173.16399999999</v>
      </c>
      <c r="AC7" s="89">
        <v>80945.395999999993</v>
      </c>
      <c r="AD7" s="89">
        <v>80559.22</v>
      </c>
      <c r="AE7" s="89">
        <v>80462.737999999998</v>
      </c>
      <c r="AF7" s="89">
        <v>82212.97</v>
      </c>
      <c r="AG7" s="90">
        <v>80053.22156625257</v>
      </c>
      <c r="AH7" s="90">
        <v>80784.093444706072</v>
      </c>
      <c r="AI7" s="90">
        <v>81001.648692572591</v>
      </c>
      <c r="AJ7" s="90">
        <v>81251.908324105301</v>
      </c>
      <c r="AK7" s="90">
        <v>81367.084631799342</v>
      </c>
      <c r="AL7" s="90">
        <v>81621.610052505901</v>
      </c>
      <c r="AM7" s="90">
        <v>82274.27579610543</v>
      </c>
      <c r="AN7" s="90">
        <v>82717.917870186167</v>
      </c>
      <c r="AO7" s="90">
        <v>83347.832738191806</v>
      </c>
      <c r="AP7" s="90">
        <v>83993.388833168254</v>
      </c>
      <c r="AQ7" s="90">
        <v>83624.973377861432</v>
      </c>
      <c r="AR7" s="90">
        <v>82834.807811807041</v>
      </c>
      <c r="AS7" s="90">
        <v>82065.962107012165</v>
      </c>
      <c r="AT7" s="90">
        <v>81317.871763549047</v>
      </c>
      <c r="AU7" s="90">
        <v>80589.997727706868</v>
      </c>
    </row>
    <row r="8" spans="1:47" s="11" customFormat="1" x14ac:dyDescent="0.25">
      <c r="A8" s="30" t="s">
        <v>46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</row>
    <row r="9" spans="1:47" s="11" customFormat="1" x14ac:dyDescent="0.25">
      <c r="A9" s="33" t="s">
        <v>158</v>
      </c>
      <c r="B9" s="89">
        <v>363909.3284750157</v>
      </c>
      <c r="C9" s="89">
        <v>365466.10580310802</v>
      </c>
      <c r="D9" s="89">
        <v>383146.02706322877</v>
      </c>
      <c r="E9" s="89">
        <v>356478.51189032104</v>
      </c>
      <c r="F9" s="89">
        <v>342451.53358280729</v>
      </c>
      <c r="G9" s="89">
        <v>340314.15125945699</v>
      </c>
      <c r="H9" s="89">
        <v>327458.80450537003</v>
      </c>
      <c r="I9" s="89">
        <v>303211.60805844318</v>
      </c>
      <c r="J9" s="89">
        <v>273832.08597717772</v>
      </c>
      <c r="K9" s="89">
        <v>263340.26623274712</v>
      </c>
      <c r="L9" s="89">
        <v>250429.18700117362</v>
      </c>
      <c r="M9" s="89">
        <v>272200.5376167685</v>
      </c>
      <c r="N9" s="89">
        <v>281371.95900189877</v>
      </c>
      <c r="O9" s="89">
        <v>261415.16303956421</v>
      </c>
      <c r="P9" s="89">
        <v>276253.75242650311</v>
      </c>
      <c r="Q9" s="89">
        <v>250700.42021730507</v>
      </c>
      <c r="R9" s="89">
        <v>236278.78412672537</v>
      </c>
      <c r="S9" s="89">
        <v>257468.24500315482</v>
      </c>
      <c r="T9" s="89">
        <v>258606.97815015385</v>
      </c>
      <c r="U9" s="89">
        <v>244523.66414738656</v>
      </c>
      <c r="V9" s="89">
        <v>242901.5865128517</v>
      </c>
      <c r="W9" s="89">
        <v>258322.2846078751</v>
      </c>
      <c r="X9" s="89">
        <v>230863.48614116973</v>
      </c>
      <c r="Y9" s="89">
        <v>230740.09904166069</v>
      </c>
      <c r="Z9" s="89">
        <v>221241.50052300486</v>
      </c>
      <c r="AA9" s="89">
        <v>226157.18230618717</v>
      </c>
      <c r="AB9" s="89">
        <v>226915.65480964759</v>
      </c>
      <c r="AC9" s="89">
        <v>229607.89853965509</v>
      </c>
      <c r="AD9" s="89">
        <v>231362.28950518221</v>
      </c>
      <c r="AE9" s="89">
        <v>219631.54325466245</v>
      </c>
      <c r="AF9" s="89">
        <v>210124.1135237299</v>
      </c>
      <c r="AG9" s="90">
        <v>209892.37836927336</v>
      </c>
      <c r="AH9" s="90">
        <v>209660.64321481681</v>
      </c>
      <c r="AI9" s="90">
        <v>209428.90806036026</v>
      </c>
      <c r="AJ9" s="90">
        <v>209197.17290590372</v>
      </c>
      <c r="AK9" s="90">
        <v>208965.43775144717</v>
      </c>
      <c r="AL9" s="90">
        <v>208733.70259699062</v>
      </c>
      <c r="AM9" s="90">
        <v>208501.96744253408</v>
      </c>
      <c r="AN9" s="90">
        <v>208270.23228807753</v>
      </c>
      <c r="AO9" s="90">
        <v>208038.49713362099</v>
      </c>
      <c r="AP9" s="90">
        <v>207806.76197916435</v>
      </c>
      <c r="AQ9" s="90">
        <v>206426.13231509784</v>
      </c>
      <c r="AR9" s="90">
        <v>205045.50265103133</v>
      </c>
      <c r="AS9" s="90">
        <v>203664.87298696482</v>
      </c>
      <c r="AT9" s="90">
        <v>202284.24332289831</v>
      </c>
      <c r="AU9" s="90">
        <v>200903.6136588318</v>
      </c>
    </row>
    <row r="10" spans="1:47" s="11" customFormat="1" x14ac:dyDescent="0.25">
      <c r="A10" s="33" t="s">
        <v>159</v>
      </c>
      <c r="B10" s="89">
        <v>59990.671524984253</v>
      </c>
      <c r="C10" s="89">
        <v>57133.894196892055</v>
      </c>
      <c r="D10" s="89">
        <v>56753.972936771184</v>
      </c>
      <c r="E10" s="89">
        <v>50121.48810967899</v>
      </c>
      <c r="F10" s="89">
        <v>45748.466417192656</v>
      </c>
      <c r="G10" s="89">
        <v>42585.848740543013</v>
      </c>
      <c r="H10" s="89">
        <v>39641.195494630003</v>
      </c>
      <c r="I10" s="89">
        <v>35188.391941556794</v>
      </c>
      <c r="J10" s="89">
        <v>30567.914022822264</v>
      </c>
      <c r="K10" s="89">
        <v>29459.733767252896</v>
      </c>
      <c r="L10" s="89">
        <v>27470.812998826364</v>
      </c>
      <c r="M10" s="89">
        <v>9799.4623832315319</v>
      </c>
      <c r="N10" s="89">
        <v>10228.040998101231</v>
      </c>
      <c r="O10" s="89">
        <v>11484.836960435849</v>
      </c>
      <c r="P10" s="89">
        <v>10346.247573496872</v>
      </c>
      <c r="Q10" s="89">
        <v>8799.5797826949201</v>
      </c>
      <c r="R10" s="89">
        <v>8921.2158732745847</v>
      </c>
      <c r="S10" s="89">
        <v>8231.754996845164</v>
      </c>
      <c r="T10" s="89">
        <v>5993.0218498462027</v>
      </c>
      <c r="U10" s="89">
        <v>5776.3358526134616</v>
      </c>
      <c r="V10" s="89">
        <v>5698.413487148302</v>
      </c>
      <c r="W10" s="89">
        <v>6077.7153921249601</v>
      </c>
      <c r="X10" s="89">
        <v>5267.5138588303025</v>
      </c>
      <c r="Y10" s="89">
        <v>4846.9009583392826</v>
      </c>
      <c r="Z10" s="89">
        <v>3999.4994769951445</v>
      </c>
      <c r="AA10" s="89">
        <v>4362.8176938128336</v>
      </c>
      <c r="AB10" s="89">
        <v>4578.3451903524128</v>
      </c>
      <c r="AC10" s="89">
        <v>4272.1014603449757</v>
      </c>
      <c r="AD10" s="89">
        <v>3895.7104948177534</v>
      </c>
      <c r="AE10" s="89">
        <v>3524.4567453375375</v>
      </c>
      <c r="AF10" s="89">
        <v>3169.886476270065</v>
      </c>
      <c r="AG10" s="90">
        <v>3213.3893139523998</v>
      </c>
      <c r="AH10" s="90">
        <v>3256.8921516347345</v>
      </c>
      <c r="AI10" s="90">
        <v>3300.3949893170693</v>
      </c>
      <c r="AJ10" s="90">
        <v>3343.8978269994041</v>
      </c>
      <c r="AK10" s="90">
        <v>3387.4006646817388</v>
      </c>
      <c r="AL10" s="90">
        <v>3430.9035023640736</v>
      </c>
      <c r="AM10" s="90">
        <v>3474.4063400464083</v>
      </c>
      <c r="AN10" s="90">
        <v>3517.9091777287431</v>
      </c>
      <c r="AO10" s="90">
        <v>3561.4120154110778</v>
      </c>
      <c r="AP10" s="90">
        <v>3604.9148530934103</v>
      </c>
      <c r="AQ10" s="90">
        <v>3580.9644660356798</v>
      </c>
      <c r="AR10" s="90">
        <v>3557.0140789779489</v>
      </c>
      <c r="AS10" s="90">
        <v>3533.0636919202179</v>
      </c>
      <c r="AT10" s="90">
        <v>3509.113304862487</v>
      </c>
      <c r="AU10" s="90">
        <v>3485.162917804756</v>
      </c>
    </row>
    <row r="11" spans="1:47" s="11" customFormat="1" x14ac:dyDescent="0.25">
      <c r="A11" s="33" t="s">
        <v>160</v>
      </c>
      <c r="B11" s="89">
        <v>361848.97841995547</v>
      </c>
      <c r="C11" s="89">
        <v>363390.57656996208</v>
      </c>
      <c r="D11" s="89">
        <v>380707.27081004158</v>
      </c>
      <c r="E11" s="89">
        <v>354111.34026684868</v>
      </c>
      <c r="F11" s="89">
        <v>317663.05317663297</v>
      </c>
      <c r="G11" s="89">
        <v>311962.0451607976</v>
      </c>
      <c r="H11" s="89">
        <v>296416.67321474932</v>
      </c>
      <c r="I11" s="89">
        <v>276689.55250723183</v>
      </c>
      <c r="J11" s="89">
        <v>247834.23024544175</v>
      </c>
      <c r="K11" s="89">
        <v>237617.82219498561</v>
      </c>
      <c r="L11" s="89">
        <v>230513.80365203388</v>
      </c>
      <c r="M11" s="89">
        <v>254688.89218517306</v>
      </c>
      <c r="N11" s="89">
        <v>265322.6469552542</v>
      </c>
      <c r="O11" s="89">
        <v>251800.289973607</v>
      </c>
      <c r="P11" s="89">
        <v>263780.26310472609</v>
      </c>
      <c r="Q11" s="89">
        <v>240460.24396641867</v>
      </c>
      <c r="R11" s="89">
        <v>230056.9896932579</v>
      </c>
      <c r="S11" s="89">
        <v>248617.71471995654</v>
      </c>
      <c r="T11" s="89">
        <v>248631.54347267872</v>
      </c>
      <c r="U11" s="89">
        <v>237921.93618167716</v>
      </c>
      <c r="V11" s="89">
        <v>237580.01855999423</v>
      </c>
      <c r="W11" s="89">
        <v>251378.07798025821</v>
      </c>
      <c r="X11" s="89">
        <v>221553.18864958605</v>
      </c>
      <c r="Y11" s="89">
        <v>220064.68397864923</v>
      </c>
      <c r="Z11" s="89">
        <v>212011.21663598</v>
      </c>
      <c r="AA11" s="89">
        <v>217663.56554078672</v>
      </c>
      <c r="AB11" s="89">
        <v>217835.29902626399</v>
      </c>
      <c r="AC11" s="89">
        <v>220655.49442900915</v>
      </c>
      <c r="AD11" s="89">
        <v>220902.55766927835</v>
      </c>
      <c r="AE11" s="89">
        <v>210677.68797072759</v>
      </c>
      <c r="AF11" s="89">
        <v>203318.10114186766</v>
      </c>
      <c r="AG11" s="90">
        <v>204343.54076688306</v>
      </c>
      <c r="AH11" s="90">
        <v>205368.98039189845</v>
      </c>
      <c r="AI11" s="90">
        <v>206394.42001691385</v>
      </c>
      <c r="AJ11" s="90">
        <v>207419.85964192924</v>
      </c>
      <c r="AK11" s="90">
        <v>208445.29926694464</v>
      </c>
      <c r="AL11" s="90">
        <v>209470.73889196003</v>
      </c>
      <c r="AM11" s="90">
        <v>210496.17851697543</v>
      </c>
      <c r="AN11" s="90">
        <v>211521.61814199082</v>
      </c>
      <c r="AO11" s="90">
        <v>212547.05776700622</v>
      </c>
      <c r="AP11" s="90">
        <v>213572.49739202167</v>
      </c>
      <c r="AQ11" s="90">
        <v>212153.56124904015</v>
      </c>
      <c r="AR11" s="90">
        <v>210734.62510605864</v>
      </c>
      <c r="AS11" s="90">
        <v>209315.68896307712</v>
      </c>
      <c r="AT11" s="90">
        <v>207896.7528200956</v>
      </c>
      <c r="AU11" s="90">
        <v>206477.81667711408</v>
      </c>
    </row>
    <row r="12" spans="1:47" s="11" customFormat="1" x14ac:dyDescent="0.25">
      <c r="A12" s="33" t="s">
        <v>161</v>
      </c>
      <c r="B12" s="89">
        <v>59651.021580044493</v>
      </c>
      <c r="C12" s="89">
        <v>56809.423430037961</v>
      </c>
      <c r="D12" s="89">
        <v>56392.729189958358</v>
      </c>
      <c r="E12" s="89">
        <v>49788.659733151369</v>
      </c>
      <c r="F12" s="89">
        <v>42436.946823367012</v>
      </c>
      <c r="G12" s="89">
        <v>39037.954839202393</v>
      </c>
      <c r="H12" s="89">
        <v>35883.326785250749</v>
      </c>
      <c r="I12" s="89">
        <v>32110.447492768137</v>
      </c>
      <c r="J12" s="89">
        <v>27665.769754558256</v>
      </c>
      <c r="K12" s="89">
        <v>26582.177805014395</v>
      </c>
      <c r="L12" s="89">
        <v>25286.196347966117</v>
      </c>
      <c r="M12" s="89">
        <v>14711.107814826908</v>
      </c>
      <c r="N12" s="89">
        <v>15477.353044745776</v>
      </c>
      <c r="O12" s="89">
        <v>14099.710026393052</v>
      </c>
      <c r="P12" s="89">
        <v>16719.736895273938</v>
      </c>
      <c r="Q12" s="89">
        <v>13339.756033581327</v>
      </c>
      <c r="R12" s="89">
        <v>11443.01030674205</v>
      </c>
      <c r="S12" s="89">
        <v>13382.285280043476</v>
      </c>
      <c r="T12" s="89">
        <v>11568.45652732133</v>
      </c>
      <c r="U12" s="89">
        <v>9078.0638183228366</v>
      </c>
      <c r="V12" s="89">
        <v>7919.9814400057367</v>
      </c>
      <c r="W12" s="89">
        <v>9321.9220197418399</v>
      </c>
      <c r="X12" s="89">
        <v>8077.8113504139501</v>
      </c>
      <c r="Y12" s="89">
        <v>8422.316021350729</v>
      </c>
      <c r="Z12" s="89">
        <v>7229.7833640200006</v>
      </c>
      <c r="AA12" s="89">
        <v>6956.4344592132793</v>
      </c>
      <c r="AB12" s="89">
        <v>6958.7009737359895</v>
      </c>
      <c r="AC12" s="89">
        <v>6724.5055709908584</v>
      </c>
      <c r="AD12" s="89">
        <v>7155.4423307216375</v>
      </c>
      <c r="AE12" s="89">
        <v>6478.3120292724016</v>
      </c>
      <c r="AF12" s="89">
        <v>5475.8988581322874</v>
      </c>
      <c r="AG12" s="90">
        <v>5579.6041163743157</v>
      </c>
      <c r="AH12" s="90">
        <v>5683.309374616344</v>
      </c>
      <c r="AI12" s="90">
        <v>5787.0146328583724</v>
      </c>
      <c r="AJ12" s="90">
        <v>5890.7198911004007</v>
      </c>
      <c r="AK12" s="90">
        <v>5994.425149342429</v>
      </c>
      <c r="AL12" s="90">
        <v>6098.1304075844573</v>
      </c>
      <c r="AM12" s="90">
        <v>6201.8356658264856</v>
      </c>
      <c r="AN12" s="90">
        <v>6305.540924068514</v>
      </c>
      <c r="AO12" s="90">
        <v>6409.2461823105423</v>
      </c>
      <c r="AP12" s="90">
        <v>6512.9514405525679</v>
      </c>
      <c r="AQ12" s="90">
        <v>6469.6805966502261</v>
      </c>
      <c r="AR12" s="90">
        <v>6426.4097527478843</v>
      </c>
      <c r="AS12" s="90">
        <v>6383.1389088455426</v>
      </c>
      <c r="AT12" s="90">
        <v>6339.8680649432008</v>
      </c>
      <c r="AU12" s="90">
        <v>6296.597221040859</v>
      </c>
    </row>
    <row r="13" spans="1:47" s="11" customFormat="1" x14ac:dyDescent="0.25">
      <c r="A13" s="33" t="s">
        <v>162</v>
      </c>
      <c r="B13" s="89">
        <v>912184.66054841341</v>
      </c>
      <c r="C13" s="89">
        <v>923017.63781961345</v>
      </c>
      <c r="D13" s="89">
        <v>920394.4094985734</v>
      </c>
      <c r="E13" s="89">
        <v>908439.58482577209</v>
      </c>
      <c r="F13" s="89">
        <v>898959.94441381143</v>
      </c>
      <c r="G13" s="89">
        <v>907371.2991202398</v>
      </c>
      <c r="H13" s="89">
        <v>908982.55616751558</v>
      </c>
      <c r="I13" s="89">
        <v>886397.02284779272</v>
      </c>
      <c r="J13" s="89">
        <v>884754.41568619094</v>
      </c>
      <c r="K13" s="89">
        <v>812415.22433349339</v>
      </c>
      <c r="L13" s="89">
        <v>783690.53232042969</v>
      </c>
      <c r="M13" s="89">
        <v>743645.47486033523</v>
      </c>
      <c r="N13" s="89">
        <v>712057.7932960894</v>
      </c>
      <c r="O13" s="89">
        <v>146346.64500000002</v>
      </c>
      <c r="P13" s="89">
        <v>140798.09</v>
      </c>
      <c r="Q13" s="89">
        <v>133963.878</v>
      </c>
      <c r="R13" s="89">
        <v>129481.065</v>
      </c>
      <c r="S13" s="89">
        <v>129763.80900000001</v>
      </c>
      <c r="T13" s="89">
        <v>135908.72400000002</v>
      </c>
      <c r="U13" s="89">
        <v>135251.454</v>
      </c>
      <c r="V13" s="89">
        <v>140151.40299999999</v>
      </c>
      <c r="W13" s="89">
        <v>141816.59700000001</v>
      </c>
      <c r="X13" s="89">
        <v>145245.97</v>
      </c>
      <c r="Y13" s="89">
        <v>143597.14199999999</v>
      </c>
      <c r="Z13" s="89">
        <v>148402.37100000001</v>
      </c>
      <c r="AA13" s="89">
        <v>141943.95600000001</v>
      </c>
      <c r="AB13" s="89">
        <v>150580.864</v>
      </c>
      <c r="AC13" s="89">
        <v>142614.07399999999</v>
      </c>
      <c r="AD13" s="89">
        <v>146242.508</v>
      </c>
      <c r="AE13" s="89">
        <v>138479.12400000001</v>
      </c>
      <c r="AF13" s="89">
        <v>142926.875</v>
      </c>
      <c r="AG13" s="90">
        <v>143541.80944075264</v>
      </c>
      <c r="AH13" s="90">
        <v>144156.74388150527</v>
      </c>
      <c r="AI13" s="90">
        <v>144771.67832225791</v>
      </c>
      <c r="AJ13" s="90">
        <v>145386.61276301055</v>
      </c>
      <c r="AK13" s="90">
        <v>146001.54720376318</v>
      </c>
      <c r="AL13" s="90">
        <v>146616.48164451582</v>
      </c>
      <c r="AM13" s="90">
        <v>147231.41608526846</v>
      </c>
      <c r="AN13" s="90">
        <v>147846.35052602109</v>
      </c>
      <c r="AO13" s="90">
        <v>148461.28496677373</v>
      </c>
      <c r="AP13" s="90">
        <v>149076.21940752643</v>
      </c>
      <c r="AQ13" s="90">
        <v>148085.78459799144</v>
      </c>
      <c r="AR13" s="90">
        <v>147095.34978845646</v>
      </c>
      <c r="AS13" s="90">
        <v>146104.91497892147</v>
      </c>
      <c r="AT13" s="90">
        <v>145114.48016938649</v>
      </c>
      <c r="AU13" s="90">
        <v>144124.0453598515</v>
      </c>
    </row>
    <row r="14" spans="1:47" s="11" customFormat="1" x14ac:dyDescent="0.25">
      <c r="A14" s="33" t="s">
        <v>163</v>
      </c>
      <c r="B14" s="89">
        <v>119953.15972640675</v>
      </c>
      <c r="C14" s="89">
        <v>115105.24489125583</v>
      </c>
      <c r="D14" s="89">
        <v>108753.76648526591</v>
      </c>
      <c r="E14" s="89">
        <v>101888.47060051617</v>
      </c>
      <c r="F14" s="89">
        <v>95797.937380096919</v>
      </c>
      <c r="G14" s="89">
        <v>85536.985234812877</v>
      </c>
      <c r="H14" s="89">
        <v>83287.097443732477</v>
      </c>
      <c r="I14" s="89">
        <v>82057.877306836293</v>
      </c>
      <c r="J14" s="89">
        <v>78784.829565930166</v>
      </c>
      <c r="K14" s="89">
        <v>71318.959722102387</v>
      </c>
      <c r="L14" s="89">
        <v>67743.341611524782</v>
      </c>
      <c r="M14" s="89">
        <v>68910.403326403335</v>
      </c>
      <c r="N14" s="89">
        <v>65983.309771309781</v>
      </c>
      <c r="O14" s="89">
        <v>15362.355</v>
      </c>
      <c r="P14" s="89">
        <v>14779.91</v>
      </c>
      <c r="Q14" s="89">
        <v>13899.121999999999</v>
      </c>
      <c r="R14" s="89">
        <v>13591.934999999999</v>
      </c>
      <c r="S14" s="89">
        <v>13939.191000000001</v>
      </c>
      <c r="T14" s="89">
        <v>14599.276</v>
      </c>
      <c r="U14" s="89">
        <v>15530.545999999998</v>
      </c>
      <c r="V14" s="89">
        <v>15745.597000000002</v>
      </c>
      <c r="W14" s="89">
        <v>16284.402999999998</v>
      </c>
      <c r="X14" s="89">
        <v>17040.03</v>
      </c>
      <c r="Y14" s="89">
        <v>16488.858</v>
      </c>
      <c r="Z14" s="89">
        <v>17040.629000000001</v>
      </c>
      <c r="AA14" s="89">
        <v>16830.043999999998</v>
      </c>
      <c r="AB14" s="89">
        <v>17478.136000000002</v>
      </c>
      <c r="AC14" s="89">
        <v>16198.925999999999</v>
      </c>
      <c r="AD14" s="89">
        <v>17706.492000000002</v>
      </c>
      <c r="AE14" s="89">
        <v>18348.876</v>
      </c>
      <c r="AF14" s="89">
        <v>20418.125</v>
      </c>
      <c r="AG14" s="90">
        <v>20241.442517789936</v>
      </c>
      <c r="AH14" s="90">
        <v>20064.760035579871</v>
      </c>
      <c r="AI14" s="90">
        <v>19888.077553369807</v>
      </c>
      <c r="AJ14" s="90">
        <v>19711.395071159743</v>
      </c>
      <c r="AK14" s="90">
        <v>19534.712588949678</v>
      </c>
      <c r="AL14" s="90">
        <v>19358.030106739614</v>
      </c>
      <c r="AM14" s="90">
        <v>19181.34762452955</v>
      </c>
      <c r="AN14" s="90">
        <v>19004.665142319485</v>
      </c>
      <c r="AO14" s="90">
        <v>18827.982660109421</v>
      </c>
      <c r="AP14" s="90">
        <v>18651.300177899349</v>
      </c>
      <c r="AQ14" s="90">
        <v>18527.384391647895</v>
      </c>
      <c r="AR14" s="90">
        <v>18403.46860539644</v>
      </c>
      <c r="AS14" s="90">
        <v>18279.552819144985</v>
      </c>
      <c r="AT14" s="90">
        <v>18155.63703289353</v>
      </c>
      <c r="AU14" s="90">
        <v>18031.721246642075</v>
      </c>
    </row>
    <row r="15" spans="1:47" s="11" customFormat="1" x14ac:dyDescent="0.25">
      <c r="A15" s="33" t="s">
        <v>164</v>
      </c>
      <c r="B15" s="89">
        <v>756146.17862357676</v>
      </c>
      <c r="C15" s="89">
        <v>753220.10728317488</v>
      </c>
      <c r="D15" s="89">
        <v>748548.47364589677</v>
      </c>
      <c r="E15" s="89">
        <v>748105.10351389216</v>
      </c>
      <c r="F15" s="89">
        <v>724506.79431395407</v>
      </c>
      <c r="G15" s="89">
        <v>726747.0621861422</v>
      </c>
      <c r="H15" s="89">
        <v>729101.0979900267</v>
      </c>
      <c r="I15" s="89">
        <v>715948.92795978126</v>
      </c>
      <c r="J15" s="89">
        <v>711392.12689735473</v>
      </c>
      <c r="K15" s="89">
        <v>689392.78774699511</v>
      </c>
      <c r="L15" s="89">
        <v>681047.29268904927</v>
      </c>
      <c r="M15" s="89">
        <v>722778.91619969439</v>
      </c>
      <c r="N15" s="89">
        <v>683836.64671421295</v>
      </c>
      <c r="O15" s="89">
        <v>513483.95200000005</v>
      </c>
      <c r="P15" s="89">
        <v>483731.22000000003</v>
      </c>
      <c r="Q15" s="89">
        <v>441509.52799999999</v>
      </c>
      <c r="R15" s="89">
        <v>439985.94400000002</v>
      </c>
      <c r="S15" s="89">
        <v>441620.83900000004</v>
      </c>
      <c r="T15" s="89">
        <v>442698.179</v>
      </c>
      <c r="U15" s="89">
        <v>425464.72200000001</v>
      </c>
      <c r="V15" s="89">
        <v>428864.06599999999</v>
      </c>
      <c r="W15" s="89">
        <v>430844.67600000004</v>
      </c>
      <c r="X15" s="89">
        <v>447447.38500000001</v>
      </c>
      <c r="Y15" s="89">
        <v>467326.41600000003</v>
      </c>
      <c r="Z15" s="89">
        <v>451483.35600000003</v>
      </c>
      <c r="AA15" s="89">
        <v>445828.10399999999</v>
      </c>
      <c r="AB15" s="89">
        <v>432001.63800000004</v>
      </c>
      <c r="AC15" s="89">
        <v>426331.92499999999</v>
      </c>
      <c r="AD15" s="89">
        <v>414555.16000000003</v>
      </c>
      <c r="AE15" s="89">
        <v>407079.23100000003</v>
      </c>
      <c r="AF15" s="89">
        <v>403667.51</v>
      </c>
      <c r="AG15" s="90">
        <v>405242.32547361747</v>
      </c>
      <c r="AH15" s="90">
        <v>406817.14094723493</v>
      </c>
      <c r="AI15" s="90">
        <v>408391.9564208524</v>
      </c>
      <c r="AJ15" s="90">
        <v>409966.77189446986</v>
      </c>
      <c r="AK15" s="90">
        <v>411541.58736808732</v>
      </c>
      <c r="AL15" s="90">
        <v>413116.40284170478</v>
      </c>
      <c r="AM15" s="90">
        <v>414691.21831532224</v>
      </c>
      <c r="AN15" s="90">
        <v>416266.03378893971</v>
      </c>
      <c r="AO15" s="90">
        <v>417840.84926255717</v>
      </c>
      <c r="AP15" s="90">
        <v>419415.66473617457</v>
      </c>
      <c r="AQ15" s="90">
        <v>416629.10743883962</v>
      </c>
      <c r="AR15" s="90">
        <v>413842.55014150467</v>
      </c>
      <c r="AS15" s="90">
        <v>411055.99284416973</v>
      </c>
      <c r="AT15" s="90">
        <v>408269.43554683478</v>
      </c>
      <c r="AU15" s="90">
        <v>405482.87824949983</v>
      </c>
    </row>
    <row r="16" spans="1:47" s="11" customFormat="1" x14ac:dyDescent="0.25">
      <c r="A16" s="33" t="s">
        <v>165</v>
      </c>
      <c r="B16" s="89">
        <v>133229.78346908162</v>
      </c>
      <c r="C16" s="89">
        <v>125855.92068630816</v>
      </c>
      <c r="D16" s="89">
        <v>118510.51809511764</v>
      </c>
      <c r="E16" s="89">
        <v>112423.79555087804</v>
      </c>
      <c r="F16" s="89">
        <v>103448.67031558031</v>
      </c>
      <c r="G16" s="89">
        <v>100222.78705917207</v>
      </c>
      <c r="H16" s="89">
        <v>98087.976113536555</v>
      </c>
      <c r="I16" s="89">
        <v>88805.663944673739</v>
      </c>
      <c r="J16" s="89">
        <v>84878.080263590527</v>
      </c>
      <c r="K16" s="89">
        <v>84784.441160051952</v>
      </c>
      <c r="L16" s="89">
        <v>82678.954286449589</v>
      </c>
      <c r="M16" s="89">
        <v>69415.398288347598</v>
      </c>
      <c r="N16" s="89">
        <v>65675.398288347598</v>
      </c>
      <c r="O16" s="89">
        <v>47088.048000000003</v>
      </c>
      <c r="P16" s="89">
        <v>44936.780000000006</v>
      </c>
      <c r="Q16" s="89">
        <v>41542.471999999994</v>
      </c>
      <c r="R16" s="89">
        <v>40348.056000000004</v>
      </c>
      <c r="S16" s="89">
        <v>42082.161</v>
      </c>
      <c r="T16" s="89">
        <v>42184.820999999996</v>
      </c>
      <c r="U16" s="89">
        <v>42593.277999999998</v>
      </c>
      <c r="V16" s="89">
        <v>43973.934000000001</v>
      </c>
      <c r="W16" s="89">
        <v>44701.324000000001</v>
      </c>
      <c r="X16" s="89">
        <v>46969.614999999998</v>
      </c>
      <c r="Y16" s="89">
        <v>49627.584000000003</v>
      </c>
      <c r="Z16" s="89">
        <v>46842.644</v>
      </c>
      <c r="AA16" s="89">
        <v>46255.896000000001</v>
      </c>
      <c r="AB16" s="89">
        <v>44821.362000000001</v>
      </c>
      <c r="AC16" s="89">
        <v>44753.074999999997</v>
      </c>
      <c r="AD16" s="89">
        <v>43516.840000000004</v>
      </c>
      <c r="AE16" s="89">
        <v>46743.769</v>
      </c>
      <c r="AF16" s="89">
        <v>49891.49</v>
      </c>
      <c r="AG16" s="90">
        <v>49531.676461710624</v>
      </c>
      <c r="AH16" s="90">
        <v>49171.862923421249</v>
      </c>
      <c r="AI16" s="90">
        <v>48812.049385131875</v>
      </c>
      <c r="AJ16" s="90">
        <v>48452.235846842501</v>
      </c>
      <c r="AK16" s="90">
        <v>48092.422308553127</v>
      </c>
      <c r="AL16" s="90">
        <v>47732.608770263752</v>
      </c>
      <c r="AM16" s="90">
        <v>47372.795231974378</v>
      </c>
      <c r="AN16" s="90">
        <v>47012.981693685004</v>
      </c>
      <c r="AO16" s="90">
        <v>46653.16815539563</v>
      </c>
      <c r="AP16" s="90">
        <v>46293.354617106277</v>
      </c>
      <c r="AQ16" s="90">
        <v>45985.790137371325</v>
      </c>
      <c r="AR16" s="90">
        <v>45678.225657636372</v>
      </c>
      <c r="AS16" s="90">
        <v>45370.66117790142</v>
      </c>
      <c r="AT16" s="90">
        <v>45063.096698166468</v>
      </c>
      <c r="AU16" s="90">
        <v>44755.532218431516</v>
      </c>
    </row>
    <row r="17" spans="1:47" s="11" customFormat="1" x14ac:dyDescent="0.25">
      <c r="A17" s="34" t="s">
        <v>70</v>
      </c>
      <c r="B17" s="89">
        <v>86874</v>
      </c>
      <c r="C17" s="89">
        <v>101160</v>
      </c>
      <c r="D17" s="89">
        <v>111684</v>
      </c>
      <c r="E17" s="89">
        <v>124119</v>
      </c>
      <c r="F17" s="89">
        <v>117630</v>
      </c>
      <c r="G17" s="89">
        <v>122446</v>
      </c>
      <c r="H17" s="89">
        <v>123749</v>
      </c>
      <c r="I17" s="89">
        <v>125085</v>
      </c>
      <c r="J17" s="89">
        <v>121923</v>
      </c>
      <c r="K17" s="89">
        <v>121852</v>
      </c>
      <c r="L17" s="89">
        <v>124790</v>
      </c>
      <c r="M17" s="89">
        <v>130056</v>
      </c>
      <c r="N17" s="89">
        <v>120344</v>
      </c>
      <c r="O17" s="89">
        <v>112107</v>
      </c>
      <c r="P17" s="89">
        <v>107697</v>
      </c>
      <c r="Q17" s="89">
        <v>101343</v>
      </c>
      <c r="R17" s="89">
        <v>100072</v>
      </c>
      <c r="S17" s="89">
        <v>80845.191000000006</v>
      </c>
      <c r="T17" s="89">
        <v>81778.34</v>
      </c>
      <c r="U17" s="89">
        <v>73027.493000000002</v>
      </c>
      <c r="V17" s="89">
        <v>77129.380999999994</v>
      </c>
      <c r="W17" s="89">
        <v>66107.089252119244</v>
      </c>
      <c r="X17" s="89">
        <v>64201.879650630806</v>
      </c>
      <c r="Y17" s="89">
        <v>64373.807910328425</v>
      </c>
      <c r="Z17" s="89">
        <v>66497.53773289411</v>
      </c>
      <c r="AA17" s="89">
        <v>57719.796230289401</v>
      </c>
      <c r="AB17" s="89">
        <v>58576.844338281859</v>
      </c>
      <c r="AC17" s="89">
        <v>52883.89159898772</v>
      </c>
      <c r="AD17" s="89">
        <v>51902.623686031904</v>
      </c>
      <c r="AE17" s="89">
        <v>47597.877169225168</v>
      </c>
      <c r="AF17" s="89">
        <v>48503.750032027274</v>
      </c>
      <c r="AG17" s="90">
        <v>45594.702204579007</v>
      </c>
      <c r="AH17" s="90">
        <v>46605.407560528736</v>
      </c>
      <c r="AI17" s="90">
        <v>46551.89962991963</v>
      </c>
      <c r="AJ17" s="90">
        <v>46385.430512469087</v>
      </c>
      <c r="AK17" s="90">
        <v>46266.524000004414</v>
      </c>
      <c r="AL17" s="90">
        <v>46034.656300698298</v>
      </c>
      <c r="AM17" s="90">
        <v>45719.554042666918</v>
      </c>
      <c r="AN17" s="90">
        <v>45422.287761505235</v>
      </c>
      <c r="AO17" s="90">
        <v>45089.34952660415</v>
      </c>
      <c r="AP17" s="90">
        <v>44750.465966079828</v>
      </c>
      <c r="AQ17" s="90">
        <v>44813.709990233168</v>
      </c>
      <c r="AR17" s="90">
        <v>45053.435595792493</v>
      </c>
      <c r="AS17" s="90">
        <v>45284.996677876872</v>
      </c>
      <c r="AT17" s="90">
        <v>45508.631809090301</v>
      </c>
      <c r="AU17" s="90">
        <v>45724.568398515403</v>
      </c>
    </row>
    <row r="18" spans="1:47" s="11" customFormat="1" x14ac:dyDescent="0.25">
      <c r="A18" s="34" t="s">
        <v>75</v>
      </c>
      <c r="B18" s="89">
        <v>0</v>
      </c>
      <c r="C18" s="89">
        <v>0</v>
      </c>
      <c r="D18" s="89">
        <v>0</v>
      </c>
      <c r="E18" s="89">
        <v>0</v>
      </c>
      <c r="F18" s="89">
        <v>0</v>
      </c>
      <c r="G18" s="89">
        <v>0</v>
      </c>
      <c r="H18" s="89">
        <v>0</v>
      </c>
      <c r="I18" s="89">
        <v>0</v>
      </c>
      <c r="J18" s="89">
        <v>0</v>
      </c>
      <c r="K18" s="89">
        <v>0</v>
      </c>
      <c r="L18" s="89">
        <v>0</v>
      </c>
      <c r="M18" s="89">
        <v>0</v>
      </c>
      <c r="N18" s="89">
        <v>0</v>
      </c>
      <c r="O18" s="89">
        <v>0</v>
      </c>
      <c r="P18" s="89">
        <v>0</v>
      </c>
      <c r="Q18" s="89">
        <v>0</v>
      </c>
      <c r="R18" s="89">
        <v>0</v>
      </c>
      <c r="S18" s="89">
        <v>22780.755000000001</v>
      </c>
      <c r="T18" s="89">
        <v>23043.7</v>
      </c>
      <c r="U18" s="89">
        <v>20577.864999999998</v>
      </c>
      <c r="V18" s="89">
        <v>21733.704999999998</v>
      </c>
      <c r="W18" s="89">
        <v>29190.856639595579</v>
      </c>
      <c r="X18" s="89">
        <v>29775.579795196772</v>
      </c>
      <c r="Y18" s="89">
        <v>28740.321579334195</v>
      </c>
      <c r="Z18" s="89">
        <v>32196.539310954409</v>
      </c>
      <c r="AA18" s="89">
        <v>29174.434992885817</v>
      </c>
      <c r="AB18" s="89">
        <v>30495.864527747217</v>
      </c>
      <c r="AC18" s="89">
        <v>28746.913057347945</v>
      </c>
      <c r="AD18" s="89">
        <v>29121.528263720327</v>
      </c>
      <c r="AE18" s="89">
        <v>28020.919775946251</v>
      </c>
      <c r="AF18" s="89">
        <v>29482.441923280399</v>
      </c>
      <c r="AG18" s="90">
        <v>27714.210939734658</v>
      </c>
      <c r="AH18" s="90">
        <v>28328.556468454815</v>
      </c>
      <c r="AI18" s="90">
        <v>28296.032293404925</v>
      </c>
      <c r="AJ18" s="90">
        <v>28194.845971027487</v>
      </c>
      <c r="AK18" s="90">
        <v>28122.570026472175</v>
      </c>
      <c r="AL18" s="90">
        <v>27981.631934589317</v>
      </c>
      <c r="AM18" s="90">
        <v>27790.100681517735</v>
      </c>
      <c r="AN18" s="90">
        <v>27609.410820129455</v>
      </c>
      <c r="AO18" s="90">
        <v>27407.038175374579</v>
      </c>
      <c r="AP18" s="90">
        <v>27201.051733391938</v>
      </c>
      <c r="AQ18" s="90">
        <v>27239.49387998605</v>
      </c>
      <c r="AR18" s="90">
        <v>27385.208309051002</v>
      </c>
      <c r="AS18" s="90">
        <v>27525.960027211699</v>
      </c>
      <c r="AT18" s="90">
        <v>27661.89404805857</v>
      </c>
      <c r="AU18" s="90">
        <v>27793.148599565062</v>
      </c>
    </row>
    <row r="19" spans="1:47" s="11" customFormat="1" x14ac:dyDescent="0.25">
      <c r="A19" s="34" t="s">
        <v>76</v>
      </c>
      <c r="B19" s="89">
        <v>0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>
        <v>0</v>
      </c>
      <c r="I19" s="89">
        <v>0</v>
      </c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89">
        <v>0</v>
      </c>
      <c r="P19" s="89">
        <v>0</v>
      </c>
      <c r="Q19" s="89">
        <v>0</v>
      </c>
      <c r="R19" s="89">
        <v>0</v>
      </c>
      <c r="S19" s="89">
        <v>2331.0540000000001</v>
      </c>
      <c r="T19" s="89">
        <v>2357.96</v>
      </c>
      <c r="U19" s="89">
        <v>2105.6419999999998</v>
      </c>
      <c r="V19" s="89">
        <v>2223.9139999999998</v>
      </c>
      <c r="W19" s="89">
        <v>3362.0541082851746</v>
      </c>
      <c r="X19" s="89">
        <v>3215.5405541724231</v>
      </c>
      <c r="Y19" s="89">
        <v>3866.8705103373836</v>
      </c>
      <c r="Z19" s="89">
        <v>4077.9229561514758</v>
      </c>
      <c r="AA19" s="89">
        <v>4225.7687768247897</v>
      </c>
      <c r="AB19" s="89">
        <v>4073.2911339709167</v>
      </c>
      <c r="AC19" s="89">
        <v>3683.1953436643371</v>
      </c>
      <c r="AD19" s="89">
        <v>3787.8480502477669</v>
      </c>
      <c r="AE19" s="89">
        <v>3538.203054828577</v>
      </c>
      <c r="AF19" s="89">
        <v>3596.8080446923691</v>
      </c>
      <c r="AG19" s="90">
        <v>3381.086855686327</v>
      </c>
      <c r="AH19" s="90">
        <v>3456.0359710164453</v>
      </c>
      <c r="AI19" s="90">
        <v>3452.068076675439</v>
      </c>
      <c r="AJ19" s="90">
        <v>3439.7235165034194</v>
      </c>
      <c r="AK19" s="90">
        <v>3430.9059735234055</v>
      </c>
      <c r="AL19" s="90">
        <v>3413.7117647123787</v>
      </c>
      <c r="AM19" s="90">
        <v>3390.3452758153417</v>
      </c>
      <c r="AN19" s="90">
        <v>3368.3014183653072</v>
      </c>
      <c r="AO19" s="90">
        <v>3343.6122980212681</v>
      </c>
      <c r="AP19" s="90">
        <v>3318.4823005282287</v>
      </c>
      <c r="AQ19" s="90">
        <v>3323.172177387301</v>
      </c>
      <c r="AR19" s="90">
        <v>3340.9490912553047</v>
      </c>
      <c r="AS19" s="90">
        <v>3358.1205627874815</v>
      </c>
      <c r="AT19" s="90">
        <v>3374.704283396572</v>
      </c>
      <c r="AU19" s="90">
        <v>3390.7171166615212</v>
      </c>
    </row>
    <row r="20" spans="1:47" s="11" customFormat="1" x14ac:dyDescent="0.25">
      <c r="A20" s="30" t="s">
        <v>2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</row>
    <row r="21" spans="1:47" s="11" customFormat="1" x14ac:dyDescent="0.25">
      <c r="A21" s="16" t="s">
        <v>3</v>
      </c>
      <c r="B21" s="89">
        <v>903821</v>
      </c>
      <c r="C21" s="89">
        <v>928002</v>
      </c>
      <c r="D21" s="89">
        <v>1001291</v>
      </c>
      <c r="E21" s="89">
        <v>1041004</v>
      </c>
      <c r="F21" s="89">
        <v>991562</v>
      </c>
      <c r="G21" s="89">
        <v>1015078</v>
      </c>
      <c r="H21" s="89">
        <v>1010236</v>
      </c>
      <c r="I21" s="89">
        <v>1068472</v>
      </c>
      <c r="J21" s="89">
        <v>1092038</v>
      </c>
      <c r="K21" s="89">
        <v>1060515</v>
      </c>
      <c r="L21" s="89">
        <v>1083192</v>
      </c>
      <c r="M21" s="89">
        <v>1120953</v>
      </c>
      <c r="N21" s="89">
        <v>1128055</v>
      </c>
      <c r="O21" s="89">
        <v>1148589</v>
      </c>
      <c r="P21" s="89">
        <v>1155485</v>
      </c>
      <c r="Q21" s="89">
        <v>1151481</v>
      </c>
      <c r="R21" s="89">
        <v>1127345</v>
      </c>
      <c r="S21" s="89">
        <v>1148380</v>
      </c>
      <c r="T21" s="89">
        <v>1059233</v>
      </c>
      <c r="U21" s="89">
        <v>1088140</v>
      </c>
      <c r="V21" s="89">
        <v>1116756</v>
      </c>
      <c r="W21" s="89">
        <v>1062534</v>
      </c>
      <c r="X21" s="89">
        <v>1010516</v>
      </c>
      <c r="Y21" s="89">
        <v>976516</v>
      </c>
      <c r="Z21" s="89">
        <v>1031667</v>
      </c>
      <c r="AA21" s="89">
        <v>1033869</v>
      </c>
      <c r="AB21" s="89">
        <v>999332</v>
      </c>
      <c r="AC21" s="89">
        <v>1013668</v>
      </c>
      <c r="AD21" s="89">
        <v>1045165</v>
      </c>
      <c r="AE21" s="89">
        <v>1002013</v>
      </c>
      <c r="AF21" s="89">
        <v>1054896</v>
      </c>
      <c r="AG21" s="90">
        <v>1084982.9805957447</v>
      </c>
      <c r="AH21" s="90">
        <v>1067114.2768085108</v>
      </c>
      <c r="AI21" s="90">
        <v>1049902.0774468086</v>
      </c>
      <c r="AJ21" s="90">
        <v>1032614.1275744679</v>
      </c>
      <c r="AK21" s="90">
        <v>1016706.5203404255</v>
      </c>
      <c r="AL21" s="90">
        <v>999990.90765957441</v>
      </c>
      <c r="AM21" s="90">
        <v>983182.71102127666</v>
      </c>
      <c r="AN21" s="90">
        <v>965650.6761702128</v>
      </c>
      <c r="AO21" s="90">
        <v>948244.8921702127</v>
      </c>
      <c r="AP21" s="90">
        <v>930712.85731914896</v>
      </c>
      <c r="AQ21" s="90">
        <v>913187.58196789166</v>
      </c>
      <c r="AR21" s="90">
        <v>895592.44049648999</v>
      </c>
      <c r="AS21" s="90">
        <v>877976.63232522015</v>
      </c>
      <c r="AT21" s="90">
        <v>860354.7218971852</v>
      </c>
      <c r="AU21" s="90">
        <v>842740.99917005235</v>
      </c>
    </row>
    <row r="22" spans="1:47" s="11" customFormat="1" x14ac:dyDescent="0.25">
      <c r="A22" s="16" t="s">
        <v>4</v>
      </c>
      <c r="B22" s="89">
        <v>16490255.232666666</v>
      </c>
      <c r="C22" s="89">
        <v>17503561.843333334</v>
      </c>
      <c r="D22" s="89">
        <v>18978799.859999999</v>
      </c>
      <c r="E22" s="89">
        <v>20883998.381333336</v>
      </c>
      <c r="F22" s="89">
        <v>21084796.711333327</v>
      </c>
      <c r="G22" s="89">
        <v>20916652.549333338</v>
      </c>
      <c r="H22" s="89">
        <v>21168069.485333338</v>
      </c>
      <c r="I22" s="89">
        <v>22052236.213333335</v>
      </c>
      <c r="J22" s="89">
        <v>24138440.180666666</v>
      </c>
      <c r="K22" s="89">
        <v>24127773.128333326</v>
      </c>
      <c r="L22" s="89">
        <v>23788252.154666666</v>
      </c>
      <c r="M22" s="89">
        <v>24873806.622333337</v>
      </c>
      <c r="N22" s="89">
        <v>25959262.121666666</v>
      </c>
      <c r="O22" s="89">
        <v>26074576.058666669</v>
      </c>
      <c r="P22" s="89">
        <v>27094250.05166667</v>
      </c>
      <c r="Q22" s="89">
        <v>26957757.150063291</v>
      </c>
      <c r="R22" s="89">
        <v>27088261.243670885</v>
      </c>
      <c r="S22" s="89">
        <v>27547005.379999999</v>
      </c>
      <c r="T22" s="89">
        <v>27698293.659902431</v>
      </c>
      <c r="U22" s="89">
        <v>28088389.720975611</v>
      </c>
      <c r="V22" s="89">
        <v>29206110.424975611</v>
      </c>
      <c r="W22" s="89">
        <v>29951884.231170733</v>
      </c>
      <c r="X22" s="89">
        <v>29580594.828487806</v>
      </c>
      <c r="Y22" s="89">
        <v>29709966.312487807</v>
      </c>
      <c r="Z22" s="89">
        <v>30599592.182523809</v>
      </c>
      <c r="AA22" s="89">
        <v>31500464.637428574</v>
      </c>
      <c r="AB22" s="89">
        <v>32378623.325523812</v>
      </c>
      <c r="AC22" s="89">
        <v>32272887.782325581</v>
      </c>
      <c r="AD22" s="89">
        <v>33190861.952790692</v>
      </c>
      <c r="AE22" s="89">
        <v>32579663.447906975</v>
      </c>
      <c r="AF22" s="89">
        <v>33246323.841454547</v>
      </c>
      <c r="AG22" s="90">
        <v>35386899.504126221</v>
      </c>
      <c r="AH22" s="90">
        <v>36305179.914593928</v>
      </c>
      <c r="AI22" s="90">
        <v>36416715.822716698</v>
      </c>
      <c r="AJ22" s="90">
        <v>36483602.38077537</v>
      </c>
      <c r="AK22" s="90">
        <v>36469741.427897677</v>
      </c>
      <c r="AL22" s="90">
        <v>36475524.542609826</v>
      </c>
      <c r="AM22" s="90">
        <v>36486185.230940409</v>
      </c>
      <c r="AN22" s="90">
        <v>36494036.683832519</v>
      </c>
      <c r="AO22" s="90">
        <v>36481163.593966149</v>
      </c>
      <c r="AP22" s="90">
        <v>36458308.971589491</v>
      </c>
      <c r="AQ22" s="90">
        <v>35577934.245923474</v>
      </c>
      <c r="AR22" s="90">
        <v>35239452.358426444</v>
      </c>
      <c r="AS22" s="90">
        <v>34876494.13705942</v>
      </c>
      <c r="AT22" s="90">
        <v>34501881.615489274</v>
      </c>
      <c r="AU22" s="90">
        <v>34118930.538815893</v>
      </c>
    </row>
    <row r="23" spans="1:47" s="11" customFormat="1" x14ac:dyDescent="0.25">
      <c r="A23" s="16" t="s">
        <v>5</v>
      </c>
      <c r="B23" s="89">
        <v>16487973.286732038</v>
      </c>
      <c r="C23" s="89">
        <v>17480939.406437304</v>
      </c>
      <c r="D23" s="89">
        <v>18919824.152693816</v>
      </c>
      <c r="E23" s="89">
        <v>20834012.301058706</v>
      </c>
      <c r="F23" s="89">
        <v>20972899.38573879</v>
      </c>
      <c r="G23" s="89">
        <v>20674579.745846823</v>
      </c>
      <c r="H23" s="89">
        <v>20784670.442441959</v>
      </c>
      <c r="I23" s="89">
        <v>21354715.289974742</v>
      </c>
      <c r="J23" s="89">
        <v>22973307.71618801</v>
      </c>
      <c r="K23" s="89">
        <v>22938207.6843169</v>
      </c>
      <c r="L23" s="89">
        <v>22609752.154666666</v>
      </c>
      <c r="M23" s="89">
        <v>23761579.503393333</v>
      </c>
      <c r="N23" s="89">
        <v>24347860.50676604</v>
      </c>
      <c r="O23" s="89">
        <v>24378821.872598011</v>
      </c>
      <c r="P23" s="89">
        <v>25185447.037022442</v>
      </c>
      <c r="Q23" s="89">
        <v>23961457.150063291</v>
      </c>
      <c r="R23" s="89">
        <v>23370261.243670885</v>
      </c>
      <c r="S23" s="89">
        <v>23577505.379999999</v>
      </c>
      <c r="T23" s="89">
        <v>22310693.659902435</v>
      </c>
      <c r="U23" s="89">
        <v>21046089.720975611</v>
      </c>
      <c r="V23" s="89">
        <v>21622510.424975611</v>
      </c>
      <c r="W23" s="89">
        <v>21831384.231170733</v>
      </c>
      <c r="X23" s="89">
        <v>20324894.828487806</v>
      </c>
      <c r="Y23" s="89">
        <v>20149866.312487807</v>
      </c>
      <c r="Z23" s="89">
        <v>19924592.182523809</v>
      </c>
      <c r="AA23" s="89">
        <v>19856464.637428574</v>
      </c>
      <c r="AB23" s="89">
        <v>19541623.325523812</v>
      </c>
      <c r="AC23" s="89">
        <v>18548887.782325581</v>
      </c>
      <c r="AD23" s="89">
        <v>19211861.952790692</v>
      </c>
      <c r="AE23" s="89">
        <v>18167944.447906978</v>
      </c>
      <c r="AF23" s="89">
        <v>19066046.841454547</v>
      </c>
      <c r="AG23" s="90">
        <v>22193242.493499376</v>
      </c>
      <c r="AH23" s="90">
        <v>21859836.021033861</v>
      </c>
      <c r="AI23" s="90">
        <v>21869464.560315017</v>
      </c>
      <c r="AJ23" s="90">
        <v>21823754.336990777</v>
      </c>
      <c r="AK23" s="90">
        <v>21806321.613239624</v>
      </c>
      <c r="AL23" s="90">
        <v>21753922.088941101</v>
      </c>
      <c r="AM23" s="90">
        <v>21780769.384433832</v>
      </c>
      <c r="AN23" s="90">
        <v>21739676.355384763</v>
      </c>
      <c r="AO23" s="90">
        <v>21703425.749599911</v>
      </c>
      <c r="AP23" s="90">
        <v>21650800.996312357</v>
      </c>
      <c r="AQ23" s="90">
        <v>21129692.433678597</v>
      </c>
      <c r="AR23" s="90">
        <v>20933634.715965576</v>
      </c>
      <c r="AS23" s="90">
        <v>20722869.022195853</v>
      </c>
      <c r="AT23" s="90">
        <v>20505007.978386812</v>
      </c>
      <c r="AU23" s="90">
        <v>20282020.405048788</v>
      </c>
    </row>
    <row r="24" spans="1:47" s="11" customFormat="1" x14ac:dyDescent="0.25">
      <c r="A24" s="30" t="s">
        <v>50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</row>
    <row r="25" spans="1:47" s="11" customFormat="1" x14ac:dyDescent="0.25">
      <c r="A25" s="16" t="s">
        <v>234</v>
      </c>
      <c r="B25" s="89">
        <v>45033.182475765891</v>
      </c>
      <c r="C25" s="89">
        <v>40316.518169469979</v>
      </c>
      <c r="D25" s="89">
        <v>40732.512920883717</v>
      </c>
      <c r="E25" s="89">
        <v>44439.016527208994</v>
      </c>
      <c r="F25" s="89">
        <v>55864.369169766309</v>
      </c>
      <c r="G25" s="89">
        <v>46440.838518708952</v>
      </c>
      <c r="H25" s="89">
        <v>51147.28200010545</v>
      </c>
      <c r="I25" s="89">
        <v>43958.725003610831</v>
      </c>
      <c r="J25" s="89">
        <v>40205.943065365034</v>
      </c>
      <c r="K25" s="89">
        <v>41690.777692558033</v>
      </c>
      <c r="L25" s="89">
        <v>41852.593689757494</v>
      </c>
      <c r="M25" s="89">
        <v>42482.762370769917</v>
      </c>
      <c r="N25" s="89">
        <v>41825.808924789271</v>
      </c>
      <c r="O25" s="89">
        <v>47345.936919533335</v>
      </c>
      <c r="P25" s="89">
        <v>47590.984958088804</v>
      </c>
      <c r="Q25" s="89">
        <v>47255.769163759134</v>
      </c>
      <c r="R25" s="89">
        <v>45355.100364872385</v>
      </c>
      <c r="S25" s="89">
        <v>43652.32340210343</v>
      </c>
      <c r="T25" s="89">
        <v>45574.739896884377</v>
      </c>
      <c r="U25" s="89">
        <v>41918.211336428823</v>
      </c>
      <c r="V25" s="89">
        <v>43264.232915572051</v>
      </c>
      <c r="W25" s="89">
        <v>45190.140591008123</v>
      </c>
      <c r="X25" s="89">
        <v>44481.637845544086</v>
      </c>
      <c r="Y25" s="89">
        <v>45050.579361789125</v>
      </c>
      <c r="Z25" s="89">
        <v>44941.327315217888</v>
      </c>
      <c r="AA25" s="89">
        <v>45947.357332595318</v>
      </c>
      <c r="AB25" s="89">
        <v>46856.904507582869</v>
      </c>
      <c r="AC25" s="89">
        <v>47323.940714899822</v>
      </c>
      <c r="AD25" s="89">
        <v>47972.302644615556</v>
      </c>
      <c r="AE25" s="89">
        <v>50557.161053652912</v>
      </c>
      <c r="AF25" s="89">
        <v>51455.94490977918</v>
      </c>
      <c r="AG25" s="90">
        <v>52681.793595980271</v>
      </c>
      <c r="AH25" s="90">
        <v>52047.251232478309</v>
      </c>
      <c r="AI25" s="90">
        <v>51412.913280880595</v>
      </c>
      <c r="AJ25" s="90">
        <v>50791.156691764103</v>
      </c>
      <c r="AK25" s="90">
        <v>50132.93260039312</v>
      </c>
      <c r="AL25" s="90">
        <v>49481.546870460312</v>
      </c>
      <c r="AM25" s="90">
        <v>49035.581678777948</v>
      </c>
      <c r="AN25" s="90">
        <v>48444.06305470589</v>
      </c>
      <c r="AO25" s="90">
        <v>47935.648277427346</v>
      </c>
      <c r="AP25" s="90">
        <v>47408.476620692782</v>
      </c>
      <c r="AQ25" s="90">
        <v>46745.058770857759</v>
      </c>
      <c r="AR25" s="90">
        <v>46094.437236681013</v>
      </c>
      <c r="AS25" s="90">
        <v>45458.517014360186</v>
      </c>
      <c r="AT25" s="90">
        <v>44836.891271057953</v>
      </c>
      <c r="AU25" s="90">
        <v>44229.164292296882</v>
      </c>
    </row>
    <row r="26" spans="1:47" s="11" customFormat="1" x14ac:dyDescent="0.25">
      <c r="A26" s="16" t="s">
        <v>235</v>
      </c>
      <c r="B26" s="89">
        <v>34290.602857142854</v>
      </c>
      <c r="C26" s="89">
        <v>30340.781428571427</v>
      </c>
      <c r="D26" s="89">
        <v>44735.3125</v>
      </c>
      <c r="E26" s="89">
        <v>37210.95252100841</v>
      </c>
      <c r="F26" s="89">
        <v>47583.424369747896</v>
      </c>
      <c r="G26" s="89">
        <v>52835.436974789918</v>
      </c>
      <c r="H26" s="89">
        <v>46968.015966386563</v>
      </c>
      <c r="I26" s="89">
        <v>49020.726890756305</v>
      </c>
      <c r="J26" s="89">
        <v>38124.157983193283</v>
      </c>
      <c r="K26" s="89">
        <v>40666.674369747903</v>
      </c>
      <c r="L26" s="89">
        <v>37282.418907563027</v>
      </c>
      <c r="M26" s="89">
        <v>30083.729411764711</v>
      </c>
      <c r="N26" s="89">
        <v>28172.509663865552</v>
      </c>
      <c r="O26" s="89">
        <v>36749.426890756309</v>
      </c>
      <c r="P26" s="89">
        <v>34308.343697478995</v>
      </c>
      <c r="Q26" s="89">
        <v>61936.233180672265</v>
      </c>
      <c r="R26" s="89">
        <v>34863.36170254727</v>
      </c>
      <c r="S26" s="89">
        <v>31745.424201995804</v>
      </c>
      <c r="T26" s="89">
        <v>44846.192215336137</v>
      </c>
      <c r="U26" s="89">
        <v>35264.14337909664</v>
      </c>
      <c r="V26" s="89">
        <v>41285.739582352944</v>
      </c>
      <c r="W26" s="89">
        <v>58359.997832668072</v>
      </c>
      <c r="X26" s="89">
        <v>47875.025630252101</v>
      </c>
      <c r="Y26" s="89">
        <v>31473.919327731091</v>
      </c>
      <c r="Z26" s="89">
        <v>23528.682962950435</v>
      </c>
      <c r="AA26" s="89">
        <v>31544.450832627117</v>
      </c>
      <c r="AB26" s="89">
        <v>43176.975289905284</v>
      </c>
      <c r="AC26" s="89">
        <v>36422.675210084039</v>
      </c>
      <c r="AD26" s="89">
        <v>44286.339495798326</v>
      </c>
      <c r="AE26" s="89">
        <v>50628.444537815121</v>
      </c>
      <c r="AF26" s="89">
        <v>48756.884033613445</v>
      </c>
      <c r="AG26" s="90">
        <v>48756.884033613445</v>
      </c>
      <c r="AH26" s="90">
        <v>48756.884033613445</v>
      </c>
      <c r="AI26" s="90">
        <v>48756.884033613445</v>
      </c>
      <c r="AJ26" s="90">
        <v>48756.884033613445</v>
      </c>
      <c r="AK26" s="90">
        <v>48756.884033613445</v>
      </c>
      <c r="AL26" s="90">
        <v>48756.884033613445</v>
      </c>
      <c r="AM26" s="90">
        <v>48756.884033613445</v>
      </c>
      <c r="AN26" s="90">
        <v>48756.884033613445</v>
      </c>
      <c r="AO26" s="90">
        <v>48756.884033613445</v>
      </c>
      <c r="AP26" s="90">
        <v>48756.884033613445</v>
      </c>
      <c r="AQ26" s="90">
        <v>48756.884033613445</v>
      </c>
      <c r="AR26" s="90">
        <v>48756.884033613445</v>
      </c>
      <c r="AS26" s="90">
        <v>48756.884033613445</v>
      </c>
      <c r="AT26" s="90">
        <v>48756.884033613445</v>
      </c>
      <c r="AU26" s="90">
        <v>48756.884033613445</v>
      </c>
    </row>
    <row r="27" spans="1:47" s="11" customFormat="1" x14ac:dyDescent="0.25">
      <c r="A27" s="16" t="s">
        <v>236</v>
      </c>
      <c r="B27" s="89">
        <v>98151.273192324981</v>
      </c>
      <c r="C27" s="89">
        <v>103777.53400552727</v>
      </c>
      <c r="D27" s="89">
        <v>112294.34382377745</v>
      </c>
      <c r="E27" s="89">
        <v>118216.69212500622</v>
      </c>
      <c r="F27" s="89">
        <v>126004.538</v>
      </c>
      <c r="G27" s="89">
        <v>122336.516</v>
      </c>
      <c r="H27" s="89">
        <v>116847.806</v>
      </c>
      <c r="I27" s="89">
        <v>120127.258</v>
      </c>
      <c r="J27" s="89">
        <v>128516.1</v>
      </c>
      <c r="K27" s="89">
        <v>139050.5</v>
      </c>
      <c r="L27" s="89">
        <v>136413.22</v>
      </c>
      <c r="M27" s="89">
        <v>139005</v>
      </c>
      <c r="N27" s="89">
        <v>138752</v>
      </c>
      <c r="O27" s="89">
        <v>132389.245</v>
      </c>
      <c r="P27" s="89">
        <v>133092.13</v>
      </c>
      <c r="Q27" s="89">
        <v>121554.285</v>
      </c>
      <c r="R27" s="89">
        <v>107421.724</v>
      </c>
      <c r="S27" s="89">
        <v>109217.389</v>
      </c>
      <c r="T27" s="89">
        <v>109758.231</v>
      </c>
      <c r="U27" s="89">
        <v>109682.54300000001</v>
      </c>
      <c r="V27" s="89">
        <v>118353.31600000001</v>
      </c>
      <c r="W27" s="89">
        <v>116096.87699999999</v>
      </c>
      <c r="X27" s="89">
        <v>112458.859</v>
      </c>
      <c r="Y27" s="89">
        <v>117340.902</v>
      </c>
      <c r="Z27" s="89">
        <v>115996.929</v>
      </c>
      <c r="AA27" s="89">
        <v>114737.586</v>
      </c>
      <c r="AB27" s="89">
        <v>121184.914</v>
      </c>
      <c r="AC27" s="89">
        <v>118102.117</v>
      </c>
      <c r="AD27" s="89">
        <v>122767.927</v>
      </c>
      <c r="AE27" s="89">
        <v>124476.33500000001</v>
      </c>
      <c r="AF27" s="89">
        <v>121007.519</v>
      </c>
      <c r="AG27" s="90">
        <v>135825.13335147608</v>
      </c>
      <c r="AH27" s="90">
        <v>135766.7418382382</v>
      </c>
      <c r="AI27" s="90">
        <v>135604.38905796892</v>
      </c>
      <c r="AJ27" s="90">
        <v>135252.8892334851</v>
      </c>
      <c r="AK27" s="90">
        <v>134843.12163166259</v>
      </c>
      <c r="AL27" s="90">
        <v>134352.95789704673</v>
      </c>
      <c r="AM27" s="90">
        <v>133823.20153017587</v>
      </c>
      <c r="AN27" s="90">
        <v>133239.39205871895</v>
      </c>
      <c r="AO27" s="90">
        <v>132625.80828462617</v>
      </c>
      <c r="AP27" s="90">
        <v>131975.61031721169</v>
      </c>
      <c r="AQ27" s="90">
        <v>131280.30234676591</v>
      </c>
      <c r="AR27" s="90">
        <v>130544.98358691389</v>
      </c>
      <c r="AS27" s="90">
        <v>129777.23427916068</v>
      </c>
      <c r="AT27" s="90">
        <v>128983.41197004191</v>
      </c>
      <c r="AU27" s="90">
        <v>128168.84744659456</v>
      </c>
    </row>
    <row r="28" spans="1:47" s="11" customFormat="1" x14ac:dyDescent="0.25">
      <c r="A28" s="16" t="s">
        <v>166</v>
      </c>
      <c r="B28" s="89">
        <v>27185</v>
      </c>
      <c r="C28" s="89">
        <v>30015</v>
      </c>
      <c r="D28" s="89">
        <v>28415</v>
      </c>
      <c r="E28" s="89">
        <v>33896.111111111109</v>
      </c>
      <c r="F28" s="89">
        <v>36795.052222222221</v>
      </c>
      <c r="G28" s="89">
        <v>41390.833333333336</v>
      </c>
      <c r="H28" s="89">
        <v>32539.444444444445</v>
      </c>
      <c r="I28" s="89">
        <v>37030.555555555555</v>
      </c>
      <c r="J28" s="89">
        <v>37097.486666666664</v>
      </c>
      <c r="K28" s="89">
        <v>39092.687777777777</v>
      </c>
      <c r="L28" s="89">
        <v>35785.988888888889</v>
      </c>
      <c r="M28" s="89">
        <v>40028.36</v>
      </c>
      <c r="N28" s="89">
        <v>38494.83</v>
      </c>
      <c r="O28" s="89">
        <v>30978.04</v>
      </c>
      <c r="P28" s="89">
        <v>32971.820000000007</v>
      </c>
      <c r="Q28" s="89">
        <v>32598.949999999997</v>
      </c>
      <c r="R28" s="89">
        <v>29603.09</v>
      </c>
      <c r="S28" s="89">
        <v>21434.249999999996</v>
      </c>
      <c r="T28" s="89">
        <v>22677.970000000005</v>
      </c>
      <c r="U28" s="89">
        <v>22119.85</v>
      </c>
      <c r="V28" s="89">
        <v>21728.34</v>
      </c>
      <c r="W28" s="89">
        <v>18744.3</v>
      </c>
      <c r="X28" s="89">
        <v>20441.329999999998</v>
      </c>
      <c r="Y28" s="89">
        <v>13874.8</v>
      </c>
      <c r="Z28" s="89">
        <v>11980.25</v>
      </c>
      <c r="AA28" s="89">
        <v>12040.05</v>
      </c>
      <c r="AB28" s="89">
        <v>12296.519999999999</v>
      </c>
      <c r="AC28" s="89">
        <v>14182.57</v>
      </c>
      <c r="AD28" s="89">
        <v>13124.66</v>
      </c>
      <c r="AE28" s="89">
        <v>13292.609999999999</v>
      </c>
      <c r="AF28" s="89">
        <v>12642.900000000001</v>
      </c>
      <c r="AG28" s="90">
        <v>12642.900000000001</v>
      </c>
      <c r="AH28" s="90">
        <v>12642.900000000001</v>
      </c>
      <c r="AI28" s="90">
        <v>12642.900000000001</v>
      </c>
      <c r="AJ28" s="90">
        <v>12642.900000000001</v>
      </c>
      <c r="AK28" s="90">
        <v>12642.900000000001</v>
      </c>
      <c r="AL28" s="90">
        <v>12642.900000000001</v>
      </c>
      <c r="AM28" s="90">
        <v>12642.900000000001</v>
      </c>
      <c r="AN28" s="90">
        <v>12642.900000000001</v>
      </c>
      <c r="AO28" s="90">
        <v>12642.900000000001</v>
      </c>
      <c r="AP28" s="90">
        <v>12642.900000000001</v>
      </c>
      <c r="AQ28" s="90">
        <v>12642.900000000001</v>
      </c>
      <c r="AR28" s="90">
        <v>12642.900000000001</v>
      </c>
      <c r="AS28" s="90">
        <v>12642.900000000001</v>
      </c>
      <c r="AT28" s="90">
        <v>12642.900000000001</v>
      </c>
      <c r="AU28" s="90">
        <v>12642.900000000001</v>
      </c>
    </row>
    <row r="29" spans="1:47" s="11" customFormat="1" x14ac:dyDescent="0.25">
      <c r="A29" s="16" t="s">
        <v>13</v>
      </c>
      <c r="B29" s="89">
        <v>2264230</v>
      </c>
      <c r="C29" s="89">
        <v>2111567</v>
      </c>
      <c r="D29" s="89">
        <v>2283395</v>
      </c>
      <c r="E29" s="89">
        <v>1537329</v>
      </c>
      <c r="F29" s="89">
        <v>1828336</v>
      </c>
      <c r="G29" s="89">
        <v>1849942</v>
      </c>
      <c r="H29" s="89">
        <v>1918458</v>
      </c>
      <c r="I29" s="89">
        <v>2212311</v>
      </c>
      <c r="J29" s="89">
        <v>2345050</v>
      </c>
      <c r="K29" s="89">
        <v>2088904</v>
      </c>
      <c r="L29" s="89">
        <v>2198898</v>
      </c>
      <c r="M29" s="89">
        <v>2304276</v>
      </c>
      <c r="N29" s="89">
        <v>2421528</v>
      </c>
      <c r="O29" s="89">
        <v>2360842</v>
      </c>
      <c r="P29" s="89">
        <v>2470968</v>
      </c>
      <c r="Q29" s="89">
        <v>2552143</v>
      </c>
      <c r="R29" s="89">
        <v>2707927</v>
      </c>
      <c r="S29" s="89">
        <v>2836611</v>
      </c>
      <c r="T29" s="89">
        <v>2809983</v>
      </c>
      <c r="U29" s="89">
        <v>2721020</v>
      </c>
      <c r="V29" s="89">
        <v>2699259</v>
      </c>
      <c r="W29" s="89">
        <v>2756677</v>
      </c>
      <c r="X29" s="89">
        <v>2947943</v>
      </c>
      <c r="Y29" s="89">
        <v>3122945</v>
      </c>
      <c r="Z29" s="89">
        <v>3307713</v>
      </c>
      <c r="AA29" s="89">
        <v>3388367</v>
      </c>
      <c r="AB29" s="89">
        <v>3250653</v>
      </c>
      <c r="AC29" s="89">
        <v>3416251</v>
      </c>
      <c r="AD29" s="89">
        <v>3363103</v>
      </c>
      <c r="AE29" s="89">
        <v>2465612</v>
      </c>
      <c r="AF29" s="89">
        <v>2216486</v>
      </c>
      <c r="AG29" s="90">
        <v>0</v>
      </c>
      <c r="AH29" s="90">
        <v>0</v>
      </c>
      <c r="AI29" s="90">
        <v>221648.6</v>
      </c>
      <c r="AJ29" s="90">
        <v>221648.6</v>
      </c>
      <c r="AK29" s="90">
        <v>221648.6</v>
      </c>
      <c r="AL29" s="90">
        <v>221648.6</v>
      </c>
      <c r="AM29" s="90">
        <v>221648.6</v>
      </c>
      <c r="AN29" s="90">
        <v>221648.6</v>
      </c>
      <c r="AO29" s="90">
        <v>221648.6</v>
      </c>
      <c r="AP29" s="90">
        <v>221648.6</v>
      </c>
      <c r="AQ29" s="90">
        <v>221648.6</v>
      </c>
      <c r="AR29" s="90">
        <v>221648.6</v>
      </c>
      <c r="AS29" s="90">
        <v>221648.6</v>
      </c>
      <c r="AT29" s="90">
        <v>221648.6</v>
      </c>
      <c r="AU29" s="90">
        <v>221648.6</v>
      </c>
    </row>
    <row r="30" spans="1:47" s="11" customFormat="1" x14ac:dyDescent="0.25">
      <c r="A30" s="33" t="s">
        <v>167</v>
      </c>
      <c r="B30" s="89">
        <v>91921.2</v>
      </c>
      <c r="C30" s="89">
        <v>106500</v>
      </c>
      <c r="D30" s="89">
        <v>102428.4</v>
      </c>
      <c r="E30" s="89">
        <v>88268.4</v>
      </c>
      <c r="F30" s="89">
        <v>79976.399999999994</v>
      </c>
      <c r="G30" s="89">
        <v>80706</v>
      </c>
      <c r="H30" s="89">
        <v>94051.199999999997</v>
      </c>
      <c r="I30" s="89">
        <v>95934</v>
      </c>
      <c r="J30" s="89">
        <v>100922</v>
      </c>
      <c r="K30" s="89">
        <v>105710</v>
      </c>
      <c r="L30" s="89">
        <v>111647</v>
      </c>
      <c r="M30" s="89">
        <v>118606</v>
      </c>
      <c r="N30" s="89">
        <v>117451</v>
      </c>
      <c r="O30" s="89">
        <v>121011</v>
      </c>
      <c r="P30" s="89">
        <v>124199</v>
      </c>
      <c r="Q30" s="89">
        <v>126264</v>
      </c>
      <c r="R30" s="89">
        <v>127738</v>
      </c>
      <c r="S30" s="89">
        <v>123787</v>
      </c>
      <c r="T30" s="89">
        <v>117489</v>
      </c>
      <c r="U30" s="89">
        <v>115521</v>
      </c>
      <c r="V30" s="89">
        <v>111002</v>
      </c>
      <c r="W30" s="89">
        <v>93528</v>
      </c>
      <c r="X30" s="89">
        <v>90334</v>
      </c>
      <c r="Y30" s="89">
        <v>88407</v>
      </c>
      <c r="Z30" s="89">
        <v>87953</v>
      </c>
      <c r="AA30" s="89">
        <v>84099</v>
      </c>
      <c r="AB30" s="89">
        <v>82928.5</v>
      </c>
      <c r="AC30" s="89">
        <v>81758</v>
      </c>
      <c r="AD30" s="89">
        <v>81972</v>
      </c>
      <c r="AE30" s="89">
        <v>87813</v>
      </c>
      <c r="AF30" s="89">
        <v>80040</v>
      </c>
      <c r="AG30" s="90">
        <v>80040</v>
      </c>
      <c r="AH30" s="90">
        <v>80040</v>
      </c>
      <c r="AI30" s="90">
        <v>80040</v>
      </c>
      <c r="AJ30" s="90">
        <v>80040</v>
      </c>
      <c r="AK30" s="90">
        <v>80040</v>
      </c>
      <c r="AL30" s="90">
        <v>80040</v>
      </c>
      <c r="AM30" s="90">
        <v>80040</v>
      </c>
      <c r="AN30" s="90">
        <v>80040</v>
      </c>
      <c r="AO30" s="90">
        <v>80040</v>
      </c>
      <c r="AP30" s="90">
        <v>80040</v>
      </c>
      <c r="AQ30" s="90">
        <v>80040</v>
      </c>
      <c r="AR30" s="90">
        <v>80040</v>
      </c>
      <c r="AS30" s="90">
        <v>80040</v>
      </c>
      <c r="AT30" s="90">
        <v>80040</v>
      </c>
      <c r="AU30" s="90">
        <v>80040</v>
      </c>
    </row>
    <row r="31" spans="1:47" s="11" customFormat="1" x14ac:dyDescent="0.25">
      <c r="A31" s="33" t="s">
        <v>168</v>
      </c>
      <c r="B31" s="89">
        <v>137881.79999999999</v>
      </c>
      <c r="C31" s="89">
        <v>159750</v>
      </c>
      <c r="D31" s="89">
        <v>153642.59999999998</v>
      </c>
      <c r="E31" s="89">
        <v>132402.59999999998</v>
      </c>
      <c r="F31" s="89">
        <v>119964.59999999999</v>
      </c>
      <c r="G31" s="89">
        <v>121059</v>
      </c>
      <c r="H31" s="89">
        <v>141076.79999999999</v>
      </c>
      <c r="I31" s="89">
        <v>143901</v>
      </c>
      <c r="J31" s="89">
        <v>151383</v>
      </c>
      <c r="K31" s="89">
        <v>158565</v>
      </c>
      <c r="L31" s="89">
        <v>167470.5</v>
      </c>
      <c r="M31" s="89">
        <v>177909</v>
      </c>
      <c r="N31" s="89">
        <v>176176.5</v>
      </c>
      <c r="O31" s="89">
        <v>181516.5</v>
      </c>
      <c r="P31" s="89">
        <v>186298.5</v>
      </c>
      <c r="Q31" s="89">
        <v>189396</v>
      </c>
      <c r="R31" s="89">
        <v>191607</v>
      </c>
      <c r="S31" s="89">
        <v>185680.5</v>
      </c>
      <c r="T31" s="89">
        <v>176233.5</v>
      </c>
      <c r="U31" s="89">
        <v>173281.5</v>
      </c>
      <c r="V31" s="89">
        <v>166503</v>
      </c>
      <c r="W31" s="89">
        <v>140292</v>
      </c>
      <c r="X31" s="89">
        <v>135501</v>
      </c>
      <c r="Y31" s="89">
        <v>132610.5</v>
      </c>
      <c r="Z31" s="89">
        <v>131929.5</v>
      </c>
      <c r="AA31" s="89">
        <v>126148.5</v>
      </c>
      <c r="AB31" s="89">
        <v>124392.75</v>
      </c>
      <c r="AC31" s="89">
        <v>122637</v>
      </c>
      <c r="AD31" s="89">
        <v>122958</v>
      </c>
      <c r="AE31" s="89">
        <v>131719.5</v>
      </c>
      <c r="AF31" s="89">
        <v>120060</v>
      </c>
      <c r="AG31" s="90">
        <v>120060</v>
      </c>
      <c r="AH31" s="90">
        <v>120060</v>
      </c>
      <c r="AI31" s="90">
        <v>120060</v>
      </c>
      <c r="AJ31" s="90">
        <v>120060</v>
      </c>
      <c r="AK31" s="90">
        <v>120060</v>
      </c>
      <c r="AL31" s="90">
        <v>120060</v>
      </c>
      <c r="AM31" s="90">
        <v>120060</v>
      </c>
      <c r="AN31" s="90">
        <v>120060</v>
      </c>
      <c r="AO31" s="90">
        <v>120060</v>
      </c>
      <c r="AP31" s="90">
        <v>120060</v>
      </c>
      <c r="AQ31" s="90">
        <v>120060</v>
      </c>
      <c r="AR31" s="90">
        <v>120060</v>
      </c>
      <c r="AS31" s="90">
        <v>120060</v>
      </c>
      <c r="AT31" s="90">
        <v>120060</v>
      </c>
      <c r="AU31" s="90">
        <v>120060</v>
      </c>
    </row>
    <row r="32" spans="1:47" s="11" customFormat="1" x14ac:dyDescent="0.25">
      <c r="A32" s="33" t="s">
        <v>169</v>
      </c>
      <c r="B32" s="89">
        <v>7497.5</v>
      </c>
      <c r="C32" s="89">
        <v>7397</v>
      </c>
      <c r="D32" s="89">
        <v>7296.5</v>
      </c>
      <c r="E32" s="89">
        <v>7196</v>
      </c>
      <c r="F32" s="89">
        <v>7095.5</v>
      </c>
      <c r="G32" s="89">
        <v>6995</v>
      </c>
      <c r="H32" s="89">
        <v>6894.5</v>
      </c>
      <c r="I32" s="89">
        <v>6794</v>
      </c>
      <c r="J32" s="89">
        <v>7755</v>
      </c>
      <c r="K32" s="89">
        <v>8089</v>
      </c>
      <c r="L32" s="89">
        <v>8463</v>
      </c>
      <c r="M32" s="89">
        <v>9447</v>
      </c>
      <c r="N32" s="89">
        <v>9230</v>
      </c>
      <c r="O32" s="89">
        <v>10048</v>
      </c>
      <c r="P32" s="89">
        <v>10774</v>
      </c>
      <c r="Q32" s="89">
        <v>11438</v>
      </c>
      <c r="R32" s="89">
        <v>12151</v>
      </c>
      <c r="S32" s="89">
        <v>12681</v>
      </c>
      <c r="T32" s="89">
        <v>14146</v>
      </c>
      <c r="U32" s="89">
        <v>15678</v>
      </c>
      <c r="V32" s="89">
        <v>15989</v>
      </c>
      <c r="W32" s="89">
        <v>12557</v>
      </c>
      <c r="X32" s="89">
        <v>12831</v>
      </c>
      <c r="Y32" s="89">
        <v>12964</v>
      </c>
      <c r="Z32" s="89">
        <v>11909</v>
      </c>
      <c r="AA32" s="89">
        <v>11242</v>
      </c>
      <c r="AB32" s="89">
        <v>11211.5</v>
      </c>
      <c r="AC32" s="89">
        <v>11181</v>
      </c>
      <c r="AD32" s="89">
        <v>10315</v>
      </c>
      <c r="AE32" s="89">
        <v>11679</v>
      </c>
      <c r="AF32" s="89">
        <v>10340</v>
      </c>
      <c r="AG32" s="90">
        <v>10340</v>
      </c>
      <c r="AH32" s="90">
        <v>10340</v>
      </c>
      <c r="AI32" s="90">
        <v>10340</v>
      </c>
      <c r="AJ32" s="90">
        <v>10340</v>
      </c>
      <c r="AK32" s="90">
        <v>10340</v>
      </c>
      <c r="AL32" s="90">
        <v>10340</v>
      </c>
      <c r="AM32" s="90">
        <v>10340</v>
      </c>
      <c r="AN32" s="90">
        <v>10340</v>
      </c>
      <c r="AO32" s="90">
        <v>10340</v>
      </c>
      <c r="AP32" s="90">
        <v>10340</v>
      </c>
      <c r="AQ32" s="90">
        <v>10340</v>
      </c>
      <c r="AR32" s="90">
        <v>10340</v>
      </c>
      <c r="AS32" s="90">
        <v>10340</v>
      </c>
      <c r="AT32" s="90">
        <v>10340</v>
      </c>
      <c r="AU32" s="90">
        <v>10340</v>
      </c>
    </row>
    <row r="33" spans="1:47" s="11" customFormat="1" x14ac:dyDescent="0.25">
      <c r="A33" s="33" t="s">
        <v>170</v>
      </c>
      <c r="B33" s="89">
        <v>135000</v>
      </c>
      <c r="C33" s="89">
        <v>136500</v>
      </c>
      <c r="D33" s="89">
        <v>138000</v>
      </c>
      <c r="E33" s="89">
        <v>139500</v>
      </c>
      <c r="F33" s="89">
        <v>141000</v>
      </c>
      <c r="G33" s="89">
        <v>142500</v>
      </c>
      <c r="H33" s="89">
        <v>144000</v>
      </c>
      <c r="I33" s="89">
        <v>145500</v>
      </c>
      <c r="J33" s="89">
        <v>147000</v>
      </c>
      <c r="K33" s="89">
        <v>148500</v>
      </c>
      <c r="L33" s="89">
        <v>150000</v>
      </c>
      <c r="M33" s="89">
        <v>155000</v>
      </c>
      <c r="N33" s="89">
        <v>160000</v>
      </c>
      <c r="O33" s="89">
        <v>165000</v>
      </c>
      <c r="P33" s="89">
        <v>170000</v>
      </c>
      <c r="Q33" s="89">
        <v>175000</v>
      </c>
      <c r="R33" s="89">
        <v>180000</v>
      </c>
      <c r="S33" s="89">
        <v>185000</v>
      </c>
      <c r="T33" s="89">
        <v>190000</v>
      </c>
      <c r="U33" s="89">
        <v>177500</v>
      </c>
      <c r="V33" s="89">
        <v>165000</v>
      </c>
      <c r="W33" s="89">
        <v>155000</v>
      </c>
      <c r="X33" s="89">
        <v>155000</v>
      </c>
      <c r="Y33" s="89">
        <v>150000</v>
      </c>
      <c r="Z33" s="89">
        <v>150000</v>
      </c>
      <c r="AA33" s="89">
        <v>155000</v>
      </c>
      <c r="AB33" s="89">
        <v>162500</v>
      </c>
      <c r="AC33" s="89">
        <v>170000</v>
      </c>
      <c r="AD33" s="89">
        <v>175000</v>
      </c>
      <c r="AE33" s="89">
        <v>175000</v>
      </c>
      <c r="AF33" s="89">
        <v>182502</v>
      </c>
      <c r="AG33" s="90">
        <v>182502</v>
      </c>
      <c r="AH33" s="90">
        <v>182502</v>
      </c>
      <c r="AI33" s="90">
        <v>182502</v>
      </c>
      <c r="AJ33" s="90">
        <v>182502</v>
      </c>
      <c r="AK33" s="90">
        <v>182502</v>
      </c>
      <c r="AL33" s="90">
        <v>182502</v>
      </c>
      <c r="AM33" s="90">
        <v>182502</v>
      </c>
      <c r="AN33" s="90">
        <v>182502</v>
      </c>
      <c r="AO33" s="90">
        <v>182502</v>
      </c>
      <c r="AP33" s="90">
        <v>182502</v>
      </c>
      <c r="AQ33" s="90">
        <v>182502</v>
      </c>
      <c r="AR33" s="90">
        <v>182502</v>
      </c>
      <c r="AS33" s="90">
        <v>182502</v>
      </c>
      <c r="AT33" s="90">
        <v>182502</v>
      </c>
      <c r="AU33" s="90">
        <v>182502</v>
      </c>
    </row>
    <row r="34" spans="1:47" s="11" customFormat="1" x14ac:dyDescent="0.25">
      <c r="A34" s="35" t="s">
        <v>171</v>
      </c>
      <c r="B34" s="91">
        <v>10000</v>
      </c>
      <c r="C34" s="91">
        <v>10000</v>
      </c>
      <c r="D34" s="91">
        <v>10000</v>
      </c>
      <c r="E34" s="91">
        <v>10000</v>
      </c>
      <c r="F34" s="91">
        <v>10000</v>
      </c>
      <c r="G34" s="91">
        <v>10000</v>
      </c>
      <c r="H34" s="91">
        <v>10000</v>
      </c>
      <c r="I34" s="91">
        <v>10000</v>
      </c>
      <c r="J34" s="91">
        <v>10000</v>
      </c>
      <c r="K34" s="91">
        <v>10000</v>
      </c>
      <c r="L34" s="91">
        <v>10000</v>
      </c>
      <c r="M34" s="91">
        <v>10646</v>
      </c>
      <c r="N34" s="91">
        <v>9895</v>
      </c>
      <c r="O34" s="91">
        <v>9681</v>
      </c>
      <c r="P34" s="91">
        <v>9680</v>
      </c>
      <c r="Q34" s="91">
        <v>9608</v>
      </c>
      <c r="R34" s="91">
        <v>9608</v>
      </c>
      <c r="S34" s="91">
        <v>9713</v>
      </c>
      <c r="T34" s="91">
        <v>9566</v>
      </c>
      <c r="U34" s="91">
        <v>9498</v>
      </c>
      <c r="V34" s="91">
        <v>9510</v>
      </c>
      <c r="W34" s="91">
        <v>8077</v>
      </c>
      <c r="X34" s="91">
        <v>7180</v>
      </c>
      <c r="Y34" s="91">
        <v>7840</v>
      </c>
      <c r="Z34" s="91">
        <v>7362</v>
      </c>
      <c r="AA34" s="91">
        <v>7610</v>
      </c>
      <c r="AB34" s="91">
        <v>7329</v>
      </c>
      <c r="AC34" s="91">
        <v>7048</v>
      </c>
      <c r="AD34" s="91">
        <v>7662</v>
      </c>
      <c r="AE34" s="91">
        <v>7771</v>
      </c>
      <c r="AF34" s="91">
        <v>6719</v>
      </c>
      <c r="AG34" s="92">
        <v>6719</v>
      </c>
      <c r="AH34" s="92">
        <v>6719</v>
      </c>
      <c r="AI34" s="92">
        <v>6719</v>
      </c>
      <c r="AJ34" s="92">
        <v>6719</v>
      </c>
      <c r="AK34" s="92">
        <v>6719</v>
      </c>
      <c r="AL34" s="92">
        <v>6719</v>
      </c>
      <c r="AM34" s="92">
        <v>6719</v>
      </c>
      <c r="AN34" s="92">
        <v>6719</v>
      </c>
      <c r="AO34" s="92">
        <v>6719</v>
      </c>
      <c r="AP34" s="92">
        <v>6719</v>
      </c>
      <c r="AQ34" s="92">
        <v>6719</v>
      </c>
      <c r="AR34" s="92">
        <v>6719</v>
      </c>
      <c r="AS34" s="92">
        <v>6719</v>
      </c>
      <c r="AT34" s="92">
        <v>6719</v>
      </c>
      <c r="AU34" s="92">
        <v>6719</v>
      </c>
    </row>
    <row r="35" spans="1:47" s="11" customFormat="1" x14ac:dyDescent="0.25">
      <c r="A35" s="38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</row>
    <row r="36" spans="1:47" s="11" customFormat="1" x14ac:dyDescent="0.25">
      <c r="A36" s="33" t="s">
        <v>172</v>
      </c>
      <c r="B36" s="32" t="s">
        <v>242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</row>
    <row r="37" spans="1:47" x14ac:dyDescent="0.25">
      <c r="B37" s="32" t="s">
        <v>249</v>
      </c>
    </row>
    <row r="38" spans="1:47" x14ac:dyDescent="0.25">
      <c r="B38" s="32" t="s">
        <v>243</v>
      </c>
    </row>
    <row r="39" spans="1:47" x14ac:dyDescent="0.25">
      <c r="B39" s="32" t="s">
        <v>237</v>
      </c>
    </row>
    <row r="40" spans="1:47" x14ac:dyDescent="0.25">
      <c r="B40" s="32" t="s">
        <v>261</v>
      </c>
    </row>
    <row r="41" spans="1:47" s="11" customFormat="1" x14ac:dyDescent="0.25">
      <c r="A41" s="33" t="s">
        <v>173</v>
      </c>
      <c r="B41" s="32" t="s">
        <v>174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</row>
    <row r="42" spans="1:47" x14ac:dyDescent="0.25">
      <c r="A42" s="40"/>
      <c r="B42" t="s">
        <v>175</v>
      </c>
    </row>
    <row r="43" spans="1:47" x14ac:dyDescent="0.25">
      <c r="A43" s="41"/>
    </row>
    <row r="44" spans="1:47" x14ac:dyDescent="0.25">
      <c r="A44" s="40"/>
    </row>
    <row r="45" spans="1:47" x14ac:dyDescent="0.25">
      <c r="A45" s="40"/>
    </row>
    <row r="46" spans="1:47" x14ac:dyDescent="0.25">
      <c r="A46" s="41"/>
    </row>
    <row r="47" spans="1:47" x14ac:dyDescent="0.25">
      <c r="A47" s="40"/>
    </row>
    <row r="48" spans="1:47" x14ac:dyDescent="0.25">
      <c r="A48" s="40"/>
    </row>
    <row r="49" spans="1:1" x14ac:dyDescent="0.25">
      <c r="A49" s="41"/>
    </row>
    <row r="50" spans="1:1" x14ac:dyDescent="0.25">
      <c r="A50" s="40"/>
    </row>
    <row r="51" spans="1:1" x14ac:dyDescent="0.25">
      <c r="A51" s="40"/>
    </row>
    <row r="52" spans="1:1" x14ac:dyDescent="0.25">
      <c r="A52" s="41"/>
    </row>
    <row r="53" spans="1:1" x14ac:dyDescent="0.25">
      <c r="A53" s="42"/>
    </row>
    <row r="54" spans="1:1" x14ac:dyDescent="0.25">
      <c r="A54" s="42"/>
    </row>
    <row r="55" spans="1:1" x14ac:dyDescent="0.25">
      <c r="A55" s="42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C163"/>
  <sheetViews>
    <sheetView workbookViewId="0"/>
  </sheetViews>
  <sheetFormatPr defaultColWidth="9.140625" defaultRowHeight="12.75" x14ac:dyDescent="0.2"/>
  <cols>
    <col min="1" max="1" width="27.42578125" style="23" bestFit="1" customWidth="1"/>
    <col min="2" max="2" width="53.28515625" style="23" bestFit="1" customWidth="1"/>
    <col min="3" max="3" width="21.140625" style="23" bestFit="1" customWidth="1"/>
    <col min="4" max="4" width="21.140625" style="23" customWidth="1"/>
    <col min="5" max="5" width="9.140625" style="23"/>
    <col min="6" max="9" width="0" style="23" hidden="1" customWidth="1"/>
    <col min="10" max="10" width="9.140625" style="23"/>
    <col min="11" max="14" width="0" style="23" hidden="1" customWidth="1"/>
    <col min="15" max="15" width="9.140625" style="23"/>
    <col min="16" max="19" width="0" style="23" hidden="1" customWidth="1"/>
    <col min="20" max="20" width="9.140625" style="23"/>
    <col min="21" max="24" width="0" style="23" hidden="1" customWidth="1"/>
    <col min="25" max="25" width="9.140625" style="23"/>
    <col min="26" max="29" width="0" style="23" hidden="1" customWidth="1"/>
    <col min="30" max="50" width="9.140625" style="23"/>
    <col min="51" max="16384" width="9.140625" style="160"/>
  </cols>
  <sheetData>
    <row r="1" spans="1:263" ht="18.75" x14ac:dyDescent="0.3">
      <c r="A1" s="27" t="s">
        <v>56</v>
      </c>
    </row>
    <row r="2" spans="1:263" ht="16.5" x14ac:dyDescent="0.3">
      <c r="A2" s="28" t="s">
        <v>263</v>
      </c>
    </row>
    <row r="3" spans="1:263" s="11" customFormat="1" ht="15" x14ac:dyDescent="0.25"/>
    <row r="4" spans="1:263" s="11" customFormat="1" ht="16.5" x14ac:dyDescent="0.3">
      <c r="A4" s="28" t="s">
        <v>177</v>
      </c>
    </row>
    <row r="5" spans="1:263" s="11" customFormat="1" ht="16.5" x14ac:dyDescent="0.3">
      <c r="A5" s="28"/>
    </row>
    <row r="6" spans="1:263" s="16" customFormat="1" ht="45" x14ac:dyDescent="0.25">
      <c r="A6" s="43" t="s">
        <v>103</v>
      </c>
      <c r="B6" s="43" t="s">
        <v>104</v>
      </c>
      <c r="C6" s="43" t="s">
        <v>178</v>
      </c>
      <c r="D6" s="144" t="s">
        <v>276</v>
      </c>
      <c r="E6" s="44">
        <v>1990</v>
      </c>
      <c r="F6" s="44">
        <v>1991</v>
      </c>
      <c r="G6" s="44">
        <v>1992</v>
      </c>
      <c r="H6" s="44">
        <v>1993</v>
      </c>
      <c r="I6" s="44">
        <v>1994</v>
      </c>
      <c r="J6" s="44">
        <v>1995</v>
      </c>
      <c r="K6" s="44">
        <v>1996</v>
      </c>
      <c r="L6" s="44">
        <v>1997</v>
      </c>
      <c r="M6" s="44">
        <v>1998</v>
      </c>
      <c r="N6" s="44">
        <v>1999</v>
      </c>
      <c r="O6" s="44">
        <v>2000</v>
      </c>
      <c r="P6" s="44">
        <v>2001</v>
      </c>
      <c r="Q6" s="44">
        <v>2002</v>
      </c>
      <c r="R6" s="44">
        <v>2003</v>
      </c>
      <c r="S6" s="44">
        <v>2004</v>
      </c>
      <c r="T6" s="44">
        <v>2005</v>
      </c>
      <c r="U6" s="44">
        <v>2006</v>
      </c>
      <c r="V6" s="44">
        <v>2007</v>
      </c>
      <c r="W6" s="44">
        <v>2008</v>
      </c>
      <c r="X6" s="44">
        <v>2009</v>
      </c>
      <c r="Y6" s="44">
        <v>2010</v>
      </c>
      <c r="Z6" s="44">
        <v>2011</v>
      </c>
      <c r="AA6" s="44">
        <v>2012</v>
      </c>
      <c r="AB6" s="44">
        <v>2013</v>
      </c>
      <c r="AC6" s="44">
        <v>2014</v>
      </c>
      <c r="AD6" s="44">
        <v>2015</v>
      </c>
      <c r="AE6" s="44">
        <v>2016</v>
      </c>
      <c r="AF6" s="44">
        <v>2017</v>
      </c>
      <c r="AG6" s="44">
        <v>2018</v>
      </c>
      <c r="AH6" s="44">
        <v>2019</v>
      </c>
      <c r="AI6" s="44">
        <v>2020</v>
      </c>
      <c r="AJ6" s="43">
        <v>2021</v>
      </c>
      <c r="AK6" s="43">
        <v>2022</v>
      </c>
      <c r="AL6" s="43">
        <v>2023</v>
      </c>
      <c r="AM6" s="43">
        <v>2024</v>
      </c>
      <c r="AN6" s="43">
        <v>2025</v>
      </c>
      <c r="AO6" s="43">
        <v>2026</v>
      </c>
      <c r="AP6" s="43">
        <v>2027</v>
      </c>
      <c r="AQ6" s="43">
        <v>2028</v>
      </c>
      <c r="AR6" s="43">
        <v>2029</v>
      </c>
      <c r="AS6" s="43">
        <v>2030</v>
      </c>
      <c r="AT6" s="43">
        <v>2031</v>
      </c>
      <c r="AU6" s="43">
        <v>2032</v>
      </c>
      <c r="AV6" s="43">
        <v>2033</v>
      </c>
      <c r="AW6" s="43">
        <v>2034</v>
      </c>
      <c r="AX6" s="43">
        <v>2035</v>
      </c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  <c r="IG6" s="45"/>
      <c r="IH6" s="45"/>
      <c r="II6" s="45"/>
      <c r="IJ6" s="45"/>
      <c r="IK6" s="45"/>
      <c r="IL6" s="45"/>
      <c r="IM6" s="45"/>
      <c r="IN6" s="45"/>
      <c r="IO6" s="45"/>
      <c r="IP6" s="45"/>
      <c r="IQ6" s="45"/>
      <c r="IR6" s="45"/>
      <c r="IS6" s="45"/>
      <c r="IT6" s="45"/>
      <c r="IU6" s="45"/>
      <c r="IV6" s="45"/>
      <c r="IW6" s="45"/>
      <c r="IX6" s="45"/>
      <c r="IY6" s="45"/>
      <c r="IZ6" s="45"/>
      <c r="JA6" s="45"/>
      <c r="JB6" s="45"/>
      <c r="JC6" s="45"/>
    </row>
    <row r="7" spans="1:263" s="11" customFormat="1" ht="15" x14ac:dyDescent="0.25">
      <c r="A7" s="34" t="s">
        <v>179</v>
      </c>
      <c r="B7" s="34" t="s">
        <v>57</v>
      </c>
      <c r="C7" s="46" t="s">
        <v>37</v>
      </c>
      <c r="D7" s="46"/>
      <c r="E7" s="93">
        <v>1</v>
      </c>
      <c r="F7" s="93">
        <v>1</v>
      </c>
      <c r="G7" s="93">
        <v>1</v>
      </c>
      <c r="H7" s="93">
        <v>1</v>
      </c>
      <c r="I7" s="93">
        <v>1</v>
      </c>
      <c r="J7" s="93">
        <v>1</v>
      </c>
      <c r="K7" s="93">
        <v>1</v>
      </c>
      <c r="L7" s="93">
        <v>1</v>
      </c>
      <c r="M7" s="93">
        <v>1</v>
      </c>
      <c r="N7" s="93">
        <v>1</v>
      </c>
      <c r="O7" s="93">
        <v>1</v>
      </c>
      <c r="P7" s="93">
        <v>0.90909090909090917</v>
      </c>
      <c r="Q7" s="93">
        <v>0.86</v>
      </c>
      <c r="R7" s="93">
        <v>0.82</v>
      </c>
      <c r="S7" s="93">
        <v>0.77</v>
      </c>
      <c r="T7" s="93">
        <v>0.83599999999999997</v>
      </c>
      <c r="U7" s="93">
        <v>0.90199999999999991</v>
      </c>
      <c r="V7" s="93">
        <v>0.96799999999999997</v>
      </c>
      <c r="W7" s="93">
        <v>0.97099999999999997</v>
      </c>
      <c r="X7" s="93">
        <v>0.97</v>
      </c>
      <c r="Y7" s="93">
        <v>0.97</v>
      </c>
      <c r="Z7" s="93">
        <v>0.96699999999999997</v>
      </c>
      <c r="AA7" s="93">
        <v>0.96899999999999997</v>
      </c>
      <c r="AB7" s="93">
        <v>0.97499999999999998</v>
      </c>
      <c r="AC7" s="93">
        <v>0.96899999999999997</v>
      </c>
      <c r="AD7" s="93">
        <v>0.96499999999999997</v>
      </c>
      <c r="AE7" s="93">
        <v>0.96499999999999997</v>
      </c>
      <c r="AF7" s="93">
        <v>0.96599999999999997</v>
      </c>
      <c r="AG7" s="93">
        <v>0.96199999999999997</v>
      </c>
      <c r="AH7" s="93">
        <v>0.95899999999999996</v>
      </c>
      <c r="AI7" s="93">
        <v>0.95899999999999996</v>
      </c>
      <c r="AJ7" s="97">
        <v>0.95899999999999996</v>
      </c>
      <c r="AK7" s="97">
        <v>0.95899999999999996</v>
      </c>
      <c r="AL7" s="97">
        <v>0.95899999999999996</v>
      </c>
      <c r="AM7" s="97">
        <v>0.95899999999999996</v>
      </c>
      <c r="AN7" s="97">
        <v>0.95899999999999996</v>
      </c>
      <c r="AO7" s="97">
        <v>0.95899999999999996</v>
      </c>
      <c r="AP7" s="97">
        <v>0.95899999999999996</v>
      </c>
      <c r="AQ7" s="97">
        <v>0.95899999999999996</v>
      </c>
      <c r="AR7" s="97">
        <v>0.95899999999999996</v>
      </c>
      <c r="AS7" s="97">
        <v>0.95899999999999996</v>
      </c>
      <c r="AT7" s="97">
        <v>0.95899999999999996</v>
      </c>
      <c r="AU7" s="97">
        <v>0.95899999999999996</v>
      </c>
      <c r="AV7" s="97">
        <v>0.95899999999999996</v>
      </c>
      <c r="AW7" s="97">
        <v>0.95899999999999996</v>
      </c>
      <c r="AX7" s="97">
        <v>0.95899999999999996</v>
      </c>
    </row>
    <row r="8" spans="1:263" s="11" customFormat="1" ht="15" x14ac:dyDescent="0.25">
      <c r="A8" s="47"/>
      <c r="B8" s="47" t="s">
        <v>58</v>
      </c>
      <c r="C8" s="48" t="s">
        <v>37</v>
      </c>
      <c r="D8" s="48"/>
      <c r="E8" s="94">
        <v>0</v>
      </c>
      <c r="F8" s="94">
        <v>0</v>
      </c>
      <c r="G8" s="94">
        <v>0</v>
      </c>
      <c r="H8" s="94">
        <v>0</v>
      </c>
      <c r="I8" s="94">
        <v>0</v>
      </c>
      <c r="J8" s="94">
        <v>0</v>
      </c>
      <c r="K8" s="94">
        <v>0</v>
      </c>
      <c r="L8" s="94">
        <v>0</v>
      </c>
      <c r="M8" s="94">
        <v>0</v>
      </c>
      <c r="N8" s="94">
        <v>0</v>
      </c>
      <c r="O8" s="94">
        <v>0</v>
      </c>
      <c r="P8" s="94">
        <v>9.0909090909090912E-2</v>
      </c>
      <c r="Q8" s="94">
        <v>0.14000000000000001</v>
      </c>
      <c r="R8" s="94">
        <v>0.18</v>
      </c>
      <c r="S8" s="94">
        <v>0.23</v>
      </c>
      <c r="T8" s="94">
        <v>0.16400000000000001</v>
      </c>
      <c r="U8" s="94">
        <v>9.8000000000000004E-2</v>
      </c>
      <c r="V8" s="94">
        <v>3.2000000000000001E-2</v>
      </c>
      <c r="W8" s="94">
        <v>2.9000000000000001E-2</v>
      </c>
      <c r="X8" s="94">
        <v>0.03</v>
      </c>
      <c r="Y8" s="94">
        <v>0.03</v>
      </c>
      <c r="Z8" s="94">
        <v>3.3000000000000002E-2</v>
      </c>
      <c r="AA8" s="94">
        <v>3.1E-2</v>
      </c>
      <c r="AB8" s="94">
        <v>2.5000000000000001E-2</v>
      </c>
      <c r="AC8" s="94">
        <v>3.1E-2</v>
      </c>
      <c r="AD8" s="94">
        <v>3.5000000000000003E-2</v>
      </c>
      <c r="AE8" s="94">
        <v>3.5000000000000003E-2</v>
      </c>
      <c r="AF8" s="94">
        <v>3.4000000000000002E-2</v>
      </c>
      <c r="AG8" s="94">
        <v>3.7999999999999999E-2</v>
      </c>
      <c r="AH8" s="94">
        <v>4.1000000000000002E-2</v>
      </c>
      <c r="AI8" s="94">
        <v>4.1000000000000002E-2</v>
      </c>
      <c r="AJ8" s="98">
        <v>4.1000000000000002E-2</v>
      </c>
      <c r="AK8" s="98">
        <v>4.1000000000000002E-2</v>
      </c>
      <c r="AL8" s="98">
        <v>4.1000000000000002E-2</v>
      </c>
      <c r="AM8" s="98">
        <v>4.1000000000000002E-2</v>
      </c>
      <c r="AN8" s="98">
        <v>4.1000000000000002E-2</v>
      </c>
      <c r="AO8" s="98">
        <v>4.1000000000000002E-2</v>
      </c>
      <c r="AP8" s="98">
        <v>4.1000000000000002E-2</v>
      </c>
      <c r="AQ8" s="98">
        <v>4.1000000000000002E-2</v>
      </c>
      <c r="AR8" s="98">
        <v>4.1000000000000002E-2</v>
      </c>
      <c r="AS8" s="98">
        <v>4.1000000000000002E-2</v>
      </c>
      <c r="AT8" s="98">
        <v>4.1000000000000002E-2</v>
      </c>
      <c r="AU8" s="98">
        <v>4.1000000000000002E-2</v>
      </c>
      <c r="AV8" s="98">
        <v>4.1000000000000002E-2</v>
      </c>
      <c r="AW8" s="98">
        <v>4.1000000000000002E-2</v>
      </c>
      <c r="AX8" s="98">
        <v>4.1000000000000002E-2</v>
      </c>
    </row>
    <row r="9" spans="1:263" s="11" customFormat="1" ht="15" x14ac:dyDescent="0.25">
      <c r="A9" s="34" t="s">
        <v>180</v>
      </c>
      <c r="B9" s="34" t="s">
        <v>57</v>
      </c>
      <c r="C9" s="46" t="s">
        <v>37</v>
      </c>
      <c r="D9" s="46"/>
      <c r="E9" s="93">
        <v>1</v>
      </c>
      <c r="F9" s="93">
        <v>1</v>
      </c>
      <c r="G9" s="93">
        <v>1</v>
      </c>
      <c r="H9" s="93">
        <v>1</v>
      </c>
      <c r="I9" s="93">
        <v>1</v>
      </c>
      <c r="J9" s="93">
        <v>1</v>
      </c>
      <c r="K9" s="93">
        <v>1</v>
      </c>
      <c r="L9" s="93">
        <v>1</v>
      </c>
      <c r="M9" s="93">
        <v>1</v>
      </c>
      <c r="N9" s="93">
        <v>1</v>
      </c>
      <c r="O9" s="93">
        <v>1</v>
      </c>
      <c r="P9" s="93">
        <v>0.90909090909090917</v>
      </c>
      <c r="Q9" s="93">
        <v>0.86</v>
      </c>
      <c r="R9" s="93">
        <v>0.82</v>
      </c>
      <c r="S9" s="93">
        <v>0.77</v>
      </c>
      <c r="T9" s="93">
        <v>0.83</v>
      </c>
      <c r="U9" s="93">
        <v>0.88900000000000001</v>
      </c>
      <c r="V9" s="93">
        <v>0.94899999999999995</v>
      </c>
      <c r="W9" s="93">
        <v>0.95599999999999996</v>
      </c>
      <c r="X9" s="93">
        <v>0.95599999999999996</v>
      </c>
      <c r="Y9" s="93">
        <v>0.95599999999999996</v>
      </c>
      <c r="Z9" s="93">
        <v>0.95899999999999996</v>
      </c>
      <c r="AA9" s="93">
        <v>0.95499999999999996</v>
      </c>
      <c r="AB9" s="93">
        <v>0.94199999999999995</v>
      </c>
      <c r="AC9" s="93">
        <v>0.96499999999999997</v>
      </c>
      <c r="AD9" s="93">
        <v>0.96699999999999997</v>
      </c>
      <c r="AE9" s="93">
        <v>0.97199999999999998</v>
      </c>
      <c r="AF9" s="93">
        <v>0.96599999999999997</v>
      </c>
      <c r="AG9" s="93">
        <v>0.97399999999999998</v>
      </c>
      <c r="AH9" s="93">
        <v>0.96899999999999997</v>
      </c>
      <c r="AI9" s="93">
        <v>0.98799999999999999</v>
      </c>
      <c r="AJ9" s="97">
        <v>0.98799999999999999</v>
      </c>
      <c r="AK9" s="97">
        <v>0.98799999999999999</v>
      </c>
      <c r="AL9" s="97">
        <v>0.98799999999999999</v>
      </c>
      <c r="AM9" s="97">
        <v>0.98799999999999999</v>
      </c>
      <c r="AN9" s="97">
        <v>0.98799999999999999</v>
      </c>
      <c r="AO9" s="97">
        <v>0.98799999999999999</v>
      </c>
      <c r="AP9" s="97">
        <v>0.98799999999999999</v>
      </c>
      <c r="AQ9" s="97">
        <v>0.98799999999999999</v>
      </c>
      <c r="AR9" s="97">
        <v>0.98799999999999999</v>
      </c>
      <c r="AS9" s="97">
        <v>0.98799999999999999</v>
      </c>
      <c r="AT9" s="97">
        <v>0.98799999999999999</v>
      </c>
      <c r="AU9" s="97">
        <v>0.98799999999999999</v>
      </c>
      <c r="AV9" s="97">
        <v>0.98799999999999999</v>
      </c>
      <c r="AW9" s="97">
        <v>0.98799999999999999</v>
      </c>
      <c r="AX9" s="97">
        <v>0.98799999999999999</v>
      </c>
    </row>
    <row r="10" spans="1:263" s="11" customFormat="1" ht="15" x14ac:dyDescent="0.25">
      <c r="A10" s="47"/>
      <c r="B10" s="47" t="s">
        <v>58</v>
      </c>
      <c r="C10" s="48" t="s">
        <v>37</v>
      </c>
      <c r="D10" s="48"/>
      <c r="E10" s="94">
        <v>0</v>
      </c>
      <c r="F10" s="94">
        <v>0</v>
      </c>
      <c r="G10" s="94">
        <v>0</v>
      </c>
      <c r="H10" s="94">
        <v>0</v>
      </c>
      <c r="I10" s="94">
        <v>0</v>
      </c>
      <c r="J10" s="94">
        <v>0</v>
      </c>
      <c r="K10" s="94">
        <v>0</v>
      </c>
      <c r="L10" s="94">
        <v>0</v>
      </c>
      <c r="M10" s="94">
        <v>0</v>
      </c>
      <c r="N10" s="94">
        <v>0</v>
      </c>
      <c r="O10" s="94">
        <v>0</v>
      </c>
      <c r="P10" s="94">
        <v>9.0909090909090912E-2</v>
      </c>
      <c r="Q10" s="94">
        <v>0.14000000000000001</v>
      </c>
      <c r="R10" s="94">
        <v>0.18</v>
      </c>
      <c r="S10" s="94">
        <v>0.23</v>
      </c>
      <c r="T10" s="94">
        <v>0.17</v>
      </c>
      <c r="U10" s="94">
        <v>0.111</v>
      </c>
      <c r="V10" s="94">
        <v>5.0999999999999997E-2</v>
      </c>
      <c r="W10" s="94">
        <v>4.3999999999999997E-2</v>
      </c>
      <c r="X10" s="94">
        <v>4.3999999999999997E-2</v>
      </c>
      <c r="Y10" s="94">
        <v>4.3999999999999997E-2</v>
      </c>
      <c r="Z10" s="94">
        <v>4.1000000000000002E-2</v>
      </c>
      <c r="AA10" s="94">
        <v>4.4999999999999998E-2</v>
      </c>
      <c r="AB10" s="94">
        <v>5.8000000000000003E-2</v>
      </c>
      <c r="AC10" s="94">
        <v>3.5000000000000003E-2</v>
      </c>
      <c r="AD10" s="94">
        <v>3.3000000000000002E-2</v>
      </c>
      <c r="AE10" s="94">
        <v>2.8000000000000001E-2</v>
      </c>
      <c r="AF10" s="94">
        <v>3.4000000000000002E-2</v>
      </c>
      <c r="AG10" s="94">
        <v>2.5999999999999999E-2</v>
      </c>
      <c r="AH10" s="94">
        <v>3.1E-2</v>
      </c>
      <c r="AI10" s="94">
        <v>1.2E-2</v>
      </c>
      <c r="AJ10" s="98">
        <v>1.2E-2</v>
      </c>
      <c r="AK10" s="98">
        <v>1.2E-2</v>
      </c>
      <c r="AL10" s="98">
        <v>1.2E-2</v>
      </c>
      <c r="AM10" s="98">
        <v>1.2E-2</v>
      </c>
      <c r="AN10" s="98">
        <v>1.2E-2</v>
      </c>
      <c r="AO10" s="98">
        <v>1.2E-2</v>
      </c>
      <c r="AP10" s="98">
        <v>1.2E-2</v>
      </c>
      <c r="AQ10" s="98">
        <v>1.2E-2</v>
      </c>
      <c r="AR10" s="98">
        <v>1.2E-2</v>
      </c>
      <c r="AS10" s="98">
        <v>1.2E-2</v>
      </c>
      <c r="AT10" s="98">
        <v>1.2E-2</v>
      </c>
      <c r="AU10" s="98">
        <v>1.2E-2</v>
      </c>
      <c r="AV10" s="98">
        <v>1.2E-2</v>
      </c>
      <c r="AW10" s="98">
        <v>1.2E-2</v>
      </c>
      <c r="AX10" s="98">
        <v>1.2E-2</v>
      </c>
    </row>
    <row r="11" spans="1:263" s="11" customFormat="1" ht="15" x14ac:dyDescent="0.25">
      <c r="A11" s="34" t="s">
        <v>181</v>
      </c>
      <c r="B11" s="34" t="s">
        <v>59</v>
      </c>
      <c r="C11" s="46" t="s">
        <v>37</v>
      </c>
      <c r="D11" s="46"/>
      <c r="E11" s="96">
        <v>0.19600000000000001</v>
      </c>
      <c r="F11" s="96">
        <v>0.185</v>
      </c>
      <c r="G11" s="96">
        <v>0.17499999999999999</v>
      </c>
      <c r="H11" s="96">
        <v>0.16400000000000001</v>
      </c>
      <c r="I11" s="96">
        <v>0.153</v>
      </c>
      <c r="J11" s="96">
        <v>0.14199999999999999</v>
      </c>
      <c r="K11" s="96">
        <v>0.13200000000000001</v>
      </c>
      <c r="L11" s="96">
        <v>0.121</v>
      </c>
      <c r="M11" s="96">
        <v>0.11</v>
      </c>
      <c r="N11" s="96">
        <v>0.11</v>
      </c>
      <c r="O11" s="96">
        <v>0.1</v>
      </c>
      <c r="P11" s="96">
        <v>0.09</v>
      </c>
      <c r="Q11" s="96">
        <v>0.08</v>
      </c>
      <c r="R11" s="96">
        <v>0.08</v>
      </c>
      <c r="S11" s="96">
        <v>7.0000000000000007E-2</v>
      </c>
      <c r="T11" s="96">
        <v>0.06</v>
      </c>
      <c r="U11" s="96">
        <v>0.05</v>
      </c>
      <c r="V11" s="96">
        <v>0.04</v>
      </c>
      <c r="W11" s="96">
        <v>3.6999999999999998E-2</v>
      </c>
      <c r="X11" s="96">
        <v>3.1E-2</v>
      </c>
      <c r="Y11" s="96">
        <v>3.1E-2</v>
      </c>
      <c r="Z11" s="96">
        <v>2.5000000000000001E-2</v>
      </c>
      <c r="AA11" s="96">
        <v>2.3E-2</v>
      </c>
      <c r="AB11" s="96">
        <v>2.1000000000000001E-2</v>
      </c>
      <c r="AC11" s="96">
        <v>1.7999999999999999E-2</v>
      </c>
      <c r="AD11" s="96">
        <v>1.7000000000000001E-2</v>
      </c>
      <c r="AE11" s="96">
        <v>1.4E-2</v>
      </c>
      <c r="AF11" s="96">
        <v>1.2999999999999999E-2</v>
      </c>
      <c r="AG11" s="96">
        <v>1.0999999999999999E-2</v>
      </c>
      <c r="AH11" s="96">
        <v>8.9999999999999993E-3</v>
      </c>
      <c r="AI11" s="96">
        <v>8.9999999999999993E-3</v>
      </c>
      <c r="AJ11" s="97">
        <v>8.9999999999999993E-3</v>
      </c>
      <c r="AK11" s="97">
        <v>8.9999999999999993E-3</v>
      </c>
      <c r="AL11" s="97">
        <v>8.9999999999999993E-3</v>
      </c>
      <c r="AM11" s="97">
        <v>8.9999999999999993E-3</v>
      </c>
      <c r="AN11" s="97">
        <v>8.9999999999999993E-3</v>
      </c>
      <c r="AO11" s="97">
        <v>8.9999999999999993E-3</v>
      </c>
      <c r="AP11" s="97">
        <v>8.9999999999999993E-3</v>
      </c>
      <c r="AQ11" s="97">
        <v>8.9999999999999993E-3</v>
      </c>
      <c r="AR11" s="97">
        <v>8.9999999999999993E-3</v>
      </c>
      <c r="AS11" s="97">
        <v>8.9999999999999993E-3</v>
      </c>
      <c r="AT11" s="97">
        <v>8.9999999999999993E-3</v>
      </c>
      <c r="AU11" s="97">
        <v>8.9999999999999993E-3</v>
      </c>
      <c r="AV11" s="97">
        <v>8.9999999999999993E-3</v>
      </c>
      <c r="AW11" s="97">
        <v>8.9999999999999993E-3</v>
      </c>
      <c r="AX11" s="97">
        <v>8.9999999999999993E-3</v>
      </c>
    </row>
    <row r="12" spans="1:263" s="11" customFormat="1" ht="15" x14ac:dyDescent="0.25">
      <c r="A12" s="34"/>
      <c r="B12" s="34" t="s">
        <v>60</v>
      </c>
      <c r="C12" s="49">
        <v>20</v>
      </c>
      <c r="D12" s="49"/>
      <c r="E12" s="96">
        <v>0.19600000000000001</v>
      </c>
      <c r="F12" s="96">
        <v>0.185</v>
      </c>
      <c r="G12" s="96">
        <v>0.17499999999999999</v>
      </c>
      <c r="H12" s="96">
        <v>0.16400000000000001</v>
      </c>
      <c r="I12" s="96">
        <v>0.153</v>
      </c>
      <c r="J12" s="96">
        <v>0.14199999999999999</v>
      </c>
      <c r="K12" s="96">
        <v>0.13200000000000001</v>
      </c>
      <c r="L12" s="96">
        <v>0.121</v>
      </c>
      <c r="M12" s="96">
        <v>0.11</v>
      </c>
      <c r="N12" s="96">
        <v>0.11</v>
      </c>
      <c r="O12" s="96">
        <v>0.1</v>
      </c>
      <c r="P12" s="96">
        <v>0.09</v>
      </c>
      <c r="Q12" s="96">
        <v>0.08</v>
      </c>
      <c r="R12" s="96">
        <v>0.08</v>
      </c>
      <c r="S12" s="96">
        <v>7.0000000000000007E-2</v>
      </c>
      <c r="T12" s="96">
        <v>0.05</v>
      </c>
      <c r="U12" s="96">
        <v>0.03</v>
      </c>
      <c r="V12" s="96">
        <v>0.01</v>
      </c>
      <c r="W12" s="96">
        <v>8.0000000000000002E-3</v>
      </c>
      <c r="X12" s="96">
        <v>8.0000000000000002E-3</v>
      </c>
      <c r="Y12" s="96">
        <v>8.0000000000000002E-3</v>
      </c>
      <c r="Z12" s="96">
        <v>8.0000000000000002E-3</v>
      </c>
      <c r="AA12" s="96">
        <v>6.0000000000000001E-3</v>
      </c>
      <c r="AB12" s="96">
        <v>6.0000000000000001E-3</v>
      </c>
      <c r="AC12" s="96">
        <v>5.0000000000000001E-3</v>
      </c>
      <c r="AD12" s="96">
        <v>5.0000000000000001E-3</v>
      </c>
      <c r="AE12" s="96">
        <v>4.0000000000000001E-3</v>
      </c>
      <c r="AF12" s="96">
        <v>3.0000000000000001E-3</v>
      </c>
      <c r="AG12" s="96">
        <v>3.0000000000000001E-3</v>
      </c>
      <c r="AH12" s="96">
        <v>3.0000000000000001E-3</v>
      </c>
      <c r="AI12" s="96">
        <v>2E-3</v>
      </c>
      <c r="AJ12" s="97">
        <v>2E-3</v>
      </c>
      <c r="AK12" s="97">
        <v>2E-3</v>
      </c>
      <c r="AL12" s="97">
        <v>2E-3</v>
      </c>
      <c r="AM12" s="97">
        <v>2E-3</v>
      </c>
      <c r="AN12" s="97">
        <v>2E-3</v>
      </c>
      <c r="AO12" s="97">
        <v>2E-3</v>
      </c>
      <c r="AP12" s="97">
        <v>2E-3</v>
      </c>
      <c r="AQ12" s="97">
        <v>2E-3</v>
      </c>
      <c r="AR12" s="97">
        <v>2E-3</v>
      </c>
      <c r="AS12" s="97">
        <v>2E-3</v>
      </c>
      <c r="AT12" s="97">
        <v>2E-3</v>
      </c>
      <c r="AU12" s="97">
        <v>2E-3</v>
      </c>
      <c r="AV12" s="97">
        <v>2E-3</v>
      </c>
      <c r="AW12" s="97">
        <v>2E-3</v>
      </c>
      <c r="AX12" s="97">
        <v>2E-3</v>
      </c>
    </row>
    <row r="13" spans="1:263" s="11" customFormat="1" ht="15" x14ac:dyDescent="0.25">
      <c r="A13" s="34"/>
      <c r="B13" s="34" t="s">
        <v>61</v>
      </c>
      <c r="C13" s="49">
        <v>50</v>
      </c>
      <c r="D13" s="49"/>
      <c r="E13" s="96">
        <v>0.41199999999999998</v>
      </c>
      <c r="F13" s="96">
        <v>0.40400000000000003</v>
      </c>
      <c r="G13" s="96">
        <v>0.39600000000000002</v>
      </c>
      <c r="H13" s="96">
        <v>0.38900000000000001</v>
      </c>
      <c r="I13" s="96">
        <v>0.38100000000000001</v>
      </c>
      <c r="J13" s="96">
        <v>0.373</v>
      </c>
      <c r="K13" s="96">
        <v>0.36499999999999999</v>
      </c>
      <c r="L13" s="96">
        <v>0.35799999999999998</v>
      </c>
      <c r="M13" s="96">
        <v>0.35</v>
      </c>
      <c r="N13" s="96">
        <v>0.34</v>
      </c>
      <c r="O13" s="96">
        <v>0.33</v>
      </c>
      <c r="P13" s="96">
        <v>0.32</v>
      </c>
      <c r="Q13" s="96">
        <v>0.31</v>
      </c>
      <c r="R13" s="96">
        <v>0.3</v>
      </c>
      <c r="S13" s="96">
        <v>0.28000000000000003</v>
      </c>
      <c r="T13" s="96">
        <v>0.28800000000000003</v>
      </c>
      <c r="U13" s="96">
        <v>0.29600000000000004</v>
      </c>
      <c r="V13" s="96">
        <v>0.30399999999999999</v>
      </c>
      <c r="W13" s="96">
        <v>0.29699999999999999</v>
      </c>
      <c r="X13" s="96">
        <v>0.27300000000000002</v>
      </c>
      <c r="Y13" s="96">
        <v>0.27300000000000002</v>
      </c>
      <c r="Z13" s="96">
        <v>0.249</v>
      </c>
      <c r="AA13" s="96">
        <v>0.23300000000000001</v>
      </c>
      <c r="AB13" s="96">
        <v>0.216</v>
      </c>
      <c r="AC13" s="96">
        <v>0.20699999999999999</v>
      </c>
      <c r="AD13" s="96">
        <v>0.21199999999999999</v>
      </c>
      <c r="AE13" s="96">
        <v>0.19800000000000001</v>
      </c>
      <c r="AF13" s="96">
        <v>0.189</v>
      </c>
      <c r="AG13" s="96">
        <v>0.184</v>
      </c>
      <c r="AH13" s="96">
        <v>0.17199999999999999</v>
      </c>
      <c r="AI13" s="96">
        <v>0.154</v>
      </c>
      <c r="AJ13" s="97">
        <v>0.154</v>
      </c>
      <c r="AK13" s="97">
        <v>0.154</v>
      </c>
      <c r="AL13" s="97">
        <v>0.154</v>
      </c>
      <c r="AM13" s="97">
        <v>0.154</v>
      </c>
      <c r="AN13" s="97">
        <v>0.154</v>
      </c>
      <c r="AO13" s="97">
        <v>0.154</v>
      </c>
      <c r="AP13" s="97">
        <v>0.154</v>
      </c>
      <c r="AQ13" s="97">
        <v>0.154</v>
      </c>
      <c r="AR13" s="97">
        <v>0.154</v>
      </c>
      <c r="AS13" s="97">
        <v>0.154</v>
      </c>
      <c r="AT13" s="97">
        <v>0.154</v>
      </c>
      <c r="AU13" s="97">
        <v>0.154</v>
      </c>
      <c r="AV13" s="97">
        <v>0.154</v>
      </c>
      <c r="AW13" s="97">
        <v>0.154</v>
      </c>
      <c r="AX13" s="97">
        <v>0.154</v>
      </c>
    </row>
    <row r="14" spans="1:263" s="11" customFormat="1" ht="15" x14ac:dyDescent="0.25">
      <c r="A14" s="34"/>
      <c r="B14" s="34" t="s">
        <v>62</v>
      </c>
      <c r="C14" s="49">
        <v>0</v>
      </c>
      <c r="D14" s="49"/>
      <c r="E14" s="96">
        <v>0</v>
      </c>
      <c r="F14" s="96">
        <v>0</v>
      </c>
      <c r="G14" s="96">
        <v>0</v>
      </c>
      <c r="H14" s="96">
        <v>0</v>
      </c>
      <c r="I14" s="96">
        <v>0</v>
      </c>
      <c r="J14" s="96">
        <v>0</v>
      </c>
      <c r="K14" s="96">
        <v>0</v>
      </c>
      <c r="L14" s="96">
        <v>0</v>
      </c>
      <c r="M14" s="96">
        <v>0</v>
      </c>
      <c r="N14" s="96">
        <v>0</v>
      </c>
      <c r="O14" s="96">
        <v>0</v>
      </c>
      <c r="P14" s="96">
        <v>0</v>
      </c>
      <c r="Q14" s="96">
        <v>0</v>
      </c>
      <c r="R14" s="96">
        <v>0</v>
      </c>
      <c r="S14" s="96">
        <v>0</v>
      </c>
      <c r="T14" s="96">
        <v>0</v>
      </c>
      <c r="U14" s="96">
        <v>0</v>
      </c>
      <c r="V14" s="96">
        <v>0</v>
      </c>
      <c r="W14" s="96">
        <v>0</v>
      </c>
      <c r="X14" s="96">
        <v>0</v>
      </c>
      <c r="Y14" s="96">
        <v>0</v>
      </c>
      <c r="Z14" s="96">
        <v>1E-3</v>
      </c>
      <c r="AA14" s="96">
        <v>1E-3</v>
      </c>
      <c r="AB14" s="96">
        <v>2E-3</v>
      </c>
      <c r="AC14" s="96">
        <v>3.0000000000000001E-3</v>
      </c>
      <c r="AD14" s="96">
        <v>8.9999999999999993E-3</v>
      </c>
      <c r="AE14" s="96">
        <v>1.4E-2</v>
      </c>
      <c r="AF14" s="96">
        <v>3.1E-2</v>
      </c>
      <c r="AG14" s="96">
        <v>4.2000000000000003E-2</v>
      </c>
      <c r="AH14" s="96">
        <v>3.9E-2</v>
      </c>
      <c r="AI14" s="96">
        <v>3.5999999999999997E-2</v>
      </c>
      <c r="AJ14" s="97">
        <v>3.5999999999999997E-2</v>
      </c>
      <c r="AK14" s="97">
        <v>3.5999999999999997E-2</v>
      </c>
      <c r="AL14" s="97">
        <v>3.5999999999999997E-2</v>
      </c>
      <c r="AM14" s="97">
        <v>3.5999999999999997E-2</v>
      </c>
      <c r="AN14" s="97">
        <v>3.5999999999999997E-2</v>
      </c>
      <c r="AO14" s="97">
        <v>3.5999999999999997E-2</v>
      </c>
      <c r="AP14" s="97">
        <v>3.5999999999999997E-2</v>
      </c>
      <c r="AQ14" s="97">
        <v>3.5999999999999997E-2</v>
      </c>
      <c r="AR14" s="97">
        <v>3.5999999999999997E-2</v>
      </c>
      <c r="AS14" s="97">
        <v>3.5999999999999997E-2</v>
      </c>
      <c r="AT14" s="97">
        <v>3.5999999999999997E-2</v>
      </c>
      <c r="AU14" s="97">
        <v>3.5999999999999997E-2</v>
      </c>
      <c r="AV14" s="97">
        <v>3.5999999999999997E-2</v>
      </c>
      <c r="AW14" s="97">
        <v>3.5999999999999997E-2</v>
      </c>
      <c r="AX14" s="97">
        <v>3.5999999999999997E-2</v>
      </c>
    </row>
    <row r="15" spans="1:263" s="11" customFormat="1" ht="15" x14ac:dyDescent="0.25">
      <c r="A15" s="34"/>
      <c r="B15" s="34" t="s">
        <v>182</v>
      </c>
      <c r="C15" s="49" t="s">
        <v>183</v>
      </c>
      <c r="D15" s="49"/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6">
        <v>0</v>
      </c>
      <c r="M15" s="96">
        <v>0</v>
      </c>
      <c r="N15" s="96">
        <v>0</v>
      </c>
      <c r="O15" s="96">
        <v>0</v>
      </c>
      <c r="P15" s="96">
        <v>0</v>
      </c>
      <c r="Q15" s="96">
        <v>0</v>
      </c>
      <c r="R15" s="96">
        <v>0</v>
      </c>
      <c r="S15" s="96">
        <v>0</v>
      </c>
      <c r="T15" s="96">
        <v>0</v>
      </c>
      <c r="U15" s="96">
        <v>0</v>
      </c>
      <c r="V15" s="96">
        <v>0</v>
      </c>
      <c r="W15" s="96">
        <v>0</v>
      </c>
      <c r="X15" s="96">
        <v>2E-3</v>
      </c>
      <c r="Y15" s="96">
        <v>2E-3</v>
      </c>
      <c r="Z15" s="96">
        <v>2.5999999999999999E-2</v>
      </c>
      <c r="AA15" s="96">
        <v>4.8000000000000001E-2</v>
      </c>
      <c r="AB15" s="96">
        <v>8.2000000000000003E-2</v>
      </c>
      <c r="AC15" s="96">
        <v>6.0999999999999999E-2</v>
      </c>
      <c r="AD15" s="96">
        <v>6.2E-2</v>
      </c>
      <c r="AE15" s="96">
        <v>7.4999999999999997E-2</v>
      </c>
      <c r="AF15" s="96">
        <v>8.7999999999999995E-2</v>
      </c>
      <c r="AG15" s="96">
        <v>0.105</v>
      </c>
      <c r="AH15" s="96">
        <v>0.1</v>
      </c>
      <c r="AI15" s="96">
        <v>0.10299999999999999</v>
      </c>
      <c r="AJ15" s="97">
        <v>0.10299999999999999</v>
      </c>
      <c r="AK15" s="97">
        <v>0.10299999999999999</v>
      </c>
      <c r="AL15" s="97">
        <v>0.10299999999999999</v>
      </c>
      <c r="AM15" s="97">
        <v>0.10299999999999999</v>
      </c>
      <c r="AN15" s="97">
        <v>0.10299999999999999</v>
      </c>
      <c r="AO15" s="97">
        <v>0.10299999999999999</v>
      </c>
      <c r="AP15" s="97">
        <v>0.10299999999999999</v>
      </c>
      <c r="AQ15" s="97">
        <v>0.10299999999999999</v>
      </c>
      <c r="AR15" s="97">
        <v>0.10299999999999999</v>
      </c>
      <c r="AS15" s="97">
        <v>0.10299999999999999</v>
      </c>
      <c r="AT15" s="97">
        <v>0.10299999999999999</v>
      </c>
      <c r="AU15" s="97">
        <v>0.10299999999999999</v>
      </c>
      <c r="AV15" s="97">
        <v>0.10299999999999999</v>
      </c>
      <c r="AW15" s="97">
        <v>0.10299999999999999</v>
      </c>
      <c r="AX15" s="97">
        <v>0.10299999999999999</v>
      </c>
    </row>
    <row r="16" spans="1:263" s="11" customFormat="1" ht="15" x14ac:dyDescent="0.25">
      <c r="A16" s="34"/>
      <c r="B16" s="34" t="s">
        <v>63</v>
      </c>
      <c r="C16" s="49">
        <v>0</v>
      </c>
      <c r="D16" s="49"/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6">
        <v>0</v>
      </c>
      <c r="M16" s="96">
        <v>0</v>
      </c>
      <c r="N16" s="96">
        <v>0</v>
      </c>
      <c r="O16" s="96">
        <v>0</v>
      </c>
      <c r="P16" s="96">
        <v>0</v>
      </c>
      <c r="Q16" s="96">
        <v>0</v>
      </c>
      <c r="R16" s="96">
        <v>0</v>
      </c>
      <c r="S16" s="96">
        <v>0</v>
      </c>
      <c r="T16" s="96">
        <v>0</v>
      </c>
      <c r="U16" s="96">
        <v>0</v>
      </c>
      <c r="V16" s="96">
        <v>0</v>
      </c>
      <c r="W16" s="96">
        <v>0</v>
      </c>
      <c r="X16" s="96">
        <v>0</v>
      </c>
      <c r="Y16" s="96">
        <v>0</v>
      </c>
      <c r="Z16" s="96">
        <v>2.8000000000000001E-2</v>
      </c>
      <c r="AA16" s="96">
        <v>3.3000000000000002E-2</v>
      </c>
      <c r="AB16" s="96">
        <v>0.04</v>
      </c>
      <c r="AC16" s="96">
        <v>4.1000000000000002E-2</v>
      </c>
      <c r="AD16" s="96">
        <v>2.8000000000000001E-2</v>
      </c>
      <c r="AE16" s="96">
        <v>2.7E-2</v>
      </c>
      <c r="AF16" s="96">
        <v>2.7E-2</v>
      </c>
      <c r="AG16" s="96">
        <v>3.2000000000000001E-2</v>
      </c>
      <c r="AH16" s="96">
        <v>3.3000000000000002E-2</v>
      </c>
      <c r="AI16" s="96">
        <v>3.6999999999999998E-2</v>
      </c>
      <c r="AJ16" s="97">
        <v>3.6999999999999998E-2</v>
      </c>
      <c r="AK16" s="97">
        <v>3.6999999999999998E-2</v>
      </c>
      <c r="AL16" s="97">
        <v>3.6999999999999998E-2</v>
      </c>
      <c r="AM16" s="97">
        <v>3.6999999999999998E-2</v>
      </c>
      <c r="AN16" s="97">
        <v>3.6999999999999998E-2</v>
      </c>
      <c r="AO16" s="97">
        <v>3.6999999999999998E-2</v>
      </c>
      <c r="AP16" s="97">
        <v>3.6999999999999998E-2</v>
      </c>
      <c r="AQ16" s="97">
        <v>3.6999999999999998E-2</v>
      </c>
      <c r="AR16" s="97">
        <v>3.6999999999999998E-2</v>
      </c>
      <c r="AS16" s="97">
        <v>3.6999999999999998E-2</v>
      </c>
      <c r="AT16" s="97">
        <v>3.6999999999999998E-2</v>
      </c>
      <c r="AU16" s="97">
        <v>3.6999999999999998E-2</v>
      </c>
      <c r="AV16" s="97">
        <v>3.6999999999999998E-2</v>
      </c>
      <c r="AW16" s="97">
        <v>3.6999999999999998E-2</v>
      </c>
      <c r="AX16" s="97">
        <v>3.6999999999999998E-2</v>
      </c>
    </row>
    <row r="17" spans="1:50" s="11" customFormat="1" ht="15" x14ac:dyDescent="0.25">
      <c r="A17" s="34"/>
      <c r="B17" s="34" t="s">
        <v>64</v>
      </c>
      <c r="C17" s="49">
        <v>10</v>
      </c>
      <c r="D17" s="49"/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6">
        <v>0</v>
      </c>
      <c r="M17" s="96">
        <v>0</v>
      </c>
      <c r="N17" s="96">
        <v>0</v>
      </c>
      <c r="O17" s="96">
        <v>0</v>
      </c>
      <c r="P17" s="96">
        <v>0</v>
      </c>
      <c r="Q17" s="96">
        <v>0</v>
      </c>
      <c r="R17" s="96">
        <v>0</v>
      </c>
      <c r="S17" s="96">
        <v>0</v>
      </c>
      <c r="T17" s="96">
        <v>0</v>
      </c>
      <c r="U17" s="96">
        <v>0</v>
      </c>
      <c r="V17" s="96">
        <v>0</v>
      </c>
      <c r="W17" s="96">
        <v>0</v>
      </c>
      <c r="X17" s="96">
        <v>0</v>
      </c>
      <c r="Y17" s="96">
        <v>0</v>
      </c>
      <c r="Z17" s="96">
        <v>5.0000000000000001E-3</v>
      </c>
      <c r="AA17" s="96">
        <v>6.0000000000000001E-3</v>
      </c>
      <c r="AB17" s="96">
        <v>2E-3</v>
      </c>
      <c r="AC17" s="96">
        <v>1.0999999999999999E-2</v>
      </c>
      <c r="AD17" s="96">
        <v>0.01</v>
      </c>
      <c r="AE17" s="96">
        <v>1.0999999999999999E-2</v>
      </c>
      <c r="AF17" s="96">
        <v>0.01</v>
      </c>
      <c r="AG17" s="96">
        <v>1.2E-2</v>
      </c>
      <c r="AH17" s="96">
        <v>1.4E-2</v>
      </c>
      <c r="AI17" s="96">
        <v>1.6E-2</v>
      </c>
      <c r="AJ17" s="97">
        <v>1.6E-2</v>
      </c>
      <c r="AK17" s="97">
        <v>1.6E-2</v>
      </c>
      <c r="AL17" s="97">
        <v>1.6E-2</v>
      </c>
      <c r="AM17" s="97">
        <v>1.6E-2</v>
      </c>
      <c r="AN17" s="97">
        <v>1.6E-2</v>
      </c>
      <c r="AO17" s="97">
        <v>1.6E-2</v>
      </c>
      <c r="AP17" s="97">
        <v>1.6E-2</v>
      </c>
      <c r="AQ17" s="97">
        <v>1.6E-2</v>
      </c>
      <c r="AR17" s="97">
        <v>1.6E-2</v>
      </c>
      <c r="AS17" s="97">
        <v>1.6E-2</v>
      </c>
      <c r="AT17" s="97">
        <v>1.6E-2</v>
      </c>
      <c r="AU17" s="97">
        <v>1.6E-2</v>
      </c>
      <c r="AV17" s="97">
        <v>1.6E-2</v>
      </c>
      <c r="AW17" s="97">
        <v>1.6E-2</v>
      </c>
      <c r="AX17" s="97">
        <v>1.6E-2</v>
      </c>
    </row>
    <row r="18" spans="1:50" s="11" customFormat="1" ht="15" x14ac:dyDescent="0.25">
      <c r="A18" s="34"/>
      <c r="B18" s="34" t="s">
        <v>57</v>
      </c>
      <c r="C18" s="46" t="s">
        <v>37</v>
      </c>
      <c r="D18" s="46"/>
      <c r="E18" s="96">
        <v>3.1E-2</v>
      </c>
      <c r="F18" s="96">
        <v>2.7E-2</v>
      </c>
      <c r="G18" s="96">
        <v>2.3E-2</v>
      </c>
      <c r="H18" s="96">
        <v>1.9E-2</v>
      </c>
      <c r="I18" s="96">
        <v>1.4999999999999999E-2</v>
      </c>
      <c r="J18" s="96">
        <v>1.2E-2</v>
      </c>
      <c r="K18" s="96">
        <v>8.0000000000000002E-3</v>
      </c>
      <c r="L18" s="96">
        <v>4.0000000000000001E-3</v>
      </c>
      <c r="M18" s="96">
        <v>0</v>
      </c>
      <c r="N18" s="96">
        <v>0</v>
      </c>
      <c r="O18" s="96">
        <v>0</v>
      </c>
      <c r="P18" s="96">
        <v>0</v>
      </c>
      <c r="Q18" s="96">
        <v>0</v>
      </c>
      <c r="R18" s="96">
        <v>0</v>
      </c>
      <c r="S18" s="96">
        <v>0</v>
      </c>
      <c r="T18" s="96">
        <v>0.189</v>
      </c>
      <c r="U18" s="96">
        <v>0.378</v>
      </c>
      <c r="V18" s="96">
        <v>0.56599999999999995</v>
      </c>
      <c r="W18" s="96">
        <v>0.57499999999999996</v>
      </c>
      <c r="X18" s="96">
        <v>0.60299999999999998</v>
      </c>
      <c r="Y18" s="96">
        <v>0.60399999999999998</v>
      </c>
      <c r="Z18" s="96">
        <v>0.57999999999999996</v>
      </c>
      <c r="AA18" s="96">
        <v>0.57299999999999995</v>
      </c>
      <c r="AB18" s="96">
        <v>0.56799999999999995</v>
      </c>
      <c r="AC18" s="96">
        <v>0.58399999999999996</v>
      </c>
      <c r="AD18" s="96">
        <v>0.57899999999999996</v>
      </c>
      <c r="AE18" s="96">
        <v>0.58399999999999996</v>
      </c>
      <c r="AF18" s="96">
        <v>0.56599999999999995</v>
      </c>
      <c r="AG18" s="96">
        <v>0.54600000000000004</v>
      </c>
      <c r="AH18" s="96">
        <v>0.56399999999999995</v>
      </c>
      <c r="AI18" s="96">
        <v>0.57999999999999996</v>
      </c>
      <c r="AJ18" s="97">
        <v>0.57999999999999996</v>
      </c>
      <c r="AK18" s="97">
        <v>0.57999999999999996</v>
      </c>
      <c r="AL18" s="97">
        <v>0.57999999999999996</v>
      </c>
      <c r="AM18" s="97">
        <v>0.57999999999999996</v>
      </c>
      <c r="AN18" s="97">
        <v>0.57999999999999996</v>
      </c>
      <c r="AO18" s="97">
        <v>0.57999999999999996</v>
      </c>
      <c r="AP18" s="97">
        <v>0.57999999999999996</v>
      </c>
      <c r="AQ18" s="97">
        <v>0.57999999999999996</v>
      </c>
      <c r="AR18" s="97">
        <v>0.57999999999999996</v>
      </c>
      <c r="AS18" s="97">
        <v>0.57999999999999996</v>
      </c>
      <c r="AT18" s="97">
        <v>0.57999999999999996</v>
      </c>
      <c r="AU18" s="97">
        <v>0.57999999999999996</v>
      </c>
      <c r="AV18" s="97">
        <v>0.57999999999999996</v>
      </c>
      <c r="AW18" s="97">
        <v>0.57999999999999996</v>
      </c>
      <c r="AX18" s="97">
        <v>0.57999999999999996</v>
      </c>
    </row>
    <row r="19" spans="1:50" s="11" customFormat="1" ht="15" x14ac:dyDescent="0.25">
      <c r="A19" s="34"/>
      <c r="B19" s="34" t="s">
        <v>65</v>
      </c>
      <c r="C19" s="49">
        <v>0</v>
      </c>
      <c r="D19" s="49"/>
      <c r="E19" s="96">
        <v>0.10199999999999999</v>
      </c>
      <c r="F19" s="96">
        <v>0.123</v>
      </c>
      <c r="G19" s="96">
        <v>0.14199999999999999</v>
      </c>
      <c r="H19" s="96">
        <v>0.16300000000000001</v>
      </c>
      <c r="I19" s="96">
        <v>0.184</v>
      </c>
      <c r="J19" s="96">
        <v>0.20399999999999999</v>
      </c>
      <c r="K19" s="96">
        <v>0.224</v>
      </c>
      <c r="L19" s="96">
        <v>0.245</v>
      </c>
      <c r="M19" s="96">
        <v>0.27</v>
      </c>
      <c r="N19" s="96">
        <v>0.28999999999999998</v>
      </c>
      <c r="O19" s="96">
        <v>0.33</v>
      </c>
      <c r="P19" s="96">
        <v>0.37</v>
      </c>
      <c r="Q19" s="96">
        <v>0.41</v>
      </c>
      <c r="R19" s="96">
        <v>0.45</v>
      </c>
      <c r="S19" s="96">
        <v>0.48</v>
      </c>
      <c r="T19" s="96">
        <v>0.33600000000000002</v>
      </c>
      <c r="U19" s="96">
        <v>0.191</v>
      </c>
      <c r="V19" s="96">
        <v>4.7E-2</v>
      </c>
      <c r="W19" s="96">
        <v>4.3999999999999997E-2</v>
      </c>
      <c r="X19" s="96">
        <v>4.2000000000000003E-2</v>
      </c>
      <c r="Y19" s="96">
        <v>4.2000000000000003E-2</v>
      </c>
      <c r="Z19" s="96">
        <v>3.7999999999999999E-2</v>
      </c>
      <c r="AA19" s="96">
        <v>3.4000000000000002E-2</v>
      </c>
      <c r="AB19" s="96">
        <v>3.4000000000000002E-2</v>
      </c>
      <c r="AC19" s="96">
        <v>0.03</v>
      </c>
      <c r="AD19" s="96">
        <v>3.3000000000000002E-2</v>
      </c>
      <c r="AE19" s="96">
        <v>2.1999999999999999E-2</v>
      </c>
      <c r="AF19" s="96">
        <v>2.3E-2</v>
      </c>
      <c r="AG19" s="96">
        <v>2.4E-2</v>
      </c>
      <c r="AH19" s="96">
        <v>2.5999999999999999E-2</v>
      </c>
      <c r="AI19" s="96">
        <v>2.5000000000000001E-2</v>
      </c>
      <c r="AJ19" s="97">
        <v>2.5000000000000001E-2</v>
      </c>
      <c r="AK19" s="97">
        <v>2.5000000000000001E-2</v>
      </c>
      <c r="AL19" s="97">
        <v>2.5000000000000001E-2</v>
      </c>
      <c r="AM19" s="97">
        <v>2.5000000000000001E-2</v>
      </c>
      <c r="AN19" s="97">
        <v>2.5000000000000001E-2</v>
      </c>
      <c r="AO19" s="97">
        <v>2.5000000000000001E-2</v>
      </c>
      <c r="AP19" s="97">
        <v>2.5000000000000001E-2</v>
      </c>
      <c r="AQ19" s="97">
        <v>2.5000000000000001E-2</v>
      </c>
      <c r="AR19" s="97">
        <v>2.5000000000000001E-2</v>
      </c>
      <c r="AS19" s="97">
        <v>2.5000000000000001E-2</v>
      </c>
      <c r="AT19" s="97">
        <v>2.5000000000000001E-2</v>
      </c>
      <c r="AU19" s="97">
        <v>2.5000000000000001E-2</v>
      </c>
      <c r="AV19" s="97">
        <v>2.5000000000000001E-2</v>
      </c>
      <c r="AW19" s="97">
        <v>2.5000000000000001E-2</v>
      </c>
      <c r="AX19" s="97">
        <v>2.5000000000000001E-2</v>
      </c>
    </row>
    <row r="20" spans="1:50" s="11" customFormat="1" ht="15" x14ac:dyDescent="0.25">
      <c r="A20" s="34"/>
      <c r="B20" s="34" t="s">
        <v>66</v>
      </c>
      <c r="C20" s="49">
        <v>85</v>
      </c>
      <c r="D20" s="49"/>
      <c r="E20" s="96">
        <v>4.2000000000000003E-2</v>
      </c>
      <c r="F20" s="96">
        <v>5.0999999999999997E-2</v>
      </c>
      <c r="G20" s="96">
        <v>5.8999999999999997E-2</v>
      </c>
      <c r="H20" s="96">
        <v>6.8000000000000005E-2</v>
      </c>
      <c r="I20" s="96">
        <v>7.5999999999999998E-2</v>
      </c>
      <c r="J20" s="96">
        <v>8.5000000000000006E-2</v>
      </c>
      <c r="K20" s="96">
        <v>9.2999999999999999E-2</v>
      </c>
      <c r="L20" s="96">
        <v>0.10100000000000001</v>
      </c>
      <c r="M20" s="96">
        <v>0.11</v>
      </c>
      <c r="N20" s="96">
        <v>0.1</v>
      </c>
      <c r="O20" s="96">
        <v>0.09</v>
      </c>
      <c r="P20" s="96">
        <v>0.08</v>
      </c>
      <c r="Q20" s="96">
        <v>7.0000000000000007E-2</v>
      </c>
      <c r="R20" s="96">
        <v>0.05</v>
      </c>
      <c r="S20" s="96">
        <v>0.06</v>
      </c>
      <c r="T20" s="96">
        <v>4.3999999999999997E-2</v>
      </c>
      <c r="U20" s="96">
        <v>2.7E-2</v>
      </c>
      <c r="V20" s="96">
        <v>1.0999999999999999E-2</v>
      </c>
      <c r="W20" s="96">
        <v>1.4E-2</v>
      </c>
      <c r="X20" s="96">
        <v>1.6E-2</v>
      </c>
      <c r="Y20" s="96">
        <v>1.6E-2</v>
      </c>
      <c r="Z20" s="96">
        <v>1.4E-2</v>
      </c>
      <c r="AA20" s="96">
        <v>1.2E-2</v>
      </c>
      <c r="AB20" s="96">
        <v>1.0999999999999999E-2</v>
      </c>
      <c r="AC20" s="96">
        <v>1.2E-2</v>
      </c>
      <c r="AD20" s="96">
        <v>1.2999999999999999E-2</v>
      </c>
      <c r="AE20" s="96">
        <v>1.7000000000000001E-2</v>
      </c>
      <c r="AF20" s="96">
        <v>2.1000000000000001E-2</v>
      </c>
      <c r="AG20" s="96">
        <v>1.6E-2</v>
      </c>
      <c r="AH20" s="96">
        <v>1.7999999999999999E-2</v>
      </c>
      <c r="AI20" s="96">
        <v>1.4E-2</v>
      </c>
      <c r="AJ20" s="97">
        <v>1.4E-2</v>
      </c>
      <c r="AK20" s="97">
        <v>1.4E-2</v>
      </c>
      <c r="AL20" s="97">
        <v>1.4E-2</v>
      </c>
      <c r="AM20" s="97">
        <v>1.4E-2</v>
      </c>
      <c r="AN20" s="97">
        <v>1.4E-2</v>
      </c>
      <c r="AO20" s="97">
        <v>1.4E-2</v>
      </c>
      <c r="AP20" s="97">
        <v>1.4E-2</v>
      </c>
      <c r="AQ20" s="97">
        <v>1.4E-2</v>
      </c>
      <c r="AR20" s="97">
        <v>1.4E-2</v>
      </c>
      <c r="AS20" s="97">
        <v>1.4E-2</v>
      </c>
      <c r="AT20" s="97">
        <v>1.4E-2</v>
      </c>
      <c r="AU20" s="97">
        <v>1.4E-2</v>
      </c>
      <c r="AV20" s="97">
        <v>1.4E-2</v>
      </c>
      <c r="AW20" s="97">
        <v>1.4E-2</v>
      </c>
      <c r="AX20" s="97">
        <v>1.4E-2</v>
      </c>
    </row>
    <row r="21" spans="1:50" s="11" customFormat="1" ht="15" x14ac:dyDescent="0.25">
      <c r="A21" s="34"/>
      <c r="B21" s="34" t="s">
        <v>67</v>
      </c>
      <c r="C21" s="49">
        <v>0</v>
      </c>
      <c r="D21" s="49"/>
      <c r="E21" s="96">
        <v>8.0000000000000002E-3</v>
      </c>
      <c r="F21" s="96">
        <v>8.9999999999999993E-3</v>
      </c>
      <c r="G21" s="96">
        <v>1.0999999999999999E-2</v>
      </c>
      <c r="H21" s="96">
        <v>1.2E-2</v>
      </c>
      <c r="I21" s="96">
        <v>1.4E-2</v>
      </c>
      <c r="J21" s="96">
        <v>1.4999999999999999E-2</v>
      </c>
      <c r="K21" s="96">
        <v>1.7000000000000001E-2</v>
      </c>
      <c r="L21" s="96">
        <v>1.7999999999999999E-2</v>
      </c>
      <c r="M21" s="96">
        <v>0.02</v>
      </c>
      <c r="N21" s="96">
        <v>0.02</v>
      </c>
      <c r="O21" s="96">
        <v>0.02</v>
      </c>
      <c r="P21" s="96">
        <v>0.02</v>
      </c>
      <c r="Q21" s="96">
        <v>0.02</v>
      </c>
      <c r="R21" s="96">
        <v>0.01</v>
      </c>
      <c r="S21" s="96">
        <v>0.01</v>
      </c>
      <c r="T21" s="96">
        <v>0.01</v>
      </c>
      <c r="U21" s="96">
        <v>1.0999999999999999E-2</v>
      </c>
      <c r="V21" s="96">
        <v>1.2E-2</v>
      </c>
      <c r="W21" s="96">
        <v>1.2999999999999999E-2</v>
      </c>
      <c r="X21" s="96">
        <v>1.2999999999999999E-2</v>
      </c>
      <c r="Y21" s="96">
        <v>1.2999999999999999E-2</v>
      </c>
      <c r="Z21" s="96">
        <v>1.7000000000000001E-2</v>
      </c>
      <c r="AA21" s="96">
        <v>1.9E-2</v>
      </c>
      <c r="AB21" s="96">
        <v>7.0000000000000001E-3</v>
      </c>
      <c r="AC21" s="96">
        <v>1.7000000000000001E-2</v>
      </c>
      <c r="AD21" s="96">
        <v>1.7999999999999999E-2</v>
      </c>
      <c r="AE21" s="96">
        <v>0.02</v>
      </c>
      <c r="AF21" s="96">
        <v>1.4E-2</v>
      </c>
      <c r="AG21" s="96">
        <v>1.0999999999999999E-2</v>
      </c>
      <c r="AH21" s="96">
        <v>1.0999999999999999E-2</v>
      </c>
      <c r="AI21" s="96">
        <v>1.6E-2</v>
      </c>
      <c r="AJ21" s="97">
        <v>1.6E-2</v>
      </c>
      <c r="AK21" s="97">
        <v>1.6E-2</v>
      </c>
      <c r="AL21" s="97">
        <v>1.6E-2</v>
      </c>
      <c r="AM21" s="97">
        <v>1.6E-2</v>
      </c>
      <c r="AN21" s="97">
        <v>1.6E-2</v>
      </c>
      <c r="AO21" s="97">
        <v>1.6E-2</v>
      </c>
      <c r="AP21" s="97">
        <v>1.6E-2</v>
      </c>
      <c r="AQ21" s="97">
        <v>1.6E-2</v>
      </c>
      <c r="AR21" s="97">
        <v>1.6E-2</v>
      </c>
      <c r="AS21" s="97">
        <v>1.6E-2</v>
      </c>
      <c r="AT21" s="97">
        <v>1.6E-2</v>
      </c>
      <c r="AU21" s="97">
        <v>1.6E-2</v>
      </c>
      <c r="AV21" s="97">
        <v>1.6E-2</v>
      </c>
      <c r="AW21" s="97">
        <v>1.6E-2</v>
      </c>
      <c r="AX21" s="97">
        <v>1.6E-2</v>
      </c>
    </row>
    <row r="22" spans="1:50" s="11" customFormat="1" ht="15" x14ac:dyDescent="0.25">
      <c r="A22" s="47"/>
      <c r="B22" s="47" t="s">
        <v>68</v>
      </c>
      <c r="C22" s="50">
        <v>0</v>
      </c>
      <c r="D22" s="50"/>
      <c r="E22" s="94">
        <v>1.2999999999999999E-2</v>
      </c>
      <c r="F22" s="94">
        <v>1.6E-2</v>
      </c>
      <c r="G22" s="94">
        <v>1.9E-2</v>
      </c>
      <c r="H22" s="94">
        <v>2.1000000000000001E-2</v>
      </c>
      <c r="I22" s="94">
        <v>2.4E-2</v>
      </c>
      <c r="J22" s="94">
        <v>2.7E-2</v>
      </c>
      <c r="K22" s="94">
        <v>2.9000000000000001E-2</v>
      </c>
      <c r="L22" s="94">
        <v>3.2000000000000001E-2</v>
      </c>
      <c r="M22" s="94">
        <v>0.03</v>
      </c>
      <c r="N22" s="94">
        <v>0.03</v>
      </c>
      <c r="O22" s="94">
        <v>0.03</v>
      </c>
      <c r="P22" s="94">
        <v>0.03</v>
      </c>
      <c r="Q22" s="94">
        <v>0.03</v>
      </c>
      <c r="R22" s="94">
        <v>0.03</v>
      </c>
      <c r="S22" s="94">
        <v>0.03</v>
      </c>
      <c r="T22" s="94">
        <v>2.3E-2</v>
      </c>
      <c r="U22" s="94">
        <v>1.6E-2</v>
      </c>
      <c r="V22" s="94">
        <v>8.9999999999999993E-3</v>
      </c>
      <c r="W22" s="94">
        <v>8.9999999999999993E-3</v>
      </c>
      <c r="X22" s="94">
        <v>1.0999999999999999E-2</v>
      </c>
      <c r="Y22" s="94">
        <v>1.0999999999999999E-2</v>
      </c>
      <c r="Z22" s="94">
        <v>8.9999999999999993E-3</v>
      </c>
      <c r="AA22" s="94">
        <v>1.2E-2</v>
      </c>
      <c r="AB22" s="94">
        <v>1.0999999999999999E-2</v>
      </c>
      <c r="AC22" s="94">
        <v>1.0999999999999999E-2</v>
      </c>
      <c r="AD22" s="94">
        <v>1.4E-2</v>
      </c>
      <c r="AE22" s="94">
        <v>1.4E-2</v>
      </c>
      <c r="AF22" s="94">
        <v>1.4999999999999999E-2</v>
      </c>
      <c r="AG22" s="94">
        <v>1.4E-2</v>
      </c>
      <c r="AH22" s="94">
        <v>1.0999999999999999E-2</v>
      </c>
      <c r="AI22" s="94">
        <v>8.0000000000000002E-3</v>
      </c>
      <c r="AJ22" s="98">
        <v>8.0000000000000002E-3</v>
      </c>
      <c r="AK22" s="98">
        <v>8.0000000000000002E-3</v>
      </c>
      <c r="AL22" s="98">
        <v>8.0000000000000002E-3</v>
      </c>
      <c r="AM22" s="98">
        <v>8.0000000000000002E-3</v>
      </c>
      <c r="AN22" s="98">
        <v>8.0000000000000002E-3</v>
      </c>
      <c r="AO22" s="98">
        <v>8.0000000000000002E-3</v>
      </c>
      <c r="AP22" s="98">
        <v>8.0000000000000002E-3</v>
      </c>
      <c r="AQ22" s="98">
        <v>8.0000000000000002E-3</v>
      </c>
      <c r="AR22" s="98">
        <v>8.0000000000000002E-3</v>
      </c>
      <c r="AS22" s="98">
        <v>8.0000000000000002E-3</v>
      </c>
      <c r="AT22" s="98">
        <v>8.0000000000000002E-3</v>
      </c>
      <c r="AU22" s="98">
        <v>8.0000000000000002E-3</v>
      </c>
      <c r="AV22" s="98">
        <v>8.0000000000000002E-3</v>
      </c>
      <c r="AW22" s="98">
        <v>8.0000000000000002E-3</v>
      </c>
      <c r="AX22" s="98">
        <v>8.0000000000000002E-3</v>
      </c>
    </row>
    <row r="23" spans="1:50" s="11" customFormat="1" ht="15" x14ac:dyDescent="0.25">
      <c r="A23" s="34" t="s">
        <v>184</v>
      </c>
      <c r="B23" s="34" t="s">
        <v>59</v>
      </c>
      <c r="C23" s="46" t="s">
        <v>37</v>
      </c>
      <c r="D23" s="46"/>
      <c r="E23" s="96">
        <v>0.19600000000000001</v>
      </c>
      <c r="F23" s="96">
        <v>0.185</v>
      </c>
      <c r="G23" s="96">
        <v>0.17499999999999999</v>
      </c>
      <c r="H23" s="96">
        <v>0.16400000000000001</v>
      </c>
      <c r="I23" s="96">
        <v>0.153</v>
      </c>
      <c r="J23" s="96">
        <v>0.14199999999999999</v>
      </c>
      <c r="K23" s="96">
        <v>0.13200000000000001</v>
      </c>
      <c r="L23" s="96">
        <v>0.121</v>
      </c>
      <c r="M23" s="96">
        <v>0.11</v>
      </c>
      <c r="N23" s="96">
        <v>0.11</v>
      </c>
      <c r="O23" s="96">
        <v>0.1</v>
      </c>
      <c r="P23" s="96">
        <v>0.09</v>
      </c>
      <c r="Q23" s="96">
        <v>0.08</v>
      </c>
      <c r="R23" s="96">
        <v>0.08</v>
      </c>
      <c r="S23" s="96">
        <v>7.0000000000000007E-2</v>
      </c>
      <c r="T23" s="96">
        <v>7.5999999999999998E-2</v>
      </c>
      <c r="U23" s="96">
        <v>8.199999999999999E-2</v>
      </c>
      <c r="V23" s="96">
        <v>8.7999999999999995E-2</v>
      </c>
      <c r="W23" s="96">
        <v>7.653910628179067E-2</v>
      </c>
      <c r="X23" s="96">
        <v>0.10199999999999999</v>
      </c>
      <c r="Y23" s="96">
        <v>0.10199999999999999</v>
      </c>
      <c r="Z23" s="96">
        <v>7.5999999999999998E-2</v>
      </c>
      <c r="AA23" s="96">
        <v>6.0999999999999999E-2</v>
      </c>
      <c r="AB23" s="96">
        <v>4.8000000000000001E-2</v>
      </c>
      <c r="AC23" s="96">
        <v>5.5E-2</v>
      </c>
      <c r="AD23" s="96">
        <v>0.06</v>
      </c>
      <c r="AE23" s="96">
        <v>5.1999999999999998E-2</v>
      </c>
      <c r="AF23" s="96">
        <v>4.7E-2</v>
      </c>
      <c r="AG23" s="96">
        <v>3.3000000000000002E-2</v>
      </c>
      <c r="AH23" s="96">
        <v>1.9E-2</v>
      </c>
      <c r="AI23" s="96">
        <v>1.9E-2</v>
      </c>
      <c r="AJ23" s="97">
        <v>1.9E-2</v>
      </c>
      <c r="AK23" s="97">
        <v>1.9E-2</v>
      </c>
      <c r="AL23" s="97">
        <v>1.9E-2</v>
      </c>
      <c r="AM23" s="97">
        <v>1.9E-2</v>
      </c>
      <c r="AN23" s="97">
        <v>1.9E-2</v>
      </c>
      <c r="AO23" s="97">
        <v>1.9E-2</v>
      </c>
      <c r="AP23" s="97">
        <v>1.9E-2</v>
      </c>
      <c r="AQ23" s="97">
        <v>1.9E-2</v>
      </c>
      <c r="AR23" s="97">
        <v>1.9E-2</v>
      </c>
      <c r="AS23" s="97">
        <v>1.9E-2</v>
      </c>
      <c r="AT23" s="97">
        <v>1.9E-2</v>
      </c>
      <c r="AU23" s="97">
        <v>1.9E-2</v>
      </c>
      <c r="AV23" s="97">
        <v>1.9E-2</v>
      </c>
      <c r="AW23" s="97">
        <v>1.9E-2</v>
      </c>
      <c r="AX23" s="97">
        <v>1.9E-2</v>
      </c>
    </row>
    <row r="24" spans="1:50" s="11" customFormat="1" ht="15" x14ac:dyDescent="0.25">
      <c r="A24" s="34"/>
      <c r="B24" s="34" t="s">
        <v>60</v>
      </c>
      <c r="C24" s="49">
        <v>20</v>
      </c>
      <c r="D24" s="49"/>
      <c r="E24" s="96">
        <v>0.19600000000000001</v>
      </c>
      <c r="F24" s="96">
        <v>0.185</v>
      </c>
      <c r="G24" s="96">
        <v>0.17499999999999999</v>
      </c>
      <c r="H24" s="96">
        <v>0.16400000000000001</v>
      </c>
      <c r="I24" s="96">
        <v>0.153</v>
      </c>
      <c r="J24" s="96">
        <v>0.14199999999999999</v>
      </c>
      <c r="K24" s="96">
        <v>0.13200000000000001</v>
      </c>
      <c r="L24" s="96">
        <v>0.121</v>
      </c>
      <c r="M24" s="96">
        <v>0.11</v>
      </c>
      <c r="N24" s="96">
        <v>0.11</v>
      </c>
      <c r="O24" s="96">
        <v>0.1</v>
      </c>
      <c r="P24" s="96">
        <v>0.09</v>
      </c>
      <c r="Q24" s="96">
        <v>0.08</v>
      </c>
      <c r="R24" s="96">
        <v>0.08</v>
      </c>
      <c r="S24" s="96">
        <v>7.0000000000000007E-2</v>
      </c>
      <c r="T24" s="96">
        <v>0.05</v>
      </c>
      <c r="U24" s="96">
        <v>2.9000000000000001E-2</v>
      </c>
      <c r="V24" s="96">
        <v>8.9999999999999993E-3</v>
      </c>
      <c r="W24" s="96">
        <v>5.0127042820762753E-3</v>
      </c>
      <c r="X24" s="96">
        <v>8.0000000000000002E-3</v>
      </c>
      <c r="Y24" s="96">
        <v>8.0000000000000002E-3</v>
      </c>
      <c r="Z24" s="96">
        <v>6.0000000000000001E-3</v>
      </c>
      <c r="AA24" s="96">
        <v>2E-3</v>
      </c>
      <c r="AB24" s="96">
        <v>0.01</v>
      </c>
      <c r="AC24" s="96">
        <v>0.01</v>
      </c>
      <c r="AD24" s="96">
        <v>7.0000000000000001E-3</v>
      </c>
      <c r="AE24" s="96">
        <v>8.0000000000000002E-3</v>
      </c>
      <c r="AF24" s="96">
        <v>4.0000000000000001E-3</v>
      </c>
      <c r="AG24" s="96">
        <v>6.0000000000000001E-3</v>
      </c>
      <c r="AH24" s="96">
        <v>2E-3</v>
      </c>
      <c r="AI24" s="96">
        <v>3.0000000000000001E-3</v>
      </c>
      <c r="AJ24" s="97">
        <v>3.0000000000000001E-3</v>
      </c>
      <c r="AK24" s="97">
        <v>3.0000000000000001E-3</v>
      </c>
      <c r="AL24" s="97">
        <v>3.0000000000000001E-3</v>
      </c>
      <c r="AM24" s="97">
        <v>3.0000000000000001E-3</v>
      </c>
      <c r="AN24" s="97">
        <v>3.0000000000000001E-3</v>
      </c>
      <c r="AO24" s="97">
        <v>3.0000000000000001E-3</v>
      </c>
      <c r="AP24" s="97">
        <v>3.0000000000000001E-3</v>
      </c>
      <c r="AQ24" s="97">
        <v>3.0000000000000001E-3</v>
      </c>
      <c r="AR24" s="97">
        <v>3.0000000000000001E-3</v>
      </c>
      <c r="AS24" s="97">
        <v>3.0000000000000001E-3</v>
      </c>
      <c r="AT24" s="97">
        <v>3.0000000000000001E-3</v>
      </c>
      <c r="AU24" s="97">
        <v>3.0000000000000001E-3</v>
      </c>
      <c r="AV24" s="97">
        <v>3.0000000000000001E-3</v>
      </c>
      <c r="AW24" s="97">
        <v>3.0000000000000001E-3</v>
      </c>
      <c r="AX24" s="97">
        <v>3.0000000000000001E-3</v>
      </c>
    </row>
    <row r="25" spans="1:50" s="11" customFormat="1" ht="15" x14ac:dyDescent="0.25">
      <c r="A25" s="34"/>
      <c r="B25" s="34" t="s">
        <v>61</v>
      </c>
      <c r="C25" s="49">
        <v>50</v>
      </c>
      <c r="D25" s="49"/>
      <c r="E25" s="96">
        <v>0.41199999999999998</v>
      </c>
      <c r="F25" s="96">
        <v>0.40400000000000003</v>
      </c>
      <c r="G25" s="96">
        <v>0.39600000000000002</v>
      </c>
      <c r="H25" s="96">
        <v>0.38900000000000001</v>
      </c>
      <c r="I25" s="96">
        <v>0.38100000000000001</v>
      </c>
      <c r="J25" s="96">
        <v>0.373</v>
      </c>
      <c r="K25" s="96">
        <v>0.36499999999999999</v>
      </c>
      <c r="L25" s="96">
        <v>0.35799999999999998</v>
      </c>
      <c r="M25" s="96">
        <v>0.35</v>
      </c>
      <c r="N25" s="96">
        <v>0.34</v>
      </c>
      <c r="O25" s="96">
        <v>0.33</v>
      </c>
      <c r="P25" s="96">
        <v>0.32</v>
      </c>
      <c r="Q25" s="96">
        <v>0.31</v>
      </c>
      <c r="R25" s="96">
        <v>0.3</v>
      </c>
      <c r="S25" s="96">
        <v>0.28000000000000003</v>
      </c>
      <c r="T25" s="96">
        <v>0.27500000000000002</v>
      </c>
      <c r="U25" s="96">
        <v>0.27</v>
      </c>
      <c r="V25" s="96">
        <v>0.26500000000000001</v>
      </c>
      <c r="W25" s="96">
        <v>0.25233167425281472</v>
      </c>
      <c r="X25" s="96">
        <v>0.248</v>
      </c>
      <c r="Y25" s="96">
        <v>0.248</v>
      </c>
      <c r="Z25" s="96">
        <v>0.23300000000000001</v>
      </c>
      <c r="AA25" s="96">
        <v>0.20699999999999999</v>
      </c>
      <c r="AB25" s="96">
        <v>0.221</v>
      </c>
      <c r="AC25" s="96">
        <v>0.214</v>
      </c>
      <c r="AD25" s="96">
        <v>0.17499999999999999</v>
      </c>
      <c r="AE25" s="96">
        <v>0.17100000000000001</v>
      </c>
      <c r="AF25" s="96">
        <v>0.16</v>
      </c>
      <c r="AG25" s="96">
        <v>0.111</v>
      </c>
      <c r="AH25" s="96">
        <v>0.11</v>
      </c>
      <c r="AI25" s="96">
        <v>0.105</v>
      </c>
      <c r="AJ25" s="97">
        <v>0.105</v>
      </c>
      <c r="AK25" s="97">
        <v>0.105</v>
      </c>
      <c r="AL25" s="97">
        <v>0.105</v>
      </c>
      <c r="AM25" s="97">
        <v>0.105</v>
      </c>
      <c r="AN25" s="97">
        <v>0.105</v>
      </c>
      <c r="AO25" s="97">
        <v>0.105</v>
      </c>
      <c r="AP25" s="97">
        <v>0.105</v>
      </c>
      <c r="AQ25" s="97">
        <v>0.105</v>
      </c>
      <c r="AR25" s="97">
        <v>0.105</v>
      </c>
      <c r="AS25" s="97">
        <v>0.105</v>
      </c>
      <c r="AT25" s="97">
        <v>0.105</v>
      </c>
      <c r="AU25" s="97">
        <v>0.105</v>
      </c>
      <c r="AV25" s="97">
        <v>0.105</v>
      </c>
      <c r="AW25" s="97">
        <v>0.105</v>
      </c>
      <c r="AX25" s="97">
        <v>0.105</v>
      </c>
    </row>
    <row r="26" spans="1:50" s="11" customFormat="1" ht="15" x14ac:dyDescent="0.25">
      <c r="A26" s="34"/>
      <c r="B26" s="34" t="s">
        <v>62</v>
      </c>
      <c r="C26" s="49">
        <v>0</v>
      </c>
      <c r="D26" s="49"/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96">
        <v>0</v>
      </c>
      <c r="P26" s="96">
        <v>0</v>
      </c>
      <c r="Q26" s="96">
        <v>0</v>
      </c>
      <c r="R26" s="96">
        <v>0</v>
      </c>
      <c r="S26" s="96">
        <v>0</v>
      </c>
      <c r="T26" s="96">
        <v>0</v>
      </c>
      <c r="U26" s="96">
        <v>0</v>
      </c>
      <c r="V26" s="96">
        <v>0</v>
      </c>
      <c r="W26" s="96">
        <v>0</v>
      </c>
      <c r="X26" s="96">
        <v>0</v>
      </c>
      <c r="Y26" s="96">
        <v>0</v>
      </c>
      <c r="Z26" s="96">
        <v>3.0000000000000001E-3</v>
      </c>
      <c r="AA26" s="96">
        <v>1.0999999999999999E-2</v>
      </c>
      <c r="AB26" s="96">
        <v>2E-3</v>
      </c>
      <c r="AC26" s="96">
        <v>2E-3</v>
      </c>
      <c r="AD26" s="96">
        <v>2E-3</v>
      </c>
      <c r="AE26" s="96">
        <v>7.0000000000000001E-3</v>
      </c>
      <c r="AF26" s="96">
        <v>1.0999999999999999E-2</v>
      </c>
      <c r="AG26" s="96">
        <v>1.2999999999999999E-2</v>
      </c>
      <c r="AH26" s="96">
        <v>2.4E-2</v>
      </c>
      <c r="AI26" s="96">
        <v>1.2999999999999999E-2</v>
      </c>
      <c r="AJ26" s="97">
        <v>1.2999999999999999E-2</v>
      </c>
      <c r="AK26" s="97">
        <v>1.2999999999999999E-2</v>
      </c>
      <c r="AL26" s="97">
        <v>1.2999999999999999E-2</v>
      </c>
      <c r="AM26" s="97">
        <v>1.2999999999999999E-2</v>
      </c>
      <c r="AN26" s="97">
        <v>1.2999999999999999E-2</v>
      </c>
      <c r="AO26" s="97">
        <v>1.2999999999999999E-2</v>
      </c>
      <c r="AP26" s="97">
        <v>1.2999999999999999E-2</v>
      </c>
      <c r="AQ26" s="97">
        <v>1.2999999999999999E-2</v>
      </c>
      <c r="AR26" s="97">
        <v>1.2999999999999999E-2</v>
      </c>
      <c r="AS26" s="97">
        <v>1.2999999999999999E-2</v>
      </c>
      <c r="AT26" s="97">
        <v>1.2999999999999999E-2</v>
      </c>
      <c r="AU26" s="97">
        <v>1.2999999999999999E-2</v>
      </c>
      <c r="AV26" s="97">
        <v>1.2999999999999999E-2</v>
      </c>
      <c r="AW26" s="97">
        <v>1.2999999999999999E-2</v>
      </c>
      <c r="AX26" s="97">
        <v>1.2999999999999999E-2</v>
      </c>
    </row>
    <row r="27" spans="1:50" s="11" customFormat="1" ht="15" x14ac:dyDescent="0.25">
      <c r="A27" s="34"/>
      <c r="B27" s="34" t="s">
        <v>182</v>
      </c>
      <c r="C27" s="49" t="s">
        <v>183</v>
      </c>
      <c r="D27" s="49"/>
      <c r="E27" s="96">
        <v>0</v>
      </c>
      <c r="F27" s="96">
        <v>0</v>
      </c>
      <c r="G27" s="96">
        <v>0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96">
        <v>0</v>
      </c>
      <c r="N27" s="96">
        <v>0</v>
      </c>
      <c r="O27" s="96">
        <v>0</v>
      </c>
      <c r="P27" s="96">
        <v>0</v>
      </c>
      <c r="Q27" s="96">
        <v>0</v>
      </c>
      <c r="R27" s="96">
        <v>0</v>
      </c>
      <c r="S27" s="96">
        <v>0</v>
      </c>
      <c r="T27" s="96">
        <v>0</v>
      </c>
      <c r="U27" s="96">
        <v>0</v>
      </c>
      <c r="V27" s="96">
        <v>0</v>
      </c>
      <c r="W27" s="96">
        <v>0</v>
      </c>
      <c r="X27" s="96">
        <v>0</v>
      </c>
      <c r="Y27" s="96">
        <v>0</v>
      </c>
      <c r="Z27" s="96">
        <v>1.0999999999999999E-2</v>
      </c>
      <c r="AA27" s="96">
        <v>1.2E-2</v>
      </c>
      <c r="AB27" s="96">
        <v>5.0000000000000001E-3</v>
      </c>
      <c r="AC27" s="96">
        <v>6.0000000000000001E-3</v>
      </c>
      <c r="AD27" s="96">
        <v>8.9999999999999993E-3</v>
      </c>
      <c r="AE27" s="96">
        <v>1.0999999999999999E-2</v>
      </c>
      <c r="AF27" s="96">
        <v>2.4E-2</v>
      </c>
      <c r="AG27" s="96">
        <v>2.7E-2</v>
      </c>
      <c r="AH27" s="96">
        <v>1.4999999999999999E-2</v>
      </c>
      <c r="AI27" s="96">
        <v>1.2999999999999999E-2</v>
      </c>
      <c r="AJ27" s="97">
        <v>1.2999999999999999E-2</v>
      </c>
      <c r="AK27" s="97">
        <v>1.2999999999999999E-2</v>
      </c>
      <c r="AL27" s="97">
        <v>1.2999999999999999E-2</v>
      </c>
      <c r="AM27" s="97">
        <v>1.2999999999999999E-2</v>
      </c>
      <c r="AN27" s="97">
        <v>1.2999999999999999E-2</v>
      </c>
      <c r="AO27" s="97">
        <v>1.2999999999999999E-2</v>
      </c>
      <c r="AP27" s="97">
        <v>1.2999999999999999E-2</v>
      </c>
      <c r="AQ27" s="97">
        <v>1.2999999999999999E-2</v>
      </c>
      <c r="AR27" s="97">
        <v>1.2999999999999999E-2</v>
      </c>
      <c r="AS27" s="97">
        <v>1.2999999999999999E-2</v>
      </c>
      <c r="AT27" s="97">
        <v>1.2999999999999999E-2</v>
      </c>
      <c r="AU27" s="97">
        <v>1.2999999999999999E-2</v>
      </c>
      <c r="AV27" s="97">
        <v>1.2999999999999999E-2</v>
      </c>
      <c r="AW27" s="97">
        <v>1.2999999999999999E-2</v>
      </c>
      <c r="AX27" s="97">
        <v>1.2999999999999999E-2</v>
      </c>
    </row>
    <row r="28" spans="1:50" s="11" customFormat="1" ht="15" x14ac:dyDescent="0.25">
      <c r="A28" s="34"/>
      <c r="B28" s="34" t="s">
        <v>63</v>
      </c>
      <c r="C28" s="49">
        <v>0</v>
      </c>
      <c r="D28" s="49"/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96">
        <v>0</v>
      </c>
      <c r="N28" s="96">
        <v>0</v>
      </c>
      <c r="O28" s="96">
        <v>0</v>
      </c>
      <c r="P28" s="96">
        <v>0</v>
      </c>
      <c r="Q28" s="96">
        <v>0</v>
      </c>
      <c r="R28" s="96">
        <v>0</v>
      </c>
      <c r="S28" s="96">
        <v>0</v>
      </c>
      <c r="T28" s="96">
        <v>0</v>
      </c>
      <c r="U28" s="96">
        <v>0</v>
      </c>
      <c r="V28" s="96">
        <v>0</v>
      </c>
      <c r="W28" s="96">
        <v>0</v>
      </c>
      <c r="X28" s="96">
        <v>0</v>
      </c>
      <c r="Y28" s="96">
        <v>0</v>
      </c>
      <c r="Z28" s="96">
        <v>2E-3</v>
      </c>
      <c r="AA28" s="96">
        <v>1E-3</v>
      </c>
      <c r="AB28" s="96">
        <v>4.0000000000000001E-3</v>
      </c>
      <c r="AC28" s="96">
        <v>3.0000000000000001E-3</v>
      </c>
      <c r="AD28" s="96">
        <v>5.0000000000000001E-3</v>
      </c>
      <c r="AE28" s="96">
        <v>7.0000000000000001E-3</v>
      </c>
      <c r="AF28" s="96">
        <v>1.4999999999999999E-2</v>
      </c>
      <c r="AG28" s="96">
        <v>1.2999999999999999E-2</v>
      </c>
      <c r="AH28" s="96">
        <v>1.2999999999999999E-2</v>
      </c>
      <c r="AI28" s="96">
        <v>1.7000000000000001E-2</v>
      </c>
      <c r="AJ28" s="97">
        <v>1.7000000000000001E-2</v>
      </c>
      <c r="AK28" s="97">
        <v>1.7000000000000001E-2</v>
      </c>
      <c r="AL28" s="97">
        <v>1.7000000000000001E-2</v>
      </c>
      <c r="AM28" s="97">
        <v>1.7000000000000001E-2</v>
      </c>
      <c r="AN28" s="97">
        <v>1.7000000000000001E-2</v>
      </c>
      <c r="AO28" s="97">
        <v>1.7000000000000001E-2</v>
      </c>
      <c r="AP28" s="97">
        <v>1.7000000000000001E-2</v>
      </c>
      <c r="AQ28" s="97">
        <v>1.7000000000000001E-2</v>
      </c>
      <c r="AR28" s="97">
        <v>1.7000000000000001E-2</v>
      </c>
      <c r="AS28" s="97">
        <v>1.7000000000000001E-2</v>
      </c>
      <c r="AT28" s="97">
        <v>1.7000000000000001E-2</v>
      </c>
      <c r="AU28" s="97">
        <v>1.7000000000000001E-2</v>
      </c>
      <c r="AV28" s="97">
        <v>1.7000000000000001E-2</v>
      </c>
      <c r="AW28" s="97">
        <v>1.7000000000000001E-2</v>
      </c>
      <c r="AX28" s="97">
        <v>1.7000000000000001E-2</v>
      </c>
    </row>
    <row r="29" spans="1:50" s="11" customFormat="1" ht="15" x14ac:dyDescent="0.25">
      <c r="A29" s="34"/>
      <c r="B29" s="34" t="s">
        <v>64</v>
      </c>
      <c r="C29" s="49">
        <v>10</v>
      </c>
      <c r="D29" s="49"/>
      <c r="E29" s="96">
        <v>0</v>
      </c>
      <c r="F29" s="96">
        <v>0</v>
      </c>
      <c r="G29" s="96">
        <v>0</v>
      </c>
      <c r="H29" s="96">
        <v>0</v>
      </c>
      <c r="I29" s="96">
        <v>0</v>
      </c>
      <c r="J29" s="96">
        <v>0</v>
      </c>
      <c r="K29" s="96">
        <v>0</v>
      </c>
      <c r="L29" s="96">
        <v>0</v>
      </c>
      <c r="M29" s="96">
        <v>0</v>
      </c>
      <c r="N29" s="96">
        <v>0</v>
      </c>
      <c r="O29" s="96">
        <v>0</v>
      </c>
      <c r="P29" s="96">
        <v>0</v>
      </c>
      <c r="Q29" s="96">
        <v>0</v>
      </c>
      <c r="R29" s="96">
        <v>0</v>
      </c>
      <c r="S29" s="96">
        <v>0</v>
      </c>
      <c r="T29" s="96">
        <v>0</v>
      </c>
      <c r="U29" s="96">
        <v>0</v>
      </c>
      <c r="V29" s="96">
        <v>0</v>
      </c>
      <c r="W29" s="96">
        <v>0</v>
      </c>
      <c r="X29" s="96">
        <v>0</v>
      </c>
      <c r="Y29" s="96">
        <v>0</v>
      </c>
      <c r="Z29" s="96">
        <v>3.0000000000000001E-3</v>
      </c>
      <c r="AA29" s="96">
        <v>2E-3</v>
      </c>
      <c r="AB29" s="96">
        <v>4.0000000000000001E-3</v>
      </c>
      <c r="AC29" s="96">
        <v>1E-3</v>
      </c>
      <c r="AD29" s="96">
        <v>2E-3</v>
      </c>
      <c r="AE29" s="96">
        <v>3.0000000000000001E-3</v>
      </c>
      <c r="AF29" s="96">
        <v>3.0000000000000001E-3</v>
      </c>
      <c r="AG29" s="96">
        <v>3.0000000000000001E-3</v>
      </c>
      <c r="AH29" s="96">
        <v>3.0000000000000001E-3</v>
      </c>
      <c r="AI29" s="96">
        <v>5.0000000000000001E-3</v>
      </c>
      <c r="AJ29" s="97">
        <v>5.0000000000000001E-3</v>
      </c>
      <c r="AK29" s="97">
        <v>5.0000000000000001E-3</v>
      </c>
      <c r="AL29" s="97">
        <v>5.0000000000000001E-3</v>
      </c>
      <c r="AM29" s="97">
        <v>5.0000000000000001E-3</v>
      </c>
      <c r="AN29" s="97">
        <v>5.0000000000000001E-3</v>
      </c>
      <c r="AO29" s="97">
        <v>5.0000000000000001E-3</v>
      </c>
      <c r="AP29" s="97">
        <v>5.0000000000000001E-3</v>
      </c>
      <c r="AQ29" s="97">
        <v>5.0000000000000001E-3</v>
      </c>
      <c r="AR29" s="97">
        <v>5.0000000000000001E-3</v>
      </c>
      <c r="AS29" s="97">
        <v>5.0000000000000001E-3</v>
      </c>
      <c r="AT29" s="97">
        <v>5.0000000000000001E-3</v>
      </c>
      <c r="AU29" s="97">
        <v>5.0000000000000001E-3</v>
      </c>
      <c r="AV29" s="97">
        <v>5.0000000000000001E-3</v>
      </c>
      <c r="AW29" s="97">
        <v>5.0000000000000001E-3</v>
      </c>
      <c r="AX29" s="97">
        <v>5.0000000000000001E-3</v>
      </c>
    </row>
    <row r="30" spans="1:50" s="11" customFormat="1" ht="15" x14ac:dyDescent="0.25">
      <c r="A30" s="34"/>
      <c r="B30" s="34" t="s">
        <v>57</v>
      </c>
      <c r="C30" s="46" t="s">
        <v>37</v>
      </c>
      <c r="D30" s="46"/>
      <c r="E30" s="96">
        <v>3.1E-2</v>
      </c>
      <c r="F30" s="96">
        <v>2.7E-2</v>
      </c>
      <c r="G30" s="96">
        <v>2.3E-2</v>
      </c>
      <c r="H30" s="96">
        <v>1.9E-2</v>
      </c>
      <c r="I30" s="96">
        <v>1.4999999999999999E-2</v>
      </c>
      <c r="J30" s="96">
        <v>1.2E-2</v>
      </c>
      <c r="K30" s="96">
        <v>8.0000000000000002E-3</v>
      </c>
      <c r="L30" s="96">
        <v>4.0000000000000001E-3</v>
      </c>
      <c r="M30" s="96">
        <v>0</v>
      </c>
      <c r="N30" s="96">
        <v>0</v>
      </c>
      <c r="O30" s="96">
        <v>0</v>
      </c>
      <c r="P30" s="96">
        <v>0</v>
      </c>
      <c r="Q30" s="96">
        <v>0</v>
      </c>
      <c r="R30" s="96">
        <v>0</v>
      </c>
      <c r="S30" s="96">
        <v>0</v>
      </c>
      <c r="T30" s="96">
        <v>0.19700000000000001</v>
      </c>
      <c r="U30" s="96">
        <v>0.39500000000000002</v>
      </c>
      <c r="V30" s="96">
        <v>0.59199999999999997</v>
      </c>
      <c r="W30" s="96">
        <v>0.62393503995307431</v>
      </c>
      <c r="X30" s="96">
        <v>0.58399999999999996</v>
      </c>
      <c r="Y30" s="96">
        <v>0.58599999999999997</v>
      </c>
      <c r="Z30" s="96">
        <v>0.59399999999999997</v>
      </c>
      <c r="AA30" s="96">
        <v>0.63200000000000001</v>
      </c>
      <c r="AB30" s="96">
        <v>0.60199999999999998</v>
      </c>
      <c r="AC30" s="96">
        <v>0.64700000000000002</v>
      </c>
      <c r="AD30" s="96">
        <v>0.67700000000000005</v>
      </c>
      <c r="AE30" s="96">
        <v>0.68500000000000005</v>
      </c>
      <c r="AF30" s="96">
        <v>0.68100000000000005</v>
      </c>
      <c r="AG30" s="96">
        <v>0.75800000000000001</v>
      </c>
      <c r="AH30" s="96">
        <v>0.78100000000000003</v>
      </c>
      <c r="AI30" s="96">
        <v>0.79600000000000004</v>
      </c>
      <c r="AJ30" s="97">
        <v>0.79600000000000004</v>
      </c>
      <c r="AK30" s="97">
        <v>0.79600000000000004</v>
      </c>
      <c r="AL30" s="97">
        <v>0.79600000000000004</v>
      </c>
      <c r="AM30" s="97">
        <v>0.79600000000000004</v>
      </c>
      <c r="AN30" s="97">
        <v>0.79600000000000004</v>
      </c>
      <c r="AO30" s="97">
        <v>0.79600000000000004</v>
      </c>
      <c r="AP30" s="97">
        <v>0.79600000000000004</v>
      </c>
      <c r="AQ30" s="97">
        <v>0.79600000000000004</v>
      </c>
      <c r="AR30" s="97">
        <v>0.79600000000000004</v>
      </c>
      <c r="AS30" s="97">
        <v>0.79600000000000004</v>
      </c>
      <c r="AT30" s="97">
        <v>0.79600000000000004</v>
      </c>
      <c r="AU30" s="97">
        <v>0.79600000000000004</v>
      </c>
      <c r="AV30" s="97">
        <v>0.79600000000000004</v>
      </c>
      <c r="AW30" s="97">
        <v>0.79600000000000004</v>
      </c>
      <c r="AX30" s="97">
        <v>0.79600000000000004</v>
      </c>
    </row>
    <row r="31" spans="1:50" s="11" customFormat="1" ht="15" x14ac:dyDescent="0.25">
      <c r="A31" s="34"/>
      <c r="B31" s="34" t="s">
        <v>65</v>
      </c>
      <c r="C31" s="49">
        <v>0</v>
      </c>
      <c r="D31" s="49"/>
      <c r="E31" s="96">
        <v>0.10199999999999999</v>
      </c>
      <c r="F31" s="96">
        <v>0.123</v>
      </c>
      <c r="G31" s="96">
        <v>0.14199999999999999</v>
      </c>
      <c r="H31" s="96">
        <v>0.16300000000000001</v>
      </c>
      <c r="I31" s="96">
        <v>0.184</v>
      </c>
      <c r="J31" s="96">
        <v>0.20399999999999999</v>
      </c>
      <c r="K31" s="96">
        <v>0.224</v>
      </c>
      <c r="L31" s="96">
        <v>0.245</v>
      </c>
      <c r="M31" s="96">
        <v>0.27</v>
      </c>
      <c r="N31" s="96">
        <v>0.28999999999999998</v>
      </c>
      <c r="O31" s="96">
        <v>0.33</v>
      </c>
      <c r="P31" s="96">
        <v>0.37</v>
      </c>
      <c r="Q31" s="96">
        <v>0.41</v>
      </c>
      <c r="R31" s="96">
        <v>0.45</v>
      </c>
      <c r="S31" s="96">
        <v>0.48</v>
      </c>
      <c r="T31" s="96">
        <v>0.32700000000000001</v>
      </c>
      <c r="U31" s="96">
        <v>0.17399999999999999</v>
      </c>
      <c r="V31" s="96">
        <v>0.02</v>
      </c>
      <c r="W31" s="96">
        <v>2.2629053173961924E-2</v>
      </c>
      <c r="X31" s="96">
        <v>3.1E-2</v>
      </c>
      <c r="Y31" s="96">
        <v>3.1E-2</v>
      </c>
      <c r="Z31" s="96">
        <v>2.5999999999999999E-2</v>
      </c>
      <c r="AA31" s="96">
        <v>3.5999999999999997E-2</v>
      </c>
      <c r="AB31" s="96">
        <v>4.4999999999999998E-2</v>
      </c>
      <c r="AC31" s="96">
        <v>2.5999999999999999E-2</v>
      </c>
      <c r="AD31" s="96">
        <v>2.5999999999999999E-2</v>
      </c>
      <c r="AE31" s="96">
        <v>0.02</v>
      </c>
      <c r="AF31" s="96">
        <v>0.02</v>
      </c>
      <c r="AG31" s="96">
        <v>1.2E-2</v>
      </c>
      <c r="AH31" s="96">
        <v>2.1000000000000001E-2</v>
      </c>
      <c r="AI31" s="96">
        <v>1.7000000000000001E-2</v>
      </c>
      <c r="AJ31" s="97">
        <v>1.7000000000000001E-2</v>
      </c>
      <c r="AK31" s="97">
        <v>1.7000000000000001E-2</v>
      </c>
      <c r="AL31" s="97">
        <v>1.7000000000000001E-2</v>
      </c>
      <c r="AM31" s="97">
        <v>1.7000000000000001E-2</v>
      </c>
      <c r="AN31" s="97">
        <v>1.7000000000000001E-2</v>
      </c>
      <c r="AO31" s="97">
        <v>1.7000000000000001E-2</v>
      </c>
      <c r="AP31" s="97">
        <v>1.7000000000000001E-2</v>
      </c>
      <c r="AQ31" s="97">
        <v>1.7000000000000001E-2</v>
      </c>
      <c r="AR31" s="97">
        <v>1.7000000000000001E-2</v>
      </c>
      <c r="AS31" s="97">
        <v>1.7000000000000001E-2</v>
      </c>
      <c r="AT31" s="97">
        <v>1.7000000000000001E-2</v>
      </c>
      <c r="AU31" s="97">
        <v>1.7000000000000001E-2</v>
      </c>
      <c r="AV31" s="97">
        <v>1.7000000000000001E-2</v>
      </c>
      <c r="AW31" s="97">
        <v>1.7000000000000001E-2</v>
      </c>
      <c r="AX31" s="97">
        <v>1.7000000000000001E-2</v>
      </c>
    </row>
    <row r="32" spans="1:50" s="11" customFormat="1" ht="15" x14ac:dyDescent="0.25">
      <c r="A32" s="34"/>
      <c r="B32" s="34" t="s">
        <v>66</v>
      </c>
      <c r="C32" s="49">
        <v>85</v>
      </c>
      <c r="D32" s="49"/>
      <c r="E32" s="96">
        <v>4.2000000000000003E-2</v>
      </c>
      <c r="F32" s="96">
        <v>5.0999999999999997E-2</v>
      </c>
      <c r="G32" s="96">
        <v>5.8999999999999997E-2</v>
      </c>
      <c r="H32" s="96">
        <v>6.8000000000000005E-2</v>
      </c>
      <c r="I32" s="96">
        <v>7.5999999999999998E-2</v>
      </c>
      <c r="J32" s="96">
        <v>8.5000000000000006E-2</v>
      </c>
      <c r="K32" s="96">
        <v>9.2999999999999999E-2</v>
      </c>
      <c r="L32" s="96">
        <v>0.10100000000000001</v>
      </c>
      <c r="M32" s="96">
        <v>0.11</v>
      </c>
      <c r="N32" s="96">
        <v>0.1</v>
      </c>
      <c r="O32" s="96">
        <v>0.09</v>
      </c>
      <c r="P32" s="96">
        <v>0.08</v>
      </c>
      <c r="Q32" s="96">
        <v>7.0000000000000007E-2</v>
      </c>
      <c r="R32" s="96">
        <v>0.05</v>
      </c>
      <c r="S32" s="96">
        <v>0.06</v>
      </c>
      <c r="T32" s="96">
        <v>4.2999999999999997E-2</v>
      </c>
      <c r="U32" s="96">
        <v>2.7E-2</v>
      </c>
      <c r="V32" s="96">
        <v>1.0999999999999999E-2</v>
      </c>
      <c r="W32" s="96">
        <v>7.1883904618684638E-3</v>
      </c>
      <c r="X32" s="96">
        <v>8.0000000000000002E-3</v>
      </c>
      <c r="Y32" s="96">
        <v>8.0000000000000002E-3</v>
      </c>
      <c r="Z32" s="96">
        <v>1.4E-2</v>
      </c>
      <c r="AA32" s="96">
        <v>0.01</v>
      </c>
      <c r="AB32" s="96">
        <v>1.4999999999999999E-2</v>
      </c>
      <c r="AC32" s="96">
        <v>3.0000000000000001E-3</v>
      </c>
      <c r="AD32" s="96">
        <v>8.9999999999999993E-3</v>
      </c>
      <c r="AE32" s="96">
        <v>7.0000000000000001E-3</v>
      </c>
      <c r="AF32" s="96">
        <v>1.0999999999999999E-2</v>
      </c>
      <c r="AG32" s="96">
        <v>1.0999999999999999E-2</v>
      </c>
      <c r="AH32" s="96">
        <v>2E-3</v>
      </c>
      <c r="AI32" s="96">
        <v>2E-3</v>
      </c>
      <c r="AJ32" s="97">
        <v>2E-3</v>
      </c>
      <c r="AK32" s="97">
        <v>2E-3</v>
      </c>
      <c r="AL32" s="97">
        <v>2E-3</v>
      </c>
      <c r="AM32" s="97">
        <v>2E-3</v>
      </c>
      <c r="AN32" s="97">
        <v>2E-3</v>
      </c>
      <c r="AO32" s="97">
        <v>2E-3</v>
      </c>
      <c r="AP32" s="97">
        <v>2E-3</v>
      </c>
      <c r="AQ32" s="97">
        <v>2E-3</v>
      </c>
      <c r="AR32" s="97">
        <v>2E-3</v>
      </c>
      <c r="AS32" s="97">
        <v>2E-3</v>
      </c>
      <c r="AT32" s="97">
        <v>2E-3</v>
      </c>
      <c r="AU32" s="97">
        <v>2E-3</v>
      </c>
      <c r="AV32" s="97">
        <v>2E-3</v>
      </c>
      <c r="AW32" s="97">
        <v>2E-3</v>
      </c>
      <c r="AX32" s="97">
        <v>2E-3</v>
      </c>
    </row>
    <row r="33" spans="1:50" s="11" customFormat="1" ht="15" x14ac:dyDescent="0.25">
      <c r="A33" s="34"/>
      <c r="B33" s="34" t="s">
        <v>67</v>
      </c>
      <c r="C33" s="49">
        <v>0</v>
      </c>
      <c r="D33" s="49"/>
      <c r="E33" s="96">
        <v>8.0000000000000002E-3</v>
      </c>
      <c r="F33" s="96">
        <v>8.9999999999999993E-3</v>
      </c>
      <c r="G33" s="96">
        <v>1.0999999999999999E-2</v>
      </c>
      <c r="H33" s="96">
        <v>1.2E-2</v>
      </c>
      <c r="I33" s="96">
        <v>1.4E-2</v>
      </c>
      <c r="J33" s="96">
        <v>1.4999999999999999E-2</v>
      </c>
      <c r="K33" s="96">
        <v>1.7000000000000001E-2</v>
      </c>
      <c r="L33" s="96">
        <v>1.7999999999999999E-2</v>
      </c>
      <c r="M33" s="96">
        <v>0.02</v>
      </c>
      <c r="N33" s="96">
        <v>0.02</v>
      </c>
      <c r="O33" s="96">
        <v>0.02</v>
      </c>
      <c r="P33" s="96">
        <v>0.02</v>
      </c>
      <c r="Q33" s="96">
        <v>0.02</v>
      </c>
      <c r="R33" s="96">
        <v>0.01</v>
      </c>
      <c r="S33" s="96">
        <v>0.01</v>
      </c>
      <c r="T33" s="96">
        <v>0.01</v>
      </c>
      <c r="U33" s="96">
        <v>1.0999999999999999E-2</v>
      </c>
      <c r="V33" s="96">
        <v>1.0999999999999999E-2</v>
      </c>
      <c r="W33" s="96">
        <v>1.1597269945147788E-2</v>
      </c>
      <c r="X33" s="96">
        <v>1.7000000000000001E-2</v>
      </c>
      <c r="Y33" s="96">
        <v>1.7000000000000001E-2</v>
      </c>
      <c r="Z33" s="96">
        <v>2.9000000000000001E-2</v>
      </c>
      <c r="AA33" s="96">
        <v>2.5000000000000001E-2</v>
      </c>
      <c r="AB33" s="96">
        <v>4.2999999999999997E-2</v>
      </c>
      <c r="AC33" s="96">
        <v>3.2000000000000001E-2</v>
      </c>
      <c r="AD33" s="96">
        <v>2.5999999999999999E-2</v>
      </c>
      <c r="AE33" s="96">
        <v>2.7E-2</v>
      </c>
      <c r="AF33" s="96">
        <v>2.1000000000000001E-2</v>
      </c>
      <c r="AG33" s="96">
        <v>1.2999999999999999E-2</v>
      </c>
      <c r="AH33" s="96">
        <v>8.0000000000000002E-3</v>
      </c>
      <c r="AI33" s="96">
        <v>7.0000000000000001E-3</v>
      </c>
      <c r="AJ33" s="97">
        <v>7.0000000000000001E-3</v>
      </c>
      <c r="AK33" s="97">
        <v>7.0000000000000001E-3</v>
      </c>
      <c r="AL33" s="97">
        <v>7.0000000000000001E-3</v>
      </c>
      <c r="AM33" s="97">
        <v>7.0000000000000001E-3</v>
      </c>
      <c r="AN33" s="97">
        <v>7.0000000000000001E-3</v>
      </c>
      <c r="AO33" s="97">
        <v>7.0000000000000001E-3</v>
      </c>
      <c r="AP33" s="97">
        <v>7.0000000000000001E-3</v>
      </c>
      <c r="AQ33" s="97">
        <v>7.0000000000000001E-3</v>
      </c>
      <c r="AR33" s="97">
        <v>7.0000000000000001E-3</v>
      </c>
      <c r="AS33" s="97">
        <v>7.0000000000000001E-3</v>
      </c>
      <c r="AT33" s="97">
        <v>7.0000000000000001E-3</v>
      </c>
      <c r="AU33" s="97">
        <v>7.0000000000000001E-3</v>
      </c>
      <c r="AV33" s="97">
        <v>7.0000000000000001E-3</v>
      </c>
      <c r="AW33" s="97">
        <v>7.0000000000000001E-3</v>
      </c>
      <c r="AX33" s="97">
        <v>7.0000000000000001E-3</v>
      </c>
    </row>
    <row r="34" spans="1:50" s="11" customFormat="1" ht="15" x14ac:dyDescent="0.25">
      <c r="A34" s="47"/>
      <c r="B34" s="47" t="s">
        <v>68</v>
      </c>
      <c r="C34" s="50">
        <v>0</v>
      </c>
      <c r="D34" s="50"/>
      <c r="E34" s="94">
        <v>1.2999999999999999E-2</v>
      </c>
      <c r="F34" s="94">
        <v>1.6E-2</v>
      </c>
      <c r="G34" s="94">
        <v>1.9E-2</v>
      </c>
      <c r="H34" s="94">
        <v>2.1000000000000001E-2</v>
      </c>
      <c r="I34" s="94">
        <v>2.4E-2</v>
      </c>
      <c r="J34" s="94">
        <v>2.7E-2</v>
      </c>
      <c r="K34" s="94">
        <v>2.9000000000000001E-2</v>
      </c>
      <c r="L34" s="94">
        <v>3.2000000000000001E-2</v>
      </c>
      <c r="M34" s="94">
        <v>0.03</v>
      </c>
      <c r="N34" s="94">
        <v>0.03</v>
      </c>
      <c r="O34" s="94">
        <v>0.03</v>
      </c>
      <c r="P34" s="94">
        <v>0.03</v>
      </c>
      <c r="Q34" s="94">
        <v>0.03</v>
      </c>
      <c r="R34" s="94">
        <v>0.03</v>
      </c>
      <c r="S34" s="94">
        <v>0.03</v>
      </c>
      <c r="T34" s="94">
        <v>2.1000000000000001E-2</v>
      </c>
      <c r="U34" s="94">
        <v>1.0999999999999999E-2</v>
      </c>
      <c r="V34" s="94">
        <v>2E-3</v>
      </c>
      <c r="W34" s="94">
        <v>9.5845206158246183E-5</v>
      </c>
      <c r="X34" s="94">
        <v>0</v>
      </c>
      <c r="Y34" s="94">
        <v>0</v>
      </c>
      <c r="Z34" s="94">
        <v>3.0000000000000001E-3</v>
      </c>
      <c r="AA34" s="94">
        <v>1E-3</v>
      </c>
      <c r="AB34" s="94">
        <v>1E-3</v>
      </c>
      <c r="AC34" s="94">
        <v>1E-3</v>
      </c>
      <c r="AD34" s="94">
        <v>2E-3</v>
      </c>
      <c r="AE34" s="94">
        <v>2E-3</v>
      </c>
      <c r="AF34" s="94">
        <v>3.0000000000000001E-3</v>
      </c>
      <c r="AG34" s="94">
        <v>0</v>
      </c>
      <c r="AH34" s="94">
        <v>2E-3</v>
      </c>
      <c r="AI34" s="94">
        <v>3.0000000000000001E-3</v>
      </c>
      <c r="AJ34" s="98">
        <v>3.0000000000000001E-3</v>
      </c>
      <c r="AK34" s="98">
        <v>3.0000000000000001E-3</v>
      </c>
      <c r="AL34" s="98">
        <v>3.0000000000000001E-3</v>
      </c>
      <c r="AM34" s="98">
        <v>3.0000000000000001E-3</v>
      </c>
      <c r="AN34" s="98">
        <v>3.0000000000000001E-3</v>
      </c>
      <c r="AO34" s="98">
        <v>3.0000000000000001E-3</v>
      </c>
      <c r="AP34" s="98">
        <v>3.0000000000000001E-3</v>
      </c>
      <c r="AQ34" s="98">
        <v>3.0000000000000001E-3</v>
      </c>
      <c r="AR34" s="98">
        <v>3.0000000000000001E-3</v>
      </c>
      <c r="AS34" s="98">
        <v>3.0000000000000001E-3</v>
      </c>
      <c r="AT34" s="98">
        <v>3.0000000000000001E-3</v>
      </c>
      <c r="AU34" s="98">
        <v>3.0000000000000001E-3</v>
      </c>
      <c r="AV34" s="98">
        <v>3.0000000000000001E-3</v>
      </c>
      <c r="AW34" s="98">
        <v>3.0000000000000001E-3</v>
      </c>
      <c r="AX34" s="98">
        <v>3.0000000000000001E-3</v>
      </c>
    </row>
    <row r="35" spans="1:50" s="11" customFormat="1" ht="15" x14ac:dyDescent="0.25">
      <c r="A35" s="34" t="s">
        <v>185</v>
      </c>
      <c r="B35" s="34" t="s">
        <v>57</v>
      </c>
      <c r="C35" s="46" t="s">
        <v>37</v>
      </c>
      <c r="D35" s="46"/>
      <c r="E35" s="96">
        <v>1</v>
      </c>
      <c r="F35" s="96">
        <v>1</v>
      </c>
      <c r="G35" s="96">
        <v>1</v>
      </c>
      <c r="H35" s="96">
        <v>1</v>
      </c>
      <c r="I35" s="96">
        <v>1</v>
      </c>
      <c r="J35" s="96">
        <v>1</v>
      </c>
      <c r="K35" s="96">
        <v>1</v>
      </c>
      <c r="L35" s="96">
        <v>1</v>
      </c>
      <c r="M35" s="96">
        <v>1</v>
      </c>
      <c r="N35" s="96">
        <v>1</v>
      </c>
      <c r="O35" s="96">
        <v>1</v>
      </c>
      <c r="P35" s="96">
        <v>0.89</v>
      </c>
      <c r="Q35" s="96">
        <v>0.84</v>
      </c>
      <c r="R35" s="96">
        <v>0.83</v>
      </c>
      <c r="S35" s="96">
        <v>0.8</v>
      </c>
      <c r="T35" s="96">
        <v>0.85399999999999998</v>
      </c>
      <c r="U35" s="96">
        <v>0.90799999999999992</v>
      </c>
      <c r="V35" s="96">
        <v>0.96199999999999997</v>
      </c>
      <c r="W35" s="96">
        <v>0.96299999999999997</v>
      </c>
      <c r="X35" s="96">
        <v>0.96399999999999997</v>
      </c>
      <c r="Y35" s="96">
        <v>0.96399999999999997</v>
      </c>
      <c r="Z35" s="96">
        <v>0.96399999999999997</v>
      </c>
      <c r="AA35" s="96">
        <v>0.96399999999999997</v>
      </c>
      <c r="AB35" s="96">
        <v>0.96899999999999997</v>
      </c>
      <c r="AC35" s="96">
        <v>0.96399999999999997</v>
      </c>
      <c r="AD35" s="96">
        <v>0.96399999999999997</v>
      </c>
      <c r="AE35" s="96">
        <v>0.96599999999999997</v>
      </c>
      <c r="AF35" s="96">
        <v>0.96599999999999997</v>
      </c>
      <c r="AG35" s="96">
        <v>0.96499999999999997</v>
      </c>
      <c r="AH35" s="96">
        <v>0.96699999999999997</v>
      </c>
      <c r="AI35" s="96">
        <v>0.96599999999999997</v>
      </c>
      <c r="AJ35" s="97">
        <v>0.95940000000000003</v>
      </c>
      <c r="AK35" s="97">
        <v>0.95330909090909099</v>
      </c>
      <c r="AL35" s="97">
        <v>0.94721818181818196</v>
      </c>
      <c r="AM35" s="97">
        <v>0.94112727272727292</v>
      </c>
      <c r="AN35" s="97">
        <v>0.93503636363636389</v>
      </c>
      <c r="AO35" s="97">
        <v>0.92894545454545485</v>
      </c>
      <c r="AP35" s="97">
        <v>0.92285454545454582</v>
      </c>
      <c r="AQ35" s="97">
        <v>0.91676363636363678</v>
      </c>
      <c r="AR35" s="97">
        <v>0.91067272727272774</v>
      </c>
      <c r="AS35" s="97">
        <v>0.9</v>
      </c>
      <c r="AT35" s="97">
        <v>0.9</v>
      </c>
      <c r="AU35" s="97">
        <v>0.9</v>
      </c>
      <c r="AV35" s="97">
        <v>0.9</v>
      </c>
      <c r="AW35" s="97">
        <v>0.9</v>
      </c>
      <c r="AX35" s="97">
        <v>0.9</v>
      </c>
    </row>
    <row r="36" spans="1:50" s="11" customFormat="1" ht="15" x14ac:dyDescent="0.25">
      <c r="A36" s="47"/>
      <c r="B36" s="47" t="s">
        <v>58</v>
      </c>
      <c r="C36" s="48" t="s">
        <v>37</v>
      </c>
      <c r="D36" s="48"/>
      <c r="E36" s="94">
        <v>0</v>
      </c>
      <c r="F36" s="94">
        <v>0</v>
      </c>
      <c r="G36" s="94">
        <v>0</v>
      </c>
      <c r="H36" s="94">
        <v>0</v>
      </c>
      <c r="I36" s="94">
        <v>0</v>
      </c>
      <c r="J36" s="94">
        <v>0</v>
      </c>
      <c r="K36" s="94">
        <v>0</v>
      </c>
      <c r="L36" s="94">
        <v>0</v>
      </c>
      <c r="M36" s="94">
        <v>0</v>
      </c>
      <c r="N36" s="94">
        <v>0</v>
      </c>
      <c r="O36" s="94">
        <v>0</v>
      </c>
      <c r="P36" s="94">
        <v>0.11</v>
      </c>
      <c r="Q36" s="94">
        <v>0.16</v>
      </c>
      <c r="R36" s="94">
        <v>0.17</v>
      </c>
      <c r="S36" s="94">
        <v>0.2</v>
      </c>
      <c r="T36" s="94">
        <v>0.14600000000000002</v>
      </c>
      <c r="U36" s="94">
        <v>9.2000000000000026E-2</v>
      </c>
      <c r="V36" s="94">
        <v>3.7999999999999999E-2</v>
      </c>
      <c r="W36" s="94">
        <v>3.6999999999999998E-2</v>
      </c>
      <c r="X36" s="94">
        <v>3.5999999999999997E-2</v>
      </c>
      <c r="Y36" s="94">
        <v>3.5999999999999997E-2</v>
      </c>
      <c r="Z36" s="94">
        <v>3.5999999999999997E-2</v>
      </c>
      <c r="AA36" s="94">
        <v>3.5999999999999997E-2</v>
      </c>
      <c r="AB36" s="94">
        <v>3.1E-2</v>
      </c>
      <c r="AC36" s="94">
        <v>3.5999999999999997E-2</v>
      </c>
      <c r="AD36" s="94">
        <v>3.5999999999999997E-2</v>
      </c>
      <c r="AE36" s="94">
        <v>3.4000000000000002E-2</v>
      </c>
      <c r="AF36" s="94">
        <v>3.4000000000000002E-2</v>
      </c>
      <c r="AG36" s="94">
        <v>3.5000000000000003E-2</v>
      </c>
      <c r="AH36" s="94">
        <v>3.3000000000000002E-2</v>
      </c>
      <c r="AI36" s="94">
        <v>3.4000000000000002E-2</v>
      </c>
      <c r="AJ36" s="98">
        <v>4.0600000000000004E-2</v>
      </c>
      <c r="AK36" s="98">
        <v>4.6690909090909095E-2</v>
      </c>
      <c r="AL36" s="98">
        <v>5.2781818181818187E-2</v>
      </c>
      <c r="AM36" s="98">
        <v>5.8872727272727278E-2</v>
      </c>
      <c r="AN36" s="98">
        <v>6.4963636363636362E-2</v>
      </c>
      <c r="AO36" s="98">
        <v>7.1054545454545454E-2</v>
      </c>
      <c r="AP36" s="98">
        <v>7.7145454545454545E-2</v>
      </c>
      <c r="AQ36" s="98">
        <v>8.3236363636363636E-2</v>
      </c>
      <c r="AR36" s="98">
        <v>8.9327272727272727E-2</v>
      </c>
      <c r="AS36" s="98">
        <v>0.1</v>
      </c>
      <c r="AT36" s="98">
        <v>0.1</v>
      </c>
      <c r="AU36" s="98">
        <v>0.1</v>
      </c>
      <c r="AV36" s="98">
        <v>0.1</v>
      </c>
      <c r="AW36" s="98">
        <v>0.1</v>
      </c>
      <c r="AX36" s="98">
        <v>0.1</v>
      </c>
    </row>
    <row r="37" spans="1:50" s="11" customFormat="1" ht="15" x14ac:dyDescent="0.25">
      <c r="A37" s="34" t="s">
        <v>186</v>
      </c>
      <c r="B37" s="34" t="s">
        <v>57</v>
      </c>
      <c r="C37" s="46" t="s">
        <v>37</v>
      </c>
      <c r="D37" s="46"/>
      <c r="E37" s="93">
        <v>1</v>
      </c>
      <c r="F37" s="93">
        <v>1</v>
      </c>
      <c r="G37" s="93">
        <v>1</v>
      </c>
      <c r="H37" s="93">
        <v>1</v>
      </c>
      <c r="I37" s="93">
        <v>1</v>
      </c>
      <c r="J37" s="93">
        <v>1</v>
      </c>
      <c r="K37" s="93">
        <v>1</v>
      </c>
      <c r="L37" s="93">
        <v>1</v>
      </c>
      <c r="M37" s="93">
        <v>1</v>
      </c>
      <c r="N37" s="93">
        <v>1</v>
      </c>
      <c r="O37" s="93">
        <v>1</v>
      </c>
      <c r="P37" s="93">
        <v>0.89</v>
      </c>
      <c r="Q37" s="93">
        <v>0.84</v>
      </c>
      <c r="R37" s="93">
        <v>0.83</v>
      </c>
      <c r="S37" s="93">
        <v>0.8</v>
      </c>
      <c r="T37" s="93">
        <v>0.85499999999999998</v>
      </c>
      <c r="U37" s="93">
        <v>0.91</v>
      </c>
      <c r="V37" s="93">
        <v>0.96499999999999997</v>
      </c>
      <c r="W37" s="93">
        <v>0.97099999999999997</v>
      </c>
      <c r="X37" s="93">
        <v>0.97</v>
      </c>
      <c r="Y37" s="93">
        <v>0.97</v>
      </c>
      <c r="Z37" s="93">
        <v>0.97399999999999998</v>
      </c>
      <c r="AA37" s="93">
        <v>0.97399999999999998</v>
      </c>
      <c r="AB37" s="93">
        <v>0.97799999999999998</v>
      </c>
      <c r="AC37" s="93">
        <v>0.97199999999999998</v>
      </c>
      <c r="AD37" s="93">
        <v>0.96699999999999997</v>
      </c>
      <c r="AE37" s="93">
        <v>0.97</v>
      </c>
      <c r="AF37" s="93">
        <v>0.97199999999999998</v>
      </c>
      <c r="AG37" s="93">
        <v>0.97299999999999998</v>
      </c>
      <c r="AH37" s="93">
        <v>0.97499999999999998</v>
      </c>
      <c r="AI37" s="93">
        <v>0.97799999999999998</v>
      </c>
      <c r="AJ37" s="97">
        <v>0.97019999999999995</v>
      </c>
      <c r="AK37" s="97">
        <v>0.96239999999999992</v>
      </c>
      <c r="AL37" s="97">
        <v>0.95459999999999989</v>
      </c>
      <c r="AM37" s="97">
        <v>0.94679999999999986</v>
      </c>
      <c r="AN37" s="97">
        <v>0.93899999999999983</v>
      </c>
      <c r="AO37" s="97">
        <v>0.93119999999999981</v>
      </c>
      <c r="AP37" s="97">
        <v>0.92339999999999978</v>
      </c>
      <c r="AQ37" s="97">
        <v>0.91559999999999975</v>
      </c>
      <c r="AR37" s="97">
        <v>0.90779999999999972</v>
      </c>
      <c r="AS37" s="97">
        <v>0.9</v>
      </c>
      <c r="AT37" s="97">
        <v>0.9</v>
      </c>
      <c r="AU37" s="97">
        <v>0.9</v>
      </c>
      <c r="AV37" s="97">
        <v>0.9</v>
      </c>
      <c r="AW37" s="97">
        <v>0.9</v>
      </c>
      <c r="AX37" s="97">
        <v>0.9</v>
      </c>
    </row>
    <row r="38" spans="1:50" s="11" customFormat="1" ht="15" x14ac:dyDescent="0.25">
      <c r="A38" s="47"/>
      <c r="B38" s="47" t="s">
        <v>58</v>
      </c>
      <c r="C38" s="48" t="s">
        <v>37</v>
      </c>
      <c r="D38" s="48"/>
      <c r="E38" s="94">
        <v>0</v>
      </c>
      <c r="F38" s="94">
        <v>0</v>
      </c>
      <c r="G38" s="94">
        <v>0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0.11</v>
      </c>
      <c r="Q38" s="94">
        <v>0.16</v>
      </c>
      <c r="R38" s="94">
        <v>0.17</v>
      </c>
      <c r="S38" s="94">
        <v>0.2</v>
      </c>
      <c r="T38" s="94">
        <v>0.14499999999999999</v>
      </c>
      <c r="U38" s="94">
        <v>0.09</v>
      </c>
      <c r="V38" s="94">
        <v>3.5000000000000003E-2</v>
      </c>
      <c r="W38" s="94">
        <v>2.9000000000000001E-2</v>
      </c>
      <c r="X38" s="94">
        <v>0.03</v>
      </c>
      <c r="Y38" s="94">
        <v>0.03</v>
      </c>
      <c r="Z38" s="94">
        <v>2.5999999999999999E-2</v>
      </c>
      <c r="AA38" s="94">
        <v>2.5999999999999999E-2</v>
      </c>
      <c r="AB38" s="94">
        <v>2.1999999999999999E-2</v>
      </c>
      <c r="AC38" s="94">
        <v>2.8000000000000001E-2</v>
      </c>
      <c r="AD38" s="94">
        <v>3.3000000000000002E-2</v>
      </c>
      <c r="AE38" s="94">
        <v>0.03</v>
      </c>
      <c r="AF38" s="94">
        <v>2.8000000000000001E-2</v>
      </c>
      <c r="AG38" s="94">
        <v>2.7E-2</v>
      </c>
      <c r="AH38" s="94">
        <v>2.5000000000000001E-2</v>
      </c>
      <c r="AI38" s="94">
        <v>2.1999999999999999E-2</v>
      </c>
      <c r="AJ38" s="98">
        <v>2.98E-2</v>
      </c>
      <c r="AK38" s="98">
        <v>3.7600000000000001E-2</v>
      </c>
      <c r="AL38" s="98">
        <v>4.5400000000000003E-2</v>
      </c>
      <c r="AM38" s="98">
        <v>5.3200000000000004E-2</v>
      </c>
      <c r="AN38" s="98">
        <v>6.1000000000000006E-2</v>
      </c>
      <c r="AO38" s="98">
        <v>6.88E-2</v>
      </c>
      <c r="AP38" s="98">
        <v>7.6600000000000001E-2</v>
      </c>
      <c r="AQ38" s="98">
        <v>8.4400000000000003E-2</v>
      </c>
      <c r="AR38" s="98">
        <v>9.2200000000000004E-2</v>
      </c>
      <c r="AS38" s="98">
        <v>0.1</v>
      </c>
      <c r="AT38" s="98">
        <v>0.1</v>
      </c>
      <c r="AU38" s="98">
        <v>0.1</v>
      </c>
      <c r="AV38" s="98">
        <v>0.1</v>
      </c>
      <c r="AW38" s="98">
        <v>0.1</v>
      </c>
      <c r="AX38" s="98">
        <v>0.1</v>
      </c>
    </row>
    <row r="39" spans="1:50" s="11" customFormat="1" ht="15" x14ac:dyDescent="0.25">
      <c r="A39" s="34" t="s">
        <v>187</v>
      </c>
      <c r="B39" s="34" t="s">
        <v>59</v>
      </c>
      <c r="C39" s="46" t="s">
        <v>37</v>
      </c>
      <c r="D39" s="46"/>
      <c r="E39" s="93">
        <v>0.192</v>
      </c>
      <c r="F39" s="93">
        <v>0.18099999999999999</v>
      </c>
      <c r="G39" s="93">
        <v>0.16900000000000001</v>
      </c>
      <c r="H39" s="93">
        <v>0.158</v>
      </c>
      <c r="I39" s="93">
        <v>0.14599999999999999</v>
      </c>
      <c r="J39" s="93">
        <v>0.13500000000000001</v>
      </c>
      <c r="K39" s="93">
        <v>0.12</v>
      </c>
      <c r="L39" s="93">
        <v>0.11</v>
      </c>
      <c r="M39" s="93">
        <v>0.1</v>
      </c>
      <c r="N39" s="93">
        <v>0.1</v>
      </c>
      <c r="O39" s="93">
        <v>0.09</v>
      </c>
      <c r="P39" s="93">
        <v>0.08</v>
      </c>
      <c r="Q39" s="93">
        <v>7.0000000000000007E-2</v>
      </c>
      <c r="R39" s="93">
        <v>7.0000000000000007E-2</v>
      </c>
      <c r="S39" s="93">
        <v>0.05</v>
      </c>
      <c r="T39" s="93">
        <v>5.7000000000000002E-2</v>
      </c>
      <c r="U39" s="93">
        <v>6.5000000000000002E-2</v>
      </c>
      <c r="V39" s="93">
        <v>7.1999999999999995E-2</v>
      </c>
      <c r="W39" s="93">
        <v>6.3E-2</v>
      </c>
      <c r="X39" s="93">
        <v>5.7000000000000002E-2</v>
      </c>
      <c r="Y39" s="93">
        <v>5.7000000000000002E-2</v>
      </c>
      <c r="Z39" s="93">
        <v>4.5999999999999999E-2</v>
      </c>
      <c r="AA39" s="93">
        <v>4.1000000000000002E-2</v>
      </c>
      <c r="AB39" s="93">
        <v>3.7999999999999999E-2</v>
      </c>
      <c r="AC39" s="93">
        <v>3.3000000000000002E-2</v>
      </c>
      <c r="AD39" s="93">
        <v>0.03</v>
      </c>
      <c r="AE39" s="93">
        <v>2.5999999999999999E-2</v>
      </c>
      <c r="AF39" s="93">
        <v>2.4E-2</v>
      </c>
      <c r="AG39" s="93">
        <v>2.1000000000000001E-2</v>
      </c>
      <c r="AH39" s="93">
        <v>1.7999999999999999E-2</v>
      </c>
      <c r="AI39" s="93">
        <v>1.6E-2</v>
      </c>
      <c r="AJ39" s="97">
        <v>1.44E-2</v>
      </c>
      <c r="AK39" s="97">
        <v>1.2799999999999999E-2</v>
      </c>
      <c r="AL39" s="97">
        <v>1.1199999999999998E-2</v>
      </c>
      <c r="AM39" s="97">
        <v>9.5999999999999974E-3</v>
      </c>
      <c r="AN39" s="97">
        <v>7.9999999999999967E-3</v>
      </c>
      <c r="AO39" s="97">
        <v>6.3999999999999968E-3</v>
      </c>
      <c r="AP39" s="97">
        <v>4.799999999999997E-3</v>
      </c>
      <c r="AQ39" s="97">
        <v>3.1999999999999971E-3</v>
      </c>
      <c r="AR39" s="97">
        <v>1.599999999999997E-3</v>
      </c>
      <c r="AS39" s="97">
        <v>0</v>
      </c>
      <c r="AT39" s="97">
        <v>0</v>
      </c>
      <c r="AU39" s="97">
        <v>0</v>
      </c>
      <c r="AV39" s="97">
        <v>0</v>
      </c>
      <c r="AW39" s="97">
        <v>0</v>
      </c>
      <c r="AX39" s="97">
        <v>0</v>
      </c>
    </row>
    <row r="40" spans="1:50" s="11" customFormat="1" ht="15" x14ac:dyDescent="0.25">
      <c r="A40" s="34"/>
      <c r="B40" s="34" t="s">
        <v>60</v>
      </c>
      <c r="C40" s="49">
        <v>20</v>
      </c>
      <c r="D40" s="49"/>
      <c r="E40" s="101">
        <v>0.192</v>
      </c>
      <c r="F40" s="101">
        <v>0.18099999999999999</v>
      </c>
      <c r="G40" s="101">
        <v>0.16900000000000001</v>
      </c>
      <c r="H40" s="101">
        <v>0.158</v>
      </c>
      <c r="I40" s="101">
        <v>0.14599999999999999</v>
      </c>
      <c r="J40" s="101">
        <v>0.13500000000000001</v>
      </c>
      <c r="K40" s="101">
        <v>0.12</v>
      </c>
      <c r="L40" s="101">
        <v>0.11</v>
      </c>
      <c r="M40" s="101">
        <v>0.1</v>
      </c>
      <c r="N40" s="101">
        <v>0.1</v>
      </c>
      <c r="O40" s="101">
        <v>0.09</v>
      </c>
      <c r="P40" s="101">
        <v>0.08</v>
      </c>
      <c r="Q40" s="101">
        <v>7.0000000000000007E-2</v>
      </c>
      <c r="R40" s="101">
        <v>7.0000000000000007E-2</v>
      </c>
      <c r="S40" s="101">
        <v>0.05</v>
      </c>
      <c r="T40" s="101">
        <v>4.1000000000000002E-2</v>
      </c>
      <c r="U40" s="101">
        <v>3.3000000000000002E-2</v>
      </c>
      <c r="V40" s="101">
        <v>2.4E-2</v>
      </c>
      <c r="W40" s="101">
        <v>2.1999999999999999E-2</v>
      </c>
      <c r="X40" s="101">
        <v>2.1999999999999999E-2</v>
      </c>
      <c r="Y40" s="101">
        <v>2.1999999999999999E-2</v>
      </c>
      <c r="Z40" s="101">
        <v>1.7000000000000001E-2</v>
      </c>
      <c r="AA40" s="101">
        <v>1.6E-2</v>
      </c>
      <c r="AB40" s="101">
        <v>1.4999999999999999E-2</v>
      </c>
      <c r="AC40" s="101">
        <v>1.2999999999999999E-2</v>
      </c>
      <c r="AD40" s="101">
        <v>1.2E-2</v>
      </c>
      <c r="AE40" s="101">
        <v>1.2999999999999999E-2</v>
      </c>
      <c r="AF40" s="101">
        <v>1.0999999999999999E-2</v>
      </c>
      <c r="AG40" s="101">
        <v>0.01</v>
      </c>
      <c r="AH40" s="101">
        <v>8.9999999999999993E-3</v>
      </c>
      <c r="AI40" s="101">
        <v>8.9999999999999993E-3</v>
      </c>
      <c r="AJ40" s="97">
        <v>8.0999999999999996E-3</v>
      </c>
      <c r="AK40" s="97">
        <v>7.1999999999999998E-3</v>
      </c>
      <c r="AL40" s="97">
        <v>6.3E-3</v>
      </c>
      <c r="AM40" s="97">
        <v>5.4000000000000003E-3</v>
      </c>
      <c r="AN40" s="97">
        <v>4.5000000000000005E-3</v>
      </c>
      <c r="AO40" s="97">
        <v>3.6000000000000008E-3</v>
      </c>
      <c r="AP40" s="97">
        <v>2.700000000000001E-3</v>
      </c>
      <c r="AQ40" s="97">
        <v>1.800000000000001E-3</v>
      </c>
      <c r="AR40" s="97">
        <v>9.0000000000000106E-4</v>
      </c>
      <c r="AS40" s="97">
        <v>0</v>
      </c>
      <c r="AT40" s="97">
        <v>0</v>
      </c>
      <c r="AU40" s="97">
        <v>0</v>
      </c>
      <c r="AV40" s="97">
        <v>0</v>
      </c>
      <c r="AW40" s="97">
        <v>0</v>
      </c>
      <c r="AX40" s="97">
        <v>0</v>
      </c>
    </row>
    <row r="41" spans="1:50" s="11" customFormat="1" ht="15" x14ac:dyDescent="0.25">
      <c r="A41" s="34"/>
      <c r="B41" s="34" t="s">
        <v>61</v>
      </c>
      <c r="C41" s="49">
        <v>50</v>
      </c>
      <c r="D41" s="49"/>
      <c r="E41" s="101">
        <v>0.4</v>
      </c>
      <c r="F41" s="101">
        <v>0.39</v>
      </c>
      <c r="G41" s="101">
        <v>0.38</v>
      </c>
      <c r="H41" s="101">
        <v>0.37</v>
      </c>
      <c r="I41" s="101">
        <v>0.36</v>
      </c>
      <c r="J41" s="101">
        <v>0.35</v>
      </c>
      <c r="K41" s="101">
        <v>0.34</v>
      </c>
      <c r="L41" s="101">
        <v>0.33</v>
      </c>
      <c r="M41" s="101">
        <v>0.33</v>
      </c>
      <c r="N41" s="101">
        <v>0.32</v>
      </c>
      <c r="O41" s="101">
        <v>0.32</v>
      </c>
      <c r="P41" s="101">
        <v>0.31</v>
      </c>
      <c r="Q41" s="101">
        <v>0.3</v>
      </c>
      <c r="R41" s="101">
        <v>0.3</v>
      </c>
      <c r="S41" s="101">
        <v>0.28999999999999998</v>
      </c>
      <c r="T41" s="101">
        <v>0.32400000000000001</v>
      </c>
      <c r="U41" s="101">
        <v>0.35800000000000004</v>
      </c>
      <c r="V41" s="101">
        <v>0.39200000000000002</v>
      </c>
      <c r="W41" s="101">
        <v>0.374</v>
      </c>
      <c r="X41" s="101">
        <v>0.34899999999999998</v>
      </c>
      <c r="Y41" s="101">
        <v>0.35</v>
      </c>
      <c r="Z41" s="101">
        <v>0.313</v>
      </c>
      <c r="AA41" s="101">
        <v>0.29799999999999999</v>
      </c>
      <c r="AB41" s="101">
        <v>0.28699999999999998</v>
      </c>
      <c r="AC41" s="101">
        <v>0.27200000000000002</v>
      </c>
      <c r="AD41" s="101">
        <v>0.252</v>
      </c>
      <c r="AE41" s="101">
        <v>0.24</v>
      </c>
      <c r="AF41" s="101">
        <v>0.22</v>
      </c>
      <c r="AG41" s="101">
        <v>0.20300000000000001</v>
      </c>
      <c r="AH41" s="101">
        <v>0.19600000000000001</v>
      </c>
      <c r="AI41" s="101">
        <v>0.185</v>
      </c>
      <c r="AJ41" s="97">
        <v>0.16650000000000001</v>
      </c>
      <c r="AK41" s="97">
        <v>0.14800000000000002</v>
      </c>
      <c r="AL41" s="97">
        <v>0.12950000000000003</v>
      </c>
      <c r="AM41" s="97">
        <v>0.11100000000000003</v>
      </c>
      <c r="AN41" s="97">
        <v>9.2500000000000027E-2</v>
      </c>
      <c r="AO41" s="97">
        <v>7.4000000000000024E-2</v>
      </c>
      <c r="AP41" s="97">
        <v>5.5500000000000022E-2</v>
      </c>
      <c r="AQ41" s="97">
        <v>3.7000000000000019E-2</v>
      </c>
      <c r="AR41" s="97">
        <v>1.850000000000002E-2</v>
      </c>
      <c r="AS41" s="97">
        <v>0</v>
      </c>
      <c r="AT41" s="97">
        <v>0</v>
      </c>
      <c r="AU41" s="97">
        <v>0</v>
      </c>
      <c r="AV41" s="97">
        <v>0</v>
      </c>
      <c r="AW41" s="97">
        <v>0</v>
      </c>
      <c r="AX41" s="97">
        <v>0</v>
      </c>
    </row>
    <row r="42" spans="1:50" s="11" customFormat="1" ht="15" x14ac:dyDescent="0.25">
      <c r="A42" s="34"/>
      <c r="B42" s="34" t="s">
        <v>62</v>
      </c>
      <c r="C42" s="49">
        <v>0</v>
      </c>
      <c r="D42" s="49"/>
      <c r="E42" s="101">
        <v>0</v>
      </c>
      <c r="F42" s="101">
        <v>0</v>
      </c>
      <c r="G42" s="101">
        <v>0</v>
      </c>
      <c r="H42" s="101">
        <v>0</v>
      </c>
      <c r="I42" s="101">
        <v>0</v>
      </c>
      <c r="J42" s="101">
        <v>0</v>
      </c>
      <c r="K42" s="101">
        <v>0</v>
      </c>
      <c r="L42" s="101">
        <v>0</v>
      </c>
      <c r="M42" s="101">
        <v>0</v>
      </c>
      <c r="N42" s="101">
        <v>0</v>
      </c>
      <c r="O42" s="101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1.6E-2</v>
      </c>
      <c r="U42" s="101">
        <v>3.1E-2</v>
      </c>
      <c r="V42" s="101">
        <v>4.7E-2</v>
      </c>
      <c r="W42" s="101">
        <v>5.7000000000000002E-2</v>
      </c>
      <c r="X42" s="101">
        <v>6.3E-2</v>
      </c>
      <c r="Y42" s="101">
        <v>6.3E-2</v>
      </c>
      <c r="Z42" s="101">
        <v>6.8000000000000005E-2</v>
      </c>
      <c r="AA42" s="101">
        <v>7.0999999999999994E-2</v>
      </c>
      <c r="AB42" s="101">
        <v>6.9000000000000006E-2</v>
      </c>
      <c r="AC42" s="101">
        <v>7.5999999999999998E-2</v>
      </c>
      <c r="AD42" s="101">
        <v>7.6999999999999999E-2</v>
      </c>
      <c r="AE42" s="101">
        <v>8.1000000000000003E-2</v>
      </c>
      <c r="AF42" s="101">
        <v>8.5999999999999993E-2</v>
      </c>
      <c r="AG42" s="101">
        <v>8.7999999999999995E-2</v>
      </c>
      <c r="AH42" s="101">
        <v>8.5000000000000006E-2</v>
      </c>
      <c r="AI42" s="101">
        <v>8.6999999999999994E-2</v>
      </c>
      <c r="AJ42" s="97">
        <v>9.0299999999999991E-2</v>
      </c>
      <c r="AK42" s="97">
        <v>9.3599999999999989E-2</v>
      </c>
      <c r="AL42" s="97">
        <v>9.6899999999999986E-2</v>
      </c>
      <c r="AM42" s="97">
        <v>0.10019999999999998</v>
      </c>
      <c r="AN42" s="97">
        <v>0.10349999999999998</v>
      </c>
      <c r="AO42" s="97">
        <v>0.10679999999999998</v>
      </c>
      <c r="AP42" s="97">
        <v>0.11009999999999998</v>
      </c>
      <c r="AQ42" s="97">
        <v>0.11339999999999997</v>
      </c>
      <c r="AR42" s="97">
        <v>0.11669999999999997</v>
      </c>
      <c r="AS42" s="97">
        <v>0.12</v>
      </c>
      <c r="AT42" s="97">
        <v>0.11899999999999999</v>
      </c>
      <c r="AU42" s="97">
        <v>0.11799999999999999</v>
      </c>
      <c r="AV42" s="97">
        <v>0.11699999999999999</v>
      </c>
      <c r="AW42" s="97">
        <v>0.11599999999999999</v>
      </c>
      <c r="AX42" s="97">
        <v>0.11499999999999999</v>
      </c>
    </row>
    <row r="43" spans="1:50" s="11" customFormat="1" ht="15" x14ac:dyDescent="0.25">
      <c r="A43" s="34"/>
      <c r="B43" s="34" t="s">
        <v>182</v>
      </c>
      <c r="C43" s="49" t="s">
        <v>183</v>
      </c>
      <c r="D43" s="49"/>
      <c r="E43" s="101">
        <v>0.04</v>
      </c>
      <c r="F43" s="101">
        <v>4.3999999999999997E-2</v>
      </c>
      <c r="G43" s="101">
        <v>5.1999999999999998E-2</v>
      </c>
      <c r="H43" s="101">
        <v>5.8999999999999997E-2</v>
      </c>
      <c r="I43" s="101">
        <v>6.7000000000000004E-2</v>
      </c>
      <c r="J43" s="101">
        <v>7.3999999999999996E-2</v>
      </c>
      <c r="K43" s="101">
        <v>0.08</v>
      </c>
      <c r="L43" s="101">
        <v>0.1</v>
      </c>
      <c r="M43" s="101">
        <v>0.12</v>
      </c>
      <c r="N43" s="101">
        <v>0.13</v>
      </c>
      <c r="O43" s="101">
        <v>0.14000000000000001</v>
      </c>
      <c r="P43" s="101">
        <v>0.17</v>
      </c>
      <c r="Q43" s="101">
        <v>0.2</v>
      </c>
      <c r="R43" s="101">
        <v>0.21</v>
      </c>
      <c r="S43" s="101">
        <v>0.23</v>
      </c>
      <c r="T43" s="101">
        <v>0.193</v>
      </c>
      <c r="U43" s="101">
        <v>0.157</v>
      </c>
      <c r="V43" s="101">
        <v>0.12</v>
      </c>
      <c r="W43" s="101">
        <v>0.13800000000000001</v>
      </c>
      <c r="X43" s="101">
        <v>0.16200000000000001</v>
      </c>
      <c r="Y43" s="101">
        <v>0.16200000000000001</v>
      </c>
      <c r="Z43" s="101">
        <v>0.19</v>
      </c>
      <c r="AA43" s="101">
        <v>0.20399999999999999</v>
      </c>
      <c r="AB43" s="101">
        <v>0.21199999999999999</v>
      </c>
      <c r="AC43" s="101">
        <v>0.222</v>
      </c>
      <c r="AD43" s="101">
        <v>0.24199999999999999</v>
      </c>
      <c r="AE43" s="101">
        <v>0.254</v>
      </c>
      <c r="AF43" s="101">
        <v>0.25800000000000001</v>
      </c>
      <c r="AG43" s="101">
        <v>0.27600000000000002</v>
      </c>
      <c r="AH43" s="101">
        <v>0.28199999999999997</v>
      </c>
      <c r="AI43" s="101">
        <v>0.29199999999999998</v>
      </c>
      <c r="AJ43" s="97">
        <v>0.29580000000000001</v>
      </c>
      <c r="AK43" s="97">
        <v>0.29960000000000003</v>
      </c>
      <c r="AL43" s="97">
        <v>0.30340000000000006</v>
      </c>
      <c r="AM43" s="97">
        <v>0.30720000000000008</v>
      </c>
      <c r="AN43" s="97">
        <v>0.31100000000000011</v>
      </c>
      <c r="AO43" s="97">
        <v>0.31480000000000014</v>
      </c>
      <c r="AP43" s="97">
        <v>0.31860000000000016</v>
      </c>
      <c r="AQ43" s="97">
        <v>0.32240000000000019</v>
      </c>
      <c r="AR43" s="97">
        <v>0.32620000000000021</v>
      </c>
      <c r="AS43" s="97">
        <v>0.33</v>
      </c>
      <c r="AT43" s="97">
        <v>0.33100000000000002</v>
      </c>
      <c r="AU43" s="97">
        <v>0.33200000000000002</v>
      </c>
      <c r="AV43" s="97">
        <v>0.33300000000000002</v>
      </c>
      <c r="AW43" s="97">
        <v>0.33400000000000002</v>
      </c>
      <c r="AX43" s="97">
        <v>0.33500000000000002</v>
      </c>
    </row>
    <row r="44" spans="1:50" s="11" customFormat="1" ht="15" x14ac:dyDescent="0.25">
      <c r="A44" s="34"/>
      <c r="B44" s="34" t="s">
        <v>63</v>
      </c>
      <c r="C44" s="49">
        <v>0</v>
      </c>
      <c r="D44" s="49"/>
      <c r="E44" s="101">
        <v>0</v>
      </c>
      <c r="F44" s="101">
        <v>0</v>
      </c>
      <c r="G44" s="101">
        <v>0</v>
      </c>
      <c r="H44" s="101">
        <v>0</v>
      </c>
      <c r="I44" s="101">
        <v>0</v>
      </c>
      <c r="J44" s="101">
        <v>0</v>
      </c>
      <c r="K44" s="101">
        <v>0</v>
      </c>
      <c r="L44" s="101">
        <v>0</v>
      </c>
      <c r="M44" s="101">
        <v>0</v>
      </c>
      <c r="N44" s="101">
        <v>0</v>
      </c>
      <c r="O44" s="101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1.6999999999999998E-2</v>
      </c>
      <c r="U44" s="101">
        <v>3.3999999999999996E-2</v>
      </c>
      <c r="V44" s="101">
        <v>5.0999999999999997E-2</v>
      </c>
      <c r="W44" s="101">
        <v>5.6000000000000001E-2</v>
      </c>
      <c r="X44" s="101">
        <v>6.4000000000000001E-2</v>
      </c>
      <c r="Y44" s="101">
        <v>6.4000000000000001E-2</v>
      </c>
      <c r="Z44" s="101">
        <v>7.1999999999999995E-2</v>
      </c>
      <c r="AA44" s="101">
        <v>7.6999999999999999E-2</v>
      </c>
      <c r="AB44" s="101">
        <v>7.3999999999999996E-2</v>
      </c>
      <c r="AC44" s="101">
        <v>8.5000000000000006E-2</v>
      </c>
      <c r="AD44" s="101">
        <v>9.1999999999999998E-2</v>
      </c>
      <c r="AE44" s="101">
        <v>0.09</v>
      </c>
      <c r="AF44" s="101">
        <v>9.5000000000000001E-2</v>
      </c>
      <c r="AG44" s="101">
        <v>9.5000000000000001E-2</v>
      </c>
      <c r="AH44" s="101">
        <v>9.9000000000000005E-2</v>
      </c>
      <c r="AI44" s="101">
        <v>0.10199999999999999</v>
      </c>
      <c r="AJ44" s="97">
        <v>0.1018</v>
      </c>
      <c r="AK44" s="97">
        <v>0.1016</v>
      </c>
      <c r="AL44" s="97">
        <v>0.10139999999999999</v>
      </c>
      <c r="AM44" s="97">
        <v>0.10119999999999998</v>
      </c>
      <c r="AN44" s="97">
        <v>0.10099999999999998</v>
      </c>
      <c r="AO44" s="97">
        <v>0.10079999999999997</v>
      </c>
      <c r="AP44" s="97">
        <v>0.10059999999999997</v>
      </c>
      <c r="AQ44" s="97">
        <v>0.10039999999999996</v>
      </c>
      <c r="AR44" s="97">
        <v>0.10019999999999996</v>
      </c>
      <c r="AS44" s="97">
        <v>0.1</v>
      </c>
      <c r="AT44" s="97">
        <v>0.1</v>
      </c>
      <c r="AU44" s="97">
        <v>0.1</v>
      </c>
      <c r="AV44" s="97">
        <v>0.1</v>
      </c>
      <c r="AW44" s="97">
        <v>0.1</v>
      </c>
      <c r="AX44" s="97">
        <v>0.1</v>
      </c>
    </row>
    <row r="45" spans="1:50" s="11" customFormat="1" ht="15" x14ac:dyDescent="0.25">
      <c r="A45" s="34"/>
      <c r="B45" s="34" t="s">
        <v>64</v>
      </c>
      <c r="C45" s="49">
        <v>10</v>
      </c>
      <c r="D45" s="49"/>
      <c r="E45" s="101">
        <v>0</v>
      </c>
      <c r="F45" s="101">
        <v>0</v>
      </c>
      <c r="G45" s="101">
        <v>0</v>
      </c>
      <c r="H45" s="101">
        <v>0</v>
      </c>
      <c r="I45" s="101">
        <v>0</v>
      </c>
      <c r="J45" s="101">
        <v>0</v>
      </c>
      <c r="K45" s="101">
        <v>0</v>
      </c>
      <c r="L45" s="101">
        <v>0</v>
      </c>
      <c r="M45" s="101">
        <v>0</v>
      </c>
      <c r="N45" s="101">
        <v>0</v>
      </c>
      <c r="O45" s="101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1">
        <v>0</v>
      </c>
      <c r="W45" s="101">
        <v>0</v>
      </c>
      <c r="X45" s="101">
        <v>0</v>
      </c>
      <c r="Y45" s="101">
        <v>0</v>
      </c>
      <c r="Z45" s="101">
        <v>0.01</v>
      </c>
      <c r="AA45" s="101">
        <v>1.4E-2</v>
      </c>
      <c r="AB45" s="101">
        <v>1.7999999999999999E-2</v>
      </c>
      <c r="AC45" s="101">
        <v>1.7000000000000001E-2</v>
      </c>
      <c r="AD45" s="101">
        <v>1.9E-2</v>
      </c>
      <c r="AE45" s="101">
        <v>1.9E-2</v>
      </c>
      <c r="AF45" s="101">
        <v>2.5999999999999999E-2</v>
      </c>
      <c r="AG45" s="101">
        <v>2.5999999999999999E-2</v>
      </c>
      <c r="AH45" s="101">
        <v>2.5999999999999999E-2</v>
      </c>
      <c r="AI45" s="101">
        <v>2.8000000000000001E-2</v>
      </c>
      <c r="AJ45" s="97">
        <v>4.3700000000000003E-2</v>
      </c>
      <c r="AK45" s="97">
        <v>5.9400000000000001E-2</v>
      </c>
      <c r="AL45" s="97">
        <v>7.51E-2</v>
      </c>
      <c r="AM45" s="97">
        <v>9.0799999999999992E-2</v>
      </c>
      <c r="AN45" s="97">
        <v>0.10649999999999998</v>
      </c>
      <c r="AO45" s="97">
        <v>0.12219999999999998</v>
      </c>
      <c r="AP45" s="97">
        <v>0.13789999999999997</v>
      </c>
      <c r="AQ45" s="97">
        <v>0.15359999999999996</v>
      </c>
      <c r="AR45" s="97">
        <v>0.16929999999999995</v>
      </c>
      <c r="AS45" s="97">
        <v>0.185</v>
      </c>
      <c r="AT45" s="97">
        <v>0.1865</v>
      </c>
      <c r="AU45" s="97">
        <v>0.188</v>
      </c>
      <c r="AV45" s="97">
        <v>0.1895</v>
      </c>
      <c r="AW45" s="97">
        <v>0.191</v>
      </c>
      <c r="AX45" s="97">
        <v>0.1925</v>
      </c>
    </row>
    <row r="46" spans="1:50" s="11" customFormat="1" ht="15" x14ac:dyDescent="0.25">
      <c r="A46" s="34"/>
      <c r="B46" s="34" t="s">
        <v>57</v>
      </c>
      <c r="C46" s="46" t="s">
        <v>37</v>
      </c>
      <c r="D46" s="46"/>
      <c r="E46" s="101">
        <v>3.1E-2</v>
      </c>
      <c r="F46" s="101">
        <v>2.7E-2</v>
      </c>
      <c r="G46" s="101">
        <v>2.3E-2</v>
      </c>
      <c r="H46" s="101">
        <v>1.9E-2</v>
      </c>
      <c r="I46" s="101">
        <v>1.4999999999999999E-2</v>
      </c>
      <c r="J46" s="101">
        <v>1.0999999999999999E-2</v>
      </c>
      <c r="K46" s="101">
        <v>0.01</v>
      </c>
      <c r="L46" s="101">
        <v>0</v>
      </c>
      <c r="M46" s="101">
        <v>0</v>
      </c>
      <c r="N46" s="101">
        <v>0</v>
      </c>
      <c r="O46" s="101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7.5999999999999998E-2</v>
      </c>
      <c r="U46" s="101">
        <v>0.153</v>
      </c>
      <c r="V46" s="101">
        <v>0.22900000000000001</v>
      </c>
      <c r="W46" s="101">
        <v>0.224</v>
      </c>
      <c r="X46" s="101">
        <v>0.219</v>
      </c>
      <c r="Y46" s="101">
        <v>0.219</v>
      </c>
      <c r="Z46" s="101">
        <v>0.214</v>
      </c>
      <c r="AA46" s="101">
        <v>0.21199999999999999</v>
      </c>
      <c r="AB46" s="101">
        <v>0.223</v>
      </c>
      <c r="AC46" s="101">
        <v>0.216</v>
      </c>
      <c r="AD46" s="101">
        <v>0.215</v>
      </c>
      <c r="AE46" s="101">
        <v>0.219</v>
      </c>
      <c r="AF46" s="101">
        <v>0.221</v>
      </c>
      <c r="AG46" s="101">
        <v>0.221</v>
      </c>
      <c r="AH46" s="101">
        <v>0.222</v>
      </c>
      <c r="AI46" s="101">
        <v>0.221</v>
      </c>
      <c r="AJ46" s="97">
        <v>0.2084</v>
      </c>
      <c r="AK46" s="97">
        <v>0.1958</v>
      </c>
      <c r="AL46" s="97">
        <v>0.1832</v>
      </c>
      <c r="AM46" s="97">
        <v>0.1706</v>
      </c>
      <c r="AN46" s="97">
        <v>0.158</v>
      </c>
      <c r="AO46" s="97">
        <v>0.1454</v>
      </c>
      <c r="AP46" s="97">
        <v>0.1328</v>
      </c>
      <c r="AQ46" s="97">
        <v>0.1202</v>
      </c>
      <c r="AR46" s="97">
        <v>0.1076</v>
      </c>
      <c r="AS46" s="97">
        <v>9.5000000000000001E-2</v>
      </c>
      <c r="AT46" s="97">
        <v>9.4500000000000001E-2</v>
      </c>
      <c r="AU46" s="97">
        <v>9.4E-2</v>
      </c>
      <c r="AV46" s="97">
        <v>9.35E-2</v>
      </c>
      <c r="AW46" s="97">
        <v>9.2999999999999999E-2</v>
      </c>
      <c r="AX46" s="97">
        <v>9.2499999999999999E-2</v>
      </c>
    </row>
    <row r="47" spans="1:50" s="11" customFormat="1" ht="15" x14ac:dyDescent="0.25">
      <c r="A47" s="34"/>
      <c r="B47" s="34" t="s">
        <v>65</v>
      </c>
      <c r="C47" s="49">
        <v>0</v>
      </c>
      <c r="D47" s="49"/>
      <c r="E47" s="101">
        <v>0.09</v>
      </c>
      <c r="F47" s="101">
        <v>0.111</v>
      </c>
      <c r="G47" s="101">
        <v>0.129</v>
      </c>
      <c r="H47" s="101">
        <v>0.14799999999999999</v>
      </c>
      <c r="I47" s="101">
        <v>0.16600000000000001</v>
      </c>
      <c r="J47" s="101">
        <v>0.185</v>
      </c>
      <c r="K47" s="101">
        <v>0.22</v>
      </c>
      <c r="L47" s="101">
        <v>0.24</v>
      </c>
      <c r="M47" s="101">
        <v>0.24</v>
      </c>
      <c r="N47" s="101">
        <v>0.24</v>
      </c>
      <c r="O47" s="101">
        <v>0.25</v>
      </c>
      <c r="P47" s="101">
        <v>0.26</v>
      </c>
      <c r="Q47" s="101">
        <v>0.26</v>
      </c>
      <c r="R47" s="101">
        <v>0.26</v>
      </c>
      <c r="S47" s="101">
        <v>0.28000000000000003</v>
      </c>
      <c r="T47" s="101">
        <v>0.19</v>
      </c>
      <c r="U47" s="101">
        <v>9.9000000000000005E-2</v>
      </c>
      <c r="V47" s="101">
        <v>8.9999999999999993E-3</v>
      </c>
      <c r="W47" s="101">
        <v>8.9999999999999993E-3</v>
      </c>
      <c r="X47" s="101">
        <v>8.0000000000000002E-3</v>
      </c>
      <c r="Y47" s="101">
        <v>8.0000000000000002E-3</v>
      </c>
      <c r="Z47" s="101">
        <v>8.9999999999999993E-3</v>
      </c>
      <c r="AA47" s="101">
        <v>0.01</v>
      </c>
      <c r="AB47" s="101">
        <v>6.0000000000000001E-3</v>
      </c>
      <c r="AC47" s="101">
        <v>8.0000000000000002E-3</v>
      </c>
      <c r="AD47" s="101">
        <v>8.0000000000000002E-3</v>
      </c>
      <c r="AE47" s="101">
        <v>8.0000000000000002E-3</v>
      </c>
      <c r="AF47" s="101">
        <v>8.9999999999999993E-3</v>
      </c>
      <c r="AG47" s="101">
        <v>8.9999999999999993E-3</v>
      </c>
      <c r="AH47" s="101">
        <v>0.01</v>
      </c>
      <c r="AI47" s="101">
        <v>8.9999999999999993E-3</v>
      </c>
      <c r="AJ47" s="97">
        <v>1.3100000000000001E-2</v>
      </c>
      <c r="AK47" s="97">
        <v>1.72E-2</v>
      </c>
      <c r="AL47" s="97">
        <v>2.1299999999999999E-2</v>
      </c>
      <c r="AM47" s="97">
        <v>2.5399999999999999E-2</v>
      </c>
      <c r="AN47" s="97">
        <v>2.9499999999999998E-2</v>
      </c>
      <c r="AO47" s="97">
        <v>3.3599999999999998E-2</v>
      </c>
      <c r="AP47" s="97">
        <v>3.7699999999999997E-2</v>
      </c>
      <c r="AQ47" s="97">
        <v>4.1799999999999997E-2</v>
      </c>
      <c r="AR47" s="97">
        <v>4.5899999999999996E-2</v>
      </c>
      <c r="AS47" s="97">
        <v>0.05</v>
      </c>
      <c r="AT47" s="97">
        <v>4.9000000000000002E-2</v>
      </c>
      <c r="AU47" s="97">
        <v>4.8000000000000001E-2</v>
      </c>
      <c r="AV47" s="97">
        <v>4.7E-2</v>
      </c>
      <c r="AW47" s="97">
        <v>4.5999999999999999E-2</v>
      </c>
      <c r="AX47" s="97">
        <v>4.4999999999999998E-2</v>
      </c>
    </row>
    <row r="48" spans="1:50" s="11" customFormat="1" ht="15" x14ac:dyDescent="0.25">
      <c r="A48" s="34"/>
      <c r="B48" s="34" t="s">
        <v>66</v>
      </c>
      <c r="C48" s="49">
        <v>85</v>
      </c>
      <c r="D48" s="49"/>
      <c r="E48" s="101">
        <v>3.6999999999999998E-2</v>
      </c>
      <c r="F48" s="101">
        <v>4.3999999999999997E-2</v>
      </c>
      <c r="G48" s="101">
        <v>5.1999999999999998E-2</v>
      </c>
      <c r="H48" s="101">
        <v>5.8999999999999997E-2</v>
      </c>
      <c r="I48" s="101">
        <v>6.7000000000000004E-2</v>
      </c>
      <c r="J48" s="101">
        <v>7.3999999999999996E-2</v>
      </c>
      <c r="K48" s="101">
        <v>7.0000000000000007E-2</v>
      </c>
      <c r="L48" s="101">
        <v>7.0000000000000007E-2</v>
      </c>
      <c r="M48" s="101">
        <v>0.06</v>
      </c>
      <c r="N48" s="101">
        <v>0.06</v>
      </c>
      <c r="O48" s="101">
        <v>0.06</v>
      </c>
      <c r="P48" s="101">
        <v>0.05</v>
      </c>
      <c r="Q48" s="101">
        <v>0.05</v>
      </c>
      <c r="R48" s="101">
        <v>0.05</v>
      </c>
      <c r="S48" s="101">
        <v>0.05</v>
      </c>
      <c r="T48" s="101">
        <v>3.9E-2</v>
      </c>
      <c r="U48" s="101">
        <v>2.8000000000000001E-2</v>
      </c>
      <c r="V48" s="101">
        <v>1.7999999999999999E-2</v>
      </c>
      <c r="W48" s="101">
        <v>1.7999999999999999E-2</v>
      </c>
      <c r="X48" s="101">
        <v>1.7999999999999999E-2</v>
      </c>
      <c r="Y48" s="101">
        <v>1.7999999999999999E-2</v>
      </c>
      <c r="Z48" s="101">
        <v>1.7000000000000001E-2</v>
      </c>
      <c r="AA48" s="101">
        <v>1.6E-2</v>
      </c>
      <c r="AB48" s="101">
        <v>1.7999999999999999E-2</v>
      </c>
      <c r="AC48" s="101">
        <v>1.7000000000000001E-2</v>
      </c>
      <c r="AD48" s="101">
        <v>1.7999999999999999E-2</v>
      </c>
      <c r="AE48" s="101">
        <v>1.7000000000000001E-2</v>
      </c>
      <c r="AF48" s="101">
        <v>1.7999999999999999E-2</v>
      </c>
      <c r="AG48" s="101">
        <v>1.4999999999999999E-2</v>
      </c>
      <c r="AH48" s="101">
        <v>1.6E-2</v>
      </c>
      <c r="AI48" s="101">
        <v>1.4999999999999999E-2</v>
      </c>
      <c r="AJ48" s="97">
        <v>1.6500000000000001E-2</v>
      </c>
      <c r="AK48" s="97">
        <v>1.8000000000000002E-2</v>
      </c>
      <c r="AL48" s="97">
        <v>1.9500000000000003E-2</v>
      </c>
      <c r="AM48" s="97">
        <v>2.1000000000000005E-2</v>
      </c>
      <c r="AN48" s="97">
        <v>2.2500000000000006E-2</v>
      </c>
      <c r="AO48" s="97">
        <v>2.4000000000000007E-2</v>
      </c>
      <c r="AP48" s="97">
        <v>2.5500000000000009E-2</v>
      </c>
      <c r="AQ48" s="97">
        <v>2.700000000000001E-2</v>
      </c>
      <c r="AR48" s="97">
        <v>2.8500000000000011E-2</v>
      </c>
      <c r="AS48" s="97">
        <v>0.03</v>
      </c>
      <c r="AT48" s="97">
        <v>0.03</v>
      </c>
      <c r="AU48" s="97">
        <v>0.03</v>
      </c>
      <c r="AV48" s="97">
        <v>0.03</v>
      </c>
      <c r="AW48" s="97">
        <v>0.03</v>
      </c>
      <c r="AX48" s="97">
        <v>0.03</v>
      </c>
    </row>
    <row r="49" spans="1:50" s="11" customFormat="1" ht="15" x14ac:dyDescent="0.25">
      <c r="A49" s="34"/>
      <c r="B49" s="34" t="s">
        <v>67</v>
      </c>
      <c r="C49" s="49">
        <v>0</v>
      </c>
      <c r="D49" s="49"/>
      <c r="E49" s="101">
        <v>6.0000000000000001E-3</v>
      </c>
      <c r="F49" s="101">
        <v>7.0000000000000001E-3</v>
      </c>
      <c r="G49" s="101">
        <v>8.9999999999999993E-3</v>
      </c>
      <c r="H49" s="101">
        <v>0.01</v>
      </c>
      <c r="I49" s="101">
        <v>1.0999999999999999E-2</v>
      </c>
      <c r="J49" s="101">
        <v>1.2E-2</v>
      </c>
      <c r="K49" s="101">
        <v>0.01</v>
      </c>
      <c r="L49" s="101">
        <v>0.01</v>
      </c>
      <c r="M49" s="101">
        <v>0.02</v>
      </c>
      <c r="N49" s="101">
        <v>0.02</v>
      </c>
      <c r="O49" s="101">
        <v>0.02</v>
      </c>
      <c r="P49" s="101">
        <v>0.02</v>
      </c>
      <c r="Q49" s="101">
        <v>0.02</v>
      </c>
      <c r="R49" s="101">
        <v>0.01</v>
      </c>
      <c r="S49" s="101">
        <v>0.02</v>
      </c>
      <c r="T49" s="101">
        <v>0.02</v>
      </c>
      <c r="U49" s="101">
        <v>1.9E-2</v>
      </c>
      <c r="V49" s="101">
        <v>1.9E-2</v>
      </c>
      <c r="W49" s="101">
        <v>1.9E-2</v>
      </c>
      <c r="X49" s="101">
        <v>2.1000000000000001E-2</v>
      </c>
      <c r="Y49" s="101">
        <v>2.1000000000000001E-2</v>
      </c>
      <c r="Z49" s="101">
        <v>2.5999999999999999E-2</v>
      </c>
      <c r="AA49" s="101">
        <v>2.4E-2</v>
      </c>
      <c r="AB49" s="101">
        <v>2.5000000000000001E-2</v>
      </c>
      <c r="AC49" s="101">
        <v>2.5999999999999999E-2</v>
      </c>
      <c r="AD49" s="101">
        <v>2.1000000000000001E-2</v>
      </c>
      <c r="AE49" s="101">
        <v>1.9E-2</v>
      </c>
      <c r="AF49" s="101">
        <v>1.7000000000000001E-2</v>
      </c>
      <c r="AG49" s="101">
        <v>0.02</v>
      </c>
      <c r="AH49" s="101">
        <v>2.1000000000000001E-2</v>
      </c>
      <c r="AI49" s="101">
        <v>0.02</v>
      </c>
      <c r="AJ49" s="97">
        <v>2.3E-2</v>
      </c>
      <c r="AK49" s="97">
        <v>2.5999999999999999E-2</v>
      </c>
      <c r="AL49" s="97">
        <v>2.8999999999999998E-2</v>
      </c>
      <c r="AM49" s="97">
        <v>3.2000000000000001E-2</v>
      </c>
      <c r="AN49" s="97">
        <v>3.5000000000000003E-2</v>
      </c>
      <c r="AO49" s="97">
        <v>3.8000000000000006E-2</v>
      </c>
      <c r="AP49" s="97">
        <v>4.1000000000000009E-2</v>
      </c>
      <c r="AQ49" s="97">
        <v>4.4000000000000011E-2</v>
      </c>
      <c r="AR49" s="97">
        <v>4.7000000000000014E-2</v>
      </c>
      <c r="AS49" s="97">
        <v>0.05</v>
      </c>
      <c r="AT49" s="97">
        <v>0.05</v>
      </c>
      <c r="AU49" s="97">
        <v>0.05</v>
      </c>
      <c r="AV49" s="97">
        <v>0.05</v>
      </c>
      <c r="AW49" s="97">
        <v>0.05</v>
      </c>
      <c r="AX49" s="97">
        <v>0.05</v>
      </c>
    </row>
    <row r="50" spans="1:50" s="11" customFormat="1" ht="15" x14ac:dyDescent="0.25">
      <c r="A50" s="47"/>
      <c r="B50" s="47" t="s">
        <v>68</v>
      </c>
      <c r="C50" s="50">
        <v>0</v>
      </c>
      <c r="D50" s="50"/>
      <c r="E50" s="94">
        <v>1.2E-2</v>
      </c>
      <c r="F50" s="94">
        <v>1.4999999999999999E-2</v>
      </c>
      <c r="G50" s="94">
        <v>1.7000000000000001E-2</v>
      </c>
      <c r="H50" s="94">
        <v>1.9E-2</v>
      </c>
      <c r="I50" s="94">
        <v>2.1999999999999999E-2</v>
      </c>
      <c r="J50" s="94">
        <v>2.4E-2</v>
      </c>
      <c r="K50" s="94">
        <v>0.03</v>
      </c>
      <c r="L50" s="94">
        <v>0.03</v>
      </c>
      <c r="M50" s="94">
        <v>0.03</v>
      </c>
      <c r="N50" s="94">
        <v>0.03</v>
      </c>
      <c r="O50" s="94">
        <v>0.03</v>
      </c>
      <c r="P50" s="94">
        <v>0.03</v>
      </c>
      <c r="Q50" s="94">
        <v>0.03</v>
      </c>
      <c r="R50" s="94">
        <v>0.03</v>
      </c>
      <c r="S50" s="94">
        <v>0.03</v>
      </c>
      <c r="T50" s="94">
        <v>2.5999999999999999E-2</v>
      </c>
      <c r="U50" s="94">
        <v>2.1999999999999999E-2</v>
      </c>
      <c r="V50" s="94">
        <v>1.7999999999999999E-2</v>
      </c>
      <c r="W50" s="94">
        <v>1.9E-2</v>
      </c>
      <c r="X50" s="94">
        <v>1.6E-2</v>
      </c>
      <c r="Y50" s="94">
        <v>1.6E-2</v>
      </c>
      <c r="Z50" s="94">
        <v>1.7999999999999999E-2</v>
      </c>
      <c r="AA50" s="94">
        <v>1.7000000000000001E-2</v>
      </c>
      <c r="AB50" s="94">
        <v>1.4999999999999999E-2</v>
      </c>
      <c r="AC50" s="94">
        <v>1.4999999999999999E-2</v>
      </c>
      <c r="AD50" s="94">
        <v>1.4E-2</v>
      </c>
      <c r="AE50" s="94">
        <v>1.4E-2</v>
      </c>
      <c r="AF50" s="94">
        <v>1.4999999999999999E-2</v>
      </c>
      <c r="AG50" s="94">
        <v>1.6E-2</v>
      </c>
      <c r="AH50" s="94">
        <v>1.6E-2</v>
      </c>
      <c r="AI50" s="94">
        <v>1.6E-2</v>
      </c>
      <c r="AJ50" s="98">
        <v>1.84E-2</v>
      </c>
      <c r="AK50" s="98">
        <v>2.0799999999999999E-2</v>
      </c>
      <c r="AL50" s="98">
        <v>2.3199999999999998E-2</v>
      </c>
      <c r="AM50" s="98">
        <v>2.5599999999999998E-2</v>
      </c>
      <c r="AN50" s="98">
        <v>2.7999999999999997E-2</v>
      </c>
      <c r="AO50" s="98">
        <v>3.0399999999999996E-2</v>
      </c>
      <c r="AP50" s="98">
        <v>3.2799999999999996E-2</v>
      </c>
      <c r="AQ50" s="98">
        <v>3.5199999999999995E-2</v>
      </c>
      <c r="AR50" s="98">
        <v>3.7599999999999995E-2</v>
      </c>
      <c r="AS50" s="98">
        <v>0.04</v>
      </c>
      <c r="AT50" s="98">
        <v>0.04</v>
      </c>
      <c r="AU50" s="98">
        <v>0.04</v>
      </c>
      <c r="AV50" s="98">
        <v>0.04</v>
      </c>
      <c r="AW50" s="98">
        <v>0.04</v>
      </c>
      <c r="AX50" s="98">
        <v>0.04</v>
      </c>
    </row>
    <row r="51" spans="1:50" s="11" customFormat="1" ht="15" x14ac:dyDescent="0.25">
      <c r="A51" s="34" t="s">
        <v>188</v>
      </c>
      <c r="B51" s="34" t="s">
        <v>59</v>
      </c>
      <c r="C51" s="46" t="s">
        <v>37</v>
      </c>
      <c r="D51" s="46"/>
      <c r="E51" s="96">
        <v>0.192</v>
      </c>
      <c r="F51" s="96">
        <v>0.18099999999999999</v>
      </c>
      <c r="G51" s="96">
        <v>0.16900000000000001</v>
      </c>
      <c r="H51" s="96">
        <v>0.158</v>
      </c>
      <c r="I51" s="96">
        <v>0.14599999999999999</v>
      </c>
      <c r="J51" s="96">
        <v>0.13500000000000001</v>
      </c>
      <c r="K51" s="96">
        <v>0.12</v>
      </c>
      <c r="L51" s="96">
        <v>0.11</v>
      </c>
      <c r="M51" s="96">
        <v>0.1</v>
      </c>
      <c r="N51" s="96">
        <v>0.1</v>
      </c>
      <c r="O51" s="96">
        <v>0.09</v>
      </c>
      <c r="P51" s="96">
        <v>0.08</v>
      </c>
      <c r="Q51" s="96">
        <v>7.0000000000000007E-2</v>
      </c>
      <c r="R51" s="96">
        <v>7.0000000000000007E-2</v>
      </c>
      <c r="S51" s="96">
        <v>0.05</v>
      </c>
      <c r="T51" s="96">
        <v>6.7000000000000004E-2</v>
      </c>
      <c r="U51" s="96">
        <v>8.5000000000000006E-2</v>
      </c>
      <c r="V51" s="96">
        <v>0.10199999999999999</v>
      </c>
      <c r="W51" s="96">
        <v>9.0999999999999998E-2</v>
      </c>
      <c r="X51" s="96">
        <v>7.5999999999999998E-2</v>
      </c>
      <c r="Y51" s="96">
        <v>7.5999999999999998E-2</v>
      </c>
      <c r="Z51" s="96">
        <v>5.6000000000000001E-2</v>
      </c>
      <c r="AA51" s="96">
        <v>5.5E-2</v>
      </c>
      <c r="AB51" s="96">
        <v>5.7000000000000002E-2</v>
      </c>
      <c r="AC51" s="96">
        <v>4.9000000000000002E-2</v>
      </c>
      <c r="AD51" s="96">
        <v>4.3999999999999997E-2</v>
      </c>
      <c r="AE51" s="96">
        <v>3.1E-2</v>
      </c>
      <c r="AF51" s="96">
        <v>2.5000000000000001E-2</v>
      </c>
      <c r="AG51" s="96">
        <v>0.02</v>
      </c>
      <c r="AH51" s="96">
        <v>1.7999999999999999E-2</v>
      </c>
      <c r="AI51" s="96">
        <v>1.6E-2</v>
      </c>
      <c r="AJ51" s="97">
        <v>1.44E-2</v>
      </c>
      <c r="AK51" s="97">
        <v>1.2799999999999999E-2</v>
      </c>
      <c r="AL51" s="97">
        <v>1.1199999999999998E-2</v>
      </c>
      <c r="AM51" s="97">
        <v>9.5999999999999974E-3</v>
      </c>
      <c r="AN51" s="97">
        <v>7.9999999999999967E-3</v>
      </c>
      <c r="AO51" s="97">
        <v>6.3999999999999968E-3</v>
      </c>
      <c r="AP51" s="97">
        <v>4.799999999999997E-3</v>
      </c>
      <c r="AQ51" s="97">
        <v>3.1999999999999971E-3</v>
      </c>
      <c r="AR51" s="97">
        <v>1.599999999999997E-3</v>
      </c>
      <c r="AS51" s="97">
        <v>0</v>
      </c>
      <c r="AT51" s="97">
        <v>0</v>
      </c>
      <c r="AU51" s="97">
        <v>0</v>
      </c>
      <c r="AV51" s="97">
        <v>0</v>
      </c>
      <c r="AW51" s="97">
        <v>0</v>
      </c>
      <c r="AX51" s="97">
        <v>0</v>
      </c>
    </row>
    <row r="52" spans="1:50" s="11" customFormat="1" ht="15" x14ac:dyDescent="0.25">
      <c r="A52" s="34"/>
      <c r="B52" s="34" t="s">
        <v>60</v>
      </c>
      <c r="C52" s="49">
        <v>20</v>
      </c>
      <c r="D52" s="49"/>
      <c r="E52" s="96">
        <v>0.192</v>
      </c>
      <c r="F52" s="96">
        <v>0.18099999999999999</v>
      </c>
      <c r="G52" s="96">
        <v>0.16900000000000001</v>
      </c>
      <c r="H52" s="96">
        <v>0.158</v>
      </c>
      <c r="I52" s="96">
        <v>0.14599999999999999</v>
      </c>
      <c r="J52" s="96">
        <v>0.13500000000000001</v>
      </c>
      <c r="K52" s="96">
        <v>0.12</v>
      </c>
      <c r="L52" s="96">
        <v>0.11</v>
      </c>
      <c r="M52" s="96">
        <v>0.1</v>
      </c>
      <c r="N52" s="96">
        <v>0.1</v>
      </c>
      <c r="O52" s="96">
        <v>0.09</v>
      </c>
      <c r="P52" s="96">
        <v>0.08</v>
      </c>
      <c r="Q52" s="96">
        <v>7.0000000000000007E-2</v>
      </c>
      <c r="R52" s="96">
        <v>7.0000000000000007E-2</v>
      </c>
      <c r="S52" s="96">
        <v>0.05</v>
      </c>
      <c r="T52" s="96">
        <v>3.7999999999999999E-2</v>
      </c>
      <c r="U52" s="96">
        <v>2.5000000000000001E-2</v>
      </c>
      <c r="V52" s="96">
        <v>1.2999999999999999E-2</v>
      </c>
      <c r="W52" s="96">
        <v>8.9999999999999993E-3</v>
      </c>
      <c r="X52" s="96">
        <v>1.0999999999999999E-2</v>
      </c>
      <c r="Y52" s="96">
        <v>1.0999999999999999E-2</v>
      </c>
      <c r="Z52" s="96">
        <v>1.0999999999999999E-2</v>
      </c>
      <c r="AA52" s="96">
        <v>7.0000000000000001E-3</v>
      </c>
      <c r="AB52" s="96">
        <v>0.01</v>
      </c>
      <c r="AC52" s="96">
        <v>3.0000000000000001E-3</v>
      </c>
      <c r="AD52" s="96">
        <v>4.0000000000000001E-3</v>
      </c>
      <c r="AE52" s="96">
        <v>4.0000000000000001E-3</v>
      </c>
      <c r="AF52" s="96">
        <v>6.0000000000000001E-3</v>
      </c>
      <c r="AG52" s="96">
        <v>7.0000000000000001E-3</v>
      </c>
      <c r="AH52" s="96">
        <v>6.0000000000000001E-3</v>
      </c>
      <c r="AI52" s="96">
        <v>6.0000000000000001E-3</v>
      </c>
      <c r="AJ52" s="97">
        <v>5.4000000000000003E-3</v>
      </c>
      <c r="AK52" s="97">
        <v>4.8000000000000004E-3</v>
      </c>
      <c r="AL52" s="97">
        <v>4.2000000000000006E-3</v>
      </c>
      <c r="AM52" s="97">
        <v>3.6000000000000008E-3</v>
      </c>
      <c r="AN52" s="97">
        <v>3.0000000000000009E-3</v>
      </c>
      <c r="AO52" s="97">
        <v>2.4000000000000011E-3</v>
      </c>
      <c r="AP52" s="97">
        <v>1.800000000000001E-3</v>
      </c>
      <c r="AQ52" s="97">
        <v>1.200000000000001E-3</v>
      </c>
      <c r="AR52" s="97">
        <v>6.0000000000000092E-4</v>
      </c>
      <c r="AS52" s="97">
        <v>0</v>
      </c>
      <c r="AT52" s="97">
        <v>0</v>
      </c>
      <c r="AU52" s="97">
        <v>0</v>
      </c>
      <c r="AV52" s="97">
        <v>0</v>
      </c>
      <c r="AW52" s="97">
        <v>0</v>
      </c>
      <c r="AX52" s="97">
        <v>0</v>
      </c>
    </row>
    <row r="53" spans="1:50" s="11" customFormat="1" ht="15" x14ac:dyDescent="0.25">
      <c r="A53" s="34"/>
      <c r="B53" s="34" t="s">
        <v>61</v>
      </c>
      <c r="C53" s="49">
        <v>50</v>
      </c>
      <c r="D53" s="49"/>
      <c r="E53" s="96">
        <v>0.4</v>
      </c>
      <c r="F53" s="96">
        <v>0.39</v>
      </c>
      <c r="G53" s="96">
        <v>0.38</v>
      </c>
      <c r="H53" s="96">
        <v>0.37</v>
      </c>
      <c r="I53" s="96">
        <v>0.36</v>
      </c>
      <c r="J53" s="96">
        <v>0.35</v>
      </c>
      <c r="K53" s="96">
        <v>0.34</v>
      </c>
      <c r="L53" s="96">
        <v>0.33</v>
      </c>
      <c r="M53" s="96">
        <v>0.33</v>
      </c>
      <c r="N53" s="96">
        <v>0.32</v>
      </c>
      <c r="O53" s="96">
        <v>0.32</v>
      </c>
      <c r="P53" s="96">
        <v>0.31</v>
      </c>
      <c r="Q53" s="96">
        <v>0.3</v>
      </c>
      <c r="R53" s="96">
        <v>0.3</v>
      </c>
      <c r="S53" s="96">
        <v>0.28999999999999998</v>
      </c>
      <c r="T53" s="96">
        <v>0.27600000000000002</v>
      </c>
      <c r="U53" s="96">
        <v>0.26300000000000001</v>
      </c>
      <c r="V53" s="96">
        <v>0.249</v>
      </c>
      <c r="W53" s="96">
        <v>0.23499999999999999</v>
      </c>
      <c r="X53" s="96">
        <v>0.216</v>
      </c>
      <c r="Y53" s="96">
        <v>0.216</v>
      </c>
      <c r="Z53" s="96">
        <v>0.20300000000000001</v>
      </c>
      <c r="AA53" s="96">
        <v>0.192</v>
      </c>
      <c r="AB53" s="96">
        <v>0.189</v>
      </c>
      <c r="AC53" s="96">
        <v>0.187</v>
      </c>
      <c r="AD53" s="96">
        <v>0.17</v>
      </c>
      <c r="AE53" s="96">
        <v>0.16200000000000001</v>
      </c>
      <c r="AF53" s="96">
        <v>0.14099999999999999</v>
      </c>
      <c r="AG53" s="96">
        <v>0.109</v>
      </c>
      <c r="AH53" s="96">
        <v>0.109</v>
      </c>
      <c r="AI53" s="96">
        <v>9.5000000000000001E-2</v>
      </c>
      <c r="AJ53" s="97">
        <v>8.5500000000000007E-2</v>
      </c>
      <c r="AK53" s="97">
        <v>7.6000000000000012E-2</v>
      </c>
      <c r="AL53" s="97">
        <v>6.6500000000000017E-2</v>
      </c>
      <c r="AM53" s="97">
        <v>5.7000000000000016E-2</v>
      </c>
      <c r="AN53" s="97">
        <v>4.7500000000000014E-2</v>
      </c>
      <c r="AO53" s="97">
        <v>3.8000000000000013E-2</v>
      </c>
      <c r="AP53" s="97">
        <v>2.8500000000000011E-2</v>
      </c>
      <c r="AQ53" s="97">
        <v>1.900000000000001E-2</v>
      </c>
      <c r="AR53" s="97">
        <v>9.5000000000000102E-3</v>
      </c>
      <c r="AS53" s="97">
        <v>0</v>
      </c>
      <c r="AT53" s="97">
        <v>0</v>
      </c>
      <c r="AU53" s="97">
        <v>0</v>
      </c>
      <c r="AV53" s="97">
        <v>0</v>
      </c>
      <c r="AW53" s="97">
        <v>0</v>
      </c>
      <c r="AX53" s="97">
        <v>0</v>
      </c>
    </row>
    <row r="54" spans="1:50" s="11" customFormat="1" ht="15" x14ac:dyDescent="0.25">
      <c r="A54" s="34"/>
      <c r="B54" s="34" t="s">
        <v>62</v>
      </c>
      <c r="C54" s="49">
        <v>0</v>
      </c>
      <c r="D54" s="49"/>
      <c r="E54" s="96">
        <v>0</v>
      </c>
      <c r="F54" s="96">
        <v>0</v>
      </c>
      <c r="G54" s="96">
        <v>0</v>
      </c>
      <c r="H54" s="96">
        <v>0</v>
      </c>
      <c r="I54" s="96">
        <v>0</v>
      </c>
      <c r="J54" s="96">
        <v>0</v>
      </c>
      <c r="K54" s="96">
        <v>0</v>
      </c>
      <c r="L54" s="96">
        <v>0</v>
      </c>
      <c r="M54" s="96">
        <v>0</v>
      </c>
      <c r="N54" s="96">
        <v>0</v>
      </c>
      <c r="O54" s="96">
        <v>0</v>
      </c>
      <c r="P54" s="96">
        <v>0</v>
      </c>
      <c r="Q54" s="96">
        <v>0</v>
      </c>
      <c r="R54" s="96">
        <v>0</v>
      </c>
      <c r="S54" s="96">
        <v>0</v>
      </c>
      <c r="T54" s="96">
        <v>1.6999999999999998E-2</v>
      </c>
      <c r="U54" s="96">
        <v>3.3999999999999996E-2</v>
      </c>
      <c r="V54" s="96">
        <v>5.0999999999999997E-2</v>
      </c>
      <c r="W54" s="96">
        <v>7.3999999999999996E-2</v>
      </c>
      <c r="X54" s="96">
        <v>8.4000000000000005E-2</v>
      </c>
      <c r="Y54" s="96">
        <v>8.4000000000000005E-2</v>
      </c>
      <c r="Z54" s="96">
        <v>9.2999999999999999E-2</v>
      </c>
      <c r="AA54" s="96">
        <v>9.5000000000000001E-2</v>
      </c>
      <c r="AB54" s="96">
        <v>8.1000000000000003E-2</v>
      </c>
      <c r="AC54" s="96">
        <v>9.7000000000000003E-2</v>
      </c>
      <c r="AD54" s="96">
        <v>0.1</v>
      </c>
      <c r="AE54" s="96">
        <v>9.9000000000000005E-2</v>
      </c>
      <c r="AF54" s="96">
        <v>0.106</v>
      </c>
      <c r="AG54" s="96">
        <v>0.11799999999999999</v>
      </c>
      <c r="AH54" s="96">
        <v>0.11899999999999999</v>
      </c>
      <c r="AI54" s="96">
        <v>0.124</v>
      </c>
      <c r="AJ54" s="97">
        <v>0.1236</v>
      </c>
      <c r="AK54" s="97">
        <v>0.1232</v>
      </c>
      <c r="AL54" s="97">
        <v>0.12280000000000001</v>
      </c>
      <c r="AM54" s="97">
        <v>0.12240000000000001</v>
      </c>
      <c r="AN54" s="97">
        <v>0.12200000000000001</v>
      </c>
      <c r="AO54" s="97">
        <v>0.12160000000000001</v>
      </c>
      <c r="AP54" s="97">
        <v>0.12120000000000002</v>
      </c>
      <c r="AQ54" s="97">
        <v>0.12080000000000002</v>
      </c>
      <c r="AR54" s="97">
        <v>0.12040000000000002</v>
      </c>
      <c r="AS54" s="97">
        <v>0.12</v>
      </c>
      <c r="AT54" s="97">
        <v>0.11899999999999999</v>
      </c>
      <c r="AU54" s="97">
        <v>0.11799999999999999</v>
      </c>
      <c r="AV54" s="97">
        <v>0.11699999999999999</v>
      </c>
      <c r="AW54" s="97">
        <v>0.11599999999999999</v>
      </c>
      <c r="AX54" s="97">
        <v>0.11499999999999999</v>
      </c>
    </row>
    <row r="55" spans="1:50" s="11" customFormat="1" ht="15" x14ac:dyDescent="0.25">
      <c r="A55" s="34"/>
      <c r="B55" s="34" t="s">
        <v>182</v>
      </c>
      <c r="C55" s="49" t="s">
        <v>183</v>
      </c>
      <c r="D55" s="49"/>
      <c r="E55" s="96">
        <v>0.04</v>
      </c>
      <c r="F55" s="96">
        <v>4.3999999999999997E-2</v>
      </c>
      <c r="G55" s="96">
        <v>5.1999999999999998E-2</v>
      </c>
      <c r="H55" s="96">
        <v>5.8999999999999997E-2</v>
      </c>
      <c r="I55" s="96">
        <v>6.7000000000000004E-2</v>
      </c>
      <c r="J55" s="96">
        <v>7.3999999999999996E-2</v>
      </c>
      <c r="K55" s="96">
        <v>0.08</v>
      </c>
      <c r="L55" s="96">
        <v>0.1</v>
      </c>
      <c r="M55" s="96">
        <v>0.12</v>
      </c>
      <c r="N55" s="96">
        <v>0.13</v>
      </c>
      <c r="O55" s="96">
        <v>0.14000000000000001</v>
      </c>
      <c r="P55" s="96">
        <v>0.17</v>
      </c>
      <c r="Q55" s="96">
        <v>0.2</v>
      </c>
      <c r="R55" s="96">
        <v>0.21</v>
      </c>
      <c r="S55" s="96">
        <v>0.23</v>
      </c>
      <c r="T55" s="96">
        <v>0.19</v>
      </c>
      <c r="U55" s="96">
        <v>0.15</v>
      </c>
      <c r="V55" s="96">
        <v>0.11</v>
      </c>
      <c r="W55" s="96">
        <v>0.13</v>
      </c>
      <c r="X55" s="96">
        <v>0.14299999999999999</v>
      </c>
      <c r="Y55" s="96">
        <v>0.14299999999999999</v>
      </c>
      <c r="Z55" s="96">
        <v>0.14499999999999999</v>
      </c>
      <c r="AA55" s="96">
        <v>0.16600000000000001</v>
      </c>
      <c r="AB55" s="96">
        <v>0.182</v>
      </c>
      <c r="AC55" s="96">
        <v>0.17100000000000001</v>
      </c>
      <c r="AD55" s="96">
        <v>0.17100000000000001</v>
      </c>
      <c r="AE55" s="96">
        <v>0.183</v>
      </c>
      <c r="AF55" s="96">
        <v>0.20399999999999999</v>
      </c>
      <c r="AG55" s="96">
        <v>0.215</v>
      </c>
      <c r="AH55" s="96">
        <v>0.224</v>
      </c>
      <c r="AI55" s="96">
        <v>0.23</v>
      </c>
      <c r="AJ55" s="97">
        <v>0.24000000000000002</v>
      </c>
      <c r="AK55" s="97">
        <v>0.25</v>
      </c>
      <c r="AL55" s="97">
        <v>0.26</v>
      </c>
      <c r="AM55" s="97">
        <v>0.27</v>
      </c>
      <c r="AN55" s="97">
        <v>0.28000000000000003</v>
      </c>
      <c r="AO55" s="97">
        <v>0.29000000000000004</v>
      </c>
      <c r="AP55" s="97">
        <v>0.30000000000000004</v>
      </c>
      <c r="AQ55" s="97">
        <v>0.31000000000000005</v>
      </c>
      <c r="AR55" s="97">
        <v>0.32000000000000006</v>
      </c>
      <c r="AS55" s="97">
        <v>0.33</v>
      </c>
      <c r="AT55" s="97">
        <v>0.33100000000000002</v>
      </c>
      <c r="AU55" s="97">
        <v>0.33200000000000002</v>
      </c>
      <c r="AV55" s="97">
        <v>0.33300000000000002</v>
      </c>
      <c r="AW55" s="97">
        <v>0.33400000000000002</v>
      </c>
      <c r="AX55" s="97">
        <v>0.33500000000000002</v>
      </c>
    </row>
    <row r="56" spans="1:50" s="11" customFormat="1" ht="15" x14ac:dyDescent="0.25">
      <c r="A56" s="34"/>
      <c r="B56" s="34" t="s">
        <v>63</v>
      </c>
      <c r="C56" s="49">
        <v>0</v>
      </c>
      <c r="D56" s="49"/>
      <c r="E56" s="96">
        <v>0</v>
      </c>
      <c r="F56" s="96">
        <v>0</v>
      </c>
      <c r="G56" s="96">
        <v>0</v>
      </c>
      <c r="H56" s="96">
        <v>0</v>
      </c>
      <c r="I56" s="96">
        <v>0</v>
      </c>
      <c r="J56" s="96">
        <v>0</v>
      </c>
      <c r="K56" s="96">
        <v>0</v>
      </c>
      <c r="L56" s="96">
        <v>0</v>
      </c>
      <c r="M56" s="96">
        <v>0</v>
      </c>
      <c r="N56" s="96">
        <v>0</v>
      </c>
      <c r="O56" s="96">
        <v>0</v>
      </c>
      <c r="P56" s="96">
        <v>0</v>
      </c>
      <c r="Q56" s="96">
        <v>0</v>
      </c>
      <c r="R56" s="96">
        <v>0</v>
      </c>
      <c r="S56" s="96">
        <v>0</v>
      </c>
      <c r="T56" s="96">
        <v>1.1999999999999999E-2</v>
      </c>
      <c r="U56" s="96">
        <v>2.3999999999999997E-2</v>
      </c>
      <c r="V56" s="96">
        <v>3.5999999999999997E-2</v>
      </c>
      <c r="W56" s="96">
        <v>3.3000000000000002E-2</v>
      </c>
      <c r="X56" s="96">
        <v>0.04</v>
      </c>
      <c r="Y56" s="96">
        <v>0.04</v>
      </c>
      <c r="Z56" s="96">
        <v>0.05</v>
      </c>
      <c r="AA56" s="96">
        <v>5.7000000000000002E-2</v>
      </c>
      <c r="AB56" s="96">
        <v>6.3E-2</v>
      </c>
      <c r="AC56" s="96">
        <v>7.0999999999999994E-2</v>
      </c>
      <c r="AD56" s="96">
        <v>0.08</v>
      </c>
      <c r="AE56" s="96">
        <v>8.4000000000000005E-2</v>
      </c>
      <c r="AF56" s="96">
        <v>0.10199999999999999</v>
      </c>
      <c r="AG56" s="96">
        <v>0.114</v>
      </c>
      <c r="AH56" s="96">
        <v>0.115</v>
      </c>
      <c r="AI56" s="96">
        <v>0.108</v>
      </c>
      <c r="AJ56" s="97">
        <v>0.1072</v>
      </c>
      <c r="AK56" s="97">
        <v>0.10640000000000001</v>
      </c>
      <c r="AL56" s="97">
        <v>0.10560000000000001</v>
      </c>
      <c r="AM56" s="97">
        <v>0.10480000000000002</v>
      </c>
      <c r="AN56" s="97">
        <v>0.10400000000000002</v>
      </c>
      <c r="AO56" s="97">
        <v>0.10320000000000003</v>
      </c>
      <c r="AP56" s="97">
        <v>0.10240000000000003</v>
      </c>
      <c r="AQ56" s="97">
        <v>0.10160000000000004</v>
      </c>
      <c r="AR56" s="97">
        <v>0.10080000000000004</v>
      </c>
      <c r="AS56" s="97">
        <v>0.1</v>
      </c>
      <c r="AT56" s="97">
        <v>0.1</v>
      </c>
      <c r="AU56" s="97">
        <v>0.1</v>
      </c>
      <c r="AV56" s="97">
        <v>0.1</v>
      </c>
      <c r="AW56" s="97">
        <v>0.1</v>
      </c>
      <c r="AX56" s="97">
        <v>0.1</v>
      </c>
    </row>
    <row r="57" spans="1:50" s="11" customFormat="1" ht="15" x14ac:dyDescent="0.25">
      <c r="A57" s="34"/>
      <c r="B57" s="34" t="s">
        <v>64</v>
      </c>
      <c r="C57" s="49">
        <v>10</v>
      </c>
      <c r="D57" s="49"/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96">
        <v>0</v>
      </c>
      <c r="N57" s="96">
        <v>0</v>
      </c>
      <c r="O57" s="96">
        <v>0</v>
      </c>
      <c r="P57" s="96">
        <v>0</v>
      </c>
      <c r="Q57" s="96">
        <v>0</v>
      </c>
      <c r="R57" s="96">
        <v>0</v>
      </c>
      <c r="S57" s="96">
        <v>0</v>
      </c>
      <c r="T57" s="96">
        <v>0</v>
      </c>
      <c r="U57" s="96">
        <v>0</v>
      </c>
      <c r="V57" s="96">
        <v>0</v>
      </c>
      <c r="W57" s="96">
        <v>0</v>
      </c>
      <c r="X57" s="96">
        <v>0</v>
      </c>
      <c r="Y57" s="96">
        <v>0</v>
      </c>
      <c r="Z57" s="96">
        <v>1.4999999999999999E-2</v>
      </c>
      <c r="AA57" s="96">
        <v>1.7000000000000001E-2</v>
      </c>
      <c r="AB57" s="96">
        <v>2.8000000000000001E-2</v>
      </c>
      <c r="AC57" s="96">
        <v>2.4E-2</v>
      </c>
      <c r="AD57" s="96">
        <v>2.9000000000000001E-2</v>
      </c>
      <c r="AE57" s="96">
        <v>3.5999999999999997E-2</v>
      </c>
      <c r="AF57" s="96">
        <v>3.3000000000000002E-2</v>
      </c>
      <c r="AG57" s="96">
        <v>3.2000000000000001E-2</v>
      </c>
      <c r="AH57" s="96">
        <v>3.7999999999999999E-2</v>
      </c>
      <c r="AI57" s="96">
        <v>4.9000000000000002E-2</v>
      </c>
      <c r="AJ57" s="97">
        <v>6.2600000000000003E-2</v>
      </c>
      <c r="AK57" s="97">
        <v>7.6200000000000004E-2</v>
      </c>
      <c r="AL57" s="97">
        <v>8.9800000000000005E-2</v>
      </c>
      <c r="AM57" s="97">
        <v>0.10340000000000001</v>
      </c>
      <c r="AN57" s="97">
        <v>0.11700000000000001</v>
      </c>
      <c r="AO57" s="97">
        <v>0.13059999999999999</v>
      </c>
      <c r="AP57" s="97">
        <v>0.14419999999999999</v>
      </c>
      <c r="AQ57" s="97">
        <v>0.1578</v>
      </c>
      <c r="AR57" s="97">
        <v>0.1714</v>
      </c>
      <c r="AS57" s="97">
        <v>0.185</v>
      </c>
      <c r="AT57" s="97">
        <v>0.1865</v>
      </c>
      <c r="AU57" s="97">
        <v>0.188</v>
      </c>
      <c r="AV57" s="97">
        <v>0.1895</v>
      </c>
      <c r="AW57" s="97">
        <v>0.191</v>
      </c>
      <c r="AX57" s="97">
        <v>0.1925</v>
      </c>
    </row>
    <row r="58" spans="1:50" s="11" customFormat="1" ht="15" x14ac:dyDescent="0.25">
      <c r="A58" s="34"/>
      <c r="B58" s="34" t="s">
        <v>57</v>
      </c>
      <c r="C58" s="46" t="s">
        <v>37</v>
      </c>
      <c r="D58" s="46"/>
      <c r="E58" s="96">
        <v>3.1E-2</v>
      </c>
      <c r="F58" s="96">
        <v>2.7E-2</v>
      </c>
      <c r="G58" s="96">
        <v>2.3E-2</v>
      </c>
      <c r="H58" s="96">
        <v>1.9E-2</v>
      </c>
      <c r="I58" s="96">
        <v>1.4999999999999999E-2</v>
      </c>
      <c r="J58" s="96">
        <v>1.0999999999999999E-2</v>
      </c>
      <c r="K58" s="96">
        <v>0.01</v>
      </c>
      <c r="L58" s="96">
        <v>0</v>
      </c>
      <c r="M58" s="96">
        <v>0</v>
      </c>
      <c r="N58" s="96">
        <v>0</v>
      </c>
      <c r="O58" s="96">
        <v>0</v>
      </c>
      <c r="P58" s="96">
        <v>0</v>
      </c>
      <c r="Q58" s="96">
        <v>0</v>
      </c>
      <c r="R58" s="96">
        <v>0</v>
      </c>
      <c r="S58" s="96">
        <v>0</v>
      </c>
      <c r="T58" s="96">
        <v>0.114</v>
      </c>
      <c r="U58" s="96">
        <v>0.22900000000000001</v>
      </c>
      <c r="V58" s="96">
        <v>0.34300000000000003</v>
      </c>
      <c r="W58" s="96">
        <v>0.32500000000000001</v>
      </c>
      <c r="X58" s="96">
        <v>0.31900000000000001</v>
      </c>
      <c r="Y58" s="96">
        <v>0.31900000000000001</v>
      </c>
      <c r="Z58" s="96">
        <v>0.30099999999999999</v>
      </c>
      <c r="AA58" s="96">
        <v>0.29499999999999998</v>
      </c>
      <c r="AB58" s="96">
        <v>0.27600000000000002</v>
      </c>
      <c r="AC58" s="96">
        <v>0.29299999999999998</v>
      </c>
      <c r="AD58" s="96">
        <v>0.29499999999999998</v>
      </c>
      <c r="AE58" s="96">
        <v>0.28199999999999997</v>
      </c>
      <c r="AF58" s="96">
        <v>0.27200000000000002</v>
      </c>
      <c r="AG58" s="96">
        <v>0.29199999999999998</v>
      </c>
      <c r="AH58" s="96">
        <v>0.27700000000000002</v>
      </c>
      <c r="AI58" s="96">
        <v>0.28000000000000003</v>
      </c>
      <c r="AJ58" s="97">
        <v>0.26150000000000001</v>
      </c>
      <c r="AK58" s="97">
        <v>0.24299999999999999</v>
      </c>
      <c r="AL58" s="97">
        <v>0.22449999999999998</v>
      </c>
      <c r="AM58" s="97">
        <v>0.20599999999999996</v>
      </c>
      <c r="AN58" s="97">
        <v>0.18749999999999994</v>
      </c>
      <c r="AO58" s="97">
        <v>0.16899999999999993</v>
      </c>
      <c r="AP58" s="97">
        <v>0.15049999999999991</v>
      </c>
      <c r="AQ58" s="97">
        <v>0.1319999999999999</v>
      </c>
      <c r="AR58" s="97">
        <v>0.11349999999999989</v>
      </c>
      <c r="AS58" s="97">
        <v>9.5000000000000001E-2</v>
      </c>
      <c r="AT58" s="97">
        <v>9.4500000000000001E-2</v>
      </c>
      <c r="AU58" s="97">
        <v>9.4E-2</v>
      </c>
      <c r="AV58" s="97">
        <v>9.35E-2</v>
      </c>
      <c r="AW58" s="97">
        <v>9.2999999999999999E-2</v>
      </c>
      <c r="AX58" s="97">
        <v>9.2499999999999999E-2</v>
      </c>
    </row>
    <row r="59" spans="1:50" s="11" customFormat="1" ht="15" x14ac:dyDescent="0.25">
      <c r="A59" s="34"/>
      <c r="B59" s="34" t="s">
        <v>65</v>
      </c>
      <c r="C59" s="49">
        <v>0</v>
      </c>
      <c r="D59" s="49"/>
      <c r="E59" s="96">
        <v>0.09</v>
      </c>
      <c r="F59" s="96">
        <v>0.111</v>
      </c>
      <c r="G59" s="96">
        <v>0.129</v>
      </c>
      <c r="H59" s="96">
        <v>0.14799999999999999</v>
      </c>
      <c r="I59" s="96">
        <v>0.16600000000000001</v>
      </c>
      <c r="J59" s="96">
        <v>0.185</v>
      </c>
      <c r="K59" s="96">
        <v>0.22</v>
      </c>
      <c r="L59" s="96">
        <v>0.24</v>
      </c>
      <c r="M59" s="96">
        <v>0.24</v>
      </c>
      <c r="N59" s="96">
        <v>0.24</v>
      </c>
      <c r="O59" s="96">
        <v>0.25</v>
      </c>
      <c r="P59" s="96">
        <v>0.26</v>
      </c>
      <c r="Q59" s="96">
        <v>0.26</v>
      </c>
      <c r="R59" s="96">
        <v>0.26</v>
      </c>
      <c r="S59" s="96">
        <v>0.28000000000000003</v>
      </c>
      <c r="T59" s="96">
        <v>0.189</v>
      </c>
      <c r="U59" s="96">
        <v>9.8000000000000004E-2</v>
      </c>
      <c r="V59" s="96">
        <v>8.0000000000000002E-3</v>
      </c>
      <c r="W59" s="96">
        <v>0.01</v>
      </c>
      <c r="X59" s="96">
        <v>0.01</v>
      </c>
      <c r="Y59" s="96">
        <v>0.01</v>
      </c>
      <c r="Z59" s="96">
        <v>0.01</v>
      </c>
      <c r="AA59" s="96">
        <v>1.0999999999999999E-2</v>
      </c>
      <c r="AB59" s="96">
        <v>1.6E-2</v>
      </c>
      <c r="AC59" s="96">
        <v>8.0000000000000002E-3</v>
      </c>
      <c r="AD59" s="96">
        <v>8.0000000000000002E-3</v>
      </c>
      <c r="AE59" s="96">
        <v>8.0000000000000002E-3</v>
      </c>
      <c r="AF59" s="96">
        <v>1.7999999999999999E-2</v>
      </c>
      <c r="AG59" s="96">
        <v>1.7999999999999999E-2</v>
      </c>
      <c r="AH59" s="96">
        <v>2.1000000000000001E-2</v>
      </c>
      <c r="AI59" s="96">
        <v>2.1999999999999999E-2</v>
      </c>
      <c r="AJ59" s="97">
        <v>2.4799999999999999E-2</v>
      </c>
      <c r="AK59" s="97">
        <v>2.76E-2</v>
      </c>
      <c r="AL59" s="97">
        <v>3.04E-2</v>
      </c>
      <c r="AM59" s="97">
        <v>3.32E-2</v>
      </c>
      <c r="AN59" s="97">
        <v>3.6000000000000004E-2</v>
      </c>
      <c r="AO59" s="97">
        <v>3.8800000000000001E-2</v>
      </c>
      <c r="AP59" s="97">
        <v>4.1599999999999998E-2</v>
      </c>
      <c r="AQ59" s="97">
        <v>4.4399999999999995E-2</v>
      </c>
      <c r="AR59" s="97">
        <v>4.7199999999999992E-2</v>
      </c>
      <c r="AS59" s="97">
        <v>0.05</v>
      </c>
      <c r="AT59" s="97">
        <v>4.9000000000000002E-2</v>
      </c>
      <c r="AU59" s="97">
        <v>4.8000000000000001E-2</v>
      </c>
      <c r="AV59" s="97">
        <v>4.7E-2</v>
      </c>
      <c r="AW59" s="97">
        <v>4.5999999999999999E-2</v>
      </c>
      <c r="AX59" s="97">
        <v>4.4999999999999998E-2</v>
      </c>
    </row>
    <row r="60" spans="1:50" s="11" customFormat="1" ht="15" x14ac:dyDescent="0.25">
      <c r="A60" s="34"/>
      <c r="B60" s="34" t="s">
        <v>66</v>
      </c>
      <c r="C60" s="49">
        <v>85</v>
      </c>
      <c r="D60" s="49"/>
      <c r="E60" s="96">
        <v>3.6999999999999998E-2</v>
      </c>
      <c r="F60" s="96">
        <v>4.3999999999999997E-2</v>
      </c>
      <c r="G60" s="96">
        <v>5.1999999999999998E-2</v>
      </c>
      <c r="H60" s="96">
        <v>5.8999999999999997E-2</v>
      </c>
      <c r="I60" s="96">
        <v>6.7000000000000004E-2</v>
      </c>
      <c r="J60" s="96">
        <v>7.3999999999999996E-2</v>
      </c>
      <c r="K60" s="96">
        <v>7.0000000000000007E-2</v>
      </c>
      <c r="L60" s="96">
        <v>7.0000000000000007E-2</v>
      </c>
      <c r="M60" s="96">
        <v>0.06</v>
      </c>
      <c r="N60" s="96">
        <v>0.06</v>
      </c>
      <c r="O60" s="96">
        <v>0.06</v>
      </c>
      <c r="P60" s="96">
        <v>0.05</v>
      </c>
      <c r="Q60" s="96">
        <v>0.05</v>
      </c>
      <c r="R60" s="96">
        <v>0.05</v>
      </c>
      <c r="S60" s="96">
        <v>0.05</v>
      </c>
      <c r="T60" s="96">
        <v>4.3999999999999997E-2</v>
      </c>
      <c r="U60" s="96">
        <v>3.6999999999999998E-2</v>
      </c>
      <c r="V60" s="96">
        <v>3.1E-2</v>
      </c>
      <c r="W60" s="96">
        <v>3.9E-2</v>
      </c>
      <c r="X60" s="96">
        <v>4.3999999999999997E-2</v>
      </c>
      <c r="Y60" s="96">
        <v>4.3999999999999997E-2</v>
      </c>
      <c r="Z60" s="96">
        <v>4.3999999999999997E-2</v>
      </c>
      <c r="AA60" s="96">
        <v>4.4999999999999998E-2</v>
      </c>
      <c r="AB60" s="96">
        <v>4.2999999999999997E-2</v>
      </c>
      <c r="AC60" s="96">
        <v>3.9E-2</v>
      </c>
      <c r="AD60" s="96">
        <v>4.2000000000000003E-2</v>
      </c>
      <c r="AE60" s="96">
        <v>3.5999999999999997E-2</v>
      </c>
      <c r="AF60" s="96">
        <v>3.4000000000000002E-2</v>
      </c>
      <c r="AG60" s="96">
        <v>2.8000000000000001E-2</v>
      </c>
      <c r="AH60" s="96">
        <v>2.8000000000000001E-2</v>
      </c>
      <c r="AI60" s="96">
        <v>2.8000000000000001E-2</v>
      </c>
      <c r="AJ60" s="97">
        <v>2.8199999999999999E-2</v>
      </c>
      <c r="AK60" s="97">
        <v>2.8399999999999998E-2</v>
      </c>
      <c r="AL60" s="97">
        <v>2.8599999999999997E-2</v>
      </c>
      <c r="AM60" s="97">
        <v>2.8799999999999996E-2</v>
      </c>
      <c r="AN60" s="97">
        <v>2.8999999999999995E-2</v>
      </c>
      <c r="AO60" s="97">
        <v>2.9199999999999993E-2</v>
      </c>
      <c r="AP60" s="97">
        <v>2.9399999999999992E-2</v>
      </c>
      <c r="AQ60" s="97">
        <v>2.9599999999999991E-2</v>
      </c>
      <c r="AR60" s="97">
        <v>2.979999999999999E-2</v>
      </c>
      <c r="AS60" s="97">
        <v>0.03</v>
      </c>
      <c r="AT60" s="97">
        <v>0.03</v>
      </c>
      <c r="AU60" s="97">
        <v>0.03</v>
      </c>
      <c r="AV60" s="97">
        <v>0.03</v>
      </c>
      <c r="AW60" s="97">
        <v>0.03</v>
      </c>
      <c r="AX60" s="97">
        <v>0.03</v>
      </c>
    </row>
    <row r="61" spans="1:50" s="11" customFormat="1" ht="15" x14ac:dyDescent="0.25">
      <c r="A61" s="34"/>
      <c r="B61" s="34" t="s">
        <v>67</v>
      </c>
      <c r="C61" s="49">
        <v>0</v>
      </c>
      <c r="D61" s="49"/>
      <c r="E61" s="96">
        <v>6.0000000000000001E-3</v>
      </c>
      <c r="F61" s="96">
        <v>7.0000000000000001E-3</v>
      </c>
      <c r="G61" s="96">
        <v>8.9999999999999993E-3</v>
      </c>
      <c r="H61" s="96">
        <v>0.01</v>
      </c>
      <c r="I61" s="96">
        <v>1.0999999999999999E-2</v>
      </c>
      <c r="J61" s="96">
        <v>1.2E-2</v>
      </c>
      <c r="K61" s="96">
        <v>0.01</v>
      </c>
      <c r="L61" s="96">
        <v>0.01</v>
      </c>
      <c r="M61" s="96">
        <v>0.02</v>
      </c>
      <c r="N61" s="96">
        <v>0.02</v>
      </c>
      <c r="O61" s="96">
        <v>0.02</v>
      </c>
      <c r="P61" s="96">
        <v>0.02</v>
      </c>
      <c r="Q61" s="96">
        <v>0.02</v>
      </c>
      <c r="R61" s="96">
        <v>0.01</v>
      </c>
      <c r="S61" s="96">
        <v>0.02</v>
      </c>
      <c r="T61" s="96">
        <v>2.4E-2</v>
      </c>
      <c r="U61" s="96">
        <v>2.7E-2</v>
      </c>
      <c r="V61" s="96">
        <v>3.1E-2</v>
      </c>
      <c r="W61" s="96">
        <v>2.9000000000000001E-2</v>
      </c>
      <c r="X61" s="96">
        <v>3.5999999999999997E-2</v>
      </c>
      <c r="Y61" s="96">
        <v>3.5999999999999997E-2</v>
      </c>
      <c r="Z61" s="96">
        <v>4.8000000000000001E-2</v>
      </c>
      <c r="AA61" s="96">
        <v>3.6999999999999998E-2</v>
      </c>
      <c r="AB61" s="96">
        <v>2.5000000000000001E-2</v>
      </c>
      <c r="AC61" s="96">
        <v>3.2000000000000001E-2</v>
      </c>
      <c r="AD61" s="96">
        <v>3.4000000000000002E-2</v>
      </c>
      <c r="AE61" s="96">
        <v>3.6999999999999998E-2</v>
      </c>
      <c r="AF61" s="96">
        <v>3.5999999999999997E-2</v>
      </c>
      <c r="AG61" s="96">
        <v>2.5000000000000001E-2</v>
      </c>
      <c r="AH61" s="96">
        <v>2.7E-2</v>
      </c>
      <c r="AI61" s="96">
        <v>2.7E-2</v>
      </c>
      <c r="AJ61" s="97">
        <v>2.93E-2</v>
      </c>
      <c r="AK61" s="97">
        <v>3.1600000000000003E-2</v>
      </c>
      <c r="AL61" s="97">
        <v>3.3900000000000007E-2</v>
      </c>
      <c r="AM61" s="97">
        <v>3.620000000000001E-2</v>
      </c>
      <c r="AN61" s="97">
        <v>3.8500000000000013E-2</v>
      </c>
      <c r="AO61" s="97">
        <v>4.0800000000000017E-2</v>
      </c>
      <c r="AP61" s="97">
        <v>4.310000000000002E-2</v>
      </c>
      <c r="AQ61" s="97">
        <v>4.5400000000000024E-2</v>
      </c>
      <c r="AR61" s="97">
        <v>4.7700000000000027E-2</v>
      </c>
      <c r="AS61" s="97">
        <v>0.05</v>
      </c>
      <c r="AT61" s="97">
        <v>0.05</v>
      </c>
      <c r="AU61" s="97">
        <v>0.05</v>
      </c>
      <c r="AV61" s="97">
        <v>0.05</v>
      </c>
      <c r="AW61" s="97">
        <v>0.05</v>
      </c>
      <c r="AX61" s="97">
        <v>0.05</v>
      </c>
    </row>
    <row r="62" spans="1:50" s="11" customFormat="1" ht="15" x14ac:dyDescent="0.25">
      <c r="A62" s="47"/>
      <c r="B62" s="47" t="s">
        <v>68</v>
      </c>
      <c r="C62" s="50">
        <v>0</v>
      </c>
      <c r="D62" s="50"/>
      <c r="E62" s="94">
        <v>1.2E-2</v>
      </c>
      <c r="F62" s="94">
        <v>1.4999999999999999E-2</v>
      </c>
      <c r="G62" s="94">
        <v>1.7000000000000001E-2</v>
      </c>
      <c r="H62" s="94">
        <v>1.9E-2</v>
      </c>
      <c r="I62" s="94">
        <v>2.1999999999999999E-2</v>
      </c>
      <c r="J62" s="94">
        <v>2.4E-2</v>
      </c>
      <c r="K62" s="94">
        <v>0.03</v>
      </c>
      <c r="L62" s="94">
        <v>0.03</v>
      </c>
      <c r="M62" s="94">
        <v>0.03</v>
      </c>
      <c r="N62" s="94">
        <v>0.03</v>
      </c>
      <c r="O62" s="94">
        <v>0.03</v>
      </c>
      <c r="P62" s="94">
        <v>0.03</v>
      </c>
      <c r="Q62" s="94">
        <v>0.03</v>
      </c>
      <c r="R62" s="94">
        <v>0.03</v>
      </c>
      <c r="S62" s="94">
        <v>0.03</v>
      </c>
      <c r="T62" s="94">
        <v>2.8000000000000001E-2</v>
      </c>
      <c r="U62" s="94">
        <v>2.7E-2</v>
      </c>
      <c r="V62" s="94">
        <v>2.5000000000000001E-2</v>
      </c>
      <c r="W62" s="94">
        <v>2.5000000000000001E-2</v>
      </c>
      <c r="X62" s="94">
        <v>2.1000000000000001E-2</v>
      </c>
      <c r="Y62" s="94">
        <v>2.1000000000000001E-2</v>
      </c>
      <c r="Z62" s="94">
        <v>2.4E-2</v>
      </c>
      <c r="AA62" s="94">
        <v>2.3E-2</v>
      </c>
      <c r="AB62" s="94">
        <v>0.03</v>
      </c>
      <c r="AC62" s="94">
        <v>2.5999999999999999E-2</v>
      </c>
      <c r="AD62" s="94">
        <v>2.3E-2</v>
      </c>
      <c r="AE62" s="94">
        <v>3.7999999999999999E-2</v>
      </c>
      <c r="AF62" s="94">
        <v>2.3E-2</v>
      </c>
      <c r="AG62" s="94">
        <v>2.1999999999999999E-2</v>
      </c>
      <c r="AH62" s="94">
        <v>1.7999999999999999E-2</v>
      </c>
      <c r="AI62" s="94">
        <v>1.4999999999999999E-2</v>
      </c>
      <c r="AJ62" s="98">
        <v>1.7499999999999998E-2</v>
      </c>
      <c r="AK62" s="98">
        <v>1.9999999999999997E-2</v>
      </c>
      <c r="AL62" s="98">
        <v>2.2499999999999996E-2</v>
      </c>
      <c r="AM62" s="98">
        <v>2.4999999999999994E-2</v>
      </c>
      <c r="AN62" s="98">
        <v>2.7499999999999993E-2</v>
      </c>
      <c r="AO62" s="98">
        <v>2.9999999999999992E-2</v>
      </c>
      <c r="AP62" s="98">
        <v>3.2499999999999994E-2</v>
      </c>
      <c r="AQ62" s="98">
        <v>3.4999999999999996E-2</v>
      </c>
      <c r="AR62" s="98">
        <v>3.7499999999999999E-2</v>
      </c>
      <c r="AS62" s="98">
        <v>0.04</v>
      </c>
      <c r="AT62" s="98">
        <v>0.04</v>
      </c>
      <c r="AU62" s="98">
        <v>0.04</v>
      </c>
      <c r="AV62" s="98">
        <v>0.04</v>
      </c>
      <c r="AW62" s="98">
        <v>0.04</v>
      </c>
      <c r="AX62" s="98">
        <v>0.04</v>
      </c>
    </row>
    <row r="63" spans="1:50" s="11" customFormat="1" ht="15" x14ac:dyDescent="0.25">
      <c r="A63" s="34" t="s">
        <v>49</v>
      </c>
      <c r="B63" s="34" t="s">
        <v>59</v>
      </c>
      <c r="C63" s="51" t="s">
        <v>37</v>
      </c>
      <c r="D63" s="51"/>
      <c r="E63" s="93">
        <v>0.35499999999999998</v>
      </c>
      <c r="F63" s="93">
        <v>0.34499999999999997</v>
      </c>
      <c r="G63" s="93">
        <v>0.33600000000000002</v>
      </c>
      <c r="H63" s="93">
        <v>0.32700000000000001</v>
      </c>
      <c r="I63" s="93">
        <v>0.318</v>
      </c>
      <c r="J63" s="93">
        <v>0.309</v>
      </c>
      <c r="K63" s="93">
        <v>0.3</v>
      </c>
      <c r="L63" s="93">
        <v>0.3</v>
      </c>
      <c r="M63" s="93">
        <v>0.3</v>
      </c>
      <c r="N63" s="93">
        <v>0.3</v>
      </c>
      <c r="O63" s="93">
        <v>0.18</v>
      </c>
      <c r="P63" s="93">
        <v>0.15</v>
      </c>
      <c r="Q63" s="93">
        <v>0.12</v>
      </c>
      <c r="R63" s="93">
        <v>0.08</v>
      </c>
      <c r="S63" s="93">
        <v>0.06</v>
      </c>
      <c r="T63" s="93">
        <v>6.2E-2</v>
      </c>
      <c r="U63" s="93">
        <v>6.4000000000000001E-2</v>
      </c>
      <c r="V63" s="93">
        <v>6.7000000000000004E-2</v>
      </c>
      <c r="W63" s="93">
        <v>5.6000000000000001E-2</v>
      </c>
      <c r="X63" s="93">
        <v>4.8000000000000001E-2</v>
      </c>
      <c r="Y63" s="93">
        <v>4.8000000000000001E-2</v>
      </c>
      <c r="Z63" s="93">
        <v>3.7999999999999999E-2</v>
      </c>
      <c r="AA63" s="93">
        <v>3.3000000000000002E-2</v>
      </c>
      <c r="AB63" s="93">
        <v>0.03</v>
      </c>
      <c r="AC63" s="93">
        <v>2.8000000000000001E-2</v>
      </c>
      <c r="AD63" s="93">
        <v>2.5999999999999999E-2</v>
      </c>
      <c r="AE63" s="93">
        <v>2.4E-2</v>
      </c>
      <c r="AF63" s="93">
        <v>0.02</v>
      </c>
      <c r="AG63" s="93">
        <v>1.7000000000000001E-2</v>
      </c>
      <c r="AH63" s="93">
        <v>1.4999999999999999E-2</v>
      </c>
      <c r="AI63" s="93">
        <v>1.4E-2</v>
      </c>
      <c r="AJ63" s="97">
        <v>1.26E-2</v>
      </c>
      <c r="AK63" s="97">
        <v>1.12E-2</v>
      </c>
      <c r="AL63" s="97">
        <v>9.7999999999999997E-3</v>
      </c>
      <c r="AM63" s="97">
        <v>8.3999999999999995E-3</v>
      </c>
      <c r="AN63" s="97">
        <v>6.9999999999999993E-3</v>
      </c>
      <c r="AO63" s="97">
        <v>5.5999999999999991E-3</v>
      </c>
      <c r="AP63" s="97">
        <v>4.1999999999999989E-3</v>
      </c>
      <c r="AQ63" s="97">
        <v>2.7999999999999987E-3</v>
      </c>
      <c r="AR63" s="97">
        <v>1.3999999999999987E-3</v>
      </c>
      <c r="AS63" s="97">
        <v>0</v>
      </c>
      <c r="AT63" s="97">
        <v>0</v>
      </c>
      <c r="AU63" s="97">
        <v>0</v>
      </c>
      <c r="AV63" s="97">
        <v>0</v>
      </c>
      <c r="AW63" s="97">
        <v>0</v>
      </c>
      <c r="AX63" s="97">
        <v>0</v>
      </c>
    </row>
    <row r="64" spans="1:50" s="11" customFormat="1" ht="15" x14ac:dyDescent="0.25">
      <c r="A64" s="34"/>
      <c r="B64" s="34" t="s">
        <v>60</v>
      </c>
      <c r="C64" s="52">
        <v>6</v>
      </c>
      <c r="D64" s="52"/>
      <c r="E64" s="101">
        <v>0.436</v>
      </c>
      <c r="F64" s="101">
        <v>0.434</v>
      </c>
      <c r="G64" s="101">
        <v>0.43099999999999999</v>
      </c>
      <c r="H64" s="101">
        <v>0.42799999999999999</v>
      </c>
      <c r="I64" s="101">
        <v>0.42499999999999999</v>
      </c>
      <c r="J64" s="101">
        <v>0.42299999999999999</v>
      </c>
      <c r="K64" s="101">
        <v>0.42</v>
      </c>
      <c r="L64" s="101">
        <v>0.36</v>
      </c>
      <c r="M64" s="101">
        <v>0.3</v>
      </c>
      <c r="N64" s="101">
        <v>0.3</v>
      </c>
      <c r="O64" s="101">
        <v>0.28000000000000003</v>
      </c>
      <c r="P64" s="101">
        <v>0.25</v>
      </c>
      <c r="Q64" s="101">
        <v>0.23</v>
      </c>
      <c r="R64" s="101">
        <v>0.18</v>
      </c>
      <c r="S64" s="101">
        <v>0.16</v>
      </c>
      <c r="T64" s="101">
        <v>0.14000000000000001</v>
      </c>
      <c r="U64" s="101">
        <v>0.12</v>
      </c>
      <c r="V64" s="101">
        <v>0.1</v>
      </c>
      <c r="W64" s="101">
        <v>8.5999999999999993E-2</v>
      </c>
      <c r="X64" s="101">
        <v>7.3999999999999996E-2</v>
      </c>
      <c r="Y64" s="101">
        <v>7.3999999999999996E-2</v>
      </c>
      <c r="Z64" s="101">
        <v>5.8999999999999997E-2</v>
      </c>
      <c r="AA64" s="101">
        <v>5.2999999999999999E-2</v>
      </c>
      <c r="AB64" s="101">
        <v>5.1999999999999998E-2</v>
      </c>
      <c r="AC64" s="101">
        <v>4.2999999999999997E-2</v>
      </c>
      <c r="AD64" s="101">
        <v>0.04</v>
      </c>
      <c r="AE64" s="101">
        <v>3.5000000000000003E-2</v>
      </c>
      <c r="AF64" s="101">
        <v>0.03</v>
      </c>
      <c r="AG64" s="101">
        <v>2.5999999999999999E-2</v>
      </c>
      <c r="AH64" s="101">
        <v>2.4E-2</v>
      </c>
      <c r="AI64" s="101">
        <v>0.02</v>
      </c>
      <c r="AJ64" s="97">
        <v>1.8000000000000002E-2</v>
      </c>
      <c r="AK64" s="97">
        <v>1.6E-2</v>
      </c>
      <c r="AL64" s="97">
        <v>1.4E-2</v>
      </c>
      <c r="AM64" s="97">
        <v>1.2E-2</v>
      </c>
      <c r="AN64" s="97">
        <v>0.01</v>
      </c>
      <c r="AO64" s="97">
        <v>8.0000000000000002E-3</v>
      </c>
      <c r="AP64" s="97">
        <v>6.0000000000000001E-3</v>
      </c>
      <c r="AQ64" s="97">
        <v>4.0000000000000001E-3</v>
      </c>
      <c r="AR64" s="97">
        <v>2E-3</v>
      </c>
      <c r="AS64" s="97">
        <v>0</v>
      </c>
      <c r="AT64" s="97">
        <v>0</v>
      </c>
      <c r="AU64" s="97">
        <v>0</v>
      </c>
      <c r="AV64" s="97">
        <v>0</v>
      </c>
      <c r="AW64" s="97">
        <v>0</v>
      </c>
      <c r="AX64" s="97">
        <v>0</v>
      </c>
    </row>
    <row r="65" spans="1:50" s="11" customFormat="1" ht="15" x14ac:dyDescent="0.25">
      <c r="A65" s="34"/>
      <c r="B65" s="34" t="s">
        <v>62</v>
      </c>
      <c r="C65" s="52">
        <v>0</v>
      </c>
      <c r="D65" s="52"/>
      <c r="E65" s="101">
        <v>3.5999999999999997E-2</v>
      </c>
      <c r="F65" s="101">
        <v>3.5000000000000003E-2</v>
      </c>
      <c r="G65" s="101">
        <v>3.4000000000000002E-2</v>
      </c>
      <c r="H65" s="101">
        <v>3.3000000000000002E-2</v>
      </c>
      <c r="I65" s="101">
        <v>3.2000000000000001E-2</v>
      </c>
      <c r="J65" s="101">
        <v>3.1E-2</v>
      </c>
      <c r="K65" s="101">
        <v>0.03</v>
      </c>
      <c r="L65" s="101">
        <v>0.03</v>
      </c>
      <c r="M65" s="101">
        <v>0.03</v>
      </c>
      <c r="N65" s="101">
        <v>0.03</v>
      </c>
      <c r="O65" s="101">
        <v>0.06</v>
      </c>
      <c r="P65" s="101">
        <v>0.09</v>
      </c>
      <c r="Q65" s="101">
        <v>0.11</v>
      </c>
      <c r="R65" s="101">
        <v>0.16</v>
      </c>
      <c r="S65" s="101">
        <v>0.17</v>
      </c>
      <c r="T65" s="101">
        <v>0.158</v>
      </c>
      <c r="U65" s="101">
        <v>0.14599999999999999</v>
      </c>
      <c r="V65" s="101">
        <v>0.13400000000000001</v>
      </c>
      <c r="W65" s="101">
        <v>0.13700000000000001</v>
      </c>
      <c r="X65" s="101">
        <v>0.14099999999999999</v>
      </c>
      <c r="Y65" s="101">
        <v>0.14099999999999999</v>
      </c>
      <c r="Z65" s="101">
        <v>0.155</v>
      </c>
      <c r="AA65" s="101">
        <v>0.153</v>
      </c>
      <c r="AB65" s="101">
        <v>0.14099999999999999</v>
      </c>
      <c r="AC65" s="101">
        <v>0.15</v>
      </c>
      <c r="AD65" s="101">
        <v>0.152</v>
      </c>
      <c r="AE65" s="101">
        <v>0.14899999999999999</v>
      </c>
      <c r="AF65" s="101">
        <v>0.14899999999999999</v>
      </c>
      <c r="AG65" s="101">
        <v>0.155</v>
      </c>
      <c r="AH65" s="101">
        <v>0.159</v>
      </c>
      <c r="AI65" s="101">
        <v>0.159</v>
      </c>
      <c r="AJ65" s="97">
        <v>0.15310000000000001</v>
      </c>
      <c r="AK65" s="97">
        <v>0.14720000000000003</v>
      </c>
      <c r="AL65" s="97">
        <v>0.14130000000000004</v>
      </c>
      <c r="AM65" s="97">
        <v>0.13540000000000005</v>
      </c>
      <c r="AN65" s="97">
        <v>0.12950000000000006</v>
      </c>
      <c r="AO65" s="97">
        <v>0.12360000000000006</v>
      </c>
      <c r="AP65" s="97">
        <v>0.11770000000000005</v>
      </c>
      <c r="AQ65" s="97">
        <v>0.11180000000000005</v>
      </c>
      <c r="AR65" s="97">
        <v>0.10590000000000005</v>
      </c>
      <c r="AS65" s="97">
        <v>0.1</v>
      </c>
      <c r="AT65" s="97">
        <v>9.1999999999999998E-2</v>
      </c>
      <c r="AU65" s="97">
        <v>8.3999999999999991E-2</v>
      </c>
      <c r="AV65" s="97">
        <v>7.5999999999999984E-2</v>
      </c>
      <c r="AW65" s="97">
        <v>6.7999999999999977E-2</v>
      </c>
      <c r="AX65" s="97">
        <v>5.9999999999999977E-2</v>
      </c>
    </row>
    <row r="66" spans="1:50" s="11" customFormat="1" ht="15" x14ac:dyDescent="0.25">
      <c r="A66" s="53"/>
      <c r="B66" s="34" t="s">
        <v>182</v>
      </c>
      <c r="C66" s="52" t="s">
        <v>189</v>
      </c>
      <c r="D66" s="52"/>
      <c r="E66" s="101">
        <v>0.13100000000000001</v>
      </c>
      <c r="F66" s="101">
        <v>0.13900000000000001</v>
      </c>
      <c r="G66" s="101">
        <v>0.14699999999999999</v>
      </c>
      <c r="H66" s="101">
        <v>0.155</v>
      </c>
      <c r="I66" s="101">
        <v>0.16400000000000001</v>
      </c>
      <c r="J66" s="101">
        <v>0.17199999999999999</v>
      </c>
      <c r="K66" s="101">
        <v>0.18</v>
      </c>
      <c r="L66" s="101">
        <v>0.21</v>
      </c>
      <c r="M66" s="101">
        <v>0.24</v>
      </c>
      <c r="N66" s="101">
        <v>0.24</v>
      </c>
      <c r="O66" s="101">
        <v>0.34</v>
      </c>
      <c r="P66" s="101">
        <v>0.36</v>
      </c>
      <c r="Q66" s="101">
        <v>0.39</v>
      </c>
      <c r="R66" s="101">
        <v>0.42</v>
      </c>
      <c r="S66" s="101">
        <v>0.44</v>
      </c>
      <c r="T66" s="101">
        <v>0.434</v>
      </c>
      <c r="U66" s="101">
        <v>0.42899999999999999</v>
      </c>
      <c r="V66" s="101">
        <v>0.42299999999999999</v>
      </c>
      <c r="W66" s="101">
        <v>0.436</v>
      </c>
      <c r="X66" s="101">
        <v>0.44500000000000001</v>
      </c>
      <c r="Y66" s="101">
        <v>0.44500000000000001</v>
      </c>
      <c r="Z66" s="101">
        <v>0.45600000000000002</v>
      </c>
      <c r="AA66" s="101">
        <v>0.45900000000000002</v>
      </c>
      <c r="AB66" s="101">
        <v>0.47399999999999998</v>
      </c>
      <c r="AC66" s="101">
        <v>0.46600000000000003</v>
      </c>
      <c r="AD66" s="101">
        <v>0.46200000000000002</v>
      </c>
      <c r="AE66" s="101">
        <v>0.45900000000000002</v>
      </c>
      <c r="AF66" s="101">
        <v>0.46100000000000002</v>
      </c>
      <c r="AG66" s="101">
        <v>0.45800000000000002</v>
      </c>
      <c r="AH66" s="101">
        <v>0.45400000000000001</v>
      </c>
      <c r="AI66" s="101">
        <v>0.44900000000000001</v>
      </c>
      <c r="AJ66" s="97">
        <v>0.43010000000000004</v>
      </c>
      <c r="AK66" s="97">
        <v>0.41120000000000001</v>
      </c>
      <c r="AL66" s="97">
        <v>0.39229999999999998</v>
      </c>
      <c r="AM66" s="97">
        <v>0.37339999999999995</v>
      </c>
      <c r="AN66" s="97">
        <v>0.35449999999999993</v>
      </c>
      <c r="AO66" s="97">
        <v>0.3355999999999999</v>
      </c>
      <c r="AP66" s="97">
        <v>0.31669999999999987</v>
      </c>
      <c r="AQ66" s="97">
        <v>0.29779999999999984</v>
      </c>
      <c r="AR66" s="97">
        <v>0.27889999999999981</v>
      </c>
      <c r="AS66" s="97">
        <v>0.26</v>
      </c>
      <c r="AT66" s="97">
        <v>0.26</v>
      </c>
      <c r="AU66" s="97">
        <v>0.26</v>
      </c>
      <c r="AV66" s="97">
        <v>0.26</v>
      </c>
      <c r="AW66" s="97">
        <v>0.26</v>
      </c>
      <c r="AX66" s="97">
        <v>0.26</v>
      </c>
    </row>
    <row r="67" spans="1:50" s="11" customFormat="1" ht="15" x14ac:dyDescent="0.25">
      <c r="A67" s="34"/>
      <c r="B67" s="34" t="s">
        <v>63</v>
      </c>
      <c r="C67" s="52">
        <v>0</v>
      </c>
      <c r="D67" s="52"/>
      <c r="E67" s="101">
        <v>0.01</v>
      </c>
      <c r="F67" s="101">
        <v>0.01</v>
      </c>
      <c r="G67" s="101">
        <v>0.01</v>
      </c>
      <c r="H67" s="101">
        <v>0.01</v>
      </c>
      <c r="I67" s="101">
        <v>0.01</v>
      </c>
      <c r="J67" s="101">
        <v>0.01</v>
      </c>
      <c r="K67" s="101">
        <v>0.01</v>
      </c>
      <c r="L67" s="101">
        <v>0.02</v>
      </c>
      <c r="M67" s="101">
        <v>0.03</v>
      </c>
      <c r="N67" s="101">
        <v>0.03</v>
      </c>
      <c r="O67" s="101">
        <v>0.03</v>
      </c>
      <c r="P67" s="101">
        <v>0.04</v>
      </c>
      <c r="Q67" s="101">
        <v>0.04</v>
      </c>
      <c r="R67" s="101">
        <v>0.05</v>
      </c>
      <c r="S67" s="101">
        <v>0.06</v>
      </c>
      <c r="T67" s="101">
        <v>0.106</v>
      </c>
      <c r="U67" s="101">
        <v>0.153</v>
      </c>
      <c r="V67" s="101">
        <v>0.19900000000000001</v>
      </c>
      <c r="W67" s="101">
        <v>0.20300000000000001</v>
      </c>
      <c r="X67" s="101">
        <v>0.20799999999999999</v>
      </c>
      <c r="Y67" s="101">
        <v>0.20799999999999999</v>
      </c>
      <c r="Z67" s="101">
        <v>0.21299999999999999</v>
      </c>
      <c r="AA67" s="101">
        <v>0.215</v>
      </c>
      <c r="AB67" s="101">
        <v>0.217</v>
      </c>
      <c r="AC67" s="101">
        <v>0.215</v>
      </c>
      <c r="AD67" s="101">
        <v>0.214</v>
      </c>
      <c r="AE67" s="101">
        <v>0.219</v>
      </c>
      <c r="AF67" s="101">
        <v>0.215</v>
      </c>
      <c r="AG67" s="101">
        <v>0.217</v>
      </c>
      <c r="AH67" s="101">
        <v>0.215</v>
      </c>
      <c r="AI67" s="101">
        <v>0.218</v>
      </c>
      <c r="AJ67" s="97">
        <v>0.2112</v>
      </c>
      <c r="AK67" s="97">
        <v>0.2044</v>
      </c>
      <c r="AL67" s="97">
        <v>0.1976</v>
      </c>
      <c r="AM67" s="97">
        <v>0.1908</v>
      </c>
      <c r="AN67" s="97">
        <v>0.184</v>
      </c>
      <c r="AO67" s="97">
        <v>0.1772</v>
      </c>
      <c r="AP67" s="97">
        <v>0.1704</v>
      </c>
      <c r="AQ67" s="97">
        <v>0.1636</v>
      </c>
      <c r="AR67" s="97">
        <v>0.15679999999999999</v>
      </c>
      <c r="AS67" s="97">
        <v>0.15</v>
      </c>
      <c r="AT67" s="97">
        <v>0.15</v>
      </c>
      <c r="AU67" s="97">
        <v>0.15</v>
      </c>
      <c r="AV67" s="97">
        <v>0.15</v>
      </c>
      <c r="AW67" s="97">
        <v>0.15</v>
      </c>
      <c r="AX67" s="97">
        <v>0.15</v>
      </c>
    </row>
    <row r="68" spans="1:50" s="11" customFormat="1" ht="15" x14ac:dyDescent="0.25">
      <c r="A68" s="34"/>
      <c r="B68" s="34" t="s">
        <v>64</v>
      </c>
      <c r="C68" s="52">
        <v>4</v>
      </c>
      <c r="D68" s="52"/>
      <c r="E68" s="101">
        <v>0</v>
      </c>
      <c r="F68" s="101">
        <v>0</v>
      </c>
      <c r="G68" s="101">
        <v>0</v>
      </c>
      <c r="H68" s="101">
        <v>0</v>
      </c>
      <c r="I68" s="101">
        <v>0</v>
      </c>
      <c r="J68" s="101">
        <v>0</v>
      </c>
      <c r="K68" s="101">
        <v>0</v>
      </c>
      <c r="L68" s="101">
        <v>0</v>
      </c>
      <c r="M68" s="101">
        <v>0</v>
      </c>
      <c r="N68" s="101">
        <v>0</v>
      </c>
      <c r="O68" s="101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1">
        <v>6.0000000000000001E-3</v>
      </c>
      <c r="W68" s="101">
        <v>1.2E-2</v>
      </c>
      <c r="X68" s="101">
        <v>0.02</v>
      </c>
      <c r="Y68" s="101">
        <v>2.4E-2</v>
      </c>
      <c r="Z68" s="101">
        <v>2.5999999999999999E-2</v>
      </c>
      <c r="AA68" s="101">
        <v>3.3000000000000002E-2</v>
      </c>
      <c r="AB68" s="101">
        <v>2.7E-2</v>
      </c>
      <c r="AC68" s="101">
        <v>0.04</v>
      </c>
      <c r="AD68" s="101">
        <v>4.3999999999999997E-2</v>
      </c>
      <c r="AE68" s="101">
        <v>4.7E-2</v>
      </c>
      <c r="AF68" s="101">
        <v>5.2999999999999999E-2</v>
      </c>
      <c r="AG68" s="101">
        <v>5.3999999999999999E-2</v>
      </c>
      <c r="AH68" s="101">
        <v>5.7000000000000002E-2</v>
      </c>
      <c r="AI68" s="101">
        <v>5.8999999999999997E-2</v>
      </c>
      <c r="AJ68" s="97">
        <v>9.3399999999999997E-2</v>
      </c>
      <c r="AK68" s="97">
        <v>0.1278</v>
      </c>
      <c r="AL68" s="97">
        <v>0.16220000000000001</v>
      </c>
      <c r="AM68" s="97">
        <v>0.1966</v>
      </c>
      <c r="AN68" s="97">
        <v>0.23099999999999998</v>
      </c>
      <c r="AO68" s="97">
        <v>0.26539999999999997</v>
      </c>
      <c r="AP68" s="97">
        <v>0.29979999999999996</v>
      </c>
      <c r="AQ68" s="97">
        <v>0.33419999999999994</v>
      </c>
      <c r="AR68" s="97">
        <v>0.36859999999999993</v>
      </c>
      <c r="AS68" s="97">
        <v>0.40300000000000002</v>
      </c>
      <c r="AT68" s="97">
        <v>0.41100000000000003</v>
      </c>
      <c r="AU68" s="97">
        <v>0.41900000000000004</v>
      </c>
      <c r="AV68" s="97">
        <v>0.42700000000000005</v>
      </c>
      <c r="AW68" s="97">
        <v>0.43500000000000005</v>
      </c>
      <c r="AX68" s="97">
        <v>0.44300000000000006</v>
      </c>
    </row>
    <row r="69" spans="1:50" s="11" customFormat="1" ht="15" x14ac:dyDescent="0.25">
      <c r="A69" s="34"/>
      <c r="B69" s="34" t="s">
        <v>57</v>
      </c>
      <c r="C69" s="54" t="s">
        <v>37</v>
      </c>
      <c r="D69" s="54"/>
      <c r="E69" s="101">
        <v>0</v>
      </c>
      <c r="F69" s="101">
        <v>0</v>
      </c>
      <c r="G69" s="101">
        <v>0</v>
      </c>
      <c r="H69" s="101">
        <v>0</v>
      </c>
      <c r="I69" s="101">
        <v>0</v>
      </c>
      <c r="J69" s="101">
        <v>0</v>
      </c>
      <c r="K69" s="101">
        <v>0</v>
      </c>
      <c r="L69" s="101">
        <v>0</v>
      </c>
      <c r="M69" s="101">
        <v>0</v>
      </c>
      <c r="N69" s="101">
        <v>0</v>
      </c>
      <c r="O69" s="101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8.9999999999999993E-3</v>
      </c>
      <c r="U69" s="101">
        <v>1.7999999999999999E-2</v>
      </c>
      <c r="V69" s="101">
        <v>0.02</v>
      </c>
      <c r="W69" s="101">
        <v>0.02</v>
      </c>
      <c r="X69" s="101">
        <v>0.02</v>
      </c>
      <c r="Y69" s="101">
        <v>0.02</v>
      </c>
      <c r="Z69" s="101">
        <v>2.1000000000000001E-2</v>
      </c>
      <c r="AA69" s="101">
        <v>2.4E-2</v>
      </c>
      <c r="AB69" s="101">
        <v>2.7E-2</v>
      </c>
      <c r="AC69" s="101">
        <v>0.03</v>
      </c>
      <c r="AD69" s="101">
        <v>3.4000000000000002E-2</v>
      </c>
      <c r="AE69" s="101">
        <v>0.04</v>
      </c>
      <c r="AF69" s="101">
        <v>4.3999999999999997E-2</v>
      </c>
      <c r="AG69" s="101">
        <v>4.7E-2</v>
      </c>
      <c r="AH69" s="101">
        <v>4.9000000000000002E-2</v>
      </c>
      <c r="AI69" s="101">
        <v>5.5E-2</v>
      </c>
      <c r="AJ69" s="97">
        <v>5.5500000000000001E-2</v>
      </c>
      <c r="AK69" s="97">
        <v>5.6000000000000001E-2</v>
      </c>
      <c r="AL69" s="97">
        <v>5.6500000000000002E-2</v>
      </c>
      <c r="AM69" s="97">
        <v>5.7000000000000002E-2</v>
      </c>
      <c r="AN69" s="97">
        <v>5.7500000000000002E-2</v>
      </c>
      <c r="AO69" s="97">
        <v>5.8000000000000003E-2</v>
      </c>
      <c r="AP69" s="97">
        <v>5.8500000000000003E-2</v>
      </c>
      <c r="AQ69" s="97">
        <v>5.9000000000000004E-2</v>
      </c>
      <c r="AR69" s="97">
        <v>5.9500000000000004E-2</v>
      </c>
      <c r="AS69" s="97">
        <v>0.06</v>
      </c>
      <c r="AT69" s="97">
        <v>0.06</v>
      </c>
      <c r="AU69" s="97">
        <v>0.06</v>
      </c>
      <c r="AV69" s="97">
        <v>0.06</v>
      </c>
      <c r="AW69" s="97">
        <v>0.06</v>
      </c>
      <c r="AX69" s="97">
        <v>0.06</v>
      </c>
    </row>
    <row r="70" spans="1:50" s="11" customFormat="1" ht="15" x14ac:dyDescent="0.25">
      <c r="A70" s="34"/>
      <c r="B70" s="34" t="s">
        <v>66</v>
      </c>
      <c r="C70" s="52">
        <v>30</v>
      </c>
      <c r="D70" s="52"/>
      <c r="E70" s="101">
        <v>2.5000000000000001E-2</v>
      </c>
      <c r="F70" s="101">
        <v>2.9000000000000001E-2</v>
      </c>
      <c r="G70" s="101">
        <v>3.4000000000000002E-2</v>
      </c>
      <c r="H70" s="101">
        <v>3.7999999999999999E-2</v>
      </c>
      <c r="I70" s="101">
        <v>4.2000000000000003E-2</v>
      </c>
      <c r="J70" s="101">
        <v>4.5999999999999999E-2</v>
      </c>
      <c r="K70" s="101">
        <v>0.05</v>
      </c>
      <c r="L70" s="101">
        <v>6.25E-2</v>
      </c>
      <c r="M70" s="101">
        <v>7.4999999999999997E-2</v>
      </c>
      <c r="N70" s="101">
        <v>7.4999999999999997E-2</v>
      </c>
      <c r="O70" s="101">
        <v>7.0000000000000007E-2</v>
      </c>
      <c r="P70" s="101">
        <v>7.0000000000000007E-2</v>
      </c>
      <c r="Q70" s="101">
        <v>7.0000000000000007E-2</v>
      </c>
      <c r="R70" s="101">
        <v>7.0000000000000007E-2</v>
      </c>
      <c r="S70" s="101">
        <v>7.0000000000000007E-2</v>
      </c>
      <c r="T70" s="101">
        <v>5.4000000000000006E-2</v>
      </c>
      <c r="U70" s="101">
        <v>3.8000000000000006E-2</v>
      </c>
      <c r="V70" s="101">
        <v>2.1999999999999999E-2</v>
      </c>
      <c r="W70" s="101">
        <v>2.1000000000000001E-2</v>
      </c>
      <c r="X70" s="101">
        <v>1.7999999999999999E-2</v>
      </c>
      <c r="Y70" s="101">
        <v>1.7999999999999999E-2</v>
      </c>
      <c r="Z70" s="101">
        <v>1.4999999999999999E-2</v>
      </c>
      <c r="AA70" s="101">
        <v>1.4E-2</v>
      </c>
      <c r="AB70" s="101">
        <v>1.4999999999999999E-2</v>
      </c>
      <c r="AC70" s="101">
        <v>1.2999999999999999E-2</v>
      </c>
      <c r="AD70" s="101">
        <v>1.4E-2</v>
      </c>
      <c r="AE70" s="101">
        <v>1.2E-2</v>
      </c>
      <c r="AF70" s="101">
        <v>1.2999999999999999E-2</v>
      </c>
      <c r="AG70" s="101">
        <v>1.2E-2</v>
      </c>
      <c r="AH70" s="101">
        <v>1.2E-2</v>
      </c>
      <c r="AI70" s="101">
        <v>1.2E-2</v>
      </c>
      <c r="AJ70" s="97">
        <v>1.1600000000000001E-2</v>
      </c>
      <c r="AK70" s="97">
        <v>1.1200000000000002E-2</v>
      </c>
      <c r="AL70" s="97">
        <v>1.0800000000000002E-2</v>
      </c>
      <c r="AM70" s="97">
        <v>1.0400000000000003E-2</v>
      </c>
      <c r="AN70" s="97">
        <v>1.0000000000000004E-2</v>
      </c>
      <c r="AO70" s="97">
        <v>9.6000000000000044E-3</v>
      </c>
      <c r="AP70" s="97">
        <v>9.200000000000005E-3</v>
      </c>
      <c r="AQ70" s="97">
        <v>8.8000000000000057E-3</v>
      </c>
      <c r="AR70" s="97">
        <v>8.4000000000000064E-3</v>
      </c>
      <c r="AS70" s="97">
        <v>8.0000000000000002E-3</v>
      </c>
      <c r="AT70" s="97">
        <v>8.0000000000000002E-3</v>
      </c>
      <c r="AU70" s="97">
        <v>8.0000000000000002E-3</v>
      </c>
      <c r="AV70" s="97">
        <v>8.0000000000000002E-3</v>
      </c>
      <c r="AW70" s="97">
        <v>8.0000000000000002E-3</v>
      </c>
      <c r="AX70" s="97">
        <v>8.0000000000000002E-3</v>
      </c>
    </row>
    <row r="71" spans="1:50" s="11" customFormat="1" ht="15" x14ac:dyDescent="0.25">
      <c r="A71" s="34"/>
      <c r="B71" s="34" t="s">
        <v>67</v>
      </c>
      <c r="C71" s="52">
        <v>0</v>
      </c>
      <c r="D71" s="52"/>
      <c r="E71" s="101">
        <v>0</v>
      </c>
      <c r="F71" s="101">
        <v>0</v>
      </c>
      <c r="G71" s="101">
        <v>0</v>
      </c>
      <c r="H71" s="101">
        <v>0</v>
      </c>
      <c r="I71" s="101">
        <v>0</v>
      </c>
      <c r="J71" s="101">
        <v>0</v>
      </c>
      <c r="K71" s="101">
        <v>0</v>
      </c>
      <c r="L71" s="101">
        <v>2.5000000000000001E-3</v>
      </c>
      <c r="M71" s="101">
        <v>5.0000000000000001E-3</v>
      </c>
      <c r="N71" s="101">
        <v>5.0000000000000001E-3</v>
      </c>
      <c r="O71" s="101">
        <v>0.01</v>
      </c>
      <c r="P71" s="101">
        <v>0.01</v>
      </c>
      <c r="Q71" s="101">
        <v>0.01</v>
      </c>
      <c r="R71" s="101">
        <v>0.01</v>
      </c>
      <c r="S71" s="101">
        <v>0.01</v>
      </c>
      <c r="T71" s="101">
        <v>1.4E-2</v>
      </c>
      <c r="U71" s="101">
        <v>1.4999999999999999E-2</v>
      </c>
      <c r="V71" s="101">
        <v>1.7999999999999999E-2</v>
      </c>
      <c r="W71" s="101">
        <v>1.6E-2</v>
      </c>
      <c r="X71" s="101">
        <v>1.4E-2</v>
      </c>
      <c r="Y71" s="101">
        <v>1.4E-2</v>
      </c>
      <c r="Z71" s="101">
        <v>0.01</v>
      </c>
      <c r="AA71" s="101">
        <v>0.01</v>
      </c>
      <c r="AB71" s="101">
        <v>0.01</v>
      </c>
      <c r="AC71" s="101">
        <v>8.9999999999999993E-3</v>
      </c>
      <c r="AD71" s="101">
        <v>8.9999999999999993E-3</v>
      </c>
      <c r="AE71" s="101">
        <v>8.9999999999999993E-3</v>
      </c>
      <c r="AF71" s="101">
        <v>8.0000000000000002E-3</v>
      </c>
      <c r="AG71" s="101">
        <v>8.0000000000000002E-3</v>
      </c>
      <c r="AH71" s="101">
        <v>8.9999999999999993E-3</v>
      </c>
      <c r="AI71" s="101">
        <v>8.0000000000000002E-3</v>
      </c>
      <c r="AJ71" s="97">
        <v>7.6E-3</v>
      </c>
      <c r="AK71" s="97">
        <v>7.1999999999999998E-3</v>
      </c>
      <c r="AL71" s="97">
        <v>6.7999999999999996E-3</v>
      </c>
      <c r="AM71" s="97">
        <v>6.3999999999999994E-3</v>
      </c>
      <c r="AN71" s="97">
        <v>5.9999999999999993E-3</v>
      </c>
      <c r="AO71" s="97">
        <v>5.5999999999999991E-3</v>
      </c>
      <c r="AP71" s="97">
        <v>5.1999999999999989E-3</v>
      </c>
      <c r="AQ71" s="97">
        <v>4.7999999999999987E-3</v>
      </c>
      <c r="AR71" s="97">
        <v>4.3999999999999985E-3</v>
      </c>
      <c r="AS71" s="97">
        <v>4.0000000000000001E-3</v>
      </c>
      <c r="AT71" s="97">
        <v>4.0000000000000001E-3</v>
      </c>
      <c r="AU71" s="97">
        <v>4.0000000000000001E-3</v>
      </c>
      <c r="AV71" s="97">
        <v>4.0000000000000001E-3</v>
      </c>
      <c r="AW71" s="97">
        <v>4.0000000000000001E-3</v>
      </c>
      <c r="AX71" s="97">
        <v>4.0000000000000001E-3</v>
      </c>
    </row>
    <row r="72" spans="1:50" s="11" customFormat="1" ht="15" x14ac:dyDescent="0.25">
      <c r="A72" s="47"/>
      <c r="B72" s="47" t="s">
        <v>68</v>
      </c>
      <c r="C72" s="50">
        <v>0</v>
      </c>
      <c r="D72" s="50"/>
      <c r="E72" s="94">
        <v>7.0000000000000001E-3</v>
      </c>
      <c r="F72" s="94">
        <v>8.0000000000000002E-3</v>
      </c>
      <c r="G72" s="94">
        <v>8.0000000000000002E-3</v>
      </c>
      <c r="H72" s="94">
        <v>8.9999999999999993E-3</v>
      </c>
      <c r="I72" s="94">
        <v>8.9999999999999993E-3</v>
      </c>
      <c r="J72" s="94">
        <v>8.9999999999999993E-3</v>
      </c>
      <c r="K72" s="94">
        <v>0.01</v>
      </c>
      <c r="L72" s="94">
        <v>1.4999999999999999E-2</v>
      </c>
      <c r="M72" s="94">
        <v>0.02</v>
      </c>
      <c r="N72" s="94">
        <v>0.02</v>
      </c>
      <c r="O72" s="94">
        <v>0.03</v>
      </c>
      <c r="P72" s="94">
        <v>0.03</v>
      </c>
      <c r="Q72" s="94">
        <v>0.03</v>
      </c>
      <c r="R72" s="94">
        <v>0.03</v>
      </c>
      <c r="S72" s="94">
        <v>0.03</v>
      </c>
      <c r="T72" s="94">
        <v>2.3E-2</v>
      </c>
      <c r="U72" s="94">
        <v>1.7000000000000001E-2</v>
      </c>
      <c r="V72" s="94">
        <v>0.01</v>
      </c>
      <c r="W72" s="94">
        <v>8.0000000000000002E-3</v>
      </c>
      <c r="X72" s="94">
        <v>8.0000000000000002E-3</v>
      </c>
      <c r="Y72" s="94">
        <v>8.0000000000000002E-3</v>
      </c>
      <c r="Z72" s="94">
        <v>7.0000000000000001E-3</v>
      </c>
      <c r="AA72" s="94">
        <v>6.0000000000000001E-3</v>
      </c>
      <c r="AB72" s="94">
        <v>7.0000000000000001E-3</v>
      </c>
      <c r="AC72" s="94">
        <v>6.0000000000000001E-3</v>
      </c>
      <c r="AD72" s="94">
        <v>5.0000000000000001E-3</v>
      </c>
      <c r="AE72" s="94">
        <v>6.0000000000000001E-3</v>
      </c>
      <c r="AF72" s="94">
        <v>7.0000000000000001E-3</v>
      </c>
      <c r="AG72" s="94">
        <v>6.0000000000000001E-3</v>
      </c>
      <c r="AH72" s="94">
        <v>6.0000000000000001E-3</v>
      </c>
      <c r="AI72" s="94">
        <v>6.0000000000000001E-3</v>
      </c>
      <c r="AJ72" s="98">
        <v>6.8999999999999999E-3</v>
      </c>
      <c r="AK72" s="98">
        <v>7.7999999999999996E-3</v>
      </c>
      <c r="AL72" s="98">
        <v>8.6999999999999994E-3</v>
      </c>
      <c r="AM72" s="98">
        <v>9.5999999999999992E-3</v>
      </c>
      <c r="AN72" s="98">
        <v>1.0499999999999999E-2</v>
      </c>
      <c r="AO72" s="98">
        <v>1.1399999999999999E-2</v>
      </c>
      <c r="AP72" s="98">
        <v>1.2299999999999998E-2</v>
      </c>
      <c r="AQ72" s="98">
        <v>1.3199999999999998E-2</v>
      </c>
      <c r="AR72" s="98">
        <v>1.4099999999999998E-2</v>
      </c>
      <c r="AS72" s="98">
        <v>1.4999999999999999E-2</v>
      </c>
      <c r="AT72" s="98">
        <v>1.4999999999999999E-2</v>
      </c>
      <c r="AU72" s="98">
        <v>1.4999999999999999E-2</v>
      </c>
      <c r="AV72" s="98">
        <v>1.4999999999999999E-2</v>
      </c>
      <c r="AW72" s="98">
        <v>1.4999999999999999E-2</v>
      </c>
      <c r="AX72" s="98">
        <v>1.4999999999999999E-2</v>
      </c>
    </row>
    <row r="73" spans="1:50" s="11" customFormat="1" ht="15" x14ac:dyDescent="0.25">
      <c r="A73" s="34" t="s">
        <v>69</v>
      </c>
      <c r="B73" s="34" t="s">
        <v>59</v>
      </c>
      <c r="C73" s="54" t="s">
        <v>37</v>
      </c>
      <c r="D73" s="54"/>
      <c r="E73" s="96">
        <v>0.35499999999999998</v>
      </c>
      <c r="F73" s="96">
        <v>0.34499999999999997</v>
      </c>
      <c r="G73" s="96">
        <v>0.33600000000000002</v>
      </c>
      <c r="H73" s="96">
        <v>0.32700000000000001</v>
      </c>
      <c r="I73" s="96">
        <v>0.318</v>
      </c>
      <c r="J73" s="96">
        <v>0.309</v>
      </c>
      <c r="K73" s="96">
        <v>0.3</v>
      </c>
      <c r="L73" s="96">
        <v>0.3</v>
      </c>
      <c r="M73" s="96">
        <v>0.3</v>
      </c>
      <c r="N73" s="96">
        <v>0.3</v>
      </c>
      <c r="O73" s="96">
        <v>0.18</v>
      </c>
      <c r="P73" s="96">
        <v>0.15</v>
      </c>
      <c r="Q73" s="96">
        <v>0.12</v>
      </c>
      <c r="R73" s="96">
        <v>0.08</v>
      </c>
      <c r="S73" s="96">
        <v>0.06</v>
      </c>
      <c r="T73" s="96">
        <v>7.2999999999999995E-2</v>
      </c>
      <c r="U73" s="96">
        <v>8.5999999999999993E-2</v>
      </c>
      <c r="V73" s="96">
        <v>9.9000000000000005E-2</v>
      </c>
      <c r="W73" s="96">
        <v>8.5999999999999993E-2</v>
      </c>
      <c r="X73" s="96">
        <v>7.2999999999999995E-2</v>
      </c>
      <c r="Y73" s="96">
        <v>7.2999999999999995E-2</v>
      </c>
      <c r="Z73" s="96">
        <v>5.5E-2</v>
      </c>
      <c r="AA73" s="96">
        <v>0.05</v>
      </c>
      <c r="AB73" s="96">
        <v>5.2999999999999999E-2</v>
      </c>
      <c r="AC73" s="96">
        <v>4.3999999999999997E-2</v>
      </c>
      <c r="AD73" s="96">
        <v>3.7999999999999999E-2</v>
      </c>
      <c r="AE73" s="96">
        <v>3.4000000000000002E-2</v>
      </c>
      <c r="AF73" s="96">
        <v>3.2000000000000001E-2</v>
      </c>
      <c r="AG73" s="96">
        <v>2.8000000000000001E-2</v>
      </c>
      <c r="AH73" s="96">
        <v>2.7E-2</v>
      </c>
      <c r="AI73" s="96">
        <v>2.3E-2</v>
      </c>
      <c r="AJ73" s="97">
        <v>2.07E-2</v>
      </c>
      <c r="AK73" s="97">
        <v>1.84E-2</v>
      </c>
      <c r="AL73" s="97">
        <v>1.61E-2</v>
      </c>
      <c r="AM73" s="97">
        <v>1.38E-2</v>
      </c>
      <c r="AN73" s="97">
        <v>1.15E-2</v>
      </c>
      <c r="AO73" s="97">
        <v>9.1999999999999998E-3</v>
      </c>
      <c r="AP73" s="97">
        <v>6.8999999999999999E-3</v>
      </c>
      <c r="AQ73" s="97">
        <v>4.5999999999999999E-3</v>
      </c>
      <c r="AR73" s="97">
        <v>2.3E-3</v>
      </c>
      <c r="AS73" s="97">
        <v>0</v>
      </c>
      <c r="AT73" s="97">
        <v>0</v>
      </c>
      <c r="AU73" s="97">
        <v>0</v>
      </c>
      <c r="AV73" s="97">
        <v>0</v>
      </c>
      <c r="AW73" s="97">
        <v>0</v>
      </c>
      <c r="AX73" s="97">
        <v>0</v>
      </c>
    </row>
    <row r="74" spans="1:50" s="11" customFormat="1" ht="15" x14ac:dyDescent="0.25">
      <c r="A74" s="34"/>
      <c r="B74" s="34" t="s">
        <v>60</v>
      </c>
      <c r="C74" s="52">
        <v>6</v>
      </c>
      <c r="D74" s="52"/>
      <c r="E74" s="96">
        <v>0.436</v>
      </c>
      <c r="F74" s="96">
        <v>0.434</v>
      </c>
      <c r="G74" s="96">
        <v>0.43099999999999999</v>
      </c>
      <c r="H74" s="96">
        <v>0.42799999999999999</v>
      </c>
      <c r="I74" s="96">
        <v>0.42499999999999999</v>
      </c>
      <c r="J74" s="96">
        <v>0.42299999999999999</v>
      </c>
      <c r="K74" s="96">
        <v>0.42</v>
      </c>
      <c r="L74" s="96">
        <v>0.36</v>
      </c>
      <c r="M74" s="96">
        <v>0.3</v>
      </c>
      <c r="N74" s="96">
        <v>0.3</v>
      </c>
      <c r="O74" s="96">
        <v>0.28000000000000003</v>
      </c>
      <c r="P74" s="96">
        <v>0.25</v>
      </c>
      <c r="Q74" s="96">
        <v>0.23</v>
      </c>
      <c r="R74" s="96">
        <v>0.18</v>
      </c>
      <c r="S74" s="96">
        <v>0.16</v>
      </c>
      <c r="T74" s="96">
        <v>0.125</v>
      </c>
      <c r="U74" s="96">
        <v>0.09</v>
      </c>
      <c r="V74" s="96">
        <v>5.5E-2</v>
      </c>
      <c r="W74" s="96">
        <v>4.2000000000000003E-2</v>
      </c>
      <c r="X74" s="96">
        <v>3.3000000000000002E-2</v>
      </c>
      <c r="Y74" s="96">
        <v>3.3000000000000002E-2</v>
      </c>
      <c r="Z74" s="96">
        <v>2.7E-2</v>
      </c>
      <c r="AA74" s="96">
        <v>2.5000000000000001E-2</v>
      </c>
      <c r="AB74" s="96">
        <v>2.9000000000000001E-2</v>
      </c>
      <c r="AC74" s="96">
        <v>2.4E-2</v>
      </c>
      <c r="AD74" s="96">
        <v>2.1999999999999999E-2</v>
      </c>
      <c r="AE74" s="96">
        <v>0.02</v>
      </c>
      <c r="AF74" s="96">
        <v>1.6E-2</v>
      </c>
      <c r="AG74" s="96">
        <v>1.2999999999999999E-2</v>
      </c>
      <c r="AH74" s="96">
        <v>0.01</v>
      </c>
      <c r="AI74" s="96">
        <v>8.0000000000000002E-3</v>
      </c>
      <c r="AJ74" s="97">
        <v>7.1999999999999998E-3</v>
      </c>
      <c r="AK74" s="97">
        <v>6.3999999999999994E-3</v>
      </c>
      <c r="AL74" s="97">
        <v>5.5999999999999991E-3</v>
      </c>
      <c r="AM74" s="97">
        <v>4.7999999999999987E-3</v>
      </c>
      <c r="AN74" s="97">
        <v>3.9999999999999983E-3</v>
      </c>
      <c r="AO74" s="97">
        <v>3.1999999999999984E-3</v>
      </c>
      <c r="AP74" s="97">
        <v>2.3999999999999985E-3</v>
      </c>
      <c r="AQ74" s="97">
        <v>1.5999999999999986E-3</v>
      </c>
      <c r="AR74" s="97">
        <v>7.9999999999999852E-4</v>
      </c>
      <c r="AS74" s="97">
        <v>0</v>
      </c>
      <c r="AT74" s="97">
        <v>0</v>
      </c>
      <c r="AU74" s="97">
        <v>0</v>
      </c>
      <c r="AV74" s="97">
        <v>0</v>
      </c>
      <c r="AW74" s="97">
        <v>0</v>
      </c>
      <c r="AX74" s="97">
        <v>0</v>
      </c>
    </row>
    <row r="75" spans="1:50" s="11" customFormat="1" ht="15" x14ac:dyDescent="0.25">
      <c r="A75" s="34"/>
      <c r="B75" s="34" t="s">
        <v>62</v>
      </c>
      <c r="C75" s="52">
        <v>0</v>
      </c>
      <c r="D75" s="52"/>
      <c r="E75" s="96">
        <v>3.5999999999999997E-2</v>
      </c>
      <c r="F75" s="96">
        <v>3.5000000000000003E-2</v>
      </c>
      <c r="G75" s="96">
        <v>3.4000000000000002E-2</v>
      </c>
      <c r="H75" s="96">
        <v>3.3000000000000002E-2</v>
      </c>
      <c r="I75" s="96">
        <v>3.2000000000000001E-2</v>
      </c>
      <c r="J75" s="96">
        <v>3.1E-2</v>
      </c>
      <c r="K75" s="96">
        <v>0.03</v>
      </c>
      <c r="L75" s="96">
        <v>0.03</v>
      </c>
      <c r="M75" s="96">
        <v>0.03</v>
      </c>
      <c r="N75" s="96">
        <v>0.03</v>
      </c>
      <c r="O75" s="96">
        <v>0.06</v>
      </c>
      <c r="P75" s="96">
        <v>0.09</v>
      </c>
      <c r="Q75" s="96">
        <v>0.11</v>
      </c>
      <c r="R75" s="96">
        <v>0.16</v>
      </c>
      <c r="S75" s="96">
        <v>0.17</v>
      </c>
      <c r="T75" s="96">
        <v>0.159</v>
      </c>
      <c r="U75" s="96">
        <v>0.14699999999999999</v>
      </c>
      <c r="V75" s="96">
        <v>0.13600000000000001</v>
      </c>
      <c r="W75" s="96">
        <v>0.152</v>
      </c>
      <c r="X75" s="96">
        <v>0.157</v>
      </c>
      <c r="Y75" s="96">
        <v>0.157</v>
      </c>
      <c r="Z75" s="96">
        <v>0.17</v>
      </c>
      <c r="AA75" s="96">
        <v>0.16700000000000001</v>
      </c>
      <c r="AB75" s="96">
        <v>0.16700000000000001</v>
      </c>
      <c r="AC75" s="96">
        <v>0.16800000000000001</v>
      </c>
      <c r="AD75" s="96">
        <v>0.17699999999999999</v>
      </c>
      <c r="AE75" s="96">
        <v>0.16900000000000001</v>
      </c>
      <c r="AF75" s="96">
        <v>0.18099999999999999</v>
      </c>
      <c r="AG75" s="96">
        <v>0.18099999999999999</v>
      </c>
      <c r="AH75" s="96">
        <v>0.188</v>
      </c>
      <c r="AI75" s="96">
        <v>0.189</v>
      </c>
      <c r="AJ75" s="97">
        <v>0.18010000000000001</v>
      </c>
      <c r="AK75" s="97">
        <v>0.17120000000000002</v>
      </c>
      <c r="AL75" s="97">
        <v>0.16230000000000003</v>
      </c>
      <c r="AM75" s="97">
        <v>0.15340000000000004</v>
      </c>
      <c r="AN75" s="97">
        <v>0.14450000000000005</v>
      </c>
      <c r="AO75" s="97">
        <v>0.13560000000000005</v>
      </c>
      <c r="AP75" s="97">
        <v>0.12670000000000006</v>
      </c>
      <c r="AQ75" s="97">
        <v>0.11780000000000006</v>
      </c>
      <c r="AR75" s="97">
        <v>0.10890000000000005</v>
      </c>
      <c r="AS75" s="97">
        <v>0.1</v>
      </c>
      <c r="AT75" s="97">
        <v>9.1999999999999998E-2</v>
      </c>
      <c r="AU75" s="97">
        <v>8.3999999999999991E-2</v>
      </c>
      <c r="AV75" s="97">
        <v>7.5999999999999984E-2</v>
      </c>
      <c r="AW75" s="97">
        <v>6.7999999999999977E-2</v>
      </c>
      <c r="AX75" s="97">
        <v>5.9999999999999977E-2</v>
      </c>
    </row>
    <row r="76" spans="1:50" s="11" customFormat="1" ht="15" x14ac:dyDescent="0.25">
      <c r="A76" s="34"/>
      <c r="B76" s="34" t="s">
        <v>182</v>
      </c>
      <c r="C76" s="52" t="s">
        <v>189</v>
      </c>
      <c r="D76" s="52"/>
      <c r="E76" s="96">
        <v>0.13100000000000001</v>
      </c>
      <c r="F76" s="96">
        <v>0.13900000000000001</v>
      </c>
      <c r="G76" s="96">
        <v>0.14699999999999999</v>
      </c>
      <c r="H76" s="96">
        <v>0.155</v>
      </c>
      <c r="I76" s="96">
        <v>0.16400000000000001</v>
      </c>
      <c r="J76" s="96">
        <v>0.17199999999999999</v>
      </c>
      <c r="K76" s="96">
        <v>0.18</v>
      </c>
      <c r="L76" s="96">
        <v>0.21</v>
      </c>
      <c r="M76" s="96">
        <v>0.24</v>
      </c>
      <c r="N76" s="96">
        <v>0.24</v>
      </c>
      <c r="O76" s="96">
        <v>0.34</v>
      </c>
      <c r="P76" s="96">
        <v>0.36</v>
      </c>
      <c r="Q76" s="96">
        <v>0.39</v>
      </c>
      <c r="R76" s="96">
        <v>0.42</v>
      </c>
      <c r="S76" s="96">
        <v>0.44</v>
      </c>
      <c r="T76" s="96">
        <v>0.40699999999999997</v>
      </c>
      <c r="U76" s="96">
        <v>0.375</v>
      </c>
      <c r="V76" s="96">
        <v>0.34200000000000003</v>
      </c>
      <c r="W76" s="96">
        <v>0.36099999999999999</v>
      </c>
      <c r="X76" s="96">
        <v>0.374</v>
      </c>
      <c r="Y76" s="96">
        <v>0.374</v>
      </c>
      <c r="Z76" s="96">
        <v>0.39800000000000002</v>
      </c>
      <c r="AA76" s="96">
        <v>0.40200000000000002</v>
      </c>
      <c r="AB76" s="96">
        <v>0.40200000000000002</v>
      </c>
      <c r="AC76" s="96">
        <v>0.38900000000000001</v>
      </c>
      <c r="AD76" s="96">
        <v>0.375</v>
      </c>
      <c r="AE76" s="96">
        <v>0.38400000000000001</v>
      </c>
      <c r="AF76" s="96">
        <v>0.36399999999999999</v>
      </c>
      <c r="AG76" s="96">
        <v>0.35799999999999998</v>
      </c>
      <c r="AH76" s="96">
        <v>0.32800000000000001</v>
      </c>
      <c r="AI76" s="96">
        <v>0.33400000000000002</v>
      </c>
      <c r="AJ76" s="97">
        <v>0.3266</v>
      </c>
      <c r="AK76" s="97">
        <v>0.31919999999999998</v>
      </c>
      <c r="AL76" s="97">
        <v>0.31179999999999997</v>
      </c>
      <c r="AM76" s="97">
        <v>0.30439999999999995</v>
      </c>
      <c r="AN76" s="97">
        <v>0.29699999999999993</v>
      </c>
      <c r="AO76" s="97">
        <v>0.28959999999999991</v>
      </c>
      <c r="AP76" s="97">
        <v>0.2821999999999999</v>
      </c>
      <c r="AQ76" s="97">
        <v>0.27479999999999988</v>
      </c>
      <c r="AR76" s="97">
        <v>0.26739999999999986</v>
      </c>
      <c r="AS76" s="97">
        <v>0.26</v>
      </c>
      <c r="AT76" s="97">
        <v>0.26</v>
      </c>
      <c r="AU76" s="97">
        <v>0.26</v>
      </c>
      <c r="AV76" s="97">
        <v>0.26</v>
      </c>
      <c r="AW76" s="97">
        <v>0.26</v>
      </c>
      <c r="AX76" s="97">
        <v>0.26</v>
      </c>
    </row>
    <row r="77" spans="1:50" s="11" customFormat="1" ht="15" x14ac:dyDescent="0.25">
      <c r="A77" s="34"/>
      <c r="B77" s="34" t="s">
        <v>63</v>
      </c>
      <c r="C77" s="52">
        <v>0</v>
      </c>
      <c r="D77" s="52"/>
      <c r="E77" s="96">
        <v>0.01</v>
      </c>
      <c r="F77" s="96">
        <v>0.01</v>
      </c>
      <c r="G77" s="96">
        <v>0.01</v>
      </c>
      <c r="H77" s="96">
        <v>0.01</v>
      </c>
      <c r="I77" s="96">
        <v>0.01</v>
      </c>
      <c r="J77" s="96">
        <v>0.01</v>
      </c>
      <c r="K77" s="96">
        <v>0.01</v>
      </c>
      <c r="L77" s="96">
        <v>0.02</v>
      </c>
      <c r="M77" s="96">
        <v>0.03</v>
      </c>
      <c r="N77" s="96">
        <v>0.03</v>
      </c>
      <c r="O77" s="96">
        <v>0.03</v>
      </c>
      <c r="P77" s="96">
        <v>0.04</v>
      </c>
      <c r="Q77" s="96">
        <v>0.04</v>
      </c>
      <c r="R77" s="96">
        <v>0.05</v>
      </c>
      <c r="S77" s="96">
        <v>0.06</v>
      </c>
      <c r="T77" s="96">
        <v>0.09</v>
      </c>
      <c r="U77" s="96">
        <v>0.12</v>
      </c>
      <c r="V77" s="96">
        <v>0.15</v>
      </c>
      <c r="W77" s="96">
        <v>0.14799999999999999</v>
      </c>
      <c r="X77" s="96">
        <v>0.155</v>
      </c>
      <c r="Y77" s="96">
        <v>0.155</v>
      </c>
      <c r="Z77" s="96">
        <v>0.15</v>
      </c>
      <c r="AA77" s="96">
        <v>0.153</v>
      </c>
      <c r="AB77" s="96">
        <v>0.13400000000000001</v>
      </c>
      <c r="AC77" s="96">
        <v>0.16600000000000001</v>
      </c>
      <c r="AD77" s="96">
        <v>0.17699999999999999</v>
      </c>
      <c r="AE77" s="96">
        <v>0.17799999999999999</v>
      </c>
      <c r="AF77" s="96">
        <v>0.189</v>
      </c>
      <c r="AG77" s="96">
        <v>0.188</v>
      </c>
      <c r="AH77" s="96">
        <v>0.20100000000000001</v>
      </c>
      <c r="AI77" s="96">
        <v>0.19600000000000001</v>
      </c>
      <c r="AJ77" s="97">
        <v>0.19140000000000001</v>
      </c>
      <c r="AK77" s="97">
        <v>0.18680000000000002</v>
      </c>
      <c r="AL77" s="97">
        <v>0.18220000000000003</v>
      </c>
      <c r="AM77" s="97">
        <v>0.17760000000000004</v>
      </c>
      <c r="AN77" s="97">
        <v>0.17300000000000004</v>
      </c>
      <c r="AO77" s="97">
        <v>0.16840000000000005</v>
      </c>
      <c r="AP77" s="97">
        <v>0.16380000000000006</v>
      </c>
      <c r="AQ77" s="97">
        <v>0.15920000000000006</v>
      </c>
      <c r="AR77" s="97">
        <v>0.15460000000000007</v>
      </c>
      <c r="AS77" s="97">
        <v>0.15</v>
      </c>
      <c r="AT77" s="97">
        <v>0.15</v>
      </c>
      <c r="AU77" s="97">
        <v>0.15</v>
      </c>
      <c r="AV77" s="97">
        <v>0.15</v>
      </c>
      <c r="AW77" s="97">
        <v>0.15</v>
      </c>
      <c r="AX77" s="97">
        <v>0.15</v>
      </c>
    </row>
    <row r="78" spans="1:50" s="11" customFormat="1" ht="15" x14ac:dyDescent="0.25">
      <c r="A78" s="34"/>
      <c r="B78" s="34" t="s">
        <v>64</v>
      </c>
      <c r="C78" s="52">
        <v>4</v>
      </c>
      <c r="D78" s="52"/>
      <c r="E78" s="96">
        <v>0</v>
      </c>
      <c r="F78" s="96">
        <v>0</v>
      </c>
      <c r="G78" s="96">
        <v>0</v>
      </c>
      <c r="H78" s="96">
        <v>0</v>
      </c>
      <c r="I78" s="96">
        <v>0</v>
      </c>
      <c r="J78" s="96">
        <v>0</v>
      </c>
      <c r="K78" s="96">
        <v>0</v>
      </c>
      <c r="L78" s="96">
        <v>0</v>
      </c>
      <c r="M78" s="96">
        <v>0</v>
      </c>
      <c r="N78" s="96">
        <v>0</v>
      </c>
      <c r="O78" s="96">
        <v>0</v>
      </c>
      <c r="P78" s="96">
        <v>0</v>
      </c>
      <c r="Q78" s="96">
        <v>0</v>
      </c>
      <c r="R78" s="96">
        <v>0</v>
      </c>
      <c r="S78" s="96">
        <v>0</v>
      </c>
      <c r="T78" s="96">
        <v>0</v>
      </c>
      <c r="U78" s="96">
        <v>0</v>
      </c>
      <c r="V78" s="96">
        <v>0</v>
      </c>
      <c r="W78" s="96">
        <v>6.0000000000000001E-3</v>
      </c>
      <c r="X78" s="96">
        <v>1.9E-2</v>
      </c>
      <c r="Y78" s="96">
        <v>2.4E-2</v>
      </c>
      <c r="Z78" s="96">
        <v>0.03</v>
      </c>
      <c r="AA78" s="96">
        <v>3.9E-2</v>
      </c>
      <c r="AB78" s="96">
        <v>5.7000000000000002E-2</v>
      </c>
      <c r="AC78" s="96">
        <v>4.2999999999999997E-2</v>
      </c>
      <c r="AD78" s="96">
        <v>4.1000000000000002E-2</v>
      </c>
      <c r="AE78" s="96">
        <v>3.6999999999999998E-2</v>
      </c>
      <c r="AF78" s="96">
        <v>3.2000000000000001E-2</v>
      </c>
      <c r="AG78" s="96">
        <v>5.3999999999999999E-2</v>
      </c>
      <c r="AH78" s="96">
        <v>5.8999999999999997E-2</v>
      </c>
      <c r="AI78" s="96">
        <v>5.7000000000000002E-2</v>
      </c>
      <c r="AJ78" s="97">
        <v>9.1600000000000015E-2</v>
      </c>
      <c r="AK78" s="97">
        <v>0.12620000000000003</v>
      </c>
      <c r="AL78" s="97">
        <v>0.16080000000000005</v>
      </c>
      <c r="AM78" s="97">
        <v>0.19540000000000007</v>
      </c>
      <c r="AN78" s="97">
        <v>0.23000000000000009</v>
      </c>
      <c r="AO78" s="97">
        <v>0.26460000000000011</v>
      </c>
      <c r="AP78" s="97">
        <v>0.29920000000000013</v>
      </c>
      <c r="AQ78" s="97">
        <v>0.33380000000000015</v>
      </c>
      <c r="AR78" s="97">
        <v>0.36840000000000017</v>
      </c>
      <c r="AS78" s="97">
        <v>0.40300000000000002</v>
      </c>
      <c r="AT78" s="97">
        <v>0.41100000000000003</v>
      </c>
      <c r="AU78" s="97">
        <v>0.41900000000000004</v>
      </c>
      <c r="AV78" s="97">
        <v>0.42700000000000005</v>
      </c>
      <c r="AW78" s="97">
        <v>0.43500000000000005</v>
      </c>
      <c r="AX78" s="97">
        <v>0.44300000000000006</v>
      </c>
    </row>
    <row r="79" spans="1:50" s="11" customFormat="1" ht="15" x14ac:dyDescent="0.25">
      <c r="A79" s="34"/>
      <c r="B79" s="34" t="s">
        <v>57</v>
      </c>
      <c r="C79" s="54" t="s">
        <v>37</v>
      </c>
      <c r="D79" s="54"/>
      <c r="E79" s="96">
        <v>0</v>
      </c>
      <c r="F79" s="96">
        <v>0</v>
      </c>
      <c r="G79" s="96">
        <v>0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M79" s="96">
        <v>0</v>
      </c>
      <c r="N79" s="96">
        <v>0</v>
      </c>
      <c r="O79" s="96">
        <v>0</v>
      </c>
      <c r="P79" s="96">
        <v>0</v>
      </c>
      <c r="Q79" s="96">
        <v>0</v>
      </c>
      <c r="R79" s="96">
        <v>0</v>
      </c>
      <c r="S79" s="96">
        <v>0</v>
      </c>
      <c r="T79" s="96">
        <v>1.2999999999999999E-2</v>
      </c>
      <c r="U79" s="96">
        <v>2.7E-2</v>
      </c>
      <c r="V79" s="96">
        <v>0.04</v>
      </c>
      <c r="W79" s="96">
        <v>3.6999999999999998E-2</v>
      </c>
      <c r="X79" s="96">
        <v>3.5999999999999997E-2</v>
      </c>
      <c r="Y79" s="96">
        <v>3.5999999999999997E-2</v>
      </c>
      <c r="Z79" s="96">
        <v>3.5999999999999997E-2</v>
      </c>
      <c r="AA79" s="96">
        <v>3.7999999999999999E-2</v>
      </c>
      <c r="AB79" s="96">
        <v>3.6999999999999998E-2</v>
      </c>
      <c r="AC79" s="96">
        <v>4.2000000000000003E-2</v>
      </c>
      <c r="AD79" s="96">
        <v>4.2999999999999997E-2</v>
      </c>
      <c r="AE79" s="96">
        <v>4.7E-2</v>
      </c>
      <c r="AF79" s="96">
        <v>5.7000000000000002E-2</v>
      </c>
      <c r="AG79" s="96">
        <v>5.8999999999999997E-2</v>
      </c>
      <c r="AH79" s="96">
        <v>6.6000000000000003E-2</v>
      </c>
      <c r="AI79" s="96">
        <v>7.9000000000000001E-2</v>
      </c>
      <c r="AJ79" s="97">
        <v>7.7100000000000002E-2</v>
      </c>
      <c r="AK79" s="97">
        <v>7.5200000000000003E-2</v>
      </c>
      <c r="AL79" s="97">
        <v>7.3300000000000004E-2</v>
      </c>
      <c r="AM79" s="97">
        <v>7.1400000000000005E-2</v>
      </c>
      <c r="AN79" s="97">
        <v>6.9500000000000006E-2</v>
      </c>
      <c r="AO79" s="97">
        <v>6.7600000000000007E-2</v>
      </c>
      <c r="AP79" s="97">
        <v>6.5700000000000008E-2</v>
      </c>
      <c r="AQ79" s="97">
        <v>6.3800000000000009E-2</v>
      </c>
      <c r="AR79" s="97">
        <v>6.1900000000000011E-2</v>
      </c>
      <c r="AS79" s="97">
        <v>0.06</v>
      </c>
      <c r="AT79" s="97">
        <v>0.06</v>
      </c>
      <c r="AU79" s="97">
        <v>0.06</v>
      </c>
      <c r="AV79" s="97">
        <v>0.06</v>
      </c>
      <c r="AW79" s="97">
        <v>0.06</v>
      </c>
      <c r="AX79" s="97">
        <v>0.06</v>
      </c>
    </row>
    <row r="80" spans="1:50" s="11" customFormat="1" ht="15" x14ac:dyDescent="0.25">
      <c r="A80" s="34"/>
      <c r="B80" s="34" t="s">
        <v>66</v>
      </c>
      <c r="C80" s="52">
        <v>30</v>
      </c>
      <c r="D80" s="52"/>
      <c r="E80" s="96">
        <v>2.5000000000000001E-2</v>
      </c>
      <c r="F80" s="96">
        <v>2.9000000000000001E-2</v>
      </c>
      <c r="G80" s="96">
        <v>3.4000000000000002E-2</v>
      </c>
      <c r="H80" s="96">
        <v>3.7999999999999999E-2</v>
      </c>
      <c r="I80" s="96">
        <v>4.2000000000000003E-2</v>
      </c>
      <c r="J80" s="96">
        <v>4.5999999999999999E-2</v>
      </c>
      <c r="K80" s="96">
        <v>0.05</v>
      </c>
      <c r="L80" s="96">
        <v>6.25E-2</v>
      </c>
      <c r="M80" s="96">
        <v>7.4999999999999997E-2</v>
      </c>
      <c r="N80" s="96">
        <v>7.4999999999999997E-2</v>
      </c>
      <c r="O80" s="96">
        <v>7.0000000000000007E-2</v>
      </c>
      <c r="P80" s="96">
        <v>7.0000000000000007E-2</v>
      </c>
      <c r="Q80" s="96">
        <v>7.0000000000000007E-2</v>
      </c>
      <c r="R80" s="96">
        <v>7.0000000000000007E-2</v>
      </c>
      <c r="S80" s="96">
        <v>7.0000000000000007E-2</v>
      </c>
      <c r="T80" s="96">
        <v>7.2999999999999995E-2</v>
      </c>
      <c r="U80" s="96">
        <v>7.4999999999999997E-2</v>
      </c>
      <c r="V80" s="96">
        <v>7.8E-2</v>
      </c>
      <c r="W80" s="96">
        <v>7.1999999999999995E-2</v>
      </c>
      <c r="X80" s="96">
        <v>6.0999999999999999E-2</v>
      </c>
      <c r="Y80" s="96">
        <v>6.0999999999999999E-2</v>
      </c>
      <c r="Z80" s="96">
        <v>5.5E-2</v>
      </c>
      <c r="AA80" s="96">
        <v>5.3999999999999999E-2</v>
      </c>
      <c r="AB80" s="96">
        <v>3.9E-2</v>
      </c>
      <c r="AC80" s="96">
        <v>5.3999999999999999E-2</v>
      </c>
      <c r="AD80" s="96">
        <v>5.8999999999999997E-2</v>
      </c>
      <c r="AE80" s="96">
        <v>6.2E-2</v>
      </c>
      <c r="AF80" s="96">
        <v>6.3E-2</v>
      </c>
      <c r="AG80" s="96">
        <v>5.6000000000000001E-2</v>
      </c>
      <c r="AH80" s="96">
        <v>5.7000000000000002E-2</v>
      </c>
      <c r="AI80" s="96">
        <v>5.5E-2</v>
      </c>
      <c r="AJ80" s="97">
        <v>5.0299999999999997E-2</v>
      </c>
      <c r="AK80" s="97">
        <v>4.5599999999999995E-2</v>
      </c>
      <c r="AL80" s="97">
        <v>4.0899999999999992E-2</v>
      </c>
      <c r="AM80" s="97">
        <v>3.6199999999999989E-2</v>
      </c>
      <c r="AN80" s="97">
        <v>3.1499999999999986E-2</v>
      </c>
      <c r="AO80" s="97">
        <v>2.6799999999999987E-2</v>
      </c>
      <c r="AP80" s="97">
        <v>2.2099999999999988E-2</v>
      </c>
      <c r="AQ80" s="97">
        <v>1.7399999999999988E-2</v>
      </c>
      <c r="AR80" s="97">
        <v>1.2699999999999989E-2</v>
      </c>
      <c r="AS80" s="97">
        <v>8.0000000000000002E-3</v>
      </c>
      <c r="AT80" s="97">
        <v>8.0000000000000002E-3</v>
      </c>
      <c r="AU80" s="97">
        <v>8.0000000000000002E-3</v>
      </c>
      <c r="AV80" s="97">
        <v>8.0000000000000002E-3</v>
      </c>
      <c r="AW80" s="97">
        <v>8.0000000000000002E-3</v>
      </c>
      <c r="AX80" s="97">
        <v>8.0000000000000002E-3</v>
      </c>
    </row>
    <row r="81" spans="1:50" s="11" customFormat="1" ht="15" x14ac:dyDescent="0.25">
      <c r="A81" s="34"/>
      <c r="B81" s="34" t="s">
        <v>67</v>
      </c>
      <c r="C81" s="52">
        <v>0</v>
      </c>
      <c r="D81" s="52"/>
      <c r="E81" s="96">
        <v>0</v>
      </c>
      <c r="F81" s="96">
        <v>0</v>
      </c>
      <c r="G81" s="96">
        <v>0</v>
      </c>
      <c r="H81" s="96">
        <v>0</v>
      </c>
      <c r="I81" s="96">
        <v>0</v>
      </c>
      <c r="J81" s="96">
        <v>0</v>
      </c>
      <c r="K81" s="96">
        <v>0</v>
      </c>
      <c r="L81" s="96">
        <v>2.5000000000000001E-3</v>
      </c>
      <c r="M81" s="96">
        <v>5.0000000000000001E-3</v>
      </c>
      <c r="N81" s="96">
        <v>5.0000000000000001E-3</v>
      </c>
      <c r="O81" s="96">
        <v>0.01</v>
      </c>
      <c r="P81" s="96">
        <v>0.01</v>
      </c>
      <c r="Q81" s="96">
        <v>0.01</v>
      </c>
      <c r="R81" s="96">
        <v>0.01</v>
      </c>
      <c r="S81" s="96">
        <v>0.01</v>
      </c>
      <c r="T81" s="96">
        <v>2.5000000000000001E-2</v>
      </c>
      <c r="U81" s="96">
        <v>3.9E-2</v>
      </c>
      <c r="V81" s="96">
        <v>5.2999999999999999E-2</v>
      </c>
      <c r="W81" s="96">
        <v>5.0999999999999997E-2</v>
      </c>
      <c r="X81" s="96">
        <v>0.05</v>
      </c>
      <c r="Y81" s="96">
        <v>0.05</v>
      </c>
      <c r="Z81" s="96">
        <v>4.7E-2</v>
      </c>
      <c r="AA81" s="96">
        <v>4.2999999999999997E-2</v>
      </c>
      <c r="AB81" s="96">
        <v>3.9E-2</v>
      </c>
      <c r="AC81" s="96">
        <v>0.04</v>
      </c>
      <c r="AD81" s="96">
        <v>4.1000000000000002E-2</v>
      </c>
      <c r="AE81" s="96">
        <v>3.9E-2</v>
      </c>
      <c r="AF81" s="96">
        <v>0.04</v>
      </c>
      <c r="AG81" s="96">
        <v>3.9E-2</v>
      </c>
      <c r="AH81" s="96">
        <v>4.2000000000000003E-2</v>
      </c>
      <c r="AI81" s="96">
        <v>3.5999999999999997E-2</v>
      </c>
      <c r="AJ81" s="97">
        <v>3.2799999999999996E-2</v>
      </c>
      <c r="AK81" s="97">
        <v>2.9599999999999994E-2</v>
      </c>
      <c r="AL81" s="97">
        <v>2.6399999999999993E-2</v>
      </c>
      <c r="AM81" s="97">
        <v>2.3199999999999991E-2</v>
      </c>
      <c r="AN81" s="97">
        <v>1.999999999999999E-2</v>
      </c>
      <c r="AO81" s="97">
        <v>1.6799999999999989E-2</v>
      </c>
      <c r="AP81" s="97">
        <v>1.3599999999999989E-2</v>
      </c>
      <c r="AQ81" s="97">
        <v>1.0399999999999989E-2</v>
      </c>
      <c r="AR81" s="97">
        <v>7.1999999999999894E-3</v>
      </c>
      <c r="AS81" s="97">
        <v>4.0000000000000001E-3</v>
      </c>
      <c r="AT81" s="97">
        <v>4.0000000000000001E-3</v>
      </c>
      <c r="AU81" s="97">
        <v>4.0000000000000001E-3</v>
      </c>
      <c r="AV81" s="97">
        <v>4.0000000000000001E-3</v>
      </c>
      <c r="AW81" s="97">
        <v>4.0000000000000001E-3</v>
      </c>
      <c r="AX81" s="97">
        <v>4.0000000000000001E-3</v>
      </c>
    </row>
    <row r="82" spans="1:50" s="11" customFormat="1" ht="15" x14ac:dyDescent="0.25">
      <c r="A82" s="47"/>
      <c r="B82" s="47" t="s">
        <v>68</v>
      </c>
      <c r="C82" s="50">
        <v>0</v>
      </c>
      <c r="D82" s="50"/>
      <c r="E82" s="94">
        <v>7.0000000000000001E-3</v>
      </c>
      <c r="F82" s="94">
        <v>8.0000000000000002E-3</v>
      </c>
      <c r="G82" s="94">
        <v>8.0000000000000002E-3</v>
      </c>
      <c r="H82" s="94">
        <v>8.9999999999999993E-3</v>
      </c>
      <c r="I82" s="94">
        <v>8.9999999999999993E-3</v>
      </c>
      <c r="J82" s="94">
        <v>8.9999999999999993E-3</v>
      </c>
      <c r="K82" s="94">
        <v>0.01</v>
      </c>
      <c r="L82" s="94">
        <v>1.4999999999999999E-2</v>
      </c>
      <c r="M82" s="94">
        <v>0.02</v>
      </c>
      <c r="N82" s="94">
        <v>0.02</v>
      </c>
      <c r="O82" s="94">
        <v>0.03</v>
      </c>
      <c r="P82" s="94">
        <v>0.03</v>
      </c>
      <c r="Q82" s="94">
        <v>0.03</v>
      </c>
      <c r="R82" s="94">
        <v>0.03</v>
      </c>
      <c r="S82" s="94">
        <v>0.03</v>
      </c>
      <c r="T82" s="94">
        <v>3.5000000000000003E-2</v>
      </c>
      <c r="U82" s="94">
        <v>4.1000000000000002E-2</v>
      </c>
      <c r="V82" s="94">
        <v>4.5999999999999999E-2</v>
      </c>
      <c r="W82" s="94">
        <v>4.1000000000000002E-2</v>
      </c>
      <c r="X82" s="94">
        <v>3.6999999999999998E-2</v>
      </c>
      <c r="Y82" s="94">
        <v>3.6999999999999998E-2</v>
      </c>
      <c r="Z82" s="94">
        <v>3.2000000000000001E-2</v>
      </c>
      <c r="AA82" s="94">
        <v>2.9000000000000001E-2</v>
      </c>
      <c r="AB82" s="94">
        <v>4.2999999999999997E-2</v>
      </c>
      <c r="AC82" s="94">
        <v>0.03</v>
      </c>
      <c r="AD82" s="94">
        <v>2.7E-2</v>
      </c>
      <c r="AE82" s="94">
        <v>0.03</v>
      </c>
      <c r="AF82" s="94">
        <v>2.5999999999999999E-2</v>
      </c>
      <c r="AG82" s="94">
        <v>2.4E-2</v>
      </c>
      <c r="AH82" s="94">
        <v>2.1999999999999999E-2</v>
      </c>
      <c r="AI82" s="94">
        <v>2.3E-2</v>
      </c>
      <c r="AJ82" s="98">
        <v>2.2200000000000001E-2</v>
      </c>
      <c r="AK82" s="98">
        <v>2.1400000000000002E-2</v>
      </c>
      <c r="AL82" s="98">
        <v>2.0600000000000004E-2</v>
      </c>
      <c r="AM82" s="98">
        <v>1.9800000000000005E-2</v>
      </c>
      <c r="AN82" s="98">
        <v>1.9000000000000006E-2</v>
      </c>
      <c r="AO82" s="98">
        <v>1.8200000000000008E-2</v>
      </c>
      <c r="AP82" s="98">
        <v>1.7400000000000009E-2</v>
      </c>
      <c r="AQ82" s="98">
        <v>1.6600000000000011E-2</v>
      </c>
      <c r="AR82" s="98">
        <v>1.5800000000000012E-2</v>
      </c>
      <c r="AS82" s="98">
        <v>1.4999999999999999E-2</v>
      </c>
      <c r="AT82" s="98">
        <v>1.4999999999999999E-2</v>
      </c>
      <c r="AU82" s="98">
        <v>1.4999999999999999E-2</v>
      </c>
      <c r="AV82" s="98">
        <v>1.4999999999999999E-2</v>
      </c>
      <c r="AW82" s="98">
        <v>1.4999999999999999E-2</v>
      </c>
      <c r="AX82" s="98">
        <v>1.4999999999999999E-2</v>
      </c>
    </row>
    <row r="83" spans="1:50" s="11" customFormat="1" ht="15" x14ac:dyDescent="0.25">
      <c r="A83" s="34" t="s">
        <v>70</v>
      </c>
      <c r="B83" s="34" t="s">
        <v>59</v>
      </c>
      <c r="C83" s="46" t="s">
        <v>37</v>
      </c>
      <c r="D83" s="46"/>
      <c r="E83" s="96">
        <v>0.1</v>
      </c>
      <c r="F83" s="96">
        <v>0.1</v>
      </c>
      <c r="G83" s="96">
        <v>0.1</v>
      </c>
      <c r="H83" s="96">
        <v>0.1</v>
      </c>
      <c r="I83" s="96">
        <v>0.1</v>
      </c>
      <c r="J83" s="96">
        <v>0.1</v>
      </c>
      <c r="K83" s="96">
        <v>0.1</v>
      </c>
      <c r="L83" s="96">
        <v>0.1</v>
      </c>
      <c r="M83" s="96">
        <v>0.1</v>
      </c>
      <c r="N83" s="96">
        <v>0.1</v>
      </c>
      <c r="O83" s="96">
        <v>0.09</v>
      </c>
      <c r="P83" s="96">
        <v>0.08</v>
      </c>
      <c r="Q83" s="96">
        <v>7.0000000000000007E-2</v>
      </c>
      <c r="R83" s="96">
        <v>0.04</v>
      </c>
      <c r="S83" s="96">
        <v>0.05</v>
      </c>
      <c r="T83" s="96">
        <v>9.1999999999999998E-2</v>
      </c>
      <c r="U83" s="96">
        <v>0.13500000000000001</v>
      </c>
      <c r="V83" s="96">
        <v>0.17699999999999999</v>
      </c>
      <c r="W83" s="96">
        <v>0.16</v>
      </c>
      <c r="X83" s="96">
        <v>0.14899999999999999</v>
      </c>
      <c r="Y83" s="96">
        <v>0.14899999999999999</v>
      </c>
      <c r="Z83" s="96">
        <v>0.13400000000000001</v>
      </c>
      <c r="AA83" s="96">
        <v>0.126</v>
      </c>
      <c r="AB83" s="96">
        <v>0.12</v>
      </c>
      <c r="AC83" s="96">
        <v>0.111</v>
      </c>
      <c r="AD83" s="96">
        <v>0.104</v>
      </c>
      <c r="AE83" s="96">
        <v>9.9000000000000005E-2</v>
      </c>
      <c r="AF83" s="96">
        <v>9.1999999999999998E-2</v>
      </c>
      <c r="AG83" s="96">
        <v>8.5999999999999993E-2</v>
      </c>
      <c r="AH83" s="96">
        <v>8.2000000000000003E-2</v>
      </c>
      <c r="AI83" s="96">
        <v>7.6999999999999999E-2</v>
      </c>
      <c r="AJ83" s="97">
        <v>7.6999999999999999E-2</v>
      </c>
      <c r="AK83" s="97">
        <v>7.6999999999999999E-2</v>
      </c>
      <c r="AL83" s="97">
        <v>7.6999999999999999E-2</v>
      </c>
      <c r="AM83" s="97">
        <v>7.6999999999999999E-2</v>
      </c>
      <c r="AN83" s="97">
        <v>7.6999999999999999E-2</v>
      </c>
      <c r="AO83" s="97">
        <v>7.6999999999999999E-2</v>
      </c>
      <c r="AP83" s="97">
        <v>7.6999999999999999E-2</v>
      </c>
      <c r="AQ83" s="97">
        <v>7.6999999999999999E-2</v>
      </c>
      <c r="AR83" s="97">
        <v>7.6999999999999999E-2</v>
      </c>
      <c r="AS83" s="97">
        <v>7.6999999999999999E-2</v>
      </c>
      <c r="AT83" s="97">
        <v>7.6999999999999999E-2</v>
      </c>
      <c r="AU83" s="97">
        <v>7.6999999999999999E-2</v>
      </c>
      <c r="AV83" s="97">
        <v>7.6999999999999999E-2</v>
      </c>
      <c r="AW83" s="97">
        <v>7.6999999999999999E-2</v>
      </c>
      <c r="AX83" s="97">
        <v>7.6999999999999999E-2</v>
      </c>
    </row>
    <row r="84" spans="1:50" s="11" customFormat="1" ht="15" x14ac:dyDescent="0.25">
      <c r="A84" s="34"/>
      <c r="B84" s="34" t="s">
        <v>71</v>
      </c>
      <c r="C84" s="49">
        <v>15</v>
      </c>
      <c r="D84" s="49"/>
      <c r="E84" s="96">
        <v>0</v>
      </c>
      <c r="F84" s="96">
        <v>0</v>
      </c>
      <c r="G84" s="96">
        <v>0</v>
      </c>
      <c r="H84" s="96">
        <v>0</v>
      </c>
      <c r="I84" s="96">
        <v>0</v>
      </c>
      <c r="J84" s="96">
        <v>0</v>
      </c>
      <c r="K84" s="96">
        <v>0</v>
      </c>
      <c r="L84" s="96">
        <v>0</v>
      </c>
      <c r="M84" s="96">
        <v>0</v>
      </c>
      <c r="N84" s="96">
        <v>0</v>
      </c>
      <c r="O84" s="96">
        <v>0</v>
      </c>
      <c r="P84" s="96">
        <v>0</v>
      </c>
      <c r="Q84" s="96">
        <v>0</v>
      </c>
      <c r="R84" s="96">
        <v>0</v>
      </c>
      <c r="S84" s="96">
        <v>0</v>
      </c>
      <c r="T84" s="96">
        <v>3.1E-2</v>
      </c>
      <c r="U84" s="96">
        <v>6.3E-2</v>
      </c>
      <c r="V84" s="96">
        <v>9.4E-2</v>
      </c>
      <c r="W84" s="96">
        <v>9.1999999999999998E-2</v>
      </c>
      <c r="X84" s="96">
        <v>8.5999999999999993E-2</v>
      </c>
      <c r="Y84" s="96">
        <v>8.5999999999999993E-2</v>
      </c>
      <c r="Z84" s="96">
        <v>9.7000000000000003E-2</v>
      </c>
      <c r="AA84" s="96">
        <v>8.8999999999999996E-2</v>
      </c>
      <c r="AB84" s="96">
        <v>8.2000000000000003E-2</v>
      </c>
      <c r="AC84" s="96">
        <v>7.5999999999999998E-2</v>
      </c>
      <c r="AD84" s="96">
        <v>6.9000000000000006E-2</v>
      </c>
      <c r="AE84" s="96">
        <v>6.3E-2</v>
      </c>
      <c r="AF84" s="96">
        <v>6.4000000000000001E-2</v>
      </c>
      <c r="AG84" s="96">
        <v>6.3E-2</v>
      </c>
      <c r="AH84" s="96">
        <v>0.06</v>
      </c>
      <c r="AI84" s="96">
        <v>5.2999999999999999E-2</v>
      </c>
      <c r="AJ84" s="97">
        <v>5.2999999999999999E-2</v>
      </c>
      <c r="AK84" s="97">
        <v>5.2999999999999999E-2</v>
      </c>
      <c r="AL84" s="97">
        <v>5.2999999999999999E-2</v>
      </c>
      <c r="AM84" s="97">
        <v>5.2999999999999999E-2</v>
      </c>
      <c r="AN84" s="97">
        <v>5.2999999999999999E-2</v>
      </c>
      <c r="AO84" s="97">
        <v>5.2999999999999999E-2</v>
      </c>
      <c r="AP84" s="97">
        <v>5.2999999999999999E-2</v>
      </c>
      <c r="AQ84" s="97">
        <v>5.2999999999999999E-2</v>
      </c>
      <c r="AR84" s="97">
        <v>5.2999999999999999E-2</v>
      </c>
      <c r="AS84" s="97">
        <v>5.2999999999999999E-2</v>
      </c>
      <c r="AT84" s="97">
        <v>5.2999999999999999E-2</v>
      </c>
      <c r="AU84" s="97">
        <v>5.2999999999999999E-2</v>
      </c>
      <c r="AV84" s="97">
        <v>5.2999999999999999E-2</v>
      </c>
      <c r="AW84" s="97">
        <v>5.2999999999999999E-2</v>
      </c>
      <c r="AX84" s="97">
        <v>5.2999999999999999E-2</v>
      </c>
    </row>
    <row r="85" spans="1:50" s="11" customFormat="1" ht="15" x14ac:dyDescent="0.25">
      <c r="A85" s="16"/>
      <c r="B85" s="34" t="s">
        <v>182</v>
      </c>
      <c r="C85" s="49" t="s">
        <v>183</v>
      </c>
      <c r="D85" s="49"/>
      <c r="E85" s="96">
        <v>0</v>
      </c>
      <c r="F85" s="96">
        <v>0</v>
      </c>
      <c r="G85" s="96">
        <v>0</v>
      </c>
      <c r="H85" s="96">
        <v>0</v>
      </c>
      <c r="I85" s="96">
        <v>0</v>
      </c>
      <c r="J85" s="96">
        <v>0</v>
      </c>
      <c r="K85" s="96">
        <v>0</v>
      </c>
      <c r="L85" s="96">
        <v>0</v>
      </c>
      <c r="M85" s="96">
        <v>0</v>
      </c>
      <c r="N85" s="96">
        <v>0</v>
      </c>
      <c r="O85" s="96">
        <v>0</v>
      </c>
      <c r="P85" s="96">
        <v>0</v>
      </c>
      <c r="Q85" s="96">
        <v>0</v>
      </c>
      <c r="R85" s="96">
        <v>0</v>
      </c>
      <c r="S85" s="96">
        <v>0</v>
      </c>
      <c r="T85" s="96">
        <v>0</v>
      </c>
      <c r="U85" s="96">
        <v>0</v>
      </c>
      <c r="V85" s="96">
        <v>0</v>
      </c>
      <c r="W85" s="96">
        <v>0</v>
      </c>
      <c r="X85" s="96">
        <v>0</v>
      </c>
      <c r="Y85" s="96">
        <v>0</v>
      </c>
      <c r="Z85" s="96">
        <v>0</v>
      </c>
      <c r="AA85" s="96">
        <v>0</v>
      </c>
      <c r="AB85" s="96">
        <v>0</v>
      </c>
      <c r="AC85" s="96">
        <v>0</v>
      </c>
      <c r="AD85" s="96">
        <v>2E-3</v>
      </c>
      <c r="AE85" s="96">
        <v>5.0000000000000001E-3</v>
      </c>
      <c r="AF85" s="96">
        <v>6.0000000000000001E-3</v>
      </c>
      <c r="AG85" s="96">
        <v>7.0000000000000001E-3</v>
      </c>
      <c r="AH85" s="96">
        <v>1.0999999999999999E-2</v>
      </c>
      <c r="AI85" s="96">
        <v>1.4E-2</v>
      </c>
      <c r="AJ85" s="97">
        <v>1.4E-2</v>
      </c>
      <c r="AK85" s="97">
        <v>1.4E-2</v>
      </c>
      <c r="AL85" s="97">
        <v>1.4E-2</v>
      </c>
      <c r="AM85" s="97">
        <v>1.4E-2</v>
      </c>
      <c r="AN85" s="97">
        <v>1.4E-2</v>
      </c>
      <c r="AO85" s="97">
        <v>1.4E-2</v>
      </c>
      <c r="AP85" s="97">
        <v>1.4E-2</v>
      </c>
      <c r="AQ85" s="97">
        <v>1.4E-2</v>
      </c>
      <c r="AR85" s="97">
        <v>1.4E-2</v>
      </c>
      <c r="AS85" s="97">
        <v>1.4E-2</v>
      </c>
      <c r="AT85" s="97">
        <v>1.4E-2</v>
      </c>
      <c r="AU85" s="97">
        <v>1.4E-2</v>
      </c>
      <c r="AV85" s="97">
        <v>1.4E-2</v>
      </c>
      <c r="AW85" s="97">
        <v>1.4E-2</v>
      </c>
      <c r="AX85" s="97">
        <v>1.4E-2</v>
      </c>
    </row>
    <row r="86" spans="1:50" s="11" customFormat="1" ht="15" x14ac:dyDescent="0.25">
      <c r="A86" s="16"/>
      <c r="B86" s="16" t="s">
        <v>63</v>
      </c>
      <c r="C86" s="52">
        <v>0</v>
      </c>
      <c r="D86" s="52"/>
      <c r="E86" s="96">
        <v>0</v>
      </c>
      <c r="F86" s="96">
        <v>0</v>
      </c>
      <c r="G86" s="96">
        <v>0</v>
      </c>
      <c r="H86" s="96">
        <v>0</v>
      </c>
      <c r="I86" s="96">
        <v>0</v>
      </c>
      <c r="J86" s="96">
        <v>0</v>
      </c>
      <c r="K86" s="96">
        <v>0</v>
      </c>
      <c r="L86" s="96">
        <v>0</v>
      </c>
      <c r="M86" s="96">
        <v>0</v>
      </c>
      <c r="N86" s="96">
        <v>0</v>
      </c>
      <c r="O86" s="96">
        <v>0</v>
      </c>
      <c r="P86" s="96">
        <v>0</v>
      </c>
      <c r="Q86" s="96">
        <v>0</v>
      </c>
      <c r="R86" s="96">
        <v>0</v>
      </c>
      <c r="S86" s="96">
        <v>0</v>
      </c>
      <c r="T86" s="96">
        <v>0</v>
      </c>
      <c r="U86" s="96">
        <v>0</v>
      </c>
      <c r="V86" s="96">
        <v>0</v>
      </c>
      <c r="W86" s="96">
        <v>0</v>
      </c>
      <c r="X86" s="96">
        <v>0</v>
      </c>
      <c r="Y86" s="96">
        <v>0</v>
      </c>
      <c r="Z86" s="96">
        <v>0</v>
      </c>
      <c r="AA86" s="96">
        <v>0</v>
      </c>
      <c r="AB86" s="96">
        <v>0</v>
      </c>
      <c r="AC86" s="96">
        <v>0</v>
      </c>
      <c r="AD86" s="96">
        <v>3.0000000000000001E-3</v>
      </c>
      <c r="AE86" s="96">
        <v>6.0000000000000001E-3</v>
      </c>
      <c r="AF86" s="96">
        <v>7.0000000000000001E-3</v>
      </c>
      <c r="AG86" s="96">
        <v>8.0000000000000002E-3</v>
      </c>
      <c r="AH86" s="96">
        <v>7.0000000000000001E-3</v>
      </c>
      <c r="AI86" s="96">
        <v>8.9999999999999993E-3</v>
      </c>
      <c r="AJ86" s="97">
        <v>8.9999999999999993E-3</v>
      </c>
      <c r="AK86" s="97">
        <v>8.9999999999999993E-3</v>
      </c>
      <c r="AL86" s="97">
        <v>8.9999999999999993E-3</v>
      </c>
      <c r="AM86" s="97">
        <v>8.9999999999999993E-3</v>
      </c>
      <c r="AN86" s="97">
        <v>8.9999999999999993E-3</v>
      </c>
      <c r="AO86" s="97">
        <v>8.9999999999999993E-3</v>
      </c>
      <c r="AP86" s="97">
        <v>8.9999999999999993E-3</v>
      </c>
      <c r="AQ86" s="97">
        <v>8.9999999999999993E-3</v>
      </c>
      <c r="AR86" s="97">
        <v>8.9999999999999993E-3</v>
      </c>
      <c r="AS86" s="97">
        <v>8.9999999999999993E-3</v>
      </c>
      <c r="AT86" s="97">
        <v>8.9999999999999993E-3</v>
      </c>
      <c r="AU86" s="97">
        <v>8.9999999999999993E-3</v>
      </c>
      <c r="AV86" s="97">
        <v>8.9999999999999993E-3</v>
      </c>
      <c r="AW86" s="97">
        <v>8.9999999999999993E-3</v>
      </c>
      <c r="AX86" s="97">
        <v>8.9999999999999993E-3</v>
      </c>
    </row>
    <row r="87" spans="1:50" s="11" customFormat="1" ht="15" x14ac:dyDescent="0.25">
      <c r="A87" s="34"/>
      <c r="B87" s="34" t="s">
        <v>57</v>
      </c>
      <c r="C87" s="46" t="s">
        <v>37</v>
      </c>
      <c r="D87" s="46"/>
      <c r="E87" s="96">
        <v>0.72699999999999998</v>
      </c>
      <c r="F87" s="96">
        <v>0.69199999999999995</v>
      </c>
      <c r="G87" s="96">
        <v>0.65800000000000003</v>
      </c>
      <c r="H87" s="96">
        <v>0.623</v>
      </c>
      <c r="I87" s="96">
        <v>0.58799999999999997</v>
      </c>
      <c r="J87" s="96">
        <v>0.55400000000000005</v>
      </c>
      <c r="K87" s="96">
        <v>0.51900000000000002</v>
      </c>
      <c r="L87" s="96">
        <v>0.48499999999999999</v>
      </c>
      <c r="M87" s="96">
        <v>0.45</v>
      </c>
      <c r="N87" s="96">
        <v>0.45</v>
      </c>
      <c r="O87" s="96">
        <v>0.45</v>
      </c>
      <c r="P87" s="96">
        <v>0.44</v>
      </c>
      <c r="Q87" s="96">
        <v>0.43</v>
      </c>
      <c r="R87" s="96">
        <v>0.44</v>
      </c>
      <c r="S87" s="96">
        <v>0.43</v>
      </c>
      <c r="T87" s="96">
        <v>0.50700000000000001</v>
      </c>
      <c r="U87" s="96">
        <v>0.58400000000000007</v>
      </c>
      <c r="V87" s="96">
        <v>0.66100000000000003</v>
      </c>
      <c r="W87" s="96">
        <v>0.67800000000000005</v>
      </c>
      <c r="X87" s="96">
        <v>0.68500000000000005</v>
      </c>
      <c r="Y87" s="96">
        <v>0.69100000000000006</v>
      </c>
      <c r="Z87" s="96">
        <v>0.68799999999999994</v>
      </c>
      <c r="AA87" s="96">
        <v>0.70499999999999996</v>
      </c>
      <c r="AB87" s="96">
        <v>0.72899999999999998</v>
      </c>
      <c r="AC87" s="96">
        <v>0.73199999999999998</v>
      </c>
      <c r="AD87" s="96">
        <v>0.74</v>
      </c>
      <c r="AE87" s="96">
        <v>0.73899999999999999</v>
      </c>
      <c r="AF87" s="96">
        <v>0.745</v>
      </c>
      <c r="AG87" s="96">
        <v>0.749</v>
      </c>
      <c r="AH87" s="96">
        <v>0.754</v>
      </c>
      <c r="AI87" s="96">
        <v>0.75900000000000001</v>
      </c>
      <c r="AJ87" s="97">
        <v>0.75900000000000001</v>
      </c>
      <c r="AK87" s="97">
        <v>0.75900000000000001</v>
      </c>
      <c r="AL87" s="97">
        <v>0.75900000000000001</v>
      </c>
      <c r="AM87" s="97">
        <v>0.75900000000000001</v>
      </c>
      <c r="AN87" s="97">
        <v>0.75900000000000001</v>
      </c>
      <c r="AO87" s="97">
        <v>0.75900000000000001</v>
      </c>
      <c r="AP87" s="97">
        <v>0.75900000000000001</v>
      </c>
      <c r="AQ87" s="97">
        <v>0.75900000000000001</v>
      </c>
      <c r="AR87" s="97">
        <v>0.75900000000000001</v>
      </c>
      <c r="AS87" s="97">
        <v>0.75900000000000001</v>
      </c>
      <c r="AT87" s="97">
        <v>0.75900000000000001</v>
      </c>
      <c r="AU87" s="97">
        <v>0.75900000000000001</v>
      </c>
      <c r="AV87" s="97">
        <v>0.75900000000000001</v>
      </c>
      <c r="AW87" s="97">
        <v>0.75900000000000001</v>
      </c>
      <c r="AX87" s="97">
        <v>0.75900000000000001</v>
      </c>
    </row>
    <row r="88" spans="1:50" s="11" customFormat="1" ht="15" x14ac:dyDescent="0.25">
      <c r="A88" s="16"/>
      <c r="B88" s="16" t="s">
        <v>65</v>
      </c>
      <c r="C88" s="52">
        <v>0</v>
      </c>
      <c r="D88" s="52"/>
      <c r="E88" s="96">
        <v>0.17299999999999999</v>
      </c>
      <c r="F88" s="96">
        <v>0.20799999999999999</v>
      </c>
      <c r="G88" s="96">
        <v>0.24199999999999999</v>
      </c>
      <c r="H88" s="96">
        <v>0.27700000000000002</v>
      </c>
      <c r="I88" s="96">
        <v>0.312</v>
      </c>
      <c r="J88" s="96">
        <v>0.34599999999999997</v>
      </c>
      <c r="K88" s="96">
        <v>0.38100000000000001</v>
      </c>
      <c r="L88" s="96">
        <v>0.41499999999999998</v>
      </c>
      <c r="M88" s="96">
        <v>0.45</v>
      </c>
      <c r="N88" s="96">
        <v>0.45</v>
      </c>
      <c r="O88" s="96">
        <v>0.46</v>
      </c>
      <c r="P88" s="96">
        <v>0.48</v>
      </c>
      <c r="Q88" s="96">
        <v>0.5</v>
      </c>
      <c r="R88" s="96">
        <v>0.52</v>
      </c>
      <c r="S88" s="96">
        <v>0.52</v>
      </c>
      <c r="T88" s="96">
        <v>0.35299999999999998</v>
      </c>
      <c r="U88" s="96">
        <v>0.18599999999999997</v>
      </c>
      <c r="V88" s="96">
        <v>1.9E-2</v>
      </c>
      <c r="W88" s="96">
        <v>2.1999999999999999E-2</v>
      </c>
      <c r="X88" s="96">
        <v>2.7E-2</v>
      </c>
      <c r="Y88" s="96">
        <v>2.7E-2</v>
      </c>
      <c r="Z88" s="96">
        <v>2.7E-2</v>
      </c>
      <c r="AA88" s="96">
        <v>2.8000000000000001E-2</v>
      </c>
      <c r="AB88" s="96">
        <v>2.5999999999999999E-2</v>
      </c>
      <c r="AC88" s="96">
        <v>2.8000000000000001E-2</v>
      </c>
      <c r="AD88" s="96">
        <v>2.8000000000000001E-2</v>
      </c>
      <c r="AE88" s="96">
        <v>2.9000000000000001E-2</v>
      </c>
      <c r="AF88" s="96">
        <v>3.1E-2</v>
      </c>
      <c r="AG88" s="96">
        <v>3.1E-2</v>
      </c>
      <c r="AH88" s="96">
        <v>3.1E-2</v>
      </c>
      <c r="AI88" s="96">
        <v>3.2000000000000001E-2</v>
      </c>
      <c r="AJ88" s="97">
        <v>3.2000000000000001E-2</v>
      </c>
      <c r="AK88" s="97">
        <v>3.2000000000000001E-2</v>
      </c>
      <c r="AL88" s="97">
        <v>3.2000000000000001E-2</v>
      </c>
      <c r="AM88" s="97">
        <v>3.2000000000000001E-2</v>
      </c>
      <c r="AN88" s="97">
        <v>3.2000000000000001E-2</v>
      </c>
      <c r="AO88" s="97">
        <v>3.2000000000000001E-2</v>
      </c>
      <c r="AP88" s="97">
        <v>3.2000000000000001E-2</v>
      </c>
      <c r="AQ88" s="97">
        <v>3.2000000000000001E-2</v>
      </c>
      <c r="AR88" s="97">
        <v>3.2000000000000001E-2</v>
      </c>
      <c r="AS88" s="97">
        <v>3.2000000000000001E-2</v>
      </c>
      <c r="AT88" s="97">
        <v>3.2000000000000001E-2</v>
      </c>
      <c r="AU88" s="97">
        <v>3.2000000000000001E-2</v>
      </c>
      <c r="AV88" s="97">
        <v>3.2000000000000001E-2</v>
      </c>
      <c r="AW88" s="97">
        <v>3.2000000000000001E-2</v>
      </c>
      <c r="AX88" s="97">
        <v>3.2000000000000001E-2</v>
      </c>
    </row>
    <row r="89" spans="1:50" s="11" customFormat="1" ht="15" x14ac:dyDescent="0.25">
      <c r="A89" s="34"/>
      <c r="B89" s="34" t="s">
        <v>72</v>
      </c>
      <c r="C89" s="49">
        <v>60</v>
      </c>
      <c r="D89" s="49"/>
      <c r="E89" s="96">
        <v>0</v>
      </c>
      <c r="F89" s="96">
        <v>0</v>
      </c>
      <c r="G89" s="96">
        <v>0</v>
      </c>
      <c r="H89" s="96">
        <v>0</v>
      </c>
      <c r="I89" s="96">
        <v>0</v>
      </c>
      <c r="J89" s="96">
        <v>0</v>
      </c>
      <c r="K89" s="96">
        <v>0</v>
      </c>
      <c r="L89" s="96">
        <v>0</v>
      </c>
      <c r="M89" s="96">
        <v>0</v>
      </c>
      <c r="N89" s="96">
        <v>0</v>
      </c>
      <c r="O89" s="96">
        <v>0</v>
      </c>
      <c r="P89" s="96">
        <v>0</v>
      </c>
      <c r="Q89" s="96">
        <v>0</v>
      </c>
      <c r="R89" s="96">
        <v>0</v>
      </c>
      <c r="S89" s="96">
        <v>0</v>
      </c>
      <c r="T89" s="96">
        <v>5.0000000000000001E-3</v>
      </c>
      <c r="U89" s="96">
        <v>8.9999999999999993E-3</v>
      </c>
      <c r="V89" s="96">
        <v>1.4E-2</v>
      </c>
      <c r="W89" s="96">
        <v>1.2999999999999999E-2</v>
      </c>
      <c r="X89" s="96">
        <v>1.4999999999999999E-2</v>
      </c>
      <c r="Y89" s="96">
        <v>1.4999999999999999E-2</v>
      </c>
      <c r="Z89" s="96">
        <v>1.9E-2</v>
      </c>
      <c r="AA89" s="96">
        <v>1.7000000000000001E-2</v>
      </c>
      <c r="AB89" s="96">
        <v>1.0999999999999999E-2</v>
      </c>
      <c r="AC89" s="96">
        <v>1.7000000000000001E-2</v>
      </c>
      <c r="AD89" s="96">
        <v>1.7000000000000001E-2</v>
      </c>
      <c r="AE89" s="96">
        <v>2.1000000000000001E-2</v>
      </c>
      <c r="AF89" s="96">
        <v>1.9E-2</v>
      </c>
      <c r="AG89" s="96">
        <v>1.9E-2</v>
      </c>
      <c r="AH89" s="96">
        <v>1.7000000000000001E-2</v>
      </c>
      <c r="AI89" s="96">
        <v>1.7999999999999999E-2</v>
      </c>
      <c r="AJ89" s="97">
        <v>1.7999999999999999E-2</v>
      </c>
      <c r="AK89" s="97">
        <v>1.7999999999999999E-2</v>
      </c>
      <c r="AL89" s="97">
        <v>1.7999999999999999E-2</v>
      </c>
      <c r="AM89" s="97">
        <v>1.7999999999999999E-2</v>
      </c>
      <c r="AN89" s="97">
        <v>1.7999999999999999E-2</v>
      </c>
      <c r="AO89" s="97">
        <v>1.7999999999999999E-2</v>
      </c>
      <c r="AP89" s="97">
        <v>1.7999999999999999E-2</v>
      </c>
      <c r="AQ89" s="97">
        <v>1.7999999999999999E-2</v>
      </c>
      <c r="AR89" s="97">
        <v>1.7999999999999999E-2</v>
      </c>
      <c r="AS89" s="97">
        <v>1.7999999999999999E-2</v>
      </c>
      <c r="AT89" s="97">
        <v>1.7999999999999999E-2</v>
      </c>
      <c r="AU89" s="97">
        <v>1.7999999999999999E-2</v>
      </c>
      <c r="AV89" s="97">
        <v>1.7999999999999999E-2</v>
      </c>
      <c r="AW89" s="97">
        <v>1.7999999999999999E-2</v>
      </c>
      <c r="AX89" s="97">
        <v>1.7999999999999999E-2</v>
      </c>
    </row>
    <row r="90" spans="1:50" s="11" customFormat="1" ht="15" x14ac:dyDescent="0.25">
      <c r="A90" s="34"/>
      <c r="B90" s="34" t="s">
        <v>73</v>
      </c>
      <c r="C90" s="49">
        <v>0</v>
      </c>
      <c r="D90" s="49"/>
      <c r="E90" s="96">
        <v>0</v>
      </c>
      <c r="F90" s="96">
        <v>0</v>
      </c>
      <c r="G90" s="96">
        <v>0</v>
      </c>
      <c r="H90" s="96">
        <v>0</v>
      </c>
      <c r="I90" s="96">
        <v>0</v>
      </c>
      <c r="J90" s="96">
        <v>0</v>
      </c>
      <c r="K90" s="96">
        <v>0</v>
      </c>
      <c r="L90" s="96">
        <v>0</v>
      </c>
      <c r="M90" s="96">
        <v>0</v>
      </c>
      <c r="N90" s="96">
        <v>0</v>
      </c>
      <c r="O90" s="96">
        <v>0</v>
      </c>
      <c r="P90" s="96">
        <v>0</v>
      </c>
      <c r="Q90" s="96">
        <v>0</v>
      </c>
      <c r="R90" s="96">
        <v>0</v>
      </c>
      <c r="S90" s="96">
        <v>0</v>
      </c>
      <c r="T90" s="96">
        <v>5.0000000000000001E-3</v>
      </c>
      <c r="U90" s="96">
        <v>0.01</v>
      </c>
      <c r="V90" s="96">
        <v>1.4999999999999999E-2</v>
      </c>
      <c r="W90" s="96">
        <v>1.4999999999999999E-2</v>
      </c>
      <c r="X90" s="96">
        <v>1.7999999999999999E-2</v>
      </c>
      <c r="Y90" s="96">
        <v>1.7999999999999999E-2</v>
      </c>
      <c r="Z90" s="96">
        <v>2.3E-2</v>
      </c>
      <c r="AA90" s="96">
        <v>2.1999999999999999E-2</v>
      </c>
      <c r="AB90" s="96">
        <v>0.02</v>
      </c>
      <c r="AC90" s="96">
        <v>2.5000000000000001E-2</v>
      </c>
      <c r="AD90" s="96">
        <v>2.4E-2</v>
      </c>
      <c r="AE90" s="96">
        <v>2.4E-2</v>
      </c>
      <c r="AF90" s="96">
        <v>2.3E-2</v>
      </c>
      <c r="AG90" s="96">
        <v>2.4E-2</v>
      </c>
      <c r="AH90" s="96">
        <v>2.4E-2</v>
      </c>
      <c r="AI90" s="96">
        <v>2.4E-2</v>
      </c>
      <c r="AJ90" s="97">
        <v>2.4E-2</v>
      </c>
      <c r="AK90" s="97">
        <v>2.4E-2</v>
      </c>
      <c r="AL90" s="97">
        <v>2.4E-2</v>
      </c>
      <c r="AM90" s="97">
        <v>2.4E-2</v>
      </c>
      <c r="AN90" s="97">
        <v>2.4E-2</v>
      </c>
      <c r="AO90" s="97">
        <v>2.4E-2</v>
      </c>
      <c r="AP90" s="97">
        <v>2.4E-2</v>
      </c>
      <c r="AQ90" s="97">
        <v>2.4E-2</v>
      </c>
      <c r="AR90" s="97">
        <v>2.4E-2</v>
      </c>
      <c r="AS90" s="97">
        <v>2.4E-2</v>
      </c>
      <c r="AT90" s="97">
        <v>2.4E-2</v>
      </c>
      <c r="AU90" s="97">
        <v>2.4E-2</v>
      </c>
      <c r="AV90" s="97">
        <v>2.4E-2</v>
      </c>
      <c r="AW90" s="97">
        <v>2.4E-2</v>
      </c>
      <c r="AX90" s="97">
        <v>2.4E-2</v>
      </c>
    </row>
    <row r="91" spans="1:50" s="135" customFormat="1" ht="15" x14ac:dyDescent="0.25">
      <c r="A91" s="47"/>
      <c r="B91" s="47" t="s">
        <v>74</v>
      </c>
      <c r="C91" s="50">
        <v>0</v>
      </c>
      <c r="D91" s="50"/>
      <c r="E91" s="94">
        <v>0</v>
      </c>
      <c r="F91" s="94">
        <v>0</v>
      </c>
      <c r="G91" s="94">
        <v>0</v>
      </c>
      <c r="H91" s="94">
        <v>0</v>
      </c>
      <c r="I91" s="94">
        <v>0</v>
      </c>
      <c r="J91" s="94">
        <v>0</v>
      </c>
      <c r="K91" s="94">
        <v>0</v>
      </c>
      <c r="L91" s="94">
        <v>0</v>
      </c>
      <c r="M91" s="94">
        <v>0</v>
      </c>
      <c r="N91" s="94">
        <v>0</v>
      </c>
      <c r="O91" s="94">
        <v>0</v>
      </c>
      <c r="P91" s="94">
        <v>0</v>
      </c>
      <c r="Q91" s="94">
        <v>0</v>
      </c>
      <c r="R91" s="94">
        <v>0</v>
      </c>
      <c r="S91" s="94">
        <v>0</v>
      </c>
      <c r="T91" s="94">
        <v>4.0000000000000001E-3</v>
      </c>
      <c r="U91" s="94">
        <v>8.9999999999999993E-3</v>
      </c>
      <c r="V91" s="94">
        <v>1.2999999999999999E-2</v>
      </c>
      <c r="W91" s="94">
        <v>1.2E-2</v>
      </c>
      <c r="X91" s="94">
        <v>1.4E-2</v>
      </c>
      <c r="Y91" s="94">
        <v>1.4E-2</v>
      </c>
      <c r="Z91" s="94">
        <v>1.2E-2</v>
      </c>
      <c r="AA91" s="94">
        <v>1.2999999999999999E-2</v>
      </c>
      <c r="AB91" s="94">
        <v>1.2E-2</v>
      </c>
      <c r="AC91" s="94">
        <v>1.0999999999999999E-2</v>
      </c>
      <c r="AD91" s="94">
        <v>1.2999999999999999E-2</v>
      </c>
      <c r="AE91" s="94">
        <v>1.4E-2</v>
      </c>
      <c r="AF91" s="94">
        <v>1.2999999999999999E-2</v>
      </c>
      <c r="AG91" s="94">
        <v>1.2999999999999999E-2</v>
      </c>
      <c r="AH91" s="94">
        <v>1.4E-2</v>
      </c>
      <c r="AI91" s="94">
        <v>1.4E-2</v>
      </c>
      <c r="AJ91" s="98">
        <v>1.4E-2</v>
      </c>
      <c r="AK91" s="98">
        <v>1.4E-2</v>
      </c>
      <c r="AL91" s="98">
        <v>1.4E-2</v>
      </c>
      <c r="AM91" s="98">
        <v>1.4E-2</v>
      </c>
      <c r="AN91" s="98">
        <v>1.4E-2</v>
      </c>
      <c r="AO91" s="98">
        <v>1.4E-2</v>
      </c>
      <c r="AP91" s="98">
        <v>1.4E-2</v>
      </c>
      <c r="AQ91" s="98">
        <v>1.4E-2</v>
      </c>
      <c r="AR91" s="98">
        <v>1.4E-2</v>
      </c>
      <c r="AS91" s="98">
        <v>1.4E-2</v>
      </c>
      <c r="AT91" s="98">
        <v>1.4E-2</v>
      </c>
      <c r="AU91" s="98">
        <v>1.4E-2</v>
      </c>
      <c r="AV91" s="98">
        <v>1.4E-2</v>
      </c>
      <c r="AW91" s="98">
        <v>1.4E-2</v>
      </c>
      <c r="AX91" s="98">
        <v>1.4E-2</v>
      </c>
    </row>
    <row r="92" spans="1:50" s="11" customFormat="1" ht="15" x14ac:dyDescent="0.25">
      <c r="A92" s="34" t="s">
        <v>75</v>
      </c>
      <c r="B92" s="34" t="s">
        <v>59</v>
      </c>
      <c r="C92" s="46" t="s">
        <v>37</v>
      </c>
      <c r="D92" s="46"/>
      <c r="E92" s="96">
        <v>0</v>
      </c>
      <c r="F92" s="96">
        <v>0</v>
      </c>
      <c r="G92" s="96">
        <v>0</v>
      </c>
      <c r="H92" s="96">
        <v>0</v>
      </c>
      <c r="I92" s="96">
        <v>0</v>
      </c>
      <c r="J92" s="96">
        <v>0</v>
      </c>
      <c r="K92" s="96">
        <v>0</v>
      </c>
      <c r="L92" s="96">
        <v>0</v>
      </c>
      <c r="M92" s="96">
        <v>0</v>
      </c>
      <c r="N92" s="96">
        <v>0</v>
      </c>
      <c r="O92" s="96">
        <v>0</v>
      </c>
      <c r="P92" s="96">
        <v>0</v>
      </c>
      <c r="Q92" s="96">
        <v>0</v>
      </c>
      <c r="R92" s="96">
        <v>0</v>
      </c>
      <c r="S92" s="96">
        <v>0</v>
      </c>
      <c r="T92" s="96">
        <v>0</v>
      </c>
      <c r="U92" s="96">
        <v>0</v>
      </c>
      <c r="V92" s="96">
        <v>0.16800000000000001</v>
      </c>
      <c r="W92" s="96">
        <v>0.13600000000000001</v>
      </c>
      <c r="X92" s="96">
        <v>0.128</v>
      </c>
      <c r="Y92" s="96">
        <v>0.128</v>
      </c>
      <c r="Z92" s="96">
        <v>0.11</v>
      </c>
      <c r="AA92" s="96">
        <v>0.105</v>
      </c>
      <c r="AB92" s="96">
        <v>0.104</v>
      </c>
      <c r="AC92" s="96">
        <v>9.1999999999999998E-2</v>
      </c>
      <c r="AD92" s="96">
        <v>8.4000000000000005E-2</v>
      </c>
      <c r="AE92" s="96">
        <v>7.9000000000000001E-2</v>
      </c>
      <c r="AF92" s="96">
        <v>7.5999999999999998E-2</v>
      </c>
      <c r="AG92" s="96">
        <v>6.8000000000000005E-2</v>
      </c>
      <c r="AH92" s="96">
        <v>6.3E-2</v>
      </c>
      <c r="AI92" s="96">
        <v>6.0999999999999999E-2</v>
      </c>
      <c r="AJ92" s="97">
        <v>6.0999999999999999E-2</v>
      </c>
      <c r="AK92" s="97">
        <v>6.0999999999999999E-2</v>
      </c>
      <c r="AL92" s="97">
        <v>6.0999999999999999E-2</v>
      </c>
      <c r="AM92" s="97">
        <v>6.0999999999999999E-2</v>
      </c>
      <c r="AN92" s="97">
        <v>6.0999999999999999E-2</v>
      </c>
      <c r="AO92" s="97">
        <v>6.0999999999999999E-2</v>
      </c>
      <c r="AP92" s="97">
        <v>6.0999999999999999E-2</v>
      </c>
      <c r="AQ92" s="97">
        <v>6.0999999999999999E-2</v>
      </c>
      <c r="AR92" s="97">
        <v>6.0999999999999999E-2</v>
      </c>
      <c r="AS92" s="97">
        <v>6.0999999999999999E-2</v>
      </c>
      <c r="AT92" s="97">
        <v>6.0999999999999999E-2</v>
      </c>
      <c r="AU92" s="97">
        <v>6.0999999999999999E-2</v>
      </c>
      <c r="AV92" s="97">
        <v>6.0999999999999999E-2</v>
      </c>
      <c r="AW92" s="97">
        <v>6.0999999999999999E-2</v>
      </c>
      <c r="AX92" s="97">
        <v>6.0999999999999999E-2</v>
      </c>
    </row>
    <row r="93" spans="1:50" s="11" customFormat="1" ht="15" x14ac:dyDescent="0.25">
      <c r="A93" s="34"/>
      <c r="B93" s="34" t="s">
        <v>71</v>
      </c>
      <c r="C93" s="49">
        <v>15</v>
      </c>
      <c r="D93" s="49"/>
      <c r="E93" s="96">
        <v>0</v>
      </c>
      <c r="F93" s="96">
        <v>0</v>
      </c>
      <c r="G93" s="96">
        <v>0</v>
      </c>
      <c r="H93" s="96">
        <v>0</v>
      </c>
      <c r="I93" s="96">
        <v>0</v>
      </c>
      <c r="J93" s="96">
        <v>0</v>
      </c>
      <c r="K93" s="96">
        <v>0</v>
      </c>
      <c r="L93" s="96">
        <v>0</v>
      </c>
      <c r="M93" s="96">
        <v>0</v>
      </c>
      <c r="N93" s="96">
        <v>0</v>
      </c>
      <c r="O93" s="96">
        <v>0</v>
      </c>
      <c r="P93" s="96">
        <v>0</v>
      </c>
      <c r="Q93" s="96">
        <v>0</v>
      </c>
      <c r="R93" s="96">
        <v>0</v>
      </c>
      <c r="S93" s="96">
        <v>0</v>
      </c>
      <c r="T93" s="96">
        <v>0</v>
      </c>
      <c r="U93" s="96">
        <v>0</v>
      </c>
      <c r="V93" s="96">
        <v>0.10299999999999999</v>
      </c>
      <c r="W93" s="96">
        <v>8.5999999999999993E-2</v>
      </c>
      <c r="X93" s="96">
        <v>0.09</v>
      </c>
      <c r="Y93" s="96">
        <v>0.09</v>
      </c>
      <c r="Z93" s="96">
        <v>9.1999999999999998E-2</v>
      </c>
      <c r="AA93" s="96">
        <v>8.6999999999999994E-2</v>
      </c>
      <c r="AB93" s="96">
        <v>7.5999999999999998E-2</v>
      </c>
      <c r="AC93" s="96">
        <v>8.4000000000000005E-2</v>
      </c>
      <c r="AD93" s="96">
        <v>7.4999999999999997E-2</v>
      </c>
      <c r="AE93" s="96">
        <v>6.9000000000000006E-2</v>
      </c>
      <c r="AF93" s="96">
        <v>5.8000000000000003E-2</v>
      </c>
      <c r="AG93" s="96">
        <v>5.1999999999999998E-2</v>
      </c>
      <c r="AH93" s="96">
        <v>4.9000000000000002E-2</v>
      </c>
      <c r="AI93" s="96">
        <v>4.5999999999999999E-2</v>
      </c>
      <c r="AJ93" s="97">
        <v>4.5999999999999999E-2</v>
      </c>
      <c r="AK93" s="97">
        <v>4.5999999999999999E-2</v>
      </c>
      <c r="AL93" s="97">
        <v>4.5999999999999999E-2</v>
      </c>
      <c r="AM93" s="97">
        <v>4.5999999999999999E-2</v>
      </c>
      <c r="AN93" s="97">
        <v>4.5999999999999999E-2</v>
      </c>
      <c r="AO93" s="97">
        <v>4.5999999999999999E-2</v>
      </c>
      <c r="AP93" s="97">
        <v>4.5999999999999999E-2</v>
      </c>
      <c r="AQ93" s="97">
        <v>4.5999999999999999E-2</v>
      </c>
      <c r="AR93" s="97">
        <v>4.5999999999999999E-2</v>
      </c>
      <c r="AS93" s="97">
        <v>4.5999999999999999E-2</v>
      </c>
      <c r="AT93" s="97">
        <v>4.5999999999999999E-2</v>
      </c>
      <c r="AU93" s="97">
        <v>4.5999999999999999E-2</v>
      </c>
      <c r="AV93" s="97">
        <v>4.5999999999999999E-2</v>
      </c>
      <c r="AW93" s="97">
        <v>4.5999999999999999E-2</v>
      </c>
      <c r="AX93" s="97">
        <v>4.5999999999999999E-2</v>
      </c>
    </row>
    <row r="94" spans="1:50" s="11" customFormat="1" ht="15" x14ac:dyDescent="0.25">
      <c r="A94" s="16"/>
      <c r="B94" s="34" t="s">
        <v>182</v>
      </c>
      <c r="C94" s="49" t="s">
        <v>183</v>
      </c>
      <c r="D94" s="49"/>
      <c r="E94" s="96">
        <v>0</v>
      </c>
      <c r="F94" s="96">
        <v>0</v>
      </c>
      <c r="G94" s="96">
        <v>0</v>
      </c>
      <c r="H94" s="96">
        <v>0</v>
      </c>
      <c r="I94" s="96">
        <v>0</v>
      </c>
      <c r="J94" s="96">
        <v>0</v>
      </c>
      <c r="K94" s="96">
        <v>0</v>
      </c>
      <c r="L94" s="96">
        <v>0</v>
      </c>
      <c r="M94" s="96">
        <v>0</v>
      </c>
      <c r="N94" s="96">
        <v>0</v>
      </c>
      <c r="O94" s="96">
        <v>0</v>
      </c>
      <c r="P94" s="96">
        <v>0</v>
      </c>
      <c r="Q94" s="96">
        <v>0</v>
      </c>
      <c r="R94" s="96">
        <v>0</v>
      </c>
      <c r="S94" s="96">
        <v>0</v>
      </c>
      <c r="T94" s="96">
        <v>0</v>
      </c>
      <c r="U94" s="96">
        <v>0</v>
      </c>
      <c r="V94" s="96">
        <v>0</v>
      </c>
      <c r="W94" s="96">
        <v>0</v>
      </c>
      <c r="X94" s="96">
        <v>0</v>
      </c>
      <c r="Y94" s="96">
        <v>0</v>
      </c>
      <c r="Z94" s="96">
        <v>0</v>
      </c>
      <c r="AA94" s="96">
        <v>0</v>
      </c>
      <c r="AB94" s="96">
        <v>0</v>
      </c>
      <c r="AC94" s="96">
        <v>0</v>
      </c>
      <c r="AD94" s="96">
        <v>4.0000000000000001E-3</v>
      </c>
      <c r="AE94" s="96">
        <v>1.2E-2</v>
      </c>
      <c r="AF94" s="96">
        <v>2.4E-2</v>
      </c>
      <c r="AG94" s="96">
        <v>2.7E-2</v>
      </c>
      <c r="AH94" s="96">
        <v>3.5999999999999997E-2</v>
      </c>
      <c r="AI94" s="96">
        <v>2.1000000000000001E-2</v>
      </c>
      <c r="AJ94" s="97">
        <v>2.1000000000000001E-2</v>
      </c>
      <c r="AK94" s="97">
        <v>2.1000000000000001E-2</v>
      </c>
      <c r="AL94" s="97">
        <v>2.1000000000000001E-2</v>
      </c>
      <c r="AM94" s="97">
        <v>2.1000000000000001E-2</v>
      </c>
      <c r="AN94" s="97">
        <v>2.1000000000000001E-2</v>
      </c>
      <c r="AO94" s="97">
        <v>2.1000000000000001E-2</v>
      </c>
      <c r="AP94" s="97">
        <v>2.1000000000000001E-2</v>
      </c>
      <c r="AQ94" s="97">
        <v>2.1000000000000001E-2</v>
      </c>
      <c r="AR94" s="97">
        <v>2.1000000000000001E-2</v>
      </c>
      <c r="AS94" s="97">
        <v>2.1000000000000001E-2</v>
      </c>
      <c r="AT94" s="97">
        <v>2.1000000000000001E-2</v>
      </c>
      <c r="AU94" s="97">
        <v>2.1000000000000001E-2</v>
      </c>
      <c r="AV94" s="97">
        <v>2.1000000000000001E-2</v>
      </c>
      <c r="AW94" s="97">
        <v>2.1000000000000001E-2</v>
      </c>
      <c r="AX94" s="97">
        <v>2.1000000000000001E-2</v>
      </c>
    </row>
    <row r="95" spans="1:50" s="11" customFormat="1" ht="15" x14ac:dyDescent="0.25">
      <c r="A95" s="16"/>
      <c r="B95" s="16" t="s">
        <v>63</v>
      </c>
      <c r="C95" s="54" t="s">
        <v>37</v>
      </c>
      <c r="D95" s="54"/>
      <c r="E95" s="96">
        <v>0</v>
      </c>
      <c r="F95" s="96">
        <v>0</v>
      </c>
      <c r="G95" s="96">
        <v>0</v>
      </c>
      <c r="H95" s="96">
        <v>0</v>
      </c>
      <c r="I95" s="96">
        <v>0</v>
      </c>
      <c r="J95" s="96">
        <v>0</v>
      </c>
      <c r="K95" s="96">
        <v>0</v>
      </c>
      <c r="L95" s="96">
        <v>0</v>
      </c>
      <c r="M95" s="96">
        <v>0</v>
      </c>
      <c r="N95" s="96">
        <v>0</v>
      </c>
      <c r="O95" s="96">
        <v>0</v>
      </c>
      <c r="P95" s="96">
        <v>0</v>
      </c>
      <c r="Q95" s="96">
        <v>0</v>
      </c>
      <c r="R95" s="96">
        <v>0</v>
      </c>
      <c r="S95" s="96">
        <v>0</v>
      </c>
      <c r="T95" s="96">
        <v>0</v>
      </c>
      <c r="U95" s="96">
        <v>0</v>
      </c>
      <c r="V95" s="96">
        <v>0</v>
      </c>
      <c r="W95" s="96">
        <v>0</v>
      </c>
      <c r="X95" s="96">
        <v>0</v>
      </c>
      <c r="Y95" s="96">
        <v>0</v>
      </c>
      <c r="Z95" s="96">
        <v>0</v>
      </c>
      <c r="AA95" s="96">
        <v>0</v>
      </c>
      <c r="AB95" s="96">
        <v>0</v>
      </c>
      <c r="AC95" s="96">
        <v>0</v>
      </c>
      <c r="AD95" s="96">
        <v>8.0000000000000002E-3</v>
      </c>
      <c r="AE95" s="96">
        <v>4.0000000000000001E-3</v>
      </c>
      <c r="AF95" s="96">
        <v>7.0000000000000001E-3</v>
      </c>
      <c r="AG95" s="96">
        <v>5.0000000000000001E-3</v>
      </c>
      <c r="AH95" s="96">
        <v>6.0000000000000001E-3</v>
      </c>
      <c r="AI95" s="96">
        <v>7.0000000000000001E-3</v>
      </c>
      <c r="AJ95" s="97">
        <v>7.0000000000000001E-3</v>
      </c>
      <c r="AK95" s="97">
        <v>7.0000000000000001E-3</v>
      </c>
      <c r="AL95" s="97">
        <v>7.0000000000000001E-3</v>
      </c>
      <c r="AM95" s="97">
        <v>7.0000000000000001E-3</v>
      </c>
      <c r="AN95" s="97">
        <v>7.0000000000000001E-3</v>
      </c>
      <c r="AO95" s="97">
        <v>7.0000000000000001E-3</v>
      </c>
      <c r="AP95" s="97">
        <v>7.0000000000000001E-3</v>
      </c>
      <c r="AQ95" s="97">
        <v>7.0000000000000001E-3</v>
      </c>
      <c r="AR95" s="97">
        <v>7.0000000000000001E-3</v>
      </c>
      <c r="AS95" s="97">
        <v>7.0000000000000001E-3</v>
      </c>
      <c r="AT95" s="97">
        <v>7.0000000000000001E-3</v>
      </c>
      <c r="AU95" s="97">
        <v>7.0000000000000001E-3</v>
      </c>
      <c r="AV95" s="97">
        <v>7.0000000000000001E-3</v>
      </c>
      <c r="AW95" s="97">
        <v>7.0000000000000001E-3</v>
      </c>
      <c r="AX95" s="97">
        <v>7.0000000000000001E-3</v>
      </c>
    </row>
    <row r="96" spans="1:50" s="11" customFormat="1" ht="15" x14ac:dyDescent="0.25">
      <c r="A96" s="34"/>
      <c r="B96" s="34" t="s">
        <v>64</v>
      </c>
      <c r="C96" s="46" t="s">
        <v>37</v>
      </c>
      <c r="D96" s="46"/>
      <c r="E96" s="96">
        <v>0</v>
      </c>
      <c r="F96" s="96">
        <v>0</v>
      </c>
      <c r="G96" s="96">
        <v>0</v>
      </c>
      <c r="H96" s="96">
        <v>0</v>
      </c>
      <c r="I96" s="96">
        <v>0</v>
      </c>
      <c r="J96" s="96">
        <v>0</v>
      </c>
      <c r="K96" s="96">
        <v>0</v>
      </c>
      <c r="L96" s="96">
        <v>0</v>
      </c>
      <c r="M96" s="96">
        <v>0</v>
      </c>
      <c r="N96" s="96">
        <v>0</v>
      </c>
      <c r="O96" s="96">
        <v>0</v>
      </c>
      <c r="P96" s="96">
        <v>0</v>
      </c>
      <c r="Q96" s="96">
        <v>0</v>
      </c>
      <c r="R96" s="96">
        <v>0</v>
      </c>
      <c r="S96" s="96">
        <v>0</v>
      </c>
      <c r="T96" s="96">
        <v>0</v>
      </c>
      <c r="U96" s="96">
        <v>0</v>
      </c>
      <c r="V96" s="96">
        <v>0</v>
      </c>
      <c r="W96" s="96">
        <v>0</v>
      </c>
      <c r="X96" s="96">
        <v>0</v>
      </c>
      <c r="Y96" s="96">
        <v>0</v>
      </c>
      <c r="Z96" s="96">
        <v>0</v>
      </c>
      <c r="AA96" s="96">
        <v>0</v>
      </c>
      <c r="AB96" s="96">
        <v>0</v>
      </c>
      <c r="AC96" s="96">
        <v>0</v>
      </c>
      <c r="AD96" s="96">
        <v>1E-3</v>
      </c>
      <c r="AE96" s="96">
        <v>2E-3</v>
      </c>
      <c r="AF96" s="96">
        <v>3.0000000000000001E-3</v>
      </c>
      <c r="AG96" s="96">
        <v>4.0000000000000001E-3</v>
      </c>
      <c r="AH96" s="96">
        <v>5.0000000000000001E-3</v>
      </c>
      <c r="AI96" s="96">
        <v>7.0000000000000001E-3</v>
      </c>
      <c r="AJ96" s="97">
        <v>7.0000000000000001E-3</v>
      </c>
      <c r="AK96" s="97">
        <v>7.0000000000000001E-3</v>
      </c>
      <c r="AL96" s="97">
        <v>7.0000000000000001E-3</v>
      </c>
      <c r="AM96" s="97">
        <v>7.0000000000000001E-3</v>
      </c>
      <c r="AN96" s="97">
        <v>7.0000000000000001E-3</v>
      </c>
      <c r="AO96" s="97">
        <v>7.0000000000000001E-3</v>
      </c>
      <c r="AP96" s="97">
        <v>7.0000000000000001E-3</v>
      </c>
      <c r="AQ96" s="97">
        <v>7.0000000000000001E-3</v>
      </c>
      <c r="AR96" s="97">
        <v>7.0000000000000001E-3</v>
      </c>
      <c r="AS96" s="97">
        <v>7.0000000000000001E-3</v>
      </c>
      <c r="AT96" s="97">
        <v>7.0000000000000001E-3</v>
      </c>
      <c r="AU96" s="97">
        <v>7.0000000000000001E-3</v>
      </c>
      <c r="AV96" s="97">
        <v>7.0000000000000001E-3</v>
      </c>
      <c r="AW96" s="97">
        <v>7.0000000000000001E-3</v>
      </c>
      <c r="AX96" s="97">
        <v>7.0000000000000001E-3</v>
      </c>
    </row>
    <row r="97" spans="1:50" s="11" customFormat="1" ht="15" x14ac:dyDescent="0.25">
      <c r="A97" s="16"/>
      <c r="B97" s="16" t="s">
        <v>57</v>
      </c>
      <c r="C97" s="54" t="s">
        <v>37</v>
      </c>
      <c r="D97" s="54"/>
      <c r="E97" s="96">
        <v>0</v>
      </c>
      <c r="F97" s="96">
        <v>0</v>
      </c>
      <c r="G97" s="96">
        <v>0</v>
      </c>
      <c r="H97" s="96">
        <v>0</v>
      </c>
      <c r="I97" s="96">
        <v>0</v>
      </c>
      <c r="J97" s="96">
        <v>0</v>
      </c>
      <c r="K97" s="96">
        <v>0</v>
      </c>
      <c r="L97" s="96">
        <v>0</v>
      </c>
      <c r="M97" s="96">
        <v>0</v>
      </c>
      <c r="N97" s="96">
        <v>0</v>
      </c>
      <c r="O97" s="96">
        <v>0</v>
      </c>
      <c r="P97" s="96">
        <v>0</v>
      </c>
      <c r="Q97" s="96">
        <v>0</v>
      </c>
      <c r="R97" s="96">
        <v>0</v>
      </c>
      <c r="S97" s="96">
        <v>0</v>
      </c>
      <c r="T97" s="96">
        <v>0</v>
      </c>
      <c r="U97" s="96">
        <v>0</v>
      </c>
      <c r="V97" s="96">
        <v>0.61699999999999999</v>
      </c>
      <c r="W97" s="96">
        <v>0.61899999999999999</v>
      </c>
      <c r="X97" s="96">
        <v>0.68</v>
      </c>
      <c r="Y97" s="96">
        <v>0.69400000000000006</v>
      </c>
      <c r="Z97" s="96">
        <v>0.70499999999999996</v>
      </c>
      <c r="AA97" s="96">
        <v>0.71399999999999997</v>
      </c>
      <c r="AB97" s="96">
        <v>0.72299999999999998</v>
      </c>
      <c r="AC97" s="96">
        <v>0.73499999999999999</v>
      </c>
      <c r="AD97" s="96">
        <v>0.73199999999999998</v>
      </c>
      <c r="AE97" s="96">
        <v>0.74299999999999999</v>
      </c>
      <c r="AF97" s="96">
        <v>0.751</v>
      </c>
      <c r="AG97" s="96">
        <v>0.77300000000000002</v>
      </c>
      <c r="AH97" s="96">
        <v>0.76800000000000002</v>
      </c>
      <c r="AI97" s="96">
        <v>0.78</v>
      </c>
      <c r="AJ97" s="97">
        <v>0.78</v>
      </c>
      <c r="AK97" s="97">
        <v>0.78</v>
      </c>
      <c r="AL97" s="97">
        <v>0.78</v>
      </c>
      <c r="AM97" s="97">
        <v>0.78</v>
      </c>
      <c r="AN97" s="97">
        <v>0.78</v>
      </c>
      <c r="AO97" s="97">
        <v>0.78</v>
      </c>
      <c r="AP97" s="97">
        <v>0.78</v>
      </c>
      <c r="AQ97" s="97">
        <v>0.78</v>
      </c>
      <c r="AR97" s="97">
        <v>0.78</v>
      </c>
      <c r="AS97" s="97">
        <v>0.78</v>
      </c>
      <c r="AT97" s="97">
        <v>0.78</v>
      </c>
      <c r="AU97" s="97">
        <v>0.78</v>
      </c>
      <c r="AV97" s="97">
        <v>0.78</v>
      </c>
      <c r="AW97" s="97">
        <v>0.78</v>
      </c>
      <c r="AX97" s="97">
        <v>0.78</v>
      </c>
    </row>
    <row r="98" spans="1:50" s="11" customFormat="1" ht="15" x14ac:dyDescent="0.25">
      <c r="A98" s="16"/>
      <c r="B98" s="16" t="s">
        <v>65</v>
      </c>
      <c r="C98" s="49">
        <v>0</v>
      </c>
      <c r="D98" s="49"/>
      <c r="E98" s="96">
        <v>0</v>
      </c>
      <c r="F98" s="96">
        <v>0</v>
      </c>
      <c r="G98" s="96">
        <v>0</v>
      </c>
      <c r="H98" s="96">
        <v>0</v>
      </c>
      <c r="I98" s="96">
        <v>0</v>
      </c>
      <c r="J98" s="96">
        <v>0</v>
      </c>
      <c r="K98" s="96">
        <v>0</v>
      </c>
      <c r="L98" s="96">
        <v>0</v>
      </c>
      <c r="M98" s="96">
        <v>0</v>
      </c>
      <c r="N98" s="96">
        <v>0</v>
      </c>
      <c r="O98" s="96">
        <v>0</v>
      </c>
      <c r="P98" s="96">
        <v>0</v>
      </c>
      <c r="Q98" s="96">
        <v>0</v>
      </c>
      <c r="R98" s="96">
        <v>0</v>
      </c>
      <c r="S98" s="96">
        <v>0</v>
      </c>
      <c r="T98" s="96">
        <v>0</v>
      </c>
      <c r="U98" s="96">
        <v>0</v>
      </c>
      <c r="V98" s="96">
        <v>4.2999999999999997E-2</v>
      </c>
      <c r="W98" s="96">
        <v>2.8000000000000001E-2</v>
      </c>
      <c r="X98" s="96">
        <v>3.7999999999999999E-2</v>
      </c>
      <c r="Y98" s="96">
        <v>3.7999999999999999E-2</v>
      </c>
      <c r="Z98" s="96">
        <v>3.5999999999999997E-2</v>
      </c>
      <c r="AA98" s="96">
        <v>3.3000000000000002E-2</v>
      </c>
      <c r="AB98" s="96">
        <v>2.9000000000000001E-2</v>
      </c>
      <c r="AC98" s="96">
        <v>2.9000000000000001E-2</v>
      </c>
      <c r="AD98" s="96">
        <v>2.8000000000000001E-2</v>
      </c>
      <c r="AE98" s="96">
        <v>3.3000000000000002E-2</v>
      </c>
      <c r="AF98" s="96">
        <v>2.7E-2</v>
      </c>
      <c r="AG98" s="96">
        <v>2.5000000000000001E-2</v>
      </c>
      <c r="AH98" s="96">
        <v>2.7E-2</v>
      </c>
      <c r="AI98" s="96">
        <v>2.3E-2</v>
      </c>
      <c r="AJ98" s="97">
        <v>2.3E-2</v>
      </c>
      <c r="AK98" s="97">
        <v>2.3E-2</v>
      </c>
      <c r="AL98" s="97">
        <v>2.3E-2</v>
      </c>
      <c r="AM98" s="97">
        <v>2.3E-2</v>
      </c>
      <c r="AN98" s="97">
        <v>2.3E-2</v>
      </c>
      <c r="AO98" s="97">
        <v>2.3E-2</v>
      </c>
      <c r="AP98" s="97">
        <v>2.3E-2</v>
      </c>
      <c r="AQ98" s="97">
        <v>2.3E-2</v>
      </c>
      <c r="AR98" s="97">
        <v>2.3E-2</v>
      </c>
      <c r="AS98" s="97">
        <v>2.3E-2</v>
      </c>
      <c r="AT98" s="97">
        <v>2.3E-2</v>
      </c>
      <c r="AU98" s="97">
        <v>2.3E-2</v>
      </c>
      <c r="AV98" s="97">
        <v>2.3E-2</v>
      </c>
      <c r="AW98" s="97">
        <v>2.3E-2</v>
      </c>
      <c r="AX98" s="97">
        <v>2.3E-2</v>
      </c>
    </row>
    <row r="99" spans="1:50" s="11" customFormat="1" ht="15" x14ac:dyDescent="0.25">
      <c r="A99" s="34"/>
      <c r="B99" s="34" t="s">
        <v>72</v>
      </c>
      <c r="C99" s="49">
        <v>60</v>
      </c>
      <c r="D99" s="49"/>
      <c r="E99" s="96">
        <v>0</v>
      </c>
      <c r="F99" s="96">
        <v>0</v>
      </c>
      <c r="G99" s="96">
        <v>0</v>
      </c>
      <c r="H99" s="96">
        <v>0</v>
      </c>
      <c r="I99" s="96">
        <v>0</v>
      </c>
      <c r="J99" s="96">
        <v>0</v>
      </c>
      <c r="K99" s="96">
        <v>0</v>
      </c>
      <c r="L99" s="96">
        <v>0</v>
      </c>
      <c r="M99" s="96">
        <v>0</v>
      </c>
      <c r="N99" s="96">
        <v>0</v>
      </c>
      <c r="O99" s="96">
        <v>0</v>
      </c>
      <c r="P99" s="96">
        <v>0</v>
      </c>
      <c r="Q99" s="96">
        <v>0</v>
      </c>
      <c r="R99" s="96">
        <v>0</v>
      </c>
      <c r="S99" s="96">
        <v>0</v>
      </c>
      <c r="T99" s="96">
        <v>0</v>
      </c>
      <c r="U99" s="96">
        <v>0</v>
      </c>
      <c r="V99" s="96">
        <v>3.3000000000000002E-2</v>
      </c>
      <c r="W99" s="96">
        <v>8.5999999999999993E-2</v>
      </c>
      <c r="X99" s="96">
        <v>0.02</v>
      </c>
      <c r="Y99" s="96">
        <v>0.02</v>
      </c>
      <c r="Z99" s="96">
        <v>1.9E-2</v>
      </c>
      <c r="AA99" s="96">
        <v>0.02</v>
      </c>
      <c r="AB99" s="96">
        <v>2.1999999999999999E-2</v>
      </c>
      <c r="AC99" s="96">
        <v>1.7999999999999999E-2</v>
      </c>
      <c r="AD99" s="96">
        <v>2.3E-2</v>
      </c>
      <c r="AE99" s="96">
        <v>1.7999999999999999E-2</v>
      </c>
      <c r="AF99" s="96">
        <v>1.2999999999999999E-2</v>
      </c>
      <c r="AG99" s="96">
        <v>1.0999999999999999E-2</v>
      </c>
      <c r="AH99" s="96">
        <v>0.01</v>
      </c>
      <c r="AI99" s="96">
        <v>0.02</v>
      </c>
      <c r="AJ99" s="97">
        <v>0.02</v>
      </c>
      <c r="AK99" s="97">
        <v>0.02</v>
      </c>
      <c r="AL99" s="97">
        <v>0.02</v>
      </c>
      <c r="AM99" s="97">
        <v>0.02</v>
      </c>
      <c r="AN99" s="97">
        <v>0.02</v>
      </c>
      <c r="AO99" s="97">
        <v>0.02</v>
      </c>
      <c r="AP99" s="97">
        <v>0.02</v>
      </c>
      <c r="AQ99" s="97">
        <v>0.02</v>
      </c>
      <c r="AR99" s="97">
        <v>0.02</v>
      </c>
      <c r="AS99" s="97">
        <v>0.02</v>
      </c>
      <c r="AT99" s="97">
        <v>0.02</v>
      </c>
      <c r="AU99" s="97">
        <v>0.02</v>
      </c>
      <c r="AV99" s="97">
        <v>0.02</v>
      </c>
      <c r="AW99" s="97">
        <v>0.02</v>
      </c>
      <c r="AX99" s="97">
        <v>0.02</v>
      </c>
    </row>
    <row r="100" spans="1:50" s="11" customFormat="1" ht="15" x14ac:dyDescent="0.25">
      <c r="A100" s="34"/>
      <c r="B100" s="34" t="s">
        <v>73</v>
      </c>
      <c r="C100" s="52">
        <v>0</v>
      </c>
      <c r="D100" s="52"/>
      <c r="E100" s="96">
        <v>0</v>
      </c>
      <c r="F100" s="96">
        <v>0</v>
      </c>
      <c r="G100" s="96">
        <v>0</v>
      </c>
      <c r="H100" s="96">
        <v>0</v>
      </c>
      <c r="I100" s="96">
        <v>0</v>
      </c>
      <c r="J100" s="96">
        <v>0</v>
      </c>
      <c r="K100" s="96">
        <v>0</v>
      </c>
      <c r="L100" s="96">
        <v>0</v>
      </c>
      <c r="M100" s="96">
        <v>0</v>
      </c>
      <c r="N100" s="96">
        <v>0</v>
      </c>
      <c r="O100" s="96">
        <v>0</v>
      </c>
      <c r="P100" s="96">
        <v>0</v>
      </c>
      <c r="Q100" s="96">
        <v>0</v>
      </c>
      <c r="R100" s="96">
        <v>0</v>
      </c>
      <c r="S100" s="96">
        <v>0</v>
      </c>
      <c r="T100" s="96">
        <v>0</v>
      </c>
      <c r="U100" s="96">
        <v>0</v>
      </c>
      <c r="V100" s="96">
        <v>1.9E-2</v>
      </c>
      <c r="W100" s="96">
        <v>1.4999999999999999E-2</v>
      </c>
      <c r="X100" s="96">
        <v>1.7000000000000001E-2</v>
      </c>
      <c r="Y100" s="96">
        <v>1.7000000000000001E-2</v>
      </c>
      <c r="Z100" s="96">
        <v>2.4E-2</v>
      </c>
      <c r="AA100" s="96">
        <v>2.3E-2</v>
      </c>
      <c r="AB100" s="96">
        <v>2.1999999999999999E-2</v>
      </c>
      <c r="AC100" s="96">
        <v>2.1000000000000001E-2</v>
      </c>
      <c r="AD100" s="96">
        <v>2.1000000000000001E-2</v>
      </c>
      <c r="AE100" s="96">
        <v>1.7999999999999999E-2</v>
      </c>
      <c r="AF100" s="96">
        <v>1.7999999999999999E-2</v>
      </c>
      <c r="AG100" s="96">
        <v>1.4999999999999999E-2</v>
      </c>
      <c r="AH100" s="96">
        <v>1.7999999999999999E-2</v>
      </c>
      <c r="AI100" s="96">
        <v>1.4999999999999999E-2</v>
      </c>
      <c r="AJ100" s="97">
        <v>1.4999999999999999E-2</v>
      </c>
      <c r="AK100" s="97">
        <v>1.4999999999999999E-2</v>
      </c>
      <c r="AL100" s="97">
        <v>1.4999999999999999E-2</v>
      </c>
      <c r="AM100" s="97">
        <v>1.4999999999999999E-2</v>
      </c>
      <c r="AN100" s="97">
        <v>1.4999999999999999E-2</v>
      </c>
      <c r="AO100" s="97">
        <v>1.4999999999999999E-2</v>
      </c>
      <c r="AP100" s="97">
        <v>1.4999999999999999E-2</v>
      </c>
      <c r="AQ100" s="97">
        <v>1.4999999999999999E-2</v>
      </c>
      <c r="AR100" s="97">
        <v>1.4999999999999999E-2</v>
      </c>
      <c r="AS100" s="97">
        <v>1.4999999999999999E-2</v>
      </c>
      <c r="AT100" s="97">
        <v>1.4999999999999999E-2</v>
      </c>
      <c r="AU100" s="97">
        <v>1.4999999999999999E-2</v>
      </c>
      <c r="AV100" s="97">
        <v>1.4999999999999999E-2</v>
      </c>
      <c r="AW100" s="97">
        <v>1.4999999999999999E-2</v>
      </c>
      <c r="AX100" s="97">
        <v>1.4999999999999999E-2</v>
      </c>
    </row>
    <row r="101" spans="1:50" s="11" customFormat="1" ht="15" x14ac:dyDescent="0.25">
      <c r="A101" s="47"/>
      <c r="B101" s="47" t="s">
        <v>74</v>
      </c>
      <c r="C101" s="50">
        <v>0</v>
      </c>
      <c r="D101" s="50"/>
      <c r="E101" s="94">
        <v>0</v>
      </c>
      <c r="F101" s="94">
        <v>0</v>
      </c>
      <c r="G101" s="94">
        <v>0</v>
      </c>
      <c r="H101" s="94">
        <v>0</v>
      </c>
      <c r="I101" s="94">
        <v>0</v>
      </c>
      <c r="J101" s="94">
        <v>0</v>
      </c>
      <c r="K101" s="94">
        <v>0</v>
      </c>
      <c r="L101" s="94">
        <v>0</v>
      </c>
      <c r="M101" s="94">
        <v>0</v>
      </c>
      <c r="N101" s="94">
        <v>0</v>
      </c>
      <c r="O101" s="94">
        <v>0</v>
      </c>
      <c r="P101" s="94">
        <v>0</v>
      </c>
      <c r="Q101" s="94">
        <v>0</v>
      </c>
      <c r="R101" s="94">
        <v>0</v>
      </c>
      <c r="S101" s="94">
        <v>0</v>
      </c>
      <c r="T101" s="94">
        <v>0</v>
      </c>
      <c r="U101" s="94">
        <v>0</v>
      </c>
      <c r="V101" s="94">
        <v>8.0000000000000002E-3</v>
      </c>
      <c r="W101" s="94">
        <v>1.7999999999999999E-2</v>
      </c>
      <c r="X101" s="94">
        <v>1.2999999999999999E-2</v>
      </c>
      <c r="Y101" s="94">
        <v>1.2999999999999999E-2</v>
      </c>
      <c r="Z101" s="94">
        <v>1.4E-2</v>
      </c>
      <c r="AA101" s="94">
        <v>1.7999999999999999E-2</v>
      </c>
      <c r="AB101" s="94">
        <v>2.4E-2</v>
      </c>
      <c r="AC101" s="94">
        <v>2.1000000000000001E-2</v>
      </c>
      <c r="AD101" s="94">
        <v>2.4E-2</v>
      </c>
      <c r="AE101" s="94">
        <v>2.1999999999999999E-2</v>
      </c>
      <c r="AF101" s="94">
        <v>2.3E-2</v>
      </c>
      <c r="AG101" s="94">
        <v>0.02</v>
      </c>
      <c r="AH101" s="94">
        <v>1.7999999999999999E-2</v>
      </c>
      <c r="AI101" s="94">
        <v>0.02</v>
      </c>
      <c r="AJ101" s="98">
        <v>0.02</v>
      </c>
      <c r="AK101" s="98">
        <v>0.02</v>
      </c>
      <c r="AL101" s="98">
        <v>0.02</v>
      </c>
      <c r="AM101" s="98">
        <v>0.02</v>
      </c>
      <c r="AN101" s="98">
        <v>0.02</v>
      </c>
      <c r="AO101" s="98">
        <v>0.02</v>
      </c>
      <c r="AP101" s="98">
        <v>0.02</v>
      </c>
      <c r="AQ101" s="98">
        <v>0.02</v>
      </c>
      <c r="AR101" s="98">
        <v>0.02</v>
      </c>
      <c r="AS101" s="98">
        <v>0.02</v>
      </c>
      <c r="AT101" s="98">
        <v>0.02</v>
      </c>
      <c r="AU101" s="98">
        <v>0.02</v>
      </c>
      <c r="AV101" s="98">
        <v>0.02</v>
      </c>
      <c r="AW101" s="98">
        <v>0.02</v>
      </c>
      <c r="AX101" s="98">
        <v>0.02</v>
      </c>
    </row>
    <row r="102" spans="1:50" s="11" customFormat="1" ht="15" x14ac:dyDescent="0.25">
      <c r="A102" s="34" t="s">
        <v>76</v>
      </c>
      <c r="B102" s="34" t="s">
        <v>59</v>
      </c>
      <c r="C102" s="46" t="s">
        <v>37</v>
      </c>
      <c r="D102" s="46"/>
      <c r="E102" s="96">
        <v>0</v>
      </c>
      <c r="F102" s="96">
        <v>0</v>
      </c>
      <c r="G102" s="96">
        <v>0</v>
      </c>
      <c r="H102" s="96">
        <v>0</v>
      </c>
      <c r="I102" s="96">
        <v>0</v>
      </c>
      <c r="J102" s="96">
        <v>0</v>
      </c>
      <c r="K102" s="96">
        <v>0</v>
      </c>
      <c r="L102" s="96">
        <v>0</v>
      </c>
      <c r="M102" s="96">
        <v>0</v>
      </c>
      <c r="N102" s="96">
        <v>0</v>
      </c>
      <c r="O102" s="96">
        <v>0</v>
      </c>
      <c r="P102" s="96">
        <v>0</v>
      </c>
      <c r="Q102" s="96">
        <v>0</v>
      </c>
      <c r="R102" s="96">
        <v>0</v>
      </c>
      <c r="S102" s="96">
        <v>0</v>
      </c>
      <c r="T102" s="96">
        <v>0</v>
      </c>
      <c r="U102" s="96">
        <v>0</v>
      </c>
      <c r="V102" s="96">
        <v>0.184</v>
      </c>
      <c r="W102" s="96">
        <v>0.155</v>
      </c>
      <c r="X102" s="96">
        <v>0.14599999999999999</v>
      </c>
      <c r="Y102" s="96">
        <v>0.14599999999999999</v>
      </c>
      <c r="Z102" s="96">
        <v>0.105</v>
      </c>
      <c r="AA102" s="96">
        <v>5.3999999999999999E-2</v>
      </c>
      <c r="AB102" s="96">
        <v>3.9E-2</v>
      </c>
      <c r="AC102" s="96">
        <v>3.6999999999999998E-2</v>
      </c>
      <c r="AD102" s="96">
        <v>2.8000000000000001E-2</v>
      </c>
      <c r="AE102" s="96">
        <v>0.02</v>
      </c>
      <c r="AF102" s="96">
        <v>1.9E-2</v>
      </c>
      <c r="AG102" s="96">
        <v>1.7000000000000001E-2</v>
      </c>
      <c r="AH102" s="96">
        <v>1.4E-2</v>
      </c>
      <c r="AI102" s="96">
        <v>1.2999999999999999E-2</v>
      </c>
      <c r="AJ102" s="97">
        <v>1.2999999999999999E-2</v>
      </c>
      <c r="AK102" s="97">
        <v>1.2999999999999999E-2</v>
      </c>
      <c r="AL102" s="97">
        <v>1.2999999999999999E-2</v>
      </c>
      <c r="AM102" s="97">
        <v>1.2999999999999999E-2</v>
      </c>
      <c r="AN102" s="97">
        <v>1.2999999999999999E-2</v>
      </c>
      <c r="AO102" s="97">
        <v>1.2999999999999999E-2</v>
      </c>
      <c r="AP102" s="97">
        <v>1.2999999999999999E-2</v>
      </c>
      <c r="AQ102" s="97">
        <v>1.2999999999999999E-2</v>
      </c>
      <c r="AR102" s="97">
        <v>1.2999999999999999E-2</v>
      </c>
      <c r="AS102" s="97">
        <v>1.2999999999999999E-2</v>
      </c>
      <c r="AT102" s="97">
        <v>1.2999999999999999E-2</v>
      </c>
      <c r="AU102" s="97">
        <v>1.2999999999999999E-2</v>
      </c>
      <c r="AV102" s="97">
        <v>1.2999999999999999E-2</v>
      </c>
      <c r="AW102" s="97">
        <v>1.2999999999999999E-2</v>
      </c>
      <c r="AX102" s="97">
        <v>1.2999999999999999E-2</v>
      </c>
    </row>
    <row r="103" spans="1:50" s="11" customFormat="1" ht="15" x14ac:dyDescent="0.25">
      <c r="A103" s="34"/>
      <c r="B103" s="34" t="s">
        <v>71</v>
      </c>
      <c r="C103" s="49">
        <v>15</v>
      </c>
      <c r="D103" s="49"/>
      <c r="E103" s="96">
        <v>0</v>
      </c>
      <c r="F103" s="96">
        <v>0</v>
      </c>
      <c r="G103" s="96">
        <v>0</v>
      </c>
      <c r="H103" s="96">
        <v>0</v>
      </c>
      <c r="I103" s="96">
        <v>0</v>
      </c>
      <c r="J103" s="96">
        <v>0</v>
      </c>
      <c r="K103" s="96">
        <v>0</v>
      </c>
      <c r="L103" s="96">
        <v>0</v>
      </c>
      <c r="M103" s="96">
        <v>0</v>
      </c>
      <c r="N103" s="96">
        <v>0</v>
      </c>
      <c r="O103" s="96">
        <v>0</v>
      </c>
      <c r="P103" s="96">
        <v>0</v>
      </c>
      <c r="Q103" s="96">
        <v>0</v>
      </c>
      <c r="R103" s="96">
        <v>0</v>
      </c>
      <c r="S103" s="96">
        <v>0</v>
      </c>
      <c r="T103" s="96">
        <v>0</v>
      </c>
      <c r="U103" s="96">
        <v>0</v>
      </c>
      <c r="V103" s="96">
        <v>3.5999999999999997E-2</v>
      </c>
      <c r="W103" s="96">
        <v>1.4999999999999999E-2</v>
      </c>
      <c r="X103" s="96">
        <v>1.6E-2</v>
      </c>
      <c r="Y103" s="96">
        <v>1.6E-2</v>
      </c>
      <c r="Z103" s="96">
        <v>0.02</v>
      </c>
      <c r="AA103" s="96">
        <v>3.1E-2</v>
      </c>
      <c r="AB103" s="96">
        <v>8.9999999999999993E-3</v>
      </c>
      <c r="AC103" s="96">
        <v>2.3E-2</v>
      </c>
      <c r="AD103" s="96">
        <v>1.2999999999999999E-2</v>
      </c>
      <c r="AE103" s="96">
        <v>0.01</v>
      </c>
      <c r="AF103" s="96">
        <v>1.2E-2</v>
      </c>
      <c r="AG103" s="96">
        <v>1.4999999999999999E-2</v>
      </c>
      <c r="AH103" s="96">
        <v>1.2E-2</v>
      </c>
      <c r="AI103" s="96">
        <v>0.01</v>
      </c>
      <c r="AJ103" s="97">
        <v>0.01</v>
      </c>
      <c r="AK103" s="97">
        <v>0.01</v>
      </c>
      <c r="AL103" s="97">
        <v>0.01</v>
      </c>
      <c r="AM103" s="97">
        <v>0.01</v>
      </c>
      <c r="AN103" s="97">
        <v>0.01</v>
      </c>
      <c r="AO103" s="97">
        <v>0.01</v>
      </c>
      <c r="AP103" s="97">
        <v>0.01</v>
      </c>
      <c r="AQ103" s="97">
        <v>0.01</v>
      </c>
      <c r="AR103" s="97">
        <v>0.01</v>
      </c>
      <c r="AS103" s="97">
        <v>0.01</v>
      </c>
      <c r="AT103" s="97">
        <v>0.01</v>
      </c>
      <c r="AU103" s="97">
        <v>0.01</v>
      </c>
      <c r="AV103" s="97">
        <v>0.01</v>
      </c>
      <c r="AW103" s="97">
        <v>0.01</v>
      </c>
      <c r="AX103" s="97">
        <v>0.01</v>
      </c>
    </row>
    <row r="104" spans="1:50" s="11" customFormat="1" ht="15" x14ac:dyDescent="0.25">
      <c r="A104" s="34"/>
      <c r="B104" s="34" t="s">
        <v>182</v>
      </c>
      <c r="C104" s="49" t="s">
        <v>183</v>
      </c>
      <c r="D104" s="49"/>
      <c r="E104" s="96">
        <v>0</v>
      </c>
      <c r="F104" s="96">
        <v>0</v>
      </c>
      <c r="G104" s="96">
        <v>0</v>
      </c>
      <c r="H104" s="96">
        <v>0</v>
      </c>
      <c r="I104" s="96">
        <v>0</v>
      </c>
      <c r="J104" s="96">
        <v>0</v>
      </c>
      <c r="K104" s="96">
        <v>0</v>
      </c>
      <c r="L104" s="96">
        <v>0</v>
      </c>
      <c r="M104" s="96">
        <v>0</v>
      </c>
      <c r="N104" s="96">
        <v>0</v>
      </c>
      <c r="O104" s="96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>
        <v>0</v>
      </c>
      <c r="V104" s="96">
        <v>0</v>
      </c>
      <c r="W104" s="96">
        <v>0</v>
      </c>
      <c r="X104" s="96">
        <v>0</v>
      </c>
      <c r="Y104" s="96">
        <v>0</v>
      </c>
      <c r="Z104" s="96">
        <v>0</v>
      </c>
      <c r="AA104" s="96">
        <v>0</v>
      </c>
      <c r="AB104" s="96">
        <v>0</v>
      </c>
      <c r="AC104" s="96">
        <v>0</v>
      </c>
      <c r="AD104" s="96">
        <v>5.0000000000000001E-3</v>
      </c>
      <c r="AE104" s="96">
        <v>4.0000000000000001E-3</v>
      </c>
      <c r="AF104" s="96">
        <v>2E-3</v>
      </c>
      <c r="AG104" s="96">
        <v>2E-3</v>
      </c>
      <c r="AH104" s="96">
        <v>0</v>
      </c>
      <c r="AI104" s="96">
        <v>5.0000000000000001E-3</v>
      </c>
      <c r="AJ104" s="97">
        <v>5.0000000000000001E-3</v>
      </c>
      <c r="AK104" s="97">
        <v>5.0000000000000001E-3</v>
      </c>
      <c r="AL104" s="97">
        <v>5.0000000000000001E-3</v>
      </c>
      <c r="AM104" s="97">
        <v>5.0000000000000001E-3</v>
      </c>
      <c r="AN104" s="97">
        <v>5.0000000000000001E-3</v>
      </c>
      <c r="AO104" s="97">
        <v>5.0000000000000001E-3</v>
      </c>
      <c r="AP104" s="97">
        <v>5.0000000000000001E-3</v>
      </c>
      <c r="AQ104" s="97">
        <v>5.0000000000000001E-3</v>
      </c>
      <c r="AR104" s="97">
        <v>5.0000000000000001E-3</v>
      </c>
      <c r="AS104" s="97">
        <v>5.0000000000000001E-3</v>
      </c>
      <c r="AT104" s="97">
        <v>5.0000000000000001E-3</v>
      </c>
      <c r="AU104" s="97">
        <v>5.0000000000000001E-3</v>
      </c>
      <c r="AV104" s="97">
        <v>5.0000000000000001E-3</v>
      </c>
      <c r="AW104" s="97">
        <v>5.0000000000000001E-3</v>
      </c>
      <c r="AX104" s="97">
        <v>5.0000000000000001E-3</v>
      </c>
    </row>
    <row r="105" spans="1:50" s="11" customFormat="1" ht="15" x14ac:dyDescent="0.25">
      <c r="A105" s="34"/>
      <c r="B105" s="16" t="s">
        <v>63</v>
      </c>
      <c r="C105" s="54" t="s">
        <v>37</v>
      </c>
      <c r="D105" s="54"/>
      <c r="E105" s="96">
        <v>0</v>
      </c>
      <c r="F105" s="96">
        <v>0</v>
      </c>
      <c r="G105" s="96">
        <v>0</v>
      </c>
      <c r="H105" s="96">
        <v>0</v>
      </c>
      <c r="I105" s="96">
        <v>0</v>
      </c>
      <c r="J105" s="96">
        <v>0</v>
      </c>
      <c r="K105" s="96">
        <v>0</v>
      </c>
      <c r="L105" s="96">
        <v>0</v>
      </c>
      <c r="M105" s="96">
        <v>0</v>
      </c>
      <c r="N105" s="96">
        <v>0</v>
      </c>
      <c r="O105" s="96">
        <v>0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  <c r="U105" s="96">
        <v>0</v>
      </c>
      <c r="V105" s="96">
        <v>0</v>
      </c>
      <c r="W105" s="96">
        <v>0</v>
      </c>
      <c r="X105" s="96">
        <v>0</v>
      </c>
      <c r="Y105" s="96">
        <v>0</v>
      </c>
      <c r="Z105" s="96">
        <v>0</v>
      </c>
      <c r="AA105" s="96">
        <v>0</v>
      </c>
      <c r="AB105" s="96">
        <v>0</v>
      </c>
      <c r="AC105" s="96">
        <v>0</v>
      </c>
      <c r="AD105" s="96">
        <v>0</v>
      </c>
      <c r="AE105" s="96">
        <v>5.0000000000000001E-3</v>
      </c>
      <c r="AF105" s="96">
        <v>0</v>
      </c>
      <c r="AG105" s="96">
        <v>0</v>
      </c>
      <c r="AH105" s="96">
        <v>3.0000000000000001E-3</v>
      </c>
      <c r="AI105" s="96">
        <v>0</v>
      </c>
      <c r="AJ105" s="97">
        <v>0</v>
      </c>
      <c r="AK105" s="97">
        <v>0</v>
      </c>
      <c r="AL105" s="97">
        <v>0</v>
      </c>
      <c r="AM105" s="97">
        <v>0</v>
      </c>
      <c r="AN105" s="97">
        <v>0</v>
      </c>
      <c r="AO105" s="97">
        <v>0</v>
      </c>
      <c r="AP105" s="97">
        <v>0</v>
      </c>
      <c r="AQ105" s="97">
        <v>0</v>
      </c>
      <c r="AR105" s="97">
        <v>0</v>
      </c>
      <c r="AS105" s="97">
        <v>0</v>
      </c>
      <c r="AT105" s="97">
        <v>0</v>
      </c>
      <c r="AU105" s="97">
        <v>0</v>
      </c>
      <c r="AV105" s="97">
        <v>0</v>
      </c>
      <c r="AW105" s="97">
        <v>0</v>
      </c>
      <c r="AX105" s="97">
        <v>0</v>
      </c>
    </row>
    <row r="106" spans="1:50" s="11" customFormat="1" ht="15" x14ac:dyDescent="0.25">
      <c r="A106" s="34"/>
      <c r="B106" s="34" t="s">
        <v>57</v>
      </c>
      <c r="C106" s="46" t="s">
        <v>37</v>
      </c>
      <c r="D106" s="46"/>
      <c r="E106" s="96">
        <v>0</v>
      </c>
      <c r="F106" s="96">
        <v>0</v>
      </c>
      <c r="G106" s="96">
        <v>0</v>
      </c>
      <c r="H106" s="96">
        <v>0</v>
      </c>
      <c r="I106" s="96">
        <v>0</v>
      </c>
      <c r="J106" s="96">
        <v>0</v>
      </c>
      <c r="K106" s="96">
        <v>0</v>
      </c>
      <c r="L106" s="96">
        <v>0</v>
      </c>
      <c r="M106" s="96">
        <v>0</v>
      </c>
      <c r="N106" s="96">
        <v>0</v>
      </c>
      <c r="O106" s="96">
        <v>0</v>
      </c>
      <c r="P106" s="96">
        <v>0</v>
      </c>
      <c r="Q106" s="96">
        <v>0</v>
      </c>
      <c r="R106" s="96">
        <v>0</v>
      </c>
      <c r="S106" s="96">
        <v>0</v>
      </c>
      <c r="T106" s="96">
        <v>0</v>
      </c>
      <c r="U106" s="96">
        <v>0</v>
      </c>
      <c r="V106" s="96">
        <v>0.73899999999999999</v>
      </c>
      <c r="W106" s="96">
        <v>0.76600000000000001</v>
      </c>
      <c r="X106" s="96">
        <v>0.80600000000000005</v>
      </c>
      <c r="Y106" s="96">
        <v>0.80800000000000005</v>
      </c>
      <c r="Z106" s="96">
        <v>0.82099999999999995</v>
      </c>
      <c r="AA106" s="96">
        <v>0.877</v>
      </c>
      <c r="AB106" s="96">
        <v>0.91600000000000004</v>
      </c>
      <c r="AC106" s="96">
        <v>0.92500000000000004</v>
      </c>
      <c r="AD106" s="96">
        <v>0.88200000000000001</v>
      </c>
      <c r="AE106" s="96">
        <v>0.94499999999999995</v>
      </c>
      <c r="AF106" s="96">
        <v>0.94799999999999995</v>
      </c>
      <c r="AG106" s="96">
        <v>0.95</v>
      </c>
      <c r="AH106" s="96">
        <v>0.94199999999999995</v>
      </c>
      <c r="AI106" s="96">
        <v>0.94299999999999995</v>
      </c>
      <c r="AJ106" s="97">
        <v>0.94299999999999995</v>
      </c>
      <c r="AK106" s="97">
        <v>0.94299999999999995</v>
      </c>
      <c r="AL106" s="97">
        <v>0.94299999999999995</v>
      </c>
      <c r="AM106" s="97">
        <v>0.94299999999999995</v>
      </c>
      <c r="AN106" s="97">
        <v>0.94299999999999995</v>
      </c>
      <c r="AO106" s="97">
        <v>0.94299999999999995</v>
      </c>
      <c r="AP106" s="97">
        <v>0.94299999999999995</v>
      </c>
      <c r="AQ106" s="97">
        <v>0.94299999999999995</v>
      </c>
      <c r="AR106" s="97">
        <v>0.94299999999999995</v>
      </c>
      <c r="AS106" s="97">
        <v>0.94299999999999995</v>
      </c>
      <c r="AT106" s="97">
        <v>0.94299999999999995</v>
      </c>
      <c r="AU106" s="97">
        <v>0.94299999999999995</v>
      </c>
      <c r="AV106" s="97">
        <v>0.94299999999999995</v>
      </c>
      <c r="AW106" s="97">
        <v>0.94299999999999995</v>
      </c>
      <c r="AX106" s="97">
        <v>0.94299999999999995</v>
      </c>
    </row>
    <row r="107" spans="1:50" s="11" customFormat="1" ht="15" x14ac:dyDescent="0.25">
      <c r="A107" s="16"/>
      <c r="B107" s="16" t="s">
        <v>65</v>
      </c>
      <c r="C107" s="52">
        <v>0</v>
      </c>
      <c r="D107" s="52"/>
      <c r="E107" s="96">
        <v>0</v>
      </c>
      <c r="F107" s="96">
        <v>0</v>
      </c>
      <c r="G107" s="96">
        <v>0</v>
      </c>
      <c r="H107" s="96">
        <v>0</v>
      </c>
      <c r="I107" s="96">
        <v>0</v>
      </c>
      <c r="J107" s="96">
        <v>0</v>
      </c>
      <c r="K107" s="96">
        <v>0</v>
      </c>
      <c r="L107" s="96">
        <v>0</v>
      </c>
      <c r="M107" s="96">
        <v>0</v>
      </c>
      <c r="N107" s="96">
        <v>0</v>
      </c>
      <c r="O107" s="96">
        <v>0</v>
      </c>
      <c r="P107" s="96">
        <v>0</v>
      </c>
      <c r="Q107" s="96">
        <v>0</v>
      </c>
      <c r="R107" s="96">
        <v>0</v>
      </c>
      <c r="S107" s="96">
        <v>0</v>
      </c>
      <c r="T107" s="96">
        <v>0</v>
      </c>
      <c r="U107" s="96">
        <v>0</v>
      </c>
      <c r="V107" s="96">
        <v>8.9999999999999993E-3</v>
      </c>
      <c r="W107" s="96">
        <v>5.0000000000000001E-3</v>
      </c>
      <c r="X107" s="96">
        <v>7.0000000000000001E-3</v>
      </c>
      <c r="Y107" s="96">
        <v>7.0000000000000001E-3</v>
      </c>
      <c r="Z107" s="96">
        <v>7.0000000000000001E-3</v>
      </c>
      <c r="AA107" s="96">
        <v>4.0000000000000001E-3</v>
      </c>
      <c r="AB107" s="96">
        <v>3.0000000000000001E-3</v>
      </c>
      <c r="AC107" s="96">
        <v>4.0000000000000001E-3</v>
      </c>
      <c r="AD107" s="96">
        <v>5.0000000000000001E-3</v>
      </c>
      <c r="AE107" s="96">
        <v>5.0000000000000001E-3</v>
      </c>
      <c r="AF107" s="96">
        <v>2E-3</v>
      </c>
      <c r="AG107" s="96">
        <v>0</v>
      </c>
      <c r="AH107" s="96">
        <v>1E-3</v>
      </c>
      <c r="AI107" s="96">
        <v>2E-3</v>
      </c>
      <c r="AJ107" s="97">
        <v>2E-3</v>
      </c>
      <c r="AK107" s="97">
        <v>2E-3</v>
      </c>
      <c r="AL107" s="97">
        <v>2E-3</v>
      </c>
      <c r="AM107" s="97">
        <v>2E-3</v>
      </c>
      <c r="AN107" s="97">
        <v>2E-3</v>
      </c>
      <c r="AO107" s="97">
        <v>2E-3</v>
      </c>
      <c r="AP107" s="97">
        <v>2E-3</v>
      </c>
      <c r="AQ107" s="97">
        <v>2E-3</v>
      </c>
      <c r="AR107" s="97">
        <v>2E-3</v>
      </c>
      <c r="AS107" s="97">
        <v>2E-3</v>
      </c>
      <c r="AT107" s="97">
        <v>2E-3</v>
      </c>
      <c r="AU107" s="97">
        <v>2E-3</v>
      </c>
      <c r="AV107" s="97">
        <v>2E-3</v>
      </c>
      <c r="AW107" s="97">
        <v>2E-3</v>
      </c>
      <c r="AX107" s="97">
        <v>2E-3</v>
      </c>
    </row>
    <row r="108" spans="1:50" s="11" customFormat="1" ht="15" x14ac:dyDescent="0.25">
      <c r="A108" s="34"/>
      <c r="B108" s="34" t="s">
        <v>72</v>
      </c>
      <c r="C108" s="49">
        <v>60</v>
      </c>
      <c r="D108" s="49"/>
      <c r="E108" s="96">
        <v>0</v>
      </c>
      <c r="F108" s="96">
        <v>0</v>
      </c>
      <c r="G108" s="96">
        <v>0</v>
      </c>
      <c r="H108" s="96">
        <v>0</v>
      </c>
      <c r="I108" s="96">
        <v>0</v>
      </c>
      <c r="J108" s="96">
        <v>0</v>
      </c>
      <c r="K108" s="96">
        <v>0</v>
      </c>
      <c r="L108" s="96">
        <v>0</v>
      </c>
      <c r="M108" s="96">
        <v>0</v>
      </c>
      <c r="N108" s="96">
        <v>0</v>
      </c>
      <c r="O108" s="96">
        <v>0</v>
      </c>
      <c r="P108" s="96">
        <v>0</v>
      </c>
      <c r="Q108" s="96">
        <v>0</v>
      </c>
      <c r="R108" s="96">
        <v>0</v>
      </c>
      <c r="S108" s="96">
        <v>0</v>
      </c>
      <c r="T108" s="96">
        <v>0</v>
      </c>
      <c r="U108" s="96">
        <v>0</v>
      </c>
      <c r="V108" s="96">
        <v>6.0000000000000001E-3</v>
      </c>
      <c r="W108" s="96">
        <v>0.02</v>
      </c>
      <c r="X108" s="96">
        <v>7.0000000000000001E-3</v>
      </c>
      <c r="Y108" s="96">
        <v>7.0000000000000001E-3</v>
      </c>
      <c r="Z108" s="96">
        <v>2.1000000000000001E-2</v>
      </c>
      <c r="AA108" s="96">
        <v>8.0000000000000002E-3</v>
      </c>
      <c r="AB108" s="96">
        <v>2E-3</v>
      </c>
      <c r="AC108" s="96">
        <v>0</v>
      </c>
      <c r="AD108" s="96">
        <v>0</v>
      </c>
      <c r="AE108" s="96">
        <v>3.0000000000000001E-3</v>
      </c>
      <c r="AF108" s="96">
        <v>3.0000000000000001E-3</v>
      </c>
      <c r="AG108" s="96">
        <v>4.0000000000000001E-3</v>
      </c>
      <c r="AH108" s="96">
        <v>1.2999999999999999E-2</v>
      </c>
      <c r="AI108" s="96">
        <v>1.2E-2</v>
      </c>
      <c r="AJ108" s="97">
        <v>1.2E-2</v>
      </c>
      <c r="AK108" s="97">
        <v>1.2E-2</v>
      </c>
      <c r="AL108" s="97">
        <v>1.2E-2</v>
      </c>
      <c r="AM108" s="97">
        <v>1.2E-2</v>
      </c>
      <c r="AN108" s="97">
        <v>1.2E-2</v>
      </c>
      <c r="AO108" s="97">
        <v>1.2E-2</v>
      </c>
      <c r="AP108" s="97">
        <v>1.2E-2</v>
      </c>
      <c r="AQ108" s="97">
        <v>1.2E-2</v>
      </c>
      <c r="AR108" s="97">
        <v>1.2E-2</v>
      </c>
      <c r="AS108" s="97">
        <v>1.2E-2</v>
      </c>
      <c r="AT108" s="97">
        <v>1.2E-2</v>
      </c>
      <c r="AU108" s="97">
        <v>1.2E-2</v>
      </c>
      <c r="AV108" s="97">
        <v>1.2E-2</v>
      </c>
      <c r="AW108" s="97">
        <v>1.2E-2</v>
      </c>
      <c r="AX108" s="97">
        <v>1.2E-2</v>
      </c>
    </row>
    <row r="109" spans="1:50" s="11" customFormat="1" ht="15" x14ac:dyDescent="0.25">
      <c r="A109" s="34"/>
      <c r="B109" s="34" t="s">
        <v>73</v>
      </c>
      <c r="C109" s="49">
        <v>0</v>
      </c>
      <c r="D109" s="49"/>
      <c r="E109" s="96">
        <v>0</v>
      </c>
      <c r="F109" s="96">
        <v>0</v>
      </c>
      <c r="G109" s="96">
        <v>0</v>
      </c>
      <c r="H109" s="96">
        <v>0</v>
      </c>
      <c r="I109" s="96">
        <v>0</v>
      </c>
      <c r="J109" s="96">
        <v>0</v>
      </c>
      <c r="K109" s="96">
        <v>0</v>
      </c>
      <c r="L109" s="96">
        <v>0</v>
      </c>
      <c r="M109" s="96">
        <v>0</v>
      </c>
      <c r="N109" s="96">
        <v>0</v>
      </c>
      <c r="O109" s="96">
        <v>0</v>
      </c>
      <c r="P109" s="96">
        <v>0</v>
      </c>
      <c r="Q109" s="96">
        <v>0</v>
      </c>
      <c r="R109" s="96">
        <v>0</v>
      </c>
      <c r="S109" s="96">
        <v>0</v>
      </c>
      <c r="T109" s="96">
        <v>0</v>
      </c>
      <c r="U109" s="96">
        <v>0</v>
      </c>
      <c r="V109" s="96">
        <v>2.1000000000000001E-2</v>
      </c>
      <c r="W109" s="96">
        <v>3.5000000000000003E-2</v>
      </c>
      <c r="X109" s="96">
        <v>1.4E-2</v>
      </c>
      <c r="Y109" s="96">
        <v>1.4E-2</v>
      </c>
      <c r="Z109" s="96">
        <v>2.3E-2</v>
      </c>
      <c r="AA109" s="96">
        <v>2.5999999999999999E-2</v>
      </c>
      <c r="AB109" s="96">
        <v>3.1E-2</v>
      </c>
      <c r="AC109" s="96">
        <v>1.0999999999999999E-2</v>
      </c>
      <c r="AD109" s="96">
        <v>6.5000000000000002E-2</v>
      </c>
      <c r="AE109" s="96">
        <v>4.0000000000000001E-3</v>
      </c>
      <c r="AF109" s="96">
        <v>7.0000000000000001E-3</v>
      </c>
      <c r="AG109" s="96">
        <v>6.0000000000000001E-3</v>
      </c>
      <c r="AH109" s="96">
        <v>1.0999999999999999E-2</v>
      </c>
      <c r="AI109" s="96">
        <v>0.01</v>
      </c>
      <c r="AJ109" s="97">
        <v>0.01</v>
      </c>
      <c r="AK109" s="97">
        <v>0.01</v>
      </c>
      <c r="AL109" s="97">
        <v>0.01</v>
      </c>
      <c r="AM109" s="97">
        <v>0.01</v>
      </c>
      <c r="AN109" s="97">
        <v>0.01</v>
      </c>
      <c r="AO109" s="97">
        <v>0.01</v>
      </c>
      <c r="AP109" s="97">
        <v>0.01</v>
      </c>
      <c r="AQ109" s="97">
        <v>0.01</v>
      </c>
      <c r="AR109" s="97">
        <v>0.01</v>
      </c>
      <c r="AS109" s="97">
        <v>0.01</v>
      </c>
      <c r="AT109" s="97">
        <v>0.01</v>
      </c>
      <c r="AU109" s="97">
        <v>0.01</v>
      </c>
      <c r="AV109" s="97">
        <v>0.01</v>
      </c>
      <c r="AW109" s="97">
        <v>0.01</v>
      </c>
      <c r="AX109" s="97">
        <v>0.01</v>
      </c>
    </row>
    <row r="110" spans="1:50" s="11" customFormat="1" ht="15" x14ac:dyDescent="0.25">
      <c r="A110" s="47"/>
      <c r="B110" s="47" t="s">
        <v>74</v>
      </c>
      <c r="C110" s="50">
        <v>0</v>
      </c>
      <c r="D110" s="50"/>
      <c r="E110" s="94">
        <v>0</v>
      </c>
      <c r="F110" s="94">
        <v>0</v>
      </c>
      <c r="G110" s="94">
        <v>0</v>
      </c>
      <c r="H110" s="94">
        <v>0</v>
      </c>
      <c r="I110" s="94">
        <v>0</v>
      </c>
      <c r="J110" s="94">
        <v>0</v>
      </c>
      <c r="K110" s="94">
        <v>0</v>
      </c>
      <c r="L110" s="94">
        <v>0</v>
      </c>
      <c r="M110" s="94">
        <v>0</v>
      </c>
      <c r="N110" s="94">
        <v>0</v>
      </c>
      <c r="O110" s="94">
        <v>0</v>
      </c>
      <c r="P110" s="94">
        <v>0</v>
      </c>
      <c r="Q110" s="94">
        <v>0</v>
      </c>
      <c r="R110" s="94">
        <v>0</v>
      </c>
      <c r="S110" s="94">
        <v>0</v>
      </c>
      <c r="T110" s="94">
        <v>0</v>
      </c>
      <c r="U110" s="94">
        <v>0</v>
      </c>
      <c r="V110" s="94">
        <v>5.0000000000000001E-3</v>
      </c>
      <c r="W110" s="94">
        <v>3.0000000000000001E-3</v>
      </c>
      <c r="X110" s="94">
        <v>2E-3</v>
      </c>
      <c r="Y110" s="94">
        <v>2E-3</v>
      </c>
      <c r="Z110" s="94">
        <v>3.0000000000000001E-3</v>
      </c>
      <c r="AA110" s="94">
        <v>0</v>
      </c>
      <c r="AB110" s="94">
        <v>0</v>
      </c>
      <c r="AC110" s="94">
        <v>0</v>
      </c>
      <c r="AD110" s="94">
        <v>2E-3</v>
      </c>
      <c r="AE110" s="94">
        <v>4.0000000000000001E-3</v>
      </c>
      <c r="AF110" s="94">
        <v>7.0000000000000001E-3</v>
      </c>
      <c r="AG110" s="94">
        <v>6.0000000000000001E-3</v>
      </c>
      <c r="AH110" s="94">
        <v>4.0000000000000001E-3</v>
      </c>
      <c r="AI110" s="94">
        <v>5.0000000000000001E-3</v>
      </c>
      <c r="AJ110" s="98">
        <v>5.0000000000000001E-3</v>
      </c>
      <c r="AK110" s="98">
        <v>5.0000000000000001E-3</v>
      </c>
      <c r="AL110" s="98">
        <v>5.0000000000000001E-3</v>
      </c>
      <c r="AM110" s="98">
        <v>5.0000000000000001E-3</v>
      </c>
      <c r="AN110" s="98">
        <v>5.0000000000000001E-3</v>
      </c>
      <c r="AO110" s="98">
        <v>5.0000000000000001E-3</v>
      </c>
      <c r="AP110" s="98">
        <v>5.0000000000000001E-3</v>
      </c>
      <c r="AQ110" s="98">
        <v>5.0000000000000001E-3</v>
      </c>
      <c r="AR110" s="98">
        <v>5.0000000000000001E-3</v>
      </c>
      <c r="AS110" s="98">
        <v>5.0000000000000001E-3</v>
      </c>
      <c r="AT110" s="98">
        <v>5.0000000000000001E-3</v>
      </c>
      <c r="AU110" s="98">
        <v>5.0000000000000001E-3</v>
      </c>
      <c r="AV110" s="98">
        <v>5.0000000000000001E-3</v>
      </c>
      <c r="AW110" s="98">
        <v>5.0000000000000001E-3</v>
      </c>
      <c r="AX110" s="98">
        <v>5.0000000000000001E-3</v>
      </c>
    </row>
    <row r="111" spans="1:50" s="11" customFormat="1" ht="15" x14ac:dyDescent="0.25">
      <c r="A111" s="56" t="s">
        <v>78</v>
      </c>
      <c r="B111" s="56" t="s">
        <v>79</v>
      </c>
      <c r="C111" s="145">
        <v>0</v>
      </c>
      <c r="D111" s="145">
        <v>0</v>
      </c>
      <c r="E111" s="93">
        <v>5.0000000000000001E-3</v>
      </c>
      <c r="F111" s="93">
        <v>6.0000000000000001E-3</v>
      </c>
      <c r="G111" s="93">
        <v>1.4E-2</v>
      </c>
      <c r="H111" s="93">
        <v>2.1000000000000001E-2</v>
      </c>
      <c r="I111" s="93">
        <v>2.8000000000000001E-2</v>
      </c>
      <c r="J111" s="93">
        <v>3.5000000000000003E-2</v>
      </c>
      <c r="K111" s="93">
        <v>4.2999999999999997E-2</v>
      </c>
      <c r="L111" s="93">
        <v>0.05</v>
      </c>
      <c r="M111" s="93">
        <v>5.7000000000000002E-2</v>
      </c>
      <c r="N111" s="93">
        <v>6.4000000000000001E-2</v>
      </c>
      <c r="O111" s="93">
        <v>7.6999999999999999E-2</v>
      </c>
      <c r="P111" s="93">
        <v>0.09</v>
      </c>
      <c r="Q111" s="93">
        <v>9.9000000000000005E-2</v>
      </c>
      <c r="R111" s="93">
        <v>0.111</v>
      </c>
      <c r="S111" s="93">
        <v>0.111</v>
      </c>
      <c r="T111" s="93">
        <v>7.8E-2</v>
      </c>
      <c r="U111" s="93">
        <v>4.5999999999999999E-2</v>
      </c>
      <c r="V111" s="93">
        <v>1.2999999999999999E-2</v>
      </c>
      <c r="W111" s="93">
        <v>1.0999999999999999E-2</v>
      </c>
      <c r="X111" s="93">
        <v>8.9999999999999993E-3</v>
      </c>
      <c r="Y111" s="93">
        <v>8.9999999999999993E-3</v>
      </c>
      <c r="Z111" s="93">
        <v>1.2999999999999999E-2</v>
      </c>
      <c r="AA111" s="93">
        <v>1.2E-2</v>
      </c>
      <c r="AB111" s="93">
        <v>0.01</v>
      </c>
      <c r="AC111" s="93">
        <v>0.01</v>
      </c>
      <c r="AD111" s="93">
        <v>8.0000000000000002E-3</v>
      </c>
      <c r="AE111" s="93">
        <v>8.0000000000000002E-3</v>
      </c>
      <c r="AF111" s="93">
        <v>8.9999999999999993E-3</v>
      </c>
      <c r="AG111" s="93">
        <v>7.0000000000000001E-3</v>
      </c>
      <c r="AH111" s="93">
        <v>7.0000000000000001E-3</v>
      </c>
      <c r="AI111" s="93">
        <v>6.0000000000000001E-3</v>
      </c>
      <c r="AJ111" s="100">
        <v>5.4000000000000003E-3</v>
      </c>
      <c r="AK111" s="100">
        <v>4.8000000000000004E-3</v>
      </c>
      <c r="AL111" s="100">
        <v>4.2000000000000006E-3</v>
      </c>
      <c r="AM111" s="100">
        <v>3.6000000000000008E-3</v>
      </c>
      <c r="AN111" s="100">
        <v>3.0000000000000009E-3</v>
      </c>
      <c r="AO111" s="100">
        <v>2.4000000000000011E-3</v>
      </c>
      <c r="AP111" s="100">
        <v>1.800000000000001E-3</v>
      </c>
      <c r="AQ111" s="100">
        <v>1.200000000000001E-3</v>
      </c>
      <c r="AR111" s="100">
        <v>6.0000000000000092E-4</v>
      </c>
      <c r="AS111" s="100">
        <v>0</v>
      </c>
      <c r="AT111" s="100">
        <v>0</v>
      </c>
      <c r="AU111" s="100">
        <v>0</v>
      </c>
      <c r="AV111" s="100">
        <v>0</v>
      </c>
      <c r="AW111" s="100">
        <v>0</v>
      </c>
      <c r="AX111" s="100">
        <v>0</v>
      </c>
    </row>
    <row r="112" spans="1:50" s="11" customFormat="1" ht="15" x14ac:dyDescent="0.25">
      <c r="A112" s="56"/>
      <c r="B112" s="56" t="s">
        <v>80</v>
      </c>
      <c r="C112" s="145">
        <v>50</v>
      </c>
      <c r="D112" s="145">
        <v>7</v>
      </c>
      <c r="E112" s="101">
        <v>5.0000000000000001E-3</v>
      </c>
      <c r="F112" s="101">
        <v>6.0000000000000001E-3</v>
      </c>
      <c r="G112" s="101">
        <v>1.4E-2</v>
      </c>
      <c r="H112" s="101">
        <v>2.1000000000000001E-2</v>
      </c>
      <c r="I112" s="101">
        <v>2.8000000000000001E-2</v>
      </c>
      <c r="J112" s="101">
        <v>3.5000000000000003E-2</v>
      </c>
      <c r="K112" s="101">
        <v>4.2999999999999997E-2</v>
      </c>
      <c r="L112" s="101">
        <v>0.05</v>
      </c>
      <c r="M112" s="101">
        <v>5.7000000000000002E-2</v>
      </c>
      <c r="N112" s="101">
        <v>6.4000000000000001E-2</v>
      </c>
      <c r="O112" s="101">
        <v>8.3000000000000004E-2</v>
      </c>
      <c r="P112" s="101">
        <v>9.6000000000000002E-2</v>
      </c>
      <c r="Q112" s="101">
        <v>0.11700000000000001</v>
      </c>
      <c r="R112" s="101">
        <v>0.13500000000000001</v>
      </c>
      <c r="S112" s="101">
        <v>0.13500000000000001</v>
      </c>
      <c r="T112" s="101">
        <v>0.12200000000000001</v>
      </c>
      <c r="U112" s="101">
        <v>0.10900000000000001</v>
      </c>
      <c r="V112" s="101">
        <v>9.6000000000000002E-2</v>
      </c>
      <c r="W112" s="101">
        <v>0.09</v>
      </c>
      <c r="X112" s="101">
        <v>8.5999999999999993E-2</v>
      </c>
      <c r="Y112" s="101">
        <v>8.5999999999999993E-2</v>
      </c>
      <c r="Z112" s="101">
        <v>8.5999999999999993E-2</v>
      </c>
      <c r="AA112" s="101">
        <v>8.2000000000000003E-2</v>
      </c>
      <c r="AB112" s="101">
        <v>8.2000000000000003E-2</v>
      </c>
      <c r="AC112" s="101">
        <v>7.8E-2</v>
      </c>
      <c r="AD112" s="101">
        <v>7.4999999999999997E-2</v>
      </c>
      <c r="AE112" s="101">
        <v>7.2999999999999995E-2</v>
      </c>
      <c r="AF112" s="101">
        <v>7.2999999999999995E-2</v>
      </c>
      <c r="AG112" s="101">
        <v>6.8000000000000005E-2</v>
      </c>
      <c r="AH112" s="101">
        <v>6.0999999999999999E-2</v>
      </c>
      <c r="AI112" s="101">
        <v>5.6000000000000001E-2</v>
      </c>
      <c r="AJ112" s="100">
        <v>5.6399999999999999E-2</v>
      </c>
      <c r="AK112" s="100">
        <v>5.6799999999999996E-2</v>
      </c>
      <c r="AL112" s="100">
        <v>5.7199999999999994E-2</v>
      </c>
      <c r="AM112" s="100">
        <v>5.7599999999999991E-2</v>
      </c>
      <c r="AN112" s="100">
        <v>5.7999999999999989E-2</v>
      </c>
      <c r="AO112" s="100">
        <v>5.8399999999999987E-2</v>
      </c>
      <c r="AP112" s="100">
        <v>5.8799999999999984E-2</v>
      </c>
      <c r="AQ112" s="100">
        <v>5.9199999999999982E-2</v>
      </c>
      <c r="AR112" s="100">
        <v>5.9599999999999979E-2</v>
      </c>
      <c r="AS112" s="100">
        <v>0.06</v>
      </c>
      <c r="AT112" s="100">
        <v>6.3E-2</v>
      </c>
      <c r="AU112" s="100">
        <v>6.6000000000000003E-2</v>
      </c>
      <c r="AV112" s="100">
        <v>6.9000000000000006E-2</v>
      </c>
      <c r="AW112" s="100">
        <v>7.2000000000000008E-2</v>
      </c>
      <c r="AX112" s="100">
        <v>7.5000000000000011E-2</v>
      </c>
    </row>
    <row r="113" spans="1:50" s="11" customFormat="1" ht="15" x14ac:dyDescent="0.25">
      <c r="A113" s="56"/>
      <c r="B113" s="56" t="s">
        <v>81</v>
      </c>
      <c r="C113" s="146" t="s">
        <v>37</v>
      </c>
      <c r="D113" s="146" t="s">
        <v>37</v>
      </c>
      <c r="E113" s="101">
        <v>7.0000000000000007E-2</v>
      </c>
      <c r="F113" s="101">
        <v>7.3999999999999996E-2</v>
      </c>
      <c r="G113" s="101">
        <v>7.6999999999999999E-2</v>
      </c>
      <c r="H113" s="101">
        <v>8.2000000000000003E-2</v>
      </c>
      <c r="I113" s="101">
        <v>8.5999999999999993E-2</v>
      </c>
      <c r="J113" s="101">
        <v>9.7000000000000003E-2</v>
      </c>
      <c r="K113" s="101">
        <v>0.107</v>
      </c>
      <c r="L113" s="101">
        <v>0.11799999999999999</v>
      </c>
      <c r="M113" s="101">
        <v>0.128</v>
      </c>
      <c r="N113" s="101">
        <v>0.13900000000000001</v>
      </c>
      <c r="O113" s="101">
        <v>0.14299999999999999</v>
      </c>
      <c r="P113" s="101">
        <v>0.14699999999999999</v>
      </c>
      <c r="Q113" s="101">
        <v>0.14899999999999999</v>
      </c>
      <c r="R113" s="101">
        <v>0.152</v>
      </c>
      <c r="S113" s="101">
        <v>0.152</v>
      </c>
      <c r="T113" s="101">
        <v>0.112</v>
      </c>
      <c r="U113" s="101">
        <v>7.0999999999999994E-2</v>
      </c>
      <c r="V113" s="101">
        <v>3.1E-2</v>
      </c>
      <c r="W113" s="101">
        <v>2.8000000000000001E-2</v>
      </c>
      <c r="X113" s="101">
        <v>2.5000000000000001E-2</v>
      </c>
      <c r="Y113" s="101">
        <v>2.5000000000000001E-2</v>
      </c>
      <c r="Z113" s="101">
        <v>0.02</v>
      </c>
      <c r="AA113" s="101">
        <v>1.9E-2</v>
      </c>
      <c r="AB113" s="101">
        <v>2.1999999999999999E-2</v>
      </c>
      <c r="AC113" s="101">
        <v>1.9E-2</v>
      </c>
      <c r="AD113" s="101">
        <v>1.9E-2</v>
      </c>
      <c r="AE113" s="101">
        <v>1.9E-2</v>
      </c>
      <c r="AF113" s="101">
        <v>1.7999999999999999E-2</v>
      </c>
      <c r="AG113" s="101">
        <v>2.5000000000000001E-2</v>
      </c>
      <c r="AH113" s="101">
        <v>0.02</v>
      </c>
      <c r="AI113" s="101">
        <v>1.4E-2</v>
      </c>
      <c r="AJ113" s="100">
        <v>1.3600000000000001E-2</v>
      </c>
      <c r="AK113" s="100">
        <v>1.3200000000000002E-2</v>
      </c>
      <c r="AL113" s="100">
        <v>1.2800000000000002E-2</v>
      </c>
      <c r="AM113" s="100">
        <v>1.2400000000000003E-2</v>
      </c>
      <c r="AN113" s="100">
        <v>1.2000000000000004E-2</v>
      </c>
      <c r="AO113" s="100">
        <v>1.1600000000000004E-2</v>
      </c>
      <c r="AP113" s="100">
        <v>1.1200000000000005E-2</v>
      </c>
      <c r="AQ113" s="100">
        <v>1.0800000000000006E-2</v>
      </c>
      <c r="AR113" s="100">
        <v>1.0400000000000006E-2</v>
      </c>
      <c r="AS113" s="100">
        <v>0.01</v>
      </c>
      <c r="AT113" s="100">
        <v>0.01</v>
      </c>
      <c r="AU113" s="100">
        <v>0.01</v>
      </c>
      <c r="AV113" s="100">
        <v>0.01</v>
      </c>
      <c r="AW113" s="100">
        <v>0.01</v>
      </c>
      <c r="AX113" s="100">
        <v>0.01</v>
      </c>
    </row>
    <row r="114" spans="1:50" s="11" customFormat="1" ht="15" x14ac:dyDescent="0.25">
      <c r="A114" s="56"/>
      <c r="B114" s="56" t="s">
        <v>82</v>
      </c>
      <c r="C114" s="145">
        <v>6</v>
      </c>
      <c r="D114" s="145">
        <v>6</v>
      </c>
      <c r="E114" s="101">
        <v>0.55500000000000005</v>
      </c>
      <c r="F114" s="101">
        <v>0.56599999999999995</v>
      </c>
      <c r="G114" s="101">
        <v>0.56499999999999995</v>
      </c>
      <c r="H114" s="101">
        <v>0.56399999999999995</v>
      </c>
      <c r="I114" s="101">
        <v>0.56200000000000006</v>
      </c>
      <c r="J114" s="101">
        <v>0.55900000000000005</v>
      </c>
      <c r="K114" s="101">
        <v>0.55600000000000005</v>
      </c>
      <c r="L114" s="101">
        <v>0.55300000000000005</v>
      </c>
      <c r="M114" s="101">
        <v>0.55000000000000004</v>
      </c>
      <c r="N114" s="101">
        <v>0.54700000000000004</v>
      </c>
      <c r="O114" s="101">
        <v>0.51100000000000001</v>
      </c>
      <c r="P114" s="101">
        <v>0.49399999999999999</v>
      </c>
      <c r="Q114" s="101">
        <v>0.46700000000000003</v>
      </c>
      <c r="R114" s="101">
        <v>0.44</v>
      </c>
      <c r="S114" s="101">
        <v>0.44</v>
      </c>
      <c r="T114" s="101">
        <v>0.54</v>
      </c>
      <c r="U114" s="101">
        <v>0.64</v>
      </c>
      <c r="V114" s="101">
        <v>0.71099999999999997</v>
      </c>
      <c r="W114" s="101">
        <v>0.70399999999999996</v>
      </c>
      <c r="X114" s="101">
        <v>0.69</v>
      </c>
      <c r="Y114" s="101">
        <v>0.69</v>
      </c>
      <c r="Z114" s="101">
        <v>0.67500000000000004</v>
      </c>
      <c r="AA114" s="101">
        <v>0.65800000000000003</v>
      </c>
      <c r="AB114" s="101">
        <v>0.626</v>
      </c>
      <c r="AC114" s="101">
        <v>0.59699999999999998</v>
      </c>
      <c r="AD114" s="101">
        <v>0.57999999999999996</v>
      </c>
      <c r="AE114" s="101">
        <v>0.55300000000000005</v>
      </c>
      <c r="AF114" s="101">
        <v>0.59499999999999997</v>
      </c>
      <c r="AG114" s="101">
        <v>0.57899999999999996</v>
      </c>
      <c r="AH114" s="101">
        <v>0.57899999999999996</v>
      </c>
      <c r="AI114" s="101">
        <v>0.58299999999999996</v>
      </c>
      <c r="AJ114" s="100">
        <v>0.54469999999999996</v>
      </c>
      <c r="AK114" s="100">
        <v>0.50639999999999996</v>
      </c>
      <c r="AL114" s="100">
        <v>0.46809999999999996</v>
      </c>
      <c r="AM114" s="100">
        <v>0.42979999999999996</v>
      </c>
      <c r="AN114" s="100">
        <v>0.39149999999999996</v>
      </c>
      <c r="AO114" s="100">
        <v>0.35319999999999996</v>
      </c>
      <c r="AP114" s="100">
        <v>0.31489999999999996</v>
      </c>
      <c r="AQ114" s="100">
        <v>0.27659999999999996</v>
      </c>
      <c r="AR114" s="100">
        <v>0.23829999999999996</v>
      </c>
      <c r="AS114" s="100">
        <v>0.2</v>
      </c>
      <c r="AT114" s="100">
        <v>0.18000000000000002</v>
      </c>
      <c r="AU114" s="100">
        <v>0.16000000000000003</v>
      </c>
      <c r="AV114" s="100">
        <v>0.14000000000000004</v>
      </c>
      <c r="AW114" s="100">
        <v>0.12000000000000004</v>
      </c>
      <c r="AX114" s="100">
        <v>0.10000000000000003</v>
      </c>
    </row>
    <row r="115" spans="1:50" s="11" customFormat="1" ht="15" x14ac:dyDescent="0.25">
      <c r="A115" s="56"/>
      <c r="B115" s="56" t="s">
        <v>83</v>
      </c>
      <c r="C115" s="145">
        <v>6</v>
      </c>
      <c r="D115" s="145">
        <v>6</v>
      </c>
      <c r="E115" s="101">
        <v>4.9000000000000002E-2</v>
      </c>
      <c r="F115" s="101">
        <v>5.5E-2</v>
      </c>
      <c r="G115" s="101">
        <v>6.0999999999999999E-2</v>
      </c>
      <c r="H115" s="101">
        <v>6.7000000000000004E-2</v>
      </c>
      <c r="I115" s="101">
        <v>7.3999999999999996E-2</v>
      </c>
      <c r="J115" s="101">
        <v>0.08</v>
      </c>
      <c r="K115" s="101">
        <v>8.5000000000000006E-2</v>
      </c>
      <c r="L115" s="101">
        <v>9.0999999999999998E-2</v>
      </c>
      <c r="M115" s="101">
        <v>9.8000000000000004E-2</v>
      </c>
      <c r="N115" s="101">
        <v>0.104</v>
      </c>
      <c r="O115" s="101">
        <v>0.104</v>
      </c>
      <c r="P115" s="101">
        <v>0.10100000000000001</v>
      </c>
      <c r="Q115" s="101">
        <v>0.1</v>
      </c>
      <c r="R115" s="101">
        <v>9.8000000000000004E-2</v>
      </c>
      <c r="S115" s="101">
        <v>9.8000000000000004E-2</v>
      </c>
      <c r="T115" s="101">
        <v>9.8000000000000004E-2</v>
      </c>
      <c r="U115" s="101">
        <v>9.7000000000000003E-2</v>
      </c>
      <c r="V115" s="101">
        <v>9.7000000000000003E-2</v>
      </c>
      <c r="W115" s="101">
        <v>9.7000000000000003E-2</v>
      </c>
      <c r="X115" s="101">
        <v>0.1</v>
      </c>
      <c r="Y115" s="101">
        <v>0.1</v>
      </c>
      <c r="Z115" s="101">
        <v>9.7000000000000003E-2</v>
      </c>
      <c r="AA115" s="101">
        <v>9.0999999999999998E-2</v>
      </c>
      <c r="AB115" s="101">
        <v>9.6000000000000002E-2</v>
      </c>
      <c r="AC115" s="101">
        <v>8.1000000000000003E-2</v>
      </c>
      <c r="AD115" s="101">
        <v>0.08</v>
      </c>
      <c r="AE115" s="101">
        <v>7.3999999999999996E-2</v>
      </c>
      <c r="AF115" s="101">
        <v>0</v>
      </c>
      <c r="AG115" s="101">
        <v>0</v>
      </c>
      <c r="AH115" s="101">
        <v>0</v>
      </c>
      <c r="AI115" s="101">
        <v>0</v>
      </c>
      <c r="AJ115" s="100">
        <v>0</v>
      </c>
      <c r="AK115" s="100">
        <v>0</v>
      </c>
      <c r="AL115" s="100">
        <v>0</v>
      </c>
      <c r="AM115" s="100">
        <v>0</v>
      </c>
      <c r="AN115" s="100">
        <v>0</v>
      </c>
      <c r="AO115" s="100">
        <v>0</v>
      </c>
      <c r="AP115" s="100">
        <v>0</v>
      </c>
      <c r="AQ115" s="100">
        <v>0</v>
      </c>
      <c r="AR115" s="100">
        <v>0</v>
      </c>
      <c r="AS115" s="100">
        <v>0</v>
      </c>
      <c r="AT115" s="100">
        <v>0</v>
      </c>
      <c r="AU115" s="100">
        <v>0</v>
      </c>
      <c r="AV115" s="100">
        <v>0</v>
      </c>
      <c r="AW115" s="100">
        <v>0</v>
      </c>
      <c r="AX115" s="100">
        <v>0</v>
      </c>
    </row>
    <row r="116" spans="1:50" s="11" customFormat="1" ht="15" x14ac:dyDescent="0.25">
      <c r="A116" s="56"/>
      <c r="B116" s="56" t="s">
        <v>84</v>
      </c>
      <c r="C116" s="146" t="s">
        <v>37</v>
      </c>
      <c r="D116" s="146" t="s">
        <v>37</v>
      </c>
      <c r="E116" s="101">
        <v>0.316</v>
      </c>
      <c r="F116" s="101">
        <v>0.29299999999999998</v>
      </c>
      <c r="G116" s="101">
        <v>0.26900000000000002</v>
      </c>
      <c r="H116" s="101">
        <v>0.245</v>
      </c>
      <c r="I116" s="101">
        <v>0.222</v>
      </c>
      <c r="J116" s="101">
        <v>0.19400000000000001</v>
      </c>
      <c r="K116" s="101">
        <v>0.16600000000000001</v>
      </c>
      <c r="L116" s="101">
        <v>0.13800000000000001</v>
      </c>
      <c r="M116" s="101">
        <v>0.11</v>
      </c>
      <c r="N116" s="101">
        <v>8.2000000000000003E-2</v>
      </c>
      <c r="O116" s="101">
        <v>8.2000000000000003E-2</v>
      </c>
      <c r="P116" s="101">
        <v>7.1999999999999995E-2</v>
      </c>
      <c r="Q116" s="101">
        <v>6.8000000000000005E-2</v>
      </c>
      <c r="R116" s="101">
        <v>6.4000000000000001E-2</v>
      </c>
      <c r="S116" s="101">
        <v>6.4000000000000001E-2</v>
      </c>
      <c r="T116" s="101">
        <v>0.05</v>
      </c>
      <c r="U116" s="101">
        <v>3.6999999999999998E-2</v>
      </c>
      <c r="V116" s="101">
        <v>2.3E-2</v>
      </c>
      <c r="W116" s="101">
        <v>1.6E-2</v>
      </c>
      <c r="X116" s="101">
        <v>0.01</v>
      </c>
      <c r="Y116" s="101">
        <v>0.01</v>
      </c>
      <c r="Z116" s="101">
        <v>2E-3</v>
      </c>
      <c r="AA116" s="101">
        <v>2E-3</v>
      </c>
      <c r="AB116" s="101">
        <v>2E-3</v>
      </c>
      <c r="AC116" s="101">
        <v>2E-3</v>
      </c>
      <c r="AD116" s="101">
        <v>2E-3</v>
      </c>
      <c r="AE116" s="101">
        <v>1E-3</v>
      </c>
      <c r="AF116" s="101">
        <v>2E-3</v>
      </c>
      <c r="AG116" s="101">
        <v>3.0000000000000001E-3</v>
      </c>
      <c r="AH116" s="101">
        <v>3.0000000000000001E-3</v>
      </c>
      <c r="AI116" s="101">
        <v>3.0000000000000001E-3</v>
      </c>
      <c r="AJ116" s="100">
        <v>2.7000000000000001E-3</v>
      </c>
      <c r="AK116" s="100">
        <v>2.4000000000000002E-3</v>
      </c>
      <c r="AL116" s="100">
        <v>2.1000000000000003E-3</v>
      </c>
      <c r="AM116" s="100">
        <v>1.8000000000000004E-3</v>
      </c>
      <c r="AN116" s="100">
        <v>1.5000000000000005E-3</v>
      </c>
      <c r="AO116" s="100">
        <v>1.2000000000000005E-3</v>
      </c>
      <c r="AP116" s="100">
        <v>9.0000000000000052E-4</v>
      </c>
      <c r="AQ116" s="100">
        <v>6.0000000000000049E-4</v>
      </c>
      <c r="AR116" s="100">
        <v>3.0000000000000046E-4</v>
      </c>
      <c r="AS116" s="100">
        <v>0</v>
      </c>
      <c r="AT116" s="100">
        <v>0</v>
      </c>
      <c r="AU116" s="100">
        <v>0</v>
      </c>
      <c r="AV116" s="100">
        <v>0</v>
      </c>
      <c r="AW116" s="100">
        <v>0</v>
      </c>
      <c r="AX116" s="100">
        <v>0</v>
      </c>
    </row>
    <row r="117" spans="1:50" s="11" customFormat="1" ht="15" x14ac:dyDescent="0.25">
      <c r="A117" s="133"/>
      <c r="B117" s="57" t="s">
        <v>85</v>
      </c>
      <c r="C117" s="58">
        <v>6</v>
      </c>
      <c r="D117" s="58">
        <v>6</v>
      </c>
      <c r="E117" s="94">
        <v>0</v>
      </c>
      <c r="F117" s="94">
        <v>0</v>
      </c>
      <c r="G117" s="94">
        <v>0</v>
      </c>
      <c r="H117" s="94">
        <v>0</v>
      </c>
      <c r="I117" s="94">
        <v>0</v>
      </c>
      <c r="J117" s="94">
        <v>0</v>
      </c>
      <c r="K117" s="94">
        <v>0</v>
      </c>
      <c r="L117" s="94">
        <v>0</v>
      </c>
      <c r="M117" s="94">
        <v>0</v>
      </c>
      <c r="N117" s="94">
        <v>0</v>
      </c>
      <c r="O117" s="94">
        <v>0</v>
      </c>
      <c r="P117" s="94">
        <v>0</v>
      </c>
      <c r="Q117" s="94">
        <v>0</v>
      </c>
      <c r="R117" s="94">
        <v>0</v>
      </c>
      <c r="S117" s="94">
        <v>0</v>
      </c>
      <c r="T117" s="94">
        <v>0</v>
      </c>
      <c r="U117" s="94">
        <v>0</v>
      </c>
      <c r="V117" s="94">
        <v>2.9000000000000001E-2</v>
      </c>
      <c r="W117" s="94">
        <v>5.3999999999999999E-2</v>
      </c>
      <c r="X117" s="94">
        <v>0.08</v>
      </c>
      <c r="Y117" s="94">
        <v>0.08</v>
      </c>
      <c r="Z117" s="94">
        <v>0.107</v>
      </c>
      <c r="AA117" s="94">
        <v>0.13600000000000001</v>
      </c>
      <c r="AB117" s="94">
        <v>0.16200000000000001</v>
      </c>
      <c r="AC117" s="94">
        <v>0.21299999999999999</v>
      </c>
      <c r="AD117" s="94">
        <v>0.23599999999999999</v>
      </c>
      <c r="AE117" s="94">
        <v>0.27200000000000002</v>
      </c>
      <c r="AF117" s="94">
        <v>0.30299999999999999</v>
      </c>
      <c r="AG117" s="94">
        <v>0.318</v>
      </c>
      <c r="AH117" s="94">
        <v>0.33</v>
      </c>
      <c r="AI117" s="94">
        <v>0.33800000000000002</v>
      </c>
      <c r="AJ117" s="98">
        <v>0.37720000000000004</v>
      </c>
      <c r="AK117" s="98">
        <v>0.41640000000000005</v>
      </c>
      <c r="AL117" s="98">
        <v>0.45560000000000006</v>
      </c>
      <c r="AM117" s="98">
        <v>0.49480000000000007</v>
      </c>
      <c r="AN117" s="98">
        <v>0.53400000000000003</v>
      </c>
      <c r="AO117" s="98">
        <v>0.57320000000000004</v>
      </c>
      <c r="AP117" s="98">
        <v>0.61240000000000006</v>
      </c>
      <c r="AQ117" s="98">
        <v>0.65160000000000007</v>
      </c>
      <c r="AR117" s="98">
        <v>0.69080000000000008</v>
      </c>
      <c r="AS117" s="98">
        <v>0.73</v>
      </c>
      <c r="AT117" s="98">
        <v>0.747</v>
      </c>
      <c r="AU117" s="98">
        <v>0.76400000000000001</v>
      </c>
      <c r="AV117" s="98">
        <v>0.78100000000000003</v>
      </c>
      <c r="AW117" s="98">
        <v>0.79800000000000004</v>
      </c>
      <c r="AX117" s="98">
        <v>0.81500000000000006</v>
      </c>
    </row>
    <row r="118" spans="1:50" s="11" customFormat="1" ht="15" x14ac:dyDescent="0.25">
      <c r="A118" s="133" t="s">
        <v>264</v>
      </c>
      <c r="B118" s="111" t="s">
        <v>265</v>
      </c>
      <c r="C118" s="134" t="s">
        <v>37</v>
      </c>
      <c r="D118" s="134"/>
      <c r="E118" s="101">
        <v>0</v>
      </c>
      <c r="F118" s="101">
        <v>0</v>
      </c>
      <c r="G118" s="101">
        <v>0</v>
      </c>
      <c r="H118" s="101">
        <v>0</v>
      </c>
      <c r="I118" s="101">
        <v>0</v>
      </c>
      <c r="J118" s="101">
        <v>0</v>
      </c>
      <c r="K118" s="101">
        <v>0</v>
      </c>
      <c r="L118" s="101">
        <v>0</v>
      </c>
      <c r="M118" s="101">
        <v>0</v>
      </c>
      <c r="N118" s="101">
        <v>0</v>
      </c>
      <c r="O118" s="101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1">
        <v>0</v>
      </c>
      <c r="W118" s="101">
        <v>0</v>
      </c>
      <c r="X118" s="101">
        <v>0</v>
      </c>
      <c r="Y118" s="101">
        <v>0</v>
      </c>
      <c r="Z118" s="101">
        <v>0</v>
      </c>
      <c r="AA118" s="101">
        <v>0</v>
      </c>
      <c r="AB118" s="101">
        <v>0</v>
      </c>
      <c r="AC118" s="101">
        <v>0</v>
      </c>
      <c r="AD118" s="101">
        <v>0</v>
      </c>
      <c r="AE118" s="101">
        <v>0</v>
      </c>
      <c r="AF118" s="101">
        <v>0</v>
      </c>
      <c r="AG118" s="101">
        <v>0</v>
      </c>
      <c r="AH118" s="101">
        <v>0</v>
      </c>
      <c r="AI118" s="101">
        <v>1.7000000000000001E-2</v>
      </c>
      <c r="AJ118" s="100">
        <v>1.7000000000000001E-2</v>
      </c>
      <c r="AK118" s="100">
        <v>1.7000000000000001E-2</v>
      </c>
      <c r="AL118" s="100">
        <v>1.7000000000000001E-2</v>
      </c>
      <c r="AM118" s="100">
        <v>1.7000000000000001E-2</v>
      </c>
      <c r="AN118" s="100">
        <v>1.7000000000000001E-2</v>
      </c>
      <c r="AO118" s="100">
        <v>1.7000000000000001E-2</v>
      </c>
      <c r="AP118" s="100">
        <v>1.7000000000000001E-2</v>
      </c>
      <c r="AQ118" s="100">
        <v>1.7000000000000001E-2</v>
      </c>
      <c r="AR118" s="100">
        <v>1.7000000000000001E-2</v>
      </c>
      <c r="AS118" s="100">
        <v>1.7000000000000001E-2</v>
      </c>
      <c r="AT118" s="100">
        <v>1.7000000000000001E-2</v>
      </c>
      <c r="AU118" s="100">
        <v>1.7000000000000001E-2</v>
      </c>
      <c r="AV118" s="100">
        <v>1.7000000000000001E-2</v>
      </c>
      <c r="AW118" s="100">
        <v>1.7000000000000001E-2</v>
      </c>
      <c r="AX118" s="100">
        <v>1.7000000000000001E-2</v>
      </c>
    </row>
    <row r="119" spans="1:50" s="11" customFormat="1" ht="15" x14ac:dyDescent="0.25">
      <c r="A119" s="133"/>
      <c r="B119" s="111" t="s">
        <v>266</v>
      </c>
      <c r="C119" s="134" t="s">
        <v>37</v>
      </c>
      <c r="D119" s="134"/>
      <c r="E119" s="101">
        <v>0</v>
      </c>
      <c r="F119" s="101">
        <v>0</v>
      </c>
      <c r="G119" s="101">
        <v>0</v>
      </c>
      <c r="H119" s="101">
        <v>0</v>
      </c>
      <c r="I119" s="101">
        <v>0</v>
      </c>
      <c r="J119" s="101">
        <v>0</v>
      </c>
      <c r="K119" s="101">
        <v>0</v>
      </c>
      <c r="L119" s="101">
        <v>0</v>
      </c>
      <c r="M119" s="101">
        <v>0</v>
      </c>
      <c r="N119" s="101">
        <v>0</v>
      </c>
      <c r="O119" s="101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01">
        <v>0</v>
      </c>
      <c r="W119" s="101">
        <v>0</v>
      </c>
      <c r="X119" s="101">
        <v>0</v>
      </c>
      <c r="Y119" s="101">
        <v>0</v>
      </c>
      <c r="Z119" s="101">
        <v>0</v>
      </c>
      <c r="AA119" s="101">
        <v>0</v>
      </c>
      <c r="AB119" s="101">
        <v>0</v>
      </c>
      <c r="AC119" s="101">
        <v>0</v>
      </c>
      <c r="AD119" s="101">
        <v>0</v>
      </c>
      <c r="AE119" s="101">
        <v>0</v>
      </c>
      <c r="AF119" s="101">
        <v>0</v>
      </c>
      <c r="AG119" s="101">
        <v>0</v>
      </c>
      <c r="AH119" s="101">
        <v>0.13300000000000001</v>
      </c>
      <c r="AI119" s="101">
        <v>0.36499999999999999</v>
      </c>
      <c r="AJ119" s="100">
        <v>0.36499999999999999</v>
      </c>
      <c r="AK119" s="100">
        <v>0.36499999999999999</v>
      </c>
      <c r="AL119" s="100">
        <v>0.36499999999999999</v>
      </c>
      <c r="AM119" s="100">
        <v>0.36499999999999999</v>
      </c>
      <c r="AN119" s="100">
        <v>0.36499999999999999</v>
      </c>
      <c r="AO119" s="100">
        <v>0.36499999999999999</v>
      </c>
      <c r="AP119" s="100">
        <v>0.36499999999999999</v>
      </c>
      <c r="AQ119" s="100">
        <v>0.36499999999999999</v>
      </c>
      <c r="AR119" s="100">
        <v>0.36499999999999999</v>
      </c>
      <c r="AS119" s="100">
        <v>0.36499999999999999</v>
      </c>
      <c r="AT119" s="100">
        <v>0.36499999999999999</v>
      </c>
      <c r="AU119" s="100">
        <v>0.36499999999999999</v>
      </c>
      <c r="AV119" s="100">
        <v>0.36499999999999999</v>
      </c>
      <c r="AW119" s="100">
        <v>0.36499999999999999</v>
      </c>
      <c r="AX119" s="100">
        <v>0.36499999999999999</v>
      </c>
    </row>
    <row r="120" spans="1:50" s="11" customFormat="1" ht="15" x14ac:dyDescent="0.25">
      <c r="A120" s="57"/>
      <c r="B120" s="10" t="s">
        <v>267</v>
      </c>
      <c r="C120" s="58" t="s">
        <v>37</v>
      </c>
      <c r="D120" s="58"/>
      <c r="E120" s="94">
        <v>0</v>
      </c>
      <c r="F120" s="94">
        <v>0</v>
      </c>
      <c r="G120" s="94">
        <v>0</v>
      </c>
      <c r="H120" s="94">
        <v>0</v>
      </c>
      <c r="I120" s="94">
        <v>0</v>
      </c>
      <c r="J120" s="94">
        <v>0</v>
      </c>
      <c r="K120" s="94">
        <v>0</v>
      </c>
      <c r="L120" s="94">
        <v>0</v>
      </c>
      <c r="M120" s="94">
        <v>0</v>
      </c>
      <c r="N120" s="94">
        <v>0</v>
      </c>
      <c r="O120" s="94">
        <v>0</v>
      </c>
      <c r="P120" s="94">
        <v>0</v>
      </c>
      <c r="Q120" s="94">
        <v>0</v>
      </c>
      <c r="R120" s="94">
        <v>0</v>
      </c>
      <c r="S120" s="94">
        <v>0</v>
      </c>
      <c r="T120" s="94">
        <v>0</v>
      </c>
      <c r="U120" s="94">
        <v>0</v>
      </c>
      <c r="V120" s="94">
        <v>0</v>
      </c>
      <c r="W120" s="94">
        <v>0</v>
      </c>
      <c r="X120" s="94">
        <v>0</v>
      </c>
      <c r="Y120" s="94">
        <v>0</v>
      </c>
      <c r="Z120" s="94">
        <v>0</v>
      </c>
      <c r="AA120" s="94">
        <v>0</v>
      </c>
      <c r="AB120" s="94">
        <v>0</v>
      </c>
      <c r="AC120" s="94">
        <v>0</v>
      </c>
      <c r="AD120" s="94">
        <v>0</v>
      </c>
      <c r="AE120" s="94">
        <v>0</v>
      </c>
      <c r="AF120" s="94">
        <v>0</v>
      </c>
      <c r="AG120" s="94">
        <v>0</v>
      </c>
      <c r="AH120" s="94">
        <v>0.86699999999999999</v>
      </c>
      <c r="AI120" s="94">
        <v>0.61799999999999999</v>
      </c>
      <c r="AJ120" s="98">
        <v>0.61799999999999999</v>
      </c>
      <c r="AK120" s="98">
        <v>0.61799999999999999</v>
      </c>
      <c r="AL120" s="98">
        <v>0.61799999999999999</v>
      </c>
      <c r="AM120" s="98">
        <v>0.61799999999999999</v>
      </c>
      <c r="AN120" s="98">
        <v>0.61799999999999999</v>
      </c>
      <c r="AO120" s="98">
        <v>0.61799999999999999</v>
      </c>
      <c r="AP120" s="98">
        <v>0.61799999999999999</v>
      </c>
      <c r="AQ120" s="98">
        <v>0.61799999999999999</v>
      </c>
      <c r="AR120" s="98">
        <v>0.61799999999999999</v>
      </c>
      <c r="AS120" s="98">
        <v>0.61799999999999999</v>
      </c>
      <c r="AT120" s="98">
        <v>0.61799999999999999</v>
      </c>
      <c r="AU120" s="98">
        <v>0.61799999999999999</v>
      </c>
      <c r="AV120" s="98">
        <v>0.61799999999999999</v>
      </c>
      <c r="AW120" s="98">
        <v>0.61799999999999999</v>
      </c>
      <c r="AX120" s="98">
        <v>0.61799999999999999</v>
      </c>
    </row>
    <row r="121" spans="1:50" s="11" customFormat="1" ht="15" x14ac:dyDescent="0.25">
      <c r="A121" s="56" t="s">
        <v>111</v>
      </c>
      <c r="B121" s="56" t="s">
        <v>86</v>
      </c>
      <c r="C121" s="145">
        <v>50</v>
      </c>
      <c r="D121" s="145">
        <v>7</v>
      </c>
      <c r="E121" s="101">
        <v>0.56699999999999995</v>
      </c>
      <c r="F121" s="101">
        <v>0.57999999999999996</v>
      </c>
      <c r="G121" s="101">
        <v>0.59499999999999997</v>
      </c>
      <c r="H121" s="101">
        <v>0.61</v>
      </c>
      <c r="I121" s="101">
        <v>0.625</v>
      </c>
      <c r="J121" s="101">
        <v>0.64</v>
      </c>
      <c r="K121" s="101">
        <v>0.65500000000000003</v>
      </c>
      <c r="L121" s="101">
        <v>0.67</v>
      </c>
      <c r="M121" s="101">
        <v>0.68500000000000005</v>
      </c>
      <c r="N121" s="101">
        <v>0.7</v>
      </c>
      <c r="O121" s="101">
        <v>0.71</v>
      </c>
      <c r="P121" s="101">
        <v>0.74</v>
      </c>
      <c r="Q121" s="101">
        <v>0.749</v>
      </c>
      <c r="R121" s="101">
        <v>0.76600000000000001</v>
      </c>
      <c r="S121" s="101">
        <v>0.76600000000000001</v>
      </c>
      <c r="T121" s="101">
        <v>0.76800000000000002</v>
      </c>
      <c r="U121" s="101">
        <v>0.77</v>
      </c>
      <c r="V121" s="101">
        <v>0.77200000000000002</v>
      </c>
      <c r="W121" s="101">
        <v>0.78100000000000003</v>
      </c>
      <c r="X121" s="101">
        <v>0.76900000000000002</v>
      </c>
      <c r="Y121" s="101">
        <v>0.79600000000000004</v>
      </c>
      <c r="Z121" s="101">
        <v>0.8</v>
      </c>
      <c r="AA121" s="101">
        <v>0.80900000000000005</v>
      </c>
      <c r="AB121" s="101">
        <v>0.80100000000000005</v>
      </c>
      <c r="AC121" s="101">
        <v>0.81299999999999994</v>
      </c>
      <c r="AD121" s="101">
        <v>0.81299999999999994</v>
      </c>
      <c r="AE121" s="101">
        <v>0.81699999999999995</v>
      </c>
      <c r="AF121" s="101">
        <v>0.82199999999999995</v>
      </c>
      <c r="AG121" s="101">
        <v>0.83199999999999996</v>
      </c>
      <c r="AH121" s="101">
        <v>0.83599999999999997</v>
      </c>
      <c r="AI121" s="101">
        <v>0.83899999999999997</v>
      </c>
      <c r="AJ121" s="100">
        <v>0.82109999999999994</v>
      </c>
      <c r="AK121" s="100">
        <v>0.80319999999999991</v>
      </c>
      <c r="AL121" s="100">
        <v>0.78529999999999989</v>
      </c>
      <c r="AM121" s="100">
        <v>0.76739999999999986</v>
      </c>
      <c r="AN121" s="100">
        <v>0.74949999999999983</v>
      </c>
      <c r="AO121" s="100">
        <v>0.73159999999999981</v>
      </c>
      <c r="AP121" s="100">
        <v>0.71369999999999978</v>
      </c>
      <c r="AQ121" s="100">
        <v>0.69579999999999975</v>
      </c>
      <c r="AR121" s="100">
        <v>0.67789999999999973</v>
      </c>
      <c r="AS121" s="100">
        <v>0.66</v>
      </c>
      <c r="AT121" s="100">
        <v>0.61399999999999999</v>
      </c>
      <c r="AU121" s="100">
        <v>0.56799999999999995</v>
      </c>
      <c r="AV121" s="100">
        <v>0.52199999999999991</v>
      </c>
      <c r="AW121" s="100">
        <v>0.47599999999999992</v>
      </c>
      <c r="AX121" s="100">
        <v>0.42999999999999994</v>
      </c>
    </row>
    <row r="122" spans="1:50" s="11" customFormat="1" ht="15" x14ac:dyDescent="0.25">
      <c r="A122" s="56"/>
      <c r="B122" s="56" t="s">
        <v>87</v>
      </c>
      <c r="C122" s="145">
        <v>160</v>
      </c>
      <c r="D122" s="145">
        <v>7</v>
      </c>
      <c r="E122" s="101">
        <v>0.17499999999999999</v>
      </c>
      <c r="F122" s="101">
        <v>0.2</v>
      </c>
      <c r="G122" s="101">
        <v>0.20599999999999999</v>
      </c>
      <c r="H122" s="101">
        <v>0.21299999999999999</v>
      </c>
      <c r="I122" s="101">
        <v>0.219</v>
      </c>
      <c r="J122" s="101">
        <v>0.22500000000000001</v>
      </c>
      <c r="K122" s="101">
        <v>0.23100000000000001</v>
      </c>
      <c r="L122" s="101">
        <v>0.23799999999999999</v>
      </c>
      <c r="M122" s="101">
        <v>0.24399999999999999</v>
      </c>
      <c r="N122" s="101">
        <v>0.25</v>
      </c>
      <c r="O122" s="101">
        <v>0.24</v>
      </c>
      <c r="P122" s="101">
        <v>0.22</v>
      </c>
      <c r="Q122" s="101">
        <v>0.20899999999999999</v>
      </c>
      <c r="R122" s="101">
        <v>0.19500000000000001</v>
      </c>
      <c r="S122" s="101">
        <v>0.19500000000000001</v>
      </c>
      <c r="T122" s="101">
        <v>0.192</v>
      </c>
      <c r="U122" s="101">
        <v>0.19</v>
      </c>
      <c r="V122" s="101">
        <v>0.187</v>
      </c>
      <c r="W122" s="101">
        <v>0.186</v>
      </c>
      <c r="X122" s="101">
        <v>0.19700000000000001</v>
      </c>
      <c r="Y122" s="101">
        <v>0.20400000000000001</v>
      </c>
      <c r="Z122" s="101">
        <v>0.2</v>
      </c>
      <c r="AA122" s="101">
        <v>0.191</v>
      </c>
      <c r="AB122" s="101">
        <v>0.19900000000000001</v>
      </c>
      <c r="AC122" s="101">
        <v>0.187</v>
      </c>
      <c r="AD122" s="101">
        <v>0.187</v>
      </c>
      <c r="AE122" s="101">
        <v>0.183</v>
      </c>
      <c r="AF122" s="101">
        <v>0.17799999999999999</v>
      </c>
      <c r="AG122" s="101">
        <v>0.16800000000000001</v>
      </c>
      <c r="AH122" s="101">
        <v>0.16400000000000001</v>
      </c>
      <c r="AI122" s="101">
        <v>0.161</v>
      </c>
      <c r="AJ122" s="100">
        <v>0.15790000000000001</v>
      </c>
      <c r="AK122" s="100">
        <v>0.15480000000000002</v>
      </c>
      <c r="AL122" s="100">
        <v>0.15170000000000003</v>
      </c>
      <c r="AM122" s="100">
        <v>0.14860000000000004</v>
      </c>
      <c r="AN122" s="100">
        <v>0.14550000000000005</v>
      </c>
      <c r="AO122" s="100">
        <v>0.14240000000000005</v>
      </c>
      <c r="AP122" s="100">
        <v>0.13930000000000006</v>
      </c>
      <c r="AQ122" s="100">
        <v>0.13620000000000007</v>
      </c>
      <c r="AR122" s="100">
        <v>0.13310000000000008</v>
      </c>
      <c r="AS122" s="100">
        <v>0.13</v>
      </c>
      <c r="AT122" s="100">
        <v>0.122</v>
      </c>
      <c r="AU122" s="100">
        <v>0.11399999999999999</v>
      </c>
      <c r="AV122" s="100">
        <v>0.10599999999999998</v>
      </c>
      <c r="AW122" s="100">
        <v>9.7999999999999976E-2</v>
      </c>
      <c r="AX122" s="100">
        <v>8.9999999999999969E-2</v>
      </c>
    </row>
    <row r="123" spans="1:50" s="11" customFormat="1" ht="15" x14ac:dyDescent="0.25">
      <c r="A123" s="56"/>
      <c r="B123" s="56" t="s">
        <v>88</v>
      </c>
      <c r="C123" s="146" t="s">
        <v>37</v>
      </c>
      <c r="D123" s="146" t="s">
        <v>37</v>
      </c>
      <c r="E123" s="101">
        <v>0.25800000000000001</v>
      </c>
      <c r="F123" s="101">
        <v>0.22</v>
      </c>
      <c r="G123" s="101">
        <v>0.19900000000000001</v>
      </c>
      <c r="H123" s="101">
        <v>0.17699999999999999</v>
      </c>
      <c r="I123" s="101">
        <v>0.156</v>
      </c>
      <c r="J123" s="101">
        <v>0.13500000000000001</v>
      </c>
      <c r="K123" s="101">
        <v>0.114</v>
      </c>
      <c r="L123" s="101">
        <v>9.1999999999999998E-2</v>
      </c>
      <c r="M123" s="101">
        <v>7.0999999999999994E-2</v>
      </c>
      <c r="N123" s="101">
        <v>0.05</v>
      </c>
      <c r="O123" s="101">
        <v>0.05</v>
      </c>
      <c r="P123" s="101">
        <v>0.04</v>
      </c>
      <c r="Q123" s="101">
        <v>4.2000000000000003E-2</v>
      </c>
      <c r="R123" s="101">
        <v>3.9E-2</v>
      </c>
      <c r="S123" s="101">
        <v>3.9E-2</v>
      </c>
      <c r="T123" s="101">
        <v>3.1E-2</v>
      </c>
      <c r="U123" s="101">
        <v>2.1999999999999999E-2</v>
      </c>
      <c r="V123" s="101">
        <v>1.4E-2</v>
      </c>
      <c r="W123" s="101">
        <v>8.9999999999999993E-3</v>
      </c>
      <c r="X123" s="101">
        <v>7.0000000000000001E-3</v>
      </c>
      <c r="Y123" s="101">
        <v>0</v>
      </c>
      <c r="Z123" s="101">
        <v>0</v>
      </c>
      <c r="AA123" s="101">
        <v>0</v>
      </c>
      <c r="AB123" s="101">
        <v>0</v>
      </c>
      <c r="AC123" s="101">
        <v>0</v>
      </c>
      <c r="AD123" s="101">
        <v>0</v>
      </c>
      <c r="AE123" s="101">
        <v>0</v>
      </c>
      <c r="AF123" s="101">
        <v>0</v>
      </c>
      <c r="AG123" s="101">
        <v>0</v>
      </c>
      <c r="AH123" s="101">
        <v>0</v>
      </c>
      <c r="AI123" s="101">
        <v>0</v>
      </c>
      <c r="AJ123" s="100">
        <v>7.000000000000001E-3</v>
      </c>
      <c r="AK123" s="100">
        <v>1.4000000000000002E-2</v>
      </c>
      <c r="AL123" s="100">
        <v>2.1000000000000005E-2</v>
      </c>
      <c r="AM123" s="100">
        <v>2.8000000000000004E-2</v>
      </c>
      <c r="AN123" s="100">
        <v>3.5000000000000003E-2</v>
      </c>
      <c r="AO123" s="100">
        <v>4.2000000000000003E-2</v>
      </c>
      <c r="AP123" s="100">
        <v>4.9000000000000002E-2</v>
      </c>
      <c r="AQ123" s="100">
        <v>5.6000000000000001E-2</v>
      </c>
      <c r="AR123" s="100">
        <v>6.3E-2</v>
      </c>
      <c r="AS123" s="100">
        <v>7.0000000000000007E-2</v>
      </c>
      <c r="AT123" s="100">
        <v>8.8000000000000009E-2</v>
      </c>
      <c r="AU123" s="100">
        <v>0.10600000000000001</v>
      </c>
      <c r="AV123" s="100">
        <v>0.12400000000000001</v>
      </c>
      <c r="AW123" s="100">
        <v>0.14200000000000002</v>
      </c>
      <c r="AX123" s="100">
        <v>0.16</v>
      </c>
    </row>
    <row r="124" spans="1:50" s="11" customFormat="1" ht="15" x14ac:dyDescent="0.25">
      <c r="A124" s="133"/>
      <c r="B124" s="57" t="s">
        <v>89</v>
      </c>
      <c r="C124" s="59" t="s">
        <v>37</v>
      </c>
      <c r="D124" s="59" t="s">
        <v>37</v>
      </c>
      <c r="E124" s="94">
        <v>0</v>
      </c>
      <c r="F124" s="94">
        <v>0</v>
      </c>
      <c r="G124" s="94">
        <v>0</v>
      </c>
      <c r="H124" s="94">
        <v>0</v>
      </c>
      <c r="I124" s="94">
        <v>0</v>
      </c>
      <c r="J124" s="94">
        <v>0</v>
      </c>
      <c r="K124" s="94">
        <v>0</v>
      </c>
      <c r="L124" s="94">
        <v>0</v>
      </c>
      <c r="M124" s="94">
        <v>0</v>
      </c>
      <c r="N124" s="94">
        <v>0</v>
      </c>
      <c r="O124" s="94">
        <v>0</v>
      </c>
      <c r="P124" s="94">
        <v>0</v>
      </c>
      <c r="Q124" s="94">
        <v>0</v>
      </c>
      <c r="R124" s="94">
        <v>0</v>
      </c>
      <c r="S124" s="94">
        <v>0</v>
      </c>
      <c r="T124" s="94">
        <v>8.9999999999999993E-3</v>
      </c>
      <c r="U124" s="94">
        <v>1.7999999999999999E-2</v>
      </c>
      <c r="V124" s="94">
        <v>2.7E-2</v>
      </c>
      <c r="W124" s="94">
        <v>2.4E-2</v>
      </c>
      <c r="X124" s="94">
        <v>2.7E-2</v>
      </c>
      <c r="Y124" s="94">
        <v>0</v>
      </c>
      <c r="Z124" s="94">
        <v>0</v>
      </c>
      <c r="AA124" s="94">
        <v>0</v>
      </c>
      <c r="AB124" s="94">
        <v>0</v>
      </c>
      <c r="AC124" s="94">
        <v>0</v>
      </c>
      <c r="AD124" s="94">
        <v>0</v>
      </c>
      <c r="AE124" s="94">
        <v>0</v>
      </c>
      <c r="AF124" s="94">
        <v>0</v>
      </c>
      <c r="AG124" s="94">
        <v>0</v>
      </c>
      <c r="AH124" s="94">
        <v>0</v>
      </c>
      <c r="AI124" s="94">
        <v>0</v>
      </c>
      <c r="AJ124" s="98">
        <v>1.4000000000000002E-2</v>
      </c>
      <c r="AK124" s="98">
        <v>2.8000000000000004E-2</v>
      </c>
      <c r="AL124" s="98">
        <v>4.200000000000001E-2</v>
      </c>
      <c r="AM124" s="98">
        <v>5.6000000000000008E-2</v>
      </c>
      <c r="AN124" s="98">
        <v>7.0000000000000007E-2</v>
      </c>
      <c r="AO124" s="98">
        <v>8.4000000000000005E-2</v>
      </c>
      <c r="AP124" s="98">
        <v>9.8000000000000004E-2</v>
      </c>
      <c r="AQ124" s="98">
        <v>0.112</v>
      </c>
      <c r="AR124" s="98">
        <v>0.126</v>
      </c>
      <c r="AS124" s="98">
        <v>0.14000000000000001</v>
      </c>
      <c r="AT124" s="98">
        <v>0.17600000000000002</v>
      </c>
      <c r="AU124" s="98">
        <v>0.21200000000000002</v>
      </c>
      <c r="AV124" s="98">
        <v>0.24800000000000003</v>
      </c>
      <c r="AW124" s="98">
        <v>0.28400000000000003</v>
      </c>
      <c r="AX124" s="98">
        <v>0.32</v>
      </c>
    </row>
    <row r="125" spans="1:50" s="11" customFormat="1" ht="15" x14ac:dyDescent="0.25">
      <c r="A125" s="57" t="s">
        <v>264</v>
      </c>
      <c r="B125" s="57" t="s">
        <v>268</v>
      </c>
      <c r="C125" s="59"/>
      <c r="D125" s="59"/>
      <c r="E125" s="94">
        <v>0</v>
      </c>
      <c r="F125" s="94">
        <v>0</v>
      </c>
      <c r="G125" s="94">
        <v>0</v>
      </c>
      <c r="H125" s="94">
        <v>0</v>
      </c>
      <c r="I125" s="94">
        <v>0</v>
      </c>
      <c r="J125" s="94">
        <v>0</v>
      </c>
      <c r="K125" s="94">
        <v>0</v>
      </c>
      <c r="L125" s="94">
        <v>0</v>
      </c>
      <c r="M125" s="94">
        <v>0</v>
      </c>
      <c r="N125" s="94">
        <v>0</v>
      </c>
      <c r="O125" s="94">
        <v>0</v>
      </c>
      <c r="P125" s="94">
        <v>0</v>
      </c>
      <c r="Q125" s="94">
        <v>0</v>
      </c>
      <c r="R125" s="94">
        <v>0</v>
      </c>
      <c r="S125" s="94">
        <v>0</v>
      </c>
      <c r="T125" s="94">
        <v>0</v>
      </c>
      <c r="U125" s="94">
        <v>0</v>
      </c>
      <c r="V125" s="94">
        <v>0</v>
      </c>
      <c r="W125" s="94">
        <v>0</v>
      </c>
      <c r="X125" s="94">
        <v>0</v>
      </c>
      <c r="Y125" s="94">
        <v>0</v>
      </c>
      <c r="Z125" s="94">
        <v>0</v>
      </c>
      <c r="AA125" s="94">
        <v>0</v>
      </c>
      <c r="AB125" s="94">
        <v>0</v>
      </c>
      <c r="AC125" s="94">
        <v>0</v>
      </c>
      <c r="AD125" s="94">
        <v>0</v>
      </c>
      <c r="AE125" s="94">
        <v>0</v>
      </c>
      <c r="AF125" s="94">
        <v>0</v>
      </c>
      <c r="AG125" s="94">
        <v>0</v>
      </c>
      <c r="AH125" s="94">
        <v>1</v>
      </c>
      <c r="AI125" s="94">
        <v>1</v>
      </c>
      <c r="AJ125" s="98">
        <v>1</v>
      </c>
      <c r="AK125" s="98">
        <v>1</v>
      </c>
      <c r="AL125" s="98">
        <v>1</v>
      </c>
      <c r="AM125" s="98">
        <v>1</v>
      </c>
      <c r="AN125" s="98">
        <v>1</v>
      </c>
      <c r="AO125" s="98">
        <v>1</v>
      </c>
      <c r="AP125" s="98">
        <v>1</v>
      </c>
      <c r="AQ125" s="98">
        <v>1</v>
      </c>
      <c r="AR125" s="98">
        <v>1</v>
      </c>
      <c r="AS125" s="98">
        <v>1</v>
      </c>
      <c r="AT125" s="98">
        <v>1</v>
      </c>
      <c r="AU125" s="98">
        <v>1</v>
      </c>
      <c r="AV125" s="98">
        <v>1</v>
      </c>
      <c r="AW125" s="98">
        <v>1</v>
      </c>
      <c r="AX125" s="98">
        <v>1</v>
      </c>
    </row>
    <row r="126" spans="1:50" s="11" customFormat="1" ht="15" x14ac:dyDescent="0.25">
      <c r="A126" s="34" t="s">
        <v>4</v>
      </c>
      <c r="B126" s="34" t="s">
        <v>90</v>
      </c>
      <c r="C126" s="49">
        <v>30</v>
      </c>
      <c r="D126" s="49">
        <v>7</v>
      </c>
      <c r="E126" s="101">
        <v>0.54300000000000004</v>
      </c>
      <c r="F126" s="101">
        <v>0.57099999999999995</v>
      </c>
      <c r="G126" s="101">
        <v>0.6</v>
      </c>
      <c r="H126" s="101">
        <v>0.57099999999999995</v>
      </c>
      <c r="I126" s="101">
        <v>0.54300000000000004</v>
      </c>
      <c r="J126" s="101">
        <v>0.51400000000000001</v>
      </c>
      <c r="K126" s="101">
        <v>0.48599999999999999</v>
      </c>
      <c r="L126" s="101">
        <v>0.45700000000000002</v>
      </c>
      <c r="M126" s="101">
        <v>0.42899999999999999</v>
      </c>
      <c r="N126" s="101">
        <v>0.4</v>
      </c>
      <c r="O126" s="101">
        <v>0.38</v>
      </c>
      <c r="P126" s="101">
        <v>0.36</v>
      </c>
      <c r="Q126" s="101">
        <v>0.35</v>
      </c>
      <c r="R126" s="101">
        <v>0.33</v>
      </c>
      <c r="S126" s="101">
        <v>0.31</v>
      </c>
      <c r="T126" s="101">
        <v>0.29099999999999998</v>
      </c>
      <c r="U126" s="101">
        <v>0.27300000000000002</v>
      </c>
      <c r="V126" s="101">
        <v>0.254</v>
      </c>
      <c r="W126" s="101">
        <v>0.23</v>
      </c>
      <c r="X126" s="101">
        <v>0.22</v>
      </c>
      <c r="Y126" s="101">
        <v>0.22</v>
      </c>
      <c r="Z126" s="101">
        <v>0.20200000000000001</v>
      </c>
      <c r="AA126" s="101">
        <v>0.187</v>
      </c>
      <c r="AB126" s="101">
        <v>0.16500000000000001</v>
      </c>
      <c r="AC126" s="101">
        <v>0.14799999999999999</v>
      </c>
      <c r="AD126" s="101">
        <v>0.13400000000000001</v>
      </c>
      <c r="AE126" s="101">
        <v>0</v>
      </c>
      <c r="AF126" s="101">
        <v>0</v>
      </c>
      <c r="AG126" s="101">
        <v>0</v>
      </c>
      <c r="AH126" s="101">
        <v>0</v>
      </c>
      <c r="AI126" s="101">
        <v>0</v>
      </c>
      <c r="AJ126" s="100">
        <v>0</v>
      </c>
      <c r="AK126" s="100">
        <v>0</v>
      </c>
      <c r="AL126" s="100">
        <v>0</v>
      </c>
      <c r="AM126" s="100">
        <v>0</v>
      </c>
      <c r="AN126" s="100">
        <v>0</v>
      </c>
      <c r="AO126" s="100">
        <v>0</v>
      </c>
      <c r="AP126" s="100">
        <v>0</v>
      </c>
      <c r="AQ126" s="100">
        <v>0</v>
      </c>
      <c r="AR126" s="100">
        <v>0</v>
      </c>
      <c r="AS126" s="100">
        <v>0</v>
      </c>
      <c r="AT126" s="100">
        <v>0</v>
      </c>
      <c r="AU126" s="100">
        <v>0</v>
      </c>
      <c r="AV126" s="100">
        <v>0</v>
      </c>
      <c r="AW126" s="100">
        <v>0</v>
      </c>
      <c r="AX126" s="100">
        <v>0</v>
      </c>
    </row>
    <row r="127" spans="1:50" s="11" customFormat="1" ht="15" x14ac:dyDescent="0.25">
      <c r="A127" s="34"/>
      <c r="B127" s="34" t="s">
        <v>91</v>
      </c>
      <c r="C127" s="49">
        <v>10</v>
      </c>
      <c r="D127" s="49">
        <v>7</v>
      </c>
      <c r="E127" s="101">
        <v>0.2</v>
      </c>
      <c r="F127" s="101">
        <v>0.2</v>
      </c>
      <c r="G127" s="101">
        <v>0.2</v>
      </c>
      <c r="H127" s="101">
        <v>0.23599999999999999</v>
      </c>
      <c r="I127" s="101">
        <v>0.27200000000000002</v>
      </c>
      <c r="J127" s="101">
        <v>0.307</v>
      </c>
      <c r="K127" s="101">
        <v>0.34300000000000003</v>
      </c>
      <c r="L127" s="101">
        <v>0.379</v>
      </c>
      <c r="M127" s="101">
        <v>0.41399999999999998</v>
      </c>
      <c r="N127" s="101">
        <v>0.45</v>
      </c>
      <c r="O127" s="101">
        <v>0.47</v>
      </c>
      <c r="P127" s="101">
        <v>0.49</v>
      </c>
      <c r="Q127" s="101">
        <v>0.5</v>
      </c>
      <c r="R127" s="101">
        <v>0.52</v>
      </c>
      <c r="S127" s="101">
        <v>0.54</v>
      </c>
      <c r="T127" s="101">
        <v>0.57100000000000006</v>
      </c>
      <c r="U127" s="101">
        <v>0.60200000000000009</v>
      </c>
      <c r="V127" s="101">
        <v>0.63300000000000001</v>
      </c>
      <c r="W127" s="101">
        <v>0.66600000000000004</v>
      </c>
      <c r="X127" s="101">
        <v>0.67800000000000005</v>
      </c>
      <c r="Y127" s="101">
        <v>0.67800000000000005</v>
      </c>
      <c r="Z127" s="101">
        <v>0.69799999999999995</v>
      </c>
      <c r="AA127" s="101">
        <v>0.71599999999999997</v>
      </c>
      <c r="AB127" s="101">
        <v>0.74399999999999999</v>
      </c>
      <c r="AC127" s="101">
        <v>0.74299999999999999</v>
      </c>
      <c r="AD127" s="101">
        <v>0.754</v>
      </c>
      <c r="AE127" s="101">
        <v>0.76900000000000002</v>
      </c>
      <c r="AF127" s="101">
        <v>0.78800000000000003</v>
      </c>
      <c r="AG127" s="101">
        <v>0.78600000000000003</v>
      </c>
      <c r="AH127" s="101">
        <v>0.79300000000000004</v>
      </c>
      <c r="AI127" s="101">
        <v>0.80400000000000005</v>
      </c>
      <c r="AJ127" s="100">
        <v>0.81259999999999999</v>
      </c>
      <c r="AK127" s="100">
        <v>0.82119999999999993</v>
      </c>
      <c r="AL127" s="100">
        <v>0.82979999999999987</v>
      </c>
      <c r="AM127" s="100">
        <v>0.83839999999999981</v>
      </c>
      <c r="AN127" s="100">
        <v>0.84699999999999975</v>
      </c>
      <c r="AO127" s="100">
        <v>0.85559999999999969</v>
      </c>
      <c r="AP127" s="100">
        <v>0.86419999999999964</v>
      </c>
      <c r="AQ127" s="100">
        <v>0.87279999999999958</v>
      </c>
      <c r="AR127" s="100">
        <v>0.88139999999999952</v>
      </c>
      <c r="AS127" s="100">
        <v>0.89</v>
      </c>
      <c r="AT127" s="100">
        <v>0.89500000000000002</v>
      </c>
      <c r="AU127" s="100">
        <v>0.9</v>
      </c>
      <c r="AV127" s="100">
        <v>0.90500000000000003</v>
      </c>
      <c r="AW127" s="100">
        <v>0.91</v>
      </c>
      <c r="AX127" s="100">
        <v>0.91500000000000004</v>
      </c>
    </row>
    <row r="128" spans="1:50" s="11" customFormat="1" ht="15" x14ac:dyDescent="0.25">
      <c r="A128" s="34"/>
      <c r="B128" s="34" t="s">
        <v>92</v>
      </c>
      <c r="C128" s="46" t="s">
        <v>37</v>
      </c>
      <c r="D128" s="46" t="s">
        <v>37</v>
      </c>
      <c r="E128" s="101">
        <v>0.20699999999999999</v>
      </c>
      <c r="F128" s="101">
        <v>0.17899999999999999</v>
      </c>
      <c r="G128" s="101">
        <v>0.15</v>
      </c>
      <c r="H128" s="101">
        <v>0.13600000000000001</v>
      </c>
      <c r="I128" s="101">
        <v>0.121</v>
      </c>
      <c r="J128" s="101">
        <v>0.107</v>
      </c>
      <c r="K128" s="101">
        <v>9.2999999999999999E-2</v>
      </c>
      <c r="L128" s="101">
        <v>7.8E-2</v>
      </c>
      <c r="M128" s="101">
        <v>6.4000000000000001E-2</v>
      </c>
      <c r="N128" s="101">
        <v>0.05</v>
      </c>
      <c r="O128" s="101">
        <v>0.05</v>
      </c>
      <c r="P128" s="101">
        <v>0.05</v>
      </c>
      <c r="Q128" s="101">
        <v>0.05</v>
      </c>
      <c r="R128" s="101">
        <v>0.05</v>
      </c>
      <c r="S128" s="101">
        <v>0.05</v>
      </c>
      <c r="T128" s="101">
        <v>3.6999999999999998E-2</v>
      </c>
      <c r="U128" s="101">
        <v>2.5000000000000001E-2</v>
      </c>
      <c r="V128" s="101">
        <v>1.2E-2</v>
      </c>
      <c r="W128" s="101">
        <v>8.9999999999999993E-3</v>
      </c>
      <c r="X128" s="101">
        <v>6.0000000000000001E-3</v>
      </c>
      <c r="Y128" s="101">
        <v>6.0000000000000001E-3</v>
      </c>
      <c r="Z128" s="101">
        <v>5.0000000000000001E-3</v>
      </c>
      <c r="AA128" s="101">
        <v>4.0000000000000001E-3</v>
      </c>
      <c r="AB128" s="101">
        <v>4.0000000000000001E-3</v>
      </c>
      <c r="AC128" s="101">
        <v>3.0000000000000001E-3</v>
      </c>
      <c r="AD128" s="101">
        <v>2E-3</v>
      </c>
      <c r="AE128" s="101">
        <v>2E-3</v>
      </c>
      <c r="AF128" s="101">
        <v>2E-3</v>
      </c>
      <c r="AG128" s="101">
        <v>2E-3</v>
      </c>
      <c r="AH128" s="101">
        <v>1E-3</v>
      </c>
      <c r="AI128" s="101">
        <v>1E-3</v>
      </c>
      <c r="AJ128" s="100">
        <v>8.9999999999999998E-4</v>
      </c>
      <c r="AK128" s="100">
        <v>7.9999999999999993E-4</v>
      </c>
      <c r="AL128" s="100">
        <v>6.9999999999999988E-4</v>
      </c>
      <c r="AM128" s="100">
        <v>5.9999999999999984E-4</v>
      </c>
      <c r="AN128" s="100">
        <v>4.9999999999999979E-4</v>
      </c>
      <c r="AO128" s="100">
        <v>3.999999999999998E-4</v>
      </c>
      <c r="AP128" s="100">
        <v>2.9999999999999981E-4</v>
      </c>
      <c r="AQ128" s="100">
        <v>1.9999999999999982E-4</v>
      </c>
      <c r="AR128" s="100">
        <v>9.9999999999999815E-5</v>
      </c>
      <c r="AS128" s="100">
        <v>0</v>
      </c>
      <c r="AT128" s="100">
        <v>0</v>
      </c>
      <c r="AU128" s="100">
        <v>0</v>
      </c>
      <c r="AV128" s="100">
        <v>0</v>
      </c>
      <c r="AW128" s="100">
        <v>0</v>
      </c>
      <c r="AX128" s="100">
        <v>0</v>
      </c>
    </row>
    <row r="129" spans="1:50" s="11" customFormat="1" ht="15" x14ac:dyDescent="0.25">
      <c r="A129" s="34"/>
      <c r="B129" s="34" t="s">
        <v>93</v>
      </c>
      <c r="C129" s="46" t="s">
        <v>37</v>
      </c>
      <c r="D129" s="46" t="s">
        <v>37</v>
      </c>
      <c r="E129" s="101">
        <v>0.05</v>
      </c>
      <c r="F129" s="101">
        <v>0.05</v>
      </c>
      <c r="G129" s="101">
        <v>0.05</v>
      </c>
      <c r="H129" s="101">
        <v>0.05</v>
      </c>
      <c r="I129" s="101">
        <v>0.05</v>
      </c>
      <c r="J129" s="101">
        <v>0.05</v>
      </c>
      <c r="K129" s="101">
        <v>0.05</v>
      </c>
      <c r="L129" s="101">
        <v>0.05</v>
      </c>
      <c r="M129" s="101">
        <v>0.05</v>
      </c>
      <c r="N129" s="101">
        <v>0.05</v>
      </c>
      <c r="O129" s="101">
        <v>0.05</v>
      </c>
      <c r="P129" s="101">
        <v>0.05</v>
      </c>
      <c r="Q129" s="101">
        <v>0.05</v>
      </c>
      <c r="R129" s="101">
        <v>0.05</v>
      </c>
      <c r="S129" s="101">
        <v>0.05</v>
      </c>
      <c r="T129" s="101">
        <v>4.3999999999999997E-2</v>
      </c>
      <c r="U129" s="101">
        <v>3.6999999999999998E-2</v>
      </c>
      <c r="V129" s="101">
        <v>3.1E-2</v>
      </c>
      <c r="W129" s="101">
        <v>2.4E-2</v>
      </c>
      <c r="X129" s="101">
        <v>1.7999999999999999E-2</v>
      </c>
      <c r="Y129" s="101">
        <v>1.7999999999999999E-2</v>
      </c>
      <c r="Z129" s="101">
        <v>1.2999999999999999E-2</v>
      </c>
      <c r="AA129" s="101">
        <v>1.2E-2</v>
      </c>
      <c r="AB129" s="101">
        <v>1.2999999999999999E-2</v>
      </c>
      <c r="AC129" s="101">
        <v>1.7000000000000001E-2</v>
      </c>
      <c r="AD129" s="101">
        <v>1.2999999999999999E-2</v>
      </c>
      <c r="AE129" s="101">
        <v>1.0999999999999999E-2</v>
      </c>
      <c r="AF129" s="101">
        <v>0.01</v>
      </c>
      <c r="AG129" s="101">
        <v>0.02</v>
      </c>
      <c r="AH129" s="101">
        <v>1.9E-2</v>
      </c>
      <c r="AI129" s="101">
        <v>1.4999999999999999E-2</v>
      </c>
      <c r="AJ129" s="100">
        <v>1.4499999999999999E-2</v>
      </c>
      <c r="AK129" s="100">
        <v>1.3999999999999999E-2</v>
      </c>
      <c r="AL129" s="100">
        <v>1.3499999999999998E-2</v>
      </c>
      <c r="AM129" s="100">
        <v>1.2999999999999998E-2</v>
      </c>
      <c r="AN129" s="100">
        <v>1.2499999999999997E-2</v>
      </c>
      <c r="AO129" s="100">
        <v>1.1999999999999997E-2</v>
      </c>
      <c r="AP129" s="100">
        <v>1.1499999999999996E-2</v>
      </c>
      <c r="AQ129" s="100">
        <v>1.0999999999999996E-2</v>
      </c>
      <c r="AR129" s="100">
        <v>1.0499999999999995E-2</v>
      </c>
      <c r="AS129" s="100">
        <v>0.01</v>
      </c>
      <c r="AT129" s="100">
        <v>0.01</v>
      </c>
      <c r="AU129" s="100">
        <v>0.01</v>
      </c>
      <c r="AV129" s="100">
        <v>0.01</v>
      </c>
      <c r="AW129" s="100">
        <v>0.01</v>
      </c>
      <c r="AX129" s="100">
        <v>0.01</v>
      </c>
    </row>
    <row r="130" spans="1:50" s="11" customFormat="1" ht="15" x14ac:dyDescent="0.25">
      <c r="A130" s="16"/>
      <c r="B130" s="47" t="s">
        <v>94</v>
      </c>
      <c r="C130" s="50">
        <v>30</v>
      </c>
      <c r="D130" s="50">
        <v>7</v>
      </c>
      <c r="E130" s="94">
        <v>0</v>
      </c>
      <c r="F130" s="94">
        <v>0</v>
      </c>
      <c r="G130" s="94">
        <v>0</v>
      </c>
      <c r="H130" s="94">
        <v>0</v>
      </c>
      <c r="I130" s="94">
        <v>0</v>
      </c>
      <c r="J130" s="94">
        <v>0</v>
      </c>
      <c r="K130" s="94">
        <v>0</v>
      </c>
      <c r="L130" s="94">
        <v>0</v>
      </c>
      <c r="M130" s="94">
        <v>0</v>
      </c>
      <c r="N130" s="94">
        <v>0</v>
      </c>
      <c r="O130" s="94">
        <v>0</v>
      </c>
      <c r="P130" s="94">
        <v>0</v>
      </c>
      <c r="Q130" s="94">
        <v>0</v>
      </c>
      <c r="R130" s="94">
        <v>0</v>
      </c>
      <c r="S130" s="94">
        <v>0</v>
      </c>
      <c r="T130" s="94">
        <v>5.7000000000000002E-2</v>
      </c>
      <c r="U130" s="94">
        <v>6.3E-2</v>
      </c>
      <c r="V130" s="94">
        <v>7.0000000000000007E-2</v>
      </c>
      <c r="W130" s="94">
        <v>7.0999999999999994E-2</v>
      </c>
      <c r="X130" s="94">
        <v>7.8E-2</v>
      </c>
      <c r="Y130" s="94">
        <v>7.8E-2</v>
      </c>
      <c r="Z130" s="94">
        <v>8.2000000000000003E-2</v>
      </c>
      <c r="AA130" s="94">
        <v>8.1000000000000003E-2</v>
      </c>
      <c r="AB130" s="94">
        <v>7.3999999999999996E-2</v>
      </c>
      <c r="AC130" s="94">
        <v>8.8999999999999996E-2</v>
      </c>
      <c r="AD130" s="94">
        <v>9.7000000000000003E-2</v>
      </c>
      <c r="AE130" s="94">
        <v>0.218</v>
      </c>
      <c r="AF130" s="94">
        <v>0.2</v>
      </c>
      <c r="AG130" s="94">
        <v>0.192</v>
      </c>
      <c r="AH130" s="94">
        <v>0.187</v>
      </c>
      <c r="AI130" s="94">
        <v>0.18</v>
      </c>
      <c r="AJ130" s="98">
        <v>0.17199999999999999</v>
      </c>
      <c r="AK130" s="98">
        <v>0.16399999999999998</v>
      </c>
      <c r="AL130" s="98">
        <v>0.15599999999999997</v>
      </c>
      <c r="AM130" s="98">
        <v>0.14799999999999996</v>
      </c>
      <c r="AN130" s="98">
        <v>0.13999999999999996</v>
      </c>
      <c r="AO130" s="98">
        <v>0.13199999999999995</v>
      </c>
      <c r="AP130" s="98">
        <v>0.12399999999999996</v>
      </c>
      <c r="AQ130" s="98">
        <v>0.11599999999999996</v>
      </c>
      <c r="AR130" s="98">
        <v>0.10799999999999997</v>
      </c>
      <c r="AS130" s="98">
        <v>0.1</v>
      </c>
      <c r="AT130" s="98">
        <v>9.5000000000000001E-2</v>
      </c>
      <c r="AU130" s="98">
        <v>0.09</v>
      </c>
      <c r="AV130" s="98">
        <v>8.4999999999999992E-2</v>
      </c>
      <c r="AW130" s="98">
        <v>7.9999999999999988E-2</v>
      </c>
      <c r="AX130" s="98">
        <v>7.4999999999999983E-2</v>
      </c>
    </row>
    <row r="131" spans="1:50" s="11" customFormat="1" ht="15" x14ac:dyDescent="0.25">
      <c r="A131" s="133" t="s">
        <v>264</v>
      </c>
      <c r="B131" s="111" t="s">
        <v>265</v>
      </c>
      <c r="C131" s="134" t="s">
        <v>37</v>
      </c>
      <c r="D131" s="134"/>
      <c r="E131" s="93">
        <v>0</v>
      </c>
      <c r="F131" s="93">
        <v>0</v>
      </c>
      <c r="G131" s="93">
        <v>0</v>
      </c>
      <c r="H131" s="93">
        <v>0</v>
      </c>
      <c r="I131" s="93">
        <v>0</v>
      </c>
      <c r="J131" s="93">
        <v>0</v>
      </c>
      <c r="K131" s="93">
        <v>0</v>
      </c>
      <c r="L131" s="93">
        <v>0</v>
      </c>
      <c r="M131" s="93">
        <v>0</v>
      </c>
      <c r="N131" s="93">
        <v>0</v>
      </c>
      <c r="O131" s="93">
        <v>0</v>
      </c>
      <c r="P131" s="93">
        <v>0</v>
      </c>
      <c r="Q131" s="93">
        <v>0</v>
      </c>
      <c r="R131" s="93">
        <v>0</v>
      </c>
      <c r="S131" s="93">
        <v>0</v>
      </c>
      <c r="T131" s="93">
        <v>0</v>
      </c>
      <c r="U131" s="93">
        <v>0</v>
      </c>
      <c r="V131" s="93">
        <v>0</v>
      </c>
      <c r="W131" s="93">
        <v>0</v>
      </c>
      <c r="X131" s="93">
        <v>0</v>
      </c>
      <c r="Y131" s="93">
        <v>0</v>
      </c>
      <c r="Z131" s="93">
        <v>0</v>
      </c>
      <c r="AA131" s="93">
        <v>0</v>
      </c>
      <c r="AB131" s="93">
        <v>0</v>
      </c>
      <c r="AC131" s="93">
        <v>0</v>
      </c>
      <c r="AD131" s="93">
        <v>0</v>
      </c>
      <c r="AE131" s="93">
        <v>0</v>
      </c>
      <c r="AF131" s="93">
        <v>0</v>
      </c>
      <c r="AG131" s="93">
        <v>0</v>
      </c>
      <c r="AH131" s="93">
        <v>0</v>
      </c>
      <c r="AI131" s="93">
        <v>5.2999999999999999E-2</v>
      </c>
      <c r="AJ131" s="100">
        <v>5.2999999999999999E-2</v>
      </c>
      <c r="AK131" s="100">
        <v>5.2999999999999999E-2</v>
      </c>
      <c r="AL131" s="100">
        <v>5.2999999999999999E-2</v>
      </c>
      <c r="AM131" s="100">
        <v>5.2999999999999999E-2</v>
      </c>
      <c r="AN131" s="100">
        <v>5.2999999999999999E-2</v>
      </c>
      <c r="AO131" s="100">
        <v>5.2999999999999999E-2</v>
      </c>
      <c r="AP131" s="100">
        <v>5.2999999999999999E-2</v>
      </c>
      <c r="AQ131" s="100">
        <v>5.2999999999999999E-2</v>
      </c>
      <c r="AR131" s="100">
        <v>5.2999999999999999E-2</v>
      </c>
      <c r="AS131" s="100">
        <v>5.2999999999999999E-2</v>
      </c>
      <c r="AT131" s="100">
        <v>5.2999999999999999E-2</v>
      </c>
      <c r="AU131" s="100">
        <v>5.2999999999999999E-2</v>
      </c>
      <c r="AV131" s="100">
        <v>5.2999999999999999E-2</v>
      </c>
      <c r="AW131" s="100">
        <v>5.2999999999999999E-2</v>
      </c>
      <c r="AX131" s="100">
        <v>5.2999999999999999E-2</v>
      </c>
    </row>
    <row r="132" spans="1:50" s="11" customFormat="1" ht="15" x14ac:dyDescent="0.25">
      <c r="A132" s="16"/>
      <c r="B132" s="111" t="s">
        <v>266</v>
      </c>
      <c r="C132" s="134" t="s">
        <v>37</v>
      </c>
      <c r="D132" s="134"/>
      <c r="E132" s="101">
        <v>0</v>
      </c>
      <c r="F132" s="101">
        <v>0</v>
      </c>
      <c r="G132" s="101">
        <v>0</v>
      </c>
      <c r="H132" s="101">
        <v>0</v>
      </c>
      <c r="I132" s="101">
        <v>0</v>
      </c>
      <c r="J132" s="101">
        <v>0</v>
      </c>
      <c r="K132" s="101">
        <v>0</v>
      </c>
      <c r="L132" s="101">
        <v>0</v>
      </c>
      <c r="M132" s="101">
        <v>0</v>
      </c>
      <c r="N132" s="101">
        <v>0</v>
      </c>
      <c r="O132" s="101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01">
        <v>0</v>
      </c>
      <c r="W132" s="101">
        <v>0</v>
      </c>
      <c r="X132" s="101">
        <v>0</v>
      </c>
      <c r="Y132" s="101">
        <v>0</v>
      </c>
      <c r="Z132" s="101">
        <v>0</v>
      </c>
      <c r="AA132" s="101">
        <v>0</v>
      </c>
      <c r="AB132" s="101">
        <v>0</v>
      </c>
      <c r="AC132" s="101">
        <v>0</v>
      </c>
      <c r="AD132" s="101">
        <v>0</v>
      </c>
      <c r="AE132" s="101">
        <v>0</v>
      </c>
      <c r="AF132" s="101">
        <v>0</v>
      </c>
      <c r="AG132" s="101">
        <v>0</v>
      </c>
      <c r="AH132" s="101">
        <v>0.63</v>
      </c>
      <c r="AI132" s="101">
        <v>0.51300000000000001</v>
      </c>
      <c r="AJ132" s="100">
        <v>0.51300000000000001</v>
      </c>
      <c r="AK132" s="100">
        <v>0.51300000000000001</v>
      </c>
      <c r="AL132" s="100">
        <v>0.51300000000000001</v>
      </c>
      <c r="AM132" s="100">
        <v>0.51300000000000001</v>
      </c>
      <c r="AN132" s="100">
        <v>0.51300000000000001</v>
      </c>
      <c r="AO132" s="100">
        <v>0.51300000000000001</v>
      </c>
      <c r="AP132" s="100">
        <v>0.51300000000000001</v>
      </c>
      <c r="AQ132" s="100">
        <v>0.51300000000000001</v>
      </c>
      <c r="AR132" s="100">
        <v>0.51300000000000001</v>
      </c>
      <c r="AS132" s="100">
        <v>0.51300000000000001</v>
      </c>
      <c r="AT132" s="100">
        <v>0.51300000000000001</v>
      </c>
      <c r="AU132" s="100">
        <v>0.51300000000000001</v>
      </c>
      <c r="AV132" s="100">
        <v>0.51300000000000001</v>
      </c>
      <c r="AW132" s="100">
        <v>0.51300000000000001</v>
      </c>
      <c r="AX132" s="100">
        <v>0.51300000000000001</v>
      </c>
    </row>
    <row r="133" spans="1:50" s="11" customFormat="1" ht="15" x14ac:dyDescent="0.25">
      <c r="A133" s="47"/>
      <c r="B133" s="10" t="s">
        <v>267</v>
      </c>
      <c r="C133" s="58" t="s">
        <v>37</v>
      </c>
      <c r="D133" s="58"/>
      <c r="E133" s="94">
        <v>0</v>
      </c>
      <c r="F133" s="94">
        <v>0</v>
      </c>
      <c r="G133" s="94">
        <v>0</v>
      </c>
      <c r="H133" s="94">
        <v>0</v>
      </c>
      <c r="I133" s="94">
        <v>0</v>
      </c>
      <c r="J133" s="94">
        <v>0</v>
      </c>
      <c r="K133" s="94">
        <v>0</v>
      </c>
      <c r="L133" s="94">
        <v>0</v>
      </c>
      <c r="M133" s="94">
        <v>0</v>
      </c>
      <c r="N133" s="94">
        <v>0</v>
      </c>
      <c r="O133" s="94">
        <v>0</v>
      </c>
      <c r="P133" s="94">
        <v>0</v>
      </c>
      <c r="Q133" s="94">
        <v>0</v>
      </c>
      <c r="R133" s="94">
        <v>0</v>
      </c>
      <c r="S133" s="94">
        <v>0</v>
      </c>
      <c r="T133" s="94">
        <v>0</v>
      </c>
      <c r="U133" s="94">
        <v>0</v>
      </c>
      <c r="V133" s="94">
        <v>0</v>
      </c>
      <c r="W133" s="94">
        <v>0</v>
      </c>
      <c r="X133" s="94">
        <v>0</v>
      </c>
      <c r="Y133" s="94">
        <v>0</v>
      </c>
      <c r="Z133" s="94">
        <v>0</v>
      </c>
      <c r="AA133" s="94">
        <v>0</v>
      </c>
      <c r="AB133" s="94">
        <v>0</v>
      </c>
      <c r="AC133" s="94">
        <v>0</v>
      </c>
      <c r="AD133" s="94">
        <v>0</v>
      </c>
      <c r="AE133" s="94">
        <v>0</v>
      </c>
      <c r="AF133" s="94">
        <v>0</v>
      </c>
      <c r="AG133" s="94">
        <v>0</v>
      </c>
      <c r="AH133" s="94">
        <v>0.37</v>
      </c>
      <c r="AI133" s="94">
        <v>0.434</v>
      </c>
      <c r="AJ133" s="98">
        <v>0.434</v>
      </c>
      <c r="AK133" s="98">
        <v>0.434</v>
      </c>
      <c r="AL133" s="98">
        <v>0.434</v>
      </c>
      <c r="AM133" s="98">
        <v>0.434</v>
      </c>
      <c r="AN133" s="98">
        <v>0.434</v>
      </c>
      <c r="AO133" s="98">
        <v>0.434</v>
      </c>
      <c r="AP133" s="98">
        <v>0.434</v>
      </c>
      <c r="AQ133" s="98">
        <v>0.434</v>
      </c>
      <c r="AR133" s="98">
        <v>0.434</v>
      </c>
      <c r="AS133" s="98">
        <v>0.434</v>
      </c>
      <c r="AT133" s="98">
        <v>0.434</v>
      </c>
      <c r="AU133" s="98">
        <v>0.434</v>
      </c>
      <c r="AV133" s="98">
        <v>0.434</v>
      </c>
      <c r="AW133" s="98">
        <v>0.434</v>
      </c>
      <c r="AX133" s="98">
        <v>0.434</v>
      </c>
    </row>
    <row r="134" spans="1:50" s="11" customFormat="1" ht="15" x14ac:dyDescent="0.25">
      <c r="A134" s="34" t="s">
        <v>5</v>
      </c>
      <c r="B134" s="60" t="s">
        <v>90</v>
      </c>
      <c r="C134" s="145">
        <v>20</v>
      </c>
      <c r="D134" s="145">
        <v>7</v>
      </c>
      <c r="E134" s="101">
        <v>0.51100000000000001</v>
      </c>
      <c r="F134" s="101">
        <v>0.55600000000000005</v>
      </c>
      <c r="G134" s="101">
        <v>0.6</v>
      </c>
      <c r="H134" s="101">
        <v>0.6</v>
      </c>
      <c r="I134" s="101">
        <v>0.6</v>
      </c>
      <c r="J134" s="101">
        <v>0.6</v>
      </c>
      <c r="K134" s="101">
        <v>0.6</v>
      </c>
      <c r="L134" s="101">
        <v>0.6</v>
      </c>
      <c r="M134" s="101">
        <v>0.6</v>
      </c>
      <c r="N134" s="101">
        <v>0.6</v>
      </c>
      <c r="O134" s="101">
        <v>0.57999999999999996</v>
      </c>
      <c r="P134" s="101">
        <v>0.56999999999999995</v>
      </c>
      <c r="Q134" s="101">
        <v>0.56000000000000005</v>
      </c>
      <c r="R134" s="101">
        <v>0.55000000000000004</v>
      </c>
      <c r="S134" s="101">
        <v>0.53</v>
      </c>
      <c r="T134" s="101">
        <v>0.53</v>
      </c>
      <c r="U134" s="101">
        <v>0.53</v>
      </c>
      <c r="V134" s="101">
        <v>0.53</v>
      </c>
      <c r="W134" s="101">
        <v>0.52900000000000003</v>
      </c>
      <c r="X134" s="101">
        <v>0.53800000000000003</v>
      </c>
      <c r="Y134" s="101">
        <v>0.53800000000000003</v>
      </c>
      <c r="Z134" s="101">
        <v>0.53200000000000003</v>
      </c>
      <c r="AA134" s="101">
        <v>0.51500000000000001</v>
      </c>
      <c r="AB134" s="101">
        <v>0.46400000000000002</v>
      </c>
      <c r="AC134" s="101">
        <v>0.437</v>
      </c>
      <c r="AD134" s="101">
        <v>0.39800000000000002</v>
      </c>
      <c r="AE134" s="101">
        <v>0</v>
      </c>
      <c r="AF134" s="101">
        <v>0</v>
      </c>
      <c r="AG134" s="101">
        <v>0</v>
      </c>
      <c r="AH134" s="101">
        <v>0</v>
      </c>
      <c r="AI134" s="101">
        <v>0</v>
      </c>
      <c r="AJ134" s="100">
        <v>0</v>
      </c>
      <c r="AK134" s="100">
        <v>0</v>
      </c>
      <c r="AL134" s="100">
        <v>0</v>
      </c>
      <c r="AM134" s="100">
        <v>0</v>
      </c>
      <c r="AN134" s="100">
        <v>0</v>
      </c>
      <c r="AO134" s="100">
        <v>0</v>
      </c>
      <c r="AP134" s="100">
        <v>0</v>
      </c>
      <c r="AQ134" s="100">
        <v>0</v>
      </c>
      <c r="AR134" s="100">
        <v>0</v>
      </c>
      <c r="AS134" s="100">
        <v>0</v>
      </c>
      <c r="AT134" s="100">
        <v>0</v>
      </c>
      <c r="AU134" s="100">
        <v>0</v>
      </c>
      <c r="AV134" s="100">
        <v>0</v>
      </c>
      <c r="AW134" s="100">
        <v>0</v>
      </c>
      <c r="AX134" s="100">
        <v>0</v>
      </c>
    </row>
    <row r="135" spans="1:50" s="11" customFormat="1" ht="15" x14ac:dyDescent="0.25">
      <c r="A135" s="34"/>
      <c r="B135" s="60" t="s">
        <v>92</v>
      </c>
      <c r="C135" s="61" t="s">
        <v>37</v>
      </c>
      <c r="D135" s="61" t="s">
        <v>37</v>
      </c>
      <c r="E135" s="101">
        <v>0.221</v>
      </c>
      <c r="F135" s="101">
        <v>0.186</v>
      </c>
      <c r="G135" s="101">
        <v>0.15</v>
      </c>
      <c r="H135" s="101">
        <v>0.13600000000000001</v>
      </c>
      <c r="I135" s="101">
        <v>0.121</v>
      </c>
      <c r="J135" s="101">
        <v>0.107</v>
      </c>
      <c r="K135" s="101">
        <v>9.2999999999999999E-2</v>
      </c>
      <c r="L135" s="101">
        <v>7.9000000000000001E-2</v>
      </c>
      <c r="M135" s="101">
        <v>6.4000000000000001E-2</v>
      </c>
      <c r="N135" s="101">
        <v>0.05</v>
      </c>
      <c r="O135" s="101">
        <v>0.05</v>
      </c>
      <c r="P135" s="101">
        <v>0.04</v>
      </c>
      <c r="Q135" s="101">
        <v>0.04</v>
      </c>
      <c r="R135" s="101">
        <v>0.04</v>
      </c>
      <c r="S135" s="101">
        <v>0.03</v>
      </c>
      <c r="T135" s="101">
        <v>3.2000000000000001E-2</v>
      </c>
      <c r="U135" s="101">
        <v>3.5000000000000003E-2</v>
      </c>
      <c r="V135" s="101">
        <v>3.6999999999999998E-2</v>
      </c>
      <c r="W135" s="101">
        <v>2.5999999999999999E-2</v>
      </c>
      <c r="X135" s="101">
        <v>1.7000000000000001E-2</v>
      </c>
      <c r="Y135" s="101">
        <v>1.7000000000000001E-2</v>
      </c>
      <c r="Z135" s="101">
        <v>1.2E-2</v>
      </c>
      <c r="AA135" s="101">
        <v>0.01</v>
      </c>
      <c r="AB135" s="101">
        <v>0.01</v>
      </c>
      <c r="AC135" s="101">
        <v>8.0000000000000002E-3</v>
      </c>
      <c r="AD135" s="101">
        <v>6.0000000000000001E-3</v>
      </c>
      <c r="AE135" s="101">
        <v>6.0000000000000001E-3</v>
      </c>
      <c r="AF135" s="101">
        <v>5.0000000000000001E-3</v>
      </c>
      <c r="AG135" s="101">
        <v>4.0000000000000001E-3</v>
      </c>
      <c r="AH135" s="101">
        <v>4.0000000000000001E-3</v>
      </c>
      <c r="AI135" s="101">
        <v>4.0000000000000001E-3</v>
      </c>
      <c r="AJ135" s="100">
        <v>3.7000000000000002E-3</v>
      </c>
      <c r="AK135" s="100">
        <v>3.4000000000000002E-3</v>
      </c>
      <c r="AL135" s="100">
        <v>3.1000000000000003E-3</v>
      </c>
      <c r="AM135" s="100">
        <v>2.8000000000000004E-3</v>
      </c>
      <c r="AN135" s="100">
        <v>2.5000000000000005E-3</v>
      </c>
      <c r="AO135" s="100">
        <v>2.2000000000000006E-3</v>
      </c>
      <c r="AP135" s="100">
        <v>1.9000000000000006E-3</v>
      </c>
      <c r="AQ135" s="100">
        <v>1.6000000000000007E-3</v>
      </c>
      <c r="AR135" s="100">
        <v>1.3000000000000008E-3</v>
      </c>
      <c r="AS135" s="100">
        <v>1E-3</v>
      </c>
      <c r="AT135" s="100">
        <v>1E-3</v>
      </c>
      <c r="AU135" s="100">
        <v>1E-3</v>
      </c>
      <c r="AV135" s="100">
        <v>1E-3</v>
      </c>
      <c r="AW135" s="100">
        <v>1E-3</v>
      </c>
      <c r="AX135" s="100">
        <v>1E-3</v>
      </c>
    </row>
    <row r="136" spans="1:50" s="11" customFormat="1" ht="15" x14ac:dyDescent="0.25">
      <c r="A136" s="34"/>
      <c r="B136" s="60" t="s">
        <v>77</v>
      </c>
      <c r="C136" s="61" t="s">
        <v>37</v>
      </c>
      <c r="D136" s="61" t="s">
        <v>37</v>
      </c>
      <c r="E136" s="101">
        <v>3.9E-2</v>
      </c>
      <c r="F136" s="101">
        <v>4.3999999999999997E-2</v>
      </c>
      <c r="G136" s="101">
        <v>0.05</v>
      </c>
      <c r="H136" s="101">
        <v>4.3999999999999997E-2</v>
      </c>
      <c r="I136" s="101">
        <v>3.9E-2</v>
      </c>
      <c r="J136" s="101">
        <v>3.3000000000000002E-2</v>
      </c>
      <c r="K136" s="101">
        <v>2.7E-2</v>
      </c>
      <c r="L136" s="101">
        <v>2.1000000000000001E-2</v>
      </c>
      <c r="M136" s="101">
        <v>1.6E-2</v>
      </c>
      <c r="N136" s="101">
        <v>0.01</v>
      </c>
      <c r="O136" s="101">
        <v>0.01</v>
      </c>
      <c r="P136" s="101">
        <v>0.01</v>
      </c>
      <c r="Q136" s="101">
        <v>0.01</v>
      </c>
      <c r="R136" s="101">
        <v>0.01</v>
      </c>
      <c r="S136" s="101">
        <v>0.01</v>
      </c>
      <c r="T136" s="101">
        <v>0.02</v>
      </c>
      <c r="U136" s="101">
        <v>3.1E-2</v>
      </c>
      <c r="V136" s="101">
        <v>4.1000000000000002E-2</v>
      </c>
      <c r="W136" s="101">
        <v>3.2000000000000001E-2</v>
      </c>
      <c r="X136" s="101">
        <v>2.3E-2</v>
      </c>
      <c r="Y136" s="101">
        <v>2.3E-2</v>
      </c>
      <c r="Z136" s="101">
        <v>1.7999999999999999E-2</v>
      </c>
      <c r="AA136" s="101">
        <v>1.4999999999999999E-2</v>
      </c>
      <c r="AB136" s="101">
        <v>1.4E-2</v>
      </c>
      <c r="AC136" s="101">
        <v>1.2999999999999999E-2</v>
      </c>
      <c r="AD136" s="101">
        <v>0.01</v>
      </c>
      <c r="AE136" s="101">
        <v>8.9999999999999993E-3</v>
      </c>
      <c r="AF136" s="101">
        <v>8.0000000000000002E-3</v>
      </c>
      <c r="AG136" s="101">
        <v>8.0000000000000002E-3</v>
      </c>
      <c r="AH136" s="101">
        <v>7.0000000000000001E-3</v>
      </c>
      <c r="AI136" s="101">
        <v>5.0000000000000001E-3</v>
      </c>
      <c r="AJ136" s="100">
        <v>4.8999999999999998E-3</v>
      </c>
      <c r="AK136" s="100">
        <v>4.7999999999999996E-3</v>
      </c>
      <c r="AL136" s="100">
        <v>4.6999999999999993E-3</v>
      </c>
      <c r="AM136" s="100">
        <v>4.5999999999999991E-3</v>
      </c>
      <c r="AN136" s="100">
        <v>4.4999999999999988E-3</v>
      </c>
      <c r="AO136" s="100">
        <v>4.3999999999999985E-3</v>
      </c>
      <c r="AP136" s="100">
        <v>4.2999999999999983E-3</v>
      </c>
      <c r="AQ136" s="100">
        <v>4.199999999999998E-3</v>
      </c>
      <c r="AR136" s="100">
        <v>4.0999999999999977E-3</v>
      </c>
      <c r="AS136" s="100">
        <v>4.0000000000000001E-3</v>
      </c>
      <c r="AT136" s="100">
        <v>4.0000000000000001E-3</v>
      </c>
      <c r="AU136" s="100">
        <v>4.0000000000000001E-3</v>
      </c>
      <c r="AV136" s="100">
        <v>4.0000000000000001E-3</v>
      </c>
      <c r="AW136" s="100">
        <v>4.0000000000000001E-3</v>
      </c>
      <c r="AX136" s="100">
        <v>4.0000000000000001E-3</v>
      </c>
    </row>
    <row r="137" spans="1:50" s="11" customFormat="1" ht="15" x14ac:dyDescent="0.25">
      <c r="A137" s="34"/>
      <c r="B137" s="60" t="s">
        <v>95</v>
      </c>
      <c r="C137" s="49">
        <v>20</v>
      </c>
      <c r="D137" s="49">
        <v>7</v>
      </c>
      <c r="E137" s="101">
        <v>0</v>
      </c>
      <c r="F137" s="101">
        <v>0</v>
      </c>
      <c r="G137" s="101">
        <v>0</v>
      </c>
      <c r="H137" s="101">
        <v>7.0000000000000001E-3</v>
      </c>
      <c r="I137" s="101">
        <v>1.4E-2</v>
      </c>
      <c r="J137" s="101">
        <v>2.1000000000000001E-2</v>
      </c>
      <c r="K137" s="101">
        <v>2.9000000000000001E-2</v>
      </c>
      <c r="L137" s="101">
        <v>3.5999999999999997E-2</v>
      </c>
      <c r="M137" s="101">
        <v>4.2999999999999997E-2</v>
      </c>
      <c r="N137" s="101">
        <v>0.05</v>
      </c>
      <c r="O137" s="101">
        <v>0.05</v>
      </c>
      <c r="P137" s="101">
        <v>0.05</v>
      </c>
      <c r="Q137" s="101">
        <v>0.05</v>
      </c>
      <c r="R137" s="101">
        <v>0.05</v>
      </c>
      <c r="S137" s="101">
        <v>0.05</v>
      </c>
      <c r="T137" s="101">
        <v>3.5000000000000003E-2</v>
      </c>
      <c r="U137" s="101">
        <v>2.1000000000000001E-2</v>
      </c>
      <c r="V137" s="101">
        <v>6.0000000000000001E-3</v>
      </c>
      <c r="W137" s="101">
        <v>5.0000000000000001E-3</v>
      </c>
      <c r="X137" s="101">
        <v>5.0000000000000001E-3</v>
      </c>
      <c r="Y137" s="101">
        <v>5.0000000000000001E-3</v>
      </c>
      <c r="Z137" s="101">
        <v>5.0000000000000001E-3</v>
      </c>
      <c r="AA137" s="101">
        <v>5.0000000000000001E-3</v>
      </c>
      <c r="AB137" s="101">
        <v>7.0000000000000001E-3</v>
      </c>
      <c r="AC137" s="101">
        <v>6.0000000000000001E-3</v>
      </c>
      <c r="AD137" s="101">
        <v>6.0000000000000001E-3</v>
      </c>
      <c r="AE137" s="101">
        <v>5.0000000000000001E-3</v>
      </c>
      <c r="AF137" s="101">
        <v>6.0000000000000001E-3</v>
      </c>
      <c r="AG137" s="101">
        <v>7.0000000000000001E-3</v>
      </c>
      <c r="AH137" s="101">
        <v>8.9999999999999993E-3</v>
      </c>
      <c r="AI137" s="101">
        <v>5.0000000000000001E-3</v>
      </c>
      <c r="AJ137" s="100">
        <v>5.0000000000000001E-3</v>
      </c>
      <c r="AK137" s="100">
        <v>5.0000000000000001E-3</v>
      </c>
      <c r="AL137" s="100">
        <v>5.0000000000000001E-3</v>
      </c>
      <c r="AM137" s="100">
        <v>5.0000000000000001E-3</v>
      </c>
      <c r="AN137" s="100">
        <v>5.0000000000000001E-3</v>
      </c>
      <c r="AO137" s="100">
        <v>5.0000000000000001E-3</v>
      </c>
      <c r="AP137" s="100">
        <v>5.0000000000000001E-3</v>
      </c>
      <c r="AQ137" s="100">
        <v>5.0000000000000001E-3</v>
      </c>
      <c r="AR137" s="100">
        <v>5.0000000000000001E-3</v>
      </c>
      <c r="AS137" s="100">
        <v>5.0000000000000001E-3</v>
      </c>
      <c r="AT137" s="100">
        <v>5.0000000000000001E-3</v>
      </c>
      <c r="AU137" s="100">
        <v>5.0000000000000001E-3</v>
      </c>
      <c r="AV137" s="100">
        <v>5.0000000000000001E-3</v>
      </c>
      <c r="AW137" s="100">
        <v>5.0000000000000001E-3</v>
      </c>
      <c r="AX137" s="100">
        <v>5.0000000000000001E-3</v>
      </c>
    </row>
    <row r="138" spans="1:50" s="11" customFormat="1" ht="15" x14ac:dyDescent="0.25">
      <c r="A138" s="53"/>
      <c r="B138" s="60" t="s">
        <v>96</v>
      </c>
      <c r="C138" s="49">
        <v>20</v>
      </c>
      <c r="D138" s="49">
        <v>7</v>
      </c>
      <c r="E138" s="101">
        <v>0</v>
      </c>
      <c r="F138" s="101">
        <v>0</v>
      </c>
      <c r="G138" s="101">
        <v>0</v>
      </c>
      <c r="H138" s="101">
        <v>0</v>
      </c>
      <c r="I138" s="101">
        <v>0</v>
      </c>
      <c r="J138" s="101">
        <v>0</v>
      </c>
      <c r="K138" s="101">
        <v>0</v>
      </c>
      <c r="L138" s="101">
        <v>0</v>
      </c>
      <c r="M138" s="101">
        <v>0</v>
      </c>
      <c r="N138" s="101">
        <v>0</v>
      </c>
      <c r="O138" s="101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0.03</v>
      </c>
      <c r="U138" s="101">
        <v>3.9E-2</v>
      </c>
      <c r="V138" s="101">
        <v>4.9000000000000002E-2</v>
      </c>
      <c r="W138" s="101">
        <v>6.0999999999999999E-2</v>
      </c>
      <c r="X138" s="101">
        <v>6.8000000000000005E-2</v>
      </c>
      <c r="Y138" s="101">
        <v>6.8000000000000005E-2</v>
      </c>
      <c r="Z138" s="101">
        <v>8.2000000000000003E-2</v>
      </c>
      <c r="AA138" s="101">
        <v>9.8000000000000004E-2</v>
      </c>
      <c r="AB138" s="101">
        <v>0.129</v>
      </c>
      <c r="AC138" s="101">
        <v>0.14799999999999999</v>
      </c>
      <c r="AD138" s="101">
        <v>0.187</v>
      </c>
      <c r="AE138" s="101">
        <v>0.57100000000000006</v>
      </c>
      <c r="AF138" s="101">
        <v>0.497</v>
      </c>
      <c r="AG138" s="101">
        <v>0.49199999999999999</v>
      </c>
      <c r="AH138" s="101">
        <v>0.49099999999999999</v>
      </c>
      <c r="AI138" s="101">
        <v>0.48899999999999999</v>
      </c>
      <c r="AJ138" s="100">
        <v>0.48009999999999997</v>
      </c>
      <c r="AK138" s="100">
        <v>0.47119999999999995</v>
      </c>
      <c r="AL138" s="100">
        <v>0.46229999999999993</v>
      </c>
      <c r="AM138" s="100">
        <v>0.45339999999999991</v>
      </c>
      <c r="AN138" s="100">
        <v>0.4444999999999999</v>
      </c>
      <c r="AO138" s="100">
        <v>0.43559999999999988</v>
      </c>
      <c r="AP138" s="100">
        <v>0.42669999999999986</v>
      </c>
      <c r="AQ138" s="100">
        <v>0.41779999999999984</v>
      </c>
      <c r="AR138" s="100">
        <v>0.40889999999999982</v>
      </c>
      <c r="AS138" s="100">
        <v>0.4</v>
      </c>
      <c r="AT138" s="100">
        <v>0.38500000000000001</v>
      </c>
      <c r="AU138" s="100">
        <v>0.37</v>
      </c>
      <c r="AV138" s="100">
        <v>0.35499999999999998</v>
      </c>
      <c r="AW138" s="100">
        <v>0.33999999999999997</v>
      </c>
      <c r="AX138" s="100">
        <v>0.32499999999999996</v>
      </c>
    </row>
    <row r="139" spans="1:50" s="11" customFormat="1" ht="15" x14ac:dyDescent="0.25">
      <c r="A139" s="34"/>
      <c r="B139" s="60" t="s">
        <v>239</v>
      </c>
      <c r="C139" s="49">
        <v>15</v>
      </c>
      <c r="D139" s="49">
        <v>7</v>
      </c>
      <c r="E139" s="101">
        <v>0</v>
      </c>
      <c r="F139" s="101">
        <v>0</v>
      </c>
      <c r="G139" s="101">
        <v>0</v>
      </c>
      <c r="H139" s="101">
        <v>0</v>
      </c>
      <c r="I139" s="101">
        <v>0</v>
      </c>
      <c r="J139" s="101">
        <v>0</v>
      </c>
      <c r="K139" s="101">
        <v>0</v>
      </c>
      <c r="L139" s="101">
        <v>0</v>
      </c>
      <c r="M139" s="101">
        <v>0</v>
      </c>
      <c r="N139" s="101">
        <v>0</v>
      </c>
      <c r="O139" s="101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0.29099999999999998</v>
      </c>
      <c r="U139" s="101">
        <v>0.28399999999999997</v>
      </c>
      <c r="V139" s="101">
        <v>0.27800000000000002</v>
      </c>
      <c r="W139" s="101">
        <v>0.27700000000000002</v>
      </c>
      <c r="X139" s="101">
        <v>0.27300000000000002</v>
      </c>
      <c r="Y139" s="101">
        <v>0.27300000000000002</v>
      </c>
      <c r="Z139" s="101">
        <v>0.27600000000000002</v>
      </c>
      <c r="AA139" s="101">
        <v>0.27800000000000002</v>
      </c>
      <c r="AB139" s="101">
        <v>0.29599999999999999</v>
      </c>
      <c r="AC139" s="101">
        <v>0.30199999999999999</v>
      </c>
      <c r="AD139" s="101">
        <v>0.30499999999999999</v>
      </c>
      <c r="AE139" s="101">
        <v>0.316</v>
      </c>
      <c r="AF139" s="101">
        <v>0.38300000000000001</v>
      </c>
      <c r="AG139" s="101">
        <v>0.38300000000000001</v>
      </c>
      <c r="AH139" s="101">
        <v>0.38300000000000001</v>
      </c>
      <c r="AI139" s="101">
        <v>0.39</v>
      </c>
      <c r="AJ139" s="100">
        <v>0.40100000000000002</v>
      </c>
      <c r="AK139" s="100">
        <v>0.41200000000000003</v>
      </c>
      <c r="AL139" s="100">
        <v>0.42300000000000004</v>
      </c>
      <c r="AM139" s="100">
        <v>0.43400000000000005</v>
      </c>
      <c r="AN139" s="100">
        <v>0.44500000000000006</v>
      </c>
      <c r="AO139" s="100">
        <v>0.45600000000000007</v>
      </c>
      <c r="AP139" s="100">
        <v>0.46700000000000008</v>
      </c>
      <c r="AQ139" s="100">
        <v>0.47800000000000009</v>
      </c>
      <c r="AR139" s="100">
        <v>0.4890000000000001</v>
      </c>
      <c r="AS139" s="100">
        <v>0.5</v>
      </c>
      <c r="AT139" s="100">
        <v>0.51700000000000002</v>
      </c>
      <c r="AU139" s="100">
        <v>0.53400000000000003</v>
      </c>
      <c r="AV139" s="100">
        <v>0.55100000000000005</v>
      </c>
      <c r="AW139" s="100">
        <v>0.56800000000000006</v>
      </c>
      <c r="AX139" s="100">
        <v>0.58500000000000008</v>
      </c>
    </row>
    <row r="140" spans="1:50" s="11" customFormat="1" ht="15" x14ac:dyDescent="0.25">
      <c r="A140" s="135"/>
      <c r="B140" s="47" t="s">
        <v>238</v>
      </c>
      <c r="C140" s="50">
        <v>10</v>
      </c>
      <c r="D140" s="50">
        <v>7</v>
      </c>
      <c r="E140" s="94">
        <v>0.22900000000000001</v>
      </c>
      <c r="F140" s="94">
        <v>0.214</v>
      </c>
      <c r="G140" s="94">
        <v>0.2</v>
      </c>
      <c r="H140" s="94">
        <v>0.21299999999999999</v>
      </c>
      <c r="I140" s="94">
        <v>0.22600000000000001</v>
      </c>
      <c r="J140" s="94">
        <v>0.23899999999999999</v>
      </c>
      <c r="K140" s="94">
        <v>0.251</v>
      </c>
      <c r="L140" s="94">
        <v>0.26400000000000001</v>
      </c>
      <c r="M140" s="94">
        <v>0.27700000000000002</v>
      </c>
      <c r="N140" s="94">
        <v>0.28999999999999998</v>
      </c>
      <c r="O140" s="94">
        <v>0.31</v>
      </c>
      <c r="P140" s="94">
        <v>0.33</v>
      </c>
      <c r="Q140" s="94">
        <v>0.34</v>
      </c>
      <c r="R140" s="94">
        <v>0.35</v>
      </c>
      <c r="S140" s="94">
        <v>0.38</v>
      </c>
      <c r="T140" s="94">
        <v>6.2E-2</v>
      </c>
      <c r="U140" s="94">
        <v>0.06</v>
      </c>
      <c r="V140" s="94">
        <v>5.8999999999999997E-2</v>
      </c>
      <c r="W140" s="94">
        <v>7.0000000000000007E-2</v>
      </c>
      <c r="X140" s="94">
        <v>7.5999999999999998E-2</v>
      </c>
      <c r="Y140" s="94">
        <v>7.5999999999999998E-2</v>
      </c>
      <c r="Z140" s="94">
        <v>7.4999999999999997E-2</v>
      </c>
      <c r="AA140" s="94">
        <v>7.9000000000000001E-2</v>
      </c>
      <c r="AB140" s="94">
        <v>0.08</v>
      </c>
      <c r="AC140" s="94">
        <v>8.5999999999999993E-2</v>
      </c>
      <c r="AD140" s="94">
        <v>8.7999999999999995E-2</v>
      </c>
      <c r="AE140" s="94">
        <v>9.2999999999999999E-2</v>
      </c>
      <c r="AF140" s="94">
        <v>0.10100000000000001</v>
      </c>
      <c r="AG140" s="94">
        <v>0.106</v>
      </c>
      <c r="AH140" s="94">
        <v>0.106</v>
      </c>
      <c r="AI140" s="94">
        <v>0.107</v>
      </c>
      <c r="AJ140" s="98">
        <v>0.1053</v>
      </c>
      <c r="AK140" s="98">
        <v>0.1036</v>
      </c>
      <c r="AL140" s="98">
        <v>0.10189999999999999</v>
      </c>
      <c r="AM140" s="98">
        <v>0.10019999999999998</v>
      </c>
      <c r="AN140" s="98">
        <v>9.8499999999999976E-2</v>
      </c>
      <c r="AO140" s="98">
        <v>9.6799999999999969E-2</v>
      </c>
      <c r="AP140" s="98">
        <v>9.5099999999999962E-2</v>
      </c>
      <c r="AQ140" s="98">
        <v>9.3399999999999955E-2</v>
      </c>
      <c r="AR140" s="98">
        <v>9.1699999999999948E-2</v>
      </c>
      <c r="AS140" s="98">
        <v>0.09</v>
      </c>
      <c r="AT140" s="98">
        <v>8.7999999999999995E-2</v>
      </c>
      <c r="AU140" s="98">
        <v>8.5999999999999993E-2</v>
      </c>
      <c r="AV140" s="98">
        <v>8.3999999999999991E-2</v>
      </c>
      <c r="AW140" s="98">
        <v>8.199999999999999E-2</v>
      </c>
      <c r="AX140" s="98">
        <v>7.9999999999999988E-2</v>
      </c>
    </row>
    <row r="141" spans="1:50" s="11" customFormat="1" ht="15" x14ac:dyDescent="0.25">
      <c r="A141" s="133" t="s">
        <v>264</v>
      </c>
      <c r="B141" s="111" t="s">
        <v>265</v>
      </c>
      <c r="C141" s="134" t="s">
        <v>37</v>
      </c>
      <c r="D141" s="134"/>
      <c r="E141" s="93">
        <v>0</v>
      </c>
      <c r="F141" s="93">
        <v>0</v>
      </c>
      <c r="G141" s="93">
        <v>0</v>
      </c>
      <c r="H141" s="93">
        <v>0</v>
      </c>
      <c r="I141" s="93">
        <v>0</v>
      </c>
      <c r="J141" s="93">
        <v>0</v>
      </c>
      <c r="K141" s="93">
        <v>0</v>
      </c>
      <c r="L141" s="93">
        <v>0</v>
      </c>
      <c r="M141" s="93">
        <v>0</v>
      </c>
      <c r="N141" s="93">
        <v>0</v>
      </c>
      <c r="O141" s="93">
        <v>0</v>
      </c>
      <c r="P141" s="93">
        <v>0</v>
      </c>
      <c r="Q141" s="93">
        <v>0</v>
      </c>
      <c r="R141" s="93">
        <v>0</v>
      </c>
      <c r="S141" s="93">
        <v>0</v>
      </c>
      <c r="T141" s="93">
        <v>0</v>
      </c>
      <c r="U141" s="93">
        <v>0</v>
      </c>
      <c r="V141" s="93">
        <v>0</v>
      </c>
      <c r="W141" s="93">
        <v>0</v>
      </c>
      <c r="X141" s="93">
        <v>0</v>
      </c>
      <c r="Y141" s="93">
        <v>0</v>
      </c>
      <c r="Z141" s="93">
        <v>0</v>
      </c>
      <c r="AA141" s="93">
        <v>0</v>
      </c>
      <c r="AB141" s="93">
        <v>0</v>
      </c>
      <c r="AC141" s="93">
        <v>0</v>
      </c>
      <c r="AD141" s="93">
        <v>0</v>
      </c>
      <c r="AE141" s="93">
        <v>0</v>
      </c>
      <c r="AF141" s="93">
        <v>0</v>
      </c>
      <c r="AG141" s="93">
        <v>0</v>
      </c>
      <c r="AH141" s="93">
        <v>0.93400000000000005</v>
      </c>
      <c r="AI141" s="93">
        <v>0.42199999999999999</v>
      </c>
      <c r="AJ141" s="100">
        <v>0.42199999999999999</v>
      </c>
      <c r="AK141" s="100">
        <v>0.42199999999999999</v>
      </c>
      <c r="AL141" s="100">
        <v>0.42199999999999999</v>
      </c>
      <c r="AM141" s="100">
        <v>0.42199999999999999</v>
      </c>
      <c r="AN141" s="100">
        <v>0.42199999999999999</v>
      </c>
      <c r="AO141" s="100">
        <v>0.42199999999999999</v>
      </c>
      <c r="AP141" s="100">
        <v>0.42199999999999999</v>
      </c>
      <c r="AQ141" s="100">
        <v>0.42199999999999999</v>
      </c>
      <c r="AR141" s="100">
        <v>0.42199999999999999</v>
      </c>
      <c r="AS141" s="100">
        <v>0.42199999999999999</v>
      </c>
      <c r="AT141" s="100">
        <v>0.42199999999999999</v>
      </c>
      <c r="AU141" s="100">
        <v>0.42199999999999999</v>
      </c>
      <c r="AV141" s="100">
        <v>0.42199999999999999</v>
      </c>
      <c r="AW141" s="100">
        <v>0.42199999999999999</v>
      </c>
      <c r="AX141" s="100">
        <v>0.42199999999999999</v>
      </c>
    </row>
    <row r="142" spans="1:50" s="11" customFormat="1" ht="15" x14ac:dyDescent="0.25">
      <c r="A142" s="39"/>
      <c r="B142" s="111" t="s">
        <v>266</v>
      </c>
      <c r="C142" s="134" t="s">
        <v>37</v>
      </c>
      <c r="D142" s="134"/>
      <c r="E142" s="101">
        <v>0</v>
      </c>
      <c r="F142" s="101">
        <v>0</v>
      </c>
      <c r="G142" s="101">
        <v>0</v>
      </c>
      <c r="H142" s="101">
        <v>0</v>
      </c>
      <c r="I142" s="101">
        <v>0</v>
      </c>
      <c r="J142" s="101">
        <v>0</v>
      </c>
      <c r="K142" s="101">
        <v>0</v>
      </c>
      <c r="L142" s="101">
        <v>0</v>
      </c>
      <c r="M142" s="101">
        <v>0</v>
      </c>
      <c r="N142" s="101">
        <v>0</v>
      </c>
      <c r="O142" s="101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1">
        <v>0</v>
      </c>
      <c r="W142" s="101">
        <v>0</v>
      </c>
      <c r="X142" s="101">
        <v>0</v>
      </c>
      <c r="Y142" s="101">
        <v>0</v>
      </c>
      <c r="Z142" s="101">
        <v>0</v>
      </c>
      <c r="AA142" s="101">
        <v>0</v>
      </c>
      <c r="AB142" s="101">
        <v>0</v>
      </c>
      <c r="AC142" s="101">
        <v>0</v>
      </c>
      <c r="AD142" s="101">
        <v>0</v>
      </c>
      <c r="AE142" s="101">
        <v>0</v>
      </c>
      <c r="AF142" s="101">
        <v>0</v>
      </c>
      <c r="AG142" s="101">
        <v>0</v>
      </c>
      <c r="AH142" s="101">
        <v>0</v>
      </c>
      <c r="AI142" s="101">
        <v>0.51600000000000001</v>
      </c>
      <c r="AJ142" s="100">
        <v>0.51600000000000001</v>
      </c>
      <c r="AK142" s="100">
        <v>0.51600000000000001</v>
      </c>
      <c r="AL142" s="100">
        <v>0.51600000000000001</v>
      </c>
      <c r="AM142" s="100">
        <v>0.51600000000000001</v>
      </c>
      <c r="AN142" s="100">
        <v>0.51600000000000001</v>
      </c>
      <c r="AO142" s="100">
        <v>0.51600000000000001</v>
      </c>
      <c r="AP142" s="100">
        <v>0.51600000000000001</v>
      </c>
      <c r="AQ142" s="100">
        <v>0.51600000000000001</v>
      </c>
      <c r="AR142" s="100">
        <v>0.51600000000000001</v>
      </c>
      <c r="AS142" s="100">
        <v>0.51600000000000001</v>
      </c>
      <c r="AT142" s="100">
        <v>0.51600000000000001</v>
      </c>
      <c r="AU142" s="100">
        <v>0.51600000000000001</v>
      </c>
      <c r="AV142" s="100">
        <v>0.51600000000000001</v>
      </c>
      <c r="AW142" s="100">
        <v>0.51600000000000001</v>
      </c>
      <c r="AX142" s="100">
        <v>0.51600000000000001</v>
      </c>
    </row>
    <row r="143" spans="1:50" s="11" customFormat="1" ht="15" x14ac:dyDescent="0.25">
      <c r="A143" s="55"/>
      <c r="B143" s="10" t="s">
        <v>267</v>
      </c>
      <c r="C143" s="58" t="s">
        <v>37</v>
      </c>
      <c r="D143" s="58"/>
      <c r="E143" s="94">
        <v>0</v>
      </c>
      <c r="F143" s="94">
        <v>0</v>
      </c>
      <c r="G143" s="94">
        <v>0</v>
      </c>
      <c r="H143" s="94">
        <v>0</v>
      </c>
      <c r="I143" s="94">
        <v>0</v>
      </c>
      <c r="J143" s="94">
        <v>0</v>
      </c>
      <c r="K143" s="94">
        <v>0</v>
      </c>
      <c r="L143" s="94">
        <v>0</v>
      </c>
      <c r="M143" s="94">
        <v>0</v>
      </c>
      <c r="N143" s="94">
        <v>0</v>
      </c>
      <c r="O143" s="94">
        <v>0</v>
      </c>
      <c r="P143" s="94">
        <v>0</v>
      </c>
      <c r="Q143" s="94">
        <v>0</v>
      </c>
      <c r="R143" s="94">
        <v>0</v>
      </c>
      <c r="S143" s="94">
        <v>0</v>
      </c>
      <c r="T143" s="94">
        <v>0</v>
      </c>
      <c r="U143" s="94">
        <v>0</v>
      </c>
      <c r="V143" s="94">
        <v>0</v>
      </c>
      <c r="W143" s="94">
        <v>0</v>
      </c>
      <c r="X143" s="94">
        <v>0</v>
      </c>
      <c r="Y143" s="94">
        <v>0</v>
      </c>
      <c r="Z143" s="94">
        <v>0</v>
      </c>
      <c r="AA143" s="94">
        <v>0</v>
      </c>
      <c r="AB143" s="94">
        <v>0</v>
      </c>
      <c r="AC143" s="94">
        <v>0</v>
      </c>
      <c r="AD143" s="94">
        <v>0</v>
      </c>
      <c r="AE143" s="94">
        <v>0</v>
      </c>
      <c r="AF143" s="94">
        <v>0</v>
      </c>
      <c r="AG143" s="94">
        <v>0</v>
      </c>
      <c r="AH143" s="94">
        <v>6.6000000000000003E-2</v>
      </c>
      <c r="AI143" s="94">
        <v>6.2E-2</v>
      </c>
      <c r="AJ143" s="98">
        <v>6.2E-2</v>
      </c>
      <c r="AK143" s="98">
        <v>6.2E-2</v>
      </c>
      <c r="AL143" s="98">
        <v>6.2E-2</v>
      </c>
      <c r="AM143" s="98">
        <v>6.2E-2</v>
      </c>
      <c r="AN143" s="98">
        <v>6.2E-2</v>
      </c>
      <c r="AO143" s="98">
        <v>6.2E-2</v>
      </c>
      <c r="AP143" s="98">
        <v>6.2E-2</v>
      </c>
      <c r="AQ143" s="98">
        <v>6.2E-2</v>
      </c>
      <c r="AR143" s="98">
        <v>6.2E-2</v>
      </c>
      <c r="AS143" s="98">
        <v>6.2E-2</v>
      </c>
      <c r="AT143" s="98">
        <v>6.2E-2</v>
      </c>
      <c r="AU143" s="98">
        <v>6.2E-2</v>
      </c>
      <c r="AV143" s="98">
        <v>6.2E-2</v>
      </c>
      <c r="AW143" s="98">
        <v>6.2E-2</v>
      </c>
      <c r="AX143" s="98">
        <v>6.2E-2</v>
      </c>
    </row>
    <row r="144" spans="1:50" s="11" customFormat="1" ht="15" x14ac:dyDescent="0.25">
      <c r="A144" s="34" t="s">
        <v>100</v>
      </c>
      <c r="B144" s="34" t="s">
        <v>101</v>
      </c>
      <c r="C144" s="61" t="s">
        <v>37</v>
      </c>
      <c r="D144" s="61"/>
      <c r="E144" s="96">
        <v>0.183</v>
      </c>
      <c r="F144" s="96">
        <v>0.2</v>
      </c>
      <c r="G144" s="96">
        <v>0.2</v>
      </c>
      <c r="H144" s="96">
        <v>0.217</v>
      </c>
      <c r="I144" s="96">
        <v>0.23300000000000001</v>
      </c>
      <c r="J144" s="96">
        <v>0.25</v>
      </c>
      <c r="K144" s="96">
        <v>0.26200000000000001</v>
      </c>
      <c r="L144" s="96">
        <v>0.27500000000000002</v>
      </c>
      <c r="M144" s="96">
        <v>0.28699999999999998</v>
      </c>
      <c r="N144" s="96">
        <v>0.3</v>
      </c>
      <c r="O144" s="96">
        <v>0.42</v>
      </c>
      <c r="P144" s="96">
        <v>0.5</v>
      </c>
      <c r="Q144" s="96">
        <v>0.55000000000000004</v>
      </c>
      <c r="R144" s="96">
        <v>0.6</v>
      </c>
      <c r="S144" s="96">
        <v>0.65</v>
      </c>
      <c r="T144" s="96">
        <v>0.72699999999999998</v>
      </c>
      <c r="U144" s="96">
        <v>0.80500000000000005</v>
      </c>
      <c r="V144" s="96">
        <v>0.88200000000000001</v>
      </c>
      <c r="W144" s="96">
        <v>0.92200000000000004</v>
      </c>
      <c r="X144" s="96">
        <v>0.94799999999999995</v>
      </c>
      <c r="Y144" s="96">
        <v>0.97299999999999998</v>
      </c>
      <c r="Z144" s="96">
        <v>0.96499999999999997</v>
      </c>
      <c r="AA144" s="96">
        <v>0.97199999999999998</v>
      </c>
      <c r="AB144" s="96">
        <v>0.97899999999999998</v>
      </c>
      <c r="AC144" s="96">
        <v>0.97399999999999998</v>
      </c>
      <c r="AD144" s="96">
        <v>0.97799999999999998</v>
      </c>
      <c r="AE144" s="96">
        <v>0.98099999999999998</v>
      </c>
      <c r="AF144" s="96">
        <v>0.98</v>
      </c>
      <c r="AG144" s="96">
        <v>0.98199999999999998</v>
      </c>
      <c r="AH144" s="96">
        <v>0.98699999999999999</v>
      </c>
      <c r="AI144" s="96">
        <v>0.98499999999999999</v>
      </c>
      <c r="AJ144" s="32" t="s">
        <v>37</v>
      </c>
      <c r="AK144" s="32" t="s">
        <v>37</v>
      </c>
      <c r="AL144" s="97">
        <v>0.98950000000000005</v>
      </c>
      <c r="AM144" s="97">
        <v>0.9910000000000001</v>
      </c>
      <c r="AN144" s="97">
        <v>0.99250000000000016</v>
      </c>
      <c r="AO144" s="97">
        <v>0.99400000000000022</v>
      </c>
      <c r="AP144" s="97">
        <v>0.99550000000000027</v>
      </c>
      <c r="AQ144" s="97">
        <v>0.99700000000000033</v>
      </c>
      <c r="AR144" s="97">
        <v>0.99850000000000039</v>
      </c>
      <c r="AS144" s="97">
        <v>1</v>
      </c>
      <c r="AT144" s="97">
        <v>1</v>
      </c>
      <c r="AU144" s="97">
        <v>1</v>
      </c>
      <c r="AV144" s="97">
        <v>1</v>
      </c>
      <c r="AW144" s="97">
        <v>1</v>
      </c>
      <c r="AX144" s="97">
        <v>1</v>
      </c>
    </row>
    <row r="145" spans="1:50" s="11" customFormat="1" ht="15" x14ac:dyDescent="0.25">
      <c r="A145" s="47"/>
      <c r="B145" s="47" t="s">
        <v>102</v>
      </c>
      <c r="C145" s="62" t="s">
        <v>37</v>
      </c>
      <c r="D145" s="62"/>
      <c r="E145" s="94">
        <v>0.81699999999999995</v>
      </c>
      <c r="F145" s="94">
        <v>0.8</v>
      </c>
      <c r="G145" s="94">
        <v>0.8</v>
      </c>
      <c r="H145" s="94">
        <v>0.78300000000000003</v>
      </c>
      <c r="I145" s="94">
        <v>0.76700000000000002</v>
      </c>
      <c r="J145" s="94">
        <v>0.75</v>
      </c>
      <c r="K145" s="94">
        <v>0.73799999999999999</v>
      </c>
      <c r="L145" s="94">
        <v>0.72499999999999998</v>
      </c>
      <c r="M145" s="94">
        <v>0.71299999999999997</v>
      </c>
      <c r="N145" s="94">
        <v>0.7</v>
      </c>
      <c r="O145" s="94">
        <v>0.57999999999999996</v>
      </c>
      <c r="P145" s="94">
        <v>0.5</v>
      </c>
      <c r="Q145" s="94">
        <v>0.45</v>
      </c>
      <c r="R145" s="94">
        <v>0.4</v>
      </c>
      <c r="S145" s="94">
        <v>0.35</v>
      </c>
      <c r="T145" s="94">
        <v>0.27299999999999996</v>
      </c>
      <c r="U145" s="94">
        <v>0.19499999999999995</v>
      </c>
      <c r="V145" s="94">
        <v>0.11799999999999999</v>
      </c>
      <c r="W145" s="94">
        <v>7.8E-2</v>
      </c>
      <c r="X145" s="94">
        <v>5.2000000000000005E-2</v>
      </c>
      <c r="Y145" s="94">
        <v>2.7E-2</v>
      </c>
      <c r="Z145" s="94">
        <v>3.5000000000000003E-2</v>
      </c>
      <c r="AA145" s="94">
        <v>2.8000000000000001E-2</v>
      </c>
      <c r="AB145" s="94">
        <v>2.1000000000000001E-2</v>
      </c>
      <c r="AC145" s="94">
        <v>2.5999999999999999E-2</v>
      </c>
      <c r="AD145" s="94">
        <v>2.1999999999999999E-2</v>
      </c>
      <c r="AE145" s="94">
        <v>1.9E-2</v>
      </c>
      <c r="AF145" s="94">
        <v>0.02</v>
      </c>
      <c r="AG145" s="94">
        <v>1.7999999999999999E-2</v>
      </c>
      <c r="AH145" s="94">
        <v>1.2999999999999999E-2</v>
      </c>
      <c r="AI145" s="94">
        <v>1.4999999999999999E-2</v>
      </c>
      <c r="AJ145" s="37" t="s">
        <v>37</v>
      </c>
      <c r="AK145" s="37" t="s">
        <v>37</v>
      </c>
      <c r="AL145" s="97">
        <v>1.0500000000000001E-2</v>
      </c>
      <c r="AM145" s="97">
        <v>9.0000000000000011E-3</v>
      </c>
      <c r="AN145" s="97">
        <v>7.5000000000000015E-3</v>
      </c>
      <c r="AO145" s="97">
        <v>6.0000000000000019E-3</v>
      </c>
      <c r="AP145" s="97">
        <v>4.5000000000000023E-3</v>
      </c>
      <c r="AQ145" s="97">
        <v>3.0000000000000022E-3</v>
      </c>
      <c r="AR145" s="97">
        <v>1.5000000000000022E-3</v>
      </c>
      <c r="AS145" s="97">
        <v>0</v>
      </c>
      <c r="AT145" s="97">
        <v>0</v>
      </c>
      <c r="AU145" s="97">
        <v>0</v>
      </c>
      <c r="AV145" s="97">
        <v>0</v>
      </c>
      <c r="AW145" s="97">
        <v>0</v>
      </c>
      <c r="AX145" s="97">
        <v>0</v>
      </c>
    </row>
    <row r="146" spans="1:50" s="11" customFormat="1" ht="15" x14ac:dyDescent="0.25">
      <c r="A146" s="63" t="s">
        <v>105</v>
      </c>
      <c r="B146" s="32"/>
      <c r="C146" s="61" t="s">
        <v>37</v>
      </c>
      <c r="D146" s="61"/>
      <c r="E146" s="93">
        <v>0</v>
      </c>
      <c r="F146" s="93">
        <v>0</v>
      </c>
      <c r="G146" s="93">
        <v>1.6350266181001431E-2</v>
      </c>
      <c r="H146" s="93">
        <v>1.6407003792455334E-2</v>
      </c>
      <c r="I146" s="93">
        <v>1.6442751105755771E-2</v>
      </c>
      <c r="J146" s="93">
        <v>5.0778548027447259E-2</v>
      </c>
      <c r="K146" s="93">
        <v>8.4577252622560106E-2</v>
      </c>
      <c r="L146" s="93">
        <v>7.7878133295056315E-2</v>
      </c>
      <c r="M146" s="93">
        <v>7.736450474677814E-2</v>
      </c>
      <c r="N146" s="93">
        <v>7.7172059278695956E-2</v>
      </c>
      <c r="O146" s="93">
        <v>7.9499952990934541E-2</v>
      </c>
      <c r="P146" s="93">
        <v>7.9935305138937748E-2</v>
      </c>
      <c r="Q146" s="93">
        <v>7.3115752211157028E-2</v>
      </c>
      <c r="R146" s="93">
        <v>7.4150099999980637E-2</v>
      </c>
      <c r="S146" s="93">
        <v>6.4915814268514782E-2</v>
      </c>
      <c r="T146" s="93">
        <v>6.846694822717328E-2</v>
      </c>
      <c r="U146" s="93">
        <v>5.1417747164649384E-2</v>
      </c>
      <c r="V146" s="93">
        <v>4.786034212769355E-2</v>
      </c>
      <c r="W146" s="93">
        <v>4.5524442957565879E-2</v>
      </c>
      <c r="X146" s="93">
        <v>5.0808545532205214E-2</v>
      </c>
      <c r="Y146" s="93">
        <v>5.183090260262372E-2</v>
      </c>
      <c r="Z146" s="93">
        <v>6.1897327049571176E-2</v>
      </c>
      <c r="AA146" s="93">
        <v>5.5802148788619568E-2</v>
      </c>
      <c r="AB146" s="93">
        <v>4.0066580660077594E-2</v>
      </c>
      <c r="AC146" s="93">
        <v>4.0163982232254626E-2</v>
      </c>
      <c r="AD146" s="93">
        <v>5.1637314958018515E-2</v>
      </c>
      <c r="AE146" s="93">
        <v>5.0375640383817803E-2</v>
      </c>
      <c r="AF146" s="93">
        <v>6.214986381432544E-2</v>
      </c>
      <c r="AG146" s="93">
        <v>7.3459627028134161E-2</v>
      </c>
      <c r="AH146" s="93">
        <v>8.0750253200635225E-2</v>
      </c>
      <c r="AI146" s="93">
        <v>6.6091677503193003E-2</v>
      </c>
      <c r="AJ146" s="99">
        <f>AI146</f>
        <v>6.6091677503193003E-2</v>
      </c>
      <c r="AK146" s="99">
        <f t="shared" ref="AK146:AX151" si="0">AJ146</f>
        <v>6.6091677503193003E-2</v>
      </c>
      <c r="AL146" s="99">
        <f t="shared" si="0"/>
        <v>6.6091677503193003E-2</v>
      </c>
      <c r="AM146" s="99">
        <f t="shared" si="0"/>
        <v>6.6091677503193003E-2</v>
      </c>
      <c r="AN146" s="99">
        <f t="shared" si="0"/>
        <v>6.6091677503193003E-2</v>
      </c>
      <c r="AO146" s="99">
        <f t="shared" si="0"/>
        <v>6.6091677503193003E-2</v>
      </c>
      <c r="AP146" s="99">
        <f t="shared" si="0"/>
        <v>6.6091677503193003E-2</v>
      </c>
      <c r="AQ146" s="99">
        <f t="shared" si="0"/>
        <v>6.6091677503193003E-2</v>
      </c>
      <c r="AR146" s="99">
        <f t="shared" si="0"/>
        <v>6.6091677503193003E-2</v>
      </c>
      <c r="AS146" s="99">
        <f t="shared" si="0"/>
        <v>6.6091677503193003E-2</v>
      </c>
      <c r="AT146" s="99">
        <f t="shared" si="0"/>
        <v>6.6091677503193003E-2</v>
      </c>
      <c r="AU146" s="99">
        <f t="shared" si="0"/>
        <v>6.6091677503193003E-2</v>
      </c>
      <c r="AV146" s="99">
        <f t="shared" si="0"/>
        <v>6.6091677503193003E-2</v>
      </c>
      <c r="AW146" s="99">
        <f t="shared" si="0"/>
        <v>6.6091677503193003E-2</v>
      </c>
      <c r="AX146" s="99">
        <f t="shared" si="0"/>
        <v>6.6091677503193003E-2</v>
      </c>
    </row>
    <row r="147" spans="1:50" s="11" customFormat="1" ht="15" x14ac:dyDescent="0.25">
      <c r="A147" s="63" t="s">
        <v>106</v>
      </c>
      <c r="B147" s="32"/>
      <c r="C147" s="61" t="s">
        <v>37</v>
      </c>
      <c r="D147" s="61"/>
      <c r="E147" s="101">
        <v>0</v>
      </c>
      <c r="F147" s="101">
        <v>0</v>
      </c>
      <c r="G147" s="101">
        <v>0</v>
      </c>
      <c r="H147" s="101">
        <v>0</v>
      </c>
      <c r="I147" s="101">
        <v>5.6961115425163801E-3</v>
      </c>
      <c r="J147" s="101">
        <v>2.3940968212254821E-2</v>
      </c>
      <c r="K147" s="101">
        <v>4.6500209430570399E-2</v>
      </c>
      <c r="L147" s="101">
        <v>5.3922980192415461E-2</v>
      </c>
      <c r="M147" s="101">
        <v>7.9071678958945943E-2</v>
      </c>
      <c r="N147" s="101">
        <v>0.10041689188279394</v>
      </c>
      <c r="O147" s="101">
        <v>0.10114677711472504</v>
      </c>
      <c r="P147" s="101">
        <v>0.10549986918493297</v>
      </c>
      <c r="Q147" s="101">
        <v>0.10823622416334204</v>
      </c>
      <c r="R147" s="101">
        <v>0.12149982470927062</v>
      </c>
      <c r="S147" s="101">
        <v>0.11218878886367376</v>
      </c>
      <c r="T147" s="101">
        <v>0.12135029117474901</v>
      </c>
      <c r="U147" s="101">
        <v>0.12068887876146865</v>
      </c>
      <c r="V147" s="101">
        <v>0.12781832674754678</v>
      </c>
      <c r="W147" s="101">
        <v>0.12781482191238333</v>
      </c>
      <c r="X147" s="101">
        <v>0.11630738792480889</v>
      </c>
      <c r="Y147" s="101">
        <v>0.11798991312213021</v>
      </c>
      <c r="Z147" s="101">
        <v>0.12590479024855949</v>
      </c>
      <c r="AA147" s="101">
        <v>0.15601350765484887</v>
      </c>
      <c r="AB147" s="101">
        <v>0.14769641498224681</v>
      </c>
      <c r="AC147" s="101">
        <v>0.1615150515436122</v>
      </c>
      <c r="AD147" s="101">
        <v>0.19162284847702191</v>
      </c>
      <c r="AE147" s="101">
        <v>0.21186630005173379</v>
      </c>
      <c r="AF147" s="101">
        <v>0.23370938371845298</v>
      </c>
      <c r="AG147" s="101">
        <v>0.26654621612638968</v>
      </c>
      <c r="AH147" s="101">
        <v>0.25114290057935662</v>
      </c>
      <c r="AI147" s="101">
        <v>0.26001857333493034</v>
      </c>
      <c r="AJ147" s="100">
        <f t="shared" ref="AJ147:AX151" si="1">AI147</f>
        <v>0.26001857333493034</v>
      </c>
      <c r="AK147" s="100">
        <f t="shared" si="1"/>
        <v>0.26001857333493034</v>
      </c>
      <c r="AL147" s="100">
        <f t="shared" si="1"/>
        <v>0.26001857333493034</v>
      </c>
      <c r="AM147" s="100">
        <f t="shared" si="1"/>
        <v>0.26001857333493034</v>
      </c>
      <c r="AN147" s="100">
        <f t="shared" si="1"/>
        <v>0.26001857333493034</v>
      </c>
      <c r="AO147" s="100">
        <f t="shared" si="1"/>
        <v>0.26001857333493034</v>
      </c>
      <c r="AP147" s="100">
        <f t="shared" si="1"/>
        <v>0.26001857333493034</v>
      </c>
      <c r="AQ147" s="100">
        <f t="shared" si="1"/>
        <v>0.26001857333493034</v>
      </c>
      <c r="AR147" s="100">
        <f t="shared" si="1"/>
        <v>0.26001857333493034</v>
      </c>
      <c r="AS147" s="100">
        <f t="shared" si="1"/>
        <v>0.26001857333493034</v>
      </c>
      <c r="AT147" s="100">
        <f t="shared" si="1"/>
        <v>0.26001857333493034</v>
      </c>
      <c r="AU147" s="100">
        <f t="shared" si="1"/>
        <v>0.26001857333493034</v>
      </c>
      <c r="AV147" s="100">
        <f t="shared" si="1"/>
        <v>0.26001857333493034</v>
      </c>
      <c r="AW147" s="100">
        <f t="shared" si="1"/>
        <v>0.26001857333493034</v>
      </c>
      <c r="AX147" s="100">
        <f t="shared" si="1"/>
        <v>0.26001857333493034</v>
      </c>
    </row>
    <row r="148" spans="1:50" s="11" customFormat="1" ht="15" x14ac:dyDescent="0.25">
      <c r="A148" s="63" t="s">
        <v>107</v>
      </c>
      <c r="B148" s="32"/>
      <c r="C148" s="61" t="s">
        <v>37</v>
      </c>
      <c r="D148" s="61"/>
      <c r="E148" s="101">
        <v>5.2702517107063203E-2</v>
      </c>
      <c r="F148" s="101">
        <v>7.3550001438671769E-2</v>
      </c>
      <c r="G148" s="101">
        <v>8.1448871998336794E-2</v>
      </c>
      <c r="H148" s="101">
        <v>8.2696635120778822E-2</v>
      </c>
      <c r="I148" s="101">
        <v>0.10312402316591864</v>
      </c>
      <c r="J148" s="101">
        <v>0.14428447963412225</v>
      </c>
      <c r="K148" s="101">
        <v>0.14446656615602455</v>
      </c>
      <c r="L148" s="101">
        <v>0.15052688373232551</v>
      </c>
      <c r="M148" s="101">
        <v>0.12898342149665049</v>
      </c>
      <c r="N148" s="101">
        <v>0.1467792789539123</v>
      </c>
      <c r="O148" s="101">
        <v>0.15086398461676478</v>
      </c>
      <c r="P148" s="101">
        <v>0.14434368589261407</v>
      </c>
      <c r="Q148" s="101">
        <v>0.15863554841372213</v>
      </c>
      <c r="R148" s="101">
        <v>0.15990294436137131</v>
      </c>
      <c r="S148" s="101">
        <v>0.18771194016624265</v>
      </c>
      <c r="T148" s="101">
        <v>0.20739733942650693</v>
      </c>
      <c r="U148" s="101">
        <v>0.19527189372642123</v>
      </c>
      <c r="V148" s="101">
        <v>0.16259987438042064</v>
      </c>
      <c r="W148" s="101">
        <v>0.14865756582530804</v>
      </c>
      <c r="X148" s="101">
        <v>0.14364719679262206</v>
      </c>
      <c r="Y148" s="101">
        <v>0.12752734320849313</v>
      </c>
      <c r="Z148" s="101">
        <v>0.13465752967760378</v>
      </c>
      <c r="AA148" s="101">
        <v>0.15017342982819676</v>
      </c>
      <c r="AB148" s="101">
        <v>0.17179425111092919</v>
      </c>
      <c r="AC148" s="101">
        <v>0.17221188171163213</v>
      </c>
      <c r="AD148" s="101">
        <v>0.16268388768661449</v>
      </c>
      <c r="AE148" s="101">
        <v>0.21975088024573583</v>
      </c>
      <c r="AF148" s="101">
        <v>0.28918712142175923</v>
      </c>
      <c r="AG148" s="101">
        <v>0.3085804060535568</v>
      </c>
      <c r="AH148" s="101">
        <v>0.34666107241380578</v>
      </c>
      <c r="AI148" s="101">
        <v>0.37778534251196999</v>
      </c>
      <c r="AJ148" s="100">
        <f t="shared" si="1"/>
        <v>0.37778534251196999</v>
      </c>
      <c r="AK148" s="100">
        <f t="shared" si="0"/>
        <v>0.37778534251196999</v>
      </c>
      <c r="AL148" s="100">
        <f t="shared" si="0"/>
        <v>0.37778534251196999</v>
      </c>
      <c r="AM148" s="100">
        <f t="shared" si="0"/>
        <v>0.37778534251196999</v>
      </c>
      <c r="AN148" s="100">
        <f t="shared" si="0"/>
        <v>0.37778534251196999</v>
      </c>
      <c r="AO148" s="100">
        <f t="shared" si="0"/>
        <v>0.37778534251196999</v>
      </c>
      <c r="AP148" s="100">
        <f t="shared" si="0"/>
        <v>0.37778534251196999</v>
      </c>
      <c r="AQ148" s="100">
        <f t="shared" si="0"/>
        <v>0.37778534251196999</v>
      </c>
      <c r="AR148" s="100">
        <f t="shared" si="0"/>
        <v>0.37778534251196999</v>
      </c>
      <c r="AS148" s="100">
        <f t="shared" si="0"/>
        <v>0.37778534251196999</v>
      </c>
      <c r="AT148" s="100">
        <f t="shared" si="0"/>
        <v>0.37778534251196999</v>
      </c>
      <c r="AU148" s="100">
        <f t="shared" si="0"/>
        <v>0.37778534251196999</v>
      </c>
      <c r="AV148" s="100">
        <f t="shared" si="0"/>
        <v>0.37778534251196999</v>
      </c>
      <c r="AW148" s="100">
        <f t="shared" si="0"/>
        <v>0.37778534251196999</v>
      </c>
      <c r="AX148" s="100">
        <f t="shared" si="0"/>
        <v>0.37778534251196999</v>
      </c>
    </row>
    <row r="149" spans="1:50" s="11" customFormat="1" ht="15" x14ac:dyDescent="0.25">
      <c r="A149" s="63" t="s">
        <v>108</v>
      </c>
      <c r="B149" s="32"/>
      <c r="C149" s="61" t="s">
        <v>37</v>
      </c>
      <c r="D149" s="61"/>
      <c r="E149" s="101">
        <v>0</v>
      </c>
      <c r="F149" s="101">
        <v>0</v>
      </c>
      <c r="G149" s="101">
        <v>0</v>
      </c>
      <c r="H149" s="101">
        <v>0</v>
      </c>
      <c r="I149" s="101">
        <v>0</v>
      </c>
      <c r="J149" s="101">
        <v>0</v>
      </c>
      <c r="K149" s="101">
        <v>4.4820182863406048E-3</v>
      </c>
      <c r="L149" s="101">
        <v>2.1643988754916697E-3</v>
      </c>
      <c r="M149" s="101">
        <v>3.1278956177222691E-3</v>
      </c>
      <c r="N149" s="101">
        <v>9.6054648750302184E-4</v>
      </c>
      <c r="O149" s="101">
        <v>0</v>
      </c>
      <c r="P149" s="101">
        <v>9.3328107710563774E-4</v>
      </c>
      <c r="Q149" s="101">
        <v>9.298196374884929E-4</v>
      </c>
      <c r="R149" s="101">
        <v>0</v>
      </c>
      <c r="S149" s="101">
        <v>0</v>
      </c>
      <c r="T149" s="101">
        <v>0</v>
      </c>
      <c r="U149" s="101">
        <v>0</v>
      </c>
      <c r="V149" s="101">
        <v>0</v>
      </c>
      <c r="W149" s="101">
        <v>0</v>
      </c>
      <c r="X149" s="101">
        <v>0</v>
      </c>
      <c r="Y149" s="101">
        <v>0</v>
      </c>
      <c r="Z149" s="101">
        <v>0</v>
      </c>
      <c r="AA149" s="101">
        <v>0</v>
      </c>
      <c r="AB149" s="101">
        <v>0</v>
      </c>
      <c r="AC149" s="101">
        <v>0</v>
      </c>
      <c r="AD149" s="101">
        <v>0</v>
      </c>
      <c r="AE149" s="101">
        <v>0</v>
      </c>
      <c r="AF149" s="101">
        <v>0</v>
      </c>
      <c r="AG149" s="101">
        <v>0</v>
      </c>
      <c r="AH149" s="101">
        <v>0</v>
      </c>
      <c r="AI149" s="101">
        <v>0</v>
      </c>
      <c r="AJ149" s="100">
        <f t="shared" si="1"/>
        <v>0</v>
      </c>
      <c r="AK149" s="100">
        <f t="shared" si="0"/>
        <v>0</v>
      </c>
      <c r="AL149" s="100">
        <f t="shared" si="0"/>
        <v>0</v>
      </c>
      <c r="AM149" s="100">
        <f t="shared" si="0"/>
        <v>0</v>
      </c>
      <c r="AN149" s="100">
        <f t="shared" si="0"/>
        <v>0</v>
      </c>
      <c r="AO149" s="100">
        <f t="shared" si="0"/>
        <v>0</v>
      </c>
      <c r="AP149" s="100">
        <f t="shared" si="0"/>
        <v>0</v>
      </c>
      <c r="AQ149" s="100">
        <f t="shared" si="0"/>
        <v>0</v>
      </c>
      <c r="AR149" s="100">
        <f t="shared" si="0"/>
        <v>0</v>
      </c>
      <c r="AS149" s="100">
        <f t="shared" si="0"/>
        <v>0</v>
      </c>
      <c r="AT149" s="100">
        <f t="shared" si="0"/>
        <v>0</v>
      </c>
      <c r="AU149" s="100">
        <f t="shared" si="0"/>
        <v>0</v>
      </c>
      <c r="AV149" s="100">
        <f t="shared" si="0"/>
        <v>0</v>
      </c>
      <c r="AW149" s="100">
        <f t="shared" si="0"/>
        <v>0</v>
      </c>
      <c r="AX149" s="100">
        <f t="shared" si="0"/>
        <v>0</v>
      </c>
    </row>
    <row r="150" spans="1:50" s="11" customFormat="1" ht="15" x14ac:dyDescent="0.25">
      <c r="A150" s="63" t="s">
        <v>109</v>
      </c>
      <c r="B150" s="32"/>
      <c r="C150" s="61" t="s">
        <v>37</v>
      </c>
      <c r="D150" s="61"/>
      <c r="E150" s="101">
        <v>0.75388846589357084</v>
      </c>
      <c r="F150" s="101">
        <v>0.70580549339410892</v>
      </c>
      <c r="G150" s="101">
        <v>0.65818824787974384</v>
      </c>
      <c r="H150" s="101">
        <v>0.67669917590076711</v>
      </c>
      <c r="I150" s="101">
        <v>0.68788254368367141</v>
      </c>
      <c r="J150" s="101">
        <v>0.56171888560050398</v>
      </c>
      <c r="K150" s="101">
        <v>0.51834946970894491</v>
      </c>
      <c r="L150" s="101">
        <v>0.47235948267091427</v>
      </c>
      <c r="M150" s="101">
        <v>0.43861834519621806</v>
      </c>
      <c r="N150" s="101">
        <v>0.3840827434170962</v>
      </c>
      <c r="O150" s="101">
        <v>0.37595127111534948</v>
      </c>
      <c r="P150" s="101">
        <v>0.37109315101825413</v>
      </c>
      <c r="Q150" s="101">
        <v>0.35886693499458067</v>
      </c>
      <c r="R150" s="101">
        <v>0.4350106505951245</v>
      </c>
      <c r="S150" s="101">
        <v>0.43918559911044147</v>
      </c>
      <c r="T150" s="101">
        <v>0.41251031195694404</v>
      </c>
      <c r="U150" s="101">
        <v>0.44919497121915608</v>
      </c>
      <c r="V150" s="101">
        <v>0.44033884081345775</v>
      </c>
      <c r="W150" s="101">
        <v>0.44014473809963439</v>
      </c>
      <c r="X150" s="101">
        <v>0.43463943900817137</v>
      </c>
      <c r="Y150" s="101">
        <v>0.44432134876273804</v>
      </c>
      <c r="Z150" s="101">
        <v>0.44323625138523504</v>
      </c>
      <c r="AA150" s="101">
        <v>0.42765123925694615</v>
      </c>
      <c r="AB150" s="101">
        <v>0.4311541811097912</v>
      </c>
      <c r="AC150" s="101">
        <v>0.41949048109243725</v>
      </c>
      <c r="AD150" s="101">
        <v>0.37641557562218952</v>
      </c>
      <c r="AE150" s="101">
        <v>0.31983543956557597</v>
      </c>
      <c r="AF150" s="101">
        <v>0.23383117078657095</v>
      </c>
      <c r="AG150" s="101">
        <v>0.17273922197209771</v>
      </c>
      <c r="AH150" s="101">
        <v>0.15190641691208609</v>
      </c>
      <c r="AI150" s="101">
        <v>0.12952640314696115</v>
      </c>
      <c r="AJ150" s="100">
        <f t="shared" si="1"/>
        <v>0.12952640314696115</v>
      </c>
      <c r="AK150" s="100">
        <f t="shared" si="0"/>
        <v>0.12952640314696115</v>
      </c>
      <c r="AL150" s="100">
        <f t="shared" si="0"/>
        <v>0.12952640314696115</v>
      </c>
      <c r="AM150" s="100">
        <f t="shared" si="0"/>
        <v>0.12952640314696115</v>
      </c>
      <c r="AN150" s="100">
        <f t="shared" si="0"/>
        <v>0.12952640314696115</v>
      </c>
      <c r="AO150" s="100">
        <f t="shared" si="0"/>
        <v>0.12952640314696115</v>
      </c>
      <c r="AP150" s="100">
        <f t="shared" si="0"/>
        <v>0.12952640314696115</v>
      </c>
      <c r="AQ150" s="100">
        <f t="shared" si="0"/>
        <v>0.12952640314696115</v>
      </c>
      <c r="AR150" s="100">
        <f t="shared" si="0"/>
        <v>0.12952640314696115</v>
      </c>
      <c r="AS150" s="100">
        <f t="shared" si="0"/>
        <v>0.12952640314696115</v>
      </c>
      <c r="AT150" s="100">
        <f t="shared" si="0"/>
        <v>0.12952640314696115</v>
      </c>
      <c r="AU150" s="100">
        <f t="shared" si="0"/>
        <v>0.12952640314696115</v>
      </c>
      <c r="AV150" s="100">
        <f t="shared" si="0"/>
        <v>0.12952640314696115</v>
      </c>
      <c r="AW150" s="100">
        <f t="shared" si="0"/>
        <v>0.12952640314696115</v>
      </c>
      <c r="AX150" s="100">
        <f t="shared" si="0"/>
        <v>0.12952640314696115</v>
      </c>
    </row>
    <row r="151" spans="1:50" s="11" customFormat="1" ht="15" x14ac:dyDescent="0.25">
      <c r="A151" s="64" t="s">
        <v>110</v>
      </c>
      <c r="B151" s="37"/>
      <c r="C151" s="65" t="s">
        <v>37</v>
      </c>
      <c r="D151" s="65"/>
      <c r="E151" s="94">
        <v>0.19340901699936594</v>
      </c>
      <c r="F151" s="94">
        <v>0.22064450516721928</v>
      </c>
      <c r="G151" s="94">
        <v>0.24401261394091797</v>
      </c>
      <c r="H151" s="94">
        <v>0.22419718518599868</v>
      </c>
      <c r="I151" s="94">
        <v>0.18685457050213772</v>
      </c>
      <c r="J151" s="94">
        <v>0.2192771185256718</v>
      </c>
      <c r="K151" s="94">
        <v>0.20162448379555942</v>
      </c>
      <c r="L151" s="94">
        <v>0.24314812123379692</v>
      </c>
      <c r="M151" s="94">
        <v>0.27283415398368527</v>
      </c>
      <c r="N151" s="94">
        <v>0.29058847997999848</v>
      </c>
      <c r="O151" s="94">
        <v>0.29253801416222625</v>
      </c>
      <c r="P151" s="94">
        <v>0.29819470768815548</v>
      </c>
      <c r="Q151" s="94">
        <v>0.3002157205797098</v>
      </c>
      <c r="R151" s="94">
        <v>0.20943648033425291</v>
      </c>
      <c r="S151" s="94">
        <v>0.19599785759112739</v>
      </c>
      <c r="T151" s="94">
        <v>0.19027510921462681</v>
      </c>
      <c r="U151" s="94">
        <v>0.18342650912830463</v>
      </c>
      <c r="V151" s="94">
        <v>0.22138261593088135</v>
      </c>
      <c r="W151" s="94">
        <v>0.23785843120510841</v>
      </c>
      <c r="X151" s="94">
        <v>0.25459743074219249</v>
      </c>
      <c r="Y151" s="94">
        <v>0.25833049230401484</v>
      </c>
      <c r="Z151" s="94">
        <v>0.23430410163903051</v>
      </c>
      <c r="AA151" s="94">
        <v>0.21035967447138867</v>
      </c>
      <c r="AB151" s="94">
        <v>0.2092885721369552</v>
      </c>
      <c r="AC151" s="94">
        <v>0.2066186034200638</v>
      </c>
      <c r="AD151" s="94">
        <v>0.21764037325615554</v>
      </c>
      <c r="AE151" s="94">
        <v>0.19817173975313657</v>
      </c>
      <c r="AF151" s="94">
        <v>0.18112246025889131</v>
      </c>
      <c r="AG151" s="94">
        <v>0.17867452881982171</v>
      </c>
      <c r="AH151" s="94">
        <v>0.16953935689411617</v>
      </c>
      <c r="AI151" s="94">
        <v>0.1665780035029456</v>
      </c>
      <c r="AJ151" s="98">
        <f t="shared" si="1"/>
        <v>0.1665780035029456</v>
      </c>
      <c r="AK151" s="98">
        <f t="shared" si="0"/>
        <v>0.1665780035029456</v>
      </c>
      <c r="AL151" s="98">
        <f t="shared" si="0"/>
        <v>0.1665780035029456</v>
      </c>
      <c r="AM151" s="98">
        <f t="shared" si="0"/>
        <v>0.1665780035029456</v>
      </c>
      <c r="AN151" s="98">
        <f t="shared" si="0"/>
        <v>0.1665780035029456</v>
      </c>
      <c r="AO151" s="98">
        <f t="shared" si="0"/>
        <v>0.1665780035029456</v>
      </c>
      <c r="AP151" s="98">
        <f t="shared" si="0"/>
        <v>0.1665780035029456</v>
      </c>
      <c r="AQ151" s="98">
        <f t="shared" si="0"/>
        <v>0.1665780035029456</v>
      </c>
      <c r="AR151" s="98">
        <f t="shared" si="0"/>
        <v>0.1665780035029456</v>
      </c>
      <c r="AS151" s="98">
        <f t="shared" si="0"/>
        <v>0.1665780035029456</v>
      </c>
      <c r="AT151" s="98">
        <f t="shared" si="0"/>
        <v>0.1665780035029456</v>
      </c>
      <c r="AU151" s="98">
        <f t="shared" si="0"/>
        <v>0.1665780035029456</v>
      </c>
      <c r="AV151" s="98">
        <f t="shared" si="0"/>
        <v>0.1665780035029456</v>
      </c>
      <c r="AW151" s="98">
        <f t="shared" si="0"/>
        <v>0.1665780035029456</v>
      </c>
      <c r="AX151" s="98">
        <f t="shared" si="0"/>
        <v>0.1665780035029456</v>
      </c>
    </row>
    <row r="152" spans="1:50" s="11" customFormat="1" ht="15" x14ac:dyDescent="0.25">
      <c r="A152" s="34" t="s">
        <v>97</v>
      </c>
      <c r="B152" s="34" t="s">
        <v>98</v>
      </c>
      <c r="C152" s="46" t="s">
        <v>37</v>
      </c>
      <c r="D152" s="46"/>
      <c r="E152" s="96">
        <v>0</v>
      </c>
      <c r="F152" s="96">
        <v>0</v>
      </c>
      <c r="G152" s="96">
        <v>0</v>
      </c>
      <c r="H152" s="96">
        <v>0</v>
      </c>
      <c r="I152" s="96">
        <v>0</v>
      </c>
      <c r="J152" s="96">
        <v>0</v>
      </c>
      <c r="K152" s="96">
        <v>0</v>
      </c>
      <c r="L152" s="96">
        <v>0</v>
      </c>
      <c r="M152" s="96">
        <v>0</v>
      </c>
      <c r="N152" s="96">
        <v>3.0000000000000001E-3</v>
      </c>
      <c r="O152" s="96">
        <v>3.0000000000000001E-3</v>
      </c>
      <c r="P152" s="96">
        <v>9.999999999999998E-4</v>
      </c>
      <c r="Q152" s="96">
        <v>9.999999999999998E-4</v>
      </c>
      <c r="R152" s="96">
        <v>9.999999999999998E-4</v>
      </c>
      <c r="S152" s="96">
        <v>9.999999999999998E-4</v>
      </c>
      <c r="T152" s="96">
        <v>0</v>
      </c>
      <c r="U152" s="96">
        <v>0</v>
      </c>
      <c r="V152" s="96">
        <v>0</v>
      </c>
      <c r="W152" s="96">
        <v>0</v>
      </c>
      <c r="X152" s="96">
        <v>0</v>
      </c>
      <c r="Y152" s="96">
        <v>0</v>
      </c>
      <c r="Z152" s="96">
        <v>0</v>
      </c>
      <c r="AA152" s="96">
        <v>0</v>
      </c>
      <c r="AB152" s="96">
        <v>1E-3</v>
      </c>
      <c r="AC152" s="96">
        <v>2E-3</v>
      </c>
      <c r="AD152" s="96">
        <v>2E-3</v>
      </c>
      <c r="AE152" s="96">
        <v>1E-3</v>
      </c>
      <c r="AF152" s="96">
        <v>5.0000000000000001E-3</v>
      </c>
      <c r="AG152" s="96">
        <v>1.2E-2</v>
      </c>
      <c r="AH152" s="96">
        <v>2.9000000000000001E-2</v>
      </c>
      <c r="AI152" s="96">
        <v>3.7999999999999999E-2</v>
      </c>
      <c r="AJ152" s="99">
        <v>6.4200000000000007E-2</v>
      </c>
      <c r="AK152" s="99">
        <v>9.0400000000000008E-2</v>
      </c>
      <c r="AL152" s="99">
        <v>0.11660000000000001</v>
      </c>
      <c r="AM152" s="99">
        <v>0.14280000000000001</v>
      </c>
      <c r="AN152" s="99">
        <v>0.16900000000000001</v>
      </c>
      <c r="AO152" s="99">
        <v>0.19520000000000001</v>
      </c>
      <c r="AP152" s="99">
        <v>0.22140000000000001</v>
      </c>
      <c r="AQ152" s="99">
        <v>0.24760000000000001</v>
      </c>
      <c r="AR152" s="99">
        <v>0.27380000000000004</v>
      </c>
      <c r="AS152" s="99">
        <v>0.3</v>
      </c>
      <c r="AT152" s="99">
        <v>0.3</v>
      </c>
      <c r="AU152" s="99">
        <v>0.3</v>
      </c>
      <c r="AV152" s="99">
        <v>0.3</v>
      </c>
      <c r="AW152" s="99">
        <v>0.3</v>
      </c>
      <c r="AX152" s="99">
        <v>0.3</v>
      </c>
    </row>
    <row r="153" spans="1:50" s="11" customFormat="1" ht="15" x14ac:dyDescent="0.25">
      <c r="A153" s="34"/>
      <c r="B153" s="34" t="s">
        <v>99</v>
      </c>
      <c r="C153" s="46" t="s">
        <v>37</v>
      </c>
      <c r="D153" s="46"/>
      <c r="E153" s="96">
        <v>1</v>
      </c>
      <c r="F153" s="96">
        <v>1</v>
      </c>
      <c r="G153" s="96">
        <v>1</v>
      </c>
      <c r="H153" s="96">
        <v>1</v>
      </c>
      <c r="I153" s="96">
        <v>1</v>
      </c>
      <c r="J153" s="96">
        <v>1</v>
      </c>
      <c r="K153" s="96">
        <v>1</v>
      </c>
      <c r="L153" s="96">
        <v>1</v>
      </c>
      <c r="M153" s="96">
        <v>1</v>
      </c>
      <c r="N153" s="96">
        <v>0.997</v>
      </c>
      <c r="O153" s="96">
        <v>0.997</v>
      </c>
      <c r="P153" s="96">
        <v>0.99899999999999989</v>
      </c>
      <c r="Q153" s="96">
        <v>0.99899999999999989</v>
      </c>
      <c r="R153" s="96">
        <v>0.99899999999999989</v>
      </c>
      <c r="S153" s="96">
        <v>0.99899999999999989</v>
      </c>
      <c r="T153" s="96">
        <v>0.50700000000000001</v>
      </c>
      <c r="U153" s="96">
        <v>0.54100000000000004</v>
      </c>
      <c r="V153" s="96">
        <v>0.53200000000000003</v>
      </c>
      <c r="W153" s="96">
        <v>0.48499999999999999</v>
      </c>
      <c r="X153" s="96">
        <v>0.35799999999999998</v>
      </c>
      <c r="Y153" s="96">
        <v>0.21</v>
      </c>
      <c r="Z153" s="96">
        <v>3.3000000000000002E-2</v>
      </c>
      <c r="AA153" s="96">
        <v>4.8000000000000001E-2</v>
      </c>
      <c r="AB153" s="96">
        <v>3.3000000000000002E-2</v>
      </c>
      <c r="AC153" s="96">
        <v>2.3E-2</v>
      </c>
      <c r="AD153" s="96">
        <v>1.4E-2</v>
      </c>
      <c r="AE153" s="96">
        <v>3.6999999999999998E-2</v>
      </c>
      <c r="AF153" s="96">
        <v>4.2999999999999997E-2</v>
      </c>
      <c r="AG153" s="96">
        <v>5.3999999999999999E-2</v>
      </c>
      <c r="AH153" s="96">
        <v>4.0999999999999995E-2</v>
      </c>
      <c r="AI153" s="96">
        <v>6.2E-2</v>
      </c>
      <c r="AJ153" s="100">
        <v>7.0800000000000002E-2</v>
      </c>
      <c r="AK153" s="100">
        <v>7.9600000000000004E-2</v>
      </c>
      <c r="AL153" s="100">
        <v>8.8400000000000006E-2</v>
      </c>
      <c r="AM153" s="100">
        <v>9.7200000000000009E-2</v>
      </c>
      <c r="AN153" s="100">
        <v>0.10600000000000001</v>
      </c>
      <c r="AO153" s="100">
        <v>0.11480000000000001</v>
      </c>
      <c r="AP153" s="100">
        <v>0.12360000000000002</v>
      </c>
      <c r="AQ153" s="100">
        <v>0.13240000000000002</v>
      </c>
      <c r="AR153" s="100">
        <v>0.14120000000000002</v>
      </c>
      <c r="AS153" s="100">
        <v>0.15</v>
      </c>
      <c r="AT153" s="100">
        <v>0.15</v>
      </c>
      <c r="AU153" s="100">
        <v>0.15</v>
      </c>
      <c r="AV153" s="100">
        <v>0.15</v>
      </c>
      <c r="AW153" s="100">
        <v>0.15</v>
      </c>
      <c r="AX153" s="100">
        <v>0.15</v>
      </c>
    </row>
    <row r="154" spans="1:50" s="11" customFormat="1" ht="15" x14ac:dyDescent="0.25">
      <c r="A154" s="34"/>
      <c r="B154" s="34" t="s">
        <v>112</v>
      </c>
      <c r="C154" s="46" t="s">
        <v>37</v>
      </c>
      <c r="D154" s="46"/>
      <c r="E154" s="96">
        <v>0</v>
      </c>
      <c r="F154" s="96">
        <v>0</v>
      </c>
      <c r="G154" s="96">
        <v>0</v>
      </c>
      <c r="H154" s="96">
        <v>0</v>
      </c>
      <c r="I154" s="96">
        <v>0</v>
      </c>
      <c r="J154" s="96">
        <v>0</v>
      </c>
      <c r="K154" s="96">
        <v>0</v>
      </c>
      <c r="L154" s="96">
        <v>0</v>
      </c>
      <c r="M154" s="96">
        <v>0</v>
      </c>
      <c r="N154" s="96">
        <v>0</v>
      </c>
      <c r="O154" s="96">
        <v>0</v>
      </c>
      <c r="P154" s="96">
        <v>0</v>
      </c>
      <c r="Q154" s="96">
        <v>0</v>
      </c>
      <c r="R154" s="96">
        <v>0</v>
      </c>
      <c r="S154" s="96">
        <v>0</v>
      </c>
      <c r="T154" s="96">
        <v>1E-3</v>
      </c>
      <c r="U154" s="96">
        <v>3.0000000000000001E-3</v>
      </c>
      <c r="V154" s="96">
        <v>8.0000000000000002E-3</v>
      </c>
      <c r="W154" s="96">
        <v>2E-3</v>
      </c>
      <c r="X154" s="96">
        <v>4.0000000000000001E-3</v>
      </c>
      <c r="Y154" s="96">
        <v>1E-3</v>
      </c>
      <c r="Z154" s="96">
        <v>1E-3</v>
      </c>
      <c r="AA154" s="96">
        <v>5.0000000000000001E-3</v>
      </c>
      <c r="AB154" s="96">
        <v>3.0000000000000001E-3</v>
      </c>
      <c r="AC154" s="96">
        <v>1.0999999999999999E-2</v>
      </c>
      <c r="AD154" s="96">
        <v>2E-3</v>
      </c>
      <c r="AE154" s="96">
        <v>4.0000000000000001E-3</v>
      </c>
      <c r="AF154" s="96">
        <v>8.9999999999999993E-3</v>
      </c>
      <c r="AG154" s="96">
        <v>1.4E-2</v>
      </c>
      <c r="AH154" s="96">
        <v>1.2E-2</v>
      </c>
      <c r="AI154" s="96">
        <v>1.2E-2</v>
      </c>
      <c r="AJ154" s="100">
        <v>1.18E-2</v>
      </c>
      <c r="AK154" s="100">
        <v>1.1599999999999999E-2</v>
      </c>
      <c r="AL154" s="100">
        <v>1.1399999999999999E-2</v>
      </c>
      <c r="AM154" s="100">
        <v>1.1199999999999998E-2</v>
      </c>
      <c r="AN154" s="100">
        <v>1.0999999999999998E-2</v>
      </c>
      <c r="AO154" s="100">
        <v>1.0799999999999997E-2</v>
      </c>
      <c r="AP154" s="100">
        <v>1.0599999999999997E-2</v>
      </c>
      <c r="AQ154" s="100">
        <v>1.0399999999999996E-2</v>
      </c>
      <c r="AR154" s="100">
        <v>1.0199999999999996E-2</v>
      </c>
      <c r="AS154" s="100">
        <v>0.01</v>
      </c>
      <c r="AT154" s="100">
        <v>0.01</v>
      </c>
      <c r="AU154" s="100">
        <v>0.01</v>
      </c>
      <c r="AV154" s="100">
        <v>0.01</v>
      </c>
      <c r="AW154" s="100">
        <v>0.01</v>
      </c>
      <c r="AX154" s="100">
        <v>0.01</v>
      </c>
    </row>
    <row r="155" spans="1:50" s="11" customFormat="1" ht="15" x14ac:dyDescent="0.25">
      <c r="A155" s="34"/>
      <c r="B155" s="34" t="s">
        <v>113</v>
      </c>
      <c r="C155" s="46" t="s">
        <v>37</v>
      </c>
      <c r="D155" s="46"/>
      <c r="E155" s="96">
        <v>0</v>
      </c>
      <c r="F155" s="96">
        <v>0</v>
      </c>
      <c r="G155" s="96">
        <v>0</v>
      </c>
      <c r="H155" s="96">
        <v>0</v>
      </c>
      <c r="I155" s="96">
        <v>0</v>
      </c>
      <c r="J155" s="96">
        <v>0</v>
      </c>
      <c r="K155" s="96">
        <v>0</v>
      </c>
      <c r="L155" s="96">
        <v>0</v>
      </c>
      <c r="M155" s="96">
        <v>0</v>
      </c>
      <c r="N155" s="96">
        <v>0</v>
      </c>
      <c r="O155" s="96">
        <v>0</v>
      </c>
      <c r="P155" s="96">
        <v>0</v>
      </c>
      <c r="Q155" s="96">
        <v>0</v>
      </c>
      <c r="R155" s="96">
        <v>0</v>
      </c>
      <c r="S155" s="96">
        <v>0</v>
      </c>
      <c r="T155" s="96">
        <v>3.6999999999999998E-2</v>
      </c>
      <c r="U155" s="96">
        <v>4.8000000000000001E-2</v>
      </c>
      <c r="V155" s="96">
        <v>8.0000000000000002E-3</v>
      </c>
      <c r="W155" s="96">
        <v>2.1999999999999999E-2</v>
      </c>
      <c r="X155" s="96">
        <v>7.0000000000000007E-2</v>
      </c>
      <c r="Y155" s="96">
        <v>3.2000000000000001E-2</v>
      </c>
      <c r="Z155" s="96">
        <v>0.106</v>
      </c>
      <c r="AA155" s="96">
        <v>0.13600000000000001</v>
      </c>
      <c r="AB155" s="96">
        <v>0.17100000000000001</v>
      </c>
      <c r="AC155" s="96">
        <v>0.22700000000000001</v>
      </c>
      <c r="AD155" s="96">
        <v>0.252</v>
      </c>
      <c r="AE155" s="96">
        <v>0.39200000000000002</v>
      </c>
      <c r="AF155" s="96">
        <v>0.51800000000000002</v>
      </c>
      <c r="AG155" s="96">
        <v>0.56899999999999995</v>
      </c>
      <c r="AH155" s="96">
        <v>0.505</v>
      </c>
      <c r="AI155" s="96">
        <v>0.30499999999999999</v>
      </c>
      <c r="AJ155" s="100">
        <v>0.29849999999999999</v>
      </c>
      <c r="AK155" s="100">
        <v>0.29199999999999998</v>
      </c>
      <c r="AL155" s="100">
        <v>0.28549999999999998</v>
      </c>
      <c r="AM155" s="100">
        <v>0.27899999999999997</v>
      </c>
      <c r="AN155" s="100">
        <v>0.27249999999999996</v>
      </c>
      <c r="AO155" s="100">
        <v>0.26599999999999996</v>
      </c>
      <c r="AP155" s="100">
        <v>0.25949999999999995</v>
      </c>
      <c r="AQ155" s="100">
        <v>0.25299999999999995</v>
      </c>
      <c r="AR155" s="100">
        <v>0.24649999999999994</v>
      </c>
      <c r="AS155" s="100">
        <v>0.24</v>
      </c>
      <c r="AT155" s="100">
        <v>0.24</v>
      </c>
      <c r="AU155" s="100">
        <v>0.24</v>
      </c>
      <c r="AV155" s="100">
        <v>0.24</v>
      </c>
      <c r="AW155" s="100">
        <v>0.24</v>
      </c>
      <c r="AX155" s="100">
        <v>0.24</v>
      </c>
    </row>
    <row r="156" spans="1:50" s="11" customFormat="1" ht="15" x14ac:dyDescent="0.25">
      <c r="A156" s="34"/>
      <c r="B156" s="34" t="s">
        <v>114</v>
      </c>
      <c r="C156" s="46" t="s">
        <v>37</v>
      </c>
      <c r="D156" s="46"/>
      <c r="E156" s="96">
        <v>0</v>
      </c>
      <c r="F156" s="96">
        <v>0</v>
      </c>
      <c r="G156" s="96">
        <v>0</v>
      </c>
      <c r="H156" s="96">
        <v>0</v>
      </c>
      <c r="I156" s="96">
        <v>0</v>
      </c>
      <c r="J156" s="96">
        <v>0</v>
      </c>
      <c r="K156" s="96">
        <v>0</v>
      </c>
      <c r="L156" s="96">
        <v>0</v>
      </c>
      <c r="M156" s="96">
        <v>0</v>
      </c>
      <c r="N156" s="96">
        <v>0</v>
      </c>
      <c r="O156" s="96">
        <v>0</v>
      </c>
      <c r="P156" s="96">
        <v>0</v>
      </c>
      <c r="Q156" s="96">
        <v>0</v>
      </c>
      <c r="R156" s="96">
        <v>0</v>
      </c>
      <c r="S156" s="96">
        <v>0</v>
      </c>
      <c r="T156" s="96">
        <v>0.45400000000000001</v>
      </c>
      <c r="U156" s="96">
        <v>0.40699999999999997</v>
      </c>
      <c r="V156" s="96">
        <v>0.45100000000000001</v>
      </c>
      <c r="W156" s="96">
        <v>0.49</v>
      </c>
      <c r="X156" s="96">
        <v>0.56699999999999995</v>
      </c>
      <c r="Y156" s="96">
        <v>0.75600000000000001</v>
      </c>
      <c r="Z156" s="96">
        <v>0.85699999999999998</v>
      </c>
      <c r="AA156" s="96">
        <v>0.80600000000000005</v>
      </c>
      <c r="AB156" s="96">
        <v>0.78500000000000003</v>
      </c>
      <c r="AC156" s="96">
        <v>0.73199999999999998</v>
      </c>
      <c r="AD156" s="96">
        <v>0.72399999999999998</v>
      </c>
      <c r="AE156" s="96">
        <v>0.55800000000000005</v>
      </c>
      <c r="AF156" s="96">
        <v>0.41099999999999998</v>
      </c>
      <c r="AG156" s="96">
        <v>0.34</v>
      </c>
      <c r="AH156" s="96">
        <v>0.4</v>
      </c>
      <c r="AI156" s="96">
        <v>0.56599999999999995</v>
      </c>
      <c r="AJ156" s="100">
        <v>0.53439999999999999</v>
      </c>
      <c r="AK156" s="100">
        <v>0.50280000000000002</v>
      </c>
      <c r="AL156" s="100">
        <v>0.47120000000000001</v>
      </c>
      <c r="AM156" s="100">
        <v>0.43959999999999999</v>
      </c>
      <c r="AN156" s="100">
        <v>0.40799999999999997</v>
      </c>
      <c r="AO156" s="100">
        <v>0.37639999999999996</v>
      </c>
      <c r="AP156" s="100">
        <v>0.34479999999999994</v>
      </c>
      <c r="AQ156" s="100">
        <v>0.31319999999999992</v>
      </c>
      <c r="AR156" s="100">
        <v>0.28159999999999991</v>
      </c>
      <c r="AS156" s="100">
        <v>0.25</v>
      </c>
      <c r="AT156" s="100">
        <v>0.25</v>
      </c>
      <c r="AU156" s="100">
        <v>0.25</v>
      </c>
      <c r="AV156" s="100">
        <v>0.25</v>
      </c>
      <c r="AW156" s="100">
        <v>0.25</v>
      </c>
      <c r="AX156" s="100">
        <v>0.25</v>
      </c>
    </row>
    <row r="157" spans="1:50" s="11" customFormat="1" ht="15" x14ac:dyDescent="0.25">
      <c r="A157" s="47"/>
      <c r="B157" s="47" t="s">
        <v>115</v>
      </c>
      <c r="C157" s="48" t="s">
        <v>37</v>
      </c>
      <c r="D157" s="48"/>
      <c r="E157" s="94">
        <v>0</v>
      </c>
      <c r="F157" s="94">
        <v>0</v>
      </c>
      <c r="G157" s="94">
        <v>0</v>
      </c>
      <c r="H157" s="94">
        <v>0</v>
      </c>
      <c r="I157" s="94">
        <v>0</v>
      </c>
      <c r="J157" s="94">
        <v>0</v>
      </c>
      <c r="K157" s="94">
        <v>0</v>
      </c>
      <c r="L157" s="94">
        <v>0</v>
      </c>
      <c r="M157" s="94">
        <v>0</v>
      </c>
      <c r="N157" s="94">
        <v>0</v>
      </c>
      <c r="O157" s="94">
        <v>0</v>
      </c>
      <c r="P157" s="94">
        <v>0</v>
      </c>
      <c r="Q157" s="94">
        <v>0</v>
      </c>
      <c r="R157" s="94">
        <v>0</v>
      </c>
      <c r="S157" s="94">
        <v>0</v>
      </c>
      <c r="T157" s="94">
        <v>1E-3</v>
      </c>
      <c r="U157" s="94">
        <v>1E-3</v>
      </c>
      <c r="V157" s="94">
        <v>1E-3</v>
      </c>
      <c r="W157" s="94">
        <v>1E-3</v>
      </c>
      <c r="X157" s="94">
        <v>1E-3</v>
      </c>
      <c r="Y157" s="94">
        <v>1E-3</v>
      </c>
      <c r="Z157" s="94">
        <v>3.0000000000000001E-3</v>
      </c>
      <c r="AA157" s="94">
        <v>5.0000000000000001E-3</v>
      </c>
      <c r="AB157" s="94">
        <v>7.0000000000000001E-3</v>
      </c>
      <c r="AC157" s="94">
        <v>5.0000000000000001E-3</v>
      </c>
      <c r="AD157" s="94">
        <v>6.0000000000000001E-3</v>
      </c>
      <c r="AE157" s="94">
        <v>8.0000000000000002E-3</v>
      </c>
      <c r="AF157" s="94">
        <v>1.4E-2</v>
      </c>
      <c r="AG157" s="94">
        <v>1.0999999999999999E-2</v>
      </c>
      <c r="AH157" s="94">
        <v>1.2999999999999999E-2</v>
      </c>
      <c r="AI157" s="94">
        <v>1.7000000000000001E-2</v>
      </c>
      <c r="AJ157" s="98">
        <v>2.0300000000000002E-2</v>
      </c>
      <c r="AK157" s="98">
        <v>2.3600000000000003E-2</v>
      </c>
      <c r="AL157" s="98">
        <v>2.6900000000000004E-2</v>
      </c>
      <c r="AM157" s="98">
        <v>3.0200000000000005E-2</v>
      </c>
      <c r="AN157" s="98">
        <v>3.3500000000000002E-2</v>
      </c>
      <c r="AO157" s="98">
        <v>3.6799999999999999E-2</v>
      </c>
      <c r="AP157" s="98">
        <v>4.0099999999999997E-2</v>
      </c>
      <c r="AQ157" s="98">
        <v>4.3399999999999994E-2</v>
      </c>
      <c r="AR157" s="98">
        <v>4.6699999999999992E-2</v>
      </c>
      <c r="AS157" s="98">
        <v>0.05</v>
      </c>
      <c r="AT157" s="98">
        <v>0.05</v>
      </c>
      <c r="AU157" s="98">
        <v>0.05</v>
      </c>
      <c r="AV157" s="98">
        <v>0.05</v>
      </c>
      <c r="AW157" s="98">
        <v>0.05</v>
      </c>
      <c r="AX157" s="98">
        <v>0.05</v>
      </c>
    </row>
    <row r="158" spans="1:50" s="11" customFormat="1" ht="15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</row>
    <row r="159" spans="1:50" s="11" customFormat="1" ht="15" x14ac:dyDescent="0.25">
      <c r="A159" s="32" t="s">
        <v>172</v>
      </c>
      <c r="B159" s="66" t="s">
        <v>131</v>
      </c>
      <c r="C159" s="39"/>
      <c r="D159" s="39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</row>
    <row r="160" spans="1:50" s="11" customFormat="1" ht="15" x14ac:dyDescent="0.25">
      <c r="A160" s="32"/>
      <c r="B160" s="66" t="s">
        <v>190</v>
      </c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</row>
    <row r="161" spans="1:2" ht="15" x14ac:dyDescent="0.25">
      <c r="B161" s="32" t="s">
        <v>191</v>
      </c>
    </row>
    <row r="162" spans="1:2" ht="15" x14ac:dyDescent="0.25">
      <c r="A162" s="32" t="s">
        <v>192</v>
      </c>
      <c r="B162" s="32" t="s">
        <v>279</v>
      </c>
    </row>
    <row r="163" spans="1:2" ht="15" x14ac:dyDescent="0.25">
      <c r="B163" s="32" t="s">
        <v>280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7"/>
  <sheetViews>
    <sheetView workbookViewId="0"/>
  </sheetViews>
  <sheetFormatPr defaultRowHeight="15" x14ac:dyDescent="0.25"/>
  <cols>
    <col min="1" max="1" width="25.28515625" customWidth="1"/>
    <col min="3" max="6" width="0" hidden="1" customWidth="1"/>
    <col min="8" max="11" width="0" hidden="1" customWidth="1"/>
    <col min="13" max="16" width="0" hidden="1" customWidth="1"/>
    <col min="18" max="21" width="0" hidden="1" customWidth="1"/>
    <col min="23" max="26" width="0" hidden="1" customWidth="1"/>
    <col min="48" max="16384" width="9.140625" style="4"/>
  </cols>
  <sheetData>
    <row r="1" spans="1:47" ht="18.75" x14ac:dyDescent="0.3">
      <c r="A1" s="27" t="s">
        <v>198</v>
      </c>
    </row>
    <row r="2" spans="1:47" ht="16.5" x14ac:dyDescent="0.3">
      <c r="A2" s="28" t="s">
        <v>263</v>
      </c>
    </row>
    <row r="3" spans="1:47" ht="16.5" x14ac:dyDescent="0.3">
      <c r="A3" s="28"/>
    </row>
    <row r="4" spans="1:47" ht="16.5" x14ac:dyDescent="0.3">
      <c r="A4" s="28" t="s">
        <v>199</v>
      </c>
    </row>
    <row r="6" spans="1:47" s="159" customFormat="1" x14ac:dyDescent="0.25">
      <c r="A6" s="5"/>
      <c r="B6" s="29">
        <v>1990</v>
      </c>
      <c r="C6" s="29">
        <v>1991</v>
      </c>
      <c r="D6" s="29">
        <v>1992</v>
      </c>
      <c r="E6" s="29">
        <v>1993</v>
      </c>
      <c r="F6" s="29">
        <v>1994</v>
      </c>
      <c r="G6" s="29">
        <v>1995</v>
      </c>
      <c r="H6" s="29">
        <v>1996</v>
      </c>
      <c r="I6" s="29">
        <v>1997</v>
      </c>
      <c r="J6" s="29">
        <v>1998</v>
      </c>
      <c r="K6" s="29">
        <v>1999</v>
      </c>
      <c r="L6" s="29">
        <v>2000</v>
      </c>
      <c r="M6" s="29">
        <v>2001</v>
      </c>
      <c r="N6" s="29">
        <v>2002</v>
      </c>
      <c r="O6" s="29">
        <v>2003</v>
      </c>
      <c r="P6" s="29">
        <v>2004</v>
      </c>
      <c r="Q6" s="29">
        <v>2005</v>
      </c>
      <c r="R6" s="29">
        <v>2006</v>
      </c>
      <c r="S6" s="29">
        <v>2007</v>
      </c>
      <c r="T6" s="29">
        <v>2008</v>
      </c>
      <c r="U6" s="29">
        <v>2009</v>
      </c>
      <c r="V6" s="29">
        <v>2010</v>
      </c>
      <c r="W6" s="29">
        <v>2011</v>
      </c>
      <c r="X6" s="29">
        <v>2012</v>
      </c>
      <c r="Y6" s="29">
        <v>2013</v>
      </c>
      <c r="Z6" s="29">
        <v>2014</v>
      </c>
      <c r="AA6" s="29">
        <v>2015</v>
      </c>
      <c r="AB6" s="29">
        <v>2016</v>
      </c>
      <c r="AC6" s="29">
        <v>2017</v>
      </c>
      <c r="AD6" s="29">
        <v>2018</v>
      </c>
      <c r="AE6" s="29">
        <v>2019</v>
      </c>
      <c r="AF6" s="29">
        <v>2020</v>
      </c>
      <c r="AG6" s="5">
        <v>2021</v>
      </c>
      <c r="AH6" s="5">
        <v>2022</v>
      </c>
      <c r="AI6" s="5">
        <v>2023</v>
      </c>
      <c r="AJ6" s="5">
        <v>2024</v>
      </c>
      <c r="AK6" s="5">
        <v>2025</v>
      </c>
      <c r="AL6" s="5">
        <v>2026</v>
      </c>
      <c r="AM6" s="5">
        <v>2027</v>
      </c>
      <c r="AN6" s="5">
        <v>2028</v>
      </c>
      <c r="AO6" s="5">
        <v>2029</v>
      </c>
      <c r="AP6" s="5">
        <v>2030</v>
      </c>
      <c r="AQ6" s="5">
        <v>2031</v>
      </c>
      <c r="AR6" s="5">
        <v>2032</v>
      </c>
      <c r="AS6" s="5">
        <v>2033</v>
      </c>
      <c r="AT6" s="5">
        <v>2034</v>
      </c>
      <c r="AU6" s="5">
        <v>2035</v>
      </c>
    </row>
    <row r="7" spans="1:47" s="11" customFormat="1" x14ac:dyDescent="0.25">
      <c r="A7" s="67" t="s">
        <v>155</v>
      </c>
      <c r="B7" s="96">
        <v>96.196771445602423</v>
      </c>
      <c r="C7" s="96">
        <v>96.18468486470222</v>
      </c>
      <c r="D7" s="96">
        <v>92.920250294373659</v>
      </c>
      <c r="E7" s="96">
        <v>94.580770239954518</v>
      </c>
      <c r="F7" s="96">
        <v>93.737390121427126</v>
      </c>
      <c r="G7" s="96">
        <v>93.409054828592915</v>
      </c>
      <c r="H7" s="96">
        <v>93.217289031486217</v>
      </c>
      <c r="I7" s="96">
        <v>88.45008914286484</v>
      </c>
      <c r="J7" s="96">
        <v>88.869944052916736</v>
      </c>
      <c r="K7" s="96">
        <v>84.265383305771152</v>
      </c>
      <c r="L7" s="96">
        <v>82.518896350843463</v>
      </c>
      <c r="M7" s="96">
        <v>82.58128257661663</v>
      </c>
      <c r="N7" s="96">
        <v>82.021942157869105</v>
      </c>
      <c r="O7" s="96">
        <v>81.98984222698607</v>
      </c>
      <c r="P7" s="96">
        <v>78.813082505432675</v>
      </c>
      <c r="Q7" s="96">
        <v>80.116078560107809</v>
      </c>
      <c r="R7" s="96">
        <v>78.800931854609161</v>
      </c>
      <c r="S7" s="96">
        <v>78.735463638042916</v>
      </c>
      <c r="T7" s="96">
        <v>80.528837688058644</v>
      </c>
      <c r="U7" s="96">
        <v>83.195964249143714</v>
      </c>
      <c r="V7" s="96">
        <v>83.880262616440746</v>
      </c>
      <c r="W7" s="96">
        <v>82.512621924683771</v>
      </c>
      <c r="X7" s="96">
        <v>86.128760800684503</v>
      </c>
      <c r="Y7" s="96">
        <v>86.074549522689068</v>
      </c>
      <c r="Z7" s="96">
        <v>86.507796783083791</v>
      </c>
      <c r="AA7" s="96">
        <v>86.591889827116972</v>
      </c>
      <c r="AB7" s="96">
        <v>89.161876049977351</v>
      </c>
      <c r="AC7" s="96">
        <v>90.734500817823402</v>
      </c>
      <c r="AD7" s="96">
        <v>91.494278096290927</v>
      </c>
      <c r="AE7" s="96">
        <v>91.106832149344442</v>
      </c>
      <c r="AF7" s="96">
        <v>89.249418850269294</v>
      </c>
      <c r="AG7" s="103">
        <v>90.954808969019908</v>
      </c>
      <c r="AH7" s="103">
        <v>92.550679181328491</v>
      </c>
      <c r="AI7" s="103">
        <v>93.566088262517539</v>
      </c>
      <c r="AJ7" s="103">
        <v>94.622331224871928</v>
      </c>
      <c r="AK7" s="103">
        <v>93.908731389975131</v>
      </c>
      <c r="AL7" s="103">
        <v>94.5628556520833</v>
      </c>
      <c r="AM7" s="103">
        <v>95.999212626497126</v>
      </c>
      <c r="AN7" s="103">
        <v>97.199256257876357</v>
      </c>
      <c r="AO7" s="103">
        <v>98.62554349458712</v>
      </c>
      <c r="AP7" s="103">
        <v>100.09089407980088</v>
      </c>
      <c r="AQ7" s="103">
        <v>100.47930445282014</v>
      </c>
      <c r="AR7" s="103">
        <v>100.26450526530606</v>
      </c>
      <c r="AS7" s="103">
        <v>100.06010571294506</v>
      </c>
      <c r="AT7" s="103">
        <v>99.866022618507643</v>
      </c>
      <c r="AU7" s="103">
        <v>99.709343753573705</v>
      </c>
    </row>
    <row r="8" spans="1:47" s="11" customFormat="1" x14ac:dyDescent="0.25">
      <c r="A8" s="67" t="s">
        <v>46</v>
      </c>
      <c r="B8" s="96">
        <v>50.274731953951417</v>
      </c>
      <c r="C8" s="96">
        <v>50.827518982378862</v>
      </c>
      <c r="D8" s="96">
        <v>51.280471406292676</v>
      </c>
      <c r="E8" s="96">
        <v>51.093041431157502</v>
      </c>
      <c r="F8" s="96">
        <v>48.538986666708269</v>
      </c>
      <c r="G8" s="96">
        <v>48.48230148840554</v>
      </c>
      <c r="H8" s="96">
        <v>48.286158163866347</v>
      </c>
      <c r="I8" s="96">
        <v>47.111663059984203</v>
      </c>
      <c r="J8" s="96">
        <v>45.876391458897849</v>
      </c>
      <c r="K8" s="96">
        <v>44.54547141405105</v>
      </c>
      <c r="L8" s="96">
        <v>44.082712117004313</v>
      </c>
      <c r="M8" s="96">
        <v>45.698986190534981</v>
      </c>
      <c r="N8" s="96">
        <v>43.550292891354104</v>
      </c>
      <c r="O8" s="96">
        <v>41.691306748378878</v>
      </c>
      <c r="P8" s="96">
        <v>39.877748116364039</v>
      </c>
      <c r="Q8" s="96">
        <v>38.37365738333434</v>
      </c>
      <c r="R8" s="96">
        <v>39.516798658072744</v>
      </c>
      <c r="S8" s="96">
        <v>42.311870509270264</v>
      </c>
      <c r="T8" s="96">
        <v>42.59070606349087</v>
      </c>
      <c r="U8" s="96">
        <v>40.582525637922892</v>
      </c>
      <c r="V8" s="96">
        <v>41.296743138965105</v>
      </c>
      <c r="W8" s="96">
        <v>41.499981687957927</v>
      </c>
      <c r="X8" s="96">
        <v>41.963255276003302</v>
      </c>
      <c r="Y8" s="96">
        <v>43.117987644366849</v>
      </c>
      <c r="Z8" s="96">
        <v>42.42252293919416</v>
      </c>
      <c r="AA8" s="96">
        <v>41.211752031827402</v>
      </c>
      <c r="AB8" s="96">
        <v>40.715929392177216</v>
      </c>
      <c r="AC8" s="96">
        <v>39.699791197272766</v>
      </c>
      <c r="AD8" s="96">
        <v>39.058501207687073</v>
      </c>
      <c r="AE8" s="96">
        <v>38.006671207219682</v>
      </c>
      <c r="AF8" s="96">
        <v>38.078936570367141</v>
      </c>
      <c r="AG8" s="103">
        <v>37.844168873211927</v>
      </c>
      <c r="AH8" s="103">
        <v>38.056793367993862</v>
      </c>
      <c r="AI8" s="103">
        <v>38.147950759283241</v>
      </c>
      <c r="AJ8" s="103">
        <v>38.226215141388401</v>
      </c>
      <c r="AK8" s="103">
        <v>38.309907979227802</v>
      </c>
      <c r="AL8" s="103">
        <v>38.380707939960793</v>
      </c>
      <c r="AM8" s="103">
        <v>38.442007669994297</v>
      </c>
      <c r="AN8" s="103">
        <v>38.505343022903219</v>
      </c>
      <c r="AO8" s="103">
        <v>38.56460688196038</v>
      </c>
      <c r="AP8" s="103">
        <v>38.623192112701616</v>
      </c>
      <c r="AQ8" s="103">
        <v>38.407740136398907</v>
      </c>
      <c r="AR8" s="103">
        <v>38.212431144361524</v>
      </c>
      <c r="AS8" s="103">
        <v>38.016190394312297</v>
      </c>
      <c r="AT8" s="103">
        <v>37.819045018120526</v>
      </c>
      <c r="AU8" s="103">
        <v>37.621020807092314</v>
      </c>
    </row>
    <row r="9" spans="1:47" s="11" customFormat="1" x14ac:dyDescent="0.25">
      <c r="A9" s="67" t="s">
        <v>167</v>
      </c>
      <c r="B9" s="96">
        <v>1.542880536335125</v>
      </c>
      <c r="C9" s="96">
        <v>1.7875830289388177</v>
      </c>
      <c r="D9" s="96">
        <v>1.7192419673366834</v>
      </c>
      <c r="E9" s="96">
        <v>1.4815689561650998</v>
      </c>
      <c r="F9" s="96">
        <v>1.3423892521654688</v>
      </c>
      <c r="G9" s="96">
        <v>1.3546354547749879</v>
      </c>
      <c r="H9" s="96">
        <v>1.5786321969139014</v>
      </c>
      <c r="I9" s="96">
        <v>1.6102346506874792</v>
      </c>
      <c r="J9" s="96">
        <v>1.6939573187470738</v>
      </c>
      <c r="K9" s="96">
        <v>1.7743230233720413</v>
      </c>
      <c r="L9" s="96">
        <v>1.8739744829289404</v>
      </c>
      <c r="M9" s="96">
        <v>1.9907800256367829</v>
      </c>
      <c r="N9" s="96">
        <v>1.9713935618018126</v>
      </c>
      <c r="O9" s="96">
        <v>2.0311475109381716</v>
      </c>
      <c r="P9" s="96">
        <v>2.0846575080861238</v>
      </c>
      <c r="Q9" s="96">
        <v>2.1193181555486467</v>
      </c>
      <c r="R9" s="96">
        <v>2.1440589760618467</v>
      </c>
      <c r="S9" s="96">
        <v>2.0777421634107927</v>
      </c>
      <c r="T9" s="96">
        <v>1.972031384854392</v>
      </c>
      <c r="U9" s="96">
        <v>1.9389988646576632</v>
      </c>
      <c r="V9" s="96">
        <v>1.8631482758522688</v>
      </c>
      <c r="W9" s="96">
        <v>1.5698503805689177</v>
      </c>
      <c r="X9" s="96">
        <v>1.5162396745179261</v>
      </c>
      <c r="Y9" s="96">
        <v>1.4838953318252963</v>
      </c>
      <c r="Z9" s="96">
        <v>1.4762750248286931</v>
      </c>
      <c r="AA9" s="96">
        <v>1.4115863394434331</v>
      </c>
      <c r="AB9" s="96">
        <v>1.3919397109422793</v>
      </c>
      <c r="AC9" s="96">
        <v>1.3722930824411252</v>
      </c>
      <c r="AD9" s="96">
        <v>1.3758850333161761</v>
      </c>
      <c r="AE9" s="96">
        <v>1.4739251504244542</v>
      </c>
      <c r="AF9" s="96">
        <v>1.3434567665376802</v>
      </c>
      <c r="AG9" s="103">
        <v>1.3434567665376802</v>
      </c>
      <c r="AH9" s="103">
        <v>1.3434567665376802</v>
      </c>
      <c r="AI9" s="103">
        <v>1.3434567665376802</v>
      </c>
      <c r="AJ9" s="103">
        <v>1.3434567665376802</v>
      </c>
      <c r="AK9" s="103">
        <v>1.3434567665376802</v>
      </c>
      <c r="AL9" s="103">
        <v>1.3434567665376802</v>
      </c>
      <c r="AM9" s="103">
        <v>1.3434567665376802</v>
      </c>
      <c r="AN9" s="103">
        <v>1.3434567665376802</v>
      </c>
      <c r="AO9" s="103">
        <v>1.3434567665376802</v>
      </c>
      <c r="AP9" s="103">
        <v>1.3434567665376802</v>
      </c>
      <c r="AQ9" s="103">
        <v>1.3434567665376802</v>
      </c>
      <c r="AR9" s="103">
        <v>1.3434567665376802</v>
      </c>
      <c r="AS9" s="103">
        <v>1.3434567665376802</v>
      </c>
      <c r="AT9" s="103">
        <v>1.3434567665376802</v>
      </c>
      <c r="AU9" s="103">
        <v>1.3434567665376802</v>
      </c>
    </row>
    <row r="10" spans="1:47" s="11" customFormat="1" x14ac:dyDescent="0.25">
      <c r="A10" s="67" t="s">
        <v>3</v>
      </c>
      <c r="B10" s="96">
        <v>2.2156526253085715</v>
      </c>
      <c r="C10" s="96">
        <v>2.2749306220457144</v>
      </c>
      <c r="D10" s="96">
        <v>2.4545933632628572</v>
      </c>
      <c r="E10" s="96">
        <v>2.5519469461200002</v>
      </c>
      <c r="F10" s="96">
        <v>2.4307434146914284</v>
      </c>
      <c r="G10" s="96">
        <v>2.488391211428572</v>
      </c>
      <c r="H10" s="96">
        <v>2.4765213991885715</v>
      </c>
      <c r="I10" s="96">
        <v>2.6192827861200008</v>
      </c>
      <c r="J10" s="96">
        <v>2.7594240205714282</v>
      </c>
      <c r="K10" s="96">
        <v>2.6797699028571427</v>
      </c>
      <c r="L10" s="96">
        <v>2.7370714422857141</v>
      </c>
      <c r="M10" s="96">
        <v>2.9381779491428572</v>
      </c>
      <c r="N10" s="96">
        <v>2.9567933057142852</v>
      </c>
      <c r="O10" s="96">
        <v>3.1319068460893709</v>
      </c>
      <c r="P10" s="96">
        <v>3.1419948120000001</v>
      </c>
      <c r="Q10" s="96">
        <v>3.1484780485714294</v>
      </c>
      <c r="R10" s="96">
        <v>3.1250003427720001</v>
      </c>
      <c r="S10" s="96">
        <v>3.226619688618857</v>
      </c>
      <c r="T10" s="96">
        <v>2.9641576244016004</v>
      </c>
      <c r="U10" s="96">
        <v>3.0778817142857147</v>
      </c>
      <c r="V10" s="96">
        <v>3.161761735817143</v>
      </c>
      <c r="W10" s="96">
        <v>3.0602026554942854</v>
      </c>
      <c r="X10" s="96">
        <v>2.9022585437999995</v>
      </c>
      <c r="Y10" s="96">
        <v>3.004937825245714</v>
      </c>
      <c r="Z10" s="96">
        <v>2.9296412865719996</v>
      </c>
      <c r="AA10" s="96">
        <v>2.9291487919131427</v>
      </c>
      <c r="AB10" s="96">
        <v>2.8022292624178284</v>
      </c>
      <c r="AC10" s="96">
        <v>2.8167919914816002</v>
      </c>
      <c r="AD10" s="96">
        <v>2.8779300319817143</v>
      </c>
      <c r="AE10" s="96">
        <v>2.7940310512940569</v>
      </c>
      <c r="AF10" s="96">
        <v>2.9462602278610284</v>
      </c>
      <c r="AG10" s="103">
        <v>3.027765200230697</v>
      </c>
      <c r="AH10" s="103">
        <v>2.9754166314300683</v>
      </c>
      <c r="AI10" s="103">
        <v>2.924980785820972</v>
      </c>
      <c r="AJ10" s="103">
        <v>2.8744147398274631</v>
      </c>
      <c r="AK10" s="103">
        <v>2.8277688195258852</v>
      </c>
      <c r="AL10" s="103">
        <v>2.7793226822177139</v>
      </c>
      <c r="AM10" s="103">
        <v>2.7306847606009708</v>
      </c>
      <c r="AN10" s="103">
        <v>2.6801035874975994</v>
      </c>
      <c r="AO10" s="103">
        <v>2.6299411237666286</v>
      </c>
      <c r="AP10" s="103">
        <v>2.5794968022346283</v>
      </c>
      <c r="AQ10" s="103">
        <v>2.5309250055106283</v>
      </c>
      <c r="AR10" s="103">
        <v>2.4821595822728577</v>
      </c>
      <c r="AS10" s="103">
        <v>2.4333368722777711</v>
      </c>
      <c r="AT10" s="103">
        <v>2.3844972564694285</v>
      </c>
      <c r="AU10" s="103">
        <v>2.3356803293792567</v>
      </c>
    </row>
    <row r="11" spans="1:47" s="11" customFormat="1" x14ac:dyDescent="0.25">
      <c r="A11" s="67" t="s">
        <v>4</v>
      </c>
      <c r="B11" s="96">
        <v>1.112056586861115</v>
      </c>
      <c r="C11" s="96">
        <v>1.2347512626524573</v>
      </c>
      <c r="D11" s="96">
        <v>1.3977604740018763</v>
      </c>
      <c r="E11" s="96">
        <v>1.6029341270246784</v>
      </c>
      <c r="F11" s="96">
        <v>1.6838284554002911</v>
      </c>
      <c r="G11" s="96">
        <v>1.6704004898160973</v>
      </c>
      <c r="H11" s="96">
        <v>1.6904786056646364</v>
      </c>
      <c r="I11" s="96">
        <v>1.7610880176506525</v>
      </c>
      <c r="J11" s="96">
        <v>2.0120819980417219</v>
      </c>
      <c r="K11" s="96">
        <v>2.0111928358102027</v>
      </c>
      <c r="L11" s="96">
        <v>1.9828917513757509</v>
      </c>
      <c r="M11" s="96">
        <v>2.0733791475150078</v>
      </c>
      <c r="N11" s="96">
        <v>2.1638582942518383</v>
      </c>
      <c r="O11" s="96">
        <v>2.0776840684321498</v>
      </c>
      <c r="P11" s="96">
        <v>2.2252888786818059</v>
      </c>
      <c r="Q11" s="96">
        <v>2.2588576409054641</v>
      </c>
      <c r="R11" s="96">
        <v>2.3697837807696307</v>
      </c>
      <c r="S11" s="96">
        <v>2.4391506756092403</v>
      </c>
      <c r="T11" s="96">
        <v>2.5518398827917905</v>
      </c>
      <c r="U11" s="96">
        <v>2.4279685235893811</v>
      </c>
      <c r="V11" s="96">
        <v>2.487888272192345</v>
      </c>
      <c r="W11" s="96">
        <v>2.5733157946284306</v>
      </c>
      <c r="X11" s="96">
        <v>2.5517056052781157</v>
      </c>
      <c r="Y11" s="96">
        <v>2.3942504286740234</v>
      </c>
      <c r="Z11" s="96">
        <v>2.5048790530211824</v>
      </c>
      <c r="AA11" s="96">
        <v>2.5894135904999382</v>
      </c>
      <c r="AB11" s="96">
        <v>2.6559691442137101</v>
      </c>
      <c r="AC11" s="96">
        <v>2.6304001354736419</v>
      </c>
      <c r="AD11" s="96">
        <v>2.7019799324099134</v>
      </c>
      <c r="AE11" s="96">
        <v>2.6266055660463854</v>
      </c>
      <c r="AF11" s="96">
        <v>2.6590316115462396</v>
      </c>
      <c r="AG11" s="103">
        <v>2.6914547055632356</v>
      </c>
      <c r="AH11" s="103">
        <v>2.6931729196739753</v>
      </c>
      <c r="AI11" s="103">
        <v>2.6585357146155397</v>
      </c>
      <c r="AJ11" s="103">
        <v>2.6283648996604332</v>
      </c>
      <c r="AK11" s="103">
        <v>2.6102315019245936</v>
      </c>
      <c r="AL11" s="103">
        <v>2.5871681619989095</v>
      </c>
      <c r="AM11" s="103">
        <v>2.5628936959096915</v>
      </c>
      <c r="AN11" s="103">
        <v>2.5375523431363285</v>
      </c>
      <c r="AO11" s="103">
        <v>2.5105717686211704</v>
      </c>
      <c r="AP11" s="103">
        <v>2.4828225795217707</v>
      </c>
      <c r="AQ11" s="103">
        <v>2.4056322086642008</v>
      </c>
      <c r="AR11" s="103">
        <v>2.3660225658460776</v>
      </c>
      <c r="AS11" s="103">
        <v>2.3242516996325966</v>
      </c>
      <c r="AT11" s="103">
        <v>2.28136776294164</v>
      </c>
      <c r="AU11" s="103">
        <v>2.227204542683523</v>
      </c>
    </row>
    <row r="12" spans="1:47" s="11" customFormat="1" x14ac:dyDescent="0.25">
      <c r="A12" s="67" t="s">
        <v>5</v>
      </c>
      <c r="B12" s="96">
        <v>7.0222767091074667</v>
      </c>
      <c r="C12" s="96">
        <v>7.2566159466125502</v>
      </c>
      <c r="D12" s="96">
        <v>7.7026122912245674</v>
      </c>
      <c r="E12" s="96">
        <v>8.3540458381292826</v>
      </c>
      <c r="F12" s="96">
        <v>8.0274761683794367</v>
      </c>
      <c r="G12" s="96">
        <v>7.9132929197668318</v>
      </c>
      <c r="H12" s="96">
        <v>7.9554306525738134</v>
      </c>
      <c r="I12" s="96">
        <v>8.1736180070366053</v>
      </c>
      <c r="J12" s="96">
        <v>8.6136900175915478</v>
      </c>
      <c r="K12" s="96">
        <v>8.6005294923858138</v>
      </c>
      <c r="L12" s="96">
        <v>8.4773772612081526</v>
      </c>
      <c r="M12" s="96">
        <v>9.1637972419461882</v>
      </c>
      <c r="N12" s="96">
        <v>9.3899000663656906</v>
      </c>
      <c r="O12" s="96">
        <v>9.3356431329352656</v>
      </c>
      <c r="P12" s="96">
        <v>9.6791949737216179</v>
      </c>
      <c r="Q12" s="96">
        <v>9.1740346163944864</v>
      </c>
      <c r="R12" s="96">
        <v>9.1667487510340866</v>
      </c>
      <c r="S12" s="96">
        <v>9.4387871773613234</v>
      </c>
      <c r="T12" s="96">
        <v>8.7511440753405392</v>
      </c>
      <c r="U12" s="96">
        <v>8.3666715845646245</v>
      </c>
      <c r="V12" s="96">
        <v>8.5656613400599735</v>
      </c>
      <c r="W12" s="96">
        <v>8.6788579023439709</v>
      </c>
      <c r="X12" s="96">
        <v>8.1083182179788018</v>
      </c>
      <c r="Y12" s="96">
        <v>8.1171916971541638</v>
      </c>
      <c r="Z12" s="96">
        <v>8.3725499373173733</v>
      </c>
      <c r="AA12" s="96">
        <v>8.2855728304866609</v>
      </c>
      <c r="AB12" s="96">
        <v>8.0967740235868835</v>
      </c>
      <c r="AC12" s="96">
        <v>7.9773016699440307</v>
      </c>
      <c r="AD12" s="96">
        <v>8.1745281582396849</v>
      </c>
      <c r="AE12" s="96">
        <v>7.6748674261579843</v>
      </c>
      <c r="AF12" s="96">
        <v>8.1893070136084081</v>
      </c>
      <c r="AG12" s="103">
        <v>9.079032776197085</v>
      </c>
      <c r="AH12" s="103">
        <v>8.7272461171072351</v>
      </c>
      <c r="AI12" s="103">
        <v>8.5920144137947094</v>
      </c>
      <c r="AJ12" s="103">
        <v>8.4598224497914813</v>
      </c>
      <c r="AK12" s="103">
        <v>8.3480140533558398</v>
      </c>
      <c r="AL12" s="103">
        <v>8.2450436459571979</v>
      </c>
      <c r="AM12" s="103">
        <v>8.1676806843650755</v>
      </c>
      <c r="AN12" s="103">
        <v>8.062967528451443</v>
      </c>
      <c r="AO12" s="103">
        <v>7.9597614418551981</v>
      </c>
      <c r="AP12" s="103">
        <v>7.8436288967092542</v>
      </c>
      <c r="AQ12" s="103">
        <v>7.5899432539194196</v>
      </c>
      <c r="AR12" s="103">
        <v>7.4568688438174462</v>
      </c>
      <c r="AS12" s="103">
        <v>7.3171400011265053</v>
      </c>
      <c r="AT12" s="103">
        <v>7.1740807678251679</v>
      </c>
      <c r="AU12" s="103">
        <v>7.0226083212286223</v>
      </c>
    </row>
    <row r="13" spans="1:47" s="11" customFormat="1" x14ac:dyDescent="0.25">
      <c r="A13" s="67" t="s">
        <v>169</v>
      </c>
      <c r="B13" s="96">
        <v>9.8588614742643008E-2</v>
      </c>
      <c r="C13" s="96">
        <v>9.7267086795775962E-2</v>
      </c>
      <c r="D13" s="96">
        <v>9.5945558848908929E-2</v>
      </c>
      <c r="E13" s="96">
        <v>9.4624030902041897E-2</v>
      </c>
      <c r="F13" s="96">
        <v>9.3302502955174851E-2</v>
      </c>
      <c r="G13" s="96">
        <v>9.1980975008307805E-2</v>
      </c>
      <c r="H13" s="96">
        <v>9.0659447061440773E-2</v>
      </c>
      <c r="I13" s="96">
        <v>8.9337919114573727E-2</v>
      </c>
      <c r="J13" s="96">
        <v>0.10197461918362075</v>
      </c>
      <c r="K13" s="96">
        <v>0.10636656280803458</v>
      </c>
      <c r="L13" s="96">
        <v>0.11128448770483332</v>
      </c>
      <c r="M13" s="96">
        <v>0.12422362700550163</v>
      </c>
      <c r="N13" s="96">
        <v>0.1213701786028136</v>
      </c>
      <c r="O13" s="96">
        <v>0.13212649562308462</v>
      </c>
      <c r="P13" s="96">
        <v>0.14167305571687039</v>
      </c>
      <c r="Q13" s="96">
        <v>0.14719931592961491</v>
      </c>
      <c r="R13" s="96">
        <v>0.15696362979357459</v>
      </c>
      <c r="S13" s="96">
        <v>0.16423542902887572</v>
      </c>
      <c r="T13" s="96">
        <v>0.18391013134802203</v>
      </c>
      <c r="U13" s="96">
        <v>0.20429646313521105</v>
      </c>
      <c r="V13" s="96">
        <v>0.20835878854646128</v>
      </c>
      <c r="W13" s="96">
        <v>0.16364272227545695</v>
      </c>
      <c r="X13" s="96">
        <v>0.16748586380175759</v>
      </c>
      <c r="Y13" s="96">
        <v>0.16937788817625227</v>
      </c>
      <c r="Z13" s="96">
        <v>0.15546249897631359</v>
      </c>
      <c r="AA13" s="96">
        <v>0.14679423605207548</v>
      </c>
      <c r="AB13" s="96">
        <v>0.14653217706709118</v>
      </c>
      <c r="AC13" s="96">
        <v>0.14636692922018907</v>
      </c>
      <c r="AD13" s="96">
        <v>0.1348527915911642</v>
      </c>
      <c r="AE13" s="96">
        <v>0.15280987667042722</v>
      </c>
      <c r="AF13" s="96">
        <v>0.13524994853181702</v>
      </c>
      <c r="AG13" s="103">
        <v>0.13524994853181702</v>
      </c>
      <c r="AH13" s="103">
        <v>0.13524994853181702</v>
      </c>
      <c r="AI13" s="103">
        <v>0.13524994853181702</v>
      </c>
      <c r="AJ13" s="103">
        <v>0.13524994853181702</v>
      </c>
      <c r="AK13" s="103">
        <v>0.13524994853181702</v>
      </c>
      <c r="AL13" s="103">
        <v>0.13524994853181702</v>
      </c>
      <c r="AM13" s="103">
        <v>0.13524994853181702</v>
      </c>
      <c r="AN13" s="103">
        <v>0.13524994853181702</v>
      </c>
      <c r="AO13" s="103">
        <v>0.13524994853181702</v>
      </c>
      <c r="AP13" s="103">
        <v>0.13524994853181702</v>
      </c>
      <c r="AQ13" s="103">
        <v>0.13524994853181702</v>
      </c>
      <c r="AR13" s="103">
        <v>0.13524994853181702</v>
      </c>
      <c r="AS13" s="103">
        <v>0.13524994853181702</v>
      </c>
      <c r="AT13" s="103">
        <v>0.13524994853181702</v>
      </c>
      <c r="AU13" s="103">
        <v>0.13524994853181702</v>
      </c>
    </row>
    <row r="14" spans="1:47" s="11" customFormat="1" x14ac:dyDescent="0.25">
      <c r="A14" s="67" t="s">
        <v>170</v>
      </c>
      <c r="B14" s="96">
        <v>2.9443615132075474</v>
      </c>
      <c r="C14" s="96">
        <v>2.9770766411320753</v>
      </c>
      <c r="D14" s="96">
        <v>3.0097917690566041</v>
      </c>
      <c r="E14" s="96">
        <v>3.0425068969811324</v>
      </c>
      <c r="F14" s="96">
        <v>3.0752220249056608</v>
      </c>
      <c r="G14" s="96">
        <v>3.1079371528301887</v>
      </c>
      <c r="H14" s="96">
        <v>3.1406522807547175</v>
      </c>
      <c r="I14" s="96">
        <v>3.1733674086792454</v>
      </c>
      <c r="J14" s="96">
        <v>3.2060825366037737</v>
      </c>
      <c r="K14" s="96">
        <v>3.2387976645283021</v>
      </c>
      <c r="L14" s="96">
        <v>3.2715127924528304</v>
      </c>
      <c r="M14" s="96">
        <v>3.3805632188679251</v>
      </c>
      <c r="N14" s="96">
        <v>3.4896136452830193</v>
      </c>
      <c r="O14" s="96">
        <v>3.5989021253369273</v>
      </c>
      <c r="P14" s="96">
        <v>3.7079597654986518</v>
      </c>
      <c r="Q14" s="96">
        <v>3.8170174056603772</v>
      </c>
      <c r="R14" s="96">
        <v>3.9260750458221021</v>
      </c>
      <c r="S14" s="96">
        <v>4.0348799316037738</v>
      </c>
      <c r="T14" s="96">
        <v>4.1439307405660379</v>
      </c>
      <c r="U14" s="96">
        <v>3.8713037181603775</v>
      </c>
      <c r="V14" s="96">
        <v>3.5989021253369273</v>
      </c>
      <c r="W14" s="96">
        <v>3.3805750778301888</v>
      </c>
      <c r="X14" s="96">
        <v>3.3805750778301888</v>
      </c>
      <c r="Y14" s="96">
        <v>3.2715242688679247</v>
      </c>
      <c r="Z14" s="96">
        <v>3.2715242688679247</v>
      </c>
      <c r="AA14" s="96">
        <v>3.3805750778301888</v>
      </c>
      <c r="AB14" s="96">
        <v>3.5441512912735851</v>
      </c>
      <c r="AC14" s="96">
        <v>3.7077275047169809</v>
      </c>
      <c r="AD14" s="96">
        <v>3.8167783136792455</v>
      </c>
      <c r="AE14" s="96">
        <v>3.8167783136792455</v>
      </c>
      <c r="AF14" s="96">
        <v>4.4347183310947447</v>
      </c>
      <c r="AG14" s="103">
        <v>4.4416389948292991</v>
      </c>
      <c r="AH14" s="103">
        <v>4.4416389948292991</v>
      </c>
      <c r="AI14" s="103">
        <v>4.4416389948292991</v>
      </c>
      <c r="AJ14" s="103">
        <v>4.4416389948292991</v>
      </c>
      <c r="AK14" s="103">
        <v>4.4416389948292991</v>
      </c>
      <c r="AL14" s="103">
        <v>4.4416389948292991</v>
      </c>
      <c r="AM14" s="103">
        <v>4.4416389948292991</v>
      </c>
      <c r="AN14" s="103">
        <v>4.4416389948292991</v>
      </c>
      <c r="AO14" s="103">
        <v>4.4416389948292991</v>
      </c>
      <c r="AP14" s="103">
        <v>4.4416389948292991</v>
      </c>
      <c r="AQ14" s="103">
        <v>4.4416389948292991</v>
      </c>
      <c r="AR14" s="103">
        <v>4.4416389948292991</v>
      </c>
      <c r="AS14" s="103">
        <v>4.4416389948292991</v>
      </c>
      <c r="AT14" s="103">
        <v>4.4416389948292991</v>
      </c>
      <c r="AU14" s="103">
        <v>4.4416389948292991</v>
      </c>
    </row>
    <row r="15" spans="1:47" s="11" customFormat="1" x14ac:dyDescent="0.25">
      <c r="A15" s="67" t="s">
        <v>50</v>
      </c>
      <c r="B15" s="96">
        <v>5.9601533919999991E-2</v>
      </c>
      <c r="C15" s="96">
        <v>5.3562566513000003E-2</v>
      </c>
      <c r="D15" s="96">
        <v>5.8293398570999994E-2</v>
      </c>
      <c r="E15" s="96">
        <v>6.0213053180999995E-2</v>
      </c>
      <c r="F15" s="96">
        <v>7.5472989608000002E-2</v>
      </c>
      <c r="G15" s="96">
        <v>6.6976846440999993E-2</v>
      </c>
      <c r="H15" s="96">
        <v>7.0174434382999987E-2</v>
      </c>
      <c r="I15" s="96">
        <v>6.3258084329E-2</v>
      </c>
      <c r="J15" s="96">
        <v>5.6250647454000005E-2</v>
      </c>
      <c r="K15" s="96">
        <v>5.8744072715999983E-2</v>
      </c>
      <c r="L15" s="96">
        <v>5.7897265440000005E-2</v>
      </c>
      <c r="M15" s="96">
        <v>5.656409078E-2</v>
      </c>
      <c r="N15" s="96">
        <v>5.5236149972999991E-2</v>
      </c>
      <c r="O15" s="96">
        <v>6.3399848711999982E-2</v>
      </c>
      <c r="P15" s="96">
        <v>6.2986491366E-2</v>
      </c>
      <c r="Q15" s="96">
        <v>7.0314419806999998E-2</v>
      </c>
      <c r="R15" s="96">
        <v>6.0219490103999997E-2</v>
      </c>
      <c r="S15" s="96">
        <v>5.7462054764000001E-2</v>
      </c>
      <c r="T15" s="96">
        <v>6.3190608662000006E-2</v>
      </c>
      <c r="U15" s="96">
        <v>5.6555595948999997E-2</v>
      </c>
      <c r="V15" s="96">
        <v>5.9807735232999995E-2</v>
      </c>
      <c r="W15" s="96">
        <v>6.6575750793000016E-2</v>
      </c>
      <c r="X15" s="96">
        <v>6.2834241659000006E-2</v>
      </c>
      <c r="Y15" s="96">
        <v>5.8986533402000003E-2</v>
      </c>
      <c r="Z15" s="96">
        <v>5.6449733664000003E-2</v>
      </c>
      <c r="AA15" s="96">
        <v>5.9858352985999994E-2</v>
      </c>
      <c r="AB15" s="96">
        <v>6.4248561640000007E-2</v>
      </c>
      <c r="AC15" s="96">
        <v>6.2779325871999997E-2</v>
      </c>
      <c r="AD15" s="96">
        <v>6.5812639827999994E-2</v>
      </c>
      <c r="AE15" s="96">
        <v>7.0452521427000023E-2</v>
      </c>
      <c r="AF15" s="96">
        <v>7.0873040180000013E-2</v>
      </c>
      <c r="AG15" s="103">
        <v>7.2441249193000004E-2</v>
      </c>
      <c r="AH15" s="103">
        <v>7.182671216E-2</v>
      </c>
      <c r="AI15" s="103">
        <v>7.1210725782000009E-2</v>
      </c>
      <c r="AJ15" s="103">
        <v>7.0604940711000014E-2</v>
      </c>
      <c r="AK15" s="103">
        <v>6.9959202286000013E-2</v>
      </c>
      <c r="AL15" s="103">
        <v>6.9319008819999986E-2</v>
      </c>
      <c r="AM15" s="103">
        <v>6.8895657164000007E-2</v>
      </c>
      <c r="AN15" s="103">
        <v>6.8316451138000014E-2</v>
      </c>
      <c r="AO15" s="103">
        <v>6.7824369287000003E-2</v>
      </c>
      <c r="AP15" s="103">
        <v>6.7311168128000004E-2</v>
      </c>
      <c r="AQ15" s="103">
        <v>6.6594390582999999E-2</v>
      </c>
      <c r="AR15" s="103">
        <v>6.5890448884000002E-2</v>
      </c>
      <c r="AS15" s="103">
        <v>6.5201503710000011E-2</v>
      </c>
      <c r="AT15" s="103">
        <v>6.4527243210000015E-2</v>
      </c>
      <c r="AU15" s="103">
        <v>6.3867340630000005E-2</v>
      </c>
    </row>
    <row r="16" spans="1:47" s="11" customFormat="1" x14ac:dyDescent="0.25">
      <c r="A16" s="67" t="s">
        <v>13</v>
      </c>
      <c r="B16" s="96" t="s">
        <v>37</v>
      </c>
      <c r="C16" s="96" t="s">
        <v>37</v>
      </c>
      <c r="D16" s="96" t="s">
        <v>37</v>
      </c>
      <c r="E16" s="96" t="s">
        <v>37</v>
      </c>
      <c r="F16" s="96" t="s">
        <v>37</v>
      </c>
      <c r="G16" s="96" t="s">
        <v>37</v>
      </c>
      <c r="H16" s="96" t="s">
        <v>37</v>
      </c>
      <c r="I16" s="96" t="s">
        <v>37</v>
      </c>
      <c r="J16" s="96" t="s">
        <v>37</v>
      </c>
      <c r="K16" s="96" t="s">
        <v>37</v>
      </c>
      <c r="L16" s="96" t="s">
        <v>37</v>
      </c>
      <c r="M16" s="96" t="s">
        <v>37</v>
      </c>
      <c r="N16" s="96" t="s">
        <v>37</v>
      </c>
      <c r="O16" s="96" t="s">
        <v>37</v>
      </c>
      <c r="P16" s="96" t="s">
        <v>37</v>
      </c>
      <c r="Q16" s="96" t="s">
        <v>37</v>
      </c>
      <c r="R16" s="96" t="s">
        <v>37</v>
      </c>
      <c r="S16" s="96" t="s">
        <v>37</v>
      </c>
      <c r="T16" s="96" t="s">
        <v>37</v>
      </c>
      <c r="U16" s="96" t="s">
        <v>37</v>
      </c>
      <c r="V16" s="96" t="s">
        <v>37</v>
      </c>
      <c r="W16" s="96" t="s">
        <v>37</v>
      </c>
      <c r="X16" s="96" t="s">
        <v>37</v>
      </c>
      <c r="Y16" s="96" t="s">
        <v>37</v>
      </c>
      <c r="Z16" s="96" t="s">
        <v>37</v>
      </c>
      <c r="AA16" s="96" t="s">
        <v>37</v>
      </c>
      <c r="AB16" s="96" t="s">
        <v>37</v>
      </c>
      <c r="AC16" s="96" t="s">
        <v>37</v>
      </c>
      <c r="AD16" s="96" t="s">
        <v>37</v>
      </c>
      <c r="AE16" s="96" t="s">
        <v>37</v>
      </c>
      <c r="AF16" s="96" t="s">
        <v>37</v>
      </c>
      <c r="AG16" s="103" t="s">
        <v>37</v>
      </c>
      <c r="AH16" s="103" t="s">
        <v>37</v>
      </c>
      <c r="AI16" s="103" t="s">
        <v>37</v>
      </c>
      <c r="AJ16" s="103" t="s">
        <v>37</v>
      </c>
      <c r="AK16" s="103" t="s">
        <v>37</v>
      </c>
      <c r="AL16" s="103" t="s">
        <v>37</v>
      </c>
      <c r="AM16" s="103" t="s">
        <v>37</v>
      </c>
      <c r="AN16" s="103" t="s">
        <v>37</v>
      </c>
      <c r="AO16" s="103" t="s">
        <v>37</v>
      </c>
      <c r="AP16" s="103" t="s">
        <v>37</v>
      </c>
      <c r="AQ16" s="103" t="s">
        <v>37</v>
      </c>
      <c r="AR16" s="103" t="s">
        <v>37</v>
      </c>
      <c r="AS16" s="103" t="s">
        <v>37</v>
      </c>
      <c r="AT16" s="103" t="s">
        <v>37</v>
      </c>
      <c r="AU16" s="103" t="s">
        <v>37</v>
      </c>
    </row>
    <row r="17" spans="1:47" s="11" customFormat="1" x14ac:dyDescent="0.25">
      <c r="A17" s="67" t="s">
        <v>171</v>
      </c>
      <c r="B17" s="96">
        <v>0.11301383647798742</v>
      </c>
      <c r="C17" s="96">
        <v>0.11301383647798742</v>
      </c>
      <c r="D17" s="96">
        <v>0.11301383647798742</v>
      </c>
      <c r="E17" s="96">
        <v>0.11301383647798742</v>
      </c>
      <c r="F17" s="96">
        <v>0.11301383647798742</v>
      </c>
      <c r="G17" s="96">
        <v>0.11301383647798742</v>
      </c>
      <c r="H17" s="96">
        <v>0.11301383647798742</v>
      </c>
      <c r="I17" s="96">
        <v>0.11301383647798742</v>
      </c>
      <c r="J17" s="96">
        <v>0.11301383647798742</v>
      </c>
      <c r="K17" s="96">
        <v>0.11301383647798742</v>
      </c>
      <c r="L17" s="96">
        <v>0.11301383647798742</v>
      </c>
      <c r="M17" s="96">
        <v>0.1203145303144654</v>
      </c>
      <c r="N17" s="96">
        <v>0.11182719119496856</v>
      </c>
      <c r="O17" s="96">
        <v>0.10940869509433962</v>
      </c>
      <c r="P17" s="96">
        <v>0.10939739371069183</v>
      </c>
      <c r="Q17" s="96">
        <v>0.10858369408805031</v>
      </c>
      <c r="R17" s="96">
        <v>0.10858369408805031</v>
      </c>
      <c r="S17" s="96">
        <v>0.10977033937106918</v>
      </c>
      <c r="T17" s="96">
        <v>0.10810903597484277</v>
      </c>
      <c r="U17" s="96">
        <v>0.10734054188679246</v>
      </c>
      <c r="V17" s="96">
        <v>0.10747615849056605</v>
      </c>
      <c r="W17" s="96">
        <v>9.1281275723270452E-2</v>
      </c>
      <c r="X17" s="96">
        <v>8.1143934591194969E-2</v>
      </c>
      <c r="Y17" s="96">
        <v>8.860284779874214E-2</v>
      </c>
      <c r="Z17" s="96">
        <v>8.3200786415094333E-2</v>
      </c>
      <c r="AA17" s="96">
        <v>8.6003529559748423E-2</v>
      </c>
      <c r="AB17" s="96">
        <v>8.2827840754716983E-2</v>
      </c>
      <c r="AC17" s="96">
        <v>7.9652151949685529E-2</v>
      </c>
      <c r="AD17" s="96">
        <v>8.659120150943396E-2</v>
      </c>
      <c r="AE17" s="96">
        <v>8.7823052327044029E-2</v>
      </c>
      <c r="AF17" s="96">
        <v>7.593399672955975E-2</v>
      </c>
      <c r="AG17" s="103">
        <v>7.5937800123524468E-2</v>
      </c>
      <c r="AH17" s="103">
        <v>7.5937800123524468E-2</v>
      </c>
      <c r="AI17" s="103">
        <v>7.5937800123524468E-2</v>
      </c>
      <c r="AJ17" s="103">
        <v>7.5937800123524468E-2</v>
      </c>
      <c r="AK17" s="103">
        <v>7.5937800123524468E-2</v>
      </c>
      <c r="AL17" s="103">
        <v>7.5937800123524468E-2</v>
      </c>
      <c r="AM17" s="103">
        <v>7.5937800123524468E-2</v>
      </c>
      <c r="AN17" s="103">
        <v>7.5937800123524468E-2</v>
      </c>
      <c r="AO17" s="103">
        <v>7.5937800123524468E-2</v>
      </c>
      <c r="AP17" s="103">
        <v>7.5937800123524468E-2</v>
      </c>
      <c r="AQ17" s="103">
        <v>7.5937800123524468E-2</v>
      </c>
      <c r="AR17" s="103">
        <v>7.5937800123524468E-2</v>
      </c>
      <c r="AS17" s="103">
        <v>7.5937800123524468E-2</v>
      </c>
      <c r="AT17" s="103">
        <v>7.5937800123524468E-2</v>
      </c>
      <c r="AU17" s="103">
        <v>7.5937800123524468E-2</v>
      </c>
    </row>
    <row r="18" spans="1:47" s="11" customFormat="1" x14ac:dyDescent="0.25">
      <c r="A18" s="68" t="s">
        <v>196</v>
      </c>
      <c r="B18" s="102">
        <f>SUM(B7:B17)</f>
        <v>161.57993535551432</v>
      </c>
      <c r="C18" s="102">
        <f t="shared" ref="C18:AF18" si="0">SUM(C7:C17)</f>
        <v>162.80700483824944</v>
      </c>
      <c r="D18" s="102">
        <f t="shared" si="0"/>
        <v>160.75197435944682</v>
      </c>
      <c r="E18" s="102">
        <f t="shared" si="0"/>
        <v>162.97466535609325</v>
      </c>
      <c r="F18" s="102">
        <f t="shared" si="0"/>
        <v>159.1178254327188</v>
      </c>
      <c r="G18" s="102">
        <f t="shared" si="0"/>
        <v>158.6979852035424</v>
      </c>
      <c r="H18" s="102">
        <f t="shared" si="0"/>
        <v>158.61901004837065</v>
      </c>
      <c r="I18" s="102">
        <f t="shared" si="0"/>
        <v>153.16495291294459</v>
      </c>
      <c r="J18" s="102">
        <f t="shared" si="0"/>
        <v>153.30281050648571</v>
      </c>
      <c r="K18" s="102">
        <f t="shared" si="0"/>
        <v>147.39359211077772</v>
      </c>
      <c r="L18" s="102">
        <f t="shared" si="0"/>
        <v>145.22663178772197</v>
      </c>
      <c r="M18" s="102">
        <f t="shared" si="0"/>
        <v>148.12806859836033</v>
      </c>
      <c r="N18" s="102">
        <f t="shared" si="0"/>
        <v>145.83222744241064</v>
      </c>
      <c r="O18" s="102">
        <f t="shared" si="0"/>
        <v>144.16136769852628</v>
      </c>
      <c r="P18" s="102">
        <f t="shared" si="0"/>
        <v>139.84398350057845</v>
      </c>
      <c r="Q18" s="102">
        <f t="shared" si="0"/>
        <v>139.33353924034722</v>
      </c>
      <c r="R18" s="102">
        <f t="shared" si="0"/>
        <v>139.3751642231272</v>
      </c>
      <c r="S18" s="102">
        <f t="shared" si="0"/>
        <v>142.59598160708109</v>
      </c>
      <c r="T18" s="102">
        <f t="shared" si="0"/>
        <v>143.85785723548878</v>
      </c>
      <c r="U18" s="102">
        <f t="shared" si="0"/>
        <v>143.82950689329539</v>
      </c>
      <c r="V18" s="102">
        <f t="shared" si="0"/>
        <v>145.23001018693452</v>
      </c>
      <c r="W18" s="102">
        <f t="shared" si="0"/>
        <v>143.59690517229922</v>
      </c>
      <c r="X18" s="102">
        <f t="shared" si="0"/>
        <v>146.86257723614474</v>
      </c>
      <c r="Y18" s="102">
        <f t="shared" si="0"/>
        <v>147.78130398820002</v>
      </c>
      <c r="Z18" s="102">
        <f t="shared" si="0"/>
        <v>147.78030231194052</v>
      </c>
      <c r="AA18" s="102">
        <f t="shared" si="0"/>
        <v>146.69259460771559</v>
      </c>
      <c r="AB18" s="102">
        <f t="shared" si="0"/>
        <v>148.66247745405062</v>
      </c>
      <c r="AC18" s="102">
        <f t="shared" si="0"/>
        <v>149.22760480619544</v>
      </c>
      <c r="AD18" s="102">
        <f t="shared" si="0"/>
        <v>149.78713740653336</v>
      </c>
      <c r="AE18" s="102">
        <f t="shared" si="0"/>
        <v>147.81079631459076</v>
      </c>
      <c r="AF18" s="102">
        <f t="shared" si="0"/>
        <v>147.18318635672591</v>
      </c>
      <c r="AG18" s="104">
        <f t="shared" ref="AG18" si="1">SUM(AG7:AG17)</f>
        <v>149.66595528343819</v>
      </c>
      <c r="AH18" s="104">
        <f t="shared" ref="AH18" si="2">SUM(AH7:AH17)</f>
        <v>151.07141843971596</v>
      </c>
      <c r="AI18" s="104">
        <f t="shared" ref="AI18" si="3">SUM(AI7:AI17)</f>
        <v>151.95706417183632</v>
      </c>
      <c r="AJ18" s="104">
        <f t="shared" ref="AJ18" si="4">SUM(AJ7:AJ17)</f>
        <v>152.87803690627305</v>
      </c>
      <c r="AK18" s="104">
        <f t="shared" ref="AK18" si="5">SUM(AK7:AK17)</f>
        <v>152.0708964563176</v>
      </c>
      <c r="AL18" s="104">
        <f t="shared" ref="AL18" si="6">SUM(AL7:AL17)</f>
        <v>152.62070060106024</v>
      </c>
      <c r="AM18" s="104">
        <f t="shared" ref="AM18" si="7">SUM(AM7:AM17)</f>
        <v>153.96765860455349</v>
      </c>
      <c r="AN18" s="104">
        <f t="shared" ref="AN18" si="8">SUM(AN7:AN17)</f>
        <v>155.04982270102528</v>
      </c>
      <c r="AO18" s="104">
        <f t="shared" ref="AO18" si="9">SUM(AO7:AO17)</f>
        <v>156.35453259009981</v>
      </c>
      <c r="AP18" s="104">
        <f t="shared" ref="AP18" si="10">SUM(AP7:AP17)</f>
        <v>157.68362914911845</v>
      </c>
      <c r="AQ18" s="104">
        <f t="shared" ref="AQ18" si="11">SUM(AQ7:AQ17)</f>
        <v>157.4764229579186</v>
      </c>
      <c r="AR18" s="104">
        <f t="shared" ref="AR18" si="12">SUM(AR7:AR17)</f>
        <v>156.8441613605103</v>
      </c>
      <c r="AS18" s="104">
        <f t="shared" ref="AS18" si="13">SUM(AS7:AS17)</f>
        <v>156.21250969402655</v>
      </c>
      <c r="AT18" s="104">
        <f t="shared" ref="AT18" si="14">SUM(AT7:AT17)</f>
        <v>155.5858241770967</v>
      </c>
      <c r="AU18" s="104">
        <f t="shared" ref="AU18" si="15">SUM(AU7:AU17)</f>
        <v>154.97600860460975</v>
      </c>
    </row>
    <row r="19" spans="1:47" s="11" customFormat="1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</row>
    <row r="20" spans="1:47" s="11" customFormat="1" x14ac:dyDescent="0.25">
      <c r="A20" s="11" t="s">
        <v>241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</row>
    <row r="21" spans="1:47" s="11" customForma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</row>
    <row r="22" spans="1:47" s="159" customFormat="1" x14ac:dyDescent="0.25">
      <c r="A22" s="5"/>
      <c r="B22" s="29">
        <v>1990</v>
      </c>
      <c r="C22" s="29">
        <v>1991</v>
      </c>
      <c r="D22" s="29">
        <v>1992</v>
      </c>
      <c r="E22" s="29">
        <v>1993</v>
      </c>
      <c r="F22" s="29">
        <v>1994</v>
      </c>
      <c r="G22" s="29">
        <v>1995</v>
      </c>
      <c r="H22" s="29">
        <v>1996</v>
      </c>
      <c r="I22" s="29">
        <v>1997</v>
      </c>
      <c r="J22" s="29">
        <v>1998</v>
      </c>
      <c r="K22" s="29">
        <v>1999</v>
      </c>
      <c r="L22" s="29">
        <v>2000</v>
      </c>
      <c r="M22" s="29">
        <v>2001</v>
      </c>
      <c r="N22" s="29">
        <v>2002</v>
      </c>
      <c r="O22" s="29">
        <v>2003</v>
      </c>
      <c r="P22" s="29">
        <v>2004</v>
      </c>
      <c r="Q22" s="29">
        <v>2005</v>
      </c>
      <c r="R22" s="29">
        <v>2006</v>
      </c>
      <c r="S22" s="29">
        <v>2007</v>
      </c>
      <c r="T22" s="29">
        <v>2008</v>
      </c>
      <c r="U22" s="29">
        <v>2009</v>
      </c>
      <c r="V22" s="29">
        <v>2010</v>
      </c>
      <c r="W22" s="29">
        <v>2011</v>
      </c>
      <c r="X22" s="29">
        <v>2012</v>
      </c>
      <c r="Y22" s="29">
        <v>2013</v>
      </c>
      <c r="Z22" s="29">
        <v>2014</v>
      </c>
      <c r="AA22" s="29">
        <v>2015</v>
      </c>
      <c r="AB22" s="29">
        <v>2016</v>
      </c>
      <c r="AC22" s="29">
        <v>2017</v>
      </c>
      <c r="AD22" s="29">
        <v>2018</v>
      </c>
      <c r="AE22" s="29">
        <v>2019</v>
      </c>
      <c r="AF22" s="29">
        <v>2020</v>
      </c>
      <c r="AG22" s="5">
        <v>2021</v>
      </c>
      <c r="AH22" s="5">
        <v>2022</v>
      </c>
      <c r="AI22" s="5">
        <v>2023</v>
      </c>
      <c r="AJ22" s="5">
        <v>2024</v>
      </c>
      <c r="AK22" s="5">
        <v>2025</v>
      </c>
      <c r="AL22" s="5">
        <v>2026</v>
      </c>
      <c r="AM22" s="5">
        <v>2027</v>
      </c>
      <c r="AN22" s="5">
        <v>2028</v>
      </c>
      <c r="AO22" s="5">
        <v>2029</v>
      </c>
      <c r="AP22" s="5">
        <v>2030</v>
      </c>
      <c r="AQ22" s="5">
        <v>2031</v>
      </c>
      <c r="AR22" s="5">
        <v>2032</v>
      </c>
      <c r="AS22" s="5">
        <v>2033</v>
      </c>
      <c r="AT22" s="5">
        <v>2034</v>
      </c>
      <c r="AU22" s="5">
        <v>2035</v>
      </c>
    </row>
    <row r="23" spans="1:47" s="11" customFormat="1" x14ac:dyDescent="0.25">
      <c r="A23" s="67" t="s">
        <v>155</v>
      </c>
      <c r="B23" s="96">
        <f>B7*1000000/SUM('Tabel 1 Antal dyr'!B6:B7)</f>
        <v>127.73184898136728</v>
      </c>
      <c r="C23" s="96">
        <f>C7*1000000/SUM('Tabel 1 Antal dyr'!C6:C7)</f>
        <v>129.69065453605586</v>
      </c>
      <c r="D23" s="96">
        <f>D7*1000000/SUM('Tabel 1 Antal dyr'!D6:D7)</f>
        <v>130.51916808212863</v>
      </c>
      <c r="E23" s="96">
        <f>E7*1000000/SUM('Tabel 1 Antal dyr'!E6:E7)</f>
        <v>132.44584543809771</v>
      </c>
      <c r="F23" s="96">
        <f>F7*1000000/SUM('Tabel 1 Antal dyr'!F6:F7)</f>
        <v>133.99554877869267</v>
      </c>
      <c r="G23" s="96">
        <f>G7*1000000/SUM('Tabel 1 Antal dyr'!G6:G7)</f>
        <v>132.9717367480215</v>
      </c>
      <c r="H23" s="96">
        <f>H7*1000000/SUM('Tabel 1 Antal dyr'!H6:H7)</f>
        <v>133.04496432784964</v>
      </c>
      <c r="I23" s="96">
        <f>I7*1000000/SUM('Tabel 1 Antal dyr'!I6:I7)</f>
        <v>131.94534401654175</v>
      </c>
      <c r="J23" s="96">
        <f>J7*1000000/SUM('Tabel 1 Antal dyr'!J6:J7)</f>
        <v>132.82826186168444</v>
      </c>
      <c r="K23" s="96">
        <f>K7*1000000/SUM('Tabel 1 Antal dyr'!K6:K7)</f>
        <v>131.62414585787056</v>
      </c>
      <c r="L23" s="96">
        <f>L7*1000000/SUM('Tabel 1 Antal dyr'!L6:L7)</f>
        <v>129.8450969930725</v>
      </c>
      <c r="M23" s="96">
        <f>M7*1000000/SUM('Tabel 1 Antal dyr'!M6:M7)</f>
        <v>132.47809858318436</v>
      </c>
      <c r="N23" s="96">
        <f>N7*1000000/SUM('Tabel 1 Antal dyr'!N6:N7)</f>
        <v>134.54998861202736</v>
      </c>
      <c r="O23" s="96">
        <f>O7*1000000/SUM('Tabel 1 Antal dyr'!O6:O7)</f>
        <v>137.55900204851747</v>
      </c>
      <c r="P23" s="96">
        <f>P7*1000000/SUM('Tabel 1 Antal dyr'!P6:P7)</f>
        <v>139.87491881401618</v>
      </c>
      <c r="Q23" s="96">
        <f>Q7*1000000/SUM('Tabel 1 Antal dyr'!Q6:Q7)</f>
        <v>141.98307277628032</v>
      </c>
      <c r="R23" s="96">
        <f>R7*1000000/SUM('Tabel 1 Antal dyr'!R6:R7)</f>
        <v>143.2017791967514</v>
      </c>
      <c r="S23" s="96">
        <f>S7*1000000/SUM('Tabel 1 Antal dyr'!S6:S7)</f>
        <v>144.35643396338062</v>
      </c>
      <c r="T23" s="96">
        <f>T7*1000000/SUM('Tabel 1 Antal dyr'!T6:T7)</f>
        <v>144.32260355795148</v>
      </c>
      <c r="U23" s="96">
        <f>U7*1000000/SUM('Tabel 1 Antal dyr'!U6:U7)</f>
        <v>147.73899406377186</v>
      </c>
      <c r="V23" s="96">
        <f>V7*1000000/SUM('Tabel 1 Antal dyr'!V6:V7)</f>
        <v>147.62401859979505</v>
      </c>
      <c r="W23" s="96">
        <f>W7*1000000/SUM('Tabel 1 Antal dyr'!W6:W7)</f>
        <v>146.01212852177596</v>
      </c>
      <c r="X23" s="96">
        <f>X7*1000000/SUM('Tabel 1 Antal dyr'!X6:X7)</f>
        <v>146.67979270845416</v>
      </c>
      <c r="Y23" s="96">
        <f>Y7*1000000/SUM('Tabel 1 Antal dyr'!Y6:Y7)</f>
        <v>147.80806663236095</v>
      </c>
      <c r="Z23" s="96">
        <f>Z7*1000000/SUM('Tabel 1 Antal dyr'!Z6:Z7)</f>
        <v>153.7558307009102</v>
      </c>
      <c r="AA23" s="96">
        <f>AA7*1000000/SUM('Tabel 1 Antal dyr'!AA6:AA7)</f>
        <v>154.3516442433868</v>
      </c>
      <c r="AB23" s="96">
        <f>AB7*1000000/SUM('Tabel 1 Antal dyr'!AB6:AB7)</f>
        <v>155.97502641509433</v>
      </c>
      <c r="AC23" s="96">
        <f>AC7*1000000/SUM('Tabel 1 Antal dyr'!AC6:AC7)</f>
        <v>159.17272325322767</v>
      </c>
      <c r="AD23" s="96">
        <f>AD7*1000000/SUM('Tabel 1 Antal dyr'!AD6:AD7)</f>
        <v>159.00351236619136</v>
      </c>
      <c r="AE23" s="96">
        <f>AE7*1000000/SUM('Tabel 1 Antal dyr'!AE6:AE7)</f>
        <v>160.78461268875677</v>
      </c>
      <c r="AF23" s="96">
        <f>AF7*1000000/SUM('Tabel 1 Antal dyr'!AF6:AF7)</f>
        <v>157.41026912528579</v>
      </c>
      <c r="AG23" s="103">
        <f>AG7*1000000/SUM('Tabel 1 Antal dyr'!AG6:AG7)</f>
        <v>161.55916594415353</v>
      </c>
      <c r="AH23" s="103">
        <f>AH7*1000000/SUM('Tabel 1 Antal dyr'!AH6:AH7)</f>
        <v>162.90897166237184</v>
      </c>
      <c r="AI23" s="103">
        <f>AI7*1000000/SUM('Tabel 1 Antal dyr'!AI6:AI7)</f>
        <v>164.25395187726357</v>
      </c>
      <c r="AJ23" s="103">
        <f>AJ7*1000000/SUM('Tabel 1 Antal dyr'!AJ6:AJ7)</f>
        <v>165.59653533706711</v>
      </c>
      <c r="AK23" s="103">
        <f>AK7*1000000/SUM('Tabel 1 Antal dyr'!AK6:AK7)</f>
        <v>164.11749615403144</v>
      </c>
      <c r="AL23" s="103">
        <f>AL7*1000000/SUM('Tabel 1 Antal dyr'!AL6:AL7)</f>
        <v>164.74529675321864</v>
      </c>
      <c r="AM23" s="103">
        <f>AM7*1000000/SUM('Tabel 1 Antal dyr'!AM6:AM7)</f>
        <v>165.92088361676531</v>
      </c>
      <c r="AN23" s="103">
        <f>AN7*1000000/SUM('Tabel 1 Antal dyr'!AN6:AN7)</f>
        <v>167.09393754575649</v>
      </c>
      <c r="AO23" s="103">
        <f>AO7*1000000/SUM('Tabel 1 Antal dyr'!AO6:AO7)</f>
        <v>168.26442208048908</v>
      </c>
      <c r="AP23" s="103">
        <f>AP7*1000000/SUM('Tabel 1 Antal dyr'!AP6:AP7)</f>
        <v>169.45192956065867</v>
      </c>
      <c r="AQ23" s="103">
        <f>AQ7*1000000/SUM('Tabel 1 Antal dyr'!AQ6:AQ7)</f>
        <v>170.85908534158582</v>
      </c>
      <c r="AR23" s="103">
        <f>AR7*1000000/SUM('Tabel 1 Antal dyr'!AR6:AR7)</f>
        <v>172.1202200540416</v>
      </c>
      <c r="AS23" s="103">
        <f>AS7*1000000/SUM('Tabel 1 Antal dyr'!AS6:AS7)</f>
        <v>173.37861783157345</v>
      </c>
      <c r="AT23" s="103">
        <f>AT7*1000000/SUM('Tabel 1 Antal dyr'!AT6:AT7)</f>
        <v>174.63427813218738</v>
      </c>
      <c r="AU23" s="103">
        <f>AU7*1000000/SUM('Tabel 1 Antal dyr'!AU6:AU7)</f>
        <v>175.93512689866452</v>
      </c>
    </row>
    <row r="24" spans="1:47" s="11" customFormat="1" x14ac:dyDescent="0.25">
      <c r="A24" s="67" t="s">
        <v>46</v>
      </c>
      <c r="B24" s="96">
        <f>B8*1000000/SUM('Tabel 1 Antal dyr'!B9:B19)</f>
        <v>17.616843223094861</v>
      </c>
      <c r="C24" s="96">
        <f>C8*1000000/SUM('Tabel 1 Antal dyr'!C9:C19)</f>
        <v>17.76466130302865</v>
      </c>
      <c r="D24" s="96">
        <f>D8*1000000/SUM('Tabel 1 Antal dyr'!D9:D19)</f>
        <v>17.775530661260479</v>
      </c>
      <c r="E24" s="96">
        <f>E8*1000000/SUM('Tabel 1 Antal dyr'!E9:E19)</f>
        <v>18.211897824098902</v>
      </c>
      <c r="F24" s="96">
        <f>F8*1000000/SUM('Tabel 1 Antal dyr'!F9:F19)</f>
        <v>18.053337840914104</v>
      </c>
      <c r="G24" s="96">
        <f>G8*1000000/SUM('Tabel 1 Antal dyr'!G9:G19)</f>
        <v>18.115934640788669</v>
      </c>
      <c r="H24" s="96">
        <f>H8*1000000/SUM('Tabel 1 Antal dyr'!H9:H19)</f>
        <v>18.272162628398004</v>
      </c>
      <c r="I24" s="96">
        <f>I8*1000000/SUM('Tabel 1 Antal dyr'!I9:I19)</f>
        <v>18.50786289538382</v>
      </c>
      <c r="J24" s="96">
        <f>J8*1000000/SUM('Tabel 1 Antal dyr'!J9:J19)</f>
        <v>18.636572415157499</v>
      </c>
      <c r="K24" s="96">
        <f>K8*1000000/SUM('Tabel 1 Antal dyr'!K9:K19)</f>
        <v>19.062893216722571</v>
      </c>
      <c r="L24" s="96">
        <f>L8*1000000/SUM('Tabel 1 Antal dyr'!L9:L19)</f>
        <v>19.388520560678938</v>
      </c>
      <c r="M24" s="96">
        <f>M8*1000000/SUM('Tabel 1 Antal dyr'!M9:M19)</f>
        <v>19.989004638758665</v>
      </c>
      <c r="N24" s="96">
        <f>N8*1000000/SUM('Tabel 1 Antal dyr'!N9:N19)</f>
        <v>19.614623623333983</v>
      </c>
      <c r="O24" s="96">
        <f>O8*1000000/SUM('Tabel 1 Antal dyr'!O9:O19)</f>
        <v>30.360960588338145</v>
      </c>
      <c r="P24" s="96">
        <f>P8*1000000/SUM('Tabel 1 Antal dyr'!P9:P19)</f>
        <v>29.342521256769682</v>
      </c>
      <c r="Q24" s="96">
        <f>Q8*1000000/SUM('Tabel 1 Antal dyr'!Q9:Q19)</f>
        <v>30.808406660576495</v>
      </c>
      <c r="R24" s="96">
        <f>R8*1000000/SUM('Tabel 1 Antal dyr'!R9:R19)</f>
        <v>32.653680701840585</v>
      </c>
      <c r="S24" s="96">
        <f>S8*1000000/SUM('Tabel 1 Antal dyr'!S9:S19)</f>
        <v>33.552542981017012</v>
      </c>
      <c r="T24" s="96">
        <f>T8*1000000/SUM('Tabel 1 Antal dyr'!T9:T19)</f>
        <v>33.605555171682852</v>
      </c>
      <c r="U24" s="96">
        <f>U8*1000000/SUM('Tabel 1 Antal dyr'!U9:U19)</f>
        <v>33.488048974604048</v>
      </c>
      <c r="V24" s="96">
        <f>V8*1000000/SUM('Tabel 1 Antal dyr'!V9:V19)</f>
        <v>33.741319413300118</v>
      </c>
      <c r="W24" s="96">
        <f>W8*1000000/SUM('Tabel 1 Antal dyr'!W9:W19)</f>
        <v>33.004414392442484</v>
      </c>
      <c r="X24" s="96">
        <f>X8*1000000/SUM('Tabel 1 Antal dyr'!X9:X19)</f>
        <v>34.405755774162351</v>
      </c>
      <c r="Y24" s="96">
        <f>Y8*1000000/SUM('Tabel 1 Antal dyr'!Y9:Y19)</f>
        <v>34.826073640848918</v>
      </c>
      <c r="Z24" s="96">
        <f>Z8*1000000/SUM('Tabel 1 Antal dyr'!Z9:Z19)</f>
        <v>35.030319770305063</v>
      </c>
      <c r="AA24" s="96">
        <f>AA8*1000000/SUM('Tabel 1 Antal dyr'!AA9:AA19)</f>
        <v>34.425806003942306</v>
      </c>
      <c r="AB24" s="96">
        <f>AB8*1000000/SUM('Tabel 1 Antal dyr'!AB9:AB19)</f>
        <v>34.091420856940047</v>
      </c>
      <c r="AC24" s="96">
        <f>AC8*1000000/SUM('Tabel 1 Antal dyr'!AC9:AC19)</f>
        <v>33.744782023943429</v>
      </c>
      <c r="AD24" s="96">
        <f>AD8*1000000/SUM('Tabel 1 Antal dyr'!AD9:AD19)</f>
        <v>33.379083524993035</v>
      </c>
      <c r="AE24" s="96">
        <f>AE8*1000000/SUM('Tabel 1 Antal dyr'!AE9:AE19)</f>
        <v>33.630650910717165</v>
      </c>
      <c r="AF24" s="96">
        <f>AF8*1000000/SUM('Tabel 1 Antal dyr'!AF9:AF19)</f>
        <v>33.981604596182443</v>
      </c>
      <c r="AG24" s="103">
        <f>AG8*1000000/SUM('Tabel 1 Antal dyr'!AG9:AG19)</f>
        <v>33.841523237501299</v>
      </c>
      <c r="AH24" s="103">
        <f>AH8*1000000/SUM('Tabel 1 Antal dyr'!AH9:AH19)</f>
        <v>33.901477931433973</v>
      </c>
      <c r="AI24" s="103">
        <f>AI8*1000000/SUM('Tabel 1 Antal dyr'!AI9:AI19)</f>
        <v>33.907044182647113</v>
      </c>
      <c r="AJ24" s="103">
        <f>AJ8*1000000/SUM('Tabel 1 Antal dyr'!AJ9:AJ19)</f>
        <v>33.906864863554979</v>
      </c>
      <c r="AK24" s="103">
        <f>AK8*1000000/SUM('Tabel 1 Antal dyr'!AK9:AK19)</f>
        <v>33.909090210883178</v>
      </c>
      <c r="AL24" s="103">
        <f>AL8*1000000/SUM('Tabel 1 Antal dyr'!AL9:AL19)</f>
        <v>33.905608440672694</v>
      </c>
      <c r="AM24" s="103">
        <f>AM8*1000000/SUM('Tabel 1 Antal dyr'!AM9:AM19)</f>
        <v>33.8979482133443</v>
      </c>
      <c r="AN24" s="103">
        <f>AN8*1000000/SUM('Tabel 1 Antal dyr'!AN9:AN19)</f>
        <v>33.891212637268893</v>
      </c>
      <c r="AO24" s="103">
        <f>AO8*1000000/SUM('Tabel 1 Antal dyr'!AO9:AO19)</f>
        <v>33.882710894787955</v>
      </c>
      <c r="AP24" s="103">
        <f>AP8*1000000/SUM('Tabel 1 Antal dyr'!AP9:AP19)</f>
        <v>33.873941394611577</v>
      </c>
      <c r="AQ24" s="103">
        <f>AQ8*1000000/SUM('Tabel 1 Antal dyr'!AQ9:AQ19)</f>
        <v>33.892129655924563</v>
      </c>
      <c r="AR24" s="103">
        <f>AR8*1000000/SUM('Tabel 1 Antal dyr'!AR9:AR19)</f>
        <v>33.919487862535064</v>
      </c>
      <c r="AS24" s="103">
        <f>AS8*1000000/SUM('Tabel 1 Antal dyr'!AS9:AS19)</f>
        <v>33.94675632114631</v>
      </c>
      <c r="AT24" s="103">
        <f>AT8*1000000/SUM('Tabel 1 Antal dyr'!AT9:AT19)</f>
        <v>33.973946550305712</v>
      </c>
      <c r="AU24" s="103">
        <f>AU8*1000000/SUM('Tabel 1 Antal dyr'!AU9:AU19)</f>
        <v>34.001069667508879</v>
      </c>
    </row>
    <row r="25" spans="1:47" s="11" customFormat="1" x14ac:dyDescent="0.25">
      <c r="A25" s="67" t="s">
        <v>167</v>
      </c>
      <c r="B25" s="96">
        <f>B9*1000000/SUM('Tabel 1 Antal dyr'!B30:B31)</f>
        <v>6.7139268692537746</v>
      </c>
      <c r="C25" s="96">
        <f>C9*1000000/SUM('Tabel 1 Antal dyr'!C30:C31)</f>
        <v>6.7139268692537755</v>
      </c>
      <c r="D25" s="96">
        <f>D9*1000000/SUM('Tabel 1 Antal dyr'!D30:D31)</f>
        <v>6.7139268692537764</v>
      </c>
      <c r="E25" s="96">
        <f>E9*1000000/SUM('Tabel 1 Antal dyr'!E30:E31)</f>
        <v>6.7139268692537755</v>
      </c>
      <c r="F25" s="96">
        <f>F9*1000000/SUM('Tabel 1 Antal dyr'!F30:F31)</f>
        <v>6.7139268692537746</v>
      </c>
      <c r="G25" s="96">
        <f>G9*1000000/SUM('Tabel 1 Antal dyr'!G30:G31)</f>
        <v>6.7139268692537746</v>
      </c>
      <c r="H25" s="96">
        <f>H9*1000000/SUM('Tabel 1 Antal dyr'!H30:H31)</f>
        <v>6.7139268692537746</v>
      </c>
      <c r="I25" s="96">
        <f>I9*1000000/SUM('Tabel 1 Antal dyr'!I30:I31)</f>
        <v>6.7139268692537755</v>
      </c>
      <c r="J25" s="96">
        <f>J9*1000000/SUM('Tabel 1 Antal dyr'!J30:J31)</f>
        <v>6.7139268692537755</v>
      </c>
      <c r="K25" s="96">
        <f>K9*1000000/SUM('Tabel 1 Antal dyr'!K30:K31)</f>
        <v>6.7139268692537746</v>
      </c>
      <c r="L25" s="96">
        <f>L9*1000000/SUM('Tabel 1 Antal dyr'!L30:L31)</f>
        <v>6.7139268692537746</v>
      </c>
      <c r="M25" s="96">
        <f>M9*1000000/SUM('Tabel 1 Antal dyr'!M30:M31)</f>
        <v>6.7139268692537746</v>
      </c>
      <c r="N25" s="96">
        <f>N9*1000000/SUM('Tabel 1 Antal dyr'!N30:N31)</f>
        <v>6.7139268692537746</v>
      </c>
      <c r="O25" s="96">
        <f>O9*1000000/SUM('Tabel 1 Antal dyr'!O30:O31)</f>
        <v>6.7139268692537755</v>
      </c>
      <c r="P25" s="96">
        <f>P9*1000000/SUM('Tabel 1 Antal dyr'!P30:P31)</f>
        <v>6.7139268692537746</v>
      </c>
      <c r="Q25" s="96">
        <f>Q9*1000000/SUM('Tabel 1 Antal dyr'!Q30:Q31)</f>
        <v>6.7139268692537746</v>
      </c>
      <c r="R25" s="96">
        <f>R9*1000000/SUM('Tabel 1 Antal dyr'!R30:R31)</f>
        <v>6.7139268692537746</v>
      </c>
      <c r="S25" s="96">
        <f>S9*1000000/SUM('Tabel 1 Antal dyr'!S30:S31)</f>
        <v>6.7139268692537746</v>
      </c>
      <c r="T25" s="96">
        <f>T9*1000000/SUM('Tabel 1 Antal dyr'!T30:T31)</f>
        <v>6.7139268692537746</v>
      </c>
      <c r="U25" s="96">
        <f>U9*1000000/SUM('Tabel 1 Antal dyr'!U30:U31)</f>
        <v>6.7139268692537746</v>
      </c>
      <c r="V25" s="96">
        <f>V9*1000000/SUM('Tabel 1 Antal dyr'!V30:V31)</f>
        <v>6.7139268692537746</v>
      </c>
      <c r="W25" s="96">
        <f>W9*1000000/SUM('Tabel 1 Antal dyr'!W30:W31)</f>
        <v>6.7139268692537746</v>
      </c>
      <c r="X25" s="96">
        <f>X9*1000000/SUM('Tabel 1 Antal dyr'!X30:X31)</f>
        <v>6.7139268692537737</v>
      </c>
      <c r="Y25" s="96">
        <f>Y9*1000000/SUM('Tabel 1 Antal dyr'!Y30:Y31)</f>
        <v>6.7139268692537755</v>
      </c>
      <c r="Z25" s="96">
        <f>Z9*1000000/SUM('Tabel 1 Antal dyr'!Z30:Z31)</f>
        <v>6.7139268692537746</v>
      </c>
      <c r="AA25" s="96">
        <f>AA9*1000000/SUM('Tabel 1 Antal dyr'!AA30:AA31)</f>
        <v>6.7139268692537755</v>
      </c>
      <c r="AB25" s="96">
        <f>AB9*1000000/SUM('Tabel 1 Antal dyr'!AB30:AB31)</f>
        <v>6.7139268692537755</v>
      </c>
      <c r="AC25" s="96">
        <f>AC9*1000000/SUM('Tabel 1 Antal dyr'!AC30:AC31)</f>
        <v>6.7139268692537746</v>
      </c>
      <c r="AD25" s="96">
        <f>AD9*1000000/SUM('Tabel 1 Antal dyr'!AD30:AD31)</f>
        <v>6.7139268692537755</v>
      </c>
      <c r="AE25" s="96">
        <f>AE9*1000000/SUM('Tabel 1 Antal dyr'!AE30:AE31)</f>
        <v>6.7139268692537737</v>
      </c>
      <c r="AF25" s="96">
        <f>AF9*1000000/SUM('Tabel 1 Antal dyr'!AF30:AF31)</f>
        <v>6.7139268692537746</v>
      </c>
      <c r="AG25" s="103">
        <f>AG9*1000000/SUM('Tabel 1 Antal dyr'!AG30:AG31)</f>
        <v>6.7139268692537746</v>
      </c>
      <c r="AH25" s="103">
        <f>AH9*1000000/SUM('Tabel 1 Antal dyr'!AH30:AH31)</f>
        <v>6.7139268692537746</v>
      </c>
      <c r="AI25" s="103">
        <f>AI9*1000000/SUM('Tabel 1 Antal dyr'!AI30:AI31)</f>
        <v>6.7139268692537746</v>
      </c>
      <c r="AJ25" s="103">
        <f>AJ9*1000000/SUM('Tabel 1 Antal dyr'!AJ30:AJ31)</f>
        <v>6.7139268692537746</v>
      </c>
      <c r="AK25" s="103">
        <f>AK9*1000000/SUM('Tabel 1 Antal dyr'!AK30:AK31)</f>
        <v>6.7139268692537746</v>
      </c>
      <c r="AL25" s="103">
        <f>AL9*1000000/SUM('Tabel 1 Antal dyr'!AL30:AL31)</f>
        <v>6.7139268692537746</v>
      </c>
      <c r="AM25" s="103">
        <f>AM9*1000000/SUM('Tabel 1 Antal dyr'!AM30:AM31)</f>
        <v>6.7139268692537746</v>
      </c>
      <c r="AN25" s="103">
        <f>AN9*1000000/SUM('Tabel 1 Antal dyr'!AN30:AN31)</f>
        <v>6.7139268692537746</v>
      </c>
      <c r="AO25" s="103">
        <f>AO9*1000000/SUM('Tabel 1 Antal dyr'!AO30:AO31)</f>
        <v>6.7139268692537746</v>
      </c>
      <c r="AP25" s="103">
        <f>AP9*1000000/SUM('Tabel 1 Antal dyr'!AP30:AP31)</f>
        <v>6.7139268692537746</v>
      </c>
      <c r="AQ25" s="103">
        <f>AQ9*1000000/SUM('Tabel 1 Antal dyr'!AQ30:AQ31)</f>
        <v>6.7139268692537746</v>
      </c>
      <c r="AR25" s="103">
        <f>AR9*1000000/SUM('Tabel 1 Antal dyr'!AR30:AR31)</f>
        <v>6.7139268692537746</v>
      </c>
      <c r="AS25" s="103">
        <f>AS9*1000000/SUM('Tabel 1 Antal dyr'!AS30:AS31)</f>
        <v>6.7139268692537746</v>
      </c>
      <c r="AT25" s="103">
        <f>AT9*1000000/SUM('Tabel 1 Antal dyr'!AT30:AT31)</f>
        <v>6.7139268692537746</v>
      </c>
      <c r="AU25" s="103">
        <f>AU9*1000000/SUM('Tabel 1 Antal dyr'!AU30:AU31)</f>
        <v>6.7139268692537746</v>
      </c>
    </row>
    <row r="26" spans="1:47" s="11" customFormat="1" x14ac:dyDescent="0.25">
      <c r="A26" s="67" t="s">
        <v>3</v>
      </c>
      <c r="B26" s="96">
        <f>B10*1000000/'Tabel 1 Antal dyr'!B21</f>
        <v>2.4514285741408659</v>
      </c>
      <c r="C26" s="96">
        <f>C10*1000000/'Tabel 1 Antal dyr'!C21</f>
        <v>2.4514285767118116</v>
      </c>
      <c r="D26" s="96">
        <f>D10*1000000/'Tabel 1 Antal dyr'!D21</f>
        <v>2.4514285689803037</v>
      </c>
      <c r="E26" s="96">
        <f>E10*1000000/'Tabel 1 Antal dyr'!E21</f>
        <v>2.4514285690737019</v>
      </c>
      <c r="F26" s="96">
        <f>F10*1000000/'Tabel 1 Antal dyr'!F21</f>
        <v>2.4514285689562811</v>
      </c>
      <c r="G26" s="96">
        <f>G10*1000000/'Tabel 1 Antal dyr'!G21</f>
        <v>2.451428571428572</v>
      </c>
      <c r="H26" s="96">
        <f>H10*1000000/'Tabel 1 Antal dyr'!H21</f>
        <v>2.4514285762817516</v>
      </c>
      <c r="I26" s="96">
        <f>I10*1000000/'Tabel 1 Antal dyr'!I21</f>
        <v>2.451428569134241</v>
      </c>
      <c r="J26" s="96">
        <f>J10*1000000/'Tabel 1 Antal dyr'!J21</f>
        <v>2.5268571428571427</v>
      </c>
      <c r="K26" s="96">
        <f>K10*1000000/'Tabel 1 Antal dyr'!K21</f>
        <v>2.5268571428571427</v>
      </c>
      <c r="L26" s="96">
        <f>L10*1000000/'Tabel 1 Antal dyr'!L21</f>
        <v>2.5268571428571427</v>
      </c>
      <c r="M26" s="96">
        <f>M10*1000000/'Tabel 1 Antal dyr'!M21</f>
        <v>2.6211428571428574</v>
      </c>
      <c r="N26" s="96">
        <f>N10*1000000/'Tabel 1 Antal dyr'!N21</f>
        <v>2.6211428571428566</v>
      </c>
      <c r="O26" s="96">
        <f>O10*1000000/'Tabel 1 Antal dyr'!O21</f>
        <v>2.7267428523948696</v>
      </c>
      <c r="P26" s="96">
        <f>P10*1000000/'Tabel 1 Antal dyr'!P21</f>
        <v>2.7191999999999998</v>
      </c>
      <c r="Q26" s="96">
        <f>Q10*1000000/'Tabel 1 Antal dyr'!Q21</f>
        <v>2.7342857142857149</v>
      </c>
      <c r="R26" s="96">
        <f>R10*1000000/'Tabel 1 Antal dyr'!R21</f>
        <v>2.7720000024588747</v>
      </c>
      <c r="S26" s="96">
        <f>S10*1000000/'Tabel 1 Antal dyr'!S21</f>
        <v>2.809714283267609</v>
      </c>
      <c r="T26" s="96">
        <f>T10*1000000/'Tabel 1 Antal dyr'!T21</f>
        <v>2.7983999973580889</v>
      </c>
      <c r="U26" s="96">
        <f>U10*1000000/'Tabel 1 Antal dyr'!U21</f>
        <v>2.8285714285714287</v>
      </c>
      <c r="V26" s="96">
        <f>V10*1000000/'Tabel 1 Antal dyr'!V21</f>
        <v>2.8312019239808368</v>
      </c>
      <c r="W26" s="96">
        <f>W10*1000000/'Tabel 1 Antal dyr'!W21</f>
        <v>2.880098571428571</v>
      </c>
      <c r="X26" s="96">
        <f>X10*1000000/'Tabel 1 Antal dyr'!X21</f>
        <v>2.8720560028737792</v>
      </c>
      <c r="Y26" s="96">
        <f>Y10*1000000/'Tabel 1 Antal dyr'!Y21</f>
        <v>3.0772028571428565</v>
      </c>
      <c r="Z26" s="96">
        <f>Z10*1000000/'Tabel 1 Antal dyr'!Z21</f>
        <v>2.8397159999999997</v>
      </c>
      <c r="AA26" s="96">
        <f>AA10*1000000/'Tabel 1 Antal dyr'!AA21</f>
        <v>2.8331914313255768</v>
      </c>
      <c r="AB26" s="96">
        <f>AB10*1000000/'Tabel 1 Antal dyr'!AB21</f>
        <v>2.8041024028229145</v>
      </c>
      <c r="AC26" s="96">
        <f>AC10*1000000/'Tabel 1 Antal dyr'!AC21</f>
        <v>2.7788112000000003</v>
      </c>
      <c r="AD26" s="96">
        <f>AD10*1000000/'Tabel 1 Antal dyr'!AD21</f>
        <v>2.7535652571428568</v>
      </c>
      <c r="AE26" s="96">
        <f>AE10*1000000/'Tabel 1 Antal dyr'!AE21</f>
        <v>2.7884179659286428</v>
      </c>
      <c r="AF26" s="96">
        <f>AF10*1000000/'Tabel 1 Antal dyr'!AF21</f>
        <v>2.7929390459922381</v>
      </c>
      <c r="AG26" s="103">
        <f>AG10*1000000/'Tabel 1 Antal dyr'!AG21</f>
        <v>2.790610778584016</v>
      </c>
      <c r="AH26" s="103">
        <f>AH10*1000000/'Tabel 1 Antal dyr'!AH21</f>
        <v>2.7882830321873717</v>
      </c>
      <c r="AI26" s="103">
        <f>AI10*1000000/'Tabel 1 Antal dyr'!AI21</f>
        <v>2.7859558035488896</v>
      </c>
      <c r="AJ26" s="103">
        <f>AJ10*1000000/'Tabel 1 Antal dyr'!AJ21</f>
        <v>2.7836291050745592</v>
      </c>
      <c r="AK26" s="103">
        <f>AK10*1000000/'Tabel 1 Antal dyr'!AK21</f>
        <v>2.7813029256260289</v>
      </c>
      <c r="AL26" s="103">
        <f>AL10*1000000/'Tabel 1 Antal dyr'!AL21</f>
        <v>2.7793479529954639</v>
      </c>
      <c r="AM26" s="103">
        <f>AM10*1000000/'Tabel 1 Antal dyr'!AM21</f>
        <v>2.7773929809694109</v>
      </c>
      <c r="AN26" s="103">
        <f>AN10*1000000/'Tabel 1 Antal dyr'!AN21</f>
        <v>2.7754380063471156</v>
      </c>
      <c r="AO26" s="103">
        <f>AO10*1000000/'Tabel 1 Antal dyr'!AO21</f>
        <v>2.7734830374330626</v>
      </c>
      <c r="AP26" s="103">
        <f>AP10*1000000/'Tabel 1 Antal dyr'!AP21</f>
        <v>2.771528062548402</v>
      </c>
      <c r="AQ26" s="103">
        <f>AQ10*1000000/'Tabel 1 Antal dyr'!AQ21</f>
        <v>2.7715280578570303</v>
      </c>
      <c r="AR26" s="103">
        <f>AR10*1000000/'Tabel 1 Antal dyr'!AR21</f>
        <v>2.7715280634758619</v>
      </c>
      <c r="AS26" s="103">
        <f>AS10*1000000/'Tabel 1 Antal dyr'!AS21</f>
        <v>2.7715280597313372</v>
      </c>
      <c r="AT26" s="103">
        <f>AT10*1000000/'Tabel 1 Antal dyr'!AT21</f>
        <v>2.7715280636936894</v>
      </c>
      <c r="AU26" s="103">
        <f>AU10*1000000/'Tabel 1 Antal dyr'!AU21</f>
        <v>2.7715280634020178</v>
      </c>
    </row>
    <row r="27" spans="1:47" s="11" customFormat="1" x14ac:dyDescent="0.25">
      <c r="A27" s="67" t="s">
        <v>4</v>
      </c>
      <c r="B27" s="96">
        <f>B11*1000000/'Tabel 1 Antal dyr'!B22</f>
        <v>6.7437196766861843E-2</v>
      </c>
      <c r="C27" s="96">
        <f>C11*1000000/'Tabel 1 Antal dyr'!C22</f>
        <v>7.0542857145543952E-2</v>
      </c>
      <c r="D27" s="96">
        <f>D11*1000000/'Tabel 1 Antal dyr'!D22</f>
        <v>7.3648517520215645E-2</v>
      </c>
      <c r="E27" s="96">
        <f>E11*1000000/'Tabel 1 Antal dyr'!E22</f>
        <v>7.6754177900024312E-2</v>
      </c>
      <c r="F27" s="96">
        <f>F11*1000000/'Tabel 1 Antal dyr'!F22</f>
        <v>7.9859838273670117E-2</v>
      </c>
      <c r="G27" s="96">
        <f>G11*1000000/'Tabel 1 Antal dyr'!G22</f>
        <v>7.9859838273659944E-2</v>
      </c>
      <c r="H27" s="96">
        <f>H11*1000000/'Tabel 1 Antal dyr'!H22</f>
        <v>7.9859838273675057E-2</v>
      </c>
      <c r="I27" s="96">
        <f>I11*1000000/'Tabel 1 Antal dyr'!I22</f>
        <v>7.9859838277346884E-2</v>
      </c>
      <c r="J27" s="96">
        <f>J11*1000000/'Tabel 1 Antal dyr'!J22</f>
        <v>8.3355924532906231E-2</v>
      </c>
      <c r="K27" s="96">
        <f>K11*1000000/'Tabel 1 Antal dyr'!K22</f>
        <v>8.3355924523695557E-2</v>
      </c>
      <c r="L27" s="96">
        <f>L11*1000000/'Tabel 1 Antal dyr'!L22</f>
        <v>8.335592453297401E-2</v>
      </c>
      <c r="M27" s="96">
        <f>M11*1000000/'Tabel 1 Antal dyr'!M22</f>
        <v>8.3355924527184821E-2</v>
      </c>
      <c r="N27" s="96">
        <f>N11*1000000/'Tabel 1 Antal dyr'!N22</f>
        <v>8.3355924529372238E-2</v>
      </c>
      <c r="O27" s="96">
        <f>O11*1000000/'Tabel 1 Antal dyr'!O22</f>
        <v>7.9682371968673643E-2</v>
      </c>
      <c r="P27" s="96">
        <f>P11*1000000/'Tabel 1 Antal dyr'!P22</f>
        <v>8.2131407012128024E-2</v>
      </c>
      <c r="Q27" s="96">
        <f>Q11*1000000/'Tabel 1 Antal dyr'!Q22</f>
        <v>8.3792491650224718E-2</v>
      </c>
      <c r="R27" s="96">
        <f>R11*1000000/'Tabel 1 Antal dyr'!R22</f>
        <v>8.7483790836642414E-2</v>
      </c>
      <c r="S27" s="96">
        <f>S11*1000000/'Tabel 1 Antal dyr'!S22</f>
        <v>8.8545039359528399E-2</v>
      </c>
      <c r="T27" s="96">
        <f>T11*1000000/'Tabel 1 Antal dyr'!T22</f>
        <v>9.2129858760432379E-2</v>
      </c>
      <c r="U27" s="96">
        <f>U11*1000000/'Tabel 1 Antal dyr'!U22</f>
        <v>8.6440288948862132E-2</v>
      </c>
      <c r="V27" s="96">
        <f>V11*1000000/'Tabel 1 Antal dyr'!V22</f>
        <v>8.5183827493332587E-2</v>
      </c>
      <c r="W27" s="96">
        <f>W11*1000000/'Tabel 1 Antal dyr'!W22</f>
        <v>8.5914988678755563E-2</v>
      </c>
      <c r="X27" s="96">
        <f>X11*1000000/'Tabel 1 Antal dyr'!X22</f>
        <v>8.6262822640086917E-2</v>
      </c>
      <c r="Y27" s="96">
        <f>Y11*1000000/'Tabel 1 Antal dyr'!Y22</f>
        <v>8.0587450133447744E-2</v>
      </c>
      <c r="Z27" s="96">
        <f>Z11*1000000/'Tabel 1 Antal dyr'!Z22</f>
        <v>8.1859883559225383E-2</v>
      </c>
      <c r="AA27" s="96">
        <f>AA11*1000000/'Tabel 1 Antal dyr'!AA22</f>
        <v>8.2202393529878917E-2</v>
      </c>
      <c r="AB27" s="96">
        <f>AB11*1000000/'Tabel 1 Antal dyr'!AB22</f>
        <v>8.2028476551071594E-2</v>
      </c>
      <c r="AC27" s="96">
        <f>AC11*1000000/'Tabel 1 Antal dyr'!AC22</f>
        <v>8.1504950942573998E-2</v>
      </c>
      <c r="AD27" s="96">
        <f>AD11*1000000/'Tabel 1 Antal dyr'!AD22</f>
        <v>8.1407344474906912E-2</v>
      </c>
      <c r="AE27" s="96">
        <f>AE11*1000000/'Tabel 1 Antal dyr'!AE22</f>
        <v>8.0621015936710894E-2</v>
      </c>
      <c r="AF27" s="96">
        <f>AF11*1000000/'Tabel 1 Antal dyr'!AF22</f>
        <v>7.9979718185585275E-2</v>
      </c>
      <c r="AG27" s="103">
        <f>AG11*1000000/'Tabel 1 Antal dyr'!AG22</f>
        <v>7.6057940742997376E-2</v>
      </c>
      <c r="AH27" s="103">
        <f>AH11*1000000/'Tabel 1 Antal dyr'!AH22</f>
        <v>7.4181505945144083E-2</v>
      </c>
      <c r="AI27" s="103">
        <f>AI11*1000000/'Tabel 1 Antal dyr'!AI22</f>
        <v>7.3003170509877466E-2</v>
      </c>
      <c r="AJ27" s="103">
        <f>AJ11*1000000/'Tabel 1 Antal dyr'!AJ22</f>
        <v>7.2042362270821725E-2</v>
      </c>
      <c r="AK27" s="103">
        <f>AK11*1000000/'Tabel 1 Antal dyr'!AK22</f>
        <v>7.1572525598656594E-2</v>
      </c>
      <c r="AL27" s="103">
        <f>AL11*1000000/'Tabel 1 Antal dyr'!AL22</f>
        <v>7.0928881611466404E-2</v>
      </c>
      <c r="AM27" s="103">
        <f>AM11*1000000/'Tabel 1 Antal dyr'!AM22</f>
        <v>7.0242851635153924E-2</v>
      </c>
      <c r="AN27" s="103">
        <f>AN11*1000000/'Tabel 1 Antal dyr'!AN22</f>
        <v>6.9533342258641051E-2</v>
      </c>
      <c r="AO27" s="103">
        <f>AO11*1000000/'Tabel 1 Antal dyr'!AO22</f>
        <v>6.8818302962145916E-2</v>
      </c>
      <c r="AP27" s="103">
        <f>AP11*1000000/'Tabel 1 Antal dyr'!AP22</f>
        <v>6.8100321972051292E-2</v>
      </c>
      <c r="AQ27" s="103">
        <f>AQ11*1000000/'Tabel 1 Antal dyr'!AQ22</f>
        <v>6.7615848408619686E-2</v>
      </c>
      <c r="AR27" s="103">
        <f>AR11*1000000/'Tabel 1 Antal dyr'!AR22</f>
        <v>6.714129782100077E-2</v>
      </c>
      <c r="AS27" s="103">
        <f>AS11*1000000/'Tabel 1 Antal dyr'!AS22</f>
        <v>6.6642354890908306E-2</v>
      </c>
      <c r="AT27" s="103">
        <f>AT11*1000000/'Tabel 1 Antal dyr'!AT22</f>
        <v>6.6122995504031945E-2</v>
      </c>
      <c r="AU27" s="103">
        <f>AU11*1000000/'Tabel 1 Antal dyr'!AU22</f>
        <v>6.527767745093041E-2</v>
      </c>
    </row>
    <row r="28" spans="1:47" s="11" customFormat="1" x14ac:dyDescent="0.25">
      <c r="A28" s="67" t="s">
        <v>5</v>
      </c>
      <c r="B28" s="96">
        <f>B12*1000000/'Tabel 1 Antal dyr'!B23</f>
        <v>0.42590296496649055</v>
      </c>
      <c r="C28" s="96">
        <f>C12*1000000/'Tabel 1 Antal dyr'!C23</f>
        <v>0.41511590297832179</v>
      </c>
      <c r="D28" s="96">
        <f>D12*1000000/'Tabel 1 Antal dyr'!D23</f>
        <v>0.40711859841085601</v>
      </c>
      <c r="E28" s="96">
        <f>E12*1000000/'Tabel 1 Antal dyr'!E23</f>
        <v>0.40098113207434183</v>
      </c>
      <c r="F28" s="96">
        <f>F12*1000000/'Tabel 1 Antal dyr'!F23</f>
        <v>0.38275471696764929</v>
      </c>
      <c r="G28" s="96">
        <f>G12*1000000/'Tabel 1 Antal dyr'!G23</f>
        <v>0.38275471700248126</v>
      </c>
      <c r="H28" s="96">
        <f>H12*1000000/'Tabel 1 Antal dyr'!H23</f>
        <v>0.3827547169729934</v>
      </c>
      <c r="I28" s="96">
        <f>I12*1000000/'Tabel 1 Antal dyr'!I23</f>
        <v>0.38275471698158486</v>
      </c>
      <c r="J28" s="96">
        <f>J12*1000000/'Tabel 1 Antal dyr'!J23</f>
        <v>0.3749433962233466</v>
      </c>
      <c r="K28" s="96">
        <f>K12*1000000/'Tabel 1 Antal dyr'!K23</f>
        <v>0.37494339622123524</v>
      </c>
      <c r="L28" s="96">
        <f>L12*1000000/'Tabel 1 Antal dyr'!L23</f>
        <v>0.37494339624852618</v>
      </c>
      <c r="M28" s="96">
        <f>M12*1000000/'Tabel 1 Antal dyr'!M23</f>
        <v>0.38565606468364316</v>
      </c>
      <c r="N28" s="96">
        <f>N12*1000000/'Tabel 1 Antal dyr'!N23</f>
        <v>0.38565606467789343</v>
      </c>
      <c r="O28" s="96">
        <f>O12*1000000/'Tabel 1 Antal dyr'!O23</f>
        <v>0.38294070081493981</v>
      </c>
      <c r="P28" s="96">
        <f>P12*1000000/'Tabel 1 Antal dyr'!P23</f>
        <v>0.38431698113173313</v>
      </c>
      <c r="Q28" s="96">
        <f>Q12*1000000/'Tabel 1 Antal dyr'!Q23</f>
        <v>0.3828663072925953</v>
      </c>
      <c r="R28" s="96">
        <f>R12*1000000/'Tabel 1 Antal dyr'!R23</f>
        <v>0.39223989220559602</v>
      </c>
      <c r="S28" s="96">
        <f>S12*1000000/'Tabel 1 Antal dyr'!S23</f>
        <v>0.40033018867924536</v>
      </c>
      <c r="T28" s="96">
        <f>T12*1000000/'Tabel 1 Antal dyr'!T23</f>
        <v>0.392239892167423</v>
      </c>
      <c r="U28" s="96">
        <f>U12*1000000/'Tabel 1 Antal dyr'!U23</f>
        <v>0.39754043128619615</v>
      </c>
      <c r="V28" s="96">
        <f>V12*1000000/'Tabel 1 Antal dyr'!V23</f>
        <v>0.39614555256109374</v>
      </c>
      <c r="W28" s="96">
        <f>W12*1000000/'Tabel 1 Antal dyr'!W23</f>
        <v>0.3975404312637375</v>
      </c>
      <c r="X28" s="96">
        <f>X12*1000000/'Tabel 1 Antal dyr'!X23</f>
        <v>0.39893530994384335</v>
      </c>
      <c r="Y28" s="96">
        <f>Y12*1000000/'Tabel 1 Antal dyr'!Y23</f>
        <v>0.4028409703206598</v>
      </c>
      <c r="Z28" s="96">
        <f>Z12*1000000/'Tabel 1 Antal dyr'!Z23</f>
        <v>0.42021185982722775</v>
      </c>
      <c r="AA28" s="96">
        <f>AA12*1000000/'Tabel 1 Antal dyr'!AA23</f>
        <v>0.41727331535487516</v>
      </c>
      <c r="AB28" s="96">
        <f>AB12*1000000/'Tabel 1 Antal dyr'!AB23</f>
        <v>0.41433477089958437</v>
      </c>
      <c r="AC28" s="96">
        <f>AC12*1000000/'Tabel 1 Antal dyr'!AC23</f>
        <v>0.43006900271105475</v>
      </c>
      <c r="AD28" s="96">
        <f>AD12*1000000/'Tabel 1 Antal dyr'!AD23</f>
        <v>0.42549380056586666</v>
      </c>
      <c r="AE28" s="96">
        <f>AE12*1000000/'Tabel 1 Antal dyr'!AE23</f>
        <v>0.42244005358801945</v>
      </c>
      <c r="AF28" s="96">
        <f>AF12*1000000/'Tabel 1 Antal dyr'!AF23</f>
        <v>0.42952307217680402</v>
      </c>
      <c r="AG28" s="103">
        <f>AG12*1000000/'Tabel 1 Antal dyr'!AG23</f>
        <v>0.40908996415717197</v>
      </c>
      <c r="AH28" s="103">
        <f>AH12*1000000/'Tabel 1 Antal dyr'!AH23</f>
        <v>0.39923657747065205</v>
      </c>
      <c r="AI28" s="103">
        <f>AI12*1000000/'Tabel 1 Antal dyr'!AI23</f>
        <v>0.39287721883168714</v>
      </c>
      <c r="AJ28" s="103">
        <f>AJ12*1000000/'Tabel 1 Antal dyr'!AJ23</f>
        <v>0.38764285553985872</v>
      </c>
      <c r="AK28" s="103">
        <f>AK12*1000000/'Tabel 1 Antal dyr'!AK23</f>
        <v>0.38282541188823777</v>
      </c>
      <c r="AL28" s="103">
        <f>AL12*1000000/'Tabel 1 Antal dyr'!AL23</f>
        <v>0.37901412040767934</v>
      </c>
      <c r="AM28" s="103">
        <f>AM12*1000000/'Tabel 1 Antal dyr'!AM23</f>
        <v>0.37499504908225656</v>
      </c>
      <c r="AN28" s="103">
        <f>AN12*1000000/'Tabel 1 Antal dyr'!AN23</f>
        <v>0.37088719246063212</v>
      </c>
      <c r="AO28" s="103">
        <f>AO12*1000000/'Tabel 1 Antal dyr'!AO23</f>
        <v>0.36675138449062267</v>
      </c>
      <c r="AP28" s="103">
        <f>AP12*1000000/'Tabel 1 Antal dyr'!AP23</f>
        <v>0.36227892437075232</v>
      </c>
      <c r="AQ28" s="103">
        <f>AQ12*1000000/'Tabel 1 Antal dyr'!AQ23</f>
        <v>0.35920746493317701</v>
      </c>
      <c r="AR28" s="103">
        <f>AR12*1000000/'Tabel 1 Antal dyr'!AR23</f>
        <v>0.35621472071117555</v>
      </c>
      <c r="AS28" s="103">
        <f>AS12*1000000/'Tabel 1 Antal dyr'!AS23</f>
        <v>0.3530949306917523</v>
      </c>
      <c r="AT28" s="103">
        <f>AT12*1000000/'Tabel 1 Antal dyr'!AT23</f>
        <v>0.34986968916993189</v>
      </c>
      <c r="AU28" s="103">
        <f>AU12*1000000/'Tabel 1 Antal dyr'!AU23</f>
        <v>0.34624796647381789</v>
      </c>
    </row>
    <row r="29" spans="1:47" s="11" customFormat="1" x14ac:dyDescent="0.25">
      <c r="A29" s="67" t="s">
        <v>169</v>
      </c>
      <c r="B29" s="96">
        <f>B13*1000000/'Tabel 1 Antal dyr'!B32</f>
        <v>13.149531809622275</v>
      </c>
      <c r="C29" s="96">
        <f>C13*1000000/'Tabel 1 Antal dyr'!C32</f>
        <v>13.149531809622275</v>
      </c>
      <c r="D29" s="96">
        <f>D13*1000000/'Tabel 1 Antal dyr'!D32</f>
        <v>13.149531809622275</v>
      </c>
      <c r="E29" s="96">
        <f>E13*1000000/'Tabel 1 Antal dyr'!E32</f>
        <v>13.149531809622275</v>
      </c>
      <c r="F29" s="96">
        <f>F13*1000000/'Tabel 1 Antal dyr'!F32</f>
        <v>13.149531809622275</v>
      </c>
      <c r="G29" s="96">
        <f>G13*1000000/'Tabel 1 Antal dyr'!G32</f>
        <v>13.149531809622275</v>
      </c>
      <c r="H29" s="96">
        <f>H13*1000000/'Tabel 1 Antal dyr'!H32</f>
        <v>13.149531809622275</v>
      </c>
      <c r="I29" s="96">
        <f>I13*1000000/'Tabel 1 Antal dyr'!I32</f>
        <v>13.149531809622273</v>
      </c>
      <c r="J29" s="96">
        <f>J13*1000000/'Tabel 1 Antal dyr'!J32</f>
        <v>13.149531809622275</v>
      </c>
      <c r="K29" s="96">
        <f>K13*1000000/'Tabel 1 Antal dyr'!K32</f>
        <v>13.149531809622275</v>
      </c>
      <c r="L29" s="96">
        <f>L13*1000000/'Tabel 1 Antal dyr'!L32</f>
        <v>13.149531809622275</v>
      </c>
      <c r="M29" s="96">
        <f>M13*1000000/'Tabel 1 Antal dyr'!M32</f>
        <v>13.149531809622275</v>
      </c>
      <c r="N29" s="96">
        <f>N13*1000000/'Tabel 1 Antal dyr'!N32</f>
        <v>13.149531809622275</v>
      </c>
      <c r="O29" s="96">
        <f>O13*1000000/'Tabel 1 Antal dyr'!O32</f>
        <v>13.149531809622276</v>
      </c>
      <c r="P29" s="96">
        <f>P13*1000000/'Tabel 1 Antal dyr'!P32</f>
        <v>13.149531809622275</v>
      </c>
      <c r="Q29" s="96">
        <f>Q13*1000000/'Tabel 1 Antal dyr'!Q32</f>
        <v>12.86932295240557</v>
      </c>
      <c r="R29" s="96">
        <f>R13*1000000/'Tabel 1 Antal dyr'!R32</f>
        <v>12.917754077324878</v>
      </c>
      <c r="S29" s="96">
        <f>S13*1000000/'Tabel 1 Antal dyr'!S32</f>
        <v>12.951299505470839</v>
      </c>
      <c r="T29" s="96">
        <f>T13*1000000/'Tabel 1 Antal dyr'!T32</f>
        <v>13.000857581508697</v>
      </c>
      <c r="U29" s="96">
        <f>U13*1000000/'Tabel 1 Antal dyr'!U32</f>
        <v>13.030773257763174</v>
      </c>
      <c r="V29" s="96">
        <f>V13*1000000/'Tabel 1 Antal dyr'!V32</f>
        <v>13.031383360213978</v>
      </c>
      <c r="W29" s="96">
        <f>W13*1000000/'Tabel 1 Antal dyr'!W32</f>
        <v>13.031991898977221</v>
      </c>
      <c r="X29" s="96">
        <f>X13*1000000/'Tabel 1 Antal dyr'!X32</f>
        <v>13.05321984270576</v>
      </c>
      <c r="Y29" s="96">
        <f>Y13*1000000/'Tabel 1 Antal dyr'!Y32</f>
        <v>13.065249010818595</v>
      </c>
      <c r="Z29" s="96">
        <f>Z13*1000000/'Tabel 1 Antal dyr'!Z32</f>
        <v>13.054202617878378</v>
      </c>
      <c r="AA29" s="96">
        <f>AA13*1000000/'Tabel 1 Antal dyr'!AA32</f>
        <v>13.057661986485989</v>
      </c>
      <c r="AB29" s="96">
        <f>AB13*1000000/'Tabel 1 Antal dyr'!AB32</f>
        <v>13.069810200873317</v>
      </c>
      <c r="AC29" s="96">
        <f>AC13*1000000/'Tabel 1 Antal dyr'!AC32</f>
        <v>13.090683232285938</v>
      </c>
      <c r="AD29" s="96">
        <f>AD13*1000000/'Tabel 1 Antal dyr'!AD32</f>
        <v>13.073465011261677</v>
      </c>
      <c r="AE29" s="96">
        <f>AE13*1000000/'Tabel 1 Antal dyr'!AE32</f>
        <v>13.084157605139756</v>
      </c>
      <c r="AF29" s="96">
        <f>AF13*1000000/'Tabel 1 Antal dyr'!AF32</f>
        <v>13.08026581545619</v>
      </c>
      <c r="AG29" s="103">
        <f>AG13*1000000/'Tabel 1 Antal dyr'!AG32</f>
        <v>13.08026581545619</v>
      </c>
      <c r="AH29" s="103">
        <f>AH13*1000000/'Tabel 1 Antal dyr'!AH32</f>
        <v>13.08026581545619</v>
      </c>
      <c r="AI29" s="103">
        <f>AI13*1000000/'Tabel 1 Antal dyr'!AI32</f>
        <v>13.08026581545619</v>
      </c>
      <c r="AJ29" s="103">
        <f>AJ13*1000000/'Tabel 1 Antal dyr'!AJ32</f>
        <v>13.08026581545619</v>
      </c>
      <c r="AK29" s="103">
        <f>AK13*1000000/'Tabel 1 Antal dyr'!AK32</f>
        <v>13.08026581545619</v>
      </c>
      <c r="AL29" s="103">
        <f>AL13*1000000/'Tabel 1 Antal dyr'!AL32</f>
        <v>13.08026581545619</v>
      </c>
      <c r="AM29" s="103">
        <f>AM13*1000000/'Tabel 1 Antal dyr'!AM32</f>
        <v>13.08026581545619</v>
      </c>
      <c r="AN29" s="103">
        <f>AN13*1000000/'Tabel 1 Antal dyr'!AN32</f>
        <v>13.08026581545619</v>
      </c>
      <c r="AO29" s="103">
        <f>AO13*1000000/'Tabel 1 Antal dyr'!AO32</f>
        <v>13.08026581545619</v>
      </c>
      <c r="AP29" s="103">
        <f>AP13*1000000/'Tabel 1 Antal dyr'!AP32</f>
        <v>13.08026581545619</v>
      </c>
      <c r="AQ29" s="103">
        <f>AQ13*1000000/'Tabel 1 Antal dyr'!AQ32</f>
        <v>13.08026581545619</v>
      </c>
      <c r="AR29" s="103">
        <f>AR13*1000000/'Tabel 1 Antal dyr'!AR32</f>
        <v>13.08026581545619</v>
      </c>
      <c r="AS29" s="103">
        <f>AS13*1000000/'Tabel 1 Antal dyr'!AS32</f>
        <v>13.08026581545619</v>
      </c>
      <c r="AT29" s="103">
        <f>AT13*1000000/'Tabel 1 Antal dyr'!AT32</f>
        <v>13.08026581545619</v>
      </c>
      <c r="AU29" s="103">
        <f>AU13*1000000/'Tabel 1 Antal dyr'!AU32</f>
        <v>13.08026581545619</v>
      </c>
    </row>
    <row r="30" spans="1:47" s="11" customFormat="1" x14ac:dyDescent="0.25">
      <c r="A30" s="67" t="s">
        <v>170</v>
      </c>
      <c r="B30" s="96">
        <f>B14*1000000/'Tabel 1 Antal dyr'!B33</f>
        <v>21.810085283018868</v>
      </c>
      <c r="C30" s="96">
        <f>C14*1000000/'Tabel 1 Antal dyr'!C33</f>
        <v>21.810085283018868</v>
      </c>
      <c r="D30" s="96">
        <f>D14*1000000/'Tabel 1 Antal dyr'!D33</f>
        <v>21.810085283018871</v>
      </c>
      <c r="E30" s="96">
        <f>E14*1000000/'Tabel 1 Antal dyr'!E33</f>
        <v>21.810085283018868</v>
      </c>
      <c r="F30" s="96">
        <f>F14*1000000/'Tabel 1 Antal dyr'!F33</f>
        <v>21.810085283018871</v>
      </c>
      <c r="G30" s="96">
        <f>G14*1000000/'Tabel 1 Antal dyr'!G33</f>
        <v>21.810085283018868</v>
      </c>
      <c r="H30" s="96">
        <f>H14*1000000/'Tabel 1 Antal dyr'!H33</f>
        <v>21.810085283018871</v>
      </c>
      <c r="I30" s="96">
        <f>I14*1000000/'Tabel 1 Antal dyr'!I33</f>
        <v>21.810085283018868</v>
      </c>
      <c r="J30" s="96">
        <f>J14*1000000/'Tabel 1 Antal dyr'!J33</f>
        <v>21.810085283018871</v>
      </c>
      <c r="K30" s="96">
        <f>K14*1000000/'Tabel 1 Antal dyr'!K33</f>
        <v>21.810085283018868</v>
      </c>
      <c r="L30" s="96">
        <f>L14*1000000/'Tabel 1 Antal dyr'!L33</f>
        <v>21.810085283018868</v>
      </c>
      <c r="M30" s="96">
        <f>M14*1000000/'Tabel 1 Antal dyr'!M33</f>
        <v>21.810085283018871</v>
      </c>
      <c r="N30" s="96">
        <f>N14*1000000/'Tabel 1 Antal dyr'!N33</f>
        <v>21.810085283018871</v>
      </c>
      <c r="O30" s="96">
        <f>O14*1000000/'Tabel 1 Antal dyr'!O33</f>
        <v>21.811528032345013</v>
      </c>
      <c r="P30" s="96">
        <f>P14*1000000/'Tabel 1 Antal dyr'!P33</f>
        <v>21.811528032345009</v>
      </c>
      <c r="Q30" s="96">
        <f>Q14*1000000/'Tabel 1 Antal dyr'!Q33</f>
        <v>21.811528032345013</v>
      </c>
      <c r="R30" s="96">
        <f>R14*1000000/'Tabel 1 Antal dyr'!R33</f>
        <v>21.811528032345013</v>
      </c>
      <c r="S30" s="96">
        <f>S14*1000000/'Tabel 1 Antal dyr'!S33</f>
        <v>21.810161792452831</v>
      </c>
      <c r="T30" s="96">
        <f>T14*1000000/'Tabel 1 Antal dyr'!T33</f>
        <v>21.810161792452831</v>
      </c>
      <c r="U30" s="96">
        <f>U14*1000000/'Tabel 1 Antal dyr'!U33</f>
        <v>21.810161792452831</v>
      </c>
      <c r="V30" s="96">
        <f>V14*1000000/'Tabel 1 Antal dyr'!V33</f>
        <v>21.811528032345013</v>
      </c>
      <c r="W30" s="96">
        <f>W14*1000000/'Tabel 1 Antal dyr'!W33</f>
        <v>21.810161792452831</v>
      </c>
      <c r="X30" s="96">
        <f>X14*1000000/'Tabel 1 Antal dyr'!X33</f>
        <v>21.810161792452831</v>
      </c>
      <c r="Y30" s="96">
        <f>Y14*1000000/'Tabel 1 Antal dyr'!Y33</f>
        <v>21.810161792452831</v>
      </c>
      <c r="Z30" s="96">
        <f>Z14*1000000/'Tabel 1 Antal dyr'!Z33</f>
        <v>21.810161792452831</v>
      </c>
      <c r="AA30" s="96">
        <f>AA14*1000000/'Tabel 1 Antal dyr'!AA33</f>
        <v>21.810161792452831</v>
      </c>
      <c r="AB30" s="96">
        <f>AB14*1000000/'Tabel 1 Antal dyr'!AB33</f>
        <v>21.810161792452831</v>
      </c>
      <c r="AC30" s="96">
        <f>AC14*1000000/'Tabel 1 Antal dyr'!AC33</f>
        <v>21.810161792452828</v>
      </c>
      <c r="AD30" s="96">
        <f>AD14*1000000/'Tabel 1 Antal dyr'!AD33</f>
        <v>21.810161792452831</v>
      </c>
      <c r="AE30" s="96">
        <f>AE14*1000000/'Tabel 1 Antal dyr'!AE33</f>
        <v>21.810161792452831</v>
      </c>
      <c r="AF30" s="96">
        <f>AF14*1000000/'Tabel 1 Antal dyr'!AF33</f>
        <v>24.29956017520216</v>
      </c>
      <c r="AG30" s="103">
        <f>AG14*1000000/'Tabel 1 Antal dyr'!AG33</f>
        <v>24.33748120475008</v>
      </c>
      <c r="AH30" s="103">
        <f>AH14*1000000/'Tabel 1 Antal dyr'!AH33</f>
        <v>24.33748120475008</v>
      </c>
      <c r="AI30" s="103">
        <f>AI14*1000000/'Tabel 1 Antal dyr'!AI33</f>
        <v>24.33748120475008</v>
      </c>
      <c r="AJ30" s="103">
        <f>AJ14*1000000/'Tabel 1 Antal dyr'!AJ33</f>
        <v>24.33748120475008</v>
      </c>
      <c r="AK30" s="103">
        <f>AK14*1000000/'Tabel 1 Antal dyr'!AK33</f>
        <v>24.33748120475008</v>
      </c>
      <c r="AL30" s="103">
        <f>AL14*1000000/'Tabel 1 Antal dyr'!AL33</f>
        <v>24.33748120475008</v>
      </c>
      <c r="AM30" s="103">
        <f>AM14*1000000/'Tabel 1 Antal dyr'!AM33</f>
        <v>24.33748120475008</v>
      </c>
      <c r="AN30" s="103">
        <f>AN14*1000000/'Tabel 1 Antal dyr'!AN33</f>
        <v>24.33748120475008</v>
      </c>
      <c r="AO30" s="103">
        <f>AO14*1000000/'Tabel 1 Antal dyr'!AO33</f>
        <v>24.33748120475008</v>
      </c>
      <c r="AP30" s="103">
        <f>AP14*1000000/'Tabel 1 Antal dyr'!AP33</f>
        <v>24.33748120475008</v>
      </c>
      <c r="AQ30" s="103">
        <f>AQ14*1000000/'Tabel 1 Antal dyr'!AQ33</f>
        <v>24.33748120475008</v>
      </c>
      <c r="AR30" s="103">
        <f>AR14*1000000/'Tabel 1 Antal dyr'!AR33</f>
        <v>24.33748120475008</v>
      </c>
      <c r="AS30" s="103">
        <f>AS14*1000000/'Tabel 1 Antal dyr'!AS33</f>
        <v>24.33748120475008</v>
      </c>
      <c r="AT30" s="103">
        <f>AT14*1000000/'Tabel 1 Antal dyr'!AT33</f>
        <v>24.33748120475008</v>
      </c>
      <c r="AU30" s="103">
        <f>AU14*1000000/'Tabel 1 Antal dyr'!AU33</f>
        <v>24.33748120475008</v>
      </c>
    </row>
    <row r="31" spans="1:47" s="135" customFormat="1" x14ac:dyDescent="0.25">
      <c r="A31" s="110" t="s">
        <v>244</v>
      </c>
      <c r="B31" s="96">
        <f>B15*1000000/SUM('Tabel 1 Antal dyr'!B25:B28)</f>
        <v>0.29122210923560049</v>
      </c>
      <c r="C31" s="96">
        <f>C15*1000000/SUM('Tabel 1 Antal dyr'!C25:C28)</f>
        <v>0.26198390856535808</v>
      </c>
      <c r="D31" s="96">
        <f>D15*1000000/SUM('Tabel 1 Antal dyr'!D25:D28)</f>
        <v>0.25773334579116008</v>
      </c>
      <c r="E31" s="96">
        <f>E15*1000000/SUM('Tabel 1 Antal dyr'!E25:E28)</f>
        <v>0.25758187496065676</v>
      </c>
      <c r="F31" s="96">
        <f>F15*1000000/SUM('Tabel 1 Antal dyr'!F25:F28)</f>
        <v>0.28346941307615037</v>
      </c>
      <c r="G31" s="96">
        <f>G15*1000000/SUM('Tabel 1 Antal dyr'!G25:G28)</f>
        <v>0.25466130546717414</v>
      </c>
      <c r="H31" s="96">
        <f>H15*1000000/SUM('Tabel 1 Antal dyr'!H25:H28)</f>
        <v>0.28353014881481997</v>
      </c>
      <c r="I31" s="96">
        <f>I15*1000000/SUM('Tabel 1 Antal dyr'!I25:I28)</f>
        <v>0.25289348316500332</v>
      </c>
      <c r="J31" s="96">
        <f>J15*1000000/SUM('Tabel 1 Antal dyr'!J25:J28)</f>
        <v>0.23058865749240412</v>
      </c>
      <c r="K31" s="96">
        <f>K15*1000000/SUM('Tabel 1 Antal dyr'!K25:K28)</f>
        <v>0.22550452372040938</v>
      </c>
      <c r="L31" s="96">
        <f>L15*1000000/SUM('Tabel 1 Antal dyr'!L25:L28)</f>
        <v>0.2303596585361011</v>
      </c>
      <c r="M31" s="96">
        <f>M15*1000000/SUM('Tabel 1 Antal dyr'!M25:M28)</f>
        <v>0.22481766336209949</v>
      </c>
      <c r="N31" s="96">
        <f>N15*1000000/SUM('Tabel 1 Antal dyr'!N25:N28)</f>
        <v>0.22340640570018683</v>
      </c>
      <c r="O31" s="96">
        <f>O15*1000000/SUM('Tabel 1 Antal dyr'!O25:O28)</f>
        <v>0.25619966898763663</v>
      </c>
      <c r="P31" s="96">
        <f>P15*1000000/SUM('Tabel 1 Antal dyr'!P25:P28)</f>
        <v>0.25401539981043353</v>
      </c>
      <c r="Q31" s="96">
        <f>Q15*1000000/SUM('Tabel 1 Antal dyr'!Q25:Q28)</f>
        <v>0.26700471410096244</v>
      </c>
      <c r="R31" s="96">
        <f>R15*1000000/SUM('Tabel 1 Antal dyr'!R25:R28)</f>
        <v>0.27719840721473643</v>
      </c>
      <c r="S31" s="96">
        <f>S15*1000000/SUM('Tabel 1 Antal dyr'!S25:S28)</f>
        <v>0.27887515566550503</v>
      </c>
      <c r="T31" s="96">
        <f>T15*1000000/SUM('Tabel 1 Antal dyr'!T25:T28)</f>
        <v>0.28354761536926054</v>
      </c>
      <c r="U31" s="96">
        <f>U15*1000000/SUM('Tabel 1 Antal dyr'!U25:U28)</f>
        <v>0.27062068675932605</v>
      </c>
      <c r="V31" s="96">
        <f>V15*1000000/SUM('Tabel 1 Antal dyr'!V25:V28)</f>
        <v>0.26624805969188109</v>
      </c>
      <c r="W31" s="96">
        <f>W15*1000000/SUM('Tabel 1 Antal dyr'!W25:W28)</f>
        <v>0.27927087307974957</v>
      </c>
      <c r="X31" s="96">
        <f>X15*1000000/SUM('Tabel 1 Antal dyr'!X25:X28)</f>
        <v>0.27894486213577696</v>
      </c>
      <c r="Y31" s="96">
        <f>Y15*1000000/SUM('Tabel 1 Antal dyr'!Y25:Y28)</f>
        <v>0.28394375862839755</v>
      </c>
      <c r="Z31" s="96">
        <f>Z15*1000000/SUM('Tabel 1 Antal dyr'!Z25:Z28)</f>
        <v>0.28735322643923117</v>
      </c>
      <c r="AA31" s="96">
        <f>AA15*1000000/SUM('Tabel 1 Antal dyr'!AA25:AA28)</f>
        <v>0.29303625527851263</v>
      </c>
      <c r="AB31" s="96">
        <f>AB15*1000000/SUM('Tabel 1 Antal dyr'!AB25:AB28)</f>
        <v>0.28744590492896255</v>
      </c>
      <c r="AC31" s="96">
        <f>AC15*1000000/SUM('Tabel 1 Antal dyr'!AC25:AC28)</f>
        <v>0.29060291273528954</v>
      </c>
      <c r="AD31" s="96">
        <f>AD15*1000000/SUM('Tabel 1 Antal dyr'!AD25:AD28)</f>
        <v>0.28846059727995643</v>
      </c>
      <c r="AE31" s="96">
        <f>AE15*1000000/SUM('Tabel 1 Antal dyr'!AE25:AE28)</f>
        <v>0.29483649192958944</v>
      </c>
      <c r="AF31" s="96">
        <f>AF15*1000000/SUM('Tabel 1 Antal dyr'!AF25:AF28)</f>
        <v>0.3030533476433846</v>
      </c>
      <c r="AG31" s="103">
        <f>AG15*1000000/SUM('Tabel 1 Antal dyr'!AG25:AG28)</f>
        <v>0.28987316470459795</v>
      </c>
      <c r="AH31" s="103">
        <f>AH15*1000000/SUM('Tabel 1 Antal dyr'!AH25:AH28)</f>
        <v>0.28821324805783399</v>
      </c>
      <c r="AI31" s="103">
        <f>AI15*1000000/SUM('Tabel 1 Antal dyr'!AI25:AI28)</f>
        <v>0.28665792205303686</v>
      </c>
      <c r="AJ31" s="103">
        <f>AJ15*1000000/SUM('Tabel 1 Antal dyr'!AJ25:AJ28)</f>
        <v>0.28533724491226164</v>
      </c>
      <c r="AK31" s="103">
        <f>AK15*1000000/SUM('Tabel 1 Antal dyr'!AK25:AK28)</f>
        <v>0.2839531781138474</v>
      </c>
      <c r="AL31" s="103">
        <f>AL15*1000000/SUM('Tabel 1 Antal dyr'!AL25:AL28)</f>
        <v>0.28266442331078812</v>
      </c>
      <c r="AM31" s="103">
        <f>AM15*1000000/SUM('Tabel 1 Antal dyr'!AM25:AM28)</f>
        <v>0.2820603508067801</v>
      </c>
      <c r="AN31" s="103">
        <f>AN15*1000000/SUM('Tabel 1 Antal dyr'!AN25:AN28)</f>
        <v>0.28104138885806179</v>
      </c>
      <c r="AO31" s="103">
        <f>AO15*1000000/SUM('Tabel 1 Antal dyr'!AO25:AO28)</f>
        <v>0.28031088417313482</v>
      </c>
      <c r="AP31" s="103">
        <f>AP15*1000000/SUM('Tabel 1 Antal dyr'!AP25:AP28)</f>
        <v>0.27955015365610675</v>
      </c>
      <c r="AQ31" s="103">
        <f>AQ15*1000000/SUM('Tabel 1 Antal dyr'!AQ25:AQ28)</f>
        <v>0.2781428431041964</v>
      </c>
      <c r="AR31" s="103">
        <f>AR15*1000000/SUM('Tabel 1 Antal dyr'!AR25:AR28)</f>
        <v>0.27680502849740846</v>
      </c>
      <c r="AS31" s="103">
        <f>AS15*1000000/SUM('Tabel 1 Antal dyr'!AS25:AS28)</f>
        <v>0.27553555563775695</v>
      </c>
      <c r="AT31" s="103">
        <f>AT15*1000000/SUM('Tabel 1 Antal dyr'!AT25:AT28)</f>
        <v>0.27432709492467244</v>
      </c>
      <c r="AU31" s="103">
        <f>AU15*1000000/SUM('Tabel 1 Antal dyr'!AU25:AU28)</f>
        <v>0.27317340789707711</v>
      </c>
    </row>
    <row r="32" spans="1:47" s="11" customFormat="1" x14ac:dyDescent="0.25">
      <c r="A32" s="67" t="s">
        <v>13</v>
      </c>
      <c r="B32" s="96" t="s">
        <v>37</v>
      </c>
      <c r="C32" s="96" t="s">
        <v>37</v>
      </c>
      <c r="D32" s="96" t="s">
        <v>37</v>
      </c>
      <c r="E32" s="96" t="s">
        <v>37</v>
      </c>
      <c r="F32" s="96" t="s">
        <v>37</v>
      </c>
      <c r="G32" s="96" t="s">
        <v>37</v>
      </c>
      <c r="H32" s="96" t="s">
        <v>37</v>
      </c>
      <c r="I32" s="96" t="s">
        <v>37</v>
      </c>
      <c r="J32" s="96" t="s">
        <v>37</v>
      </c>
      <c r="K32" s="96" t="s">
        <v>37</v>
      </c>
      <c r="L32" s="96" t="s">
        <v>37</v>
      </c>
      <c r="M32" s="96" t="s">
        <v>37</v>
      </c>
      <c r="N32" s="96" t="s">
        <v>37</v>
      </c>
      <c r="O32" s="96" t="s">
        <v>37</v>
      </c>
      <c r="P32" s="96" t="s">
        <v>37</v>
      </c>
      <c r="Q32" s="96" t="s">
        <v>37</v>
      </c>
      <c r="R32" s="96" t="s">
        <v>37</v>
      </c>
      <c r="S32" s="96" t="s">
        <v>37</v>
      </c>
      <c r="T32" s="96" t="s">
        <v>37</v>
      </c>
      <c r="U32" s="96" t="s">
        <v>37</v>
      </c>
      <c r="V32" s="96" t="s">
        <v>37</v>
      </c>
      <c r="W32" s="96" t="s">
        <v>37</v>
      </c>
      <c r="X32" s="96" t="s">
        <v>37</v>
      </c>
      <c r="Y32" s="96" t="s">
        <v>37</v>
      </c>
      <c r="Z32" s="96" t="s">
        <v>37</v>
      </c>
      <c r="AA32" s="96" t="s">
        <v>37</v>
      </c>
      <c r="AB32" s="96" t="s">
        <v>37</v>
      </c>
      <c r="AC32" s="96" t="s">
        <v>37</v>
      </c>
      <c r="AD32" s="96" t="s">
        <v>37</v>
      </c>
      <c r="AE32" s="96" t="s">
        <v>37</v>
      </c>
      <c r="AF32" s="96" t="s">
        <v>37</v>
      </c>
      <c r="AG32" s="103" t="s">
        <v>37</v>
      </c>
      <c r="AH32" s="103" t="s">
        <v>37</v>
      </c>
      <c r="AI32" s="103" t="s">
        <v>37</v>
      </c>
      <c r="AJ32" s="103" t="s">
        <v>37</v>
      </c>
      <c r="AK32" s="103" t="s">
        <v>37</v>
      </c>
      <c r="AL32" s="103" t="s">
        <v>37</v>
      </c>
      <c r="AM32" s="103" t="s">
        <v>37</v>
      </c>
      <c r="AN32" s="103" t="s">
        <v>37</v>
      </c>
      <c r="AO32" s="103" t="s">
        <v>37</v>
      </c>
      <c r="AP32" s="103" t="s">
        <v>37</v>
      </c>
      <c r="AQ32" s="103" t="s">
        <v>37</v>
      </c>
      <c r="AR32" s="103" t="s">
        <v>37</v>
      </c>
      <c r="AS32" s="103" t="s">
        <v>37</v>
      </c>
      <c r="AT32" s="103" t="s">
        <v>37</v>
      </c>
      <c r="AU32" s="103" t="s">
        <v>37</v>
      </c>
    </row>
    <row r="33" spans="1:47" s="11" customFormat="1" x14ac:dyDescent="0.25">
      <c r="A33" s="70" t="s">
        <v>171</v>
      </c>
      <c r="B33" s="94">
        <f>B17*1000000/'Tabel 1 Antal dyr'!B34</f>
        <v>11.301383647798742</v>
      </c>
      <c r="C33" s="94">
        <f>C17*1000000/'Tabel 1 Antal dyr'!C34</f>
        <v>11.301383647798742</v>
      </c>
      <c r="D33" s="94">
        <f>D17*1000000/'Tabel 1 Antal dyr'!D34</f>
        <v>11.301383647798742</v>
      </c>
      <c r="E33" s="94">
        <f>E17*1000000/'Tabel 1 Antal dyr'!E34</f>
        <v>11.301383647798742</v>
      </c>
      <c r="F33" s="94">
        <f>F17*1000000/'Tabel 1 Antal dyr'!F34</f>
        <v>11.301383647798742</v>
      </c>
      <c r="G33" s="94">
        <f>G17*1000000/'Tabel 1 Antal dyr'!G34</f>
        <v>11.301383647798742</v>
      </c>
      <c r="H33" s="94">
        <f>H17*1000000/'Tabel 1 Antal dyr'!H34</f>
        <v>11.301383647798742</v>
      </c>
      <c r="I33" s="94">
        <f>I17*1000000/'Tabel 1 Antal dyr'!I34</f>
        <v>11.301383647798742</v>
      </c>
      <c r="J33" s="94">
        <f>J17*1000000/'Tabel 1 Antal dyr'!J34</f>
        <v>11.301383647798742</v>
      </c>
      <c r="K33" s="94">
        <f>K17*1000000/'Tabel 1 Antal dyr'!K34</f>
        <v>11.301383647798742</v>
      </c>
      <c r="L33" s="94">
        <f>L17*1000000/'Tabel 1 Antal dyr'!L34</f>
        <v>11.301383647798742</v>
      </c>
      <c r="M33" s="94">
        <f>M17*1000000/'Tabel 1 Antal dyr'!M34</f>
        <v>11.301383647798742</v>
      </c>
      <c r="N33" s="94">
        <f>N17*1000000/'Tabel 1 Antal dyr'!N34</f>
        <v>11.301383647798742</v>
      </c>
      <c r="O33" s="94">
        <f>O17*1000000/'Tabel 1 Antal dyr'!O34</f>
        <v>11.301383647798742</v>
      </c>
      <c r="P33" s="94">
        <f>P17*1000000/'Tabel 1 Antal dyr'!P34</f>
        <v>11.301383647798742</v>
      </c>
      <c r="Q33" s="94">
        <f>Q17*1000000/'Tabel 1 Antal dyr'!Q34</f>
        <v>11.301383647798742</v>
      </c>
      <c r="R33" s="94">
        <f>R17*1000000/'Tabel 1 Antal dyr'!R34</f>
        <v>11.301383647798742</v>
      </c>
      <c r="S33" s="94">
        <f>S17*1000000/'Tabel 1 Antal dyr'!S34</f>
        <v>11.301383647798742</v>
      </c>
      <c r="T33" s="94">
        <f>T17*1000000/'Tabel 1 Antal dyr'!T34</f>
        <v>11.301383647798742</v>
      </c>
      <c r="U33" s="94">
        <f>U17*1000000/'Tabel 1 Antal dyr'!U34</f>
        <v>11.301383647798742</v>
      </c>
      <c r="V33" s="94">
        <f>V17*1000000/'Tabel 1 Antal dyr'!V34</f>
        <v>11.301383647798742</v>
      </c>
      <c r="W33" s="94">
        <f>W17*1000000/'Tabel 1 Antal dyr'!W34</f>
        <v>11.301383647798742</v>
      </c>
      <c r="X33" s="94">
        <f>X17*1000000/'Tabel 1 Antal dyr'!X34</f>
        <v>11.301383647798742</v>
      </c>
      <c r="Y33" s="94">
        <f>Y17*1000000/'Tabel 1 Antal dyr'!Y34</f>
        <v>11.301383647798742</v>
      </c>
      <c r="Z33" s="94">
        <f>Z17*1000000/'Tabel 1 Antal dyr'!Z34</f>
        <v>11.301383647798742</v>
      </c>
      <c r="AA33" s="94">
        <f>AA17*1000000/'Tabel 1 Antal dyr'!AA34</f>
        <v>11.301383647798742</v>
      </c>
      <c r="AB33" s="94">
        <f>AB17*1000000/'Tabel 1 Antal dyr'!AB34</f>
        <v>11.301383647798742</v>
      </c>
      <c r="AC33" s="94">
        <f>AC17*1000000/'Tabel 1 Antal dyr'!AC34</f>
        <v>11.301383647798742</v>
      </c>
      <c r="AD33" s="94">
        <f>AD17*1000000/'Tabel 1 Antal dyr'!AD34</f>
        <v>11.301383647798742</v>
      </c>
      <c r="AE33" s="94">
        <f>AE17*1000000/'Tabel 1 Antal dyr'!AE34</f>
        <v>11.301383647798742</v>
      </c>
      <c r="AF33" s="94">
        <f>AF17*1000000/'Tabel 1 Antal dyr'!AF34</f>
        <v>11.301383647798742</v>
      </c>
      <c r="AG33" s="108">
        <f>AG17*1000000/'Tabel 1 Antal dyr'!AG34</f>
        <v>11.301949713279427</v>
      </c>
      <c r="AH33" s="108">
        <f>AH17*1000000/'Tabel 1 Antal dyr'!AH34</f>
        <v>11.301949713279427</v>
      </c>
      <c r="AI33" s="108">
        <f>AI17*1000000/'Tabel 1 Antal dyr'!AI34</f>
        <v>11.301949713279427</v>
      </c>
      <c r="AJ33" s="108">
        <f>AJ17*1000000/'Tabel 1 Antal dyr'!AJ34</f>
        <v>11.301949713279427</v>
      </c>
      <c r="AK33" s="108">
        <f>AK17*1000000/'Tabel 1 Antal dyr'!AK34</f>
        <v>11.301949713279427</v>
      </c>
      <c r="AL33" s="108">
        <f>AL17*1000000/'Tabel 1 Antal dyr'!AL34</f>
        <v>11.301949713279427</v>
      </c>
      <c r="AM33" s="108">
        <f>AM17*1000000/'Tabel 1 Antal dyr'!AM34</f>
        <v>11.301949713279427</v>
      </c>
      <c r="AN33" s="108">
        <f>AN17*1000000/'Tabel 1 Antal dyr'!AN34</f>
        <v>11.301949713279427</v>
      </c>
      <c r="AO33" s="108">
        <f>AO17*1000000/'Tabel 1 Antal dyr'!AO34</f>
        <v>11.301949713279427</v>
      </c>
      <c r="AP33" s="108">
        <f>AP17*1000000/'Tabel 1 Antal dyr'!AP34</f>
        <v>11.301949713279427</v>
      </c>
      <c r="AQ33" s="108">
        <f>AQ17*1000000/'Tabel 1 Antal dyr'!AQ34</f>
        <v>11.301949713279427</v>
      </c>
      <c r="AR33" s="108">
        <f>AR17*1000000/'Tabel 1 Antal dyr'!AR34</f>
        <v>11.301949713279427</v>
      </c>
      <c r="AS33" s="108">
        <f>AS17*1000000/'Tabel 1 Antal dyr'!AS34</f>
        <v>11.301949713279427</v>
      </c>
      <c r="AT33" s="108">
        <f>AT17*1000000/'Tabel 1 Antal dyr'!AT34</f>
        <v>11.301949713279427</v>
      </c>
      <c r="AU33" s="108">
        <f>AU17*1000000/'Tabel 1 Antal dyr'!AU34</f>
        <v>11.301949713279427</v>
      </c>
    </row>
    <row r="34" spans="1:47" s="11" customFormat="1" x14ac:dyDescent="0.25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</row>
    <row r="35" spans="1:47" x14ac:dyDescent="0.25">
      <c r="A35" s="106" t="s">
        <v>172</v>
      </c>
      <c r="B35" s="106" t="s">
        <v>247</v>
      </c>
    </row>
    <row r="36" spans="1:47" x14ac:dyDescent="0.25">
      <c r="B36" t="s">
        <v>246</v>
      </c>
    </row>
    <row r="37" spans="1:47" x14ac:dyDescent="0.25">
      <c r="B37" s="32" t="s">
        <v>253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1"/>
  <sheetViews>
    <sheetView workbookViewId="0"/>
  </sheetViews>
  <sheetFormatPr defaultRowHeight="15" x14ac:dyDescent="0.25"/>
  <cols>
    <col min="1" max="1" width="23.7109375" customWidth="1"/>
    <col min="2" max="2" width="25.5703125" customWidth="1"/>
    <col min="4" max="7" width="0" hidden="1" customWidth="1"/>
    <col min="9" max="12" width="0" hidden="1" customWidth="1"/>
    <col min="14" max="17" width="9.140625" hidden="1" customWidth="1"/>
    <col min="19" max="22" width="0" hidden="1" customWidth="1"/>
    <col min="24" max="27" width="0" hidden="1" customWidth="1"/>
    <col min="49" max="16384" width="9.140625" style="4"/>
  </cols>
  <sheetData>
    <row r="1" spans="1:48" ht="18.75" x14ac:dyDescent="0.3">
      <c r="A1" s="27" t="s">
        <v>193</v>
      </c>
      <c r="B1" s="27"/>
    </row>
    <row r="2" spans="1:48" ht="18.75" x14ac:dyDescent="0.3">
      <c r="A2" s="28" t="s">
        <v>263</v>
      </c>
      <c r="B2" s="27"/>
    </row>
    <row r="3" spans="1:48" ht="16.5" x14ac:dyDescent="0.3">
      <c r="B3" s="28"/>
    </row>
    <row r="4" spans="1:48" ht="16.5" x14ac:dyDescent="0.3">
      <c r="A4" s="28" t="s">
        <v>240</v>
      </c>
      <c r="B4" s="28"/>
    </row>
    <row r="5" spans="1:48" x14ac:dyDescent="0.25">
      <c r="A5" s="111"/>
    </row>
    <row r="6" spans="1:48" s="159" customFormat="1" x14ac:dyDescent="0.25">
      <c r="A6" s="5"/>
      <c r="B6" s="5" t="s">
        <v>194</v>
      </c>
      <c r="C6" s="29">
        <v>1990</v>
      </c>
      <c r="D6" s="29">
        <v>1991</v>
      </c>
      <c r="E6" s="29">
        <v>1992</v>
      </c>
      <c r="F6" s="29">
        <v>1993</v>
      </c>
      <c r="G6" s="29">
        <v>1994</v>
      </c>
      <c r="H6" s="29">
        <v>1995</v>
      </c>
      <c r="I6" s="29">
        <v>1996</v>
      </c>
      <c r="J6" s="29">
        <v>1997</v>
      </c>
      <c r="K6" s="29">
        <v>1998</v>
      </c>
      <c r="L6" s="29">
        <v>1999</v>
      </c>
      <c r="M6" s="29">
        <v>2000</v>
      </c>
      <c r="N6" s="29">
        <v>2001</v>
      </c>
      <c r="O6" s="29">
        <v>2002</v>
      </c>
      <c r="P6" s="29">
        <v>2003</v>
      </c>
      <c r="Q6" s="29">
        <v>2004</v>
      </c>
      <c r="R6" s="29">
        <v>2005</v>
      </c>
      <c r="S6" s="29">
        <v>2006</v>
      </c>
      <c r="T6" s="29">
        <v>2007</v>
      </c>
      <c r="U6" s="29">
        <v>2008</v>
      </c>
      <c r="V6" s="29">
        <v>2009</v>
      </c>
      <c r="W6" s="29">
        <v>2010</v>
      </c>
      <c r="X6" s="29">
        <v>2011</v>
      </c>
      <c r="Y6" s="29">
        <v>2012</v>
      </c>
      <c r="Z6" s="29">
        <v>2013</v>
      </c>
      <c r="AA6" s="29">
        <v>2014</v>
      </c>
      <c r="AB6" s="29">
        <v>2015</v>
      </c>
      <c r="AC6" s="29">
        <v>2016</v>
      </c>
      <c r="AD6" s="29">
        <v>2017</v>
      </c>
      <c r="AE6" s="29">
        <v>2018</v>
      </c>
      <c r="AF6" s="29">
        <v>2019</v>
      </c>
      <c r="AG6" s="29">
        <v>2020</v>
      </c>
      <c r="AH6" s="5">
        <v>2021</v>
      </c>
      <c r="AI6" s="5">
        <v>2022</v>
      </c>
      <c r="AJ6" s="5">
        <v>2023</v>
      </c>
      <c r="AK6" s="5">
        <v>2024</v>
      </c>
      <c r="AL6" s="5">
        <v>2025</v>
      </c>
      <c r="AM6" s="5">
        <v>2026</v>
      </c>
      <c r="AN6" s="5">
        <v>2027</v>
      </c>
      <c r="AO6" s="5">
        <v>2028</v>
      </c>
      <c r="AP6" s="5">
        <v>2029</v>
      </c>
      <c r="AQ6" s="5">
        <v>2030</v>
      </c>
      <c r="AR6" s="5">
        <v>2031</v>
      </c>
      <c r="AS6" s="5">
        <v>2032</v>
      </c>
      <c r="AT6" s="5">
        <v>2033</v>
      </c>
      <c r="AU6" s="5">
        <v>2034</v>
      </c>
      <c r="AV6" s="5">
        <v>2035</v>
      </c>
    </row>
    <row r="7" spans="1:48" s="11" customFormat="1" x14ac:dyDescent="0.25">
      <c r="A7" s="67" t="s">
        <v>155</v>
      </c>
      <c r="B7" s="67" t="s">
        <v>53</v>
      </c>
      <c r="C7" s="96">
        <v>16.937226434087098</v>
      </c>
      <c r="D7" s="96">
        <v>16.794847208244558</v>
      </c>
      <c r="E7" s="96">
        <v>16.352606546045543</v>
      </c>
      <c r="F7" s="96">
        <v>16.419657855988429</v>
      </c>
      <c r="G7" s="96">
        <v>16.135766142711553</v>
      </c>
      <c r="H7" s="96">
        <v>16.290825669138059</v>
      </c>
      <c r="I7" s="96">
        <v>16.269156785410509</v>
      </c>
      <c r="J7" s="96">
        <v>15.746724559631913</v>
      </c>
      <c r="K7" s="96">
        <v>15.822858589496779</v>
      </c>
      <c r="L7" s="96">
        <v>15.130791871703588</v>
      </c>
      <c r="M7" s="96">
        <v>17.398987412920071</v>
      </c>
      <c r="N7" s="96">
        <v>17.602454500809962</v>
      </c>
      <c r="O7" s="96">
        <v>18.423737937320247</v>
      </c>
      <c r="P7" s="96">
        <v>19.470132946529208</v>
      </c>
      <c r="Q7" s="96">
        <v>19.474908433375195</v>
      </c>
      <c r="R7" s="96">
        <v>19.814886562354353</v>
      </c>
      <c r="S7" s="96">
        <v>19.136927341291518</v>
      </c>
      <c r="T7" s="96">
        <v>18.31635653492371</v>
      </c>
      <c r="U7" s="96">
        <v>19.062027482656273</v>
      </c>
      <c r="V7" s="96">
        <v>20.025882896028858</v>
      </c>
      <c r="W7" s="96">
        <v>20.246291664900919</v>
      </c>
      <c r="X7" s="96">
        <v>20.240560103090832</v>
      </c>
      <c r="Y7" s="96">
        <v>21.657401550587807</v>
      </c>
      <c r="Z7" s="96">
        <v>21.974209605697482</v>
      </c>
      <c r="AA7" s="96">
        <v>21.597406730603804</v>
      </c>
      <c r="AB7" s="96">
        <v>21.439528001096217</v>
      </c>
      <c r="AC7" s="96">
        <v>21.495934616823035</v>
      </c>
      <c r="AD7" s="96">
        <v>21.378898600467402</v>
      </c>
      <c r="AE7" s="96">
        <v>21.518590078453915</v>
      </c>
      <c r="AF7" s="96">
        <v>20.814177637050413</v>
      </c>
      <c r="AG7" s="96">
        <v>20.44375976663104</v>
      </c>
      <c r="AH7" s="103">
        <v>18.264549014835275</v>
      </c>
      <c r="AI7" s="103">
        <v>17.755261040955077</v>
      </c>
      <c r="AJ7" s="103">
        <v>17.091668159779548</v>
      </c>
      <c r="AK7" s="103">
        <v>16.524662774452199</v>
      </c>
      <c r="AL7" s="103">
        <v>16.221049065018065</v>
      </c>
      <c r="AM7" s="103">
        <v>15.627581279202616</v>
      </c>
      <c r="AN7" s="103">
        <v>15.248594653704984</v>
      </c>
      <c r="AO7" s="103">
        <v>14.80111810206617</v>
      </c>
      <c r="AP7" s="103">
        <v>14.345176274949807</v>
      </c>
      <c r="AQ7" s="103">
        <v>13.870484059107767</v>
      </c>
      <c r="AR7" s="103">
        <v>13.892530805945086</v>
      </c>
      <c r="AS7" s="103">
        <v>14.119637072262726</v>
      </c>
      <c r="AT7" s="103">
        <v>14.502586015703903</v>
      </c>
      <c r="AU7" s="103">
        <v>14.507258917563732</v>
      </c>
      <c r="AV7" s="103">
        <v>14.646237928273626</v>
      </c>
    </row>
    <row r="8" spans="1:48" s="11" customFormat="1" x14ac:dyDescent="0.25">
      <c r="A8" s="67"/>
      <c r="B8" s="67" t="s">
        <v>195</v>
      </c>
      <c r="C8" s="96">
        <v>3.6143356422825965</v>
      </c>
      <c r="D8" s="96">
        <v>3.8585895537522927</v>
      </c>
      <c r="E8" s="96">
        <v>3.9955407346721259</v>
      </c>
      <c r="F8" s="96">
        <v>4.3007103287461677</v>
      </c>
      <c r="G8" s="96">
        <v>4.4386177826502209</v>
      </c>
      <c r="H8" s="96">
        <v>4.6841528723535504</v>
      </c>
      <c r="I8" s="96">
        <v>4.9598998355336255</v>
      </c>
      <c r="J8" s="96">
        <v>5.9702744651785897</v>
      </c>
      <c r="K8" s="96">
        <v>7.184033921534648</v>
      </c>
      <c r="L8" s="96">
        <v>6.8727969180631368</v>
      </c>
      <c r="M8" s="96">
        <v>6.9931868325470603</v>
      </c>
      <c r="N8" s="96">
        <v>6.7584497070077472</v>
      </c>
      <c r="O8" s="96">
        <v>6.5923129226054735</v>
      </c>
      <c r="P8" s="96">
        <v>6.5280450727145976</v>
      </c>
      <c r="Q8" s="96">
        <v>6.2691150711876897</v>
      </c>
      <c r="R8" s="96">
        <v>6.3329991946214665</v>
      </c>
      <c r="S8" s="96">
        <v>6.0509160276695217</v>
      </c>
      <c r="T8" s="96">
        <v>5.5475132085318641</v>
      </c>
      <c r="U8" s="96">
        <v>5.2773887955281662</v>
      </c>
      <c r="V8" s="96">
        <v>4.9916888569279436</v>
      </c>
      <c r="W8" s="96">
        <v>5.0579980942033771</v>
      </c>
      <c r="X8" s="96">
        <v>4.5463328679655461</v>
      </c>
      <c r="Y8" s="96">
        <v>4.8292270905798382</v>
      </c>
      <c r="Z8" s="96">
        <v>5.0988183299154572</v>
      </c>
      <c r="AA8" s="96">
        <v>5.074596158924729</v>
      </c>
      <c r="AB8" s="96">
        <v>5.3712557026413972</v>
      </c>
      <c r="AC8" s="96">
        <v>5.9265246156349782</v>
      </c>
      <c r="AD8" s="96">
        <v>6.3730071392331888</v>
      </c>
      <c r="AE8" s="96">
        <v>6.4925075345609269</v>
      </c>
      <c r="AF8" s="96">
        <v>6.7089210380551689</v>
      </c>
      <c r="AG8" s="96">
        <v>7.2101633766791071</v>
      </c>
      <c r="AH8" s="103">
        <v>7.1206072899105166</v>
      </c>
      <c r="AI8" s="103">
        <v>7.1603489918185588</v>
      </c>
      <c r="AJ8" s="103">
        <v>7.1548022929112918</v>
      </c>
      <c r="AK8" s="103">
        <v>7.1506608966460794</v>
      </c>
      <c r="AL8" s="103">
        <v>7.1342614068884895</v>
      </c>
      <c r="AM8" s="103">
        <v>7.1274263769476747</v>
      </c>
      <c r="AN8" s="103">
        <v>7.1553135241886991</v>
      </c>
      <c r="AO8" s="103">
        <v>7.1635642538315807</v>
      </c>
      <c r="AP8" s="103">
        <v>7.1879310559799006</v>
      </c>
      <c r="AQ8" s="103">
        <v>7.2121793165825441</v>
      </c>
      <c r="AR8" s="103">
        <v>7.2025277169409856</v>
      </c>
      <c r="AS8" s="103">
        <v>7.1570135297074806</v>
      </c>
      <c r="AT8" s="103">
        <v>7.1122060486027641</v>
      </c>
      <c r="AU8" s="103">
        <v>7.0695021612453983</v>
      </c>
      <c r="AV8" s="103">
        <v>7.0274084183507179</v>
      </c>
    </row>
    <row r="9" spans="1:48" s="11" customFormat="1" x14ac:dyDescent="0.25">
      <c r="A9" s="67" t="s">
        <v>46</v>
      </c>
      <c r="B9" s="67" t="s">
        <v>53</v>
      </c>
      <c r="C9" s="96">
        <v>4.1091707918464264</v>
      </c>
      <c r="D9" s="96">
        <v>3.9146977759281008</v>
      </c>
      <c r="E9" s="96">
        <v>3.8251565730424089</v>
      </c>
      <c r="F9" s="96">
        <v>3.5491751190572689</v>
      </c>
      <c r="G9" s="96">
        <v>3.1867363120960395</v>
      </c>
      <c r="H9" s="96">
        <v>3.0273449524919234</v>
      </c>
      <c r="I9" s="96">
        <v>2.8637152000117152</v>
      </c>
      <c r="J9" s="96">
        <v>2.8160586904091467</v>
      </c>
      <c r="K9" s="96">
        <v>2.7881541102302858</v>
      </c>
      <c r="L9" s="96">
        <v>2.6944726253338596</v>
      </c>
      <c r="M9" s="96">
        <v>2.6316906142075784</v>
      </c>
      <c r="N9" s="96">
        <v>2.7571171152508582</v>
      </c>
      <c r="O9" s="96">
        <v>2.6738900310507763</v>
      </c>
      <c r="P9" s="96">
        <v>2.6909188083842412</v>
      </c>
      <c r="Q9" s="96">
        <v>2.6498919838320769</v>
      </c>
      <c r="R9" s="96">
        <v>2.4800446325475196</v>
      </c>
      <c r="S9" s="96">
        <v>2.5430835306619852</v>
      </c>
      <c r="T9" s="96">
        <v>2.7835970318282985</v>
      </c>
      <c r="U9" s="96">
        <v>2.8454864209584212</v>
      </c>
      <c r="V9" s="96">
        <v>2.7236427907660263</v>
      </c>
      <c r="W9" s="96">
        <v>2.7238491365550153</v>
      </c>
      <c r="X9" s="96">
        <v>2.8802098150267876</v>
      </c>
      <c r="Y9" s="96">
        <v>2.963360287541752</v>
      </c>
      <c r="Z9" s="96">
        <v>3.1366446634464675</v>
      </c>
      <c r="AA9" s="96">
        <v>3.0083015712254397</v>
      </c>
      <c r="AB9" s="96">
        <v>2.9896823829046291</v>
      </c>
      <c r="AC9" s="96">
        <v>2.9223336168807701</v>
      </c>
      <c r="AD9" s="96">
        <v>2.9154573228798872</v>
      </c>
      <c r="AE9" s="96">
        <v>2.8730585404695321</v>
      </c>
      <c r="AF9" s="96">
        <v>2.7898930688748775</v>
      </c>
      <c r="AG9" s="96">
        <v>2.7678532338450581</v>
      </c>
      <c r="AH9" s="103">
        <v>2.5368684571978699</v>
      </c>
      <c r="AI9" s="103">
        <v>2.4925987271358698</v>
      </c>
      <c r="AJ9" s="103">
        <v>2.4449074634626995</v>
      </c>
      <c r="AK9" s="103">
        <v>2.4015241081191889</v>
      </c>
      <c r="AL9" s="103">
        <v>2.3743948292087698</v>
      </c>
      <c r="AM9" s="103">
        <v>2.3256199861747096</v>
      </c>
      <c r="AN9" s="103">
        <v>2.2826728962960097</v>
      </c>
      <c r="AO9" s="103">
        <v>2.2377513383210106</v>
      </c>
      <c r="AP9" s="103">
        <v>2.1874084995344885</v>
      </c>
      <c r="AQ9" s="103">
        <v>2.1342264299388978</v>
      </c>
      <c r="AR9" s="103">
        <v>2.1212439389555446</v>
      </c>
      <c r="AS9" s="103">
        <v>2.1304449825817513</v>
      </c>
      <c r="AT9" s="103">
        <v>2.1499607455460921</v>
      </c>
      <c r="AU9" s="103">
        <v>2.1422507251820258</v>
      </c>
      <c r="AV9" s="103">
        <v>2.1443959296732835</v>
      </c>
    </row>
    <row r="10" spans="1:48" s="11" customFormat="1" x14ac:dyDescent="0.25">
      <c r="A10" s="67"/>
      <c r="B10" s="67" t="s">
        <v>195</v>
      </c>
      <c r="C10" s="105">
        <v>10.857975968996479</v>
      </c>
      <c r="D10" s="105">
        <v>12.008281833166743</v>
      </c>
      <c r="E10" s="105">
        <v>13.075291444515193</v>
      </c>
      <c r="F10" s="105">
        <v>13.612533581391391</v>
      </c>
      <c r="G10" s="105">
        <v>13.214758534241536</v>
      </c>
      <c r="H10" s="105">
        <v>13.689101553717215</v>
      </c>
      <c r="I10" s="105">
        <v>14.250259773628139</v>
      </c>
      <c r="J10" s="105">
        <v>14.190549536485557</v>
      </c>
      <c r="K10" s="105">
        <v>13.765781921423418</v>
      </c>
      <c r="L10" s="105">
        <v>13.496806543638572</v>
      </c>
      <c r="M10" s="105">
        <v>13.795384437875319</v>
      </c>
      <c r="N10" s="105">
        <v>14.768745365334963</v>
      </c>
      <c r="O10" s="105">
        <v>14.82268596270116</v>
      </c>
      <c r="P10" s="105">
        <v>14.429484513079323</v>
      </c>
      <c r="Q10" s="105">
        <v>15.105175547438082</v>
      </c>
      <c r="R10" s="105">
        <v>14.229850896265591</v>
      </c>
      <c r="S10" s="105">
        <v>14.141870147484164</v>
      </c>
      <c r="T10" s="105">
        <v>14.604024415730333</v>
      </c>
      <c r="U10" s="105">
        <v>14.702501160392274</v>
      </c>
      <c r="V10" s="105">
        <v>14.180823586596317</v>
      </c>
      <c r="W10" s="105">
        <v>14.342643861303443</v>
      </c>
      <c r="X10" s="105">
        <v>14.485189750758355</v>
      </c>
      <c r="Y10" s="105">
        <v>13.632461379461118</v>
      </c>
      <c r="Z10" s="105">
        <v>11.920272916850751</v>
      </c>
      <c r="AA10" s="105">
        <v>11.769866524630176</v>
      </c>
      <c r="AB10" s="105">
        <v>11.492169055630621</v>
      </c>
      <c r="AC10" s="105">
        <v>11.450619377703607</v>
      </c>
      <c r="AD10" s="105">
        <v>11.176782729225524</v>
      </c>
      <c r="AE10" s="105">
        <v>10.945778110084152</v>
      </c>
      <c r="AF10" s="105">
        <v>10.704768569477769</v>
      </c>
      <c r="AG10" s="105">
        <v>10.654035532937263</v>
      </c>
      <c r="AH10" s="107">
        <v>10.510581265742497</v>
      </c>
      <c r="AI10" s="107">
        <v>10.509871918160258</v>
      </c>
      <c r="AJ10" s="107">
        <v>10.470206320385968</v>
      </c>
      <c r="AK10" s="107">
        <v>10.426264351199054</v>
      </c>
      <c r="AL10" s="107">
        <v>10.38389821353285</v>
      </c>
      <c r="AM10" s="107">
        <v>10.337255810220064</v>
      </c>
      <c r="AN10" s="107">
        <v>10.28742084501217</v>
      </c>
      <c r="AO10" s="107">
        <v>10.238077921066253</v>
      </c>
      <c r="AP10" s="107">
        <v>10.187276482008544</v>
      </c>
      <c r="AQ10" s="107">
        <v>10.136100152723637</v>
      </c>
      <c r="AR10" s="107">
        <v>10.060311470857208</v>
      </c>
      <c r="AS10" s="107">
        <v>9.9912455067437396</v>
      </c>
      <c r="AT10" s="107">
        <v>9.9221707403519392</v>
      </c>
      <c r="AU10" s="107">
        <v>9.8530958874679637</v>
      </c>
      <c r="AV10" s="107">
        <v>9.7840290917214006</v>
      </c>
    </row>
    <row r="11" spans="1:48" s="11" customFormat="1" x14ac:dyDescent="0.25">
      <c r="A11" s="67" t="s">
        <v>167</v>
      </c>
      <c r="B11" s="67" t="s">
        <v>195</v>
      </c>
      <c r="C11" s="96">
        <v>4.7798860610066989E-2</v>
      </c>
      <c r="D11" s="96">
        <v>5.5379810696250038E-2</v>
      </c>
      <c r="E11" s="96">
        <v>5.3262585933519048E-2</v>
      </c>
      <c r="F11" s="96">
        <v>4.5899411102919008E-2</v>
      </c>
      <c r="G11" s="96">
        <v>4.1587585841949035E-2</v>
      </c>
      <c r="H11" s="96">
        <v>4.1966976545085015E-2</v>
      </c>
      <c r="I11" s="96">
        <v>4.8906456823992042E-2</v>
      </c>
      <c r="J11" s="96">
        <v>4.9885509477314974E-2</v>
      </c>
      <c r="K11" s="96">
        <v>5.2479260611145002E-2</v>
      </c>
      <c r="L11" s="96">
        <v>5.4969012100474987E-2</v>
      </c>
      <c r="M11" s="96">
        <v>5.8056241547457532E-2</v>
      </c>
      <c r="N11" s="96">
        <v>6.1674909177834962E-2</v>
      </c>
      <c r="O11" s="96">
        <v>6.1074311230847514E-2</v>
      </c>
      <c r="P11" s="96">
        <v>6.2925504902947543E-2</v>
      </c>
      <c r="Q11" s="96">
        <v>6.4583259236277502E-2</v>
      </c>
      <c r="R11" s="96">
        <v>6.5657055565739988E-2</v>
      </c>
      <c r="S11" s="96">
        <v>6.6423532945705036E-2</v>
      </c>
      <c r="T11" s="96">
        <v>6.4369019968607499E-2</v>
      </c>
      <c r="U11" s="96">
        <v>6.1094071163302489E-2</v>
      </c>
      <c r="V11" s="96">
        <v>6.0070714661422532E-2</v>
      </c>
      <c r="W11" s="96">
        <v>5.7720842693945E-2</v>
      </c>
      <c r="X11" s="96">
        <v>4.8634393753980022E-2</v>
      </c>
      <c r="Y11" s="96">
        <v>4.4199099672310241E-2</v>
      </c>
      <c r="Z11" s="96">
        <v>4.3256246869727087E-2</v>
      </c>
      <c r="AA11" s="96">
        <v>4.3034111336580944E-2</v>
      </c>
      <c r="AB11" s="96">
        <v>4.114840573141474E-2</v>
      </c>
      <c r="AC11" s="96">
        <v>4.0575697269856076E-2</v>
      </c>
      <c r="AD11" s="96">
        <v>4.0002988808297411E-2</v>
      </c>
      <c r="AE11" s="96">
        <v>4.0107695865771592E-2</v>
      </c>
      <c r="AF11" s="96">
        <v>4.2965611392438929E-2</v>
      </c>
      <c r="AG11" s="96">
        <v>3.9162396636611994E-2</v>
      </c>
      <c r="AH11" s="103">
        <v>3.9162396636611994E-2</v>
      </c>
      <c r="AI11" s="103">
        <v>3.9162396636611994E-2</v>
      </c>
      <c r="AJ11" s="103">
        <v>3.9162396636611994E-2</v>
      </c>
      <c r="AK11" s="103">
        <v>3.9162396636611994E-2</v>
      </c>
      <c r="AL11" s="103">
        <v>3.9162396636611994E-2</v>
      </c>
      <c r="AM11" s="103">
        <v>3.9162396636611994E-2</v>
      </c>
      <c r="AN11" s="103">
        <v>3.9162396636611994E-2</v>
      </c>
      <c r="AO11" s="103">
        <v>3.9162396636611994E-2</v>
      </c>
      <c r="AP11" s="103">
        <v>3.9162396636611994E-2</v>
      </c>
      <c r="AQ11" s="103">
        <v>3.9162396636611994E-2</v>
      </c>
      <c r="AR11" s="103">
        <v>3.9162396636611994E-2</v>
      </c>
      <c r="AS11" s="103">
        <v>3.9162396636611994E-2</v>
      </c>
      <c r="AT11" s="103">
        <v>3.9162396636611994E-2</v>
      </c>
      <c r="AU11" s="103">
        <v>3.9162396636611994E-2</v>
      </c>
      <c r="AV11" s="103">
        <v>3.9162396636611994E-2</v>
      </c>
    </row>
    <row r="12" spans="1:48" s="11" customFormat="1" x14ac:dyDescent="0.25">
      <c r="A12" s="67" t="s">
        <v>3</v>
      </c>
      <c r="B12" s="67" t="s">
        <v>53</v>
      </c>
      <c r="C12" s="96">
        <v>11.018759616153558</v>
      </c>
      <c r="D12" s="96">
        <v>10.822142276709146</v>
      </c>
      <c r="E12" s="96">
        <v>11.348557474109151</v>
      </c>
      <c r="F12" s="96">
        <v>11.372121432855526</v>
      </c>
      <c r="G12" s="96">
        <v>10.456057234600364</v>
      </c>
      <c r="H12" s="96">
        <v>10.300449404854707</v>
      </c>
      <c r="I12" s="96">
        <v>9.8599843275038594</v>
      </c>
      <c r="J12" s="96">
        <v>10.008920918273068</v>
      </c>
      <c r="K12" s="96">
        <v>9.7841023484030405</v>
      </c>
      <c r="L12" s="96">
        <v>9.0912950388145681</v>
      </c>
      <c r="M12" s="96">
        <v>9.188998798681304</v>
      </c>
      <c r="N12" s="96">
        <v>9.2908773984798323</v>
      </c>
      <c r="O12" s="96">
        <v>9.5866550529127306</v>
      </c>
      <c r="P12" s="96">
        <v>9.9912295372135844</v>
      </c>
      <c r="Q12" s="96">
        <v>9.9870898470416005</v>
      </c>
      <c r="R12" s="96">
        <v>9.8478235059519754</v>
      </c>
      <c r="S12" s="96">
        <v>10.073015513750404</v>
      </c>
      <c r="T12" s="96">
        <v>10.81642980639192</v>
      </c>
      <c r="U12" s="96">
        <v>10.051384245322591</v>
      </c>
      <c r="V12" s="96">
        <v>10.549277384541902</v>
      </c>
      <c r="W12" s="96">
        <v>10.864888339102444</v>
      </c>
      <c r="X12" s="96">
        <v>10.547547834247936</v>
      </c>
      <c r="Y12" s="96">
        <v>10.032360535651522</v>
      </c>
      <c r="Z12" s="96">
        <v>9.614336674739981</v>
      </c>
      <c r="AA12" s="96">
        <v>10.192388442761455</v>
      </c>
      <c r="AB12" s="96">
        <v>10.212478771740766</v>
      </c>
      <c r="AC12" s="96">
        <v>9.7835768094614561</v>
      </c>
      <c r="AD12" s="96">
        <v>9.8334724278222314</v>
      </c>
      <c r="AE12" s="96">
        <v>10.130665464600387</v>
      </c>
      <c r="AF12" s="96">
        <v>9.815321454260884</v>
      </c>
      <c r="AG12" s="96">
        <v>10.588657457053724</v>
      </c>
      <c r="AH12" s="103">
        <v>10.829898019399902</v>
      </c>
      <c r="AI12" s="103">
        <v>10.780490496909369</v>
      </c>
      <c r="AJ12" s="103">
        <v>8.5629816992517629</v>
      </c>
      <c r="AK12" s="103">
        <v>8.5006813983910519</v>
      </c>
      <c r="AL12" s="103">
        <v>8.444068753947132</v>
      </c>
      <c r="AM12" s="103">
        <v>8.3003905275084371</v>
      </c>
      <c r="AN12" s="103">
        <v>8.122948363216782</v>
      </c>
      <c r="AO12" s="103">
        <v>7.9611782778613902</v>
      </c>
      <c r="AP12" s="103">
        <v>7.7790991038857502</v>
      </c>
      <c r="AQ12" s="103">
        <v>7.6328187899030127</v>
      </c>
      <c r="AR12" s="103">
        <v>7.5435993702436406</v>
      </c>
      <c r="AS12" s="103">
        <v>7.4285688247595774</v>
      </c>
      <c r="AT12" s="103">
        <v>7.3114390725398453</v>
      </c>
      <c r="AU12" s="103">
        <v>7.1898050198494881</v>
      </c>
      <c r="AV12" s="103">
        <v>7.078960858383172</v>
      </c>
    </row>
    <row r="13" spans="1:48" s="11" customFormat="1" x14ac:dyDescent="0.25">
      <c r="A13" s="67"/>
      <c r="B13" s="67" t="s">
        <v>195</v>
      </c>
      <c r="C13" s="96">
        <v>2.8423873254600376</v>
      </c>
      <c r="D13" s="96">
        <v>3.0558788646805835</v>
      </c>
      <c r="E13" s="96">
        <v>3.6122600045361284</v>
      </c>
      <c r="F13" s="96">
        <v>4.1327172699396773</v>
      </c>
      <c r="G13" s="96">
        <v>4.2566785021278113</v>
      </c>
      <c r="H13" s="96">
        <v>4.9457493023915093</v>
      </c>
      <c r="I13" s="96">
        <v>5.4981987730455284</v>
      </c>
      <c r="J13" s="96">
        <v>6.4299658020856425</v>
      </c>
      <c r="K13" s="96">
        <v>7.1490065362878541</v>
      </c>
      <c r="L13" s="96">
        <v>7.5450237732275935</v>
      </c>
      <c r="M13" s="96">
        <v>8.3608489361358522</v>
      </c>
      <c r="N13" s="96">
        <v>9.2577732889386137</v>
      </c>
      <c r="O13" s="96">
        <v>10.076600517313636</v>
      </c>
      <c r="P13" s="96">
        <v>10.96022129742169</v>
      </c>
      <c r="Q13" s="96">
        <v>11.024337414489409</v>
      </c>
      <c r="R13" s="96">
        <v>8.4243057619129473</v>
      </c>
      <c r="S13" s="96">
        <v>5.7199043401649581</v>
      </c>
      <c r="T13" s="96">
        <v>3.2776115906065235</v>
      </c>
      <c r="U13" s="96">
        <v>2.7741808389697957</v>
      </c>
      <c r="V13" s="96">
        <v>2.6280214084435207</v>
      </c>
      <c r="W13" s="96">
        <v>2.6879308709340912</v>
      </c>
      <c r="X13" s="96">
        <v>2.4250379564050677</v>
      </c>
      <c r="Y13" s="96">
        <v>2.1791788744243492</v>
      </c>
      <c r="Z13" s="96">
        <v>2.1913333232552024</v>
      </c>
      <c r="AA13" s="96">
        <v>2.1369294632258518</v>
      </c>
      <c r="AB13" s="96">
        <v>2.0654424358264469</v>
      </c>
      <c r="AC13" s="96">
        <v>1.9607897453657872</v>
      </c>
      <c r="AD13" s="96">
        <v>1.96309109483275</v>
      </c>
      <c r="AE13" s="96">
        <v>2.2067451025166176</v>
      </c>
      <c r="AF13" s="96">
        <v>1.809985902435022</v>
      </c>
      <c r="AG13" s="96">
        <v>1.5749772556786541</v>
      </c>
      <c r="AH13" s="103">
        <v>1.6063762642856296</v>
      </c>
      <c r="AI13" s="103">
        <v>1.5637779869141595</v>
      </c>
      <c r="AJ13" s="103">
        <v>1.5240459132499351</v>
      </c>
      <c r="AK13" s="103">
        <v>1.4833329803909838</v>
      </c>
      <c r="AL13" s="103">
        <v>1.4447777677309892</v>
      </c>
      <c r="AM13" s="103">
        <v>1.4055988865123932</v>
      </c>
      <c r="AN13" s="103">
        <v>1.3665334709196773</v>
      </c>
      <c r="AO13" s="103">
        <v>1.3257500184008455</v>
      </c>
      <c r="AP13" s="103">
        <v>1.2870373749314465</v>
      </c>
      <c r="AQ13" s="103">
        <v>1.2489863841824473</v>
      </c>
      <c r="AR13" s="103">
        <v>1.2762647567915155</v>
      </c>
      <c r="AS13" s="103">
        <v>1.3014919612140454</v>
      </c>
      <c r="AT13" s="103">
        <v>1.3244967268921144</v>
      </c>
      <c r="AU13" s="103">
        <v>1.3457705931064001</v>
      </c>
      <c r="AV13" s="103">
        <v>1.3650972417426801</v>
      </c>
    </row>
    <row r="14" spans="1:48" s="11" customFormat="1" x14ac:dyDescent="0.25">
      <c r="A14" s="67" t="s">
        <v>4</v>
      </c>
      <c r="B14" s="67" t="s">
        <v>53</v>
      </c>
      <c r="C14" s="96">
        <v>3.1407713398192354</v>
      </c>
      <c r="D14" s="96">
        <v>3.4338734947709288</v>
      </c>
      <c r="E14" s="96">
        <v>3.8333528659920657</v>
      </c>
      <c r="F14" s="96">
        <v>4.2353247297495002</v>
      </c>
      <c r="G14" s="96">
        <v>4.2997800608853405</v>
      </c>
      <c r="H14" s="96">
        <v>4.2908945228372932</v>
      </c>
      <c r="I14" s="96">
        <v>4.3697769883833777</v>
      </c>
      <c r="J14" s="96">
        <v>4.5827703442670913</v>
      </c>
      <c r="K14" s="96">
        <v>5.0307170214323982</v>
      </c>
      <c r="L14" s="96">
        <v>5.0491509802892383</v>
      </c>
      <c r="M14" s="96">
        <v>4.9781003847158045</v>
      </c>
      <c r="N14" s="96">
        <v>5.1807511833845021</v>
      </c>
      <c r="O14" s="96">
        <v>5.4141428399917029</v>
      </c>
      <c r="P14" s="96">
        <v>5.4381930661252369</v>
      </c>
      <c r="Q14" s="96">
        <v>5.6317815317163342</v>
      </c>
      <c r="R14" s="96">
        <v>6.1757187993295517</v>
      </c>
      <c r="S14" s="96">
        <v>5.684933062385606</v>
      </c>
      <c r="T14" s="96">
        <v>6.5206222097576347</v>
      </c>
      <c r="U14" s="96">
        <v>6.5729485043402072</v>
      </c>
      <c r="V14" s="96">
        <v>6.741142073809046</v>
      </c>
      <c r="W14" s="96">
        <v>7.0093921989563501</v>
      </c>
      <c r="X14" s="96">
        <v>7.1999597972279572</v>
      </c>
      <c r="Y14" s="96">
        <v>7.08270131918104</v>
      </c>
      <c r="Z14" s="96">
        <v>6.3731699334584597</v>
      </c>
      <c r="AA14" s="96">
        <v>6.5187626658584916</v>
      </c>
      <c r="AB14" s="96">
        <v>6.7335874254173138</v>
      </c>
      <c r="AC14" s="96">
        <v>6.8846172082813597</v>
      </c>
      <c r="AD14" s="96">
        <v>6.7931548909525823</v>
      </c>
      <c r="AE14" s="96">
        <v>6.8899319716976128</v>
      </c>
      <c r="AF14" s="96">
        <v>6.7529676255332367</v>
      </c>
      <c r="AG14" s="96">
        <v>6.8880093104809417</v>
      </c>
      <c r="AH14" s="103">
        <v>6.3114782483266305</v>
      </c>
      <c r="AI14" s="103">
        <v>6.279765023995723</v>
      </c>
      <c r="AJ14" s="103">
        <v>4.6852692939101583</v>
      </c>
      <c r="AK14" s="103">
        <v>4.5668597898287135</v>
      </c>
      <c r="AL14" s="103">
        <v>4.514283948830772</v>
      </c>
      <c r="AM14" s="103">
        <v>4.3640397106195179</v>
      </c>
      <c r="AN14" s="103">
        <v>4.2170122096507114</v>
      </c>
      <c r="AO14" s="103">
        <v>3.6399060656374513</v>
      </c>
      <c r="AP14" s="103">
        <v>3.5025501921101414</v>
      </c>
      <c r="AQ14" s="103">
        <v>3.3803954414937682</v>
      </c>
      <c r="AR14" s="103">
        <v>3.2120760920176741</v>
      </c>
      <c r="AS14" s="103">
        <v>3.1353124333927638</v>
      </c>
      <c r="AT14" s="103">
        <v>3.0818199413341381</v>
      </c>
      <c r="AU14" s="103">
        <v>2.9769081842038281</v>
      </c>
      <c r="AV14" s="103">
        <v>2.8938678342711319</v>
      </c>
    </row>
    <row r="15" spans="1:48" s="11" customFormat="1" x14ac:dyDescent="0.25">
      <c r="A15" s="67"/>
      <c r="B15" s="67" t="s">
        <v>195</v>
      </c>
      <c r="C15" s="96">
        <v>0.44964795976062721</v>
      </c>
      <c r="D15" s="96">
        <v>0.4567008619244956</v>
      </c>
      <c r="E15" s="96">
        <v>0.4720840082333031</v>
      </c>
      <c r="F15" s="96">
        <v>0.52555800673815112</v>
      </c>
      <c r="G15" s="96">
        <v>0.53586799064183532</v>
      </c>
      <c r="H15" s="96">
        <v>0.54031454998261819</v>
      </c>
      <c r="I15" s="96">
        <v>0.55031696938168928</v>
      </c>
      <c r="J15" s="96">
        <v>0.58157054697294708</v>
      </c>
      <c r="K15" s="96">
        <v>0.64362034711955995</v>
      </c>
      <c r="L15" s="96">
        <v>0.65036439670135993</v>
      </c>
      <c r="M15" s="96">
        <v>0.64121260539349034</v>
      </c>
      <c r="N15" s="96">
        <v>0.67047373811191535</v>
      </c>
      <c r="O15" s="96">
        <v>0.69973220336242403</v>
      </c>
      <c r="P15" s="96">
        <v>0.70284049191629749</v>
      </c>
      <c r="Q15" s="96">
        <v>0.73032581609204406</v>
      </c>
      <c r="R15" s="96">
        <v>0.49761998994290263</v>
      </c>
      <c r="S15" s="96">
        <v>0.40080208580052046</v>
      </c>
      <c r="T15" s="96">
        <v>0.34198811943060592</v>
      </c>
      <c r="U15" s="96">
        <v>0.26588145663814106</v>
      </c>
      <c r="V15" s="96">
        <v>0.20133505615918565</v>
      </c>
      <c r="W15" s="96">
        <v>0.20934677799180884</v>
      </c>
      <c r="X15" s="96">
        <v>0.15589401231229363</v>
      </c>
      <c r="Y15" s="96">
        <v>0.14135403229384397</v>
      </c>
      <c r="Z15" s="96">
        <v>0.14848434349894352</v>
      </c>
      <c r="AA15" s="96">
        <v>0.19712004883999573</v>
      </c>
      <c r="AB15" s="96">
        <v>0.15478771799410329</v>
      </c>
      <c r="AC15" s="96">
        <v>0.13504376981027941</v>
      </c>
      <c r="AD15" s="96">
        <v>0.1226125222082397</v>
      </c>
      <c r="AE15" s="96">
        <v>0.24941313981912863</v>
      </c>
      <c r="AF15" s="96">
        <v>0.23156743951597453</v>
      </c>
      <c r="AG15" s="96">
        <v>0.18879668883578793</v>
      </c>
      <c r="AH15" s="103">
        <v>0.18596169245097666</v>
      </c>
      <c r="AI15" s="103">
        <v>0.18087957915040417</v>
      </c>
      <c r="AJ15" s="103">
        <v>0.17334994074122842</v>
      </c>
      <c r="AK15" s="103">
        <v>0.16616837988816463</v>
      </c>
      <c r="AL15" s="103">
        <v>0.15904642022172263</v>
      </c>
      <c r="AM15" s="103">
        <v>0.15203775346549772</v>
      </c>
      <c r="AN15" s="103">
        <v>0.14500951026274367</v>
      </c>
      <c r="AO15" s="103">
        <v>0.13337704646254733</v>
      </c>
      <c r="AP15" s="103">
        <v>0.12655648492783519</v>
      </c>
      <c r="AQ15" s="103">
        <v>0.11976524521965222</v>
      </c>
      <c r="AR15" s="103">
        <v>0.1165840733900128</v>
      </c>
      <c r="AS15" s="103">
        <v>0.1152028538089156</v>
      </c>
      <c r="AT15" s="103">
        <v>0.11370287523906014</v>
      </c>
      <c r="AU15" s="103">
        <v>0.11213396767466295</v>
      </c>
      <c r="AV15" s="103">
        <v>0.11051940886316088</v>
      </c>
    </row>
    <row r="16" spans="1:48" s="11" customFormat="1" x14ac:dyDescent="0.25">
      <c r="A16" s="67" t="s">
        <v>5</v>
      </c>
      <c r="B16" s="67" t="s">
        <v>53</v>
      </c>
      <c r="C16" s="105">
        <v>16.855389795998363</v>
      </c>
      <c r="D16" s="105">
        <v>18.374367998723329</v>
      </c>
      <c r="E16" s="105">
        <v>20.434594294934676</v>
      </c>
      <c r="F16" s="105">
        <v>22.768649621910278</v>
      </c>
      <c r="G16" s="105">
        <v>23.215161044329914</v>
      </c>
      <c r="H16" s="105">
        <v>23.196638276821332</v>
      </c>
      <c r="I16" s="105">
        <v>23.600785216336643</v>
      </c>
      <c r="J16" s="105">
        <v>24.580415043656412</v>
      </c>
      <c r="K16" s="105">
        <v>26.701104534930504</v>
      </c>
      <c r="L16" s="105">
        <v>26.963903720103559</v>
      </c>
      <c r="M16" s="105">
        <v>26.619213775567374</v>
      </c>
      <c r="N16" s="105">
        <v>28.130836756113034</v>
      </c>
      <c r="O16" s="105">
        <v>29.537985625146888</v>
      </c>
      <c r="P16" s="105">
        <v>29.526718695698666</v>
      </c>
      <c r="Q16" s="105">
        <v>30.816886540624818</v>
      </c>
      <c r="R16" s="105">
        <v>27.997845809998598</v>
      </c>
      <c r="S16" s="105">
        <v>27.103233820947032</v>
      </c>
      <c r="T16" s="105">
        <v>27.745341877920364</v>
      </c>
      <c r="U16" s="105">
        <v>26.002490281868671</v>
      </c>
      <c r="V16" s="105">
        <v>25.505919937398431</v>
      </c>
      <c r="W16" s="105">
        <v>26.220161802914134</v>
      </c>
      <c r="X16" s="105">
        <v>26.674931027664623</v>
      </c>
      <c r="Y16" s="105">
        <v>24.801659231366408</v>
      </c>
      <c r="Z16" s="105">
        <v>25.054051417869623</v>
      </c>
      <c r="AA16" s="105">
        <v>25.727616018040731</v>
      </c>
      <c r="AB16" s="105">
        <v>25.202450000333862</v>
      </c>
      <c r="AC16" s="105">
        <v>24.719562434571433</v>
      </c>
      <c r="AD16" s="105">
        <v>24.153348595760537</v>
      </c>
      <c r="AE16" s="105">
        <v>24.901439527522648</v>
      </c>
      <c r="AF16" s="105">
        <v>23.328793359521015</v>
      </c>
      <c r="AG16" s="105">
        <v>24.841817994856275</v>
      </c>
      <c r="AH16" s="107">
        <v>26.884264490391722</v>
      </c>
      <c r="AI16" s="107">
        <v>25.824367951754279</v>
      </c>
      <c r="AJ16" s="107">
        <v>19.538716943191101</v>
      </c>
      <c r="AK16" s="107">
        <v>19.149338230980963</v>
      </c>
      <c r="AL16" s="107">
        <v>18.600957262366059</v>
      </c>
      <c r="AM16" s="107">
        <v>17.761433888306581</v>
      </c>
      <c r="AN16" s="107">
        <v>17.328225977520038</v>
      </c>
      <c r="AO16" s="107">
        <v>16.571049024335693</v>
      </c>
      <c r="AP16" s="107">
        <v>16.082545444834714</v>
      </c>
      <c r="AQ16" s="107">
        <v>15.325777864052901</v>
      </c>
      <c r="AR16" s="107">
        <v>14.377664920930251</v>
      </c>
      <c r="AS16" s="107">
        <v>14.02728941499667</v>
      </c>
      <c r="AT16" s="107">
        <v>13.450054344535062</v>
      </c>
      <c r="AU16" s="107">
        <v>13.04729005636047</v>
      </c>
      <c r="AV16" s="107">
        <v>12.435087714807821</v>
      </c>
    </row>
    <row r="17" spans="1:48" s="11" customFormat="1" x14ac:dyDescent="0.25">
      <c r="A17" s="67"/>
      <c r="B17" s="67" t="s">
        <v>195</v>
      </c>
      <c r="C17" s="105">
        <v>2.5979401074013921</v>
      </c>
      <c r="D17" s="105">
        <v>2.881533509770025</v>
      </c>
      <c r="E17" s="105">
        <v>3.3070101328295016</v>
      </c>
      <c r="F17" s="105">
        <v>3.4392959546475885</v>
      </c>
      <c r="G17" s="105">
        <v>3.3147714353845235</v>
      </c>
      <c r="H17" s="105">
        <v>3.0668734829071953</v>
      </c>
      <c r="I17" s="105">
        <v>2.9124109355699086</v>
      </c>
      <c r="J17" s="105">
        <v>2.7849348145701964</v>
      </c>
      <c r="K17" s="105">
        <v>2.8345042957354987</v>
      </c>
      <c r="L17" s="105">
        <v>2.6074454567410297</v>
      </c>
      <c r="M17" s="105">
        <v>2.5701090679570613</v>
      </c>
      <c r="N17" s="105">
        <v>2.6525369750505332</v>
      </c>
      <c r="O17" s="105">
        <v>2.749477036373972</v>
      </c>
      <c r="P17" s="105">
        <v>2.7266960323446652</v>
      </c>
      <c r="Q17" s="105">
        <v>2.7926515642814373</v>
      </c>
      <c r="R17" s="105">
        <v>2.8381362128509156</v>
      </c>
      <c r="S17" s="105">
        <v>3.0401860572186745</v>
      </c>
      <c r="T17" s="105">
        <v>3.252673481616291</v>
      </c>
      <c r="U17" s="105">
        <v>2.3837092668236219</v>
      </c>
      <c r="V17" s="105">
        <v>1.6660191170263787</v>
      </c>
      <c r="W17" s="105">
        <v>1.7093182349767118</v>
      </c>
      <c r="X17" s="105">
        <v>1.382778436198693</v>
      </c>
      <c r="Y17" s="105">
        <v>1.0988107593897134</v>
      </c>
      <c r="Z17" s="105">
        <v>1.0979160322530401</v>
      </c>
      <c r="AA17" s="105">
        <v>1.0029249771413171</v>
      </c>
      <c r="AB17" s="105">
        <v>0.80668108706563946</v>
      </c>
      <c r="AC17" s="105">
        <v>0.70359059651298483</v>
      </c>
      <c r="AD17" s="105">
        <v>0.64715547317013389</v>
      </c>
      <c r="AE17" s="105">
        <v>0.69333498470381993</v>
      </c>
      <c r="AF17" s="105">
        <v>0.65657820740760875</v>
      </c>
      <c r="AG17" s="105">
        <v>0.49510268789104561</v>
      </c>
      <c r="AH17" s="107">
        <v>0.54281674647272238</v>
      </c>
      <c r="AI17" s="107">
        <v>0.51585700021891934</v>
      </c>
      <c r="AJ17" s="107">
        <v>0.50131611944017018</v>
      </c>
      <c r="AK17" s="107">
        <v>0.48779588069994245</v>
      </c>
      <c r="AL17" s="107">
        <v>0.47617011849745522</v>
      </c>
      <c r="AM17" s="107">
        <v>0.4639315476007157</v>
      </c>
      <c r="AN17" s="107">
        <v>0.45511646315444898</v>
      </c>
      <c r="AO17" s="107">
        <v>0.44093294354524337</v>
      </c>
      <c r="AP17" s="107">
        <v>0.43085655539698753</v>
      </c>
      <c r="AQ17" s="107">
        <v>0.41886854389737671</v>
      </c>
      <c r="AR17" s="107">
        <v>0.40612833591440739</v>
      </c>
      <c r="AS17" s="107">
        <v>0.40141452853589726</v>
      </c>
      <c r="AT17" s="107">
        <v>0.39271978025892951</v>
      </c>
      <c r="AU17" s="107">
        <v>0.38739257620069845</v>
      </c>
      <c r="AV17" s="107">
        <v>0.38036367420173867</v>
      </c>
    </row>
    <row r="18" spans="1:48" s="11" customFormat="1" x14ac:dyDescent="0.25">
      <c r="A18" s="67" t="s">
        <v>169</v>
      </c>
      <c r="B18" s="67" t="s">
        <v>195</v>
      </c>
      <c r="C18" s="95">
        <v>3.5503738386862523E-3</v>
      </c>
      <c r="D18" s="95">
        <v>3.5027829656234999E-3</v>
      </c>
      <c r="E18" s="95">
        <v>3.4551920925607474E-3</v>
      </c>
      <c r="F18" s="95">
        <v>3.4076012194980045E-3</v>
      </c>
      <c r="G18" s="95">
        <v>3.3600103464352521E-3</v>
      </c>
      <c r="H18" s="95">
        <v>3.3124194733724992E-3</v>
      </c>
      <c r="I18" s="95">
        <v>3.2648286003097472E-3</v>
      </c>
      <c r="J18" s="95">
        <v>3.2172377272470039E-3</v>
      </c>
      <c r="K18" s="95">
        <v>3.6723106527525042E-3</v>
      </c>
      <c r="L18" s="95">
        <v>3.8304733552694983E-3</v>
      </c>
      <c r="M18" s="95">
        <v>4.0075776988064953E-3</v>
      </c>
      <c r="N18" s="95">
        <v>4.4735420678985042E-3</v>
      </c>
      <c r="O18" s="95">
        <v>4.3707836653649962E-3</v>
      </c>
      <c r="P18" s="95">
        <v>4.7581402242239989E-3</v>
      </c>
      <c r="Q18" s="95">
        <v>5.1019310087369943E-3</v>
      </c>
      <c r="R18" s="95">
        <v>5.4557718072958811E-3</v>
      </c>
      <c r="S18" s="95">
        <v>5.8170213753042559E-3</v>
      </c>
      <c r="T18" s="95">
        <v>6.0928281668525342E-3</v>
      </c>
      <c r="U18" s="95">
        <v>6.8213473618474758E-3</v>
      </c>
      <c r="V18" s="95">
        <v>7.5814395919189259E-3</v>
      </c>
      <c r="W18" s="95">
        <v>7.7225381804877282E-3</v>
      </c>
      <c r="X18" s="95">
        <v>6.0576156783747025E-3</v>
      </c>
      <c r="Y18" s="95">
        <v>5.9925376340804574E-3</v>
      </c>
      <c r="Z18" s="95">
        <v>6.0258291145002694E-3</v>
      </c>
      <c r="AA18" s="95">
        <v>5.547953533296927E-3</v>
      </c>
      <c r="AB18" s="95">
        <v>5.2316897482468094E-3</v>
      </c>
      <c r="AC18" s="95">
        <v>5.2237095504967393E-3</v>
      </c>
      <c r="AD18" s="95">
        <v>5.197461431667375E-3</v>
      </c>
      <c r="AE18" s="95">
        <v>4.7929346906099429E-3</v>
      </c>
      <c r="AF18" s="95">
        <v>5.411826658030066E-3</v>
      </c>
      <c r="AG18" s="95">
        <v>4.7935927382508009E-3</v>
      </c>
      <c r="AH18" s="109">
        <v>4.7935927382508009E-3</v>
      </c>
      <c r="AI18" s="109">
        <v>4.7935927382508009E-3</v>
      </c>
      <c r="AJ18" s="109">
        <v>4.7935927382508009E-3</v>
      </c>
      <c r="AK18" s="109">
        <v>4.7935927382508009E-3</v>
      </c>
      <c r="AL18" s="109">
        <v>4.7935927382508009E-3</v>
      </c>
      <c r="AM18" s="109">
        <v>4.7935927382508009E-3</v>
      </c>
      <c r="AN18" s="109">
        <v>4.7935927382508009E-3</v>
      </c>
      <c r="AO18" s="109">
        <v>4.7935927382508009E-3</v>
      </c>
      <c r="AP18" s="109">
        <v>4.7935927382508009E-3</v>
      </c>
      <c r="AQ18" s="109">
        <v>4.7935927382508009E-3</v>
      </c>
      <c r="AR18" s="109">
        <v>4.7935927382508009E-3</v>
      </c>
      <c r="AS18" s="109">
        <v>4.7935927382508009E-3</v>
      </c>
      <c r="AT18" s="109">
        <v>4.7935927382508009E-3</v>
      </c>
      <c r="AU18" s="109">
        <v>4.7935927382508009E-3</v>
      </c>
      <c r="AV18" s="109">
        <v>4.7935927382508009E-3</v>
      </c>
    </row>
    <row r="19" spans="1:48" s="11" customFormat="1" x14ac:dyDescent="0.25">
      <c r="A19" s="67" t="s">
        <v>170</v>
      </c>
      <c r="B19" s="67" t="s">
        <v>195</v>
      </c>
      <c r="C19" s="96">
        <v>0.36766778003549999</v>
      </c>
      <c r="D19" s="96">
        <v>0.37175297759144998</v>
      </c>
      <c r="E19" s="96">
        <v>0.37583817514739998</v>
      </c>
      <c r="F19" s="96">
        <v>0.37992337270335003</v>
      </c>
      <c r="G19" s="96">
        <v>0.38400857025929991</v>
      </c>
      <c r="H19" s="96">
        <v>0.38809376781525001</v>
      </c>
      <c r="I19" s="96">
        <v>0.39217896537120001</v>
      </c>
      <c r="J19" s="96">
        <v>0.39626416292715</v>
      </c>
      <c r="K19" s="96">
        <v>0.40034936048310005</v>
      </c>
      <c r="L19" s="96">
        <v>0.40443455803904993</v>
      </c>
      <c r="M19" s="96">
        <v>0.40851975559500003</v>
      </c>
      <c r="N19" s="96">
        <v>0.42213708078150003</v>
      </c>
      <c r="O19" s="96">
        <v>0.43575440596800002</v>
      </c>
      <c r="P19" s="96">
        <v>0.44810216085937499</v>
      </c>
      <c r="Q19" s="96">
        <v>0.46168101421875002</v>
      </c>
      <c r="R19" s="96">
        <v>0.47525986757812494</v>
      </c>
      <c r="S19" s="96">
        <v>0.48883872093749992</v>
      </c>
      <c r="T19" s="96">
        <v>0.50241757429687495</v>
      </c>
      <c r="U19" s="96">
        <v>0.51599642765625009</v>
      </c>
      <c r="V19" s="96">
        <v>0.48204929425781257</v>
      </c>
      <c r="W19" s="96">
        <v>0.44810216085937499</v>
      </c>
      <c r="X19" s="96">
        <v>0.42094445414062498</v>
      </c>
      <c r="Y19" s="96">
        <v>0.42094445414062498</v>
      </c>
      <c r="Z19" s="96">
        <v>0.40736560078125</v>
      </c>
      <c r="AA19" s="96">
        <v>0.40736560078125</v>
      </c>
      <c r="AB19" s="96">
        <v>0.42094445414062498</v>
      </c>
      <c r="AC19" s="96">
        <v>0.44131273417968747</v>
      </c>
      <c r="AD19" s="96">
        <v>0.46168101421875002</v>
      </c>
      <c r="AE19" s="96">
        <v>0.47525986757812494</v>
      </c>
      <c r="AF19" s="96">
        <v>0.47525986757812494</v>
      </c>
      <c r="AG19" s="96">
        <v>0.53524703234568372</v>
      </c>
      <c r="AH19" s="103">
        <v>0.53587393282863149</v>
      </c>
      <c r="AI19" s="103">
        <v>0.53587393282863149</v>
      </c>
      <c r="AJ19" s="103">
        <v>0.53587393282863149</v>
      </c>
      <c r="AK19" s="103">
        <v>0.53587393282863149</v>
      </c>
      <c r="AL19" s="103">
        <v>0.53587393282863149</v>
      </c>
      <c r="AM19" s="103">
        <v>0.53587393282863149</v>
      </c>
      <c r="AN19" s="103">
        <v>0.53587393282863149</v>
      </c>
      <c r="AO19" s="103">
        <v>0.53587393282863149</v>
      </c>
      <c r="AP19" s="103">
        <v>0.53587393282863149</v>
      </c>
      <c r="AQ19" s="103">
        <v>0.53587393282863149</v>
      </c>
      <c r="AR19" s="103">
        <v>0.53587393282863149</v>
      </c>
      <c r="AS19" s="103">
        <v>0.53587393282863149</v>
      </c>
      <c r="AT19" s="103">
        <v>0.53587393282863149</v>
      </c>
      <c r="AU19" s="103">
        <v>0.53587393282863149</v>
      </c>
      <c r="AV19" s="103">
        <v>0.53587393282863149</v>
      </c>
    </row>
    <row r="20" spans="1:48" s="11" customFormat="1" x14ac:dyDescent="0.25">
      <c r="A20" s="67" t="s">
        <v>50</v>
      </c>
      <c r="B20" s="67" t="s">
        <v>53</v>
      </c>
      <c r="C20" s="96">
        <v>1.7173302404469119E-2</v>
      </c>
      <c r="D20" s="96">
        <v>1.391043724787808E-2</v>
      </c>
      <c r="E20" s="96">
        <v>1.264127121994464E-2</v>
      </c>
      <c r="F20" s="96">
        <v>1.358417508529536E-2</v>
      </c>
      <c r="G20" s="96">
        <v>1.6424023670308797E-2</v>
      </c>
      <c r="H20" s="96">
        <v>1.051168919463936E-2</v>
      </c>
      <c r="I20" s="96">
        <v>1.006816515187392E-2</v>
      </c>
      <c r="J20" s="96">
        <v>7.3811630168640003E-3</v>
      </c>
      <c r="K20" s="96">
        <v>5.8278365701919998E-3</v>
      </c>
      <c r="L20" s="96">
        <v>4.8210404098147199E-3</v>
      </c>
      <c r="M20" s="96">
        <v>4.7384144199100796E-3</v>
      </c>
      <c r="N20" s="96">
        <v>4.7508817411036804E-3</v>
      </c>
      <c r="O20" s="96">
        <v>3.8457614920233596E-3</v>
      </c>
      <c r="P20" s="96">
        <v>6.9046671316895999E-3</v>
      </c>
      <c r="Q20" s="96">
        <v>5.7932994074155206E-3</v>
      </c>
      <c r="R20" s="96">
        <v>6.9928807206585597E-3</v>
      </c>
      <c r="S20" s="96">
        <v>8.9147454206428799E-3</v>
      </c>
      <c r="T20" s="96">
        <v>9.9798709654425593E-3</v>
      </c>
      <c r="U20" s="96">
        <v>1.0572587302717441E-2</v>
      </c>
      <c r="V20" s="96">
        <v>8.6710940415590399E-3</v>
      </c>
      <c r="W20" s="96">
        <v>9.1488873176064009E-3</v>
      </c>
      <c r="X20" s="96">
        <v>1.041561125998848E-2</v>
      </c>
      <c r="Y20" s="96">
        <v>7.1187433685222399E-3</v>
      </c>
      <c r="Z20" s="96">
        <v>7.2524831101632003E-3</v>
      </c>
      <c r="AA20" s="96">
        <v>4.1795084547216E-3</v>
      </c>
      <c r="AB20" s="96">
        <v>4.5578451469823998E-3</v>
      </c>
      <c r="AC20" s="96">
        <v>3.7136180893593603E-3</v>
      </c>
      <c r="AD20" s="96">
        <v>1.8715805402112001E-3</v>
      </c>
      <c r="AE20" s="96">
        <v>1.69488898854912E-3</v>
      </c>
      <c r="AF20" s="96">
        <v>1.69162435233792E-3</v>
      </c>
      <c r="AG20" s="96">
        <v>1.8022716391679998E-4</v>
      </c>
      <c r="AH20" s="103">
        <v>3.4700315569919998E-4</v>
      </c>
      <c r="AI20" s="103">
        <v>4.7328269788799999E-4</v>
      </c>
      <c r="AJ20" s="103">
        <v>5.9637907929599996E-4</v>
      </c>
      <c r="AK20" s="103">
        <v>7.164738637055999E-4</v>
      </c>
      <c r="AL20" s="103">
        <v>8.3284465904640004E-4</v>
      </c>
      <c r="AM20" s="103">
        <v>9.4604774584319991E-4</v>
      </c>
      <c r="AN20" s="103">
        <v>1.060429065696E-3</v>
      </c>
      <c r="AO20" s="103">
        <v>1.1690621534592E-3</v>
      </c>
      <c r="AP20" s="103">
        <v>1.2769419446784001E-3</v>
      </c>
      <c r="AQ20" s="103">
        <v>1.3817274254784E-3</v>
      </c>
      <c r="AR20" s="103">
        <v>1.3623928141823999E-3</v>
      </c>
      <c r="AS20" s="103">
        <v>1.3434290565696001E-3</v>
      </c>
      <c r="AT20" s="103">
        <v>1.3248979615872001E-3</v>
      </c>
      <c r="AU20" s="103">
        <v>1.3067802139391999E-3</v>
      </c>
      <c r="AV20" s="103">
        <v>1.2890680875072E-3</v>
      </c>
    </row>
    <row r="21" spans="1:48" s="11" customFormat="1" x14ac:dyDescent="0.25">
      <c r="A21" s="67"/>
      <c r="B21" s="67" t="s">
        <v>195</v>
      </c>
      <c r="C21" s="96">
        <v>0.50453405923896133</v>
      </c>
      <c r="D21" s="96">
        <v>0.51271777102236449</v>
      </c>
      <c r="E21" s="96">
        <v>0.54647988400247116</v>
      </c>
      <c r="F21" s="96">
        <v>0.59018101056094763</v>
      </c>
      <c r="G21" s="96">
        <v>0.66168997297381182</v>
      </c>
      <c r="H21" s="96">
        <v>0.63372016332862335</v>
      </c>
      <c r="I21" s="96">
        <v>0.61824447915686931</v>
      </c>
      <c r="J21" s="96">
        <v>0.61987600040211055</v>
      </c>
      <c r="K21" s="96">
        <v>0.62231398254362769</v>
      </c>
      <c r="L21" s="96">
        <v>0.66443381022357861</v>
      </c>
      <c r="M21" s="96">
        <v>0.66489740731620739</v>
      </c>
      <c r="N21" s="96">
        <v>0.6790063798620839</v>
      </c>
      <c r="O21" s="96">
        <v>0.66676923769591712</v>
      </c>
      <c r="P21" s="96">
        <v>0.68945087330018939</v>
      </c>
      <c r="Q21" s="96">
        <v>0.71086844528402282</v>
      </c>
      <c r="R21" s="96">
        <v>0.66680437134860626</v>
      </c>
      <c r="S21" s="96">
        <v>0.59276315996575424</v>
      </c>
      <c r="T21" s="96">
        <v>0.58542735948076163</v>
      </c>
      <c r="U21" s="96">
        <v>0.60326723798027126</v>
      </c>
      <c r="V21" s="96">
        <v>0.57672968577946326</v>
      </c>
      <c r="W21" s="96">
        <v>0.59139033218941783</v>
      </c>
      <c r="X21" s="96">
        <v>0.5731097005840573</v>
      </c>
      <c r="Y21" s="96">
        <v>0.5791896601592943</v>
      </c>
      <c r="Z21" s="96">
        <v>0.54192851131068864</v>
      </c>
      <c r="AA21" s="96">
        <v>0.52566800465948049</v>
      </c>
      <c r="AB21" s="96">
        <v>0.53555110023853658</v>
      </c>
      <c r="AC21" s="96">
        <v>0.56315321309867949</v>
      </c>
      <c r="AD21" s="96">
        <v>0.54931972044985133</v>
      </c>
      <c r="AE21" s="96">
        <v>0.56785540414595825</v>
      </c>
      <c r="AF21" s="96">
        <v>0.59030902834656551</v>
      </c>
      <c r="AG21" s="96">
        <v>0.59628108891866294</v>
      </c>
      <c r="AH21" s="103">
        <v>0.64258575126224837</v>
      </c>
      <c r="AI21" s="103">
        <v>0.64476839596906532</v>
      </c>
      <c r="AJ21" s="103">
        <v>0.64667141692757901</v>
      </c>
      <c r="AK21" s="103">
        <v>0.64810532170013446</v>
      </c>
      <c r="AL21" s="103">
        <v>0.64919339668988441</v>
      </c>
      <c r="AM21" s="103">
        <v>0.65005783902415559</v>
      </c>
      <c r="AN21" s="103">
        <v>0.65167919717217837</v>
      </c>
      <c r="AO21" s="103">
        <v>0.65246577560034791</v>
      </c>
      <c r="AP21" s="103">
        <v>0.65348849168166045</v>
      </c>
      <c r="AQ21" s="103">
        <v>0.65427547392122287</v>
      </c>
      <c r="AR21" s="103">
        <v>0.64930494009739437</v>
      </c>
      <c r="AS21" s="103">
        <v>0.64427236471264404</v>
      </c>
      <c r="AT21" s="103">
        <v>0.63920851338097839</v>
      </c>
      <c r="AU21" s="103">
        <v>0.63413040895414929</v>
      </c>
      <c r="AV21" s="103">
        <v>0.6290520275451017</v>
      </c>
    </row>
    <row r="22" spans="1:48" s="11" customFormat="1" x14ac:dyDescent="0.25">
      <c r="A22" s="67" t="s">
        <v>13</v>
      </c>
      <c r="B22" s="67" t="s">
        <v>53</v>
      </c>
      <c r="C22" s="96">
        <v>0.71388727389873152</v>
      </c>
      <c r="D22" s="96">
        <v>0.67265606063060635</v>
      </c>
      <c r="E22" s="96">
        <v>0.72761552997708001</v>
      </c>
      <c r="F22" s="96">
        <v>0.49532902181673266</v>
      </c>
      <c r="G22" s="96">
        <v>0.59530122770813076</v>
      </c>
      <c r="H22" s="96">
        <v>0.60907201564304991</v>
      </c>
      <c r="I22" s="96">
        <v>0.63660470155339888</v>
      </c>
      <c r="J22" s="96">
        <v>0.7401862493128577</v>
      </c>
      <c r="K22" s="96">
        <v>0.79049629282225542</v>
      </c>
      <c r="L22" s="96">
        <v>0.70980065885345989</v>
      </c>
      <c r="M22" s="96">
        <v>0.72954939284367537</v>
      </c>
      <c r="N22" s="96">
        <v>0.80028835868199588</v>
      </c>
      <c r="O22" s="96">
        <v>0.74398685860582281</v>
      </c>
      <c r="P22" s="96">
        <v>0.78012262496922324</v>
      </c>
      <c r="Q22" s="96">
        <v>0.85607132110480888</v>
      </c>
      <c r="R22" s="96">
        <v>1.0058054949021757</v>
      </c>
      <c r="S22" s="96">
        <v>1.1454616827358348</v>
      </c>
      <c r="T22" s="96">
        <v>1.2819782563379516</v>
      </c>
      <c r="U22" s="96">
        <v>1.3054705619728029</v>
      </c>
      <c r="V22" s="96">
        <v>1.3462356957835473</v>
      </c>
      <c r="W22" s="96">
        <v>1.3712664949113109</v>
      </c>
      <c r="X22" s="96">
        <v>1.4630431270062125</v>
      </c>
      <c r="Y22" s="96">
        <v>1.5647950289232944</v>
      </c>
      <c r="Z22" s="96">
        <v>1.4162122788539413</v>
      </c>
      <c r="AA22" s="96">
        <v>1.5054273682777093</v>
      </c>
      <c r="AB22" s="96">
        <v>1.5376890079471461</v>
      </c>
      <c r="AC22" s="96">
        <v>1.4044060102123033</v>
      </c>
      <c r="AD22" s="96">
        <v>1.4769828623616852</v>
      </c>
      <c r="AE22" s="96">
        <v>1.3150925293835711</v>
      </c>
      <c r="AF22" s="96">
        <v>1.0607685367256725</v>
      </c>
      <c r="AG22" s="96">
        <v>0.95492764221712456</v>
      </c>
      <c r="AH22" s="103">
        <v>0</v>
      </c>
      <c r="AI22" s="103">
        <v>0</v>
      </c>
      <c r="AJ22" s="103">
        <v>9.5191398932450974E-2</v>
      </c>
      <c r="AK22" s="103">
        <v>9.5090943836030492E-2</v>
      </c>
      <c r="AL22" s="103">
        <v>9.4990489468052483E-2</v>
      </c>
      <c r="AM22" s="103">
        <v>9.4890033945334629E-2</v>
      </c>
      <c r="AN22" s="103">
        <v>9.4789578848914133E-2</v>
      </c>
      <c r="AO22" s="103">
        <v>9.4689123752493637E-2</v>
      </c>
      <c r="AP22" s="103">
        <v>9.4588668656073155E-2</v>
      </c>
      <c r="AQ22" s="103">
        <v>9.4488213559652645E-2</v>
      </c>
      <c r="AR22" s="103">
        <v>9.4488213559652645E-2</v>
      </c>
      <c r="AS22" s="103">
        <v>9.4488213559652645E-2</v>
      </c>
      <c r="AT22" s="103">
        <v>9.4488213559652645E-2</v>
      </c>
      <c r="AU22" s="103">
        <v>9.4488213559652645E-2</v>
      </c>
      <c r="AV22" s="103">
        <v>9.4488213559652645E-2</v>
      </c>
    </row>
    <row r="23" spans="1:48" s="11" customFormat="1" x14ac:dyDescent="0.25">
      <c r="A23" s="67"/>
      <c r="B23" s="67" t="s">
        <v>195</v>
      </c>
      <c r="C23" s="96">
        <v>0.13126549538527005</v>
      </c>
      <c r="D23" s="96">
        <v>0.11924739926345175</v>
      </c>
      <c r="E23" s="96">
        <v>0.12916399758650002</v>
      </c>
      <c r="F23" s="96">
        <v>8.502663485066482E-2</v>
      </c>
      <c r="G23" s="96">
        <v>9.9053296373908709E-2</v>
      </c>
      <c r="H23" s="96">
        <v>9.8066517461626715E-2</v>
      </c>
      <c r="I23" s="96">
        <v>0.10017887559473077</v>
      </c>
      <c r="J23" s="96">
        <v>0.11343992739142122</v>
      </c>
      <c r="K23" s="96">
        <v>0.11813174097480862</v>
      </c>
      <c r="L23" s="96">
        <v>0.10309379779147844</v>
      </c>
      <c r="M23" s="96">
        <v>9.003770997831391E-2</v>
      </c>
      <c r="N23" s="96">
        <v>8.1295442792549744E-2</v>
      </c>
      <c r="O23" s="96">
        <v>7.6849712066697481E-2</v>
      </c>
      <c r="P23" s="96">
        <v>6.6578292031457334E-2</v>
      </c>
      <c r="Q23" s="96">
        <v>6.0937003643662786E-2</v>
      </c>
      <c r="R23" s="96">
        <v>4.7425048783277711E-2</v>
      </c>
      <c r="S23" s="96">
        <v>3.4022397359716551E-2</v>
      </c>
      <c r="T23" s="96">
        <v>1.8711705492867069E-2</v>
      </c>
      <c r="U23" s="96">
        <v>1.1413689173040583E-2</v>
      </c>
      <c r="V23" s="96">
        <v>5.4044079664062501E-3</v>
      </c>
      <c r="W23" s="96">
        <v>0</v>
      </c>
      <c r="X23" s="96">
        <v>0</v>
      </c>
      <c r="Y23" s="96">
        <v>0</v>
      </c>
      <c r="Z23" s="96">
        <v>0.17328305530497201</v>
      </c>
      <c r="AA23" s="96">
        <v>0.18259792848503256</v>
      </c>
      <c r="AB23" s="96">
        <v>0.18781849987884155</v>
      </c>
      <c r="AC23" s="96">
        <v>0.18073767392814805</v>
      </c>
      <c r="AD23" s="96">
        <v>0.18975136852831362</v>
      </c>
      <c r="AE23" s="96">
        <v>0.18718055278215764</v>
      </c>
      <c r="AF23" s="96">
        <v>0.13792752938744915</v>
      </c>
      <c r="AG23" s="96">
        <v>0.12374005145910962</v>
      </c>
      <c r="AH23" s="103" t="s">
        <v>37</v>
      </c>
      <c r="AI23" s="103" t="s">
        <v>37</v>
      </c>
      <c r="AJ23" s="103">
        <v>1.2430536150890389E-2</v>
      </c>
      <c r="AK23" s="103">
        <v>1.244937981921687E-2</v>
      </c>
      <c r="AL23" s="103">
        <v>1.2468223487543345E-2</v>
      </c>
      <c r="AM23" s="103">
        <v>1.2487067099192534E-2</v>
      </c>
      <c r="AN23" s="103">
        <v>1.2505910767519009E-2</v>
      </c>
      <c r="AO23" s="103">
        <v>1.2524754435845485E-2</v>
      </c>
      <c r="AP23" s="103">
        <v>1.2543598104171961E-2</v>
      </c>
      <c r="AQ23" s="103">
        <v>1.2562441772498439E-2</v>
      </c>
      <c r="AR23" s="103">
        <v>1.2562441772498439E-2</v>
      </c>
      <c r="AS23" s="103">
        <v>1.2562441772498439E-2</v>
      </c>
      <c r="AT23" s="103">
        <v>1.2562441772498439E-2</v>
      </c>
      <c r="AU23" s="103">
        <v>1.2562441772498439E-2</v>
      </c>
      <c r="AV23" s="103">
        <v>1.2562441772498439E-2</v>
      </c>
    </row>
    <row r="24" spans="1:48" s="11" customFormat="1" x14ac:dyDescent="0.25">
      <c r="A24" s="67" t="s">
        <v>171</v>
      </c>
      <c r="B24" s="67" t="s">
        <v>195</v>
      </c>
      <c r="C24" s="95">
        <v>3.2571648000000002E-3</v>
      </c>
      <c r="D24" s="95">
        <v>3.2571648000000002E-3</v>
      </c>
      <c r="E24" s="95">
        <v>3.2571648000000002E-3</v>
      </c>
      <c r="F24" s="95">
        <v>3.2571648000000002E-3</v>
      </c>
      <c r="G24" s="95">
        <v>3.2571648000000002E-3</v>
      </c>
      <c r="H24" s="95">
        <v>3.2571648000000002E-3</v>
      </c>
      <c r="I24" s="95">
        <v>3.2571648000000002E-3</v>
      </c>
      <c r="J24" s="95">
        <v>3.2571648000000002E-3</v>
      </c>
      <c r="K24" s="95">
        <v>3.2571648000000002E-3</v>
      </c>
      <c r="L24" s="95">
        <v>3.2571648000000002E-3</v>
      </c>
      <c r="M24" s="95">
        <v>3.2571648000000002E-3</v>
      </c>
      <c r="N24" s="95">
        <v>3.4675776460800002E-3</v>
      </c>
      <c r="O24" s="95">
        <v>3.2229645696E-3</v>
      </c>
      <c r="P24" s="95">
        <v>3.1532612428800001E-3</v>
      </c>
      <c r="Q24" s="95">
        <v>3.1529355263999999E-3</v>
      </c>
      <c r="R24" s="95">
        <v>3.1294839398400003E-3</v>
      </c>
      <c r="S24" s="95">
        <v>3.1294839398400003E-3</v>
      </c>
      <c r="T24" s="95">
        <v>3.16368417024E-3</v>
      </c>
      <c r="U24" s="95">
        <v>3.1158038476799999E-3</v>
      </c>
      <c r="V24" s="95">
        <v>3.0936551270399999E-3</v>
      </c>
      <c r="W24" s="95">
        <v>3.0975637248000002E-3</v>
      </c>
      <c r="X24" s="95">
        <v>2.63081200896E-3</v>
      </c>
      <c r="Y24" s="95">
        <v>2.3386443263999999E-3</v>
      </c>
      <c r="Z24" s="95">
        <v>2.5536172032E-3</v>
      </c>
      <c r="AA24" s="95">
        <v>2.3979247257599999E-3</v>
      </c>
      <c r="AB24" s="95">
        <v>2.4787024128000001E-3</v>
      </c>
      <c r="AC24" s="95">
        <v>2.3871760819199998E-3</v>
      </c>
      <c r="AD24" s="95">
        <v>2.29564975104E-3</v>
      </c>
      <c r="AE24" s="95">
        <v>2.4956396697600001E-3</v>
      </c>
      <c r="AF24" s="95">
        <v>2.5311427660799999E-3</v>
      </c>
      <c r="AG24" s="95">
        <v>2.1884890291199999E-3</v>
      </c>
      <c r="AH24" s="109">
        <v>2.1884890291199999E-3</v>
      </c>
      <c r="AI24" s="109">
        <v>2.1884890291199999E-3</v>
      </c>
      <c r="AJ24" s="109">
        <v>2.1884890291199999E-3</v>
      </c>
      <c r="AK24" s="109">
        <v>2.1884890291199999E-3</v>
      </c>
      <c r="AL24" s="109">
        <v>2.1884890291199999E-3</v>
      </c>
      <c r="AM24" s="109">
        <v>2.1884890291199999E-3</v>
      </c>
      <c r="AN24" s="109">
        <v>2.1884890291199999E-3</v>
      </c>
      <c r="AO24" s="109">
        <v>2.1884890291199999E-3</v>
      </c>
      <c r="AP24" s="109">
        <v>2.1884890291199999E-3</v>
      </c>
      <c r="AQ24" s="109">
        <v>2.1884890291199999E-3</v>
      </c>
      <c r="AR24" s="109">
        <v>2.1884890291199999E-3</v>
      </c>
      <c r="AS24" s="109">
        <v>2.1884890291199999E-3</v>
      </c>
      <c r="AT24" s="109">
        <v>2.1884890291199999E-3</v>
      </c>
      <c r="AU24" s="109">
        <v>2.1884890291199999E-3</v>
      </c>
      <c r="AV24" s="109">
        <v>2.1884890291199999E-3</v>
      </c>
    </row>
    <row r="25" spans="1:48" s="11" customFormat="1" x14ac:dyDescent="0.25">
      <c r="A25" s="68" t="s">
        <v>196</v>
      </c>
      <c r="B25" s="68"/>
      <c r="C25" s="102">
        <f>SUM(C7:C24)</f>
        <v>74.212739292017531</v>
      </c>
      <c r="D25" s="102">
        <f t="shared" ref="D25:AG25" si="0">SUM(D7:D24)</f>
        <v>77.353337781887845</v>
      </c>
      <c r="E25" s="102">
        <f t="shared" si="0"/>
        <v>82.10816787966958</v>
      </c>
      <c r="F25" s="102">
        <f t="shared" si="0"/>
        <v>85.972352293163382</v>
      </c>
      <c r="G25" s="102">
        <f t="shared" si="0"/>
        <v>84.858876891643007</v>
      </c>
      <c r="H25" s="102">
        <f t="shared" si="0"/>
        <v>85.820345301757058</v>
      </c>
      <c r="I25" s="102">
        <f t="shared" si="0"/>
        <v>86.947208441857384</v>
      </c>
      <c r="J25" s="102">
        <f t="shared" si="0"/>
        <v>89.625692136585528</v>
      </c>
      <c r="K25" s="102">
        <f t="shared" si="0"/>
        <v>93.700411576051863</v>
      </c>
      <c r="L25" s="102">
        <f t="shared" si="0"/>
        <v>92.050691840189629</v>
      </c>
      <c r="M25" s="102">
        <f t="shared" si="0"/>
        <v>95.140796530200276</v>
      </c>
      <c r="N25" s="102">
        <f t="shared" si="0"/>
        <v>99.127110201233023</v>
      </c>
      <c r="O25" s="102">
        <f t="shared" si="0"/>
        <v>102.5730941640733</v>
      </c>
      <c r="P25" s="102">
        <f t="shared" si="0"/>
        <v>104.52647598608949</v>
      </c>
      <c r="Q25" s="102">
        <f t="shared" si="0"/>
        <v>106.65035295950877</v>
      </c>
      <c r="R25" s="102">
        <f t="shared" si="0"/>
        <v>100.91576134042154</v>
      </c>
      <c r="S25" s="102">
        <f t="shared" si="0"/>
        <v>96.240242672054677</v>
      </c>
      <c r="T25" s="102">
        <f t="shared" si="0"/>
        <v>95.678298575617134</v>
      </c>
      <c r="U25" s="102">
        <f t="shared" si="0"/>
        <v>92.45575017995607</v>
      </c>
      <c r="V25" s="102">
        <f t="shared" si="0"/>
        <v>91.703589094906789</v>
      </c>
      <c r="W25" s="102">
        <f t="shared" si="0"/>
        <v>93.560269801715222</v>
      </c>
      <c r="X25" s="102">
        <f t="shared" si="0"/>
        <v>93.063277315330282</v>
      </c>
      <c r="Y25" s="102">
        <f t="shared" si="0"/>
        <v>91.043093228701935</v>
      </c>
      <c r="Z25" s="102">
        <f t="shared" si="0"/>
        <v>89.20711486353386</v>
      </c>
      <c r="AA25" s="102">
        <f t="shared" si="0"/>
        <v>89.902131001505822</v>
      </c>
      <c r="AB25" s="102">
        <f t="shared" si="0"/>
        <v>89.203482285895589</v>
      </c>
      <c r="AC25" s="102">
        <f t="shared" si="0"/>
        <v>88.624102623456139</v>
      </c>
      <c r="AD25" s="102">
        <f t="shared" si="0"/>
        <v>88.084083442642267</v>
      </c>
      <c r="AE25" s="102">
        <f t="shared" si="0"/>
        <v>89.495943967533265</v>
      </c>
      <c r="AF25" s="102">
        <f t="shared" si="0"/>
        <v>85.929839469338688</v>
      </c>
      <c r="AG25" s="102">
        <f t="shared" si="0"/>
        <v>87.909693825397383</v>
      </c>
      <c r="AH25" s="104">
        <f>SUM(AH7:AH24)</f>
        <v>86.018352654664298</v>
      </c>
      <c r="AI25" s="104">
        <f t="shared" ref="AI25" si="1">SUM(AI7:AI24)</f>
        <v>84.290478806912191</v>
      </c>
      <c r="AJ25" s="104">
        <f t="shared" ref="AJ25" si="2">SUM(AJ7:AJ24)</f>
        <v>73.484172288646704</v>
      </c>
      <c r="AK25" s="104">
        <f t="shared" ref="AK25" si="3">SUM(AK7:AK24)</f>
        <v>72.195669321048044</v>
      </c>
      <c r="AL25" s="104">
        <f t="shared" ref="AL25" si="4">SUM(AL7:AL24)</f>
        <v>71.092411151779444</v>
      </c>
      <c r="AM25" s="104">
        <f t="shared" ref="AM25" si="5">SUM(AM7:AM24)</f>
        <v>69.205715165605355</v>
      </c>
      <c r="AN25" s="104">
        <f t="shared" ref="AN25" si="6">SUM(AN7:AN24)</f>
        <v>67.950901441013201</v>
      </c>
      <c r="AO25" s="104">
        <f t="shared" ref="AO25" si="7">SUM(AO7:AO24)</f>
        <v>65.85557211870298</v>
      </c>
      <c r="AP25" s="104">
        <f t="shared" ref="AP25" si="8">SUM(AP7:AP24)</f>
        <v>64.460353580178818</v>
      </c>
      <c r="AQ25" s="104">
        <f t="shared" ref="AQ25" si="9">SUM(AQ7:AQ24)</f>
        <v>62.824328495013468</v>
      </c>
      <c r="AR25" s="104">
        <f t="shared" ref="AR25" si="10">SUM(AR7:AR24)</f>
        <v>61.548667881462663</v>
      </c>
      <c r="AS25" s="104">
        <f t="shared" ref="AS25" si="11">SUM(AS7:AS24)</f>
        <v>61.142305968337546</v>
      </c>
      <c r="AT25" s="104">
        <f t="shared" ref="AT25" si="12">SUM(AT7:AT24)</f>
        <v>60.690758768911181</v>
      </c>
      <c r="AU25" s="104">
        <f t="shared" ref="AU25" si="13">SUM(AU7:AU24)</f>
        <v>59.955914344587519</v>
      </c>
      <c r="AV25" s="104">
        <f t="shared" ref="AV25" si="14">SUM(AV7:AV24)</f>
        <v>59.185378262486104</v>
      </c>
    </row>
    <row r="26" spans="1:48" s="11" customFormat="1" x14ac:dyDescent="0.25">
      <c r="A26" s="69"/>
      <c r="B26" s="69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48" s="11" customFormat="1" ht="16.5" x14ac:dyDescent="0.3">
      <c r="A27" s="28" t="s">
        <v>197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</row>
    <row r="28" spans="1:48" s="11" customForma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</row>
    <row r="29" spans="1:48" s="11" customFormat="1" x14ac:dyDescent="0.25">
      <c r="A29" s="5"/>
      <c r="B29" s="5"/>
      <c r="C29" s="29">
        <v>1990</v>
      </c>
      <c r="D29" s="29">
        <v>1991</v>
      </c>
      <c r="E29" s="29">
        <v>1992</v>
      </c>
      <c r="F29" s="29">
        <v>1993</v>
      </c>
      <c r="G29" s="29">
        <v>1994</v>
      </c>
      <c r="H29" s="29">
        <v>1995</v>
      </c>
      <c r="I29" s="29">
        <v>1996</v>
      </c>
      <c r="J29" s="29">
        <v>1997</v>
      </c>
      <c r="K29" s="29">
        <v>1998</v>
      </c>
      <c r="L29" s="29">
        <v>1999</v>
      </c>
      <c r="M29" s="29">
        <v>2000</v>
      </c>
      <c r="N29" s="29">
        <v>2001</v>
      </c>
      <c r="O29" s="29">
        <v>2002</v>
      </c>
      <c r="P29" s="29">
        <v>2003</v>
      </c>
      <c r="Q29" s="29">
        <v>2004</v>
      </c>
      <c r="R29" s="29">
        <v>2005</v>
      </c>
      <c r="S29" s="29">
        <v>2006</v>
      </c>
      <c r="T29" s="29">
        <v>2007</v>
      </c>
      <c r="U29" s="29">
        <v>2008</v>
      </c>
      <c r="V29" s="29">
        <v>2009</v>
      </c>
      <c r="W29" s="29">
        <v>2010</v>
      </c>
      <c r="X29" s="29">
        <v>2011</v>
      </c>
      <c r="Y29" s="29">
        <v>2012</v>
      </c>
      <c r="Z29" s="29">
        <v>2013</v>
      </c>
      <c r="AA29" s="29">
        <v>2014</v>
      </c>
      <c r="AB29" s="29">
        <v>2015</v>
      </c>
      <c r="AC29" s="29">
        <v>2016</v>
      </c>
      <c r="AD29" s="29">
        <v>2017</v>
      </c>
      <c r="AE29" s="29">
        <v>2018</v>
      </c>
      <c r="AF29" s="29">
        <v>2019</v>
      </c>
      <c r="AG29" s="29">
        <v>2020</v>
      </c>
      <c r="AH29" s="5">
        <v>2021</v>
      </c>
      <c r="AI29" s="5">
        <v>2022</v>
      </c>
      <c r="AJ29" s="5">
        <v>2023</v>
      </c>
      <c r="AK29" s="5">
        <v>2024</v>
      </c>
      <c r="AL29" s="5">
        <v>2025</v>
      </c>
      <c r="AM29" s="5">
        <v>2026</v>
      </c>
      <c r="AN29" s="5">
        <v>2027</v>
      </c>
      <c r="AO29" s="5">
        <v>2028</v>
      </c>
      <c r="AP29" s="5">
        <v>2029</v>
      </c>
      <c r="AQ29" s="5">
        <v>2030</v>
      </c>
      <c r="AR29" s="5">
        <v>2031</v>
      </c>
      <c r="AS29" s="5">
        <v>2032</v>
      </c>
      <c r="AT29" s="5">
        <v>2033</v>
      </c>
      <c r="AU29" s="5">
        <v>2034</v>
      </c>
      <c r="AV29" s="5">
        <v>2035</v>
      </c>
    </row>
    <row r="30" spans="1:48" s="11" customFormat="1" x14ac:dyDescent="0.25">
      <c r="A30" s="67" t="s">
        <v>155</v>
      </c>
      <c r="B30" s="67"/>
      <c r="C30" s="96">
        <f>SUM(C7:C8)*1000000/SUM('Tabel 1 Antal dyr'!B6:B7)</f>
        <v>27.288743520404847</v>
      </c>
      <c r="D30" s="96">
        <f>SUM(D7:D8)*1000000/SUM('Tabel 1 Antal dyr'!C6:C7)</f>
        <v>27.848068908789291</v>
      </c>
      <c r="E30" s="96">
        <f>SUM(E7:E8)*1000000/SUM('Tabel 1 Antal dyr'!D6:D7)</f>
        <v>28.581748829541283</v>
      </c>
      <c r="F30" s="96">
        <f>SUM(F7:F8)*1000000/SUM('Tabel 1 Antal dyr'!E6:E7)</f>
        <v>29.015693941309518</v>
      </c>
      <c r="G30" s="96">
        <f>SUM(G7:G8)*1000000/SUM('Tabel 1 Antal dyr'!F6:F7)</f>
        <v>29.410631779817159</v>
      </c>
      <c r="H30" s="96">
        <f>SUM(H7:H8)*1000000/SUM('Tabel 1 Antal dyr'!G6:G7)</f>
        <v>29.858768296420802</v>
      </c>
      <c r="I30" s="96">
        <f>SUM(I7:I8)*1000000/SUM('Tabel 1 Antal dyr'!H6:H7)</f>
        <v>30.299305098793447</v>
      </c>
      <c r="J30" s="96">
        <f>SUM(J7:J8)*1000000/SUM('Tabel 1 Antal dyr'!I6:I7)</f>
        <v>32.3963145215968</v>
      </c>
      <c r="K30" s="96">
        <f>SUM(K7:K8)*1000000/SUM('Tabel 1 Antal dyr'!J6:J7)</f>
        <v>34.386941227950636</v>
      </c>
      <c r="L30" s="96">
        <f>SUM(L7:L8)*1000000/SUM('Tabel 1 Antal dyr'!K6:K7)</f>
        <v>34.370027959779136</v>
      </c>
      <c r="M30" s="96">
        <f>SUM(M7:M8)*1000000/SUM('Tabel 1 Antal dyr'!L6:L7)</f>
        <v>38.381563142927703</v>
      </c>
      <c r="N30" s="96">
        <f>SUM(N7:N8)*1000000/SUM('Tabel 1 Antal dyr'!M6:M7)</f>
        <v>39.080118018566715</v>
      </c>
      <c r="O30" s="96">
        <f>SUM(O7:O8)*1000000/SUM('Tabel 1 Antal dyr'!N6:N7)</f>
        <v>41.036694203637325</v>
      </c>
      <c r="P30" s="96">
        <f>SUM(P7:P8)*1000000/SUM('Tabel 1 Antal dyr'!O6:O7)</f>
        <v>43.61861574883951</v>
      </c>
      <c r="Q30" s="96">
        <f>SUM(Q7:Q8)*1000000/SUM('Tabel 1 Antal dyr'!P6:P7)</f>
        <v>45.689663228165706</v>
      </c>
      <c r="R30" s="96">
        <f>SUM(R7:R8)*1000000/SUM('Tabel 1 Antal dyr'!Q6:Q7)</f>
        <v>46.339726470675693</v>
      </c>
      <c r="S30" s="96">
        <f>SUM(S7:S8)*1000000/SUM('Tabel 1 Antal dyr'!R6:R7)</f>
        <v>45.772859529367899</v>
      </c>
      <c r="T30" s="96">
        <f>SUM(T7:T8)*1000000/SUM('Tabel 1 Antal dyr'!S6:S7)</f>
        <v>43.752878024171238</v>
      </c>
      <c r="U30" s="96">
        <f>SUM(U7:U8)*1000000/SUM('Tabel 1 Antal dyr'!T6:T7)</f>
        <v>43.620745402479017</v>
      </c>
      <c r="V30" s="96">
        <f>SUM(V7:V8)*1000000/SUM('Tabel 1 Antal dyr'!U6:U7)</f>
        <v>44.426083861851659</v>
      </c>
      <c r="W30" s="96">
        <f>SUM(W7:W8)*1000000/SUM('Tabel 1 Antal dyr'!V6:V7)</f>
        <v>44.533968129475603</v>
      </c>
      <c r="X30" s="96">
        <f>SUM(X7:X8)*1000000/SUM('Tabel 1 Antal dyr'!W6:W7)</f>
        <v>43.862222745132577</v>
      </c>
      <c r="Y30" s="96">
        <f>SUM(Y7:Y8)*1000000/SUM('Tabel 1 Antal dyr'!X6:X7)</f>
        <v>45.10750140273003</v>
      </c>
      <c r="Z30" s="96">
        <f>SUM(Z7:Z8)*1000000/SUM('Tabel 1 Antal dyr'!Y6:Y7)</f>
        <v>46.490070981922827</v>
      </c>
      <c r="AA30" s="96">
        <f>SUM(AA7:AA8)*1000000/SUM('Tabel 1 Antal dyr'!Z6:Z7)</f>
        <v>47.405853729226678</v>
      </c>
      <c r="AB30" s="96">
        <f>SUM(AB7:AB8)*1000000/SUM('Tabel 1 Antal dyr'!AA6:AA7)</f>
        <v>47.790717541653201</v>
      </c>
      <c r="AC30" s="96">
        <f>SUM(AC7:AC8)*1000000/SUM('Tabel 1 Antal dyr'!AB6:AB7)</f>
        <v>47.971386344002042</v>
      </c>
      <c r="AD30" s="96">
        <f>SUM(AD7:AD8)*1000000/SUM('Tabel 1 Antal dyr'!AC6:AC7)</f>
        <v>48.684308308745365</v>
      </c>
      <c r="AE30" s="96">
        <f>SUM(AE7:AE8)*1000000/SUM('Tabel 1 Antal dyr'!AD6:AD7)</f>
        <v>48.679141454225572</v>
      </c>
      <c r="AF30" s="96">
        <f>SUM(AF7:AF8)*1000000/SUM('Tabel 1 Antal dyr'!AE6:AE7)</f>
        <v>48.572545615648735</v>
      </c>
      <c r="AG30" s="96">
        <f>SUM(AG7:AG8)*1000000/SUM('Tabel 1 Antal dyr'!AF6:AF7)</f>
        <v>48.773555508090404</v>
      </c>
      <c r="AH30" s="103">
        <f>SUM(AH7:AH8)*1000000/SUM('Tabel 1 Antal dyr'!AG6:AG7)</f>
        <v>45.090575489566596</v>
      </c>
      <c r="AI30" s="103">
        <f>SUM(AI7:AI8)*1000000/SUM('Tabel 1 Antal dyr'!AH6:AH7)</f>
        <v>43.856797645183569</v>
      </c>
      <c r="AJ30" s="103">
        <f>SUM(AJ7:AJ8)*1000000/SUM('Tabel 1 Antal dyr'!AI6:AI7)</f>
        <v>42.564337837399897</v>
      </c>
      <c r="AK30" s="103">
        <f>SUM(AK7:AK8)*1000000/SUM('Tabel 1 Antal dyr'!AJ6:AJ7)</f>
        <v>41.433681903273509</v>
      </c>
      <c r="AL30" s="103">
        <f>SUM(AL7:AL8)*1000000/SUM('Tabel 1 Antal dyr'!AK6:AK7)</f>
        <v>40.816386504381143</v>
      </c>
      <c r="AM30" s="103">
        <f>SUM(AM7:AM8)*1000000/SUM('Tabel 1 Antal dyr'!AL6:AL7)</f>
        <v>39.64326651393435</v>
      </c>
      <c r="AN30" s="103">
        <f>SUM(AN7:AN8)*1000000/SUM('Tabel 1 Antal dyr'!AM6:AM7)</f>
        <v>38.72194510394322</v>
      </c>
      <c r="AO30" s="103">
        <f>SUM(AO7:AO8)*1000000/SUM('Tabel 1 Antal dyr'!AN6:AN7)</f>
        <v>37.759190791044283</v>
      </c>
      <c r="AP30" s="103">
        <f>SUM(AP7:AP8)*1000000/SUM('Tabel 1 Antal dyr'!AO6:AO7)</f>
        <v>36.737499558974662</v>
      </c>
      <c r="AQ30" s="103">
        <f>SUM(AQ7:AQ8)*1000000/SUM('Tabel 1 Antal dyr'!AP6:AP7)</f>
        <v>35.692537489376974</v>
      </c>
      <c r="AR30" s="103">
        <f>SUM(AR7:AR8)*1000000/SUM('Tabel 1 Antal dyr'!AQ6:AQ7)</f>
        <v>35.870893255833813</v>
      </c>
      <c r="AS30" s="103">
        <f>SUM(AS7:AS8)*1000000/SUM('Tabel 1 Antal dyr'!AR6:AR7)</f>
        <v>36.52480779647609</v>
      </c>
      <c r="AT30" s="103">
        <f>SUM(AT7:AT8)*1000000/SUM('Tabel 1 Antal dyr'!AS6:AS7)</f>
        <v>37.45291638585109</v>
      </c>
      <c r="AU30" s="103">
        <f>SUM(AU7:AU8)*1000000/SUM('Tabel 1 Antal dyr'!AT6:AT7)</f>
        <v>37.730971922478446</v>
      </c>
      <c r="AV30" s="103">
        <f>SUM(AV7:AV8)*1000000/SUM('Tabel 1 Antal dyr'!AU6:AU7)</f>
        <v>38.242712034833374</v>
      </c>
    </row>
    <row r="31" spans="1:48" s="11" customFormat="1" x14ac:dyDescent="0.25">
      <c r="A31" s="67" t="s">
        <v>46</v>
      </c>
      <c r="B31" s="67"/>
      <c r="C31" s="96">
        <f>SUM(C9:C10)*1000000/SUM('Tabel 1 Antal dyr'!B9:B19)</f>
        <v>5.2446600456135837</v>
      </c>
      <c r="D31" s="96">
        <f>SUM(D9:D10)*1000000/SUM('Tabel 1 Antal dyr'!C9:C19)</f>
        <v>5.5652202852684383</v>
      </c>
      <c r="E31" s="96">
        <f>SUM(E9:E10)*1000000/SUM('Tabel 1 Antal dyr'!D9:D19)</f>
        <v>5.8582619013964425</v>
      </c>
      <c r="F31" s="96">
        <f>SUM(F9:F10)*1000000/SUM('Tabel 1 Antal dyr'!E9:E19)</f>
        <v>6.117218247041424</v>
      </c>
      <c r="G31" s="96">
        <f>SUM(G9:G10)*1000000/SUM('Tabel 1 Antal dyr'!F9:F19)</f>
        <v>6.1002865508940038</v>
      </c>
      <c r="H31" s="96">
        <f>SUM(H9:H10)*1000000/SUM('Tabel 1 Antal dyr'!G9:G19)</f>
        <v>6.2462804577284174</v>
      </c>
      <c r="I31" s="96">
        <f>SUM(I9:I10)*1000000/SUM('Tabel 1 Antal dyr'!H9:H19)</f>
        <v>6.4761692755811033</v>
      </c>
      <c r="J31" s="96">
        <f>SUM(J9:J10)*1000000/SUM('Tabel 1 Antal dyr'!I9:I19)</f>
        <v>6.6810626697282069</v>
      </c>
      <c r="K31" s="96">
        <f>SUM(K9:K10)*1000000/SUM('Tabel 1 Antal dyr'!J9:J19)</f>
        <v>6.7247797352632261</v>
      </c>
      <c r="L31" s="96">
        <f>SUM(L9:L10)*1000000/SUM('Tabel 1 Antal dyr'!K9:K19)</f>
        <v>6.9289338745870195</v>
      </c>
      <c r="M31" s="96">
        <f>SUM(M9:M10)*1000000/SUM('Tabel 1 Antal dyr'!L9:L19)</f>
        <v>7.2249792969582174</v>
      </c>
      <c r="N31" s="96">
        <f>SUM(N9:N10)*1000000/SUM('Tabel 1 Antal dyr'!M9:M19)</f>
        <v>7.665915059079242</v>
      </c>
      <c r="O31" s="96">
        <f>SUM(O9:O10)*1000000/SUM('Tabel 1 Antal dyr'!N9:N19)</f>
        <v>7.8802857576794176</v>
      </c>
      <c r="P31" s="96">
        <f>SUM(P9:P10)*1000000/SUM('Tabel 1 Antal dyr'!O9:O19)</f>
        <v>12.467632488387288</v>
      </c>
      <c r="Q31" s="96">
        <f>SUM(Q9:Q10)*1000000/SUM('Tabel 1 Antal dyr'!P9:P19)</f>
        <v>13.064389817886672</v>
      </c>
      <c r="R31" s="96">
        <f>SUM(R9:R10)*1000000/SUM('Tabel 1 Antal dyr'!Q9:Q19)</f>
        <v>13.415590063901568</v>
      </c>
      <c r="S31" s="96">
        <f>SUM(S9:S10)*1000000/SUM('Tabel 1 Antal dyr'!R9:R19)</f>
        <v>13.787178324980147</v>
      </c>
      <c r="T31" s="96">
        <f>SUM(T9:T10)*1000000/SUM('Tabel 1 Antal dyr'!S9:S19)</f>
        <v>13.788067247678052</v>
      </c>
      <c r="U31" s="96">
        <f>SUM(U9:U10)*1000000/SUM('Tabel 1 Antal dyr'!T9:T19)</f>
        <v>13.845975315318636</v>
      </c>
      <c r="V31" s="96">
        <f>SUM(V9:V10)*1000000/SUM('Tabel 1 Antal dyr'!U9:U19)</f>
        <v>13.949294407779789</v>
      </c>
      <c r="W31" s="96">
        <f>SUM(W9:W10)*1000000/SUM('Tabel 1 Antal dyr'!V9:V19)</f>
        <v>13.944101828268842</v>
      </c>
      <c r="X31" s="96">
        <f>SUM(X9:X10)*1000000/SUM('Tabel 1 Antal dyr'!W9:W19)</f>
        <v>13.810484247173067</v>
      </c>
      <c r="Y31" s="96">
        <f>SUM(Y9:Y10)*1000000/SUM('Tabel 1 Antal dyr'!X9:X19)</f>
        <v>13.606946920368554</v>
      </c>
      <c r="Z31" s="96">
        <f>SUM(Z9:Z10)*1000000/SUM('Tabel 1 Antal dyr'!Y9:Y19)</f>
        <v>12.161358845885992</v>
      </c>
      <c r="AA31" s="96">
        <f>SUM(AA9:AA10)*1000000/SUM('Tabel 1 Antal dyr'!Z9:Z19)</f>
        <v>12.20304494287525</v>
      </c>
      <c r="AB31" s="96">
        <f>SUM(AB9:AB10)*1000000/SUM('Tabel 1 Antal dyr'!AA9:AA19)</f>
        <v>12.097263125719644</v>
      </c>
      <c r="AC31" s="96">
        <f>SUM(AC9:AC10)*1000000/SUM('Tabel 1 Antal dyr'!AB9:AB19)</f>
        <v>12.034464073649165</v>
      </c>
      <c r="AD31" s="96">
        <f>SUM(AD9:AD10)*1000000/SUM('Tabel 1 Antal dyr'!AC9:AC19)</f>
        <v>11.978389670221993</v>
      </c>
      <c r="AE31" s="96">
        <f>SUM(AE9:AE10)*1000000/SUM('Tabel 1 Antal dyr'!AD9:AD19)</f>
        <v>11.809467555459761</v>
      </c>
      <c r="AF31" s="96">
        <f>SUM(AF9:AF10)*1000000/SUM('Tabel 1 Antal dyr'!AE9:AE19)</f>
        <v>11.940910379740776</v>
      </c>
      <c r="AG31" s="96">
        <f>SUM(AG9:AG10)*1000000/SUM('Tabel 1 Antal dyr'!AF9:AF19)</f>
        <v>11.977680000698143</v>
      </c>
      <c r="AH31" s="103">
        <f>SUM(AH9:AH10)*1000000/SUM('Tabel 1 Antal dyr'!AG9:AG19)</f>
        <v>11.667466511639134</v>
      </c>
      <c r="AI31" s="103">
        <f>SUM(AI9:AI10)*1000000/SUM('Tabel 1 Antal dyr'!AH9:AH19)</f>
        <v>11.582767033818051</v>
      </c>
      <c r="AJ31" s="103">
        <f>SUM(AJ9:AJ10)*1000000/SUM('Tabel 1 Antal dyr'!AI9:AI19)</f>
        <v>11.479340960046354</v>
      </c>
      <c r="AK31" s="103">
        <f>SUM(AK9:AK10)*1000000/SUM('Tabel 1 Antal dyr'!AJ9:AJ19)</f>
        <v>11.378319516583355</v>
      </c>
      <c r="AL31" s="103">
        <f>SUM(AL9:AL10)*1000000/SUM('Tabel 1 Antal dyr'!AK9:AK19)</f>
        <v>11.292695089682359</v>
      </c>
      <c r="AM31" s="103">
        <f>SUM(AM9:AM10)*1000000/SUM('Tabel 1 Antal dyr'!AL9:AL19)</f>
        <v>11.186414517341788</v>
      </c>
      <c r="AN31" s="103">
        <f>SUM(AN9:AN10)*1000000/SUM('Tabel 1 Antal dyr'!AM9:AM19)</f>
        <v>11.084238636483557</v>
      </c>
      <c r="AO31" s="103">
        <f>SUM(AO9:AO10)*1000000/SUM('Tabel 1 Antal dyr'!AN9:AN19)</f>
        <v>10.980839256636619</v>
      </c>
      <c r="AP31" s="103">
        <f>SUM(AP9:AP10)*1000000/SUM('Tabel 1 Antal dyr'!AO9:AO19)</f>
        <v>10.872349222359896</v>
      </c>
      <c r="AQ31" s="103">
        <f>SUM(AQ9:AQ10)*1000000/SUM('Tabel 1 Antal dyr'!AP9:AP19)</f>
        <v>10.761521790871512</v>
      </c>
      <c r="AR31" s="103">
        <f>SUM(AR9:AR10)*1000000/SUM('Tabel 1 Antal dyr'!AQ9:AQ19)</f>
        <v>10.749365984408387</v>
      </c>
      <c r="AS31" s="103">
        <f>SUM(AS9:AS10)*1000000/SUM('Tabel 1 Antal dyr'!AR9:AR19)</f>
        <v>10.75988941590156</v>
      </c>
      <c r="AT31" s="103">
        <f>SUM(AT9:AT10)*1000000/SUM('Tabel 1 Antal dyr'!AS9:AS19)</f>
        <v>10.779873037723714</v>
      </c>
      <c r="AU31" s="103">
        <f>SUM(AU9:AU10)*1000000/SUM('Tabel 1 Antal dyr'!AT9:AT19)</f>
        <v>10.775768253145969</v>
      </c>
      <c r="AV31" s="103">
        <f>SUM(AV9:AV10)*1000000/SUM('Tabel 1 Antal dyr'!AU9:AU19)</f>
        <v>10.780654045932666</v>
      </c>
    </row>
    <row r="32" spans="1:48" s="11" customFormat="1" x14ac:dyDescent="0.25">
      <c r="A32" s="67" t="s">
        <v>167</v>
      </c>
      <c r="B32" s="67"/>
      <c r="C32" s="96">
        <f>C11*1000000/SUM('Tabel 1 Antal dyr'!B30:B31)</f>
        <v>0.20799928899999995</v>
      </c>
      <c r="D32" s="96">
        <f>D11*1000000/SUM('Tabel 1 Antal dyr'!C30:C31)</f>
        <v>0.20799928900000014</v>
      </c>
      <c r="E32" s="96">
        <f>E11*1000000/SUM('Tabel 1 Antal dyr'!D30:D31)</f>
        <v>0.2079992890000002</v>
      </c>
      <c r="F32" s="96">
        <f>F11*1000000/SUM('Tabel 1 Antal dyr'!E30:E31)</f>
        <v>0.20799928900000006</v>
      </c>
      <c r="G32" s="96">
        <f>G11*1000000/SUM('Tabel 1 Antal dyr'!F30:F31)</f>
        <v>0.20799928900000017</v>
      </c>
      <c r="H32" s="96">
        <f>H11*1000000/SUM('Tabel 1 Antal dyr'!G30:G31)</f>
        <v>0.20799928900000009</v>
      </c>
      <c r="I32" s="96">
        <f>I11*1000000/SUM('Tabel 1 Antal dyr'!H30:H31)</f>
        <v>0.20799928900000017</v>
      </c>
      <c r="J32" s="96">
        <f>J11*1000000/SUM('Tabel 1 Antal dyr'!I30:I31)</f>
        <v>0.20799928899999989</v>
      </c>
      <c r="K32" s="96">
        <f>K11*1000000/SUM('Tabel 1 Antal dyr'!J30:J31)</f>
        <v>0.207999289</v>
      </c>
      <c r="L32" s="96">
        <f>L11*1000000/SUM('Tabel 1 Antal dyr'!K30:K31)</f>
        <v>0.20799928899999995</v>
      </c>
      <c r="M32" s="96">
        <f>M11*1000000/SUM('Tabel 1 Antal dyr'!L30:L31)</f>
        <v>0.20799928900000011</v>
      </c>
      <c r="N32" s="96">
        <f>N11*1000000/SUM('Tabel 1 Antal dyr'!M30:M31)</f>
        <v>0.20799928899999987</v>
      </c>
      <c r="O32" s="96">
        <f>O11*1000000/SUM('Tabel 1 Antal dyr'!N30:N31)</f>
        <v>0.20799928900000006</v>
      </c>
      <c r="P32" s="96">
        <f>P11*1000000/SUM('Tabel 1 Antal dyr'!O30:O31)</f>
        <v>0.20799928900000014</v>
      </c>
      <c r="Q32" s="96">
        <f>Q11*1000000/SUM('Tabel 1 Antal dyr'!P30:P31)</f>
        <v>0.207999289</v>
      </c>
      <c r="R32" s="96">
        <f>R11*1000000/SUM('Tabel 1 Antal dyr'!Q30:Q31)</f>
        <v>0.20799928899999995</v>
      </c>
      <c r="S32" s="96">
        <f>S11*1000000/SUM('Tabel 1 Antal dyr'!R30:R31)</f>
        <v>0.20799928900000011</v>
      </c>
      <c r="T32" s="96">
        <f>T11*1000000/SUM('Tabel 1 Antal dyr'!S30:S31)</f>
        <v>0.207999289</v>
      </c>
      <c r="U32" s="96">
        <f>U11*1000000/SUM('Tabel 1 Antal dyr'!T30:T31)</f>
        <v>0.20799928899999998</v>
      </c>
      <c r="V32" s="96">
        <f>V11*1000000/SUM('Tabel 1 Antal dyr'!U30:U31)</f>
        <v>0.20799928900000011</v>
      </c>
      <c r="W32" s="96">
        <f>W11*1000000/SUM('Tabel 1 Antal dyr'!V30:V31)</f>
        <v>0.207999289</v>
      </c>
      <c r="X32" s="96">
        <f>X11*1000000/SUM('Tabel 1 Antal dyr'!W30:W31)</f>
        <v>0.20799928900000011</v>
      </c>
      <c r="Y32" s="96">
        <f>Y11*1000000/SUM('Tabel 1 Antal dyr'!X30:X31)</f>
        <v>0.19571412612000019</v>
      </c>
      <c r="Z32" s="96">
        <f>Z11*1000000/SUM('Tabel 1 Antal dyr'!Y30:Y31)</f>
        <v>0.19571412611999994</v>
      </c>
      <c r="AA32" s="96">
        <f>AA11*1000000/SUM('Tabel 1 Antal dyr'!Z30:Z31)</f>
        <v>0.19571412612000019</v>
      </c>
      <c r="AB32" s="96">
        <f>AB11*1000000/SUM('Tabel 1 Antal dyr'!AA30:AA31)</f>
        <v>0.19571412612000019</v>
      </c>
      <c r="AC32" s="96">
        <f>AC11*1000000/SUM('Tabel 1 Antal dyr'!AB30:AB31)</f>
        <v>0.19571412612000014</v>
      </c>
      <c r="AD32" s="96">
        <f>AD11*1000000/SUM('Tabel 1 Antal dyr'!AC30:AC31)</f>
        <v>0.19571412612000008</v>
      </c>
      <c r="AE32" s="96">
        <f>AE11*1000000/SUM('Tabel 1 Antal dyr'!AD30:AD31)</f>
        <v>0.19571412611999997</v>
      </c>
      <c r="AF32" s="96">
        <f>AF11*1000000/SUM('Tabel 1 Antal dyr'!AE30:AE31)</f>
        <v>0.19571412612000014</v>
      </c>
      <c r="AG32" s="96">
        <f>AG11*1000000/SUM('Tabel 1 Antal dyr'!AF30:AF31)</f>
        <v>0.19571412611999997</v>
      </c>
      <c r="AH32" s="103">
        <f>AH11*1000000/SUM('Tabel 1 Antal dyr'!AG30:AG31)</f>
        <v>0.19571412611999997</v>
      </c>
      <c r="AI32" s="103">
        <f>AI11*1000000/SUM('Tabel 1 Antal dyr'!AH30:AH31)</f>
        <v>0.19571412611999997</v>
      </c>
      <c r="AJ32" s="103">
        <f>AJ11*1000000/SUM('Tabel 1 Antal dyr'!AI30:AI31)</f>
        <v>0.19571412611999997</v>
      </c>
      <c r="AK32" s="103">
        <f>AK11*1000000/SUM('Tabel 1 Antal dyr'!AJ30:AJ31)</f>
        <v>0.19571412611999997</v>
      </c>
      <c r="AL32" s="103">
        <f>AL11*1000000/SUM('Tabel 1 Antal dyr'!AK30:AK31)</f>
        <v>0.19571412611999997</v>
      </c>
      <c r="AM32" s="103">
        <f>AM11*1000000/SUM('Tabel 1 Antal dyr'!AL30:AL31)</f>
        <v>0.19571412611999997</v>
      </c>
      <c r="AN32" s="103">
        <f>AN11*1000000/SUM('Tabel 1 Antal dyr'!AM30:AM31)</f>
        <v>0.19571412611999997</v>
      </c>
      <c r="AO32" s="103">
        <f>AO11*1000000/SUM('Tabel 1 Antal dyr'!AN30:AN31)</f>
        <v>0.19571412611999997</v>
      </c>
      <c r="AP32" s="103">
        <f>AP11*1000000/SUM('Tabel 1 Antal dyr'!AO30:AO31)</f>
        <v>0.19571412611999997</v>
      </c>
      <c r="AQ32" s="103">
        <f>AQ11*1000000/SUM('Tabel 1 Antal dyr'!AP30:AP31)</f>
        <v>0.19571412611999997</v>
      </c>
      <c r="AR32" s="103">
        <f>AR11*1000000/SUM('Tabel 1 Antal dyr'!AQ30:AQ31)</f>
        <v>0.19571412611999997</v>
      </c>
      <c r="AS32" s="103">
        <f>AS11*1000000/SUM('Tabel 1 Antal dyr'!AR30:AR31)</f>
        <v>0.19571412611999997</v>
      </c>
      <c r="AT32" s="103">
        <f>AT11*1000000/SUM('Tabel 1 Antal dyr'!AS30:AS31)</f>
        <v>0.19571412611999997</v>
      </c>
      <c r="AU32" s="103">
        <f>AU11*1000000/SUM('Tabel 1 Antal dyr'!AT30:AT31)</f>
        <v>0.19571412611999997</v>
      </c>
      <c r="AV32" s="103">
        <f>AV11*1000000/SUM('Tabel 1 Antal dyr'!AU30:AU31)</f>
        <v>0.19571412611999997</v>
      </c>
    </row>
    <row r="33" spans="1:48" s="11" customFormat="1" x14ac:dyDescent="0.25">
      <c r="A33" s="67" t="s">
        <v>3</v>
      </c>
      <c r="B33" s="69"/>
      <c r="C33" s="96">
        <f>SUM(C12:C13)*1000000/'Tabel 1 Antal dyr'!B21</f>
        <v>15.336163843962019</v>
      </c>
      <c r="D33" s="96">
        <f>SUM(D12:D13)*1000000/'Tabel 1 Antal dyr'!C21</f>
        <v>14.954731930954599</v>
      </c>
      <c r="E33" s="96">
        <f>SUM(E12:E13)*1000000/'Tabel 1 Antal dyr'!D21</f>
        <v>14.941527966041122</v>
      </c>
      <c r="F33" s="96">
        <f>SUM(F12:F13)*1000000/'Tabel 1 Antal dyr'!E21</f>
        <v>14.894120198188673</v>
      </c>
      <c r="G33" s="96">
        <f>SUM(G12:G13)*1000000/'Tabel 1 Antal dyr'!F21</f>
        <v>14.837938259764064</v>
      </c>
      <c r="H33" s="96">
        <f>SUM(H12:H13)*1000000/'Tabel 1 Antal dyr'!G21</f>
        <v>15.019731200209456</v>
      </c>
      <c r="I33" s="96">
        <f>SUM(I12:I13)*1000000/'Tabel 1 Antal dyr'!H21</f>
        <v>15.2025695981428</v>
      </c>
      <c r="J33" s="96">
        <f>SUM(J12:J13)*1000000/'Tabel 1 Antal dyr'!I21</f>
        <v>15.385416482938915</v>
      </c>
      <c r="K33" s="96">
        <f>SUM(K12:K13)*1000000/'Tabel 1 Antal dyr'!J21</f>
        <v>15.505970382615711</v>
      </c>
      <c r="L33" s="96">
        <f>SUM(L12:L13)*1000000/'Tabel 1 Antal dyr'!K21</f>
        <v>15.68701886540234</v>
      </c>
      <c r="M33" s="96">
        <f>SUM(M12:M13)*1000000/'Tabel 1 Antal dyr'!L21</f>
        <v>16.201973181870947</v>
      </c>
      <c r="N33" s="96">
        <f>SUM(N12:N13)*1000000/'Tabel 1 Antal dyr'!M21</f>
        <v>16.547215349277309</v>
      </c>
      <c r="O33" s="96">
        <f>SUM(O12:O13)*1000000/'Tabel 1 Antal dyr'!N21</f>
        <v>17.431114236651908</v>
      </c>
      <c r="P33" s="96">
        <f>SUM(P12:P13)*1000000/'Tabel 1 Antal dyr'!O21</f>
        <v>18.241033855134667</v>
      </c>
      <c r="Q33" s="96">
        <f>SUM(Q12:Q13)*1000000/'Tabel 1 Antal dyr'!P21</f>
        <v>18.18407617712996</v>
      </c>
      <c r="R33" s="96">
        <f>SUM(R12:R13)*1000000/'Tabel 1 Antal dyr'!Q21</f>
        <v>15.868372355136493</v>
      </c>
      <c r="S33" s="96">
        <f>SUM(S12:S13)*1000000/'Tabel 1 Antal dyr'!R21</f>
        <v>14.008950103043311</v>
      </c>
      <c r="T33" s="96">
        <f>SUM(T12:T13)*1000000/'Tabel 1 Antal dyr'!S21</f>
        <v>12.272977060727673</v>
      </c>
      <c r="U33" s="96">
        <f>SUM(U12:U13)*1000000/'Tabel 1 Antal dyr'!T21</f>
        <v>12.108351122267138</v>
      </c>
      <c r="V33" s="96">
        <f>SUM(V12:V13)*1000000/'Tabel 1 Antal dyr'!U21</f>
        <v>12.10992959820007</v>
      </c>
      <c r="W33" s="96">
        <f>SUM(W12:W13)*1000000/'Tabel 1 Antal dyr'!V21</f>
        <v>12.135882153341047</v>
      </c>
      <c r="X33" s="96">
        <f>SUM(X12:X13)*1000000/'Tabel 1 Antal dyr'!W21</f>
        <v>12.209101817591723</v>
      </c>
      <c r="Y33" s="96">
        <f>SUM(Y12:Y13)*1000000/'Tabel 1 Antal dyr'!X21</f>
        <v>12.084459236742289</v>
      </c>
      <c r="Z33" s="96">
        <f>SUM(Z12:Z13)*1000000/'Tabel 1 Antal dyr'!Y21</f>
        <v>12.089581735470983</v>
      </c>
      <c r="AA33" s="96">
        <f>SUM(AA12:AA13)*1000000/'Tabel 1 Antal dyr'!Z21</f>
        <v>11.950869714730921</v>
      </c>
      <c r="AB33" s="96">
        <f>SUM(AB12:AB13)*1000000/'Tabel 1 Antal dyr'!AA21</f>
        <v>11.875703021917879</v>
      </c>
      <c r="AC33" s="96">
        <f>SUM(AC12:AC13)*1000000/'Tabel 1 Antal dyr'!AB21</f>
        <v>11.752217035807162</v>
      </c>
      <c r="AD33" s="96">
        <f>SUM(AD12:AD13)*1000000/'Tabel 1 Antal dyr'!AC21</f>
        <v>11.637502143359544</v>
      </c>
      <c r="AE33" s="96">
        <f>SUM(AE12:AE13)*1000000/'Tabel 1 Antal dyr'!AD21</f>
        <v>11.804270681774652</v>
      </c>
      <c r="AF33" s="96">
        <f>SUM(AF12:AF13)*1000000/'Tabel 1 Antal dyr'!AE21</f>
        <v>11.601952626059647</v>
      </c>
      <c r="AG33" s="96">
        <f>SUM(AG12:AG13)*1000000/'Tabel 1 Antal dyr'!AF21</f>
        <v>11.530648246587701</v>
      </c>
      <c r="AH33" s="103">
        <f>SUM(AH12:AH13)*1000000/'Tabel 1 Antal dyr'!AG21</f>
        <v>11.462183744907222</v>
      </c>
      <c r="AI33" s="103">
        <f>SUM(AI12:AI13)*1000000/'Tabel 1 Antal dyr'!AH21</f>
        <v>11.567897414644614</v>
      </c>
      <c r="AJ33" s="103">
        <f>SUM(AJ12:AJ13)*1000000/'Tabel 1 Antal dyr'!AI21</f>
        <v>9.6075889639457728</v>
      </c>
      <c r="AK33" s="103">
        <f>SUM(AK12:AK13)*1000000/'Tabel 1 Antal dyr'!AJ21</f>
        <v>9.6686788531876147</v>
      </c>
      <c r="AL33" s="103">
        <f>SUM(AL12:AL13)*1000000/'Tabel 1 Antal dyr'!AK21</f>
        <v>9.7263530073231195</v>
      </c>
      <c r="AM33" s="103">
        <f>SUM(AM12:AM13)*1000000/'Tabel 1 Antal dyr'!AL21</f>
        <v>9.7060776649831588</v>
      </c>
      <c r="AN33" s="103">
        <f>SUM(AN12:AN13)*1000000/'Tabel 1 Antal dyr'!AM21</f>
        <v>9.651798925836788</v>
      </c>
      <c r="AO33" s="103">
        <f>SUM(AO12:AO13)*1000000/'Tabel 1 Antal dyr'!AN21</f>
        <v>9.6172751963415521</v>
      </c>
      <c r="AP33" s="103">
        <f>SUM(AP12:AP13)*1000000/'Tabel 1 Antal dyr'!AO21</f>
        <v>9.5609652671767815</v>
      </c>
      <c r="AQ33" s="103">
        <f>SUM(AQ12:AQ13)*1000000/'Tabel 1 Antal dyr'!AP21</f>
        <v>9.5430132980744009</v>
      </c>
      <c r="AR33" s="103">
        <f>SUM(AR12:AR13)*1000000/'Tabel 1 Antal dyr'!AQ21</f>
        <v>9.6583268336047841</v>
      </c>
      <c r="AS33" s="103">
        <f>SUM(AS12:AS13)*1000000/'Tabel 1 Antal dyr'!AR21</f>
        <v>9.7478053534417217</v>
      </c>
      <c r="AT33" s="103">
        <f>SUM(AT12:AT13)*1000000/'Tabel 1 Antal dyr'!AS21</f>
        <v>9.8361795536182743</v>
      </c>
      <c r="AU33" s="103">
        <f>SUM(AU12:AU13)*1000000/'Tabel 1 Antal dyr'!AT21</f>
        <v>9.920995835454848</v>
      </c>
      <c r="AV33" s="103">
        <f>SUM(AV12:AV13)*1000000/'Tabel 1 Antal dyr'!AU21</f>
        <v>10.019754715199243</v>
      </c>
    </row>
    <row r="34" spans="1:48" s="11" customFormat="1" x14ac:dyDescent="0.25">
      <c r="A34" s="67" t="s">
        <v>4</v>
      </c>
      <c r="B34" s="69"/>
      <c r="C34" s="96">
        <f>SUM(C14:C15)*1000000/'Tabel 1 Antal dyr'!B22</f>
        <v>0.21772975911660586</v>
      </c>
      <c r="D34" s="96">
        <f>SUM(D14:D15)*1000000/'Tabel 1 Antal dyr'!C22</f>
        <v>0.22227329451675268</v>
      </c>
      <c r="E34" s="96">
        <f>SUM(E14:E15)*1000000/'Tabel 1 Antal dyr'!D22</f>
        <v>0.22685506491374996</v>
      </c>
      <c r="F34" s="96">
        <f>SUM(F14:F15)*1000000/'Tabel 1 Antal dyr'!E22</f>
        <v>0.22796797095823632</v>
      </c>
      <c r="G34" s="96">
        <f>SUM(G14:G15)*1000000/'Tabel 1 Antal dyr'!F22</f>
        <v>0.22934288234934502</v>
      </c>
      <c r="H34" s="96">
        <f>SUM(H14:H15)*1000000/'Tabel 1 Antal dyr'!G22</f>
        <v>0.23097429483160262</v>
      </c>
      <c r="I34" s="96">
        <f>SUM(I14:I15)*1000000/'Tabel 1 Antal dyr'!H22</f>
        <v>0.23242997955831726</v>
      </c>
      <c r="J34" s="96">
        <f>SUM(J14:J15)*1000000/'Tabel 1 Antal dyr'!I22</f>
        <v>0.23418672107808949</v>
      </c>
      <c r="K34" s="96">
        <f>SUM(K14:K15)*1000000/'Tabel 1 Antal dyr'!J22</f>
        <v>0.23507473250474306</v>
      </c>
      <c r="L34" s="96">
        <f>SUM(L14:L15)*1000000/'Tabel 1 Antal dyr'!K22</f>
        <v>0.23622218870657558</v>
      </c>
      <c r="M34" s="96">
        <f>SUM(M14:M15)*1000000/'Tabel 1 Antal dyr'!L22</f>
        <v>0.23622218873306017</v>
      </c>
      <c r="N34" s="96">
        <f>SUM(N14:N15)*1000000/'Tabel 1 Antal dyr'!M22</f>
        <v>0.23523640793455408</v>
      </c>
      <c r="O34" s="96">
        <f>SUM(O14:O15)*1000000/'Tabel 1 Antal dyr'!N22</f>
        <v>0.23551805959273533</v>
      </c>
      <c r="P34" s="96">
        <f>SUM(P14:P15)*1000000/'Tabel 1 Antal dyr'!O22</f>
        <v>0.23551805959278013</v>
      </c>
      <c r="Q34" s="96">
        <f>SUM(Q14:Q15)*1000000/'Tabel 1 Antal dyr'!P22</f>
        <v>0.23481393047145888</v>
      </c>
      <c r="R34" s="96">
        <f>SUM(R14:R15)*1000000/'Tabel 1 Antal dyr'!Q22</f>
        <v>0.24754799711728936</v>
      </c>
      <c r="S34" s="96">
        <f>SUM(S14:S15)*1000000/'Tabel 1 Antal dyr'!R22</f>
        <v>0.22466318873117208</v>
      </c>
      <c r="T34" s="96">
        <f>SUM(T14:T15)*1000000/'Tabel 1 Antal dyr'!S22</f>
        <v>0.24912364282510047</v>
      </c>
      <c r="U34" s="96">
        <f>SUM(U14:U15)*1000000/'Tabel 1 Antal dyr'!T22</f>
        <v>0.24690437775517607</v>
      </c>
      <c r="V34" s="96">
        <f>SUM(V14:V15)*1000000/'Tabel 1 Antal dyr'!U22</f>
        <v>0.24716536615069062</v>
      </c>
      <c r="W34" s="96">
        <f>SUM(W14:W15)*1000000/'Tabel 1 Antal dyr'!V22</f>
        <v>0.24716536614800486</v>
      </c>
      <c r="X34" s="96">
        <f>SUM(X14:X15)*1000000/'Tabel 1 Antal dyr'!W22</f>
        <v>0.24558901713051698</v>
      </c>
      <c r="Y34" s="96">
        <f>SUM(Y14:Y15)*1000000/'Tabel 1 Antal dyr'!X22</f>
        <v>0.24421602720840843</v>
      </c>
      <c r="Z34" s="96">
        <f>SUM(Z14:Z15)*1000000/'Tabel 1 Antal dyr'!Y22</f>
        <v>0.21951065875884879</v>
      </c>
      <c r="AA34" s="96">
        <f>SUM(AA14:AA15)*1000000/'Tabel 1 Antal dyr'!Z22</f>
        <v>0.21947621637042916</v>
      </c>
      <c r="AB34" s="96">
        <f>SUM(AB14:AB15)*1000000/'Tabel 1 Antal dyr'!AA22</f>
        <v>0.21867535043361583</v>
      </c>
      <c r="AC34" s="96">
        <f>SUM(AC14:AC15)*1000000/'Tabel 1 Antal dyr'!AB22</f>
        <v>0.21679924150938484</v>
      </c>
      <c r="AD34" s="96">
        <f>SUM(AD14:AD15)*1000000/'Tabel 1 Antal dyr'!AC22</f>
        <v>0.21429031885235503</v>
      </c>
      <c r="AE34" s="96">
        <f>SUM(AE14:AE15)*1000000/'Tabel 1 Antal dyr'!AD22</f>
        <v>0.21509971996724431</v>
      </c>
      <c r="AF34" s="96">
        <f>SUM(AF14:AF15)*1000000/'Tabel 1 Antal dyr'!AE22</f>
        <v>0.21438327858165523</v>
      </c>
      <c r="AG34" s="96">
        <f>SUM(AG14:AG15)*1000000/'Tabel 1 Antal dyr'!AF22</f>
        <v>0.21285980468290822</v>
      </c>
      <c r="AH34" s="103">
        <f>SUM(AH14:AH15)*1000000/'Tabel 1 Antal dyr'!AG22</f>
        <v>0.183611450334042</v>
      </c>
      <c r="AI34" s="103">
        <f>SUM(AI14:AI15)*1000000/'Tabel 1 Antal dyr'!AH22</f>
        <v>0.17795379663024566</v>
      </c>
      <c r="AJ34" s="103">
        <f>SUM(AJ14:AJ15)*1000000/'Tabel 1 Antal dyr'!AI22</f>
        <v>0.1334172817313907</v>
      </c>
      <c r="AK34" s="103">
        <f>SUM(AK14:AK15)*1000000/'Tabel 1 Antal dyr'!AJ22</f>
        <v>0.12973028596021796</v>
      </c>
      <c r="AL34" s="103">
        <f>SUM(AL14:AL15)*1000000/'Tabel 1 Antal dyr'!AK22</f>
        <v>0.12814267900121745</v>
      </c>
      <c r="AM34" s="103">
        <f>SUM(AM14:AM15)*1000000/'Tabel 1 Antal dyr'!AL22</f>
        <v>0.12381117257983344</v>
      </c>
      <c r="AN34" s="103">
        <f>SUM(AN14:AN15)*1000000/'Tabel 1 Antal dyr'!AM22</f>
        <v>0.11955269350040043</v>
      </c>
      <c r="AO34" s="103">
        <f>SUM(AO14:AO15)*1000000/'Tabel 1 Antal dyr'!AN22</f>
        <v>0.103394511952459</v>
      </c>
      <c r="AP34" s="103">
        <f>SUM(AP14:AP15)*1000000/'Tabel 1 Antal dyr'!AO22</f>
        <v>9.9478917871967706E-2</v>
      </c>
      <c r="AQ34" s="103">
        <f>SUM(AQ14:AQ15)*1000000/'Tabel 1 Antal dyr'!AP22</f>
        <v>9.6004471557936386E-2</v>
      </c>
      <c r="AR34" s="103">
        <f>SUM(AR14:AR15)*1000000/'Tabel 1 Antal dyr'!AQ22</f>
        <v>9.3559680626738057E-2</v>
      </c>
      <c r="AS34" s="103">
        <f>SUM(AS14:AS15)*1000000/'Tabel 1 Antal dyr'!AR22</f>
        <v>9.2240800286569072E-2</v>
      </c>
      <c r="AT34" s="103">
        <f>SUM(AT14:AT15)*1000000/'Tabel 1 Antal dyr'!AS22</f>
        <v>9.1623968969337069E-2</v>
      </c>
      <c r="AU34" s="103">
        <f>SUM(AU14:AU15)*1000000/'Tabel 1 Antal dyr'!AT22</f>
        <v>8.9532570608893872E-2</v>
      </c>
      <c r="AV34" s="103">
        <f>SUM(AV14:AV15)*1000000/'Tabel 1 Antal dyr'!AU22</f>
        <v>8.8056313480175133E-2</v>
      </c>
    </row>
    <row r="35" spans="1:48" s="11" customFormat="1" x14ac:dyDescent="0.25">
      <c r="A35" s="67" t="s">
        <v>5</v>
      </c>
      <c r="B35" s="32"/>
      <c r="C35" s="96">
        <f>SUM(C16:C17)*1000000/'Tabel 1 Antal dyr'!B23</f>
        <v>1.1798496737651774</v>
      </c>
      <c r="D35" s="96">
        <f>SUM(D16:D17)*1000000/'Tabel 1 Antal dyr'!C23</f>
        <v>1.2159473249284265</v>
      </c>
      <c r="E35" s="96">
        <f>SUM(E16:E17)*1000000/'Tabel 1 Antal dyr'!D23</f>
        <v>1.2548533345847104</v>
      </c>
      <c r="F35" s="96">
        <f>SUM(F16:F17)*1000000/'Tabel 1 Antal dyr'!E23</f>
        <v>1.2579403908303384</v>
      </c>
      <c r="G35" s="96">
        <f>SUM(G16:G17)*1000000/'Tabel 1 Antal dyr'!F23</f>
        <v>1.2649625591468929</v>
      </c>
      <c r="H35" s="96">
        <f>SUM(H16:H17)*1000000/'Tabel 1 Antal dyr'!G23</f>
        <v>1.2703286878179192</v>
      </c>
      <c r="I35" s="96">
        <f>SUM(I16:I17)*1000000/'Tabel 1 Antal dyr'!H23</f>
        <v>1.275613016108595</v>
      </c>
      <c r="J35" s="96">
        <f>SUM(J16:J17)*1000000/'Tabel 1 Antal dyr'!I23</f>
        <v>1.2814663874761956</v>
      </c>
      <c r="K35" s="96">
        <f>SUM(K16:K17)*1000000/'Tabel 1 Antal dyr'!J23</f>
        <v>1.285648945095264</v>
      </c>
      <c r="L35" s="96">
        <f>SUM(L16:L17)*1000000/'Tabel 1 Antal dyr'!K23</f>
        <v>1.2891743585120141</v>
      </c>
      <c r="M35" s="96">
        <f>SUM(M16:M17)*1000000/'Tabel 1 Antal dyr'!L23</f>
        <v>1.2910058740957824</v>
      </c>
      <c r="N35" s="96">
        <f>SUM(N16:N17)*1000000/'Tabel 1 Antal dyr'!M23</f>
        <v>1.2955104153226629</v>
      </c>
      <c r="O35" s="96">
        <f>SUM(O16:O17)*1000000/'Tabel 1 Antal dyr'!N23</f>
        <v>1.3260903418001957</v>
      </c>
      <c r="P35" s="96">
        <f>SUM(P16:P17)*1000000/'Tabel 1 Antal dyr'!O23</f>
        <v>1.3230095734977425</v>
      </c>
      <c r="Q35" s="96">
        <f>SUM(Q16:Q17)*1000000/'Tabel 1 Antal dyr'!P23</f>
        <v>1.3344824912379143</v>
      </c>
      <c r="R35" s="96">
        <f>SUM(R16:R17)*1000000/'Tabel 1 Antal dyr'!Q23</f>
        <v>1.2868992828663621</v>
      </c>
      <c r="S35" s="96">
        <f>SUM(S16:S17)*1000000/'Tabel 1 Antal dyr'!R23</f>
        <v>1.2898195516033919</v>
      </c>
      <c r="T35" s="96">
        <f>SUM(T16:T17)*1000000/'Tabel 1 Antal dyr'!S23</f>
        <v>1.3147283760491144</v>
      </c>
      <c r="U35" s="96">
        <f>SUM(U16:U17)*1000000/'Tabel 1 Antal dyr'!T23</f>
        <v>1.2723136259859535</v>
      </c>
      <c r="V35" s="96">
        <f>SUM(V16:V17)*1000000/'Tabel 1 Antal dyr'!U23</f>
        <v>1.2910682893907777</v>
      </c>
      <c r="W35" s="96">
        <f>SUM(W16:W17)*1000000/'Tabel 1 Antal dyr'!V23</f>
        <v>1.291685354242226</v>
      </c>
      <c r="X35" s="96">
        <f>SUM(X16:X17)*1000000/'Tabel 1 Antal dyr'!W23</f>
        <v>1.2852006618894403</v>
      </c>
      <c r="Y35" s="96">
        <f>SUM(Y16:Y17)*1000000/'Tabel 1 Antal dyr'!X23</f>
        <v>1.2743224606728822</v>
      </c>
      <c r="Z35" s="96">
        <f>SUM(Z16:Z17)*1000000/'Tabel 1 Antal dyr'!Y23</f>
        <v>1.2978730004732129</v>
      </c>
      <c r="AA35" s="96">
        <f>SUM(AA16:AA17)*1000000/'Tabel 1 Antal dyr'!Z23</f>
        <v>1.3415853509226576</v>
      </c>
      <c r="AB35" s="96">
        <f>SUM(AB16:AB17)*1000000/'Tabel 1 Antal dyr'!AA23</f>
        <v>1.3098570950225157</v>
      </c>
      <c r="AC35" s="96">
        <f>SUM(AC16:AC17)*1000000/'Tabel 1 Antal dyr'!AB23</f>
        <v>1.300974469090221</v>
      </c>
      <c r="AD35" s="96">
        <f>SUM(AD16:AD17)*1000000/'Tabel 1 Antal dyr'!AC23</f>
        <v>1.3370345629327696</v>
      </c>
      <c r="AE35" s="96">
        <f>SUM(AE16:AE17)*1000000/'Tabel 1 Antal dyr'!AD23</f>
        <v>1.332238102434866</v>
      </c>
      <c r="AF35" s="96">
        <f>SUM(AF16:AF17)*1000000/'Tabel 1 Antal dyr'!AE23</f>
        <v>1.3202028240289911</v>
      </c>
      <c r="AG35" s="96">
        <f>SUM(AG16:AG17)*1000000/'Tabel 1 Antal dyr'!AF23</f>
        <v>1.3289026767551133</v>
      </c>
      <c r="AH35" s="103">
        <f>SUM(AH16:AH17)*1000000/'Tabel 1 Antal dyr'!AG23</f>
        <v>1.2358302868496169</v>
      </c>
      <c r="AI35" s="103">
        <f>SUM(AI16:AI17)*1000000/'Tabel 1 Antal dyr'!AH23</f>
        <v>1.2049598600203699</v>
      </c>
      <c r="AJ35" s="103">
        <f>SUM(AJ16:AJ17)*1000000/'Tabel 1 Antal dyr'!AI23</f>
        <v>0.91634767771116421</v>
      </c>
      <c r="AK35" s="103">
        <f>SUM(AK16:AK17)*1000000/'Tabel 1 Antal dyr'!AJ23</f>
        <v>0.89980549672869059</v>
      </c>
      <c r="AL35" s="103">
        <f>SUM(AL16:AL17)*1000000/'Tabel 1 Antal dyr'!AK23</f>
        <v>0.87484389706886256</v>
      </c>
      <c r="AM35" s="103">
        <f>SUM(AM16:AM17)*1000000/'Tabel 1 Antal dyr'!AL23</f>
        <v>0.83779675965523503</v>
      </c>
      <c r="AN35" s="103">
        <f>SUM(AN16:AN17)*1000000/'Tabel 1 Antal dyr'!AM23</f>
        <v>0.81646989262848513</v>
      </c>
      <c r="AO35" s="103">
        <f>SUM(AO16:AO17)*1000000/'Tabel 1 Antal dyr'!AN23</f>
        <v>0.78253151931892428</v>
      </c>
      <c r="AP35" s="103">
        <f>SUM(AP16:AP17)*1000000/'Tabel 1 Antal dyr'!AO23</f>
        <v>0.7608661503834766</v>
      </c>
      <c r="AQ35" s="103">
        <f>SUM(AQ16:AQ17)*1000000/'Tabel 1 Antal dyr'!AP23</f>
        <v>0.72720849499434059</v>
      </c>
      <c r="AR35" s="103">
        <f>SUM(AR16:AR17)*1000000/'Tabel 1 Antal dyr'!AQ23</f>
        <v>0.69966911743972116</v>
      </c>
      <c r="AS35" s="103">
        <f>SUM(AS16:AS17)*1000000/'Tabel 1 Antal dyr'!AR23</f>
        <v>0.68925937321950792</v>
      </c>
      <c r="AT35" s="103">
        <f>SUM(AT16:AT17)*1000000/'Tabel 1 Antal dyr'!AS23</f>
        <v>0.66799505946629645</v>
      </c>
      <c r="AU35" s="103">
        <f>SUM(AU16:AU17)*1000000/'Tabel 1 Antal dyr'!AT23</f>
        <v>0.65519031481099244</v>
      </c>
      <c r="AV35" s="103">
        <f>SUM(AV16:AV17)*1000000/'Tabel 1 Antal dyr'!AU23</f>
        <v>0.63186266126718915</v>
      </c>
    </row>
    <row r="36" spans="1:48" s="11" customFormat="1" x14ac:dyDescent="0.25">
      <c r="A36" s="67" t="s">
        <v>169</v>
      </c>
      <c r="B36" s="67"/>
      <c r="C36" s="96">
        <f>C18*1000000/'Tabel 1 Antal dyr'!B32</f>
        <v>0.47354102550000032</v>
      </c>
      <c r="D36" s="96">
        <f>D18*1000000/'Tabel 1 Antal dyr'!C32</f>
        <v>0.47354102549999999</v>
      </c>
      <c r="E36" s="96">
        <f>E18*1000000/'Tabel 1 Antal dyr'!D32</f>
        <v>0.47354102549999966</v>
      </c>
      <c r="F36" s="96">
        <f>F18*1000000/'Tabel 1 Antal dyr'!E32</f>
        <v>0.4735410255000006</v>
      </c>
      <c r="G36" s="96">
        <f>G18*1000000/'Tabel 1 Antal dyr'!F32</f>
        <v>0.47354102550000027</v>
      </c>
      <c r="H36" s="96">
        <f>H18*1000000/'Tabel 1 Antal dyr'!G32</f>
        <v>0.47354102549999993</v>
      </c>
      <c r="I36" s="96">
        <f>I18*1000000/'Tabel 1 Antal dyr'!H32</f>
        <v>0.4735410254999996</v>
      </c>
      <c r="J36" s="96">
        <f>J18*1000000/'Tabel 1 Antal dyr'!I32</f>
        <v>0.4735410255000006</v>
      </c>
      <c r="K36" s="96">
        <f>K18*1000000/'Tabel 1 Antal dyr'!J32</f>
        <v>0.47354102550000055</v>
      </c>
      <c r="L36" s="96">
        <f>L18*1000000/'Tabel 1 Antal dyr'!K32</f>
        <v>0.47354102549999982</v>
      </c>
      <c r="M36" s="96">
        <f>M18*1000000/'Tabel 1 Antal dyr'!L32</f>
        <v>0.47354102549999944</v>
      </c>
      <c r="N36" s="96">
        <f>N18*1000000/'Tabel 1 Antal dyr'!M32</f>
        <v>0.47354102550000038</v>
      </c>
      <c r="O36" s="96">
        <f>O18*1000000/'Tabel 1 Antal dyr'!N32</f>
        <v>0.4735410254999996</v>
      </c>
      <c r="P36" s="96">
        <f>P18*1000000/'Tabel 1 Antal dyr'!O32</f>
        <v>0.47354102549999993</v>
      </c>
      <c r="Q36" s="96">
        <f>Q18*1000000/'Tabel 1 Antal dyr'!P32</f>
        <v>0.47354102549999944</v>
      </c>
      <c r="R36" s="96">
        <f>R18*1000000/'Tabel 1 Antal dyr'!Q32</f>
        <v>0.47698651926000013</v>
      </c>
      <c r="S36" s="96">
        <f>S18*1000000/'Tabel 1 Antal dyr'!R32</f>
        <v>0.47872778991887549</v>
      </c>
      <c r="T36" s="96">
        <f>T18*1000000/'Tabel 1 Antal dyr'!S32</f>
        <v>0.48046906133999956</v>
      </c>
      <c r="U36" s="96">
        <f>U18*1000000/'Tabel 1 Antal dyr'!T32</f>
        <v>0.48221033237999966</v>
      </c>
      <c r="V36" s="96">
        <f>V18*1000000/'Tabel 1 Antal dyr'!U32</f>
        <v>0.48357185814000037</v>
      </c>
      <c r="W36" s="96">
        <f>W18*1000000/'Tabel 1 Antal dyr'!V32</f>
        <v>0.48299069238149528</v>
      </c>
      <c r="X36" s="96">
        <f>X18*1000000/'Tabel 1 Antal dyr'!W32</f>
        <v>0.48240946710000021</v>
      </c>
      <c r="Y36" s="96">
        <f>Y18*1000000/'Tabel 1 Antal dyr'!X32</f>
        <v>0.46703590009200047</v>
      </c>
      <c r="Z36" s="96">
        <f>Z18*1000000/'Tabel 1 Antal dyr'!Y32</f>
        <v>0.46481248954799981</v>
      </c>
      <c r="AA36" s="96">
        <f>AA18*1000000/'Tabel 1 Antal dyr'!Z32</f>
        <v>0.46586224983600028</v>
      </c>
      <c r="AB36" s="96">
        <f>AB18*1000000/'Tabel 1 Antal dyr'!AA32</f>
        <v>0.46537001852400012</v>
      </c>
      <c r="AC36" s="96">
        <f>AC18*1000000/'Tabel 1 Antal dyr'!AB32</f>
        <v>0.46592423408970601</v>
      </c>
      <c r="AD36" s="96">
        <f>AD18*1000000/'Tabel 1 Antal dyr'!AC32</f>
        <v>0.46484763721200029</v>
      </c>
      <c r="AE36" s="96">
        <f>AE18*1000000/'Tabel 1 Antal dyr'!AD32</f>
        <v>0.46465678047600023</v>
      </c>
      <c r="AF36" s="96">
        <f>AF18*1000000/'Tabel 1 Antal dyr'!AE32</f>
        <v>0.46338099649199982</v>
      </c>
      <c r="AG36" s="96">
        <f>AG18*1000000/'Tabel 1 Antal dyr'!AF32</f>
        <v>0.46359697662000005</v>
      </c>
      <c r="AH36" s="103">
        <f>AH18*1000000/'Tabel 1 Antal dyr'!AG32</f>
        <v>0.46359697662000005</v>
      </c>
      <c r="AI36" s="103">
        <f>AI18*1000000/'Tabel 1 Antal dyr'!AH32</f>
        <v>0.46359697662000005</v>
      </c>
      <c r="AJ36" s="103">
        <f>AJ18*1000000/'Tabel 1 Antal dyr'!AI32</f>
        <v>0.46359697662000005</v>
      </c>
      <c r="AK36" s="103">
        <f>AK18*1000000/'Tabel 1 Antal dyr'!AJ32</f>
        <v>0.46359697662000005</v>
      </c>
      <c r="AL36" s="103">
        <f>AL18*1000000/'Tabel 1 Antal dyr'!AK32</f>
        <v>0.46359697662000005</v>
      </c>
      <c r="AM36" s="103">
        <f>AM18*1000000/'Tabel 1 Antal dyr'!AL32</f>
        <v>0.46359697662000005</v>
      </c>
      <c r="AN36" s="103">
        <f>AN18*1000000/'Tabel 1 Antal dyr'!AM32</f>
        <v>0.46359697662000005</v>
      </c>
      <c r="AO36" s="103">
        <f>AO18*1000000/'Tabel 1 Antal dyr'!AN32</f>
        <v>0.46359697662000005</v>
      </c>
      <c r="AP36" s="103">
        <f>AP18*1000000/'Tabel 1 Antal dyr'!AO32</f>
        <v>0.46359697662000005</v>
      </c>
      <c r="AQ36" s="103">
        <f>AQ18*1000000/'Tabel 1 Antal dyr'!AP32</f>
        <v>0.46359697662000005</v>
      </c>
      <c r="AR36" s="103">
        <f>AR18*1000000/'Tabel 1 Antal dyr'!AQ32</f>
        <v>0.46359697662000005</v>
      </c>
      <c r="AS36" s="103">
        <f>AS18*1000000/'Tabel 1 Antal dyr'!AR32</f>
        <v>0.46359697662000005</v>
      </c>
      <c r="AT36" s="103">
        <f>AT18*1000000/'Tabel 1 Antal dyr'!AS32</f>
        <v>0.46359697662000005</v>
      </c>
      <c r="AU36" s="103">
        <f>AU18*1000000/'Tabel 1 Antal dyr'!AT32</f>
        <v>0.46359697662000005</v>
      </c>
      <c r="AV36" s="103">
        <f>AV18*1000000/'Tabel 1 Antal dyr'!AU32</f>
        <v>0.46359697662000005</v>
      </c>
    </row>
    <row r="37" spans="1:48" s="11" customFormat="1" x14ac:dyDescent="0.25">
      <c r="A37" s="67" t="s">
        <v>170</v>
      </c>
      <c r="B37" s="67"/>
      <c r="C37" s="96">
        <f>C19*1000000/'Tabel 1 Antal dyr'!B33</f>
        <v>2.7234650373</v>
      </c>
      <c r="D37" s="96">
        <f>D19*1000000/'Tabel 1 Antal dyr'!C33</f>
        <v>2.7234650373</v>
      </c>
      <c r="E37" s="96">
        <f>E19*1000000/'Tabel 1 Antal dyr'!D33</f>
        <v>2.7234650373</v>
      </c>
      <c r="F37" s="96">
        <f>F19*1000000/'Tabel 1 Antal dyr'!E33</f>
        <v>2.7234650373000004</v>
      </c>
      <c r="G37" s="96">
        <f>G19*1000000/'Tabel 1 Antal dyr'!F33</f>
        <v>2.7234650372999991</v>
      </c>
      <c r="H37" s="96">
        <f>H19*1000000/'Tabel 1 Antal dyr'!G33</f>
        <v>2.7234650373</v>
      </c>
      <c r="I37" s="96">
        <f>I19*1000000/'Tabel 1 Antal dyr'!H33</f>
        <v>2.7234650373</v>
      </c>
      <c r="J37" s="96">
        <f>J19*1000000/'Tabel 1 Antal dyr'!I33</f>
        <v>2.7234650373</v>
      </c>
      <c r="K37" s="96">
        <f>K19*1000000/'Tabel 1 Antal dyr'!J33</f>
        <v>2.7234650373000004</v>
      </c>
      <c r="L37" s="96">
        <f>L19*1000000/'Tabel 1 Antal dyr'!K33</f>
        <v>2.7234650372999996</v>
      </c>
      <c r="M37" s="96">
        <f>M19*1000000/'Tabel 1 Antal dyr'!L33</f>
        <v>2.7234650373000004</v>
      </c>
      <c r="N37" s="96">
        <f>N19*1000000/'Tabel 1 Antal dyr'!M33</f>
        <v>2.7234650373</v>
      </c>
      <c r="O37" s="96">
        <f>O19*1000000/'Tabel 1 Antal dyr'!N33</f>
        <v>2.7234650373</v>
      </c>
      <c r="P37" s="96">
        <f>P19*1000000/'Tabel 1 Antal dyr'!O33</f>
        <v>2.7157706718749997</v>
      </c>
      <c r="Q37" s="96">
        <f>Q19*1000000/'Tabel 1 Antal dyr'!P33</f>
        <v>2.7157706718750001</v>
      </c>
      <c r="R37" s="96">
        <f>R19*1000000/'Tabel 1 Antal dyr'!Q33</f>
        <v>2.7157706718749997</v>
      </c>
      <c r="S37" s="96">
        <f>S19*1000000/'Tabel 1 Antal dyr'!R33</f>
        <v>2.7157706718749992</v>
      </c>
      <c r="T37" s="96">
        <f>T19*1000000/'Tabel 1 Antal dyr'!S33</f>
        <v>2.7157706718749997</v>
      </c>
      <c r="U37" s="96">
        <f>U19*1000000/'Tabel 1 Antal dyr'!T33</f>
        <v>2.7157706718750005</v>
      </c>
      <c r="V37" s="96">
        <f>V19*1000000/'Tabel 1 Antal dyr'!U33</f>
        <v>2.7157706718750001</v>
      </c>
      <c r="W37" s="96">
        <f>W19*1000000/'Tabel 1 Antal dyr'!V33</f>
        <v>2.7157706718749997</v>
      </c>
      <c r="X37" s="96">
        <f>X19*1000000/'Tabel 1 Antal dyr'!W33</f>
        <v>2.7157706718749997</v>
      </c>
      <c r="Y37" s="96">
        <f>Y19*1000000/'Tabel 1 Antal dyr'!X33</f>
        <v>2.7157706718749997</v>
      </c>
      <c r="Z37" s="96">
        <f>Z19*1000000/'Tabel 1 Antal dyr'!Y33</f>
        <v>2.7157706718750001</v>
      </c>
      <c r="AA37" s="96">
        <f>AA19*1000000/'Tabel 1 Antal dyr'!Z33</f>
        <v>2.7157706718750001</v>
      </c>
      <c r="AB37" s="96">
        <f>AB19*1000000/'Tabel 1 Antal dyr'!AA33</f>
        <v>2.7157706718749997</v>
      </c>
      <c r="AC37" s="96">
        <f>AC19*1000000/'Tabel 1 Antal dyr'!AB33</f>
        <v>2.7157706718749997</v>
      </c>
      <c r="AD37" s="96">
        <f>AD19*1000000/'Tabel 1 Antal dyr'!AC33</f>
        <v>2.7157706718750001</v>
      </c>
      <c r="AE37" s="96">
        <f>AE19*1000000/'Tabel 1 Antal dyr'!AD33</f>
        <v>2.7157706718749997</v>
      </c>
      <c r="AF37" s="96">
        <f>AF19*1000000/'Tabel 1 Antal dyr'!AE33</f>
        <v>2.7157706718749997</v>
      </c>
      <c r="AG37" s="96">
        <f>AG19*1000000/'Tabel 1 Antal dyr'!AF33</f>
        <v>2.9328283106249997</v>
      </c>
      <c r="AH37" s="103">
        <f>AH19*1000000/'Tabel 1 Antal dyr'!AG33</f>
        <v>2.936263344120237</v>
      </c>
      <c r="AI37" s="103">
        <f>AI19*1000000/'Tabel 1 Antal dyr'!AH33</f>
        <v>2.936263344120237</v>
      </c>
      <c r="AJ37" s="103">
        <f>AJ19*1000000/'Tabel 1 Antal dyr'!AI33</f>
        <v>2.936263344120237</v>
      </c>
      <c r="AK37" s="103">
        <f>AK19*1000000/'Tabel 1 Antal dyr'!AJ33</f>
        <v>2.936263344120237</v>
      </c>
      <c r="AL37" s="103">
        <f>AL19*1000000/'Tabel 1 Antal dyr'!AK33</f>
        <v>2.936263344120237</v>
      </c>
      <c r="AM37" s="103">
        <f>AM19*1000000/'Tabel 1 Antal dyr'!AL33</f>
        <v>2.936263344120237</v>
      </c>
      <c r="AN37" s="103">
        <f>AN19*1000000/'Tabel 1 Antal dyr'!AM33</f>
        <v>2.936263344120237</v>
      </c>
      <c r="AO37" s="103">
        <f>AO19*1000000/'Tabel 1 Antal dyr'!AN33</f>
        <v>2.936263344120237</v>
      </c>
      <c r="AP37" s="103">
        <f>AP19*1000000/'Tabel 1 Antal dyr'!AO33</f>
        <v>2.936263344120237</v>
      </c>
      <c r="AQ37" s="103">
        <f>AQ19*1000000/'Tabel 1 Antal dyr'!AP33</f>
        <v>2.936263344120237</v>
      </c>
      <c r="AR37" s="103">
        <f>AR19*1000000/'Tabel 1 Antal dyr'!AQ33</f>
        <v>2.936263344120237</v>
      </c>
      <c r="AS37" s="103">
        <f>AS19*1000000/'Tabel 1 Antal dyr'!AR33</f>
        <v>2.936263344120237</v>
      </c>
      <c r="AT37" s="103">
        <f>AT19*1000000/'Tabel 1 Antal dyr'!AS33</f>
        <v>2.936263344120237</v>
      </c>
      <c r="AU37" s="103">
        <f>AU19*1000000/'Tabel 1 Antal dyr'!AT33</f>
        <v>2.936263344120237</v>
      </c>
      <c r="AV37" s="103">
        <f>AV19*1000000/'Tabel 1 Antal dyr'!AU33</f>
        <v>2.936263344120237</v>
      </c>
    </row>
    <row r="38" spans="1:48" s="7" customFormat="1" x14ac:dyDescent="0.25">
      <c r="A38" s="110" t="s">
        <v>244</v>
      </c>
      <c r="B38" s="110"/>
      <c r="C38" s="96">
        <f>SUM(C20:C21)*1000000/SUM('Tabel 1 Antal dyr'!B25:B28)</f>
        <v>2.5491410752191599</v>
      </c>
      <c r="D38" s="96">
        <f>SUM(D20:D21)*1000000/SUM('Tabel 1 Antal dyr'!C25:C28)</f>
        <v>2.5758309458514046</v>
      </c>
      <c r="E38" s="96">
        <f>SUM(E20:E21)*1000000/SUM('Tabel 1 Antal dyr'!D25:D28)</f>
        <v>2.4720494870885985</v>
      </c>
      <c r="F38" s="96">
        <f>SUM(F20:F21)*1000000/SUM('Tabel 1 Antal dyr'!E25:E28)</f>
        <v>2.5828115390069892</v>
      </c>
      <c r="G38" s="96">
        <f>SUM(G20:G21)*1000000/SUM('Tabel 1 Antal dyr'!F25:F28)</f>
        <v>2.5469320564327562</v>
      </c>
      <c r="H38" s="96">
        <f>SUM(H20:H21)*1000000/SUM('Tabel 1 Antal dyr'!G25:G28)</f>
        <v>2.449517009309055</v>
      </c>
      <c r="I38" s="96">
        <f>SUM(I20:I21)*1000000/SUM('Tabel 1 Antal dyr'!H25:H28)</f>
        <v>2.5386108076169602</v>
      </c>
      <c r="J38" s="96">
        <f>SUM(J20:J21)*1000000/SUM('Tabel 1 Antal dyr'!I25:I28)</f>
        <v>2.5076517978667634</v>
      </c>
      <c r="K38" s="96">
        <f>SUM(K20:K21)*1000000/SUM('Tabel 1 Antal dyr'!J25:J28)</f>
        <v>2.5749459844482634</v>
      </c>
      <c r="L38" s="96">
        <f>SUM(L20:L21)*1000000/SUM('Tabel 1 Antal dyr'!K25:K28)</f>
        <v>2.5691101989009923</v>
      </c>
      <c r="M38" s="96">
        <f>SUM(M20:M21)*1000000/SUM('Tabel 1 Antal dyr'!L25:L28)</f>
        <v>2.6643240931393026</v>
      </c>
      <c r="N38" s="96">
        <f>SUM(N20:N21)*1000000/SUM('Tabel 1 Antal dyr'!M25:M28)</f>
        <v>2.7176377758528245</v>
      </c>
      <c r="O38" s="96">
        <f>SUM(O20:O21)*1000000/SUM('Tabel 1 Antal dyr'!N25:N28)</f>
        <v>2.7123484647363165</v>
      </c>
      <c r="P38" s="96">
        <f>SUM(P20:P21)*1000000/SUM('Tabel 1 Antal dyr'!O25:O28)</f>
        <v>2.8139824081723162</v>
      </c>
      <c r="Q38" s="96">
        <f>SUM(Q20:Q21)*1000000/SUM('Tabel 1 Antal dyr'!P25:P28)</f>
        <v>2.8901930502657769</v>
      </c>
      <c r="R38" s="96">
        <f>SUM(R20:R21)*1000000/SUM('Tabel 1 Antal dyr'!Q25:Q28)</f>
        <v>2.5586080798871627</v>
      </c>
      <c r="S38" s="96">
        <f>SUM(S20:S21)*1000000/SUM('Tabel 1 Antal dyr'!R25:R28)</f>
        <v>2.7696042716630336</v>
      </c>
      <c r="T38" s="96">
        <f>SUM(T20:T21)*1000000/SUM('Tabel 1 Antal dyr'!S25:S28)</f>
        <v>2.8896335983286003</v>
      </c>
      <c r="U38" s="96">
        <f>SUM(U20:U21)*1000000/SUM('Tabel 1 Antal dyr'!T25:T28)</f>
        <v>2.7544095928663292</v>
      </c>
      <c r="V38" s="96">
        <f>SUM(V20:V21)*1000000/SUM('Tabel 1 Antal dyr'!U25:U28)</f>
        <v>2.8011650908509478</v>
      </c>
      <c r="W38" s="96">
        <f>SUM(W20:W21)*1000000/SUM('Tabel 1 Antal dyr'!V25:V28)</f>
        <v>2.673440171906031</v>
      </c>
      <c r="X38" s="96">
        <f>SUM(X20:X21)*1000000/SUM('Tabel 1 Antal dyr'!W25:W28)</f>
        <v>2.4477624564761813</v>
      </c>
      <c r="Y38" s="96">
        <f>SUM(Y20:Y21)*1000000/SUM('Tabel 1 Antal dyr'!X25:X28)</f>
        <v>2.6028438073412898</v>
      </c>
      <c r="Z38" s="96">
        <f>SUM(Z20:Z21)*1000000/SUM('Tabel 1 Antal dyr'!Y25:Y28)</f>
        <v>2.6435951857081084</v>
      </c>
      <c r="AA38" s="96">
        <f>SUM(AA20:AA21)*1000000/SUM('Tabel 1 Antal dyr'!Z25:Z28)</f>
        <v>2.6971498806426824</v>
      </c>
      <c r="AB38" s="96">
        <f>SUM(AB20:AB21)*1000000/SUM('Tabel 1 Antal dyr'!AA25:AA28)</f>
        <v>2.6441005290475772</v>
      </c>
      <c r="AC38" s="96">
        <f>SUM(AC20:AC21)*1000000/SUM('Tabel 1 Antal dyr'!AB25:AB28)</f>
        <v>2.5361431463333108</v>
      </c>
      <c r="AD38" s="96">
        <f>SUM(AD20:AD21)*1000000/SUM('Tabel 1 Antal dyr'!AC25:AC28)</f>
        <v>2.5514418212876393</v>
      </c>
      <c r="AE38" s="96">
        <f>SUM(AE20:AE21)*1000000/SUM('Tabel 1 Antal dyr'!AD25:AD28)</f>
        <v>2.4963717937455514</v>
      </c>
      <c r="AF38" s="96">
        <f>SUM(AF20:AF21)*1000000/SUM('Tabel 1 Antal dyr'!AE25:AE28)</f>
        <v>2.4774613048111629</v>
      </c>
      <c r="AG38" s="96">
        <f>SUM(AG20:AG21)*1000000/SUM('Tabel 1 Antal dyr'!AF25:AF28)</f>
        <v>2.5504705049976688</v>
      </c>
      <c r="AH38" s="103">
        <f>SUM(AH20:AH21)*1000000/SUM('Tabel 1 Antal dyr'!AG25:AG28)</f>
        <v>2.5726910329616923</v>
      </c>
      <c r="AI38" s="103">
        <f>SUM(AI20:AI21)*1000000/SUM('Tabel 1 Antal dyr'!AH25:AH28)</f>
        <v>2.5891091823420007</v>
      </c>
      <c r="AJ38" s="103">
        <f>SUM(AJ20:AJ21)*1000000/SUM('Tabel 1 Antal dyr'!AI25:AI28)</f>
        <v>2.6055687451240659</v>
      </c>
      <c r="AK38" s="103">
        <f>SUM(AK20:AK21)*1000000/SUM('Tabel 1 Antal dyr'!AJ25:AJ28)</f>
        <v>2.6220972883894742</v>
      </c>
      <c r="AL38" s="103">
        <f>SUM(AL20:AL21)*1000000/SUM('Tabel 1 Antal dyr'!AK25:AK28)</f>
        <v>2.6383522261139993</v>
      </c>
      <c r="AM38" s="103">
        <f>SUM(AM20:AM21)*1000000/SUM('Tabel 1 Antal dyr'!AL25:AL28)</f>
        <v>2.6546201591652152</v>
      </c>
      <c r="AN38" s="103">
        <f>SUM(AN20:AN21)*1000000/SUM('Tabel 1 Antal dyr'!AM25:AM28)</f>
        <v>2.6723305291054724</v>
      </c>
      <c r="AO38" s="103">
        <f>SUM(AO20:AO21)*1000000/SUM('Tabel 1 Antal dyr'!AN25:AN28)</f>
        <v>2.6889342105501193</v>
      </c>
      <c r="AP38" s="103">
        <f>SUM(AP20:AP21)*1000000/SUM('Tabel 1 Antal dyr'!AO25:AO28)</f>
        <v>2.7060757004486296</v>
      </c>
      <c r="AQ38" s="103">
        <f>SUM(AQ20:AQ21)*1000000/SUM('Tabel 1 Antal dyr'!AP25:AP28)</f>
        <v>2.7230112993085749</v>
      </c>
      <c r="AR38" s="103">
        <f>SUM(AR20:AR21)*1000000/SUM('Tabel 1 Antal dyr'!AQ25:AQ28)</f>
        <v>2.7176232158095646</v>
      </c>
      <c r="AS38" s="103">
        <f>SUM(AS20:AS21)*1000000/SUM('Tabel 1 Antal dyr'!AR25:AR28)</f>
        <v>2.7122246276889417</v>
      </c>
      <c r="AT38" s="103">
        <f>SUM(AT20:AT21)*1000000/SUM('Tabel 1 Antal dyr'!AS25:AS28)</f>
        <v>2.7068352623246836</v>
      </c>
      <c r="AU38" s="103">
        <f>SUM(AU20:AU21)*1000000/SUM('Tabel 1 Antal dyr'!AT25:AT28)</f>
        <v>2.7014580112197732</v>
      </c>
      <c r="AV38" s="103">
        <f>SUM(AV20:AV21)*1000000/SUM('Tabel 1 Antal dyr'!AU25:AU28)</f>
        <v>2.6960951173635417</v>
      </c>
    </row>
    <row r="39" spans="1:48" x14ac:dyDescent="0.25">
      <c r="A39" s="67" t="s">
        <v>13</v>
      </c>
      <c r="B39" s="67"/>
      <c r="C39" s="96">
        <f>SUM(C22:C23)*1000000/'Tabel 1 Antal dyr'!B29</f>
        <v>0.37326277334193148</v>
      </c>
      <c r="D39" s="96">
        <f>SUM(D22:D23)*1000000/'Tabel 1 Antal dyr'!C29</f>
        <v>0.37503117821696308</v>
      </c>
      <c r="E39" s="96">
        <f>SUM(E22:E23)*1000000/'Tabel 1 Antal dyr'!D29</f>
        <v>0.37522177615505858</v>
      </c>
      <c r="F39" s="96">
        <f>SUM(F22:F23)*1000000/'Tabel 1 Antal dyr'!E29</f>
        <v>0.37750908014315576</v>
      </c>
      <c r="G39" s="96">
        <f>SUM(G22:G23)*1000000/'Tabel 1 Antal dyr'!F29</f>
        <v>0.37977402626324674</v>
      </c>
      <c r="H39" s="96">
        <f>SUM(H22:H23)*1000000/'Tabel 1 Antal dyr'!G29</f>
        <v>0.38224902894505702</v>
      </c>
      <c r="I39" s="96">
        <f>SUM(I22:I23)*1000000/'Tabel 1 Antal dyr'!H29</f>
        <v>0.38404988649640998</v>
      </c>
      <c r="J39" s="96">
        <f>SUM(J22:J23)*1000000/'Tabel 1 Antal dyr'!I29</f>
        <v>0.3858527018598556</v>
      </c>
      <c r="K39" s="96">
        <f>SUM(K22:K23)*1000000/'Tabel 1 Antal dyr'!J29</f>
        <v>0.38746637973478776</v>
      </c>
      <c r="L39" s="96">
        <f>SUM(L22:L23)*1000000/'Tabel 1 Antal dyr'!K29</f>
        <v>0.389148786466462</v>
      </c>
      <c r="M39" s="96">
        <f>SUM(M22:M23)*1000000/'Tabel 1 Antal dyr'!L29</f>
        <v>0.37272629418098946</v>
      </c>
      <c r="N39" s="96">
        <f>SUM(N22:N23)*1000000/'Tabel 1 Antal dyr'!M29</f>
        <v>0.38258602766098576</v>
      </c>
      <c r="O39" s="96">
        <f>SUM(O22:O23)*1000000/'Tabel 1 Antal dyr'!N29</f>
        <v>0.33897463530156174</v>
      </c>
      <c r="P39" s="96">
        <f>SUM(P22:P23)*1000000/'Tabel 1 Antal dyr'!O29</f>
        <v>0.35864361825174262</v>
      </c>
      <c r="Q39" s="96">
        <f>SUM(Q22:Q23)*1000000/'Tabel 1 Antal dyr'!P29</f>
        <v>0.37111299083940857</v>
      </c>
      <c r="R39" s="96">
        <f>SUM(R22:R23)*1000000/'Tabel 1 Antal dyr'!Q29</f>
        <v>0.41268476871611565</v>
      </c>
      <c r="S39" s="96">
        <f>SUM(S22:S23)*1000000/'Tabel 1 Antal dyr'!R29</f>
        <v>0.43556716266559298</v>
      </c>
      <c r="T39" s="96">
        <f>SUM(T22:T23)*1000000/'Tabel 1 Antal dyr'!S29</f>
        <v>0.45853659942474267</v>
      </c>
      <c r="U39" s="96">
        <f>SUM(U22:U23)*1000000/'Tabel 1 Antal dyr'!T29</f>
        <v>0.4686449174766692</v>
      </c>
      <c r="V39" s="96">
        <f>SUM(V22:V23)*1000000/'Tabel 1 Antal dyr'!U29</f>
        <v>0.49674023114492116</v>
      </c>
      <c r="W39" s="96">
        <f>SUM(W22:W23)*1000000/'Tabel 1 Antal dyr'!V29</f>
        <v>0.50801590173870348</v>
      </c>
      <c r="X39" s="96">
        <f>SUM(X22:X23)*1000000/'Tabel 1 Antal dyr'!W29</f>
        <v>0.53072707720426171</v>
      </c>
      <c r="Y39" s="96">
        <f>SUM(Y22:Y23)*1000000/'Tabel 1 Antal dyr'!X29</f>
        <v>0.5308091197568251</v>
      </c>
      <c r="Z39" s="96">
        <f>SUM(Z22:Z23)*1000000/'Tabel 1 Antal dyr'!Y29</f>
        <v>0.50897320771224386</v>
      </c>
      <c r="AA39" s="96">
        <f>SUM(AA22:AA23)*1000000/'Tabel 1 Antal dyr'!Z29</f>
        <v>0.51033003672408761</v>
      </c>
      <c r="AB39" s="96">
        <f>SUM(AB22:AB23)*1000000/'Tabel 1 Antal dyr'!AA29</f>
        <v>0.50924457351461272</v>
      </c>
      <c r="AC39" s="96">
        <f>SUM(AC22:AC23)*1000000/'Tabel 1 Antal dyr'!AB29</f>
        <v>0.48763854036110638</v>
      </c>
      <c r="AD39" s="96">
        <f>SUM(AD22:AD23)*1000000/'Tabel 1 Antal dyr'!AC29</f>
        <v>0.48788400819787503</v>
      </c>
      <c r="AE39" s="96">
        <f>SUM(AE22:AE23)*1000000/'Tabel 1 Antal dyr'!AD29</f>
        <v>0.4466925580827375</v>
      </c>
      <c r="AF39" s="96">
        <f>SUM(AF22:AF23)*1000000/'Tabel 1 Antal dyr'!AE29</f>
        <v>0.48616573334049379</v>
      </c>
      <c r="AG39" s="96">
        <f>SUM(AG22:AG23)*1000000/'Tabel 1 Antal dyr'!AF29</f>
        <v>0.48665666901403132</v>
      </c>
      <c r="AH39" s="103" t="s">
        <v>37</v>
      </c>
      <c r="AI39" s="103" t="s">
        <v>37</v>
      </c>
      <c r="AJ39" s="103">
        <f>SUM(AJ22:AJ23)*1000000/'Tabel 1 Antal dyr'!AI29</f>
        <v>0.48555206341633272</v>
      </c>
      <c r="AK39" s="103">
        <f>SUM(AK22:AK23)*1000000/'Tabel 1 Antal dyr'!AJ29</f>
        <v>0.4851838615504333</v>
      </c>
      <c r="AL39" s="103">
        <f>SUM(AL22:AL23)*1000000/'Tabel 1 Antal dyr'!AK29</f>
        <v>0.48481566297100825</v>
      </c>
      <c r="AM39" s="103">
        <f>SUM(AM22:AM23)*1000000/'Tabel 1 Antal dyr'!AL29</f>
        <v>0.4844474589260982</v>
      </c>
      <c r="AN39" s="103">
        <f>SUM(AN22:AN23)*1000000/'Tabel 1 Antal dyr'!AM29</f>
        <v>0.48407925706019861</v>
      </c>
      <c r="AO39" s="103">
        <f>SUM(AO22:AO23)*1000000/'Tabel 1 Antal dyr'!AN29</f>
        <v>0.48371105519429908</v>
      </c>
      <c r="AP39" s="103">
        <f>SUM(AP22:AP23)*1000000/'Tabel 1 Antal dyr'!AO29</f>
        <v>0.48334285332839966</v>
      </c>
      <c r="AQ39" s="103">
        <f>SUM(AQ22:AQ23)*1000000/'Tabel 1 Antal dyr'!AP29</f>
        <v>0.48297465146249996</v>
      </c>
      <c r="AR39" s="103">
        <f>SUM(AR22:AR23)*1000000/'Tabel 1 Antal dyr'!AQ29</f>
        <v>0.48297465146249996</v>
      </c>
      <c r="AS39" s="103">
        <f>SUM(AS22:AS23)*1000000/'Tabel 1 Antal dyr'!AR29</f>
        <v>0.48297465146249996</v>
      </c>
      <c r="AT39" s="103">
        <f>SUM(AT22:AT23)*1000000/'Tabel 1 Antal dyr'!AS29</f>
        <v>0.48297465146249996</v>
      </c>
      <c r="AU39" s="103">
        <f>SUM(AU22:AU23)*1000000/'Tabel 1 Antal dyr'!AT29</f>
        <v>0.48297465146249996</v>
      </c>
      <c r="AV39" s="103">
        <f>SUM(AV22:AV23)*1000000/'Tabel 1 Antal dyr'!AU29</f>
        <v>0.48297465146249996</v>
      </c>
    </row>
    <row r="40" spans="1:48" x14ac:dyDescent="0.25">
      <c r="A40" s="70" t="s">
        <v>171</v>
      </c>
      <c r="B40" s="70"/>
      <c r="C40" s="94">
        <f>C24*1000000/'Tabel 1 Antal dyr'!B34</f>
        <v>0.32571647999999997</v>
      </c>
      <c r="D40" s="94">
        <f>D24*1000000/'Tabel 1 Antal dyr'!C34</f>
        <v>0.32571647999999997</v>
      </c>
      <c r="E40" s="94">
        <f>E24*1000000/'Tabel 1 Antal dyr'!D34</f>
        <v>0.32571647999999997</v>
      </c>
      <c r="F40" s="94">
        <f>F24*1000000/'Tabel 1 Antal dyr'!E34</f>
        <v>0.32571647999999997</v>
      </c>
      <c r="G40" s="94">
        <f>G24*1000000/'Tabel 1 Antal dyr'!F34</f>
        <v>0.32571647999999997</v>
      </c>
      <c r="H40" s="94">
        <f>H24*1000000/'Tabel 1 Antal dyr'!G34</f>
        <v>0.32571647999999997</v>
      </c>
      <c r="I40" s="94">
        <f>I24*1000000/'Tabel 1 Antal dyr'!H34</f>
        <v>0.32571647999999997</v>
      </c>
      <c r="J40" s="94">
        <f>J24*1000000/'Tabel 1 Antal dyr'!I34</f>
        <v>0.32571647999999997</v>
      </c>
      <c r="K40" s="94">
        <f>K24*1000000/'Tabel 1 Antal dyr'!J34</f>
        <v>0.32571647999999997</v>
      </c>
      <c r="L40" s="94">
        <f>L24*1000000/'Tabel 1 Antal dyr'!K34</f>
        <v>0.32571647999999997</v>
      </c>
      <c r="M40" s="94">
        <f>M24*1000000/'Tabel 1 Antal dyr'!L34</f>
        <v>0.32571647999999997</v>
      </c>
      <c r="N40" s="94">
        <f>N24*1000000/'Tabel 1 Antal dyr'!M34</f>
        <v>0.32571648000000003</v>
      </c>
      <c r="O40" s="94">
        <f>O24*1000000/'Tabel 1 Antal dyr'!N34</f>
        <v>0.32571648000000003</v>
      </c>
      <c r="P40" s="94">
        <f>P24*1000000/'Tabel 1 Antal dyr'!O34</f>
        <v>0.32571647999999997</v>
      </c>
      <c r="Q40" s="94">
        <f>Q24*1000000/'Tabel 1 Antal dyr'!P34</f>
        <v>0.32571648000000003</v>
      </c>
      <c r="R40" s="94">
        <f>R24*1000000/'Tabel 1 Antal dyr'!Q34</f>
        <v>0.32571648000000003</v>
      </c>
      <c r="S40" s="94">
        <f>S24*1000000/'Tabel 1 Antal dyr'!R34</f>
        <v>0.32571648000000003</v>
      </c>
      <c r="T40" s="94">
        <f>T24*1000000/'Tabel 1 Antal dyr'!S34</f>
        <v>0.32571648000000003</v>
      </c>
      <c r="U40" s="94">
        <f>U24*1000000/'Tabel 1 Antal dyr'!T34</f>
        <v>0.32571647999999997</v>
      </c>
      <c r="V40" s="94">
        <f>V24*1000000/'Tabel 1 Antal dyr'!U34</f>
        <v>0.32571647999999997</v>
      </c>
      <c r="W40" s="94">
        <f>W24*1000000/'Tabel 1 Antal dyr'!V34</f>
        <v>0.32571648000000003</v>
      </c>
      <c r="X40" s="94">
        <f>X24*1000000/'Tabel 1 Antal dyr'!W34</f>
        <v>0.32571648000000003</v>
      </c>
      <c r="Y40" s="94">
        <f>Y24*1000000/'Tabel 1 Antal dyr'!X34</f>
        <v>0.32571647999999997</v>
      </c>
      <c r="Z40" s="94">
        <f>Z24*1000000/'Tabel 1 Antal dyr'!Y34</f>
        <v>0.32571647999999997</v>
      </c>
      <c r="AA40" s="94">
        <f>AA24*1000000/'Tabel 1 Antal dyr'!Z34</f>
        <v>0.32571647999999997</v>
      </c>
      <c r="AB40" s="94">
        <f>AB24*1000000/'Tabel 1 Antal dyr'!AA34</f>
        <v>0.32571648000000003</v>
      </c>
      <c r="AC40" s="94">
        <f>AC24*1000000/'Tabel 1 Antal dyr'!AB34</f>
        <v>0.32571647999999997</v>
      </c>
      <c r="AD40" s="94">
        <f>AD24*1000000/'Tabel 1 Antal dyr'!AC34</f>
        <v>0.32571647999999997</v>
      </c>
      <c r="AE40" s="94">
        <f>AE24*1000000/'Tabel 1 Antal dyr'!AD34</f>
        <v>0.32571648000000003</v>
      </c>
      <c r="AF40" s="94">
        <f>AF24*1000000/'Tabel 1 Antal dyr'!AE34</f>
        <v>0.32571647999999997</v>
      </c>
      <c r="AG40" s="94">
        <f>AG24*1000000/'Tabel 1 Antal dyr'!AF34</f>
        <v>0.32571647999999997</v>
      </c>
      <c r="AH40" s="108">
        <f>AH24*1000000/'Tabel 1 Antal dyr'!AG34</f>
        <v>0.32571647999999997</v>
      </c>
      <c r="AI40" s="108">
        <f>AI24*1000000/'Tabel 1 Antal dyr'!AH34</f>
        <v>0.32571647999999997</v>
      </c>
      <c r="AJ40" s="108">
        <f>AJ24*1000000/'Tabel 1 Antal dyr'!AI34</f>
        <v>0.32571647999999997</v>
      </c>
      <c r="AK40" s="108">
        <f>AK24*1000000/'Tabel 1 Antal dyr'!AJ34</f>
        <v>0.32571647999999997</v>
      </c>
      <c r="AL40" s="108">
        <f>AL24*1000000/'Tabel 1 Antal dyr'!AK34</f>
        <v>0.32571647999999997</v>
      </c>
      <c r="AM40" s="108">
        <f>AM24*1000000/'Tabel 1 Antal dyr'!AL34</f>
        <v>0.32571647999999997</v>
      </c>
      <c r="AN40" s="108">
        <f>AN24*1000000/'Tabel 1 Antal dyr'!AM34</f>
        <v>0.32571647999999997</v>
      </c>
      <c r="AO40" s="108">
        <f>AO24*1000000/'Tabel 1 Antal dyr'!AN34</f>
        <v>0.32571647999999997</v>
      </c>
      <c r="AP40" s="108">
        <f>AP24*1000000/'Tabel 1 Antal dyr'!AO34</f>
        <v>0.32571647999999997</v>
      </c>
      <c r="AQ40" s="108">
        <f>AQ24*1000000/'Tabel 1 Antal dyr'!AP34</f>
        <v>0.32571647999999997</v>
      </c>
      <c r="AR40" s="108">
        <f>AR24*1000000/'Tabel 1 Antal dyr'!AQ34</f>
        <v>0.32571647999999997</v>
      </c>
      <c r="AS40" s="108">
        <f>AS24*1000000/'Tabel 1 Antal dyr'!AR34</f>
        <v>0.32571647999999997</v>
      </c>
      <c r="AT40" s="108">
        <f>AT24*1000000/'Tabel 1 Antal dyr'!AS34</f>
        <v>0.32571647999999997</v>
      </c>
      <c r="AU40" s="108">
        <f>AU24*1000000/'Tabel 1 Antal dyr'!AT34</f>
        <v>0.32571647999999997</v>
      </c>
      <c r="AV40" s="108">
        <f>AV24*1000000/'Tabel 1 Antal dyr'!AU34</f>
        <v>0.32571647999999997</v>
      </c>
    </row>
    <row r="41" spans="1:48" x14ac:dyDescent="0.25">
      <c r="A41" s="67"/>
      <c r="B41" s="111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3" spans="1:48" x14ac:dyDescent="0.25">
      <c r="A43" s="67" t="s">
        <v>172</v>
      </c>
      <c r="B43" s="71" t="s">
        <v>269</v>
      </c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</row>
    <row r="44" spans="1:48" x14ac:dyDescent="0.25">
      <c r="B44" s="32" t="s">
        <v>270</v>
      </c>
      <c r="C44" s="26"/>
    </row>
    <row r="45" spans="1:48" x14ac:dyDescent="0.25">
      <c r="A45" s="69"/>
      <c r="B45" t="s">
        <v>248</v>
      </c>
    </row>
    <row r="46" spans="1:48" x14ac:dyDescent="0.25">
      <c r="A46" s="69"/>
      <c r="B46" s="32" t="s">
        <v>252</v>
      </c>
    </row>
    <row r="47" spans="1:48" x14ac:dyDescent="0.25">
      <c r="A47" s="69"/>
      <c r="B47" s="69"/>
    </row>
    <row r="48" spans="1:48" x14ac:dyDescent="0.25">
      <c r="A48" s="69"/>
      <c r="B48" s="69"/>
    </row>
    <row r="49" spans="1:2" x14ac:dyDescent="0.25">
      <c r="A49" s="69"/>
      <c r="B49" s="69"/>
    </row>
    <row r="50" spans="1:2" x14ac:dyDescent="0.25">
      <c r="A50" s="69"/>
      <c r="B50" s="69"/>
    </row>
    <row r="51" spans="1:2" x14ac:dyDescent="0.25">
      <c r="A51" s="69"/>
      <c r="B51" s="6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workbookViewId="0"/>
  </sheetViews>
  <sheetFormatPr defaultRowHeight="15" x14ac:dyDescent="0.25"/>
  <cols>
    <col min="1" max="1" width="24.140625" customWidth="1"/>
    <col min="2" max="2" width="24.28515625" bestFit="1" customWidth="1"/>
    <col min="4" max="7" width="0" hidden="1" customWidth="1"/>
    <col min="9" max="12" width="0" hidden="1" customWidth="1"/>
    <col min="14" max="17" width="0" hidden="1" customWidth="1"/>
    <col min="19" max="22" width="0" hidden="1" customWidth="1"/>
    <col min="24" max="27" width="0" hidden="1" customWidth="1"/>
    <col min="49" max="16384" width="9.140625" style="4"/>
  </cols>
  <sheetData>
    <row r="1" spans="1:48" ht="18.75" x14ac:dyDescent="0.3">
      <c r="A1" s="27" t="s">
        <v>200</v>
      </c>
      <c r="B1" s="27"/>
    </row>
    <row r="2" spans="1:48" ht="18.75" x14ac:dyDescent="0.3">
      <c r="A2" s="28" t="s">
        <v>176</v>
      </c>
      <c r="B2" s="27"/>
    </row>
    <row r="3" spans="1:48" ht="16.5" x14ac:dyDescent="0.3">
      <c r="B3" s="28"/>
    </row>
    <row r="4" spans="1:48" ht="16.5" x14ac:dyDescent="0.3">
      <c r="A4" s="28" t="s">
        <v>201</v>
      </c>
      <c r="B4" s="28"/>
    </row>
    <row r="5" spans="1:48" s="11" customFormat="1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</row>
    <row r="6" spans="1:48" s="159" customFormat="1" x14ac:dyDescent="0.25">
      <c r="A6" s="5"/>
      <c r="B6" s="5" t="s">
        <v>194</v>
      </c>
      <c r="C6" s="29">
        <v>1990</v>
      </c>
      <c r="D6" s="29">
        <v>1991</v>
      </c>
      <c r="E6" s="29">
        <v>1992</v>
      </c>
      <c r="F6" s="29">
        <v>1993</v>
      </c>
      <c r="G6" s="29">
        <v>1994</v>
      </c>
      <c r="H6" s="29">
        <v>1995</v>
      </c>
      <c r="I6" s="29">
        <v>1996</v>
      </c>
      <c r="J6" s="29">
        <v>1997</v>
      </c>
      <c r="K6" s="29">
        <v>1998</v>
      </c>
      <c r="L6" s="29">
        <v>1999</v>
      </c>
      <c r="M6" s="29">
        <v>2000</v>
      </c>
      <c r="N6" s="29">
        <v>2001</v>
      </c>
      <c r="O6" s="29">
        <v>2002</v>
      </c>
      <c r="P6" s="29">
        <v>2003</v>
      </c>
      <c r="Q6" s="29">
        <v>2004</v>
      </c>
      <c r="R6" s="29">
        <v>2005</v>
      </c>
      <c r="S6" s="29">
        <v>2006</v>
      </c>
      <c r="T6" s="29">
        <v>2007</v>
      </c>
      <c r="U6" s="29">
        <v>2008</v>
      </c>
      <c r="V6" s="29">
        <v>2009</v>
      </c>
      <c r="W6" s="29">
        <v>2010</v>
      </c>
      <c r="X6" s="29">
        <v>2011</v>
      </c>
      <c r="Y6" s="29">
        <v>2012</v>
      </c>
      <c r="Z6" s="29">
        <v>2013</v>
      </c>
      <c r="AA6" s="29">
        <v>2014</v>
      </c>
      <c r="AB6" s="29">
        <v>2015</v>
      </c>
      <c r="AC6" s="29">
        <v>2016</v>
      </c>
      <c r="AD6" s="29">
        <v>2017</v>
      </c>
      <c r="AE6" s="29">
        <v>2018</v>
      </c>
      <c r="AF6" s="29">
        <v>2019</v>
      </c>
      <c r="AG6" s="29">
        <v>2020</v>
      </c>
      <c r="AH6" s="5">
        <v>2021</v>
      </c>
      <c r="AI6" s="5">
        <v>2022</v>
      </c>
      <c r="AJ6" s="5">
        <v>2023</v>
      </c>
      <c r="AK6" s="5">
        <v>2024</v>
      </c>
      <c r="AL6" s="5">
        <v>2025</v>
      </c>
      <c r="AM6" s="5">
        <v>2026</v>
      </c>
      <c r="AN6" s="5">
        <v>2027</v>
      </c>
      <c r="AO6" s="5">
        <v>2028</v>
      </c>
      <c r="AP6" s="5">
        <v>2029</v>
      </c>
      <c r="AQ6" s="5">
        <v>2030</v>
      </c>
      <c r="AR6" s="5">
        <v>2031</v>
      </c>
      <c r="AS6" s="5">
        <v>2032</v>
      </c>
      <c r="AT6" s="5">
        <v>2033</v>
      </c>
      <c r="AU6" s="5">
        <v>2034</v>
      </c>
      <c r="AV6" s="5">
        <v>2035</v>
      </c>
    </row>
    <row r="7" spans="1:48" s="11" customFormat="1" x14ac:dyDescent="0.25">
      <c r="A7" s="67" t="s">
        <v>155</v>
      </c>
      <c r="B7" s="67" t="s">
        <v>53</v>
      </c>
      <c r="C7" s="96">
        <v>0.52757681899157305</v>
      </c>
      <c r="D7" s="96">
        <v>0.51602125271917298</v>
      </c>
      <c r="E7" s="96">
        <v>0.49212575074136655</v>
      </c>
      <c r="F7" s="96">
        <v>0.48970795070596113</v>
      </c>
      <c r="G7" s="96">
        <v>0.47710643601287334</v>
      </c>
      <c r="H7" s="96">
        <v>0.47561255876505892</v>
      </c>
      <c r="I7" s="96">
        <v>0.47176786870645399</v>
      </c>
      <c r="J7" s="96">
        <v>0.44125206328195021</v>
      </c>
      <c r="K7" s="96">
        <v>0.42999182791670848</v>
      </c>
      <c r="L7" s="96">
        <v>0.40880126447208559</v>
      </c>
      <c r="M7" s="96">
        <v>0.43025081810644095</v>
      </c>
      <c r="N7" s="96">
        <v>0.42572659751586323</v>
      </c>
      <c r="O7" s="96">
        <v>0.42482311393294259</v>
      </c>
      <c r="P7" s="96">
        <v>0.43819157690852073</v>
      </c>
      <c r="Q7" s="96">
        <v>0.43165608146419565</v>
      </c>
      <c r="R7" s="96">
        <v>0.44493411025576451</v>
      </c>
      <c r="S7" s="96">
        <v>0.44088126697634139</v>
      </c>
      <c r="T7" s="96">
        <v>0.45286492269380912</v>
      </c>
      <c r="U7" s="96">
        <v>0.46970733225664646</v>
      </c>
      <c r="V7" s="96">
        <v>0.48131429156553723</v>
      </c>
      <c r="W7" s="96">
        <v>0.48775817080516215</v>
      </c>
      <c r="X7" s="96">
        <v>0.49091641356763233</v>
      </c>
      <c r="Y7" s="96">
        <v>0.51604619248362738</v>
      </c>
      <c r="Z7" s="96">
        <v>0.51283858390656278</v>
      </c>
      <c r="AA7" s="96">
        <v>0.50177453337855882</v>
      </c>
      <c r="AB7" s="96">
        <v>0.49342052917641027</v>
      </c>
      <c r="AC7" s="96">
        <v>0.49125217139453087</v>
      </c>
      <c r="AD7" s="96">
        <v>0.47887119695512254</v>
      </c>
      <c r="AE7" s="96">
        <v>0.48433907481729527</v>
      </c>
      <c r="AF7" s="96">
        <v>0.45061926567226329</v>
      </c>
      <c r="AG7" s="96">
        <v>0.42591667632261965</v>
      </c>
      <c r="AH7" s="103">
        <v>0.35687998119423786</v>
      </c>
      <c r="AI7" s="103">
        <v>0.33495632328833874</v>
      </c>
      <c r="AJ7" s="103">
        <v>0.30757466493628749</v>
      </c>
      <c r="AK7" s="103">
        <v>0.28553552423224138</v>
      </c>
      <c r="AL7" s="103">
        <v>0.28222597816176592</v>
      </c>
      <c r="AM7" s="103">
        <v>0.26062571020242425</v>
      </c>
      <c r="AN7" s="103">
        <v>0.24935509448385393</v>
      </c>
      <c r="AO7" s="103">
        <v>0.23574114134257348</v>
      </c>
      <c r="AP7" s="103">
        <v>0.22053703438389449</v>
      </c>
      <c r="AQ7" s="103">
        <v>0.20499337866865797</v>
      </c>
      <c r="AR7" s="103">
        <v>0.20358348120702319</v>
      </c>
      <c r="AS7" s="103">
        <v>0.2174023562428464</v>
      </c>
      <c r="AT7" s="103">
        <v>0.24096806713555052</v>
      </c>
      <c r="AU7" s="103">
        <v>0.24148257650847252</v>
      </c>
      <c r="AV7" s="103">
        <v>0.25001189749151692</v>
      </c>
    </row>
    <row r="8" spans="1:48" s="11" customFormat="1" x14ac:dyDescent="0.25">
      <c r="A8" s="67"/>
      <c r="B8" s="67" t="s">
        <v>195</v>
      </c>
      <c r="C8" s="96">
        <v>0.12717166658418358</v>
      </c>
      <c r="D8" s="96">
        <v>0.12576848712342359</v>
      </c>
      <c r="E8" s="96">
        <v>0.12147050023545644</v>
      </c>
      <c r="F8" s="96">
        <v>0.12255249280275966</v>
      </c>
      <c r="G8" s="96">
        <v>0.12007522787855571</v>
      </c>
      <c r="H8" s="96">
        <v>0.1205606667573</v>
      </c>
      <c r="I8" s="96">
        <v>0.12293257433508072</v>
      </c>
      <c r="J8" s="96">
        <v>0.13252949143184142</v>
      </c>
      <c r="K8" s="96">
        <v>0.14713465687911573</v>
      </c>
      <c r="L8" s="96">
        <v>0.14207713320192858</v>
      </c>
      <c r="M8" s="96">
        <v>0.11702099030961431</v>
      </c>
      <c r="N8" s="96">
        <v>0.10712539209985249</v>
      </c>
      <c r="O8" s="96">
        <v>0.100077245484315</v>
      </c>
      <c r="P8" s="96">
        <v>9.2201737572867606E-2</v>
      </c>
      <c r="Q8" s="96">
        <v>8.51150791221683E-2</v>
      </c>
      <c r="R8" s="96">
        <v>9.008585216848955E-2</v>
      </c>
      <c r="S8" s="96">
        <v>9.0393679561256365E-2</v>
      </c>
      <c r="T8" s="96">
        <v>8.8576941442818635E-2</v>
      </c>
      <c r="U8" s="96">
        <v>8.3120625297586653E-2</v>
      </c>
      <c r="V8" s="96">
        <v>7.7341601066477264E-2</v>
      </c>
      <c r="W8" s="96">
        <v>7.8591227479708925E-2</v>
      </c>
      <c r="X8" s="96">
        <v>6.9660799861781877E-2</v>
      </c>
      <c r="Y8" s="96">
        <v>7.2468469756486395E-2</v>
      </c>
      <c r="Z8" s="96">
        <v>7.5832508422288253E-2</v>
      </c>
      <c r="AA8" s="96">
        <v>7.6614269835241555E-2</v>
      </c>
      <c r="AB8" s="96">
        <v>8.0447967378006871E-2</v>
      </c>
      <c r="AC8" s="96">
        <v>8.9722850578321786E-2</v>
      </c>
      <c r="AD8" s="96">
        <v>9.724873199512965E-2</v>
      </c>
      <c r="AE8" s="96">
        <v>0.10040526891014004</v>
      </c>
      <c r="AF8" s="96">
        <v>0.10367389870833178</v>
      </c>
      <c r="AG8" s="96">
        <v>0.1113986973916892</v>
      </c>
      <c r="AH8" s="103">
        <v>0.11031921421433606</v>
      </c>
      <c r="AI8" s="103">
        <v>0.11119814893504491</v>
      </c>
      <c r="AJ8" s="103">
        <v>0.11133643800321341</v>
      </c>
      <c r="AK8" s="103">
        <v>0.11149711604342595</v>
      </c>
      <c r="AL8" s="103">
        <v>0.11144436612841367</v>
      </c>
      <c r="AM8" s="103">
        <v>0.11147443234833755</v>
      </c>
      <c r="AN8" s="103">
        <v>0.11202026657956626</v>
      </c>
      <c r="AO8" s="103">
        <v>0.11225232408721378</v>
      </c>
      <c r="AP8" s="103">
        <v>0.11270757498858174</v>
      </c>
      <c r="AQ8" s="103">
        <v>0.11315290223194872</v>
      </c>
      <c r="AR8" s="103">
        <v>0.11355069924490888</v>
      </c>
      <c r="AS8" s="103">
        <v>0.11336343392241957</v>
      </c>
      <c r="AT8" s="103">
        <v>0.11318867665974215</v>
      </c>
      <c r="AU8" s="103">
        <v>0.11302632532829836</v>
      </c>
      <c r="AV8" s="103">
        <v>0.11287629648174559</v>
      </c>
    </row>
    <row r="9" spans="1:48" s="11" customFormat="1" x14ac:dyDescent="0.25">
      <c r="A9" s="67" t="s">
        <v>46</v>
      </c>
      <c r="B9" s="67" t="s">
        <v>53</v>
      </c>
      <c r="C9" s="96">
        <v>0.14553121147830525</v>
      </c>
      <c r="D9" s="96">
        <v>0.13840298045380928</v>
      </c>
      <c r="E9" s="96">
        <v>0.13403873005676339</v>
      </c>
      <c r="F9" s="96">
        <v>0.12370329374204206</v>
      </c>
      <c r="G9" s="96">
        <v>0.1101286423642424</v>
      </c>
      <c r="H9" s="96">
        <v>0.10385143562265724</v>
      </c>
      <c r="I9" s="96">
        <v>9.8015048519354678E-2</v>
      </c>
      <c r="J9" s="96">
        <v>9.2195757765068498E-2</v>
      </c>
      <c r="K9" s="96">
        <v>8.7065752341053015E-2</v>
      </c>
      <c r="L9" s="96">
        <v>8.3565576724232177E-2</v>
      </c>
      <c r="M9" s="96">
        <v>7.9924037711144716E-2</v>
      </c>
      <c r="N9" s="96">
        <v>8.2267644635077089E-2</v>
      </c>
      <c r="O9" s="96">
        <v>7.8880900977224444E-2</v>
      </c>
      <c r="P9" s="96">
        <v>7.8972054168037931E-2</v>
      </c>
      <c r="Q9" s="96">
        <v>7.7464661033215171E-2</v>
      </c>
      <c r="R9" s="96">
        <v>8.1522296057017135E-2</v>
      </c>
      <c r="S9" s="96">
        <v>9.2430987287823826E-2</v>
      </c>
      <c r="T9" s="96">
        <v>0.1078256531907416</v>
      </c>
      <c r="U9" s="96">
        <v>0.10825049730481609</v>
      </c>
      <c r="V9" s="96">
        <v>0.10330078663889</v>
      </c>
      <c r="W9" s="96">
        <v>9.9853795419933708E-2</v>
      </c>
      <c r="X9" s="96">
        <v>0.10354750015035877</v>
      </c>
      <c r="Y9" s="96">
        <v>0.1054748274747381</v>
      </c>
      <c r="Z9" s="96">
        <v>0.10898385079804658</v>
      </c>
      <c r="AA9" s="96">
        <v>0.10522810773254261</v>
      </c>
      <c r="AB9" s="96">
        <v>0.10398661279683739</v>
      </c>
      <c r="AC9" s="96">
        <v>0.1014175762936525</v>
      </c>
      <c r="AD9" s="96">
        <v>0.10083140299291447</v>
      </c>
      <c r="AE9" s="96">
        <v>9.9370459335650127E-2</v>
      </c>
      <c r="AF9" s="96">
        <v>9.6601242975469015E-2</v>
      </c>
      <c r="AG9" s="96">
        <v>9.5631183423328478E-2</v>
      </c>
      <c r="AH9" s="103">
        <v>7.9849520678575897E-2</v>
      </c>
      <c r="AI9" s="103">
        <v>7.7943960269734838E-2</v>
      </c>
      <c r="AJ9" s="103">
        <v>7.572824648876425E-2</v>
      </c>
      <c r="AK9" s="103">
        <v>7.3763238422219782E-2</v>
      </c>
      <c r="AL9" s="103">
        <v>7.3240827387919913E-2</v>
      </c>
      <c r="AM9" s="103">
        <v>7.1152271311992435E-2</v>
      </c>
      <c r="AN9" s="103">
        <v>6.9548112554413094E-2</v>
      </c>
      <c r="AO9" s="103">
        <v>6.7814913191224596E-2</v>
      </c>
      <c r="AP9" s="103">
        <v>6.5740107153082802E-2</v>
      </c>
      <c r="AQ9" s="103">
        <v>6.3528809898233257E-2</v>
      </c>
      <c r="AR9" s="103">
        <v>6.2935159935352675E-2</v>
      </c>
      <c r="AS9" s="103">
        <v>6.3971007793346649E-2</v>
      </c>
      <c r="AT9" s="103">
        <v>6.5836085013662671E-2</v>
      </c>
      <c r="AU9" s="103">
        <v>6.566265859232466E-2</v>
      </c>
      <c r="AV9" s="103">
        <v>6.6164874239640833E-2</v>
      </c>
    </row>
    <row r="10" spans="1:48" s="11" customFormat="1" x14ac:dyDescent="0.25">
      <c r="A10" s="67"/>
      <c r="B10" s="67" t="s">
        <v>195</v>
      </c>
      <c r="C10" s="96">
        <v>0.28555914409617378</v>
      </c>
      <c r="D10" s="96">
        <v>0.29559058459985493</v>
      </c>
      <c r="E10" s="96">
        <v>0.30537456594889034</v>
      </c>
      <c r="F10" s="96">
        <v>0.300914062542462</v>
      </c>
      <c r="G10" s="96">
        <v>0.28852082556918202</v>
      </c>
      <c r="H10" s="96">
        <v>0.28891176517397921</v>
      </c>
      <c r="I10" s="96">
        <v>0.29266354618288815</v>
      </c>
      <c r="J10" s="96">
        <v>0.28554836919824889</v>
      </c>
      <c r="K10" s="96">
        <v>0.27536056502391548</v>
      </c>
      <c r="L10" s="96">
        <v>0.26425183900194715</v>
      </c>
      <c r="M10" s="96">
        <v>0.26247914196366834</v>
      </c>
      <c r="N10" s="96">
        <v>0.27122447996474153</v>
      </c>
      <c r="O10" s="96">
        <v>0.26901004456914529</v>
      </c>
      <c r="P10" s="96">
        <v>0.26178005539035343</v>
      </c>
      <c r="Q10" s="96">
        <v>0.27737789154936515</v>
      </c>
      <c r="R10" s="96">
        <v>0.26404151403829668</v>
      </c>
      <c r="S10" s="96">
        <v>0.26097827526684536</v>
      </c>
      <c r="T10" s="96">
        <v>0.27569577373926429</v>
      </c>
      <c r="U10" s="96">
        <v>0.2786145183829099</v>
      </c>
      <c r="V10" s="96">
        <v>0.26835320590209893</v>
      </c>
      <c r="W10" s="96">
        <v>0.26953229421745928</v>
      </c>
      <c r="X10" s="96">
        <v>0.27339911999327565</v>
      </c>
      <c r="Y10" s="96">
        <v>0.26311040679134257</v>
      </c>
      <c r="Z10" s="96">
        <v>0.26553973476211379</v>
      </c>
      <c r="AA10" s="96">
        <v>0.26369304654015296</v>
      </c>
      <c r="AB10" s="96">
        <v>0.25921745780921501</v>
      </c>
      <c r="AC10" s="96">
        <v>0.26210449398200014</v>
      </c>
      <c r="AD10" s="96">
        <v>0.25501258030680612</v>
      </c>
      <c r="AE10" s="96">
        <v>0.2540136850137506</v>
      </c>
      <c r="AF10" s="96">
        <v>0.24551778933721194</v>
      </c>
      <c r="AG10" s="96">
        <v>0.24561355186481187</v>
      </c>
      <c r="AH10" s="103">
        <v>0.24330931098127978</v>
      </c>
      <c r="AI10" s="103">
        <v>0.24329440858495185</v>
      </c>
      <c r="AJ10" s="103">
        <v>0.24265308539769603</v>
      </c>
      <c r="AK10" s="103">
        <v>0.24194184821513359</v>
      </c>
      <c r="AL10" s="103">
        <v>0.24125460871235255</v>
      </c>
      <c r="AM10" s="103">
        <v>0.24049745715319171</v>
      </c>
      <c r="AN10" s="103">
        <v>0.23968778442355546</v>
      </c>
      <c r="AO10" s="103">
        <v>0.23888471675860429</v>
      </c>
      <c r="AP10" s="103">
        <v>0.23805695401742591</v>
      </c>
      <c r="AQ10" s="103">
        <v>0.2372218846210456</v>
      </c>
      <c r="AR10" s="103">
        <v>0.23551459430956784</v>
      </c>
      <c r="AS10" s="103">
        <v>0.23391512701164077</v>
      </c>
      <c r="AT10" s="103">
        <v>0.23231545935392961</v>
      </c>
      <c r="AU10" s="103">
        <v>0.23071573340571933</v>
      </c>
      <c r="AV10" s="103">
        <v>0.22911607937010722</v>
      </c>
    </row>
    <row r="11" spans="1:48" s="11" customFormat="1" x14ac:dyDescent="0.25">
      <c r="A11" s="67" t="s">
        <v>167</v>
      </c>
      <c r="B11" s="67" t="s">
        <v>195</v>
      </c>
      <c r="C11" s="95">
        <v>6.5654402301369864E-3</v>
      </c>
      <c r="D11" s="95">
        <v>7.6067260273972601E-3</v>
      </c>
      <c r="E11" s="95">
        <v>7.3159133917808207E-3</v>
      </c>
      <c r="F11" s="95">
        <v>6.3045402410958889E-3</v>
      </c>
      <c r="G11" s="95">
        <v>5.7122869808219181E-3</v>
      </c>
      <c r="H11" s="95">
        <v>5.7643984109589036E-3</v>
      </c>
      <c r="I11" s="95">
        <v>6.7175747506849313E-3</v>
      </c>
      <c r="J11" s="95">
        <v>6.8520530958904105E-3</v>
      </c>
      <c r="K11" s="95">
        <v>7.2083192876712318E-3</v>
      </c>
      <c r="L11" s="95">
        <v>7.5503005479452051E-3</v>
      </c>
      <c r="M11" s="95">
        <v>7.9743487397260279E-3</v>
      </c>
      <c r="N11" s="95">
        <v>8.4713929315068503E-3</v>
      </c>
      <c r="O11" s="95">
        <v>8.388897452054794E-3</v>
      </c>
      <c r="P11" s="95">
        <v>8.6431692328767119E-3</v>
      </c>
      <c r="Q11" s="95">
        <v>8.8708710410958912E-3</v>
      </c>
      <c r="R11" s="95">
        <v>9.0183629589041074E-3</v>
      </c>
      <c r="S11" s="95">
        <v>9.1236429041095888E-3</v>
      </c>
      <c r="T11" s="95">
        <v>8.8414440821917798E-3</v>
      </c>
      <c r="U11" s="95">
        <v>8.3916115890410956E-3</v>
      </c>
      <c r="V11" s="95">
        <v>8.2510478630136996E-3</v>
      </c>
      <c r="W11" s="95">
        <v>7.9282798356164388E-3</v>
      </c>
      <c r="X11" s="95">
        <v>6.6802053698630142E-3</v>
      </c>
      <c r="Y11" s="95">
        <v>6.4520750136986297E-3</v>
      </c>
      <c r="Z11" s="95">
        <v>6.3144396986301371E-3</v>
      </c>
      <c r="AA11" s="95">
        <v>6.2820129041095884E-3</v>
      </c>
      <c r="AB11" s="95">
        <v>6.0067422739726031E-3</v>
      </c>
      <c r="AC11" s="95">
        <v>5.9231397123287654E-3</v>
      </c>
      <c r="AD11" s="95">
        <v>5.8395371506849312E-3</v>
      </c>
      <c r="AE11" s="95">
        <v>5.8548220273972589E-3</v>
      </c>
      <c r="AF11" s="95">
        <v>6.2720134520547937E-3</v>
      </c>
      <c r="AG11" s="95">
        <v>5.7168295890410959E-3</v>
      </c>
      <c r="AH11" s="109">
        <v>5.7168295890410959E-3</v>
      </c>
      <c r="AI11" s="109">
        <v>5.7168295890410959E-3</v>
      </c>
      <c r="AJ11" s="109">
        <v>5.7168295890410959E-3</v>
      </c>
      <c r="AK11" s="109">
        <v>5.7168295890410959E-3</v>
      </c>
      <c r="AL11" s="109">
        <v>5.7168295890410959E-3</v>
      </c>
      <c r="AM11" s="109">
        <v>5.7168295890410959E-3</v>
      </c>
      <c r="AN11" s="109">
        <v>5.7168295890410959E-3</v>
      </c>
      <c r="AO11" s="109">
        <v>5.7168295890410959E-3</v>
      </c>
      <c r="AP11" s="109">
        <v>5.7168295890410959E-3</v>
      </c>
      <c r="AQ11" s="109">
        <v>5.7168295890410959E-3</v>
      </c>
      <c r="AR11" s="109">
        <v>5.7168295890410959E-3</v>
      </c>
      <c r="AS11" s="109">
        <v>5.7168295890410959E-3</v>
      </c>
      <c r="AT11" s="109">
        <v>5.7168295890410959E-3</v>
      </c>
      <c r="AU11" s="109">
        <v>5.7168295890410959E-3</v>
      </c>
      <c r="AV11" s="109">
        <v>5.7168295890410959E-3</v>
      </c>
    </row>
    <row r="12" spans="1:48" s="11" customFormat="1" x14ac:dyDescent="0.25">
      <c r="A12" s="67" t="s">
        <v>3</v>
      </c>
      <c r="B12" s="67" t="s">
        <v>53</v>
      </c>
      <c r="C12" s="96">
        <v>0.17146171121345355</v>
      </c>
      <c r="D12" s="96">
        <v>0.17234213151909283</v>
      </c>
      <c r="E12" s="96">
        <v>0.18112717228885714</v>
      </c>
      <c r="F12" s="96">
        <v>0.1832547487624071</v>
      </c>
      <c r="G12" s="96">
        <v>0.16989951828908925</v>
      </c>
      <c r="H12" s="96">
        <v>0.16820941272849996</v>
      </c>
      <c r="I12" s="96">
        <v>0.16764129057979285</v>
      </c>
      <c r="J12" s="96">
        <v>0.17743386068166786</v>
      </c>
      <c r="K12" s="96">
        <v>0.18145816571508214</v>
      </c>
      <c r="L12" s="96">
        <v>0.17541672407065712</v>
      </c>
      <c r="M12" s="96">
        <v>0.17703978195549644</v>
      </c>
      <c r="N12" s="96">
        <v>0.18633493369719645</v>
      </c>
      <c r="O12" s="96">
        <v>0.18690139018595001</v>
      </c>
      <c r="P12" s="96">
        <v>0.18883959316101781</v>
      </c>
      <c r="Q12" s="96">
        <v>0.18972988718455355</v>
      </c>
      <c r="R12" s="96">
        <v>0.19310428261739604</v>
      </c>
      <c r="S12" s="96">
        <v>0.19444127728306285</v>
      </c>
      <c r="T12" s="96">
        <v>0.21078805600737499</v>
      </c>
      <c r="U12" s="96">
        <v>0.19117928756681071</v>
      </c>
      <c r="V12" s="96">
        <v>0.19916526967487858</v>
      </c>
      <c r="W12" s="96">
        <v>0.19844113233006069</v>
      </c>
      <c r="X12" s="96">
        <v>0.19101239504988932</v>
      </c>
      <c r="Y12" s="96">
        <v>0.183941662531275</v>
      </c>
      <c r="Z12" s="96">
        <v>0.17494884717184281</v>
      </c>
      <c r="AA12" s="96">
        <v>0.18346226386207498</v>
      </c>
      <c r="AB12" s="96">
        <v>0.18002406618452138</v>
      </c>
      <c r="AC12" s="96">
        <v>0.17179409402744286</v>
      </c>
      <c r="AD12" s="96">
        <v>0.17552441007239283</v>
      </c>
      <c r="AE12" s="96">
        <v>0.17761570685767852</v>
      </c>
      <c r="AF12" s="96">
        <v>0.17375367488639284</v>
      </c>
      <c r="AG12" s="96">
        <v>0.18101737278224286</v>
      </c>
      <c r="AH12" s="103">
        <v>0.18436004257655403</v>
      </c>
      <c r="AI12" s="103">
        <v>0.17974172738931216</v>
      </c>
      <c r="AJ12" s="103">
        <v>0.17521465819048285</v>
      </c>
      <c r="AK12" s="103">
        <v>0.1707888700353406</v>
      </c>
      <c r="AL12" s="103">
        <v>0.16658445701135979</v>
      </c>
      <c r="AM12" s="103">
        <v>0.16187545439084933</v>
      </c>
      <c r="AN12" s="103">
        <v>0.15723081918274187</v>
      </c>
      <c r="AO12" s="103">
        <v>0.15260672965526495</v>
      </c>
      <c r="AP12" s="103">
        <v>0.14800043582796563</v>
      </c>
      <c r="AQ12" s="103">
        <v>0.14346341013775168</v>
      </c>
      <c r="AR12" s="103">
        <v>0.13857171407622748</v>
      </c>
      <c r="AS12" s="103">
        <v>0.13369904631569701</v>
      </c>
      <c r="AT12" s="103">
        <v>0.12895900994232828</v>
      </c>
      <c r="AU12" s="103">
        <v>0.1242672084148924</v>
      </c>
      <c r="AV12" s="103">
        <v>0.11970271795703946</v>
      </c>
    </row>
    <row r="13" spans="1:48" s="11" customFormat="1" x14ac:dyDescent="0.25">
      <c r="A13" s="67"/>
      <c r="B13" s="67" t="s">
        <v>195</v>
      </c>
      <c r="C13" s="96">
        <v>0.1558911893424286</v>
      </c>
      <c r="D13" s="96">
        <v>0.16305121693771432</v>
      </c>
      <c r="E13" s="96">
        <v>0.17820389730078573</v>
      </c>
      <c r="F13" s="96">
        <v>0.19150620929628573</v>
      </c>
      <c r="G13" s="96">
        <v>0.18589612507400005</v>
      </c>
      <c r="H13" s="96">
        <v>0.20694198886035708</v>
      </c>
      <c r="I13" s="96">
        <v>0.2274649124479286</v>
      </c>
      <c r="J13" s="96">
        <v>0.26539681058392861</v>
      </c>
      <c r="K13" s="96">
        <v>0.29461189885442851</v>
      </c>
      <c r="L13" s="96">
        <v>0.30951562518014281</v>
      </c>
      <c r="M13" s="96">
        <v>0.32799611073035712</v>
      </c>
      <c r="N13" s="96">
        <v>0.35934107199414289</v>
      </c>
      <c r="O13" s="96">
        <v>0.37161883241607135</v>
      </c>
      <c r="P13" s="96">
        <v>0.38937394051992857</v>
      </c>
      <c r="Q13" s="96">
        <v>0.39129273159585709</v>
      </c>
      <c r="R13" s="96">
        <v>0.28220862705624283</v>
      </c>
      <c r="S13" s="96">
        <v>0.17563662575634997</v>
      </c>
      <c r="T13" s="96">
        <v>8.4870237381285712E-2</v>
      </c>
      <c r="U13" s="96">
        <v>6.9131105469642865E-2</v>
      </c>
      <c r="V13" s="96">
        <v>6.4458379830428569E-2</v>
      </c>
      <c r="W13" s="96">
        <v>6.331930922507141E-2</v>
      </c>
      <c r="X13" s="96">
        <v>5.0566996065142866E-2</v>
      </c>
      <c r="Y13" s="96">
        <v>4.6149844514714281E-2</v>
      </c>
      <c r="Z13" s="96">
        <v>4.9423041642857143E-2</v>
      </c>
      <c r="AA13" s="96">
        <v>4.5426677179714291E-2</v>
      </c>
      <c r="AB13" s="96">
        <v>4.4070588871571427E-2</v>
      </c>
      <c r="AC13" s="96">
        <v>4.1821297668857151E-2</v>
      </c>
      <c r="AD13" s="96">
        <v>4.0956575851714284E-2</v>
      </c>
      <c r="AE13" s="96">
        <v>5.4300886066428571E-2</v>
      </c>
      <c r="AF13" s="96">
        <v>4.3057891589428583E-2</v>
      </c>
      <c r="AG13" s="96">
        <v>3.4454833849857147E-2</v>
      </c>
      <c r="AH13" s="103">
        <v>3.4641157479578577E-2</v>
      </c>
      <c r="AI13" s="103">
        <v>3.3301574501564291E-2</v>
      </c>
      <c r="AJ13" s="103">
        <v>3.1981633115142856E-2</v>
      </c>
      <c r="AK13" s="103">
        <v>3.0707816824457144E-2</v>
      </c>
      <c r="AL13" s="103">
        <v>2.9484291263664284E-2</v>
      </c>
      <c r="AM13" s="103">
        <v>2.8191551667871424E-2</v>
      </c>
      <c r="AN13" s="103">
        <v>2.6926141116992854E-2</v>
      </c>
      <c r="AO13" s="103">
        <v>2.5680348958471422E-2</v>
      </c>
      <c r="AP13" s="103">
        <v>2.4459493172871424E-2</v>
      </c>
      <c r="AQ13" s="103">
        <v>2.3266000205328569E-2</v>
      </c>
      <c r="AR13" s="103">
        <v>2.305054273327143E-2</v>
      </c>
      <c r="AS13" s="103">
        <v>2.2824761875142853E-2</v>
      </c>
      <c r="AT13" s="103">
        <v>2.258053736384286E-2</v>
      </c>
      <c r="AU13" s="103">
        <v>2.2336685842114283E-2</v>
      </c>
      <c r="AV13" s="103">
        <v>2.2084472047785717E-2</v>
      </c>
    </row>
    <row r="14" spans="1:48" s="11" customFormat="1" x14ac:dyDescent="0.25">
      <c r="A14" s="67" t="s">
        <v>4</v>
      </c>
      <c r="B14" s="67" t="s">
        <v>53</v>
      </c>
      <c r="C14" s="96">
        <v>8.0708203180887853E-2</v>
      </c>
      <c r="D14" s="96">
        <v>8.5328413695548541E-2</v>
      </c>
      <c r="E14" s="96">
        <v>9.187230323657572E-2</v>
      </c>
      <c r="F14" s="96">
        <v>9.9598883590269638E-2</v>
      </c>
      <c r="G14" s="96">
        <v>9.7993580707125716E-2</v>
      </c>
      <c r="H14" s="96">
        <v>9.5665709391037496E-2</v>
      </c>
      <c r="I14" s="96">
        <v>9.6843880094087509E-2</v>
      </c>
      <c r="J14" s="96">
        <v>9.8994347050515699E-2</v>
      </c>
      <c r="K14" s="96">
        <v>0.10666896546498891</v>
      </c>
      <c r="L14" s="96">
        <v>0.10492996191995428</v>
      </c>
      <c r="M14" s="96">
        <v>0.10345340946386286</v>
      </c>
      <c r="N14" s="96">
        <v>0.10817440829946141</v>
      </c>
      <c r="O14" s="96">
        <v>0.11464398202191001</v>
      </c>
      <c r="P14" s="96">
        <v>0.10266631514477248</v>
      </c>
      <c r="Q14" s="96">
        <v>0.1160054830766543</v>
      </c>
      <c r="R14" s="96">
        <v>0.1274240901760593</v>
      </c>
      <c r="S14" s="96">
        <v>9.828387293423442E-2</v>
      </c>
      <c r="T14" s="96">
        <v>0.10509702994744644</v>
      </c>
      <c r="U14" s="96">
        <v>0.11060527139351253</v>
      </c>
      <c r="V14" s="96">
        <v>0.10477073694274</v>
      </c>
      <c r="W14" s="96">
        <v>0.10465692575695501</v>
      </c>
      <c r="X14" s="96">
        <v>0.10791837181496253</v>
      </c>
      <c r="Y14" s="96">
        <v>0.11109347354811752</v>
      </c>
      <c r="Z14" s="96">
        <v>0.1070876954778518</v>
      </c>
      <c r="AA14" s="96">
        <v>0.10540488521297037</v>
      </c>
      <c r="AB14" s="96">
        <v>0.1113122918758557</v>
      </c>
      <c r="AC14" s="96">
        <v>0.11464234403593715</v>
      </c>
      <c r="AD14" s="96">
        <v>0.11438359745723427</v>
      </c>
      <c r="AE14" s="96">
        <v>0.11644795804839998</v>
      </c>
      <c r="AF14" s="96">
        <v>0.11205219108189858</v>
      </c>
      <c r="AG14" s="96">
        <v>0.1096533853656018</v>
      </c>
      <c r="AH14" s="103">
        <v>7.2069833654413773E-2</v>
      </c>
      <c r="AI14" s="103">
        <v>6.7204466381524691E-2</v>
      </c>
      <c r="AJ14" s="103">
        <v>6.2015387232365424E-2</v>
      </c>
      <c r="AK14" s="103">
        <v>5.6500973769866451E-2</v>
      </c>
      <c r="AL14" s="103">
        <v>5.5323861558155572E-2</v>
      </c>
      <c r="AM14" s="103">
        <v>5.0240414954046103E-2</v>
      </c>
      <c r="AN14" s="103">
        <v>4.7526756191507959E-2</v>
      </c>
      <c r="AO14" s="103">
        <v>4.3683690678245117E-2</v>
      </c>
      <c r="AP14" s="103">
        <v>4.0563568375318618E-2</v>
      </c>
      <c r="AQ14" s="103">
        <v>3.6515361829141509E-2</v>
      </c>
      <c r="AR14" s="103">
        <v>3.4103620685337468E-2</v>
      </c>
      <c r="AS14" s="103">
        <v>3.4594905696615552E-2</v>
      </c>
      <c r="AT14" s="103">
        <v>3.6984485386841078E-2</v>
      </c>
      <c r="AU14" s="103">
        <v>3.5570494368844928E-2</v>
      </c>
      <c r="AV14" s="103">
        <v>3.596895932095992E-2</v>
      </c>
    </row>
    <row r="15" spans="1:48" s="11" customFormat="1" x14ac:dyDescent="0.25">
      <c r="A15" s="67"/>
      <c r="B15" s="67" t="s">
        <v>195</v>
      </c>
      <c r="C15" s="96">
        <v>7.1840621463049995E-2</v>
      </c>
      <c r="D15" s="96">
        <v>7.4237606782114274E-2</v>
      </c>
      <c r="E15" s="96">
        <v>7.8585787706014293E-2</v>
      </c>
      <c r="F15" s="96">
        <v>9.0494840136642871E-2</v>
      </c>
      <c r="G15" s="96">
        <v>9.3505350432371445E-2</v>
      </c>
      <c r="H15" s="96">
        <v>9.7453373473971414E-2</v>
      </c>
      <c r="I15" s="96">
        <v>0.10295574435331428</v>
      </c>
      <c r="J15" s="96">
        <v>0.11157045387022858</v>
      </c>
      <c r="K15" s="96">
        <v>0.12525850412224288</v>
      </c>
      <c r="L15" s="96">
        <v>0.12938518335599997</v>
      </c>
      <c r="M15" s="96">
        <v>0.12756450220799997</v>
      </c>
      <c r="N15" s="96">
        <v>0.13338578799974998</v>
      </c>
      <c r="O15" s="96">
        <v>0.14063430253510001</v>
      </c>
      <c r="P15" s="96">
        <v>0.12681556313752856</v>
      </c>
      <c r="Q15" s="96">
        <v>0.14380273219344999</v>
      </c>
      <c r="R15" s="96">
        <v>8.9142756041428572E-2</v>
      </c>
      <c r="S15" s="96">
        <v>5.734449463875E-2</v>
      </c>
      <c r="T15" s="96">
        <v>5.035710643417142E-2</v>
      </c>
      <c r="U15" s="96">
        <v>4.062924206495E-2</v>
      </c>
      <c r="V15" s="96">
        <v>2.862848932978572E-2</v>
      </c>
      <c r="W15" s="96">
        <v>2.8611140252200001E-2</v>
      </c>
      <c r="X15" s="96">
        <v>2.1222621513500003E-2</v>
      </c>
      <c r="Y15" s="96">
        <v>2.0099591608799997E-2</v>
      </c>
      <c r="Z15" s="96">
        <v>2.099518433312143E-2</v>
      </c>
      <c r="AA15" s="96">
        <v>2.7031024023849996E-2</v>
      </c>
      <c r="AB15" s="96">
        <v>2.1715970298864282E-2</v>
      </c>
      <c r="AC15" s="96">
        <v>1.890217776833571E-2</v>
      </c>
      <c r="AD15" s="96">
        <v>1.7136442381142859E-2</v>
      </c>
      <c r="AE15" s="96">
        <v>3.514864865002857E-2</v>
      </c>
      <c r="AF15" s="96">
        <v>3.2227524891571428E-2</v>
      </c>
      <c r="AG15" s="96">
        <v>2.6206028862828572E-2</v>
      </c>
      <c r="AH15" s="103">
        <v>2.586201208674286E-2</v>
      </c>
      <c r="AI15" s="103">
        <v>2.4683933310771428E-2</v>
      </c>
      <c r="AJ15" s="103">
        <v>2.3709507744450003E-2</v>
      </c>
      <c r="AK15" s="103">
        <v>2.2301798769799999E-2</v>
      </c>
      <c r="AL15" s="103">
        <v>2.1402642302878565E-2</v>
      </c>
      <c r="AM15" s="103">
        <v>2.0078814602707142E-2</v>
      </c>
      <c r="AN15" s="103">
        <v>1.9211517377407141E-2</v>
      </c>
      <c r="AO15" s="103">
        <v>1.7944480672249997E-2</v>
      </c>
      <c r="AP15" s="103">
        <v>1.7092481706849998E-2</v>
      </c>
      <c r="AQ15" s="103">
        <v>1.58856538368E-2</v>
      </c>
      <c r="AR15" s="103">
        <v>1.5463703434300003E-2</v>
      </c>
      <c r="AS15" s="103">
        <v>1.49362068141E-2</v>
      </c>
      <c r="AT15" s="103">
        <v>1.4741732535200003E-2</v>
      </c>
      <c r="AU15" s="103">
        <v>1.4203201369500002E-2</v>
      </c>
      <c r="AV15" s="103">
        <v>1.3998696842900001E-2</v>
      </c>
    </row>
    <row r="16" spans="1:48" s="11" customFormat="1" x14ac:dyDescent="0.25">
      <c r="A16" s="67" t="s">
        <v>5</v>
      </c>
      <c r="B16" s="67" t="s">
        <v>53</v>
      </c>
      <c r="C16" s="96">
        <v>0.50118510426093543</v>
      </c>
      <c r="D16" s="96">
        <v>0.50220313440438935</v>
      </c>
      <c r="E16" s="96">
        <v>0.5132669814710723</v>
      </c>
      <c r="F16" s="96">
        <v>0.53160236537612782</v>
      </c>
      <c r="G16" s="96">
        <v>0.50285566821879857</v>
      </c>
      <c r="H16" s="96">
        <v>0.46112296293970284</v>
      </c>
      <c r="I16" s="96">
        <v>0.4601373809896499</v>
      </c>
      <c r="J16" s="96">
        <v>0.46938184088646667</v>
      </c>
      <c r="K16" s="96">
        <v>0.5022622287172136</v>
      </c>
      <c r="L16" s="96">
        <v>0.5000292626532874</v>
      </c>
      <c r="M16" s="96">
        <v>0.48666896348253069</v>
      </c>
      <c r="N16" s="96">
        <v>0.51217185548730293</v>
      </c>
      <c r="O16" s="96">
        <v>0.5457678376107078</v>
      </c>
      <c r="P16" s="96">
        <v>0.52948891348524085</v>
      </c>
      <c r="Q16" s="96">
        <v>0.55407146465377477</v>
      </c>
      <c r="R16" s="96">
        <v>0.51041186392737015</v>
      </c>
      <c r="S16" s="96">
        <v>0.46772062226132666</v>
      </c>
      <c r="T16" s="96">
        <v>0.48272111137115947</v>
      </c>
      <c r="U16" s="96">
        <v>0.44712717318440287</v>
      </c>
      <c r="V16" s="96">
        <v>0.41234220703234847</v>
      </c>
      <c r="W16" s="96">
        <v>0.40716329334705786</v>
      </c>
      <c r="X16" s="96">
        <v>0.41868585607498393</v>
      </c>
      <c r="Y16" s="96">
        <v>0.39214354596504686</v>
      </c>
      <c r="Z16" s="96">
        <v>0.39064465175373259</v>
      </c>
      <c r="AA16" s="96">
        <v>0.39298470263106178</v>
      </c>
      <c r="AB16" s="96">
        <v>0.38562674692465804</v>
      </c>
      <c r="AC16" s="96">
        <v>0.38337292348698981</v>
      </c>
      <c r="AD16" s="96">
        <v>0.37604174986654193</v>
      </c>
      <c r="AE16" s="96">
        <v>0.37970541064342955</v>
      </c>
      <c r="AF16" s="96">
        <v>0.34224313395971812</v>
      </c>
      <c r="AG16" s="96">
        <v>0.3522275240455997</v>
      </c>
      <c r="AH16" s="103">
        <v>0.39028778082953136</v>
      </c>
      <c r="AI16" s="103">
        <v>0.36286877051257194</v>
      </c>
      <c r="AJ16" s="103">
        <v>0.34436926303866106</v>
      </c>
      <c r="AK16" s="103">
        <v>0.32860620677516106</v>
      </c>
      <c r="AL16" s="103">
        <v>0.31797384697218756</v>
      </c>
      <c r="AM16" s="103">
        <v>0.30333381278226629</v>
      </c>
      <c r="AN16" s="103">
        <v>0.29189813229311784</v>
      </c>
      <c r="AO16" s="103">
        <v>0.27820069333372088</v>
      </c>
      <c r="AP16" s="103">
        <v>0.26507834607299191</v>
      </c>
      <c r="AQ16" s="103">
        <v>0.25183055092669948</v>
      </c>
      <c r="AR16" s="103">
        <v>0.23844752628773364</v>
      </c>
      <c r="AS16" s="103">
        <v>0.23505898091307459</v>
      </c>
      <c r="AT16" s="103">
        <v>0.23375925557098245</v>
      </c>
      <c r="AU16" s="103">
        <v>0.22692326719538319</v>
      </c>
      <c r="AV16" s="103">
        <v>0.22193690804219673</v>
      </c>
    </row>
    <row r="17" spans="1:48" s="11" customFormat="1" x14ac:dyDescent="0.25">
      <c r="A17" s="67"/>
      <c r="B17" s="67" t="s">
        <v>195</v>
      </c>
      <c r="C17" s="96">
        <v>0.35821417439562864</v>
      </c>
      <c r="D17" s="96">
        <v>0.3943105578742</v>
      </c>
      <c r="E17" s="96">
        <v>0.44633892316506435</v>
      </c>
      <c r="F17" s="96">
        <v>0.43708418465823567</v>
      </c>
      <c r="G17" s="96">
        <v>0.39650899169545711</v>
      </c>
      <c r="H17" s="96">
        <v>0.34256006552240004</v>
      </c>
      <c r="I17" s="96">
        <v>0.32367833669104995</v>
      </c>
      <c r="J17" s="96">
        <v>0.30730365746912852</v>
      </c>
      <c r="K17" s="96">
        <v>0.31325122448007148</v>
      </c>
      <c r="L17" s="96">
        <v>0.28674398050335709</v>
      </c>
      <c r="M17" s="96">
        <v>0.28055956974382856</v>
      </c>
      <c r="N17" s="96">
        <v>0.29296669718957147</v>
      </c>
      <c r="O17" s="96">
        <v>0.31201783230750002</v>
      </c>
      <c r="P17" s="96">
        <v>0.30482930616678566</v>
      </c>
      <c r="Q17" s="96">
        <v>0.31618169991917144</v>
      </c>
      <c r="R17" s="96">
        <v>0.32064023881064996</v>
      </c>
      <c r="S17" s="96">
        <v>0.3302101063754429</v>
      </c>
      <c r="T17" s="96">
        <v>0.36102246751009998</v>
      </c>
      <c r="U17" s="96">
        <v>0.26021280730759283</v>
      </c>
      <c r="V17" s="96">
        <v>0.17631572144340002</v>
      </c>
      <c r="W17" s="96">
        <v>0.17380884338399996</v>
      </c>
      <c r="X17" s="96">
        <v>0.14080400754184288</v>
      </c>
      <c r="Y17" s="96">
        <v>0.11264927765079999</v>
      </c>
      <c r="Z17" s="96">
        <v>0.11216048856249287</v>
      </c>
      <c r="AA17" s="96">
        <v>0.10393378861077145</v>
      </c>
      <c r="AB17" s="96">
        <v>8.3271488332371413E-2</v>
      </c>
      <c r="AC17" s="96">
        <v>7.1611674587671398E-2</v>
      </c>
      <c r="AD17" s="96">
        <v>6.8988083341885706E-2</v>
      </c>
      <c r="AE17" s="96">
        <v>7.3361867322857169E-2</v>
      </c>
      <c r="AF17" s="96">
        <v>6.8082664001785698E-2</v>
      </c>
      <c r="AG17" s="96">
        <v>6.1733332526092866E-2</v>
      </c>
      <c r="AH17" s="103">
        <v>6.7526749787592863E-2</v>
      </c>
      <c r="AI17" s="103">
        <v>6.4144728702685713E-2</v>
      </c>
      <c r="AJ17" s="103">
        <v>6.240589895799286E-2</v>
      </c>
      <c r="AK17" s="103">
        <v>6.071016060395E-2</v>
      </c>
      <c r="AL17" s="103">
        <v>5.9122248935671425E-2</v>
      </c>
      <c r="AM17" s="103">
        <v>5.7685846792200013E-2</v>
      </c>
      <c r="AN17" s="103">
        <v>5.6344105123900007E-2</v>
      </c>
      <c r="AO17" s="103">
        <v>5.4849988925992861E-2</v>
      </c>
      <c r="AP17" s="103">
        <v>5.337777193257142E-2</v>
      </c>
      <c r="AQ17" s="103">
        <v>5.1996168556828565E-2</v>
      </c>
      <c r="AR17" s="103">
        <v>5.0160641364271424E-2</v>
      </c>
      <c r="AS17" s="103">
        <v>4.9229087862978568E-2</v>
      </c>
      <c r="AT17" s="103">
        <v>4.815531772511427E-2</v>
      </c>
      <c r="AU17" s="103">
        <v>4.7161885713642861E-2</v>
      </c>
      <c r="AV17" s="103">
        <v>4.6061449629171428E-2</v>
      </c>
    </row>
    <row r="18" spans="1:48" s="11" customFormat="1" x14ac:dyDescent="0.25">
      <c r="A18" s="67" t="s">
        <v>169</v>
      </c>
      <c r="B18" s="67" t="s">
        <v>195</v>
      </c>
      <c r="C18" s="112">
        <v>5.2808223091976511E-4</v>
      </c>
      <c r="D18" s="112">
        <v>5.2100356947162418E-4</v>
      </c>
      <c r="E18" s="112">
        <v>5.1392490802348325E-4</v>
      </c>
      <c r="F18" s="112">
        <v>5.0684624657534253E-4</v>
      </c>
      <c r="G18" s="112">
        <v>4.9976758512720149E-4</v>
      </c>
      <c r="H18" s="112">
        <v>4.9268892367906067E-4</v>
      </c>
      <c r="I18" s="112">
        <v>4.8561026223091968E-4</v>
      </c>
      <c r="J18" s="112">
        <v>4.7853160078277881E-4</v>
      </c>
      <c r="K18" s="112">
        <v>5.4621909980430525E-4</v>
      </c>
      <c r="L18" s="112">
        <v>5.697442035225048E-4</v>
      </c>
      <c r="M18" s="112">
        <v>5.9608668493150681E-4</v>
      </c>
      <c r="N18" s="112">
        <v>6.6539417612524452E-4</v>
      </c>
      <c r="O18" s="112">
        <v>6.5010990215264182E-4</v>
      </c>
      <c r="P18" s="112">
        <v>7.0772527592954991E-4</v>
      </c>
      <c r="Q18" s="112">
        <v>7.5886068101761251E-4</v>
      </c>
      <c r="R18" s="112">
        <v>7.7955276694794513E-4</v>
      </c>
      <c r="S18" s="112">
        <v>8.3735649817651646E-4</v>
      </c>
      <c r="T18" s="112">
        <v>8.8349905117808211E-4</v>
      </c>
      <c r="U18" s="112">
        <v>9.9628644704500982E-4</v>
      </c>
      <c r="V18" s="112">
        <v>1.1120031091585126E-3</v>
      </c>
      <c r="W18" s="112">
        <v>1.1329272241722115E-3</v>
      </c>
      <c r="X18" s="112">
        <v>8.8885616513894325E-4</v>
      </c>
      <c r="Y18" s="112">
        <v>9.3304199638356161E-4</v>
      </c>
      <c r="Z18" s="112">
        <v>9.3971738345205447E-4</v>
      </c>
      <c r="AA18" s="112">
        <v>8.6445906834442261E-4</v>
      </c>
      <c r="AB18" s="112">
        <v>8.1547901600000007E-4</v>
      </c>
      <c r="AC18" s="112">
        <v>8.1413646526810174E-4</v>
      </c>
      <c r="AD18" s="112">
        <v>8.1089241940508793E-4</v>
      </c>
      <c r="AE18" s="112">
        <v>7.4763354156555774E-4</v>
      </c>
      <c r="AF18" s="112">
        <v>8.4500623023874759E-4</v>
      </c>
      <c r="AG18" s="112">
        <v>7.4832105706457933E-4</v>
      </c>
      <c r="AH18" s="113">
        <v>7.4832105706457933E-4</v>
      </c>
      <c r="AI18" s="113">
        <v>7.4832105706457933E-4</v>
      </c>
      <c r="AJ18" s="113">
        <v>7.4832105706457933E-4</v>
      </c>
      <c r="AK18" s="113">
        <v>7.4832105706457933E-4</v>
      </c>
      <c r="AL18" s="113">
        <v>7.4832105706457933E-4</v>
      </c>
      <c r="AM18" s="113">
        <v>7.4832105706457933E-4</v>
      </c>
      <c r="AN18" s="113">
        <v>7.4832105706457933E-4</v>
      </c>
      <c r="AO18" s="113">
        <v>7.4832105706457933E-4</v>
      </c>
      <c r="AP18" s="113">
        <v>7.4832105706457933E-4</v>
      </c>
      <c r="AQ18" s="113">
        <v>7.4832105706457933E-4</v>
      </c>
      <c r="AR18" s="113">
        <v>7.4832105706457933E-4</v>
      </c>
      <c r="AS18" s="113">
        <v>7.4832105706457933E-4</v>
      </c>
      <c r="AT18" s="113">
        <v>7.4832105706457933E-4</v>
      </c>
      <c r="AU18" s="113">
        <v>7.4832105706457933E-4</v>
      </c>
      <c r="AV18" s="113">
        <v>7.4832105706457933E-4</v>
      </c>
    </row>
    <row r="19" spans="1:48" s="11" customFormat="1" x14ac:dyDescent="0.25">
      <c r="A19" s="67" t="s">
        <v>170</v>
      </c>
      <c r="B19" s="67" t="s">
        <v>195</v>
      </c>
      <c r="C19" s="96">
        <v>4.6827777857142858E-2</v>
      </c>
      <c r="D19" s="96">
        <v>4.6367177999999995E-2</v>
      </c>
      <c r="E19" s="96">
        <v>4.5878947714285717E-2</v>
      </c>
      <c r="F19" s="96">
        <v>4.5375493821428567E-2</v>
      </c>
      <c r="G19" s="96">
        <v>4.4843619857142865E-2</v>
      </c>
      <c r="H19" s="96">
        <v>4.4290384285714281E-2</v>
      </c>
      <c r="I19" s="96">
        <v>4.4756598857142851E-2</v>
      </c>
      <c r="J19" s="96">
        <v>4.5222813428571429E-2</v>
      </c>
      <c r="K19" s="96">
        <v>4.5689028E-2</v>
      </c>
      <c r="L19" s="96">
        <v>4.615524257142857E-2</v>
      </c>
      <c r="M19" s="96">
        <v>4.6621457142857148E-2</v>
      </c>
      <c r="N19" s="96">
        <v>4.8175505714285707E-2</v>
      </c>
      <c r="O19" s="96">
        <v>4.9729554285714281E-2</v>
      </c>
      <c r="P19" s="96">
        <v>5.128671428571429E-2</v>
      </c>
      <c r="Q19" s="96">
        <v>5.2840857142857141E-2</v>
      </c>
      <c r="R19" s="96">
        <v>5.4395000000000006E-2</v>
      </c>
      <c r="S19" s="96">
        <v>5.5949142857142857E-2</v>
      </c>
      <c r="T19" s="96">
        <v>5.7503285714285708E-2</v>
      </c>
      <c r="U19" s="96">
        <v>5.9057428571428573E-2</v>
      </c>
      <c r="V19" s="96">
        <v>5.5172071428571431E-2</v>
      </c>
      <c r="W19" s="96">
        <v>5.128671428571429E-2</v>
      </c>
      <c r="X19" s="96">
        <v>4.817842857142856E-2</v>
      </c>
      <c r="Y19" s="96">
        <v>4.817842857142856E-2</v>
      </c>
      <c r="Z19" s="96">
        <v>4.6624285714285715E-2</v>
      </c>
      <c r="AA19" s="96">
        <v>4.6624285714285715E-2</v>
      </c>
      <c r="AB19" s="96">
        <v>4.817842857142856E-2</v>
      </c>
      <c r="AC19" s="96">
        <v>5.0509642857142857E-2</v>
      </c>
      <c r="AD19" s="96">
        <v>5.2840857142857141E-2</v>
      </c>
      <c r="AE19" s="96">
        <v>5.4395000000000006E-2</v>
      </c>
      <c r="AF19" s="96">
        <v>5.4395000000000006E-2</v>
      </c>
      <c r="AG19" s="96">
        <v>6.282109915714286E-2</v>
      </c>
      <c r="AH19" s="103">
        <v>6.2912491596428574E-2</v>
      </c>
      <c r="AI19" s="103">
        <v>6.2912491596428574E-2</v>
      </c>
      <c r="AJ19" s="103">
        <v>6.2912491596428574E-2</v>
      </c>
      <c r="AK19" s="103">
        <v>6.2912491596428574E-2</v>
      </c>
      <c r="AL19" s="103">
        <v>6.2912491596428574E-2</v>
      </c>
      <c r="AM19" s="103">
        <v>6.2912491596428574E-2</v>
      </c>
      <c r="AN19" s="103">
        <v>6.2912491596428574E-2</v>
      </c>
      <c r="AO19" s="103">
        <v>6.2912491596428574E-2</v>
      </c>
      <c r="AP19" s="103">
        <v>6.2912491596428574E-2</v>
      </c>
      <c r="AQ19" s="103">
        <v>6.2912491596428574E-2</v>
      </c>
      <c r="AR19" s="103">
        <v>6.2912491596428574E-2</v>
      </c>
      <c r="AS19" s="103">
        <v>6.2912491596428574E-2</v>
      </c>
      <c r="AT19" s="103">
        <v>6.2912491596428574E-2</v>
      </c>
      <c r="AU19" s="103">
        <v>6.2912491596428574E-2</v>
      </c>
      <c r="AV19" s="103">
        <v>6.2912491596428574E-2</v>
      </c>
    </row>
    <row r="20" spans="1:48" s="11" customFormat="1" x14ac:dyDescent="0.25">
      <c r="A20" s="67" t="s">
        <v>50</v>
      </c>
      <c r="B20" s="67" t="s">
        <v>53</v>
      </c>
      <c r="C20" s="95">
        <v>2.6925087056999999E-3</v>
      </c>
      <c r="D20" s="95">
        <v>2.1911654539500001E-3</v>
      </c>
      <c r="E20" s="95">
        <v>2.0002646117142854E-3</v>
      </c>
      <c r="F20" s="95">
        <v>2.1591531974571431E-3</v>
      </c>
      <c r="G20" s="95">
        <v>2.6226074014642858E-3</v>
      </c>
      <c r="H20" s="95">
        <v>1.6860173439999999E-3</v>
      </c>
      <c r="I20" s="95">
        <v>1.614878518E-3</v>
      </c>
      <c r="J20" s="95">
        <v>1.1838981000000001E-3</v>
      </c>
      <c r="K20" s="95">
        <v>9.3475304999999999E-4</v>
      </c>
      <c r="L20" s="95">
        <v>7.7306003484285723E-4</v>
      </c>
      <c r="M20" s="95">
        <v>6.6250425780000005E-4</v>
      </c>
      <c r="N20" s="95">
        <v>6.6424738380000011E-4</v>
      </c>
      <c r="O20" s="95">
        <v>5.4451427249999995E-4</v>
      </c>
      <c r="P20" s="95">
        <v>1.0091219289642859E-3</v>
      </c>
      <c r="Q20" s="95">
        <v>8.4171510169999992E-4</v>
      </c>
      <c r="R20" s="95">
        <v>1.085340268257143E-3</v>
      </c>
      <c r="S20" s="95">
        <v>1.3836260867E-3</v>
      </c>
      <c r="T20" s="95">
        <v>1.3628087977428571E-3</v>
      </c>
      <c r="U20" s="95">
        <v>1.46803536165E-3</v>
      </c>
      <c r="V20" s="95">
        <v>1.2040073364000001E-3</v>
      </c>
      <c r="W20" s="95">
        <v>1.2703503615000002E-3</v>
      </c>
      <c r="X20" s="95">
        <v>1.4614423559999995E-3</v>
      </c>
      <c r="Y20" s="95">
        <v>9.5804896345714281E-4</v>
      </c>
      <c r="Z20" s="95">
        <v>9.9070448400000004E-4</v>
      </c>
      <c r="AA20" s="95">
        <v>5.9271314142857147E-4</v>
      </c>
      <c r="AB20" s="95">
        <v>6.1857598707142872E-4</v>
      </c>
      <c r="AC20" s="95">
        <v>5.0400022404285729E-4</v>
      </c>
      <c r="AD20" s="95">
        <v>2.5400485157142856E-4</v>
      </c>
      <c r="AE20" s="95">
        <v>2.3002484622857141E-4</v>
      </c>
      <c r="AF20" s="95">
        <v>2.2958178037142861E-4</v>
      </c>
      <c r="AG20" s="95">
        <v>2.4669968714285719E-5</v>
      </c>
      <c r="AH20" s="109">
        <v>4.7498705571428565E-5</v>
      </c>
      <c r="AI20" s="109">
        <v>6.4784181785714284E-5</v>
      </c>
      <c r="AJ20" s="109">
        <v>8.1633938571428567E-5</v>
      </c>
      <c r="AK20" s="109">
        <v>9.8072828857142838E-5</v>
      </c>
      <c r="AL20" s="109">
        <v>1.1400196971428571E-4</v>
      </c>
      <c r="AM20" s="109">
        <v>1.2949750628571426E-4</v>
      </c>
      <c r="AN20" s="109">
        <v>1.451543225E-4</v>
      </c>
      <c r="AO20" s="109">
        <v>1.6002430557142855E-4</v>
      </c>
      <c r="AP20" s="109">
        <v>1.747911754285714E-4</v>
      </c>
      <c r="AQ20" s="109">
        <v>1.8913448792857147E-4</v>
      </c>
      <c r="AR20" s="109">
        <v>1.8648791542857143E-4</v>
      </c>
      <c r="AS20" s="109">
        <v>1.8389210635714283E-4</v>
      </c>
      <c r="AT20" s="109">
        <v>1.8135552128571429E-4</v>
      </c>
      <c r="AU20" s="109">
        <v>1.7887551628571429E-4</v>
      </c>
      <c r="AV20" s="109">
        <v>1.7645103378571427E-4</v>
      </c>
    </row>
    <row r="21" spans="1:48" s="11" customFormat="1" x14ac:dyDescent="0.25">
      <c r="A21" s="67"/>
      <c r="B21" s="67" t="s">
        <v>195</v>
      </c>
      <c r="C21" s="96">
        <v>1.5567788781631431E-2</v>
      </c>
      <c r="D21" s="96">
        <v>1.5689927578710003E-2</v>
      </c>
      <c r="E21" s="96">
        <v>1.6687038745347146E-2</v>
      </c>
      <c r="F21" s="96">
        <v>1.8050575297747142E-2</v>
      </c>
      <c r="G21" s="96">
        <v>2.0231436672605713E-2</v>
      </c>
      <c r="H21" s="96">
        <v>1.9360993342758571E-2</v>
      </c>
      <c r="I21" s="96">
        <v>1.913885943068E-2</v>
      </c>
      <c r="J21" s="96">
        <v>1.9321961559434289E-2</v>
      </c>
      <c r="K21" s="96">
        <v>1.9313018389091427E-2</v>
      </c>
      <c r="L21" s="96">
        <v>2.0194337216381426E-2</v>
      </c>
      <c r="M21" s="96">
        <v>2.0320564207350005E-2</v>
      </c>
      <c r="N21" s="96">
        <v>2.0785134015752861E-2</v>
      </c>
      <c r="O21" s="96">
        <v>2.0168029794157143E-2</v>
      </c>
      <c r="P21" s="96">
        <v>2.0043388393820003E-2</v>
      </c>
      <c r="Q21" s="96">
        <v>2.1168179407398572E-2</v>
      </c>
      <c r="R21" s="96">
        <v>2.0584495063741721E-2</v>
      </c>
      <c r="S21" s="96">
        <v>1.8187194555638428E-2</v>
      </c>
      <c r="T21" s="96">
        <v>1.7381084486794283E-2</v>
      </c>
      <c r="U21" s="96">
        <v>1.7769750298630003E-2</v>
      </c>
      <c r="V21" s="96">
        <v>1.6676827458295716E-2</v>
      </c>
      <c r="W21" s="96">
        <v>1.7245485949418569E-2</v>
      </c>
      <c r="X21" s="96">
        <v>1.649645984202857E-2</v>
      </c>
      <c r="Y21" s="96">
        <v>1.6068777970582857E-2</v>
      </c>
      <c r="Z21" s="96">
        <v>1.5103862480865713E-2</v>
      </c>
      <c r="AA21" s="96">
        <v>1.4701802295305716E-2</v>
      </c>
      <c r="AB21" s="96">
        <v>1.5081822888219999E-2</v>
      </c>
      <c r="AC21" s="96">
        <v>1.5975346709268572E-2</v>
      </c>
      <c r="AD21" s="96">
        <v>1.5465133162568572E-2</v>
      </c>
      <c r="AE21" s="96">
        <v>1.6137294798664291E-2</v>
      </c>
      <c r="AF21" s="96">
        <v>1.6329106519707141E-2</v>
      </c>
      <c r="AG21" s="96">
        <v>1.6331282848964287E-2</v>
      </c>
      <c r="AH21" s="103">
        <v>1.7547583371387142E-2</v>
      </c>
      <c r="AI21" s="103">
        <v>1.7566500745860001E-2</v>
      </c>
      <c r="AJ21" s="103">
        <v>1.7578131856167144E-2</v>
      </c>
      <c r="AK21" s="103">
        <v>1.7577697468194285E-2</v>
      </c>
      <c r="AL21" s="103">
        <v>1.7568169257178572E-2</v>
      </c>
      <c r="AM21" s="103">
        <v>1.7553100241882856E-2</v>
      </c>
      <c r="AN21" s="103">
        <v>1.7559527353122856E-2</v>
      </c>
      <c r="AO21" s="103">
        <v>1.7543446272141428E-2</v>
      </c>
      <c r="AP21" s="103">
        <v>1.7534448469968569E-2</v>
      </c>
      <c r="AQ21" s="103">
        <v>1.7519523673567138E-2</v>
      </c>
      <c r="AR21" s="103">
        <v>1.7386104113698567E-2</v>
      </c>
      <c r="AS21" s="103">
        <v>1.725121591167857E-2</v>
      </c>
      <c r="AT21" s="103">
        <v>1.7115664277312856E-2</v>
      </c>
      <c r="AU21" s="103">
        <v>1.6979881288699997E-2</v>
      </c>
      <c r="AV21" s="103">
        <v>1.6844220904798573E-2</v>
      </c>
    </row>
    <row r="22" spans="1:48" s="11" customFormat="1" x14ac:dyDescent="0.25">
      <c r="A22" s="67" t="s">
        <v>13</v>
      </c>
      <c r="B22" s="67" t="s">
        <v>53</v>
      </c>
      <c r="C22" s="96">
        <v>7.0203676938591433E-2</v>
      </c>
      <c r="D22" s="96">
        <v>6.4800416549314288E-2</v>
      </c>
      <c r="E22" s="96">
        <v>6.9644990666428569E-2</v>
      </c>
      <c r="F22" s="96">
        <v>4.6583797718014859E-2</v>
      </c>
      <c r="G22" s="96">
        <v>5.5048358871553141E-2</v>
      </c>
      <c r="H22" s="96">
        <v>5.5391147379464281E-2</v>
      </c>
      <c r="I22" s="96">
        <v>5.7669156270333144E-2</v>
      </c>
      <c r="J22" s="96">
        <v>6.6663254709189268E-2</v>
      </c>
      <c r="K22" s="96">
        <v>7.0773514072058286E-2</v>
      </c>
      <c r="L22" s="96">
        <v>6.3093398464642861E-2</v>
      </c>
      <c r="M22" s="96">
        <v>6.8337710812171423E-2</v>
      </c>
      <c r="N22" s="96">
        <v>7.2935642994342853E-2</v>
      </c>
      <c r="O22" s="96">
        <v>7.753567077087857E-2</v>
      </c>
      <c r="P22" s="96">
        <v>7.6466567529078572E-2</v>
      </c>
      <c r="Q22" s="96">
        <v>8.9487708649350003E-2</v>
      </c>
      <c r="R22" s="96">
        <v>9.8891968718324577E-2</v>
      </c>
      <c r="S22" s="96">
        <v>0.10334288789859258</v>
      </c>
      <c r="T22" s="96">
        <v>0.11059490123018229</v>
      </c>
      <c r="U22" s="96">
        <v>0.11295874132196657</v>
      </c>
      <c r="V22" s="96">
        <v>0.11481003268428572</v>
      </c>
      <c r="W22" s="96">
        <v>0.12081848608971425</v>
      </c>
      <c r="X22" s="96">
        <v>0.11980096374399998</v>
      </c>
      <c r="Y22" s="96">
        <v>0.123483436384</v>
      </c>
      <c r="Z22" s="96">
        <v>0.11618969337975998</v>
      </c>
      <c r="AA22" s="96">
        <v>0.11757332674302599</v>
      </c>
      <c r="AB22" s="96">
        <v>0.125042540593894</v>
      </c>
      <c r="AC22" s="96">
        <v>0.12138962907825601</v>
      </c>
      <c r="AD22" s="96">
        <v>0.12998418272378001</v>
      </c>
      <c r="AE22" s="96">
        <v>0.11932361414404201</v>
      </c>
      <c r="AF22" s="96">
        <v>9.3479009110871994E-2</v>
      </c>
      <c r="AG22" s="96">
        <v>8.4070050582979991E-2</v>
      </c>
      <c r="AH22" s="103">
        <v>0</v>
      </c>
      <c r="AI22" s="103">
        <v>0</v>
      </c>
      <c r="AJ22" s="103">
        <v>8.398864124420001E-3</v>
      </c>
      <c r="AK22" s="103">
        <v>8.3961504797940012E-3</v>
      </c>
      <c r="AL22" s="103">
        <v>8.3934368811369991E-3</v>
      </c>
      <c r="AM22" s="103">
        <v>8.3907231987040004E-3</v>
      </c>
      <c r="AN22" s="103">
        <v>8.3880095540780006E-3</v>
      </c>
      <c r="AO22" s="103">
        <v>8.3852959094520008E-3</v>
      </c>
      <c r="AP22" s="103">
        <v>8.3825822648259992E-3</v>
      </c>
      <c r="AQ22" s="103">
        <v>8.3798686201999994E-3</v>
      </c>
      <c r="AR22" s="103">
        <v>8.3798686201999994E-3</v>
      </c>
      <c r="AS22" s="103">
        <v>8.3798686201999994E-3</v>
      </c>
      <c r="AT22" s="103">
        <v>8.3798686201999994E-3</v>
      </c>
      <c r="AU22" s="103">
        <v>8.3798686201999994E-3</v>
      </c>
      <c r="AV22" s="103">
        <v>8.3798686201999994E-3</v>
      </c>
    </row>
    <row r="23" spans="1:48" s="11" customFormat="1" x14ac:dyDescent="0.25">
      <c r="A23" s="67"/>
      <c r="B23" s="67" t="s">
        <v>195</v>
      </c>
      <c r="C23" s="96">
        <v>1.6612620621142861E-2</v>
      </c>
      <c r="D23" s="96">
        <v>1.4939394831428572E-2</v>
      </c>
      <c r="E23" s="96">
        <v>1.6073419999999998E-2</v>
      </c>
      <c r="F23" s="96">
        <v>1.0488802382457143E-2</v>
      </c>
      <c r="G23" s="96">
        <v>1.2120932202028572E-2</v>
      </c>
      <c r="H23" s="96">
        <v>1.1909297969642855E-2</v>
      </c>
      <c r="I23" s="96">
        <v>1.2177195303114289E-2</v>
      </c>
      <c r="J23" s="96">
        <v>1.3781210239107146E-2</v>
      </c>
      <c r="K23" s="96">
        <v>1.4334627618457142E-2</v>
      </c>
      <c r="L23" s="96">
        <v>1.2483134439285715E-2</v>
      </c>
      <c r="M23" s="96">
        <v>1.0895530724571429E-2</v>
      </c>
      <c r="N23" s="96">
        <v>9.8300384600000026E-3</v>
      </c>
      <c r="O23" s="96">
        <v>9.2878897532142866E-3</v>
      </c>
      <c r="P23" s="96">
        <v>8.0437007042857139E-3</v>
      </c>
      <c r="Q23" s="96">
        <v>8.1164588999999999E-3</v>
      </c>
      <c r="R23" s="96">
        <v>7.3144754219428574E-3</v>
      </c>
      <c r="S23" s="96">
        <v>5.0575580726E-3</v>
      </c>
      <c r="T23" s="96">
        <v>2.7992182104857148E-3</v>
      </c>
      <c r="U23" s="96">
        <v>1.5904642064142858E-3</v>
      </c>
      <c r="V23" s="96">
        <v>7.8694000000000008E-4</v>
      </c>
      <c r="W23" s="96">
        <v>4.72175E-5</v>
      </c>
      <c r="X23" s="96">
        <v>6.198500000000001E-5</v>
      </c>
      <c r="Y23" s="96">
        <v>0</v>
      </c>
      <c r="Z23" s="96">
        <v>2.5463467419500001E-2</v>
      </c>
      <c r="AA23" s="96">
        <v>2.5819724159742857E-2</v>
      </c>
      <c r="AB23" s="96">
        <v>2.7599410940828569E-2</v>
      </c>
      <c r="AC23" s="96">
        <v>2.7060014460600003E-2</v>
      </c>
      <c r="AD23" s="96">
        <v>2.8935645970000003E-2</v>
      </c>
      <c r="AE23" s="96">
        <v>2.6467716698657145E-2</v>
      </c>
      <c r="AF23" s="96">
        <v>2.1032903166000004E-2</v>
      </c>
      <c r="AG23" s="96">
        <v>1.8869420279285717E-2</v>
      </c>
      <c r="AH23" s="103">
        <v>0</v>
      </c>
      <c r="AI23" s="103">
        <v>0</v>
      </c>
      <c r="AJ23" s="103">
        <v>1.8955625778571432E-3</v>
      </c>
      <c r="AK23" s="103">
        <v>1.8984360945000004E-3</v>
      </c>
      <c r="AL23" s="103">
        <v>1.9013096111428574E-3</v>
      </c>
      <c r="AM23" s="103">
        <v>1.9041831191428573E-3</v>
      </c>
      <c r="AN23" s="103">
        <v>1.9070566357857147E-3</v>
      </c>
      <c r="AO23" s="103">
        <v>1.9099301524285717E-3</v>
      </c>
      <c r="AP23" s="103">
        <v>1.9128036690714285E-3</v>
      </c>
      <c r="AQ23" s="103">
        <v>1.9156771857142857E-3</v>
      </c>
      <c r="AR23" s="103">
        <v>1.9156771857142857E-3</v>
      </c>
      <c r="AS23" s="103">
        <v>1.9156771857142857E-3</v>
      </c>
      <c r="AT23" s="103">
        <v>1.9156771857142857E-3</v>
      </c>
      <c r="AU23" s="103">
        <v>1.9156771857142857E-3</v>
      </c>
      <c r="AV23" s="103">
        <v>1.9156771857142857E-3</v>
      </c>
    </row>
    <row r="24" spans="1:48" s="11" customFormat="1" x14ac:dyDescent="0.25">
      <c r="A24" s="67" t="s">
        <v>171</v>
      </c>
      <c r="B24" s="67" t="s">
        <v>195</v>
      </c>
      <c r="C24" s="31">
        <v>0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31">
        <v>0</v>
      </c>
      <c r="T24" s="31">
        <v>0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9">
        <v>0</v>
      </c>
      <c r="AI24" s="39">
        <v>0</v>
      </c>
      <c r="AJ24" s="39">
        <v>0</v>
      </c>
      <c r="AK24" s="39">
        <v>0</v>
      </c>
      <c r="AL24" s="39">
        <v>0</v>
      </c>
      <c r="AM24" s="39">
        <v>0</v>
      </c>
      <c r="AN24" s="39">
        <v>0</v>
      </c>
      <c r="AO24" s="39">
        <v>0</v>
      </c>
      <c r="AP24" s="39">
        <v>0</v>
      </c>
      <c r="AQ24" s="39">
        <v>0</v>
      </c>
      <c r="AR24" s="39">
        <v>0</v>
      </c>
      <c r="AS24" s="39">
        <v>0</v>
      </c>
      <c r="AT24" s="39">
        <v>0</v>
      </c>
      <c r="AU24" s="39">
        <v>0</v>
      </c>
      <c r="AV24" s="39">
        <v>0</v>
      </c>
    </row>
    <row r="25" spans="1:48" s="11" customFormat="1" x14ac:dyDescent="0.25">
      <c r="A25" s="68" t="s">
        <v>196</v>
      </c>
      <c r="B25" s="68"/>
      <c r="C25" s="102">
        <f>SUM(C7:C24)</f>
        <v>2.5841377403718853</v>
      </c>
      <c r="D25" s="102">
        <f t="shared" ref="D25:AG25" si="0">SUM(D7:D24)</f>
        <v>2.6193721781195918</v>
      </c>
      <c r="E25" s="102">
        <f t="shared" si="0"/>
        <v>2.7005191121884264</v>
      </c>
      <c r="F25" s="102">
        <f t="shared" si="0"/>
        <v>2.6998882405179701</v>
      </c>
      <c r="G25" s="102">
        <f t="shared" si="0"/>
        <v>2.5835693758124387</v>
      </c>
      <c r="H25" s="102">
        <f t="shared" si="0"/>
        <v>2.4997848668911815</v>
      </c>
      <c r="I25" s="102">
        <f t="shared" si="0"/>
        <v>2.5066604562917871</v>
      </c>
      <c r="J25" s="102">
        <f t="shared" si="0"/>
        <v>2.5351103749520205</v>
      </c>
      <c r="K25" s="102">
        <f t="shared" si="0"/>
        <v>2.6218632690319028</v>
      </c>
      <c r="L25" s="102">
        <f t="shared" si="0"/>
        <v>2.5555357685616413</v>
      </c>
      <c r="M25" s="102">
        <f t="shared" si="0"/>
        <v>2.5483655282443518</v>
      </c>
      <c r="N25" s="102">
        <f t="shared" si="0"/>
        <v>2.6402462245587728</v>
      </c>
      <c r="O25" s="102">
        <f t="shared" si="0"/>
        <v>2.7106801482715381</v>
      </c>
      <c r="P25" s="102">
        <f t="shared" si="0"/>
        <v>2.6793594430057226</v>
      </c>
      <c r="Q25" s="102">
        <f t="shared" si="0"/>
        <v>2.7647823627158252</v>
      </c>
      <c r="R25" s="102">
        <f t="shared" si="0"/>
        <v>2.5955848263468333</v>
      </c>
      <c r="S25" s="102">
        <f t="shared" si="0"/>
        <v>2.4022026172143938</v>
      </c>
      <c r="T25" s="102">
        <f t="shared" si="0"/>
        <v>2.4191855412910326</v>
      </c>
      <c r="U25" s="102">
        <f t="shared" si="0"/>
        <v>2.2608101780250465</v>
      </c>
      <c r="V25" s="102">
        <f t="shared" si="0"/>
        <v>2.1140036193063092</v>
      </c>
      <c r="W25" s="102">
        <f t="shared" si="0"/>
        <v>2.1114655934637447</v>
      </c>
      <c r="X25" s="102">
        <f t="shared" si="0"/>
        <v>2.0613024226818295</v>
      </c>
      <c r="Y25" s="102">
        <f t="shared" si="0"/>
        <v>2.0192511012244987</v>
      </c>
      <c r="Z25" s="102">
        <f t="shared" si="0"/>
        <v>2.0300807573914037</v>
      </c>
      <c r="AA25" s="102">
        <f t="shared" si="0"/>
        <v>2.0180116230331815</v>
      </c>
      <c r="AB25" s="102">
        <f t="shared" si="0"/>
        <v>1.9864367199197268</v>
      </c>
      <c r="AC25" s="102">
        <f t="shared" si="0"/>
        <v>1.9688175133306465</v>
      </c>
      <c r="AD25" s="102">
        <f t="shared" si="0"/>
        <v>1.9591250246417518</v>
      </c>
      <c r="AE25" s="102">
        <f t="shared" si="0"/>
        <v>1.9978650717222126</v>
      </c>
      <c r="AF25" s="102">
        <f t="shared" si="0"/>
        <v>1.860411897363315</v>
      </c>
      <c r="AG25" s="102">
        <f t="shared" si="0"/>
        <v>1.8324342599178649</v>
      </c>
      <c r="AH25" s="104">
        <f t="shared" ref="AH25" si="1">SUM(AH7:AH24)</f>
        <v>1.6520783278023359</v>
      </c>
      <c r="AI25" s="104">
        <f t="shared" ref="AI25" si="2">SUM(AI7:AI24)</f>
        <v>1.5863469690466807</v>
      </c>
      <c r="AJ25" s="104">
        <f t="shared" ref="AJ25" si="3">SUM(AJ7:AJ24)</f>
        <v>1.534320617844606</v>
      </c>
      <c r="AK25" s="104">
        <f t="shared" ref="AK25" si="4">SUM(AK7:AK24)</f>
        <v>1.4797015528054756</v>
      </c>
      <c r="AL25" s="104">
        <f t="shared" ref="AL25" si="5">SUM(AL7:AL24)</f>
        <v>1.4554116883960764</v>
      </c>
      <c r="AM25" s="104">
        <f t="shared" ref="AM25" si="6">SUM(AM7:AM24)</f>
        <v>1.4025109125144362</v>
      </c>
      <c r="AN25" s="104">
        <f t="shared" ref="AN25" si="7">SUM(AN7:AN24)</f>
        <v>1.367126119435077</v>
      </c>
      <c r="AO25" s="104">
        <f t="shared" ref="AO25" si="8">SUM(AO7:AO24)</f>
        <v>1.3250353664856886</v>
      </c>
      <c r="AP25" s="104">
        <f t="shared" ref="AP25" si="9">SUM(AP7:AP24)</f>
        <v>1.2829960354533829</v>
      </c>
      <c r="AQ25" s="104">
        <f t="shared" ref="AQ25" si="10">SUM(AQ7:AQ24)</f>
        <v>1.2392359671223796</v>
      </c>
      <c r="AR25" s="104">
        <f t="shared" ref="AR25" si="11">SUM(AR7:AR24)</f>
        <v>1.2126274633555698</v>
      </c>
      <c r="AS25" s="104">
        <f t="shared" ref="AS25" si="12">SUM(AS7:AS24)</f>
        <v>1.2161032105143463</v>
      </c>
      <c r="AT25" s="104">
        <f t="shared" ref="AT25" si="13">SUM(AT7:AT24)</f>
        <v>1.2344588345342411</v>
      </c>
      <c r="AU25" s="104">
        <f t="shared" ref="AU25" si="14">SUM(AU7:AU24)</f>
        <v>1.2181819815926269</v>
      </c>
      <c r="AV25" s="104">
        <f t="shared" ref="AV25" si="15">SUM(AV7:AV24)</f>
        <v>1.2146162114100965</v>
      </c>
    </row>
    <row r="26" spans="1:48" s="11" customFormat="1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</row>
    <row r="27" spans="1:48" s="11" customFormat="1" ht="16.5" x14ac:dyDescent="0.3">
      <c r="A27" s="28" t="s">
        <v>202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</row>
    <row r="28" spans="1:48" s="11" customFormat="1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</row>
    <row r="29" spans="1:48" s="159" customFormat="1" x14ac:dyDescent="0.25">
      <c r="A29" s="5"/>
      <c r="B29" s="5"/>
      <c r="C29" s="29">
        <v>1990</v>
      </c>
      <c r="D29" s="29">
        <v>1991</v>
      </c>
      <c r="E29" s="29">
        <v>1992</v>
      </c>
      <c r="F29" s="29">
        <v>1993</v>
      </c>
      <c r="G29" s="29">
        <v>1994</v>
      </c>
      <c r="H29" s="29">
        <v>1995</v>
      </c>
      <c r="I29" s="29">
        <v>1996</v>
      </c>
      <c r="J29" s="29">
        <v>1997</v>
      </c>
      <c r="K29" s="29">
        <v>1998</v>
      </c>
      <c r="L29" s="29">
        <v>1999</v>
      </c>
      <c r="M29" s="29">
        <v>2000</v>
      </c>
      <c r="N29" s="29">
        <v>2001</v>
      </c>
      <c r="O29" s="29">
        <v>2002</v>
      </c>
      <c r="P29" s="29">
        <v>2003</v>
      </c>
      <c r="Q29" s="29">
        <v>2004</v>
      </c>
      <c r="R29" s="29">
        <v>2005</v>
      </c>
      <c r="S29" s="29">
        <v>2006</v>
      </c>
      <c r="T29" s="29">
        <v>2007</v>
      </c>
      <c r="U29" s="29">
        <v>2008</v>
      </c>
      <c r="V29" s="29">
        <v>2009</v>
      </c>
      <c r="W29" s="29">
        <v>2010</v>
      </c>
      <c r="X29" s="29">
        <v>2011</v>
      </c>
      <c r="Y29" s="29">
        <v>2012</v>
      </c>
      <c r="Z29" s="29">
        <v>2013</v>
      </c>
      <c r="AA29" s="29">
        <v>2014</v>
      </c>
      <c r="AB29" s="29">
        <v>2015</v>
      </c>
      <c r="AC29" s="29">
        <v>2016</v>
      </c>
      <c r="AD29" s="29">
        <v>2017</v>
      </c>
      <c r="AE29" s="29">
        <v>2018</v>
      </c>
      <c r="AF29" s="29">
        <v>2019</v>
      </c>
      <c r="AG29" s="29">
        <v>2020</v>
      </c>
      <c r="AH29" s="5">
        <v>2021</v>
      </c>
      <c r="AI29" s="5">
        <v>2022</v>
      </c>
      <c r="AJ29" s="5">
        <v>2023</v>
      </c>
      <c r="AK29" s="5">
        <v>2024</v>
      </c>
      <c r="AL29" s="5">
        <v>2025</v>
      </c>
      <c r="AM29" s="5">
        <v>2026</v>
      </c>
      <c r="AN29" s="5">
        <v>2027</v>
      </c>
      <c r="AO29" s="5">
        <v>2028</v>
      </c>
      <c r="AP29" s="5">
        <v>2029</v>
      </c>
      <c r="AQ29" s="5">
        <v>2030</v>
      </c>
      <c r="AR29" s="5">
        <v>2031</v>
      </c>
      <c r="AS29" s="5">
        <v>2032</v>
      </c>
      <c r="AT29" s="5">
        <v>2033</v>
      </c>
      <c r="AU29" s="5">
        <v>2034</v>
      </c>
      <c r="AV29" s="5">
        <v>2035</v>
      </c>
    </row>
    <row r="30" spans="1:48" s="11" customFormat="1" x14ac:dyDescent="0.25">
      <c r="A30" s="67" t="s">
        <v>155</v>
      </c>
      <c r="B30" s="67"/>
      <c r="C30" s="96">
        <f>SUM(C7:C8)*1000000/SUM('Tabel 1 Antal dyr'!B6:B7)</f>
        <v>0.86938712623670578</v>
      </c>
      <c r="D30" s="96">
        <f>SUM(D7:D8)*1000000/SUM('Tabel 1 Antal dyr'!C6:C7)</f>
        <v>0.86535742724314479</v>
      </c>
      <c r="E30" s="96">
        <f>SUM(E7:E8)*1000000/SUM('Tabel 1 Antal dyr'!D6:D7)</f>
        <v>0.86187964369546222</v>
      </c>
      <c r="F30" s="96">
        <f>SUM(F7:F8)*1000000/SUM('Tabel 1 Antal dyr'!E6:E7)</f>
        <v>0.85737673591667485</v>
      </c>
      <c r="G30" s="96">
        <f>SUM(G7:G8)*1000000/SUM('Tabel 1 Antal dyr'!F6:F7)</f>
        <v>0.85365812585615586</v>
      </c>
      <c r="H30" s="96">
        <f>SUM(H7:H8)*1000000/SUM('Tabel 1 Antal dyr'!G6:G7)</f>
        <v>0.84867777910661191</v>
      </c>
      <c r="I30" s="96">
        <f>SUM(I7:I8)*1000000/SUM('Tabel 1 Antal dyr'!H6:H7)</f>
        <v>0.84878996216562563</v>
      </c>
      <c r="J30" s="96">
        <f>SUM(J7:J8)*1000000/SUM('Tabel 1 Antal dyr'!I6:I7)</f>
        <v>0.85593813822814768</v>
      </c>
      <c r="K30" s="96">
        <f>SUM(K7:K8)*1000000/SUM('Tabel 1 Antal dyr'!J6:J7)</f>
        <v>0.86259430752119648</v>
      </c>
      <c r="L30" s="96">
        <f>SUM(L7:L8)*1000000/SUM('Tabel 1 Antal dyr'!K6:K7)</f>
        <v>0.86048262905639061</v>
      </c>
      <c r="M30" s="96">
        <f>SUM(M7:M8)*1000000/SUM('Tabel 1 Antal dyr'!L6:L7)</f>
        <v>0.86114289196538141</v>
      </c>
      <c r="N30" s="96">
        <f>SUM(N7:N8)*1000000/SUM('Tabel 1 Antal dyr'!M6:M7)</f>
        <v>0.85480893742554953</v>
      </c>
      <c r="O30" s="96">
        <f>SUM(O7:O8)*1000000/SUM('Tabel 1 Antal dyr'!N6:N7)</f>
        <v>0.86105419506047809</v>
      </c>
      <c r="P30" s="96">
        <f>SUM(P7:P8)*1000000/SUM('Tabel 1 Antal dyr'!O6:O7)</f>
        <v>0.88987090414538172</v>
      </c>
      <c r="Q30" s="96">
        <f>SUM(Q7:Q8)*1000000/SUM('Tabel 1 Antal dyr'!P6:P7)</f>
        <v>0.9171488011201695</v>
      </c>
      <c r="R30" s="96">
        <f>SUM(R7:R8)*1000000/SUM('Tabel 1 Antal dyr'!Q6:Q7)</f>
        <v>0.94817144856451141</v>
      </c>
      <c r="S30" s="96">
        <f>SUM(S7:S8)*1000000/SUM('Tabel 1 Antal dyr'!R6:R7)</f>
        <v>0.96546469434159365</v>
      </c>
      <c r="T30" s="96">
        <f>SUM(T7:T8)*1000000/SUM('Tabel 1 Antal dyr'!S6:S7)</f>
        <v>0.9926990087283063</v>
      </c>
      <c r="U30" s="96">
        <f>SUM(U7:U8)*1000000/SUM('Tabel 1 Antal dyr'!T6:T7)</f>
        <v>0.99077016935118056</v>
      </c>
      <c r="V30" s="96">
        <f>SUM(V7:V8)*1000000/SUM('Tabel 1 Antal dyr'!U6:U7)</f>
        <v>0.99205845319716757</v>
      </c>
      <c r="W30" s="96">
        <f>SUM(W7:W8)*1000000/SUM('Tabel 1 Antal dyr'!V6:V7)</f>
        <v>0.99673953679302629</v>
      </c>
      <c r="X30" s="96">
        <f>SUM(X7:X8)*1000000/SUM('Tabel 1 Antal dyr'!W6:W7)</f>
        <v>0.99198244128452295</v>
      </c>
      <c r="Y30" s="96">
        <f>SUM(Y7:Y8)*1000000/SUM('Tabel 1 Antal dyr'!X6:X7)</f>
        <v>1.002257641475085</v>
      </c>
      <c r="Z30" s="96">
        <f>SUM(Z7:Z8)*1000000/SUM('Tabel 1 Antal dyr'!Y6:Y7)</f>
        <v>1.010871814281779</v>
      </c>
      <c r="AA30" s="96">
        <f>SUM(AA7:AA8)*1000000/SUM('Tabel 1 Antal dyr'!Z6:Z7)</f>
        <v>1.0280073497795188</v>
      </c>
      <c r="AB30" s="96">
        <f>SUM(AB7:AB8)*1000000/SUM('Tabel 1 Antal dyr'!AA6:AA7)</f>
        <v>1.0229312029048228</v>
      </c>
      <c r="AC30" s="96">
        <f>SUM(AC7:AC8)*1000000/SUM('Tabel 1 Antal dyr'!AB6:AB7)</f>
        <v>1.0163266904336152</v>
      </c>
      <c r="AD30" s="96">
        <f>SUM(AD7:AD8)*1000000/SUM('Tabel 1 Antal dyr'!AC6:AC7)</f>
        <v>1.0106693395006161</v>
      </c>
      <c r="AE30" s="96">
        <f>SUM(AE7:AE8)*1000000/SUM('Tabel 1 Antal dyr'!AD6:AD7)</f>
        <v>1.0161991156548058</v>
      </c>
      <c r="AF30" s="96">
        <f>SUM(AF7:AF8)*1000000/SUM('Tabel 1 Antal dyr'!AE6:AE7)</f>
        <v>0.97821216750099282</v>
      </c>
      <c r="AG30" s="96">
        <f>SUM(AG7:AG8)*1000000/SUM('Tabel 1 Antal dyr'!AF6:AF7)</f>
        <v>0.94766956100205091</v>
      </c>
      <c r="AH30" s="103">
        <f>SUM(AH7:AH8)*1000000/SUM('Tabel 1 Antal dyr'!AG6:AG7)</f>
        <v>0.82986609719226767</v>
      </c>
      <c r="AI30" s="103">
        <f>SUM(AI7:AI8)*1000000/SUM('Tabel 1 Antal dyr'!AH6:AH7)</f>
        <v>0.78532720575802006</v>
      </c>
      <c r="AJ30" s="103">
        <f>SUM(AJ7:AJ8)*1000000/SUM('Tabel 1 Antal dyr'!AI6:AI7)</f>
        <v>0.735392548954518</v>
      </c>
      <c r="AK30" s="103">
        <f>SUM(AK7:AK8)*1000000/SUM('Tabel 1 Antal dyr'!AJ6:AJ7)</f>
        <v>0.69483840436280253</v>
      </c>
      <c r="AL30" s="103">
        <f>SUM(AL7:AL8)*1000000/SUM('Tabel 1 Antal dyr'!AK6:AK7)</f>
        <v>0.68798918118381469</v>
      </c>
      <c r="AM30" s="103">
        <f>SUM(AM7:AM8)*1000000/SUM('Tabel 1 Antal dyr'!AL6:AL7)</f>
        <v>0.64826456417498934</v>
      </c>
      <c r="AN30" s="103">
        <f>SUM(AN7:AN8)*1000000/SUM('Tabel 1 Antal dyr'!AM6:AM7)</f>
        <v>0.62458553132362427</v>
      </c>
      <c r="AO30" s="103">
        <f>SUM(AO7:AO8)*1000000/SUM('Tabel 1 Antal dyr'!AN6:AN7)</f>
        <v>0.59823089823430997</v>
      </c>
      <c r="AP30" s="103">
        <f>SUM(AP7:AP8)*1000000/SUM('Tabel 1 Antal dyr'!AO6:AO7)</f>
        <v>0.56854654099397195</v>
      </c>
      <c r="AQ30" s="103">
        <f>SUM(AQ7:AQ8)*1000000/SUM('Tabel 1 Antal dyr'!AP6:AP7)</f>
        <v>0.53861544226164226</v>
      </c>
      <c r="AR30" s="103">
        <f>SUM(AR7:AR8)*1000000/SUM('Tabel 1 Antal dyr'!AQ6:AQ7)</f>
        <v>0.53926782532629003</v>
      </c>
      <c r="AS30" s="103">
        <f>SUM(AS7:AS8)*1000000/SUM('Tabel 1 Antal dyr'!AR6:AR7)</f>
        <v>0.56781291084966024</v>
      </c>
      <c r="AT30" s="103">
        <f>SUM(AT7:AT8)*1000000/SUM('Tabel 1 Antal dyr'!AS6:AS7)</f>
        <v>0.61366322069570445</v>
      </c>
      <c r="AU30" s="103">
        <f>SUM(AU7:AU8)*1000000/SUM('Tabel 1 Antal dyr'!AT6:AT7)</f>
        <v>0.61992462041064222</v>
      </c>
      <c r="AV30" s="103">
        <f>SUM(AV7:AV8)*1000000/SUM('Tabel 1 Antal dyr'!AU6:AU7)</f>
        <v>0.6403089023883467</v>
      </c>
    </row>
    <row r="31" spans="1:48" s="11" customFormat="1" x14ac:dyDescent="0.25">
      <c r="A31" s="67" t="s">
        <v>46</v>
      </c>
      <c r="B31" s="67"/>
      <c r="C31" s="96">
        <f>SUM(C9:C10)*1000000/SUM('Tabel 1 Antal dyr'!B9:B19)</f>
        <v>0.15105900944633316</v>
      </c>
      <c r="D31" s="96">
        <f>SUM(D9:D10)*1000000/SUM('Tabel 1 Antal dyr'!C9:C19)</f>
        <v>0.1516845371410934</v>
      </c>
      <c r="E31" s="96">
        <f>SUM(E9:E10)*1000000/SUM('Tabel 1 Antal dyr'!D9:D19)</f>
        <v>0.15231538053208207</v>
      </c>
      <c r="F31" s="96">
        <f>SUM(F9:F10)*1000000/SUM('Tabel 1 Antal dyr'!E9:E19)</f>
        <v>0.15135305494412407</v>
      </c>
      <c r="G31" s="96">
        <f>SUM(G9:G10)*1000000/SUM('Tabel 1 Antal dyr'!F9:F19)</f>
        <v>0.14827160637119324</v>
      </c>
      <c r="H31" s="96">
        <f>SUM(H9:H10)*1000000/SUM('Tabel 1 Antal dyr'!G9:G19)</f>
        <v>0.14676020437355738</v>
      </c>
      <c r="I31" s="96">
        <f>SUM(I9:I10)*1000000/SUM('Tabel 1 Antal dyr'!H9:H19)</f>
        <v>0.14783828511698222</v>
      </c>
      <c r="J31" s="96">
        <f>SUM(J9:J10)*1000000/SUM('Tabel 1 Antal dyr'!I9:I19)</f>
        <v>0.1483971496075622</v>
      </c>
      <c r="K31" s="96">
        <f>SUM(K9:K10)*1000000/SUM('Tabel 1 Antal dyr'!J9:J19)</f>
        <v>0.14723006962704466</v>
      </c>
      <c r="L31" s="96">
        <f>SUM(L9:L10)*1000000/SUM('Tabel 1 Antal dyr'!K9:K19)</f>
        <v>0.14884579833659856</v>
      </c>
      <c r="M31" s="96">
        <f>SUM(M9:M10)*1000000/SUM('Tabel 1 Antal dyr'!L9:L19)</f>
        <v>0.15059624896822471</v>
      </c>
      <c r="N31" s="96">
        <f>SUM(N9:N10)*1000000/SUM('Tabel 1 Antal dyr'!M9:M19)</f>
        <v>0.15461952895256803</v>
      </c>
      <c r="O31" s="96">
        <f>SUM(O9:O10)*1000000/SUM('Tabel 1 Antal dyr'!N9:N19)</f>
        <v>0.15668666054396421</v>
      </c>
      <c r="P31" s="96">
        <f>SUM(P9:P10)*1000000/SUM('Tabel 1 Antal dyr'!O9:O19)</f>
        <v>0.24814672831279577</v>
      </c>
      <c r="Q31" s="96">
        <f>SUM(Q9:Q10)*1000000/SUM('Tabel 1 Antal dyr'!P9:P19)</f>
        <v>0.26109736968041508</v>
      </c>
      <c r="R31" s="96">
        <f>SUM(R9:R10)*1000000/SUM('Tabel 1 Antal dyr'!Q9:Q19)</f>
        <v>0.27743694801471608</v>
      </c>
      <c r="S31" s="96">
        <f>SUM(S9:S10)*1000000/SUM('Tabel 1 Antal dyr'!R9:R19)</f>
        <v>0.29203056948985989</v>
      </c>
      <c r="T31" s="96">
        <f>SUM(T9:T10)*1000000/SUM('Tabel 1 Antal dyr'!S9:S19)</f>
        <v>0.30412550913793029</v>
      </c>
      <c r="U31" s="96">
        <f>SUM(U9:U10)*1000000/SUM('Tabel 1 Antal dyr'!T9:T19)</f>
        <v>0.30525001415349257</v>
      </c>
      <c r="V31" s="96">
        <f>SUM(V9:V10)*1000000/SUM('Tabel 1 Antal dyr'!U9:U19)</f>
        <v>0.30668291113428048</v>
      </c>
      <c r="W31" s="96">
        <f>SUM(W9:W10)*1000000/SUM('Tabel 1 Antal dyr'!V9:V19)</f>
        <v>0.30180525363331406</v>
      </c>
      <c r="X31" s="96">
        <f>SUM(X9:X10)*1000000/SUM('Tabel 1 Antal dyr'!W9:W19)</f>
        <v>0.29978091432895987</v>
      </c>
      <c r="Y31" s="96">
        <f>SUM(Y9:Y10)*1000000/SUM('Tabel 1 Antal dyr'!X9:X19)</f>
        <v>0.3022037606165669</v>
      </c>
      <c r="Z31" s="96">
        <f>SUM(Z9:Z10)*1000000/SUM('Tabel 1 Antal dyr'!Y9:Y19)</f>
        <v>0.30249987727933669</v>
      </c>
      <c r="AA31" s="96">
        <f>SUM(AA9:AA10)*1000000/SUM('Tabel 1 Antal dyr'!Z9:Z19)</f>
        <v>0.30463596007069682</v>
      </c>
      <c r="AB31" s="96">
        <f>SUM(AB9:AB10)*1000000/SUM('Tabel 1 Antal dyr'!AA9:AA19)</f>
        <v>0.3033987214343552</v>
      </c>
      <c r="AC31" s="96">
        <f>SUM(AC9:AC10)*1000000/SUM('Tabel 1 Antal dyr'!AB9:AB19)</f>
        <v>0.30437678995814554</v>
      </c>
      <c r="AD31" s="96">
        <f>SUM(AD9:AD10)*1000000/SUM('Tabel 1 Antal dyr'!AC9:AC19)</f>
        <v>0.30246702284433513</v>
      </c>
      <c r="AE31" s="96">
        <f>SUM(AE9:AE10)*1000000/SUM('Tabel 1 Antal dyr'!AD9:AD19)</f>
        <v>0.30199927047700831</v>
      </c>
      <c r="AF31" s="96">
        <f>SUM(AF9:AF10)*1000000/SUM('Tabel 1 Antal dyr'!AE9:AE19)</f>
        <v>0.30272805747414516</v>
      </c>
      <c r="AG31" s="96">
        <f>SUM(AG9:AG10)*1000000/SUM('Tabel 1 Antal dyr'!AF9:AF19)</f>
        <v>0.30452645765623931</v>
      </c>
      <c r="AH31" s="103">
        <f>SUM(AH9:AH10)*1000000/SUM('Tabel 1 Antal dyr'!AG9:AG19)</f>
        <v>0.28897945011449255</v>
      </c>
      <c r="AI31" s="103">
        <f>SUM(AI9:AI10)*1000000/SUM('Tabel 1 Antal dyr'!AH9:AH19)</f>
        <v>0.2861632446840881</v>
      </c>
      <c r="AJ31" s="103">
        <f>SUM(AJ9:AJ10)*1000000/SUM('Tabel 1 Antal dyr'!AI9:AI19)</f>
        <v>0.28298688847859566</v>
      </c>
      <c r="AK31" s="103">
        <f>SUM(AK9:AK10)*1000000/SUM('Tabel 1 Antal dyr'!AJ9:AJ19)</f>
        <v>0.28003216300008665</v>
      </c>
      <c r="AL31" s="103">
        <f>SUM(AL9:AL10)*1000000/SUM('Tabel 1 Antal dyr'!AK9:AK19)</f>
        <v>0.27836804305083429</v>
      </c>
      <c r="AM31" s="103">
        <f>SUM(AM9:AM10)*1000000/SUM('Tabel 1 Antal dyr'!AL9:AL19)</f>
        <v>0.27531210941997269</v>
      </c>
      <c r="AN31" s="103">
        <f>SUM(AN9:AN10)*1000000/SUM('Tabel 1 Antal dyr'!AM9:AM19)</f>
        <v>0.27268249128539357</v>
      </c>
      <c r="AO31" s="103">
        <f>SUM(AO9:AO10)*1000000/SUM('Tabel 1 Antal dyr'!AN9:AN19)</f>
        <v>0.26994753346876216</v>
      </c>
      <c r="AP31" s="103">
        <f>SUM(AP9:AP10)*1000000/SUM('Tabel 1 Antal dyr'!AO9:AO19)</f>
        <v>0.26691489494066645</v>
      </c>
      <c r="AQ31" s="103">
        <f>SUM(AQ9:AQ10)*1000000/SUM('Tabel 1 Antal dyr'!AP9:AP19)</f>
        <v>0.26376927548628182</v>
      </c>
      <c r="AR31" s="103">
        <f>SUM(AR9:AR10)*1000000/SUM('Tabel 1 Antal dyr'!AQ9:AQ19)</f>
        <v>0.26336091971892978</v>
      </c>
      <c r="AS31" s="103">
        <f>SUM(AS9:AS10)*1000000/SUM('Tabel 1 Antal dyr'!AR9:AR19)</f>
        <v>0.26442036874762365</v>
      </c>
      <c r="AT31" s="103">
        <f>SUM(AT9:AT10)*1000000/SUM('Tabel 1 Antal dyr'!AS9:AS19)</f>
        <v>0.26623598310193564</v>
      </c>
      <c r="AU31" s="103">
        <f>SUM(AU9:AU10)*1000000/SUM('Tabel 1 Antal dyr'!AT9:AT19)</f>
        <v>0.26624531750028579</v>
      </c>
      <c r="AV31" s="103">
        <f>SUM(AV9:AV10)*1000000/SUM('Tabel 1 Antal dyr'!AU9:AU19)</f>
        <v>0.26686857665703706</v>
      </c>
    </row>
    <row r="32" spans="1:48" s="11" customFormat="1" x14ac:dyDescent="0.25">
      <c r="A32" s="67" t="s">
        <v>167</v>
      </c>
      <c r="B32" s="67"/>
      <c r="C32" s="96">
        <f>C11*1000000/SUM('Tabel 1 Antal dyr'!B30:B31)</f>
        <v>2.856986301369863E-2</v>
      </c>
      <c r="D32" s="96">
        <f>D11*1000000/SUM('Tabel 1 Antal dyr'!C30:C31)</f>
        <v>2.8569863013698626E-2</v>
      </c>
      <c r="E32" s="96">
        <f>E11*1000000/SUM('Tabel 1 Antal dyr'!D30:D31)</f>
        <v>2.8569863013698626E-2</v>
      </c>
      <c r="F32" s="96">
        <f>F11*1000000/SUM('Tabel 1 Antal dyr'!E30:E31)</f>
        <v>2.8569863013698626E-2</v>
      </c>
      <c r="G32" s="96">
        <f>G11*1000000/SUM('Tabel 1 Antal dyr'!F30:F31)</f>
        <v>2.8569863013698633E-2</v>
      </c>
      <c r="H32" s="96">
        <f>H11*1000000/SUM('Tabel 1 Antal dyr'!G30:G31)</f>
        <v>2.8569863013698626E-2</v>
      </c>
      <c r="I32" s="96">
        <f>I11*1000000/SUM('Tabel 1 Antal dyr'!H30:H31)</f>
        <v>2.856986301369863E-2</v>
      </c>
      <c r="J32" s="96">
        <f>J11*1000000/SUM('Tabel 1 Antal dyr'!I30:I31)</f>
        <v>2.8569863013698626E-2</v>
      </c>
      <c r="K32" s="96">
        <f>K11*1000000/SUM('Tabel 1 Antal dyr'!J30:J31)</f>
        <v>2.8569863013698626E-2</v>
      </c>
      <c r="L32" s="96">
        <f>L11*1000000/SUM('Tabel 1 Antal dyr'!K30:K31)</f>
        <v>2.8569863013698626E-2</v>
      </c>
      <c r="M32" s="96">
        <f>M11*1000000/SUM('Tabel 1 Antal dyr'!L30:L31)</f>
        <v>2.856986301369863E-2</v>
      </c>
      <c r="N32" s="96">
        <f>N11*1000000/SUM('Tabel 1 Antal dyr'!M30:M31)</f>
        <v>2.8569863013698637E-2</v>
      </c>
      <c r="O32" s="96">
        <f>O11*1000000/SUM('Tabel 1 Antal dyr'!N30:N31)</f>
        <v>2.856986301369863E-2</v>
      </c>
      <c r="P32" s="96">
        <f>P11*1000000/SUM('Tabel 1 Antal dyr'!O30:O31)</f>
        <v>2.8569863013698626E-2</v>
      </c>
      <c r="Q32" s="96">
        <f>Q11*1000000/SUM('Tabel 1 Antal dyr'!P30:P31)</f>
        <v>2.8569863013698637E-2</v>
      </c>
      <c r="R32" s="96">
        <f>R11*1000000/SUM('Tabel 1 Antal dyr'!Q30:Q31)</f>
        <v>2.856986301369862E-2</v>
      </c>
      <c r="S32" s="96">
        <f>S11*1000000/SUM('Tabel 1 Antal dyr'!R30:R31)</f>
        <v>2.856986301369863E-2</v>
      </c>
      <c r="T32" s="96">
        <f>T11*1000000/SUM('Tabel 1 Antal dyr'!S30:S31)</f>
        <v>2.8569863013698626E-2</v>
      </c>
      <c r="U32" s="96">
        <f>U11*1000000/SUM('Tabel 1 Antal dyr'!T30:T31)</f>
        <v>2.8569863013698633E-2</v>
      </c>
      <c r="V32" s="96">
        <f>V11*1000000/SUM('Tabel 1 Antal dyr'!U30:U31)</f>
        <v>2.8569863013698637E-2</v>
      </c>
      <c r="W32" s="96">
        <f>W11*1000000/SUM('Tabel 1 Antal dyr'!V30:V31)</f>
        <v>2.856986301369863E-2</v>
      </c>
      <c r="X32" s="96">
        <f>X11*1000000/SUM('Tabel 1 Antal dyr'!W30:W31)</f>
        <v>2.8569863013698633E-2</v>
      </c>
      <c r="Y32" s="96">
        <f>Y11*1000000/SUM('Tabel 1 Antal dyr'!X30:X31)</f>
        <v>2.856986301369863E-2</v>
      </c>
      <c r="Z32" s="96">
        <f>Z11*1000000/SUM('Tabel 1 Antal dyr'!Y30:Y31)</f>
        <v>2.856986301369863E-2</v>
      </c>
      <c r="AA32" s="96">
        <f>AA11*1000000/SUM('Tabel 1 Antal dyr'!Z30:Z31)</f>
        <v>2.856986301369863E-2</v>
      </c>
      <c r="AB32" s="96">
        <f>AB11*1000000/SUM('Tabel 1 Antal dyr'!AA30:AA31)</f>
        <v>2.8569863013698633E-2</v>
      </c>
      <c r="AC32" s="96">
        <f>AC11*1000000/SUM('Tabel 1 Antal dyr'!AB30:AB31)</f>
        <v>2.856986301369862E-2</v>
      </c>
      <c r="AD32" s="96">
        <f>AD11*1000000/SUM('Tabel 1 Antal dyr'!AC30:AC31)</f>
        <v>2.856986301369863E-2</v>
      </c>
      <c r="AE32" s="96">
        <f>AE11*1000000/SUM('Tabel 1 Antal dyr'!AD30:AD31)</f>
        <v>2.8569863013698626E-2</v>
      </c>
      <c r="AF32" s="96">
        <f>AF11*1000000/SUM('Tabel 1 Antal dyr'!AE30:AE31)</f>
        <v>2.8569863013698626E-2</v>
      </c>
      <c r="AG32" s="96">
        <f>AG11*1000000/SUM('Tabel 1 Antal dyr'!AF30:AF31)</f>
        <v>2.8569863013698633E-2</v>
      </c>
      <c r="AH32" s="103">
        <f>AH11*1000000/SUM('Tabel 1 Antal dyr'!AG30:AG31)</f>
        <v>2.8569863013698633E-2</v>
      </c>
      <c r="AI32" s="103">
        <f>AI11*1000000/SUM('Tabel 1 Antal dyr'!AH30:AH31)</f>
        <v>2.8569863013698633E-2</v>
      </c>
      <c r="AJ32" s="103">
        <f>AJ11*1000000/SUM('Tabel 1 Antal dyr'!AI30:AI31)</f>
        <v>2.8569863013698633E-2</v>
      </c>
      <c r="AK32" s="103">
        <f>AK11*1000000/SUM('Tabel 1 Antal dyr'!AJ30:AJ31)</f>
        <v>2.8569863013698633E-2</v>
      </c>
      <c r="AL32" s="103">
        <f>AL11*1000000/SUM('Tabel 1 Antal dyr'!AK30:AK31)</f>
        <v>2.8569863013698633E-2</v>
      </c>
      <c r="AM32" s="103">
        <f>AM11*1000000/SUM('Tabel 1 Antal dyr'!AL30:AL31)</f>
        <v>2.8569863013698633E-2</v>
      </c>
      <c r="AN32" s="103">
        <f>AN11*1000000/SUM('Tabel 1 Antal dyr'!AM30:AM31)</f>
        <v>2.8569863013698633E-2</v>
      </c>
      <c r="AO32" s="103">
        <f>AO11*1000000/SUM('Tabel 1 Antal dyr'!AN30:AN31)</f>
        <v>2.8569863013698633E-2</v>
      </c>
      <c r="AP32" s="103">
        <f>AP11*1000000/SUM('Tabel 1 Antal dyr'!AO30:AO31)</f>
        <v>2.8569863013698633E-2</v>
      </c>
      <c r="AQ32" s="103">
        <f>AQ11*1000000/SUM('Tabel 1 Antal dyr'!AP30:AP31)</f>
        <v>2.8569863013698633E-2</v>
      </c>
      <c r="AR32" s="103">
        <f>AR11*1000000/SUM('Tabel 1 Antal dyr'!AQ30:AQ31)</f>
        <v>2.8569863013698633E-2</v>
      </c>
      <c r="AS32" s="103">
        <f>AS11*1000000/SUM('Tabel 1 Antal dyr'!AR30:AR31)</f>
        <v>2.8569863013698633E-2</v>
      </c>
      <c r="AT32" s="103">
        <f>AT11*1000000/SUM('Tabel 1 Antal dyr'!AS30:AS31)</f>
        <v>2.8569863013698633E-2</v>
      </c>
      <c r="AU32" s="103">
        <f>AU11*1000000/SUM('Tabel 1 Antal dyr'!AT30:AT31)</f>
        <v>2.8569863013698633E-2</v>
      </c>
      <c r="AV32" s="103">
        <f>AV11*1000000/SUM('Tabel 1 Antal dyr'!AU30:AU31)</f>
        <v>2.8569863013698633E-2</v>
      </c>
    </row>
    <row r="33" spans="1:48" s="11" customFormat="1" x14ac:dyDescent="0.25">
      <c r="A33" s="67" t="s">
        <v>3</v>
      </c>
      <c r="B33" s="67"/>
      <c r="C33" s="96">
        <f>SUM(C12:C13)*1000000/'Tabel 1 Antal dyr'!B21</f>
        <v>0.3621877568189743</v>
      </c>
      <c r="D33" s="96">
        <f>SUM(D12:D13)*1000000/'Tabel 1 Antal dyr'!C21</f>
        <v>0.36141446727141446</v>
      </c>
      <c r="E33" s="96">
        <f>SUM(E12:E13)*1000000/'Tabel 1 Antal dyr'!D21</f>
        <v>0.35886777129689856</v>
      </c>
      <c r="F33" s="96">
        <f>SUM(F12:F13)*1000000/'Tabel 1 Antal dyr'!E21</f>
        <v>0.35999953704182963</v>
      </c>
      <c r="G33" s="96">
        <f>SUM(G12:G13)*1000000/'Tabel 1 Antal dyr'!F21</f>
        <v>0.35882339517154688</v>
      </c>
      <c r="H33" s="96">
        <f>SUM(H12:H13)*1000000/'Tabel 1 Antal dyr'!G21</f>
        <v>0.36957889106931396</v>
      </c>
      <c r="I33" s="96">
        <f>SUM(I12:I13)*1000000/'Tabel 1 Antal dyr'!H21</f>
        <v>0.39110287400936167</v>
      </c>
      <c r="J33" s="96">
        <f>SUM(J12:J13)*1000000/'Tabel 1 Antal dyr'!I21</f>
        <v>0.4144522938042331</v>
      </c>
      <c r="K33" s="96">
        <f>SUM(K12:K13)*1000000/'Tabel 1 Antal dyr'!J21</f>
        <v>0.43594642729420646</v>
      </c>
      <c r="L33" s="96">
        <f>SUM(L12:L13)*1000000/'Tabel 1 Antal dyr'!K21</f>
        <v>0.45726118843278968</v>
      </c>
      <c r="M33" s="96">
        <f>SUM(M12:M13)*1000000/'Tabel 1 Antal dyr'!L21</f>
        <v>0.46624780526984466</v>
      </c>
      <c r="N33" s="96">
        <f>SUM(N12:N13)*1000000/'Tabel 1 Antal dyr'!M21</f>
        <v>0.4867965076959867</v>
      </c>
      <c r="O33" s="96">
        <f>SUM(O12:O13)*1000000/'Tabel 1 Antal dyr'!N21</f>
        <v>0.49511789992688426</v>
      </c>
      <c r="P33" s="96">
        <f>SUM(P12:P13)*1000000/'Tabel 1 Antal dyr'!O21</f>
        <v>0.50341204180167709</v>
      </c>
      <c r="Q33" s="96">
        <f>SUM(Q12:Q13)*1000000/'Tabel 1 Antal dyr'!P21</f>
        <v>0.50283873765597187</v>
      </c>
      <c r="R33" s="96">
        <f>SUM(R12:R13)*1000000/'Tabel 1 Antal dyr'!Q21</f>
        <v>0.41278397965197766</v>
      </c>
      <c r="S33" s="96">
        <f>SUM(S12:S13)*1000000/'Tabel 1 Antal dyr'!R21</f>
        <v>0.32827386739588399</v>
      </c>
      <c r="T33" s="96">
        <f>SUM(T12:T13)*1000000/'Tabel 1 Antal dyr'!S21</f>
        <v>0.2574568465043458</v>
      </c>
      <c r="U33" s="96">
        <f>SUM(U12:U13)*1000000/'Tabel 1 Antal dyr'!T21</f>
        <v>0.24575366613054311</v>
      </c>
      <c r="V33" s="96">
        <f>SUM(V12:V13)*1000000/'Tabel 1 Antal dyr'!U21</f>
        <v>0.24226997399719444</v>
      </c>
      <c r="W33" s="96">
        <f>SUM(W12:W13)*1000000/'Tabel 1 Antal dyr'!V21</f>
        <v>0.23439358423427512</v>
      </c>
      <c r="X33" s="96">
        <f>SUM(X12:X13)*1000000/'Tabel 1 Antal dyr'!W21</f>
        <v>0.22736156312648084</v>
      </c>
      <c r="Y33" s="96">
        <f>SUM(Y12:Y13)*1000000/'Tabel 1 Antal dyr'!X21</f>
        <v>0.22769704492159382</v>
      </c>
      <c r="Z33" s="96">
        <f>SUM(Z12:Z13)*1000000/'Tabel 1 Antal dyr'!Y21</f>
        <v>0.22976775476766376</v>
      </c>
      <c r="AA33" s="96">
        <f>SUM(AA12:AA13)*1000000/'Tabel 1 Antal dyr'!Z21</f>
        <v>0.22186319911540184</v>
      </c>
      <c r="AB33" s="96">
        <f>SUM(AB12:AB13)*1000000/'Tabel 1 Antal dyr'!AA21</f>
        <v>0.21675343303270803</v>
      </c>
      <c r="AC33" s="96">
        <f>SUM(AC12:AC13)*1000000/'Tabel 1 Antal dyr'!AB21</f>
        <v>0.21375818216198422</v>
      </c>
      <c r="AD33" s="96">
        <f>SUM(AD12:AD13)*1000000/'Tabel 1 Antal dyr'!AC21</f>
        <v>0.21356202023158186</v>
      </c>
      <c r="AE33" s="96">
        <f>SUM(AE12:AE13)*1000000/'Tabel 1 Antal dyr'!AD21</f>
        <v>0.22189471798625776</v>
      </c>
      <c r="AF33" s="96">
        <f>SUM(AF12:AF13)*1000000/'Tabel 1 Antal dyr'!AE21</f>
        <v>0.21637600158463155</v>
      </c>
      <c r="AG33" s="96">
        <f>SUM(AG12:AG13)*1000000/'Tabel 1 Antal dyr'!AF21</f>
        <v>0.20425919392252886</v>
      </c>
      <c r="AH33" s="103">
        <f>SUM(AH12:AH13)*1000000/'Tabel 1 Antal dyr'!AG21</f>
        <v>0.2018475902137036</v>
      </c>
      <c r="AI33" s="103">
        <f>SUM(AI12:AI13)*1000000/'Tabel 1 Antal dyr'!AH21</f>
        <v>0.19964431787759332</v>
      </c>
      <c r="AJ33" s="103">
        <f>SUM(AJ12:AJ13)*1000000/'Tabel 1 Antal dyr'!AI21</f>
        <v>0.19734820585315294</v>
      </c>
      <c r="AK33" s="103">
        <f>SUM(AK12:AK13)*1000000/'Tabel 1 Antal dyr'!AJ21</f>
        <v>0.19513260711733446</v>
      </c>
      <c r="AL33" s="103">
        <f>SUM(AL12:AL13)*1000000/'Tabel 1 Antal dyr'!AK21</f>
        <v>0.19284694683513393</v>
      </c>
      <c r="AM33" s="103">
        <f>SUM(AM12:AM13)*1000000/'Tabel 1 Antal dyr'!AL21</f>
        <v>0.19006873422835663</v>
      </c>
      <c r="AN33" s="103">
        <f>SUM(AN12:AN13)*1000000/'Tabel 1 Antal dyr'!AM21</f>
        <v>0.18730695549807067</v>
      </c>
      <c r="AO33" s="103">
        <f>SUM(AO12:AO13)*1000000/'Tabel 1 Antal dyr'!AN21</f>
        <v>0.18462895849752417</v>
      </c>
      <c r="AP33" s="103">
        <f>SUM(AP12:AP13)*1000000/'Tabel 1 Antal dyr'!AO21</f>
        <v>0.18187277403217481</v>
      </c>
      <c r="AQ33" s="103">
        <f>SUM(AQ12:AQ13)*1000000/'Tabel 1 Antal dyr'!AP21</f>
        <v>0.17914162142696971</v>
      </c>
      <c r="AR33" s="103">
        <f>SUM(AR12:AR13)*1000000/'Tabel 1 Antal dyr'!AQ21</f>
        <v>0.17698691922770984</v>
      </c>
      <c r="AS33" s="103">
        <f>SUM(AS12:AS13)*1000000/'Tabel 1 Antal dyr'!AR21</f>
        <v>0.1747712476269537</v>
      </c>
      <c r="AT33" s="103">
        <f>SUM(AT12:AT13)*1000000/'Tabel 1 Antal dyr'!AS21</f>
        <v>0.17260088905195128</v>
      </c>
      <c r="AU33" s="103">
        <f>SUM(AU12:AU13)*1000000/'Tabel 1 Antal dyr'!AT21</f>
        <v>0.17039936031701847</v>
      </c>
      <c r="AV33" s="103">
        <f>SUM(AV12:AV13)*1000000/'Tabel 1 Antal dyr'!AU21</f>
        <v>0.16824527363028494</v>
      </c>
    </row>
    <row r="34" spans="1:48" s="11" customFormat="1" x14ac:dyDescent="0.25">
      <c r="A34" s="67" t="s">
        <v>4</v>
      </c>
      <c r="B34" s="67"/>
      <c r="C34" s="95">
        <f>SUM(C14:C15)*1000000/'Tabel 1 Antal dyr'!B22</f>
        <v>9.2508467874859533E-3</v>
      </c>
      <c r="D34" s="95">
        <f>SUM(D14:D15)*1000000/'Tabel 1 Antal dyr'!C22</f>
        <v>9.1162028566452898E-3</v>
      </c>
      <c r="E34" s="95">
        <f>SUM(E14:E15)*1000000/'Tabel 1 Antal dyr'!D22</f>
        <v>8.9814999999999999E-3</v>
      </c>
      <c r="F34" s="95">
        <f>SUM(F14:F15)*1000000/'Tabel 1 Antal dyr'!E22</f>
        <v>9.1023625005077213E-3</v>
      </c>
      <c r="G34" s="95">
        <f>SUM(G14:G15)*1000000/'Tabel 1 Antal dyr'!F22</f>
        <v>9.0823228585630248E-3</v>
      </c>
      <c r="H34" s="95">
        <f>SUM(H14:H15)*1000000/'Tabel 1 Antal dyr'!G22</f>
        <v>9.2327910696763989E-3</v>
      </c>
      <c r="I34" s="95">
        <f>SUM(I14:I15)*1000000/'Tabel 1 Antal dyr'!H22</f>
        <v>9.4387267854461835E-3</v>
      </c>
      <c r="J34" s="95">
        <f>SUM(J14:J15)*1000000/'Tabel 1 Antal dyr'!I22</f>
        <v>9.5484557159528118E-3</v>
      </c>
      <c r="K34" s="95">
        <f>SUM(K14:K15)*1000000/'Tabel 1 Antal dyr'!J22</f>
        <v>9.6082210719228966E-3</v>
      </c>
      <c r="L34" s="95">
        <f>SUM(L14:L15)*1000000/'Tabel 1 Antal dyr'!K22</f>
        <v>9.7114285694603619E-3</v>
      </c>
      <c r="M34" s="95">
        <f>SUM(M14:M15)*1000000/'Tabel 1 Antal dyr'!L22</f>
        <v>9.7114285728025981E-3</v>
      </c>
      <c r="N34" s="95">
        <f>SUM(N14:N15)*1000000/'Tabel 1 Antal dyr'!M22</f>
        <v>9.7114285709016795E-3</v>
      </c>
      <c r="O34" s="95">
        <f>SUM(O14:O15)*1000000/'Tabel 1 Antal dyr'!N22</f>
        <v>9.8338035711710119E-3</v>
      </c>
      <c r="P34" s="95">
        <f>SUM(P14:P15)*1000000/'Tabel 1 Antal dyr'!O22</f>
        <v>8.8009821431411471E-3</v>
      </c>
      <c r="Q34" s="95">
        <f>SUM(Q14:Q15)*1000000/'Tabel 1 Antal dyr'!P22</f>
        <v>9.5890535731629339E-3</v>
      </c>
      <c r="R34" s="95">
        <f>SUM(R14:R15)*1000000/'Tabel 1 Antal dyr'!Q22</f>
        <v>8.0335632156616349E-3</v>
      </c>
      <c r="S34" s="95">
        <f>SUM(S14:S15)*1000000/'Tabel 1 Antal dyr'!R22</f>
        <v>5.7452328214438889E-3</v>
      </c>
      <c r="T34" s="95">
        <f>SUM(T14:T15)*1000000/'Tabel 1 Antal dyr'!S22</f>
        <v>5.6432317864388449E-3</v>
      </c>
      <c r="U34" s="95">
        <f>SUM(U14:U15)*1000000/'Tabel 1 Antal dyr'!T22</f>
        <v>5.4600660717738685E-3</v>
      </c>
      <c r="V34" s="95">
        <f>SUM(V14:V15)*1000000/'Tabel 1 Antal dyr'!U22</f>
        <v>4.7492657143284704E-3</v>
      </c>
      <c r="W34" s="95">
        <f>SUM(W14:W15)*1000000/'Tabel 1 Antal dyr'!V22</f>
        <v>4.5630200006088724E-3</v>
      </c>
      <c r="X34" s="95">
        <f>SUM(X14:X15)*1000000/'Tabel 1 Antal dyr'!W22</f>
        <v>4.3116149999693947E-3</v>
      </c>
      <c r="Y34" s="95">
        <f>SUM(Y14:Y15)*1000000/'Tabel 1 Antal dyr'!X22</f>
        <v>4.4351057143236046E-3</v>
      </c>
      <c r="Z34" s="95">
        <f>SUM(Z14:Z15)*1000000/'Tabel 1 Antal dyr'!Y22</f>
        <v>4.311108214119278E-3</v>
      </c>
      <c r="AA34" s="95">
        <f>SUM(AA14:AA15)*1000000/'Tabel 1 Antal dyr'!Z22</f>
        <v>4.3280285713238296E-3</v>
      </c>
      <c r="AB34" s="95">
        <f>SUM(AB14:AB15)*1000000/'Tabel 1 Antal dyr'!AA22</f>
        <v>4.2230571423590036E-3</v>
      </c>
      <c r="AC34" s="95">
        <f>SUM(AC14:AC15)*1000000/'Tabel 1 Antal dyr'!AB22</f>
        <v>4.1244657149768554E-3</v>
      </c>
      <c r="AD34" s="95">
        <f>SUM(AD14:AD15)*1000000/'Tabel 1 Antal dyr'!AC22</f>
        <v>4.0752485716634501E-3</v>
      </c>
      <c r="AE34" s="95">
        <f>SUM(AE14:AE15)*1000000/'Tabel 1 Antal dyr'!AD22</f>
        <v>4.5674199999401434E-3</v>
      </c>
      <c r="AF34" s="95">
        <f>SUM(AF14:AF15)*1000000/'Tabel 1 Antal dyr'!AE22</f>
        <v>4.4285207612462007E-3</v>
      </c>
      <c r="AG34" s="95">
        <f>SUM(AG14:AG15)*1000000/'Tabel 1 Antal dyr'!AF22</f>
        <v>4.0864492229672764E-3</v>
      </c>
      <c r="AH34" s="109">
        <f>SUM(AH14:AH15)*1000000/'Tabel 1 Antal dyr'!AG22</f>
        <v>2.7674604758672759E-3</v>
      </c>
      <c r="AI34" s="109">
        <f>SUM(AI14:AI15)*1000000/'Tabel 1 Antal dyr'!AH22</f>
        <v>2.5309997060600957E-3</v>
      </c>
      <c r="AJ34" s="109">
        <f>SUM(AJ14:AJ15)*1000000/'Tabel 1 Antal dyr'!AI22</f>
        <v>2.3539985152461317E-3</v>
      </c>
      <c r="AK34" s="109">
        <f>SUM(AK14:AK15)*1000000/'Tabel 1 Antal dyr'!AJ22</f>
        <v>2.1599504269674504E-3</v>
      </c>
      <c r="AL34" s="109">
        <f>SUM(AL14:AL15)*1000000/'Tabel 1 Antal dyr'!AK22</f>
        <v>2.1038400837781065E-3</v>
      </c>
      <c r="AM34" s="109">
        <f>SUM(AM14:AM15)*1000000/'Tabel 1 Antal dyr'!AL22</f>
        <v>1.9278469724159284E-3</v>
      </c>
      <c r="AN34" s="109">
        <f>SUM(AN14:AN15)*1000000/'Tabel 1 Antal dyr'!AM22</f>
        <v>1.8291381558936126E-3</v>
      </c>
      <c r="AO34" s="109">
        <f>SUM(AO14:AO15)*1000000/'Tabel 1 Antal dyr'!AN22</f>
        <v>1.6887189511100985E-3</v>
      </c>
      <c r="AP34" s="109">
        <f>SUM(AP14:AP15)*1000000/'Tabel 1 Antal dyr'!AO22</f>
        <v>1.5804334182943859E-3</v>
      </c>
      <c r="AQ34" s="109">
        <f>SUM(AQ14:AQ15)*1000000/'Tabel 1 Antal dyr'!AP22</f>
        <v>1.4372859615287021E-3</v>
      </c>
      <c r="AR34" s="109">
        <f>SUM(AR14:AR15)*1000000/'Tabel 1 Antal dyr'!AQ22</f>
        <v>1.3932041072709808E-3</v>
      </c>
      <c r="AS34" s="109">
        <f>SUM(AS14:AS15)*1000000/'Tabel 1 Antal dyr'!AR22</f>
        <v>1.4055585202325568E-3</v>
      </c>
      <c r="AT34" s="109">
        <f>SUM(AT14:AT15)*1000000/'Tabel 1 Antal dyr'!AS22</f>
        <v>1.4831255033480361E-3</v>
      </c>
      <c r="AU34" s="109">
        <f>SUM(AU14:AU15)*1000000/'Tabel 1 Antal dyr'!AT22</f>
        <v>1.4426371376800369E-3</v>
      </c>
      <c r="AV34" s="109">
        <f>SUM(AV14:AV15)*1000000/'Tabel 1 Antal dyr'!AU22</f>
        <v>1.4645141384784467E-3</v>
      </c>
    </row>
    <row r="35" spans="1:48" s="11" customFormat="1" x14ac:dyDescent="0.25">
      <c r="A35" s="67" t="s">
        <v>5</v>
      </c>
      <c r="B35" s="67"/>
      <c r="C35" s="96">
        <f>SUM(C16:C17)*1000000/'Tabel 1 Antal dyr'!B23</f>
        <v>5.2122796641605872E-2</v>
      </c>
      <c r="D35" s="96">
        <f>SUM(D16:D17)*1000000/'Tabel 1 Antal dyr'!C23</f>
        <v>5.1285212506854798E-2</v>
      </c>
      <c r="E35" s="96">
        <f>SUM(E16:E17)*1000000/'Tabel 1 Antal dyr'!D23</f>
        <v>5.0719599552911672E-2</v>
      </c>
      <c r="F35" s="96">
        <f>SUM(F16:F17)*1000000/'Tabel 1 Antal dyr'!E23</f>
        <v>4.6495439094328392E-2</v>
      </c>
      <c r="G35" s="96">
        <f>SUM(G16:G17)*1000000/'Tabel 1 Antal dyr'!F23</f>
        <v>4.288222831631034E-2</v>
      </c>
      <c r="H35" s="96">
        <f>SUM(H16:H17)*1000000/'Tabel 1 Antal dyr'!G23</f>
        <v>3.8873004353258953E-2</v>
      </c>
      <c r="I35" s="96">
        <f>SUM(I16:I17)*1000000/'Tabel 1 Antal dyr'!H23</f>
        <v>3.7711241073140181E-2</v>
      </c>
      <c r="J35" s="96">
        <f>SUM(J16:J17)*1000000/'Tabel 1 Antal dyr'!I23</f>
        <v>3.6370679159568126E-2</v>
      </c>
      <c r="K35" s="96">
        <f>SUM(K16:K17)*1000000/'Tabel 1 Antal dyr'!J23</f>
        <v>3.5498303651878491E-2</v>
      </c>
      <c r="L35" s="96">
        <f>SUM(L16:L17)*1000000/'Tabel 1 Antal dyr'!K23</f>
        <v>3.429968260748506E-2</v>
      </c>
      <c r="M35" s="96">
        <f>SUM(M16:M17)*1000000/'Tabel 1 Antal dyr'!L23</f>
        <v>3.393352248967501E-2</v>
      </c>
      <c r="N35" s="96">
        <f>SUM(N16:N17)*1000000/'Tabel 1 Antal dyr'!M23</f>
        <v>3.388405019800534E-2</v>
      </c>
      <c r="O35" s="96">
        <f>SUM(O16:O17)*1000000/'Tabel 1 Antal dyr'!N23</f>
        <v>3.5230433067408008E-2</v>
      </c>
      <c r="P35" s="96">
        <f>SUM(P16:P17)*1000000/'Tabel 1 Antal dyr'!O23</f>
        <v>3.4223073781502411E-2</v>
      </c>
      <c r="Q35" s="96">
        <f>SUM(Q16:Q17)*1000000/'Tabel 1 Antal dyr'!P23</f>
        <v>3.4553810511827716E-2</v>
      </c>
      <c r="R35" s="96">
        <f>SUM(R16:R17)*1000000/'Tabel 1 Antal dyr'!Q23</f>
        <v>3.468286997461776E-2</v>
      </c>
      <c r="S35" s="96">
        <f>SUM(S16:S17)*1000000/'Tabel 1 Antal dyr'!R23</f>
        <v>3.4142995678016416E-2</v>
      </c>
      <c r="T35" s="96">
        <f>SUM(T16:T17)*1000000/'Tabel 1 Antal dyr'!S23</f>
        <v>3.578595637166003E-2</v>
      </c>
      <c r="U35" s="96">
        <f>SUM(U16:U17)*1000000/'Tabel 1 Antal dyr'!T23</f>
        <v>3.1704078379385048E-2</v>
      </c>
      <c r="V35" s="96">
        <f>SUM(V16:V17)*1000000/'Tabel 1 Antal dyr'!U23</f>
        <v>2.7969942933820238E-2</v>
      </c>
      <c r="W35" s="96">
        <f>SUM(W16:W17)*1000000/'Tabel 1 Antal dyr'!V23</f>
        <v>2.6868856821546112E-2</v>
      </c>
      <c r="X35" s="96">
        <f>SUM(X16:X17)*1000000/'Tabel 1 Antal dyr'!W23</f>
        <v>2.562777777590439E-2</v>
      </c>
      <c r="Y35" s="96">
        <f>SUM(Y16:Y17)*1000000/'Tabel 1 Antal dyr'!X23</f>
        <v>2.4836183797040785E-2</v>
      </c>
      <c r="Z35" s="96">
        <f>SUM(Z16:Z17)*1000000/'Tabel 1 Antal dyr'!Y23</f>
        <v>2.4953274255949471E-2</v>
      </c>
      <c r="AA35" s="96">
        <f>SUM(AA16:AA17)*1000000/'Tabel 1 Antal dyr'!Z23</f>
        <v>2.4939957951946878E-2</v>
      </c>
      <c r="AB35" s="96">
        <f>SUM(AB16:AB17)*1000000/'Tabel 1 Antal dyr'!AA23</f>
        <v>2.3614386740989968E-2</v>
      </c>
      <c r="AC35" s="96">
        <f>SUM(AC16:AC17)*1000000/'Tabel 1 Antal dyr'!AB23</f>
        <v>2.3282845569968295E-2</v>
      </c>
      <c r="AD35" s="96">
        <f>SUM(AD16:AD17)*1000000/'Tabel 1 Antal dyr'!AC23</f>
        <v>2.3992265112115076E-2</v>
      </c>
      <c r="AE35" s="96">
        <f>SUM(AE16:AE17)*1000000/'Tabel 1 Antal dyr'!AD23</f>
        <v>2.3582684441498115E-2</v>
      </c>
      <c r="AF35" s="96">
        <f>SUM(AF16:AF17)*1000000/'Tabel 1 Antal dyr'!AE23</f>
        <v>2.258515260975355E-2</v>
      </c>
      <c r="AG35" s="96">
        <f>SUM(AG16:AG17)*1000000/'Tabel 1 Antal dyr'!AF23</f>
        <v>2.171193955485486E-2</v>
      </c>
      <c r="AH35" s="103">
        <f>SUM(AH16:AH17)*1000000/'Tabel 1 Antal dyr'!AG23</f>
        <v>2.0628555324947343E-2</v>
      </c>
      <c r="AI35" s="103">
        <f>SUM(AI16:AI17)*1000000/'Tabel 1 Antal dyr'!AH23</f>
        <v>1.9534158390043681E-2</v>
      </c>
      <c r="AJ35" s="103">
        <f>SUM(AJ16:AJ17)*1000000/'Tabel 1 Antal dyr'!AI23</f>
        <v>1.8600142718391024E-2</v>
      </c>
      <c r="AK35" s="103">
        <f>SUM(AK16:AK17)*1000000/'Tabel 1 Antal dyr'!AJ23</f>
        <v>1.7839110602488249E-2</v>
      </c>
      <c r="AL35" s="103">
        <f>SUM(AL16:AL17)*1000000/'Tabel 1 Antal dyr'!AK23</f>
        <v>1.7292971395914226E-2</v>
      </c>
      <c r="AM35" s="103">
        <f>SUM(AM16:AM17)*1000000/'Tabel 1 Antal dyr'!AL23</f>
        <v>1.6595612418690949E-2</v>
      </c>
      <c r="AN35" s="103">
        <f>SUM(AN16:AN17)*1000000/'Tabel 1 Antal dyr'!AM23</f>
        <v>1.5988518645530393E-2</v>
      </c>
      <c r="AO35" s="103">
        <f>SUM(AO16:AO17)*1000000/'Tabel 1 Antal dyr'!AN23</f>
        <v>1.5319946664119472E-2</v>
      </c>
      <c r="AP35" s="103">
        <f>SUM(AP16:AP17)*1000000/'Tabel 1 Antal dyr'!AO23</f>
        <v>1.4673080723739379E-2</v>
      </c>
      <c r="AQ35" s="103">
        <f>SUM(AQ16:AQ17)*1000000/'Tabel 1 Antal dyr'!AP23</f>
        <v>1.4033047531833896E-2</v>
      </c>
      <c r="AR35" s="103">
        <f>SUM(AR16:AR17)*1000000/'Tabel 1 Antal dyr'!AQ23</f>
        <v>1.3658891086932849E-2</v>
      </c>
      <c r="AS35" s="103">
        <f>SUM(AS16:AS17)*1000000/'Tabel 1 Antal dyr'!AR23</f>
        <v>1.3580444706968805E-2</v>
      </c>
      <c r="AT35" s="103">
        <f>SUM(AT16:AT17)*1000000/'Tabel 1 Antal dyr'!AS23</f>
        <v>1.3604031999340613E-2</v>
      </c>
      <c r="AU35" s="103">
        <f>SUM(AU16:AU17)*1000000/'Tabel 1 Antal dyr'!AT23</f>
        <v>1.3366742075785778E-2</v>
      </c>
      <c r="AV35" s="103">
        <f>SUM(AV16:AV17)*1000000/'Tabel 1 Antal dyr'!AU23</f>
        <v>1.3213592744668354E-2</v>
      </c>
    </row>
    <row r="36" spans="1:48" s="11" customFormat="1" x14ac:dyDescent="0.25">
      <c r="A36" s="67" t="s">
        <v>169</v>
      </c>
      <c r="B36" s="67"/>
      <c r="C36" s="96">
        <f>C18*1000000/'Tabel 1 Antal dyr'!B32</f>
        <v>7.0434442270058711E-2</v>
      </c>
      <c r="D36" s="96">
        <f>D18*1000000/'Tabel 1 Antal dyr'!C32</f>
        <v>7.0434442270058684E-2</v>
      </c>
      <c r="E36" s="96">
        <f>E18*1000000/'Tabel 1 Antal dyr'!D32</f>
        <v>7.0434442270058684E-2</v>
      </c>
      <c r="F36" s="96">
        <f>F18*1000000/'Tabel 1 Antal dyr'!E32</f>
        <v>7.0434442270058725E-2</v>
      </c>
      <c r="G36" s="96">
        <f>G18*1000000/'Tabel 1 Antal dyr'!F32</f>
        <v>7.0434442270058698E-2</v>
      </c>
      <c r="H36" s="96">
        <f>H18*1000000/'Tabel 1 Antal dyr'!G32</f>
        <v>7.0434442270058711E-2</v>
      </c>
      <c r="I36" s="96">
        <f>I18*1000000/'Tabel 1 Antal dyr'!H32</f>
        <v>7.0434442270058698E-2</v>
      </c>
      <c r="J36" s="96">
        <f>J18*1000000/'Tabel 1 Antal dyr'!I32</f>
        <v>7.0434442270058698E-2</v>
      </c>
      <c r="K36" s="96">
        <f>K18*1000000/'Tabel 1 Antal dyr'!J32</f>
        <v>7.0434442270058711E-2</v>
      </c>
      <c r="L36" s="96">
        <f>L18*1000000/'Tabel 1 Antal dyr'!K32</f>
        <v>7.0434442270058698E-2</v>
      </c>
      <c r="M36" s="96">
        <f>M18*1000000/'Tabel 1 Antal dyr'!L32</f>
        <v>7.0434442270058711E-2</v>
      </c>
      <c r="N36" s="96">
        <f>N18*1000000/'Tabel 1 Antal dyr'!M32</f>
        <v>7.0434442270058698E-2</v>
      </c>
      <c r="O36" s="96">
        <f>O18*1000000/'Tabel 1 Antal dyr'!N32</f>
        <v>7.0434442270058698E-2</v>
      </c>
      <c r="P36" s="96">
        <f>P18*1000000/'Tabel 1 Antal dyr'!O32</f>
        <v>7.0434442270058711E-2</v>
      </c>
      <c r="Q36" s="96">
        <f>Q18*1000000/'Tabel 1 Antal dyr'!P32</f>
        <v>7.0434442270058698E-2</v>
      </c>
      <c r="R36" s="96">
        <f>R18*1000000/'Tabel 1 Antal dyr'!Q32</f>
        <v>6.815463953033267E-2</v>
      </c>
      <c r="S36" s="96">
        <f>S18*1000000/'Tabel 1 Antal dyr'!R32</f>
        <v>6.8912558487080611E-2</v>
      </c>
      <c r="T36" s="96">
        <f>T18*1000000/'Tabel 1 Antal dyr'!S32</f>
        <v>6.9671086757990858E-2</v>
      </c>
      <c r="U36" s="96">
        <f>U18*1000000/'Tabel 1 Antal dyr'!T32</f>
        <v>7.0428845401174167E-2</v>
      </c>
      <c r="V36" s="96">
        <f>V18*1000000/'Tabel 1 Antal dyr'!U32</f>
        <v>7.0927612524461836E-2</v>
      </c>
      <c r="W36" s="96">
        <f>W18*1000000/'Tabel 1 Antal dyr'!V32</f>
        <v>7.0856665468272656E-2</v>
      </c>
      <c r="X36" s="96">
        <f>X18*1000000/'Tabel 1 Antal dyr'!W32</f>
        <v>7.0785710371819952E-2</v>
      </c>
      <c r="Y36" s="96">
        <f>Y18*1000000/'Tabel 1 Antal dyr'!X32</f>
        <v>7.271779256360078E-2</v>
      </c>
      <c r="Z36" s="96">
        <f>Z18*1000000/'Tabel 1 Antal dyr'!Y32</f>
        <v>7.2486684931506826E-2</v>
      </c>
      <c r="AA36" s="96">
        <f>AA18*1000000/'Tabel 1 Antal dyr'!Z32</f>
        <v>7.2588720156555764E-2</v>
      </c>
      <c r="AB36" s="96">
        <f>AB18*1000000/'Tabel 1 Antal dyr'!AA32</f>
        <v>7.2538606653620358E-2</v>
      </c>
      <c r="AC36" s="96">
        <f>AC18*1000000/'Tabel 1 Antal dyr'!AB32</f>
        <v>7.2616194556312866E-2</v>
      </c>
      <c r="AD36" s="96">
        <f>AD18*1000000/'Tabel 1 Antal dyr'!AC32</f>
        <v>7.2524140900195683E-2</v>
      </c>
      <c r="AE36" s="96">
        <f>AE18*1000000/'Tabel 1 Antal dyr'!AD32</f>
        <v>7.248022700587084E-2</v>
      </c>
      <c r="AF36" s="96">
        <f>AF18*1000000/'Tabel 1 Antal dyr'!AE32</f>
        <v>7.2352618395303325E-2</v>
      </c>
      <c r="AG36" s="96">
        <f>AG18*1000000/'Tabel 1 Antal dyr'!AF32</f>
        <v>7.2371475538160479E-2</v>
      </c>
      <c r="AH36" s="103">
        <f>AH18*1000000/'Tabel 1 Antal dyr'!AG32</f>
        <v>7.2371475538160479E-2</v>
      </c>
      <c r="AI36" s="103">
        <f>AI18*1000000/'Tabel 1 Antal dyr'!AH32</f>
        <v>7.2371475538160479E-2</v>
      </c>
      <c r="AJ36" s="103">
        <f>AJ18*1000000/'Tabel 1 Antal dyr'!AI32</f>
        <v>7.2371475538160479E-2</v>
      </c>
      <c r="AK36" s="103">
        <f>AK18*1000000/'Tabel 1 Antal dyr'!AJ32</f>
        <v>7.2371475538160479E-2</v>
      </c>
      <c r="AL36" s="103">
        <f>AL18*1000000/'Tabel 1 Antal dyr'!AK32</f>
        <v>7.2371475538160479E-2</v>
      </c>
      <c r="AM36" s="103">
        <f>AM18*1000000/'Tabel 1 Antal dyr'!AL32</f>
        <v>7.2371475538160479E-2</v>
      </c>
      <c r="AN36" s="103">
        <f>AN18*1000000/'Tabel 1 Antal dyr'!AM32</f>
        <v>7.2371475538160479E-2</v>
      </c>
      <c r="AO36" s="103">
        <f>AO18*1000000/'Tabel 1 Antal dyr'!AN32</f>
        <v>7.2371475538160479E-2</v>
      </c>
      <c r="AP36" s="103">
        <f>AP18*1000000/'Tabel 1 Antal dyr'!AO32</f>
        <v>7.2371475538160479E-2</v>
      </c>
      <c r="AQ36" s="103">
        <f>AQ18*1000000/'Tabel 1 Antal dyr'!AP32</f>
        <v>7.2371475538160479E-2</v>
      </c>
      <c r="AR36" s="103">
        <f>AR18*1000000/'Tabel 1 Antal dyr'!AQ32</f>
        <v>7.2371475538160479E-2</v>
      </c>
      <c r="AS36" s="103">
        <f>AS18*1000000/'Tabel 1 Antal dyr'!AR32</f>
        <v>7.2371475538160479E-2</v>
      </c>
      <c r="AT36" s="103">
        <f>AT18*1000000/'Tabel 1 Antal dyr'!AS32</f>
        <v>7.2371475538160479E-2</v>
      </c>
      <c r="AU36" s="103">
        <f>AU18*1000000/'Tabel 1 Antal dyr'!AT32</f>
        <v>7.2371475538160479E-2</v>
      </c>
      <c r="AV36" s="103">
        <f>AV18*1000000/'Tabel 1 Antal dyr'!AU32</f>
        <v>7.2371475538160479E-2</v>
      </c>
    </row>
    <row r="37" spans="1:48" s="11" customFormat="1" x14ac:dyDescent="0.25">
      <c r="A37" s="67" t="s">
        <v>170</v>
      </c>
      <c r="B37" s="67"/>
      <c r="C37" s="96">
        <f>C19*1000000/'Tabel 1 Antal dyr'!B33</f>
        <v>0.34687242857142858</v>
      </c>
      <c r="D37" s="96">
        <f>D19*1000000/'Tabel 1 Antal dyr'!C33</f>
        <v>0.33968628571428566</v>
      </c>
      <c r="E37" s="96">
        <f>E19*1000000/'Tabel 1 Antal dyr'!D33</f>
        <v>0.33245614285714287</v>
      </c>
      <c r="F37" s="96">
        <f>F19*1000000/'Tabel 1 Antal dyr'!E33</f>
        <v>0.32527235714285707</v>
      </c>
      <c r="G37" s="96">
        <f>G19*1000000/'Tabel 1 Antal dyr'!F33</f>
        <v>0.31803985714285715</v>
      </c>
      <c r="H37" s="96">
        <f>H19*1000000/'Tabel 1 Antal dyr'!G33</f>
        <v>0.31080971428571424</v>
      </c>
      <c r="I37" s="96">
        <f>I19*1000000/'Tabel 1 Antal dyr'!H33</f>
        <v>0.31080971428571424</v>
      </c>
      <c r="J37" s="96">
        <f>J19*1000000/'Tabel 1 Antal dyr'!I33</f>
        <v>0.31080971428571424</v>
      </c>
      <c r="K37" s="96">
        <f>K19*1000000/'Tabel 1 Antal dyr'!J33</f>
        <v>0.3108097142857143</v>
      </c>
      <c r="L37" s="96">
        <f>L19*1000000/'Tabel 1 Antal dyr'!K33</f>
        <v>0.3108097142857143</v>
      </c>
      <c r="M37" s="96">
        <f>M19*1000000/'Tabel 1 Antal dyr'!L33</f>
        <v>0.31080971428571436</v>
      </c>
      <c r="N37" s="96">
        <f>N19*1000000/'Tabel 1 Antal dyr'!M33</f>
        <v>0.31080971428571424</v>
      </c>
      <c r="O37" s="96">
        <f>O19*1000000/'Tabel 1 Antal dyr'!N33</f>
        <v>0.31080971428571424</v>
      </c>
      <c r="P37" s="96">
        <f>P19*1000000/'Tabel 1 Antal dyr'!O33</f>
        <v>0.31082857142857145</v>
      </c>
      <c r="Q37" s="96">
        <f>Q19*1000000/'Tabel 1 Antal dyr'!P33</f>
        <v>0.3108285714285714</v>
      </c>
      <c r="R37" s="96">
        <f>R19*1000000/'Tabel 1 Antal dyr'!Q33</f>
        <v>0.31082857142857145</v>
      </c>
      <c r="S37" s="96">
        <f>S19*1000000/'Tabel 1 Antal dyr'!R33</f>
        <v>0.3108285714285714</v>
      </c>
      <c r="T37" s="96">
        <f>T19*1000000/'Tabel 1 Antal dyr'!S33</f>
        <v>0.3108285714285714</v>
      </c>
      <c r="U37" s="96">
        <f>U19*1000000/'Tabel 1 Antal dyr'!T33</f>
        <v>0.31082857142857145</v>
      </c>
      <c r="V37" s="96">
        <f>V19*1000000/'Tabel 1 Antal dyr'!U33</f>
        <v>0.31082857142857145</v>
      </c>
      <c r="W37" s="96">
        <f>W19*1000000/'Tabel 1 Antal dyr'!V33</f>
        <v>0.31082857142857145</v>
      </c>
      <c r="X37" s="96">
        <f>X19*1000000/'Tabel 1 Antal dyr'!W33</f>
        <v>0.31082857142857134</v>
      </c>
      <c r="Y37" s="96">
        <f>Y19*1000000/'Tabel 1 Antal dyr'!X33</f>
        <v>0.31082857142857134</v>
      </c>
      <c r="Z37" s="96">
        <f>Z19*1000000/'Tabel 1 Antal dyr'!Y33</f>
        <v>0.31082857142857145</v>
      </c>
      <c r="AA37" s="96">
        <f>AA19*1000000/'Tabel 1 Antal dyr'!Z33</f>
        <v>0.31082857142857145</v>
      </c>
      <c r="AB37" s="96">
        <f>AB19*1000000/'Tabel 1 Antal dyr'!AA33</f>
        <v>0.31082857142857134</v>
      </c>
      <c r="AC37" s="96">
        <f>AC19*1000000/'Tabel 1 Antal dyr'!AB33</f>
        <v>0.3108285714285714</v>
      </c>
      <c r="AD37" s="96">
        <f>AD19*1000000/'Tabel 1 Antal dyr'!AC33</f>
        <v>0.3108285714285714</v>
      </c>
      <c r="AE37" s="96">
        <f>AE19*1000000/'Tabel 1 Antal dyr'!AD33</f>
        <v>0.31082857142857145</v>
      </c>
      <c r="AF37" s="96">
        <f>AF19*1000000/'Tabel 1 Antal dyr'!AE33</f>
        <v>0.31082857142857145</v>
      </c>
      <c r="AG37" s="96">
        <f>AG19*1000000/'Tabel 1 Antal dyr'!AF33</f>
        <v>0.34422142857142857</v>
      </c>
      <c r="AH37" s="103">
        <f>AH19*1000000/'Tabel 1 Antal dyr'!AG33</f>
        <v>0.34472220357272015</v>
      </c>
      <c r="AI37" s="103">
        <f>AI19*1000000/'Tabel 1 Antal dyr'!AH33</f>
        <v>0.34472220357272015</v>
      </c>
      <c r="AJ37" s="103">
        <f>AJ19*1000000/'Tabel 1 Antal dyr'!AI33</f>
        <v>0.34472220357272015</v>
      </c>
      <c r="AK37" s="103">
        <f>AK19*1000000/'Tabel 1 Antal dyr'!AJ33</f>
        <v>0.34472220357272015</v>
      </c>
      <c r="AL37" s="103">
        <f>AL19*1000000/'Tabel 1 Antal dyr'!AK33</f>
        <v>0.34472220357272015</v>
      </c>
      <c r="AM37" s="103">
        <f>AM19*1000000/'Tabel 1 Antal dyr'!AL33</f>
        <v>0.34472220357272015</v>
      </c>
      <c r="AN37" s="103">
        <f>AN19*1000000/'Tabel 1 Antal dyr'!AM33</f>
        <v>0.34472220357272015</v>
      </c>
      <c r="AO37" s="103">
        <f>AO19*1000000/'Tabel 1 Antal dyr'!AN33</f>
        <v>0.34472220357272015</v>
      </c>
      <c r="AP37" s="103">
        <f>AP19*1000000/'Tabel 1 Antal dyr'!AO33</f>
        <v>0.34472220357272015</v>
      </c>
      <c r="AQ37" s="103">
        <f>AQ19*1000000/'Tabel 1 Antal dyr'!AP33</f>
        <v>0.34472220357272015</v>
      </c>
      <c r="AR37" s="103">
        <f>AR19*1000000/'Tabel 1 Antal dyr'!AQ33</f>
        <v>0.34472220357272015</v>
      </c>
      <c r="AS37" s="103">
        <f>AS19*1000000/'Tabel 1 Antal dyr'!AR33</f>
        <v>0.34472220357272015</v>
      </c>
      <c r="AT37" s="103">
        <f>AT19*1000000/'Tabel 1 Antal dyr'!AS33</f>
        <v>0.34472220357272015</v>
      </c>
      <c r="AU37" s="103">
        <f>AU19*1000000/'Tabel 1 Antal dyr'!AT33</f>
        <v>0.34472220357272015</v>
      </c>
      <c r="AV37" s="103">
        <f>AV19*1000000/'Tabel 1 Antal dyr'!AU33</f>
        <v>0.34472220357272015</v>
      </c>
    </row>
    <row r="38" spans="1:48" s="11" customFormat="1" x14ac:dyDescent="0.25">
      <c r="A38" s="110" t="s">
        <v>244</v>
      </c>
      <c r="B38" s="67"/>
      <c r="C38" s="96">
        <f>SUM(C20:C21)*1000000/SUM('Tabel 1 Antal dyr'!B25:B28)</f>
        <v>8.922257532277611E-2</v>
      </c>
      <c r="D38" s="96">
        <f>SUM(D20:D21)*1000000/SUM('Tabel 1 Antal dyr'!C25:C28)</f>
        <v>8.7459562658934287E-2</v>
      </c>
      <c r="E38" s="96">
        <f>SUM(E20:E21)*1000000/SUM('Tabel 1 Antal dyr'!D25:D28)</f>
        <v>8.2622412418854416E-2</v>
      </c>
      <c r="F38" s="96">
        <f>SUM(F20:F21)*1000000/SUM('Tabel 1 Antal dyr'!E25:E28)</f>
        <v>8.6454007615132167E-2</v>
      </c>
      <c r="G38" s="96">
        <f>SUM(G20:G21)*1000000/SUM('Tabel 1 Antal dyr'!F25:F28)</f>
        <v>8.5837628716464581E-2</v>
      </c>
      <c r="H38" s="96">
        <f>SUM(H20:H21)*1000000/SUM('Tabel 1 Antal dyr'!G25:G28)</f>
        <v>8.002555364252649E-2</v>
      </c>
      <c r="I38" s="96">
        <f>SUM(I20:I21)*1000000/SUM('Tabel 1 Antal dyr'!H25:H28)</f>
        <v>8.3852623263587181E-2</v>
      </c>
      <c r="J38" s="96">
        <f>SUM(J20:J21)*1000000/SUM('Tabel 1 Antal dyr'!I25:I28)</f>
        <v>8.1978427414844943E-2</v>
      </c>
      <c r="K38" s="96">
        <f>SUM(K20:K21)*1000000/SUM('Tabel 1 Antal dyr'!J25:J28)</f>
        <v>8.3001825662028489E-2</v>
      </c>
      <c r="L38" s="96">
        <f>SUM(L20:L21)*1000000/SUM('Tabel 1 Antal dyr'!K25:K28)</f>
        <v>8.0488851252326146E-2</v>
      </c>
      <c r="M38" s="96">
        <f>SUM(M20:M21)*1000000/SUM('Tabel 1 Antal dyr'!L25:L28)</f>
        <v>8.3486714785878602E-2</v>
      </c>
      <c r="N38" s="96">
        <f>SUM(N20:N21)*1000000/SUM('Tabel 1 Antal dyr'!M25:M28)</f>
        <v>8.5251963574653492E-2</v>
      </c>
      <c r="O38" s="96">
        <f>SUM(O20:O21)*1000000/SUM('Tabel 1 Antal dyr'!N25:N28)</f>
        <v>8.3773308333409971E-2</v>
      </c>
      <c r="P38" s="96">
        <f>SUM(P20:P21)*1000000/SUM('Tabel 1 Antal dyr'!O25:O28)</f>
        <v>8.5073486540280296E-2</v>
      </c>
      <c r="Q38" s="96">
        <f>SUM(Q20:Q21)*1000000/SUM('Tabel 1 Antal dyr'!P25:P28)</f>
        <v>8.8762717723503359E-2</v>
      </c>
      <c r="R38" s="96">
        <f>SUM(R20:R21)*1000000/SUM('Tabel 1 Antal dyr'!Q25:Q28)</f>
        <v>8.2286794135778149E-2</v>
      </c>
      <c r="S38" s="96">
        <f>SUM(S20:S21)*1000000/SUM('Tabel 1 Antal dyr'!R25:R28)</f>
        <v>9.0087117984101781E-2</v>
      </c>
      <c r="T38" s="96">
        <f>SUM(T20:T21)*1000000/SUM('Tabel 1 Antal dyr'!S25:S28)</f>
        <v>9.0967964493635825E-2</v>
      </c>
      <c r="U38" s="96">
        <f>SUM(U20:U21)*1000000/SUM('Tabel 1 Antal dyr'!T25:T28)</f>
        <v>8.6323400968246089E-2</v>
      </c>
      <c r="V38" s="96">
        <f>SUM(V20:V21)*1000000/SUM('Tabel 1 Antal dyr'!U25:U28)</f>
        <v>8.5560477451854494E-2</v>
      </c>
      <c r="W38" s="96">
        <f>SUM(W20:W21)*1000000/SUM('Tabel 1 Antal dyr'!V25:V28)</f>
        <v>8.2427556772529956E-2</v>
      </c>
      <c r="X38" s="96">
        <f>SUM(X20:X21)*1000000/SUM('Tabel 1 Antal dyr'!W25:W28)</f>
        <v>7.5329515113053719E-2</v>
      </c>
      <c r="Y38" s="96">
        <f>SUM(Y20:Y21)*1000000/SUM('Tabel 1 Antal dyr'!X25:X28)</f>
        <v>7.5588497073000402E-2</v>
      </c>
      <c r="Z38" s="96">
        <f>SUM(Z20:Z21)*1000000/SUM('Tabel 1 Antal dyr'!Y25:Y28)</f>
        <v>7.7474494158788154E-2</v>
      </c>
      <c r="AA38" s="96">
        <f>SUM(AA20:AA21)*1000000/SUM('Tabel 1 Antal dyr'!Z25:Z28)</f>
        <v>7.7855608384792538E-2</v>
      </c>
      <c r="AB38" s="96">
        <f>SUM(AB20:AB21)*1000000/SUM('Tabel 1 Antal dyr'!AA25:AA28)</f>
        <v>7.6861220920502585E-2</v>
      </c>
      <c r="AC38" s="96">
        <f>SUM(AC20:AC21)*1000000/SUM('Tabel 1 Antal dyr'!AB25:AB28)</f>
        <v>7.372804419227505E-2</v>
      </c>
      <c r="AD38" s="96">
        <f>SUM(AD20:AD21)*1000000/SUM('Tabel 1 Antal dyr'!AC25:AC28)</f>
        <v>7.276324218439037E-2</v>
      </c>
      <c r="AE38" s="96">
        <f>SUM(AE20:AE21)*1000000/SUM('Tabel 1 Antal dyr'!AD25:AD28)</f>
        <v>7.1738906279657705E-2</v>
      </c>
      <c r="AF38" s="96">
        <f>SUM(AF20:AF21)*1000000/SUM('Tabel 1 Antal dyr'!AE25:AE28)</f>
        <v>6.9296392385463979E-2</v>
      </c>
      <c r="AG38" s="96">
        <f>SUM(AG20:AG21)*1000000/SUM('Tabel 1 Antal dyr'!AF25:AF28)</f>
        <v>6.9938106827446375E-2</v>
      </c>
      <c r="AH38" s="103">
        <f>SUM(AH20:AH21)*1000000/SUM('Tabel 1 Antal dyr'!AG25:AG28)</f>
        <v>7.0406600958752882E-2</v>
      </c>
      <c r="AI38" s="103">
        <f>SUM(AI20:AI21)*1000000/SUM('Tabel 1 Antal dyr'!AH25:AH28)</f>
        <v>7.0747633347190975E-2</v>
      </c>
      <c r="AJ38" s="103">
        <f>SUM(AJ20:AJ21)*1000000/SUM('Tabel 1 Antal dyr'!AI25:AI28)</f>
        <v>7.1089175276214653E-2</v>
      </c>
      <c r="AK38" s="103">
        <f>SUM(AK20:AK21)*1000000/SUM('Tabel 1 Antal dyr'!AJ25:AJ28)</f>
        <v>7.1433465526257053E-2</v>
      </c>
      <c r="AL38" s="103">
        <f>SUM(AL20:AL21)*1000000/SUM('Tabel 1 Antal dyr'!AK25:AK28)</f>
        <v>7.1769096155549258E-2</v>
      </c>
      <c r="AM38" s="103">
        <f>SUM(AM20:AM21)*1000000/SUM('Tabel 1 Antal dyr'!AL25:AL28)</f>
        <v>7.2104915811788295E-2</v>
      </c>
      <c r="AN38" s="103">
        <f>SUM(AN20:AN21)*1000000/SUM('Tabel 1 Antal dyr'!AM25:AM28)</f>
        <v>7.248336005361386E-2</v>
      </c>
      <c r="AO38" s="103">
        <f>SUM(AO20:AO21)*1000000/SUM('Tabel 1 Antal dyr'!AN25:AN28)</f>
        <v>7.28288410169005E-2</v>
      </c>
      <c r="AP38" s="103">
        <f>SUM(AP20:AP21)*1000000/SUM('Tabel 1 Antal dyr'!AO25:AO28)</f>
        <v>7.3190398601858872E-2</v>
      </c>
      <c r="AQ38" s="103">
        <f>SUM(AQ20:AQ21)*1000000/SUM('Tabel 1 Antal dyr'!AP25:AP28)</f>
        <v>7.3545865385603218E-2</v>
      </c>
      <c r="AR38" s="103">
        <f>SUM(AR20:AR21)*1000000/SUM('Tabel 1 Antal dyr'!AQ25:AQ28)</f>
        <v>7.3394931088073906E-2</v>
      </c>
      <c r="AS38" s="103">
        <f>SUM(AS20:AS21)*1000000/SUM('Tabel 1 Antal dyr'!AR25:AR28)</f>
        <v>7.3244691052024163E-2</v>
      </c>
      <c r="AT38" s="103">
        <f>SUM(AT20:AT21)*1000000/SUM('Tabel 1 Antal dyr'!AS25:AS28)</f>
        <v>7.3095614209786733E-2</v>
      </c>
      <c r="AU38" s="103">
        <f>SUM(AU20:AU21)*1000000/SUM('Tabel 1 Antal dyr'!AT25:AT28)</f>
        <v>7.2947667879002254E-2</v>
      </c>
      <c r="AV38" s="103">
        <f>SUM(AV20:AV21)*1000000/SUM('Tabel 1 Antal dyr'!AU25:AU28)</f>
        <v>7.2800822960478725E-2</v>
      </c>
    </row>
    <row r="39" spans="1:48" s="11" customFormat="1" x14ac:dyDescent="0.25">
      <c r="A39" s="67" t="s">
        <v>13</v>
      </c>
      <c r="B39" s="67"/>
      <c r="C39" s="96">
        <f>SUM(C22:C23)*1000000/'Tabel 1 Antal dyr'!B29</f>
        <v>3.8342525962351132E-2</v>
      </c>
      <c r="D39" s="96">
        <f>SUM(D22:D23)*1000000/'Tabel 1 Antal dyr'!C29</f>
        <v>3.7763334708651376E-2</v>
      </c>
      <c r="E39" s="96">
        <f>SUM(E22:E23)*1000000/'Tabel 1 Antal dyr'!D29</f>
        <v>3.7539895929713685E-2</v>
      </c>
      <c r="F39" s="96">
        <f>SUM(F22:F23)*1000000/'Tabel 1 Antal dyr'!E29</f>
        <v>3.7124519280174899E-2</v>
      </c>
      <c r="G39" s="96">
        <f>SUM(G22:G23)*1000000/'Tabel 1 Antal dyr'!F29</f>
        <v>3.6737936065133384E-2</v>
      </c>
      <c r="H39" s="96">
        <f>SUM(H22:H23)*1000000/'Tabel 1 Antal dyr'!G29</f>
        <v>3.6379759662252729E-2</v>
      </c>
      <c r="I39" s="96">
        <f>SUM(I22:I23)*1000000/'Tabel 1 Antal dyr'!H29</f>
        <v>3.6407547923096278E-2</v>
      </c>
      <c r="J39" s="96">
        <f>SUM(J22:J23)*1000000/'Tabel 1 Antal dyr'!I29</f>
        <v>3.6362186396169616E-2</v>
      </c>
      <c r="K39" s="96">
        <f>SUM(K22:K23)*1000000/'Tabel 1 Antal dyr'!J29</f>
        <v>3.6292676783230816E-2</v>
      </c>
      <c r="L39" s="96">
        <f>SUM(L22:L23)*1000000/'Tabel 1 Antal dyr'!K29</f>
        <v>3.6179993385971096E-2</v>
      </c>
      <c r="M39" s="96">
        <f>SUM(M22:M23)*1000000/'Tabel 1 Antal dyr'!L29</f>
        <v>3.6033159126409156E-2</v>
      </c>
      <c r="N39" s="96">
        <f>SUM(N22:N23)*1000000/'Tabel 1 Antal dyr'!M29</f>
        <v>3.5918302084621309E-2</v>
      </c>
      <c r="O39" s="96">
        <f>SUM(O22:O23)*1000000/'Tabel 1 Antal dyr'!N29</f>
        <v>3.5854865408986747E-2</v>
      </c>
      <c r="P39" s="96">
        <f>SUM(P22:P23)*1000000/'Tabel 1 Antal dyr'!O29</f>
        <v>3.5796664170395259E-2</v>
      </c>
      <c r="Q39" s="96">
        <f>SUM(Q22:Q23)*1000000/'Tabel 1 Antal dyr'!P29</f>
        <v>3.9500376997739353E-2</v>
      </c>
      <c r="R39" s="96">
        <f>SUM(R22:R23)*1000000/'Tabel 1 Antal dyr'!Q29</f>
        <v>4.16146133426957E-2</v>
      </c>
      <c r="S39" s="96">
        <f>SUM(S22:S23)*1000000/'Tabel 1 Antal dyr'!R29</f>
        <v>4.0030785900503442E-2</v>
      </c>
      <c r="T39" s="96">
        <f>SUM(T22:T23)*1000000/'Tabel 1 Antal dyr'!S29</f>
        <v>3.9975209657111252E-2</v>
      </c>
      <c r="U39" s="96">
        <f>SUM(U22:U23)*1000000/'Tabel 1 Antal dyr'!T29</f>
        <v>4.0765088446578099E-2</v>
      </c>
      <c r="V39" s="96">
        <f>SUM(V22:V23)*1000000/'Tabel 1 Antal dyr'!U29</f>
        <v>4.2482955907816082E-2</v>
      </c>
      <c r="W39" s="96">
        <f>SUM(W22:W23)*1000000/'Tabel 1 Antal dyr'!V29</f>
        <v>4.4777364302467544E-2</v>
      </c>
      <c r="X39" s="96">
        <f>SUM(X22:X23)*1000000/'Tabel 1 Antal dyr'!W29</f>
        <v>4.3480955057121302E-2</v>
      </c>
      <c r="Y39" s="96">
        <f>SUM(Y22:Y23)*1000000/'Tabel 1 Antal dyr'!X29</f>
        <v>4.1888000000000002E-2</v>
      </c>
      <c r="Z39" s="96">
        <f>SUM(Z22:Z23)*1000000/'Tabel 1 Antal dyr'!Y29</f>
        <v>4.5358839428571426E-2</v>
      </c>
      <c r="AA39" s="96">
        <f>SUM(AA22:AA23)*1000000/'Tabel 1 Antal dyr'!Z29</f>
        <v>4.3351116285714288E-2</v>
      </c>
      <c r="AB39" s="96">
        <f>SUM(AB22:AB23)*1000000/'Tabel 1 Antal dyr'!AA29</f>
        <v>4.5048824857142858E-2</v>
      </c>
      <c r="AC39" s="96">
        <f>SUM(AC22:AC23)*1000000/'Tabel 1 Antal dyr'!AB29</f>
        <v>4.5667637714285718E-2</v>
      </c>
      <c r="AD39" s="96">
        <f>SUM(AD22:AD23)*1000000/'Tabel 1 Antal dyr'!AC29</f>
        <v>4.651878000000001E-2</v>
      </c>
      <c r="AE39" s="96">
        <f>SUM(AE22:AE23)*1000000/'Tabel 1 Antal dyr'!AD29</f>
        <v>4.3350242571428575E-2</v>
      </c>
      <c r="AF39" s="96">
        <f>SUM(AF22:AF23)*1000000/'Tabel 1 Antal dyr'!AE29</f>
        <v>4.6443605999999998E-2</v>
      </c>
      <c r="AG39" s="96">
        <f>SUM(AG22:AG23)*1000000/'Tabel 1 Antal dyr'!AF29</f>
        <v>4.6442644285714284E-2</v>
      </c>
      <c r="AH39" s="103" t="s">
        <v>37</v>
      </c>
      <c r="AI39" s="103" t="s">
        <v>37</v>
      </c>
      <c r="AJ39" s="103">
        <f>SUM(AJ22:AJ23)*1000000/'Tabel 1 Antal dyr'!AI29</f>
        <v>4.6444808143507987E-2</v>
      </c>
      <c r="AK39" s="103">
        <f>SUM(AK22:AK23)*1000000/'Tabel 1 Antal dyr'!AJ29</f>
        <v>4.6445529429439213E-2</v>
      </c>
      <c r="AL39" s="103">
        <f>SUM(AL22:AL23)*1000000/'Tabel 1 Antal dyr'!AK29</f>
        <v>4.6446250922766281E-2</v>
      </c>
      <c r="AM39" s="103">
        <f>SUM(AM22:AM23)*1000000/'Tabel 1 Antal dyr'!AL29</f>
        <v>4.6446971999132211E-2</v>
      </c>
      <c r="AN39" s="103">
        <f>SUM(AN22:AN23)*1000000/'Tabel 1 Antal dyr'!AM29</f>
        <v>4.644769328506345E-2</v>
      </c>
      <c r="AO39" s="103">
        <f>SUM(AO22:AO23)*1000000/'Tabel 1 Antal dyr'!AN29</f>
        <v>4.6448414570994682E-2</v>
      </c>
      <c r="AP39" s="103">
        <f>SUM(AP22:AP23)*1000000/'Tabel 1 Antal dyr'!AO29</f>
        <v>4.6449135856925901E-2</v>
      </c>
      <c r="AQ39" s="103">
        <f>SUM(AQ22:AQ23)*1000000/'Tabel 1 Antal dyr'!AP29</f>
        <v>4.6449857142857133E-2</v>
      </c>
      <c r="AR39" s="103">
        <f>SUM(AR22:AR23)*1000000/'Tabel 1 Antal dyr'!AQ29</f>
        <v>4.6449857142857133E-2</v>
      </c>
      <c r="AS39" s="103">
        <f>SUM(AS22:AS23)*1000000/'Tabel 1 Antal dyr'!AR29</f>
        <v>4.6449857142857133E-2</v>
      </c>
      <c r="AT39" s="103">
        <f>SUM(AT22:AT23)*1000000/'Tabel 1 Antal dyr'!AS29</f>
        <v>4.6449857142857133E-2</v>
      </c>
      <c r="AU39" s="103">
        <f>SUM(AU22:AU23)*1000000/'Tabel 1 Antal dyr'!AT29</f>
        <v>4.6449857142857133E-2</v>
      </c>
      <c r="AV39" s="103">
        <f>SUM(AV22:AV23)*1000000/'Tabel 1 Antal dyr'!AU29</f>
        <v>4.6449857142857133E-2</v>
      </c>
    </row>
    <row r="40" spans="1:48" s="11" customFormat="1" x14ac:dyDescent="0.25">
      <c r="A40" s="70" t="s">
        <v>171</v>
      </c>
      <c r="B40" s="70"/>
      <c r="C40" s="36">
        <f>C24*1000000/'Tabel 1 Antal dyr'!B34</f>
        <v>0</v>
      </c>
      <c r="D40" s="36">
        <f>D24*1000000/'Tabel 1 Antal dyr'!C34</f>
        <v>0</v>
      </c>
      <c r="E40" s="36">
        <f>E24*1000000/'Tabel 1 Antal dyr'!D34</f>
        <v>0</v>
      </c>
      <c r="F40" s="36">
        <f>F24*1000000/'Tabel 1 Antal dyr'!E34</f>
        <v>0</v>
      </c>
      <c r="G40" s="36">
        <f>G24*1000000/'Tabel 1 Antal dyr'!F34</f>
        <v>0</v>
      </c>
      <c r="H40" s="36">
        <f>H24*1000000/'Tabel 1 Antal dyr'!G34</f>
        <v>0</v>
      </c>
      <c r="I40" s="36">
        <f>I24*1000000/'Tabel 1 Antal dyr'!H34</f>
        <v>0</v>
      </c>
      <c r="J40" s="36">
        <f>J24*1000000/'Tabel 1 Antal dyr'!I34</f>
        <v>0</v>
      </c>
      <c r="K40" s="36">
        <f>K24*1000000/'Tabel 1 Antal dyr'!J34</f>
        <v>0</v>
      </c>
      <c r="L40" s="36">
        <f>L24*1000000/'Tabel 1 Antal dyr'!K34</f>
        <v>0</v>
      </c>
      <c r="M40" s="36">
        <f>M24*1000000/'Tabel 1 Antal dyr'!L34</f>
        <v>0</v>
      </c>
      <c r="N40" s="36">
        <f>N24*1000000/'Tabel 1 Antal dyr'!M34</f>
        <v>0</v>
      </c>
      <c r="O40" s="36">
        <f>O24*1000000/'Tabel 1 Antal dyr'!N34</f>
        <v>0</v>
      </c>
      <c r="P40" s="36">
        <f>P24*1000000/'Tabel 1 Antal dyr'!O34</f>
        <v>0</v>
      </c>
      <c r="Q40" s="36">
        <f>Q24*1000000/'Tabel 1 Antal dyr'!P34</f>
        <v>0</v>
      </c>
      <c r="R40" s="36">
        <f>R24*1000000/'Tabel 1 Antal dyr'!Q34</f>
        <v>0</v>
      </c>
      <c r="S40" s="36">
        <f>S24*1000000/'Tabel 1 Antal dyr'!R34</f>
        <v>0</v>
      </c>
      <c r="T40" s="36">
        <f>T24*1000000/'Tabel 1 Antal dyr'!S34</f>
        <v>0</v>
      </c>
      <c r="U40" s="36">
        <f>U24*1000000/'Tabel 1 Antal dyr'!T34</f>
        <v>0</v>
      </c>
      <c r="V40" s="36">
        <f>V24*1000000/'Tabel 1 Antal dyr'!U34</f>
        <v>0</v>
      </c>
      <c r="W40" s="36">
        <f>W24*1000000/'Tabel 1 Antal dyr'!V34</f>
        <v>0</v>
      </c>
      <c r="X40" s="36">
        <f>X24*1000000/'Tabel 1 Antal dyr'!W34</f>
        <v>0</v>
      </c>
      <c r="Y40" s="36">
        <f>Y24*1000000/'Tabel 1 Antal dyr'!X34</f>
        <v>0</v>
      </c>
      <c r="Z40" s="36">
        <f>Z24*1000000/'Tabel 1 Antal dyr'!Y34</f>
        <v>0</v>
      </c>
      <c r="AA40" s="36">
        <f>AA24*1000000/'Tabel 1 Antal dyr'!Z34</f>
        <v>0</v>
      </c>
      <c r="AB40" s="36">
        <f>AB24*1000000/'Tabel 1 Antal dyr'!AA34</f>
        <v>0</v>
      </c>
      <c r="AC40" s="36">
        <f>AC24*1000000/'Tabel 1 Antal dyr'!AB34</f>
        <v>0</v>
      </c>
      <c r="AD40" s="36">
        <f>AD24*1000000/'Tabel 1 Antal dyr'!AC34</f>
        <v>0</v>
      </c>
      <c r="AE40" s="36">
        <f>AE24*1000000/'Tabel 1 Antal dyr'!AD34</f>
        <v>0</v>
      </c>
      <c r="AF40" s="36">
        <f>AF24*1000000/'Tabel 1 Antal dyr'!AE34</f>
        <v>0</v>
      </c>
      <c r="AG40" s="36">
        <f>AG24*1000000/'Tabel 1 Antal dyr'!AF34</f>
        <v>0</v>
      </c>
      <c r="AH40" s="55">
        <f>AH24*1000000/'Tabel 1 Antal dyr'!AG34</f>
        <v>0</v>
      </c>
      <c r="AI40" s="55">
        <f>AI24*1000000/'Tabel 1 Antal dyr'!AH34</f>
        <v>0</v>
      </c>
      <c r="AJ40" s="55">
        <f>AJ24*1000000/'Tabel 1 Antal dyr'!AI34</f>
        <v>0</v>
      </c>
      <c r="AK40" s="55">
        <f>AK24*1000000/'Tabel 1 Antal dyr'!AJ34</f>
        <v>0</v>
      </c>
      <c r="AL40" s="55">
        <f>AL24*1000000/'Tabel 1 Antal dyr'!AK34</f>
        <v>0</v>
      </c>
      <c r="AM40" s="55">
        <f>AM24*1000000/'Tabel 1 Antal dyr'!AL34</f>
        <v>0</v>
      </c>
      <c r="AN40" s="55">
        <f>AN24*1000000/'Tabel 1 Antal dyr'!AM34</f>
        <v>0</v>
      </c>
      <c r="AO40" s="55">
        <f>AO24*1000000/'Tabel 1 Antal dyr'!AN34</f>
        <v>0</v>
      </c>
      <c r="AP40" s="55">
        <f>AP24*1000000/'Tabel 1 Antal dyr'!AO34</f>
        <v>0</v>
      </c>
      <c r="AQ40" s="55">
        <f>AQ24*1000000/'Tabel 1 Antal dyr'!AP34</f>
        <v>0</v>
      </c>
      <c r="AR40" s="55">
        <f>AR24*1000000/'Tabel 1 Antal dyr'!AQ34</f>
        <v>0</v>
      </c>
      <c r="AS40" s="55">
        <f>AS24*1000000/'Tabel 1 Antal dyr'!AR34</f>
        <v>0</v>
      </c>
      <c r="AT40" s="55">
        <f>AT24*1000000/'Tabel 1 Antal dyr'!AS34</f>
        <v>0</v>
      </c>
      <c r="AU40" s="55">
        <f>AU24*1000000/'Tabel 1 Antal dyr'!AT34</f>
        <v>0</v>
      </c>
      <c r="AV40" s="55">
        <f>AV24*1000000/'Tabel 1 Antal dyr'!AU34</f>
        <v>0</v>
      </c>
    </row>
    <row r="41" spans="1:48" s="11" customFormat="1" x14ac:dyDescent="0.25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</row>
    <row r="42" spans="1:48" s="11" customFormat="1" x14ac:dyDescent="0.25">
      <c r="A42" s="67" t="s">
        <v>172</v>
      </c>
      <c r="B42" s="32" t="s">
        <v>270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</row>
    <row r="43" spans="1:48" s="11" customFormat="1" x14ac:dyDescent="0.25">
      <c r="A43"/>
      <c r="B43" s="32" t="s">
        <v>255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</row>
    <row r="44" spans="1:48" s="11" customFormat="1" x14ac:dyDescent="0.25">
      <c r="A44" s="69"/>
      <c r="B44" t="s">
        <v>250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</row>
    <row r="45" spans="1:48" x14ac:dyDescent="0.25">
      <c r="A45" s="69"/>
      <c r="B45" s="32" t="s">
        <v>251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workbookViewId="0"/>
  </sheetViews>
  <sheetFormatPr defaultRowHeight="15" x14ac:dyDescent="0.25"/>
  <cols>
    <col min="1" max="1" width="17" bestFit="1" customWidth="1"/>
    <col min="2" max="2" width="11.140625" bestFit="1" customWidth="1"/>
    <col min="3" max="6" width="11.140625" hidden="1" customWidth="1"/>
    <col min="7" max="7" width="11.140625" bestFit="1" customWidth="1"/>
    <col min="8" max="11" width="11.140625" hidden="1" customWidth="1"/>
    <col min="12" max="12" width="11.140625" bestFit="1" customWidth="1"/>
    <col min="13" max="16" width="11.140625" hidden="1" customWidth="1"/>
    <col min="17" max="17" width="11.140625" bestFit="1" customWidth="1"/>
    <col min="18" max="21" width="11.140625" hidden="1" customWidth="1"/>
    <col min="22" max="22" width="11.140625" bestFit="1" customWidth="1"/>
    <col min="23" max="26" width="11.140625" hidden="1" customWidth="1"/>
    <col min="27" max="47" width="11.140625" bestFit="1" customWidth="1"/>
    <col min="48" max="16384" width="9.140625" style="4"/>
  </cols>
  <sheetData>
    <row r="1" spans="1:47" ht="18.75" x14ac:dyDescent="0.3">
      <c r="A1" s="27" t="s">
        <v>203</v>
      </c>
    </row>
    <row r="2" spans="1:47" ht="16.5" x14ac:dyDescent="0.3">
      <c r="A2" s="28" t="s">
        <v>263</v>
      </c>
    </row>
    <row r="4" spans="1:47" ht="16.5" x14ac:dyDescent="0.3">
      <c r="A4" s="28" t="s">
        <v>204</v>
      </c>
    </row>
    <row r="5" spans="1:47" x14ac:dyDescent="0.25">
      <c r="A5" s="111"/>
    </row>
    <row r="6" spans="1:47" x14ac:dyDescent="0.25">
      <c r="A6" s="6" t="s">
        <v>205</v>
      </c>
    </row>
    <row r="7" spans="1:47" s="159" customFormat="1" x14ac:dyDescent="0.25">
      <c r="A7" s="5" t="s">
        <v>54</v>
      </c>
      <c r="B7" s="29">
        <v>1990</v>
      </c>
      <c r="C7" s="29">
        <v>1991</v>
      </c>
      <c r="D7" s="29">
        <v>1992</v>
      </c>
      <c r="E7" s="29">
        <v>1993</v>
      </c>
      <c r="F7" s="29">
        <v>1994</v>
      </c>
      <c r="G7" s="29">
        <v>1995</v>
      </c>
      <c r="H7" s="29">
        <v>1996</v>
      </c>
      <c r="I7" s="29">
        <v>1997</v>
      </c>
      <c r="J7" s="29">
        <v>1998</v>
      </c>
      <c r="K7" s="29">
        <v>1999</v>
      </c>
      <c r="L7" s="29">
        <v>2000</v>
      </c>
      <c r="M7" s="29">
        <v>2001</v>
      </c>
      <c r="N7" s="29">
        <v>2002</v>
      </c>
      <c r="O7" s="29">
        <v>2003</v>
      </c>
      <c r="P7" s="29">
        <v>2004</v>
      </c>
      <c r="Q7" s="29">
        <v>2005</v>
      </c>
      <c r="R7" s="29">
        <v>2006</v>
      </c>
      <c r="S7" s="29">
        <v>2007</v>
      </c>
      <c r="T7" s="29">
        <v>2008</v>
      </c>
      <c r="U7" s="29">
        <v>2009</v>
      </c>
      <c r="V7" s="29">
        <v>2010</v>
      </c>
      <c r="W7" s="29">
        <v>2011</v>
      </c>
      <c r="X7" s="29">
        <v>2012</v>
      </c>
      <c r="Y7" s="29">
        <v>2013</v>
      </c>
      <c r="Z7" s="29">
        <v>2014</v>
      </c>
      <c r="AA7" s="29">
        <v>2015</v>
      </c>
      <c r="AB7" s="29">
        <v>2016</v>
      </c>
      <c r="AC7" s="29">
        <v>2017</v>
      </c>
      <c r="AD7" s="29">
        <v>2018</v>
      </c>
      <c r="AE7" s="29">
        <v>2019</v>
      </c>
      <c r="AF7" s="29">
        <v>2020</v>
      </c>
      <c r="AG7" s="5">
        <v>2021</v>
      </c>
      <c r="AH7" s="5">
        <v>2022</v>
      </c>
      <c r="AI7" s="5">
        <v>2023</v>
      </c>
      <c r="AJ7" s="5">
        <v>2024</v>
      </c>
      <c r="AK7" s="5">
        <v>2025</v>
      </c>
      <c r="AL7" s="5">
        <v>2026</v>
      </c>
      <c r="AM7" s="5">
        <v>2027</v>
      </c>
      <c r="AN7" s="5">
        <v>2028</v>
      </c>
      <c r="AO7" s="5">
        <v>2029</v>
      </c>
      <c r="AP7" s="5">
        <v>2030</v>
      </c>
      <c r="AQ7" s="5">
        <v>2031</v>
      </c>
      <c r="AR7" s="5">
        <v>2032</v>
      </c>
      <c r="AS7" s="5">
        <v>2033</v>
      </c>
      <c r="AT7" s="5">
        <v>2034</v>
      </c>
      <c r="AU7" s="5">
        <v>2035</v>
      </c>
    </row>
    <row r="8" spans="1:47" x14ac:dyDescent="0.25">
      <c r="A8" t="s">
        <v>0</v>
      </c>
      <c r="B8" s="72">
        <v>11250260.446772</v>
      </c>
      <c r="C8" s="72">
        <v>11137707.259815</v>
      </c>
      <c r="D8" s="72">
        <v>10741637.671479</v>
      </c>
      <c r="E8" s="72">
        <v>10824974.714851001</v>
      </c>
      <c r="F8" s="72">
        <v>10665188.569652</v>
      </c>
      <c r="G8" s="72">
        <v>10768900.060350997</v>
      </c>
      <c r="H8" s="72">
        <v>10788459.3780565</v>
      </c>
      <c r="I8" s="72">
        <v>10296663.182743499</v>
      </c>
      <c r="J8" s="72">
        <v>10253167.329249999</v>
      </c>
      <c r="K8" s="72">
        <v>9809067.5333999991</v>
      </c>
      <c r="L8" s="72">
        <v>10584885.567374997</v>
      </c>
      <c r="M8" s="72">
        <v>10648089.3593105</v>
      </c>
      <c r="N8" s="72">
        <v>11042069.689100999</v>
      </c>
      <c r="O8" s="72">
        <v>11432239.43566063</v>
      </c>
      <c r="P8" s="72">
        <v>11181332.982159561</v>
      </c>
      <c r="Q8" s="72">
        <v>11374328.422202932</v>
      </c>
      <c r="R8" s="72">
        <v>10886314.775858905</v>
      </c>
      <c r="S8" s="72">
        <v>10321683.694475697</v>
      </c>
      <c r="T8" s="72">
        <v>10672557.299416138</v>
      </c>
      <c r="U8" s="72">
        <v>12376448.928303916</v>
      </c>
      <c r="V8" s="72">
        <v>12538954.466996027</v>
      </c>
      <c r="W8" s="72">
        <v>12435864.283094408</v>
      </c>
      <c r="X8" s="72">
        <v>15412302.708380736</v>
      </c>
      <c r="Y8" s="72">
        <v>15357767.202070573</v>
      </c>
      <c r="Z8" s="72">
        <v>15400139.668128904</v>
      </c>
      <c r="AA8" s="72">
        <v>15373538.256669562</v>
      </c>
      <c r="AB8" s="72">
        <v>15747993.434425697</v>
      </c>
      <c r="AC8" s="72">
        <v>15958376.884283289</v>
      </c>
      <c r="AD8" s="72">
        <v>16256350.351827426</v>
      </c>
      <c r="AE8" s="72">
        <v>16135578.321278874</v>
      </c>
      <c r="AF8" s="72">
        <v>16157839.877820468</v>
      </c>
      <c r="AG8" s="114">
        <v>16211656.220688794</v>
      </c>
      <c r="AH8" s="114">
        <v>16516572.121751945</v>
      </c>
      <c r="AI8" s="114">
        <v>16722991.780698217</v>
      </c>
      <c r="AJ8" s="114">
        <v>16932833.834862988</v>
      </c>
      <c r="AK8" s="114">
        <v>17116458.098387837</v>
      </c>
      <c r="AL8" s="114">
        <v>17318711.320195399</v>
      </c>
      <c r="AM8" s="114">
        <v>17607495.676364113</v>
      </c>
      <c r="AN8" s="114">
        <v>17855181.661037948</v>
      </c>
      <c r="AO8" s="114">
        <v>18143975.553511396</v>
      </c>
      <c r="AP8" s="114">
        <v>18439041.048251454</v>
      </c>
      <c r="AQ8" s="114">
        <v>18512077.923011728</v>
      </c>
      <c r="AR8" s="114">
        <v>18492107.588378027</v>
      </c>
      <c r="AS8" s="114">
        <v>18469169.888664681</v>
      </c>
      <c r="AT8" s="114">
        <v>18452747.476131316</v>
      </c>
      <c r="AU8" s="114">
        <v>18435376.685101204</v>
      </c>
    </row>
    <row r="9" spans="1:47" x14ac:dyDescent="0.25">
      <c r="A9" t="s">
        <v>46</v>
      </c>
      <c r="B9" s="72">
        <v>3993459.4665073976</v>
      </c>
      <c r="C9" s="72">
        <v>3857961.3356443672</v>
      </c>
      <c r="D9" s="72">
        <v>3772072.4676826573</v>
      </c>
      <c r="E9" s="72">
        <v>3593117.3842961974</v>
      </c>
      <c r="F9" s="72">
        <v>3312168.1132627726</v>
      </c>
      <c r="G9" s="72">
        <v>3207189.8959499998</v>
      </c>
      <c r="H9" s="72">
        <v>3059299.5557360817</v>
      </c>
      <c r="I9" s="72">
        <v>2921792.0603206847</v>
      </c>
      <c r="J9" s="72">
        <v>2838808.2409410956</v>
      </c>
      <c r="K9" s="72">
        <v>2741010.0644443287</v>
      </c>
      <c r="L9" s="72">
        <v>2655444.4229193148</v>
      </c>
      <c r="M9" s="72">
        <v>2756597.6962739453</v>
      </c>
      <c r="N9" s="72">
        <v>2655171.0506723011</v>
      </c>
      <c r="O9" s="72">
        <v>2524164.6654984932</v>
      </c>
      <c r="P9" s="72">
        <v>2373579.1909217536</v>
      </c>
      <c r="Q9" s="72">
        <v>2258545.5431514522</v>
      </c>
      <c r="R9" s="72">
        <v>2326141.089887809</v>
      </c>
      <c r="S9" s="72">
        <v>2546556.5654553971</v>
      </c>
      <c r="T9" s="72">
        <v>2566424.0431927671</v>
      </c>
      <c r="U9" s="72">
        <v>2445667.4980386845</v>
      </c>
      <c r="V9" s="72">
        <v>2460270.444019068</v>
      </c>
      <c r="W9" s="72">
        <v>2517115.2702466296</v>
      </c>
      <c r="X9" s="72">
        <v>2576706.797691151</v>
      </c>
      <c r="Y9" s="72">
        <v>2655908.7288034521</v>
      </c>
      <c r="Z9" s="72">
        <v>2574918.4944909588</v>
      </c>
      <c r="AA9" s="72">
        <v>2538701.9074246027</v>
      </c>
      <c r="AB9" s="72">
        <v>2472955.0820624647</v>
      </c>
      <c r="AC9" s="72">
        <v>2442844.1343261371</v>
      </c>
      <c r="AD9" s="72">
        <v>2392833.913869123</v>
      </c>
      <c r="AE9" s="72">
        <v>2335092.3234533425</v>
      </c>
      <c r="AF9" s="72">
        <v>2317599.229324548</v>
      </c>
      <c r="AG9" s="114">
        <v>2331609.8799140276</v>
      </c>
      <c r="AH9" s="114">
        <v>2352651.1886775889</v>
      </c>
      <c r="AI9" s="114">
        <v>2371821.630896959</v>
      </c>
      <c r="AJ9" s="114">
        <v>2390820.218256027</v>
      </c>
      <c r="AK9" s="114">
        <v>2409933.6119068218</v>
      </c>
      <c r="AL9" s="114">
        <v>2428875.1417001639</v>
      </c>
      <c r="AM9" s="114">
        <v>2447697.8865218628</v>
      </c>
      <c r="AN9" s="114">
        <v>2466582.3750083838</v>
      </c>
      <c r="AO9" s="114">
        <v>2485432.9940692056</v>
      </c>
      <c r="AP9" s="114">
        <v>2504302.8790684659</v>
      </c>
      <c r="AQ9" s="114">
        <v>2492472.3508375068</v>
      </c>
      <c r="AR9" s="114">
        <v>2480901.3078827122</v>
      </c>
      <c r="AS9" s="114">
        <v>2469260.0071639176</v>
      </c>
      <c r="AT9" s="114">
        <v>2457548.8494100547</v>
      </c>
      <c r="AU9" s="114">
        <v>2445768.2399772326</v>
      </c>
    </row>
    <row r="10" spans="1:47" x14ac:dyDescent="0.25">
      <c r="A10" s="73" t="s">
        <v>2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</row>
    <row r="11" spans="1:47" x14ac:dyDescent="0.25">
      <c r="A11" t="s">
        <v>3</v>
      </c>
      <c r="B11" s="72">
        <v>3497931.9408</v>
      </c>
      <c r="C11" s="72">
        <v>3640816.1080999998</v>
      </c>
      <c r="D11" s="72">
        <v>3944008.3327000006</v>
      </c>
      <c r="E11" s="72">
        <v>4117666.0183999995</v>
      </c>
      <c r="F11" s="72">
        <v>3938899.1370000001</v>
      </c>
      <c r="G11" s="72">
        <v>4030501.1074999995</v>
      </c>
      <c r="H11" s="72">
        <v>4013784.8399</v>
      </c>
      <c r="I11" s="72">
        <v>4248389.9836999988</v>
      </c>
      <c r="J11" s="72">
        <v>4343504.0734999999</v>
      </c>
      <c r="K11" s="72">
        <v>4220095.8643999994</v>
      </c>
      <c r="L11" s="72">
        <v>4242501.2886999995</v>
      </c>
      <c r="M11" s="72">
        <v>4380356.4097000007</v>
      </c>
      <c r="N11" s="72">
        <v>4554701.2196000004</v>
      </c>
      <c r="O11" s="72">
        <v>4766504.9390000002</v>
      </c>
      <c r="P11" s="72">
        <v>4785519.9368999992</v>
      </c>
      <c r="Q11" s="72">
        <v>5092175.0937000001</v>
      </c>
      <c r="R11" s="72">
        <v>5345366.7444000002</v>
      </c>
      <c r="S11" s="72">
        <v>5861348.870099999</v>
      </c>
      <c r="T11" s="72">
        <v>5521838.075699999</v>
      </c>
      <c r="U11" s="72">
        <v>5808289.7217999995</v>
      </c>
      <c r="V11" s="72">
        <v>6068631.6318999985</v>
      </c>
      <c r="W11" s="72">
        <v>5909967.9909999995</v>
      </c>
      <c r="X11" s="72">
        <v>5639665.9589</v>
      </c>
      <c r="Y11" s="72">
        <v>5430549.0545999995</v>
      </c>
      <c r="Z11" s="72">
        <v>5764452.3445999986</v>
      </c>
      <c r="AA11" s="72">
        <v>5791795.0887999991</v>
      </c>
      <c r="AB11" s="72">
        <v>5573270.6165000005</v>
      </c>
      <c r="AC11" s="72">
        <v>5662613.4823000012</v>
      </c>
      <c r="AD11" s="72">
        <v>5843612.1681000004</v>
      </c>
      <c r="AE11" s="72">
        <v>5679007.0475599999</v>
      </c>
      <c r="AF11" s="72">
        <v>6138540.9103999995</v>
      </c>
      <c r="AG11" s="114">
        <v>6329847.6478800001</v>
      </c>
      <c r="AH11" s="114">
        <v>6232493.4427999984</v>
      </c>
      <c r="AI11" s="114">
        <v>6157355.5546900006</v>
      </c>
      <c r="AJ11" s="114">
        <v>6062379.9268199997</v>
      </c>
      <c r="AK11" s="114">
        <v>5983928.1799099995</v>
      </c>
      <c r="AL11" s="114">
        <v>5891127.3660799991</v>
      </c>
      <c r="AM11" s="114">
        <v>5788040.7950099995</v>
      </c>
      <c r="AN11" s="114">
        <v>5682300.2119699987</v>
      </c>
      <c r="AO11" s="114">
        <v>5576132.72212</v>
      </c>
      <c r="AP11" s="114">
        <v>5478378.4368099999</v>
      </c>
      <c r="AQ11" s="114">
        <v>5333987.50342</v>
      </c>
      <c r="AR11" s="114">
        <v>5184068.1120800013</v>
      </c>
      <c r="AS11" s="114">
        <v>5041105.9097800013</v>
      </c>
      <c r="AT11" s="114">
        <v>4894374.1530900011</v>
      </c>
      <c r="AU11" s="114">
        <v>4756005.3492400004</v>
      </c>
    </row>
    <row r="12" spans="1:47" x14ac:dyDescent="0.25">
      <c r="A12" t="s">
        <v>4</v>
      </c>
      <c r="B12" s="72">
        <v>1742195.4653400001</v>
      </c>
      <c r="C12" s="72">
        <v>1873756.2954299999</v>
      </c>
      <c r="D12" s="72">
        <v>2059199.7848100001</v>
      </c>
      <c r="E12" s="72">
        <v>2279425.7713890001</v>
      </c>
      <c r="F12" s="72">
        <v>2316038.4098639996</v>
      </c>
      <c r="G12" s="72">
        <v>2309658.607816</v>
      </c>
      <c r="H12" s="72">
        <v>2352365.2257359996</v>
      </c>
      <c r="I12" s="72">
        <v>2464690.2326239999</v>
      </c>
      <c r="J12" s="72">
        <v>2713233.0917580002</v>
      </c>
      <c r="K12" s="72">
        <v>2727644.7520960001</v>
      </c>
      <c r="L12" s="72">
        <v>2694019.5566179999</v>
      </c>
      <c r="M12" s="72">
        <v>2821933.3612910002</v>
      </c>
      <c r="N12" s="72">
        <v>2947674.213976</v>
      </c>
      <c r="O12" s="72">
        <v>2968590.484309</v>
      </c>
      <c r="P12" s="72">
        <v>3087389.7934530005</v>
      </c>
      <c r="Q12" s="72">
        <v>3459758.5528200003</v>
      </c>
      <c r="R12" s="72">
        <v>3350547.0332800001</v>
      </c>
      <c r="S12" s="72">
        <v>3647223.5125300004</v>
      </c>
      <c r="T12" s="72">
        <v>3769737.7671000003</v>
      </c>
      <c r="U12" s="72">
        <v>3788000.2377900006</v>
      </c>
      <c r="V12" s="72">
        <v>3938736.0518400003</v>
      </c>
      <c r="W12" s="72">
        <v>4067765.3974200012</v>
      </c>
      <c r="X12" s="72">
        <v>4029172.8215300012</v>
      </c>
      <c r="Y12" s="72">
        <v>3804955.3856000002</v>
      </c>
      <c r="Z12" s="72">
        <v>3904813.9584599999</v>
      </c>
      <c r="AA12" s="72">
        <v>4038044.5618700008</v>
      </c>
      <c r="AB12" s="72">
        <v>4159034.1661500004</v>
      </c>
      <c r="AC12" s="72">
        <v>4149647.9109600005</v>
      </c>
      <c r="AD12" s="72">
        <v>4224532.9093800001</v>
      </c>
      <c r="AE12" s="72">
        <v>4151468.9905400006</v>
      </c>
      <c r="AF12" s="72">
        <v>4240094.8459299998</v>
      </c>
      <c r="AG12" s="114">
        <v>4322613.5637699999</v>
      </c>
      <c r="AH12" s="114">
        <v>4356815.7076700013</v>
      </c>
      <c r="AI12" s="114">
        <v>3999366.0812399997</v>
      </c>
      <c r="AJ12" s="114">
        <v>3983095.6185000003</v>
      </c>
      <c r="AK12" s="114">
        <v>3966813.0712799993</v>
      </c>
      <c r="AL12" s="114">
        <v>3951915.1500599994</v>
      </c>
      <c r="AM12" s="114">
        <v>3934981.6663799998</v>
      </c>
      <c r="AN12" s="114">
        <v>3916203.9672599998</v>
      </c>
      <c r="AO12" s="114">
        <v>3894665.8135799998</v>
      </c>
      <c r="AP12" s="114">
        <v>3871682.0439600004</v>
      </c>
      <c r="AQ12" s="114">
        <v>3768843.4854600001</v>
      </c>
      <c r="AR12" s="114">
        <v>3724192.4406000003</v>
      </c>
      <c r="AS12" s="114">
        <v>3369874.1715199999</v>
      </c>
      <c r="AT12" s="114">
        <v>3323375.5998999998</v>
      </c>
      <c r="AU12" s="114">
        <v>3275524.0414100005</v>
      </c>
    </row>
    <row r="13" spans="1:47" x14ac:dyDescent="0.25">
      <c r="A13" t="s">
        <v>5</v>
      </c>
      <c r="B13" s="72">
        <v>7022557.58256</v>
      </c>
      <c r="C13" s="72">
        <v>7501420.7182400003</v>
      </c>
      <c r="D13" s="72">
        <v>8173364.0344000002</v>
      </c>
      <c r="E13" s="72">
        <v>9080712.6016400009</v>
      </c>
      <c r="F13" s="72">
        <v>9215491.9897799995</v>
      </c>
      <c r="G13" s="72">
        <v>9164214.2184199989</v>
      </c>
      <c r="H13" s="72">
        <v>9289500.6073000003</v>
      </c>
      <c r="I13" s="72">
        <v>9626705.6528399996</v>
      </c>
      <c r="J13" s="72">
        <v>10437692.627840001</v>
      </c>
      <c r="K13" s="72">
        <v>10510286.7608</v>
      </c>
      <c r="L13" s="72">
        <v>10359788.437600002</v>
      </c>
      <c r="M13" s="72">
        <v>10925574.255539998</v>
      </c>
      <c r="N13" s="72">
        <v>11645581.68015</v>
      </c>
      <c r="O13" s="72">
        <v>11440981.104789998</v>
      </c>
      <c r="P13" s="72">
        <v>11862345.554599999</v>
      </c>
      <c r="Q13" s="72">
        <v>11443752.320780002</v>
      </c>
      <c r="R13" s="72">
        <v>11114709.285783999</v>
      </c>
      <c r="S13" s="72">
        <v>11484131.32034</v>
      </c>
      <c r="T13" s="72">
        <v>10579061.612399999</v>
      </c>
      <c r="U13" s="72">
        <v>10309427.05009</v>
      </c>
      <c r="V13" s="72">
        <v>10460754.318469997</v>
      </c>
      <c r="W13" s="72">
        <v>10999742.944859998</v>
      </c>
      <c r="X13" s="72">
        <v>10351468.935679996</v>
      </c>
      <c r="Y13" s="72">
        <v>10268170.373660002</v>
      </c>
      <c r="Z13" s="72">
        <v>10681773.114999998</v>
      </c>
      <c r="AA13" s="72">
        <v>10568801.86782</v>
      </c>
      <c r="AB13" s="72">
        <v>10335759.993239999</v>
      </c>
      <c r="AC13" s="72">
        <v>10263285.09928</v>
      </c>
      <c r="AD13" s="72">
        <v>10535016.620790003</v>
      </c>
      <c r="AE13" s="72">
        <v>9961940.8324900009</v>
      </c>
      <c r="AF13" s="72">
        <v>10689828.73896</v>
      </c>
      <c r="AG13" s="114">
        <v>11730140.840170002</v>
      </c>
      <c r="AH13" s="114">
        <v>11358380.640780002</v>
      </c>
      <c r="AI13" s="114">
        <v>11065778.49378</v>
      </c>
      <c r="AJ13" s="114">
        <v>10976663.774080001</v>
      </c>
      <c r="AK13" s="114">
        <v>10725813.721450001</v>
      </c>
      <c r="AL13" s="114">
        <v>10459504.419190001</v>
      </c>
      <c r="AM13" s="114">
        <v>10420951.488900002</v>
      </c>
      <c r="AN13" s="114">
        <v>10154156.3807</v>
      </c>
      <c r="AO13" s="114">
        <v>10082604.738909999</v>
      </c>
      <c r="AP13" s="114">
        <v>9812773.0922999997</v>
      </c>
      <c r="AQ13" s="114">
        <v>9362980.2123000007</v>
      </c>
      <c r="AR13" s="114">
        <v>9250586.2049599998</v>
      </c>
      <c r="AS13" s="114">
        <v>8947570.3870800007</v>
      </c>
      <c r="AT13" s="114">
        <v>8822574.0570399985</v>
      </c>
      <c r="AU13" s="114">
        <v>8517896.5091099981</v>
      </c>
    </row>
    <row r="14" spans="1:47" x14ac:dyDescent="0.25">
      <c r="A14" t="s">
        <v>13</v>
      </c>
      <c r="B14" s="72">
        <v>216611.64660000001</v>
      </c>
      <c r="C14" s="72">
        <v>221969.61799999999</v>
      </c>
      <c r="D14" s="72">
        <v>239663.35</v>
      </c>
      <c r="E14" s="72">
        <v>175301.92232000001</v>
      </c>
      <c r="F14" s="72">
        <v>223934.17270999998</v>
      </c>
      <c r="G14" s="72">
        <v>243061.3125</v>
      </c>
      <c r="H14" s="72">
        <v>263998.68796000001</v>
      </c>
      <c r="I14" s="72">
        <v>319738.04225</v>
      </c>
      <c r="J14" s="72">
        <v>354079.22424000001</v>
      </c>
      <c r="K14" s="72">
        <v>330270.82500000001</v>
      </c>
      <c r="L14" s="72">
        <v>487025.6496</v>
      </c>
      <c r="M14" s="72">
        <v>608220.58000000007</v>
      </c>
      <c r="N14" s="72">
        <v>703439.92949999997</v>
      </c>
      <c r="O14" s="72">
        <v>762582.92400000012</v>
      </c>
      <c r="P14" s="72">
        <v>864655.15500000003</v>
      </c>
      <c r="Q14" s="72">
        <v>764099.50647999987</v>
      </c>
      <c r="R14" s="72">
        <v>902081.12315999996</v>
      </c>
      <c r="S14" s="72">
        <v>1445148.1693199999</v>
      </c>
      <c r="T14" s="72">
        <v>1573509.3636299998</v>
      </c>
      <c r="U14" s="72">
        <v>1594660.8319999997</v>
      </c>
      <c r="V14" s="72">
        <v>1650625.9498000001</v>
      </c>
      <c r="W14" s="72">
        <v>1678820.8184999998</v>
      </c>
      <c r="X14" s="72">
        <v>1802961.9387999999</v>
      </c>
      <c r="Y14" s="72">
        <v>1275816.7208499999</v>
      </c>
      <c r="Z14" s="72">
        <v>1352722.3084799997</v>
      </c>
      <c r="AA14" s="72">
        <v>1386248.7070399998</v>
      </c>
      <c r="AB14" s="72">
        <v>1233395.2677900004</v>
      </c>
      <c r="AC14" s="72">
        <v>1296125.6294000002</v>
      </c>
      <c r="AD14" s="72">
        <v>1208901.0043800001</v>
      </c>
      <c r="AE14" s="72">
        <v>935970.97132000013</v>
      </c>
      <c r="AF14" s="72">
        <v>841267.2612999999</v>
      </c>
      <c r="AG14" s="114">
        <v>0</v>
      </c>
      <c r="AH14" s="114">
        <v>0</v>
      </c>
      <c r="AI14" s="114">
        <v>84156.648700000005</v>
      </c>
      <c r="AJ14" s="114">
        <v>84166.622889999999</v>
      </c>
      <c r="AK14" s="114">
        <v>84176.597429999994</v>
      </c>
      <c r="AL14" s="114">
        <v>84186.571240000005</v>
      </c>
      <c r="AM14" s="114">
        <v>84196.545430000013</v>
      </c>
      <c r="AN14" s="114">
        <v>84206.519620000006</v>
      </c>
      <c r="AO14" s="114">
        <v>84216.49381</v>
      </c>
      <c r="AP14" s="114">
        <v>84226.468000000008</v>
      </c>
      <c r="AQ14" s="114">
        <v>84226.468000000008</v>
      </c>
      <c r="AR14" s="114">
        <v>84226.468000000008</v>
      </c>
      <c r="AS14" s="114">
        <v>84226.468000000008</v>
      </c>
      <c r="AT14" s="114">
        <v>84226.468000000008</v>
      </c>
      <c r="AU14" s="114">
        <v>84226.468000000008</v>
      </c>
    </row>
    <row r="15" spans="1:47" x14ac:dyDescent="0.25">
      <c r="A15" s="73" t="s">
        <v>50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114"/>
      <c r="AH15" s="114"/>
      <c r="AI15" s="114"/>
      <c r="AJ15" s="114"/>
      <c r="AK15" s="114"/>
      <c r="AL15" s="114"/>
      <c r="AM15" s="114"/>
      <c r="AN15" s="114"/>
      <c r="AO15" s="114"/>
      <c r="AP15" s="114"/>
      <c r="AQ15" s="114"/>
      <c r="AR15" s="114"/>
      <c r="AS15" s="114"/>
      <c r="AT15" s="114"/>
      <c r="AU15" s="114"/>
    </row>
    <row r="16" spans="1:47" x14ac:dyDescent="0.25">
      <c r="A16" t="s">
        <v>206</v>
      </c>
      <c r="B16" s="72">
        <v>43278.306960000002</v>
      </c>
      <c r="C16" s="72">
        <v>35055.585639999998</v>
      </c>
      <c r="D16" s="72">
        <v>31857.170119999999</v>
      </c>
      <c r="E16" s="72">
        <v>34233.374880000003</v>
      </c>
      <c r="F16" s="72">
        <v>41390.055399999997</v>
      </c>
      <c r="G16" s="72">
        <v>26490.426879999999</v>
      </c>
      <c r="H16" s="72">
        <v>25372.70536</v>
      </c>
      <c r="I16" s="72">
        <v>18601.212</v>
      </c>
      <c r="J16" s="72">
        <v>14686.686</v>
      </c>
      <c r="K16" s="72">
        <v>12149.466760000001</v>
      </c>
      <c r="L16" s="72">
        <v>11941.24164</v>
      </c>
      <c r="M16" s="72">
        <v>11972.66044</v>
      </c>
      <c r="N16" s="72">
        <v>9702.2543099999984</v>
      </c>
      <c r="O16" s="72">
        <v>17446.86175</v>
      </c>
      <c r="P16" s="72">
        <v>14630.89</v>
      </c>
      <c r="Q16" s="72">
        <v>17650.384599999998</v>
      </c>
      <c r="R16" s="72">
        <v>22501.2683</v>
      </c>
      <c r="S16" s="72">
        <v>25169.807679999998</v>
      </c>
      <c r="T16" s="72">
        <v>26664.672320000001</v>
      </c>
      <c r="U16" s="72">
        <v>21868.99712</v>
      </c>
      <c r="V16" s="72">
        <v>23074.019200000002</v>
      </c>
      <c r="W16" s="72">
        <v>26303.278399999999</v>
      </c>
      <c r="X16" s="72">
        <v>17987.7942</v>
      </c>
      <c r="Y16" s="72">
        <v>18329.804400000001</v>
      </c>
      <c r="Z16" s="72">
        <v>10563.2197</v>
      </c>
      <c r="AA16" s="72">
        <v>11495.147200000001</v>
      </c>
      <c r="AB16" s="72">
        <v>9365.9580800000003</v>
      </c>
      <c r="AC16" s="72">
        <v>4720.2335999999996</v>
      </c>
      <c r="AD16" s="72">
        <v>4274.60736</v>
      </c>
      <c r="AE16" s="72">
        <v>4266.3737599999995</v>
      </c>
      <c r="AF16" s="72">
        <v>454.87650000000002</v>
      </c>
      <c r="AG16" s="114">
        <v>875.80349999999999</v>
      </c>
      <c r="AH16" s="114">
        <v>1194.52125</v>
      </c>
      <c r="AI16" s="114">
        <v>1505.2049999999999</v>
      </c>
      <c r="AJ16" s="114">
        <v>1808.3129999999999</v>
      </c>
      <c r="AK16" s="114">
        <v>2102.0219999999999</v>
      </c>
      <c r="AL16" s="114">
        <v>2387.7359999999999</v>
      </c>
      <c r="AM16" s="114">
        <v>2676.4237499999999</v>
      </c>
      <c r="AN16" s="114">
        <v>2950.6034999999997</v>
      </c>
      <c r="AO16" s="114">
        <v>3222.8820000000001</v>
      </c>
      <c r="AP16" s="114">
        <v>3487.3507500000001</v>
      </c>
      <c r="AQ16" s="114">
        <v>3438.5520000000001</v>
      </c>
      <c r="AR16" s="114">
        <v>3390.6892499999999</v>
      </c>
      <c r="AS16" s="114">
        <v>3343.9185000000002</v>
      </c>
      <c r="AT16" s="114">
        <v>3298.1910000000003</v>
      </c>
      <c r="AU16" s="114">
        <v>3253.4872499999997</v>
      </c>
    </row>
    <row r="17" spans="1:47" x14ac:dyDescent="0.25">
      <c r="A17" t="s">
        <v>11</v>
      </c>
      <c r="B17" s="72">
        <v>0</v>
      </c>
      <c r="C17" s="72">
        <v>0</v>
      </c>
      <c r="D17" s="72">
        <v>0</v>
      </c>
      <c r="E17" s="72">
        <v>0</v>
      </c>
      <c r="F17" s="72">
        <v>0</v>
      </c>
      <c r="G17" s="72">
        <v>0</v>
      </c>
      <c r="H17" s="72">
        <v>0</v>
      </c>
      <c r="I17" s="72">
        <v>0</v>
      </c>
      <c r="J17" s="72">
        <v>0</v>
      </c>
      <c r="K17" s="72">
        <v>0</v>
      </c>
      <c r="L17" s="72">
        <v>0</v>
      </c>
      <c r="M17" s="72">
        <v>0</v>
      </c>
      <c r="N17" s="72">
        <v>0</v>
      </c>
      <c r="O17" s="72">
        <v>0</v>
      </c>
      <c r="P17" s="72">
        <v>0</v>
      </c>
      <c r="Q17" s="72">
        <v>0</v>
      </c>
      <c r="R17" s="72">
        <v>0</v>
      </c>
      <c r="S17" s="72">
        <v>0</v>
      </c>
      <c r="T17" s="72">
        <v>0</v>
      </c>
      <c r="U17" s="72">
        <v>0</v>
      </c>
      <c r="V17" s="72">
        <v>0</v>
      </c>
      <c r="W17" s="72">
        <v>0</v>
      </c>
      <c r="X17" s="72">
        <v>0</v>
      </c>
      <c r="Y17" s="72">
        <v>0</v>
      </c>
      <c r="Z17" s="72">
        <v>0</v>
      </c>
      <c r="AA17" s="72">
        <v>0</v>
      </c>
      <c r="AB17" s="72">
        <v>0</v>
      </c>
      <c r="AC17" s="72">
        <v>0</v>
      </c>
      <c r="AD17" s="72">
        <v>0</v>
      </c>
      <c r="AE17" s="72">
        <v>0</v>
      </c>
      <c r="AF17" s="72">
        <v>0</v>
      </c>
      <c r="AG17" s="114">
        <v>0</v>
      </c>
      <c r="AH17" s="114">
        <v>0</v>
      </c>
      <c r="AI17" s="114">
        <v>0</v>
      </c>
      <c r="AJ17" s="114">
        <v>0</v>
      </c>
      <c r="AK17" s="114">
        <v>0</v>
      </c>
      <c r="AL17" s="114">
        <v>0</v>
      </c>
      <c r="AM17" s="114">
        <v>0</v>
      </c>
      <c r="AN17" s="114">
        <v>0</v>
      </c>
      <c r="AO17" s="114">
        <v>0</v>
      </c>
      <c r="AP17" s="114">
        <v>0</v>
      </c>
      <c r="AQ17" s="114">
        <v>0</v>
      </c>
      <c r="AR17" s="114">
        <v>0</v>
      </c>
      <c r="AS17" s="114">
        <v>0</v>
      </c>
      <c r="AT17" s="114">
        <v>0</v>
      </c>
      <c r="AU17" s="114">
        <v>0</v>
      </c>
    </row>
    <row r="18" spans="1:47" x14ac:dyDescent="0.25">
      <c r="A18" t="s">
        <v>166</v>
      </c>
      <c r="B18" s="72">
        <v>0</v>
      </c>
      <c r="C18" s="72">
        <v>0</v>
      </c>
      <c r="D18" s="72">
        <v>0</v>
      </c>
      <c r="E18" s="72">
        <v>0</v>
      </c>
      <c r="F18" s="72">
        <v>0</v>
      </c>
      <c r="G18" s="72">
        <v>0</v>
      </c>
      <c r="H18" s="72">
        <v>0</v>
      </c>
      <c r="I18" s="72">
        <v>0</v>
      </c>
      <c r="J18" s="72">
        <v>0</v>
      </c>
      <c r="K18" s="72">
        <v>0</v>
      </c>
      <c r="L18" s="72">
        <v>0</v>
      </c>
      <c r="M18" s="72">
        <v>0</v>
      </c>
      <c r="N18" s="72">
        <v>0</v>
      </c>
      <c r="O18" s="72">
        <v>0</v>
      </c>
      <c r="P18" s="72">
        <v>0</v>
      </c>
      <c r="Q18" s="72">
        <v>0</v>
      </c>
      <c r="R18" s="72">
        <v>0</v>
      </c>
      <c r="S18" s="72">
        <v>0</v>
      </c>
      <c r="T18" s="72">
        <v>0</v>
      </c>
      <c r="U18" s="72">
        <v>0</v>
      </c>
      <c r="V18" s="72">
        <v>0</v>
      </c>
      <c r="W18" s="72">
        <v>0</v>
      </c>
      <c r="X18" s="72">
        <v>0</v>
      </c>
      <c r="Y18" s="72">
        <v>0</v>
      </c>
      <c r="Z18" s="72">
        <v>0</v>
      </c>
      <c r="AA18" s="72">
        <v>0</v>
      </c>
      <c r="AB18" s="72">
        <v>0</v>
      </c>
      <c r="AC18" s="72">
        <v>0</v>
      </c>
      <c r="AD18" s="72">
        <v>0</v>
      </c>
      <c r="AE18" s="72">
        <v>0</v>
      </c>
      <c r="AF18" s="72">
        <v>0</v>
      </c>
      <c r="AG18" s="114">
        <v>0</v>
      </c>
      <c r="AH18" s="114">
        <v>0</v>
      </c>
      <c r="AI18" s="114">
        <v>0</v>
      </c>
      <c r="AJ18" s="114">
        <v>0</v>
      </c>
      <c r="AK18" s="114">
        <v>0</v>
      </c>
      <c r="AL18" s="114">
        <v>0</v>
      </c>
      <c r="AM18" s="114">
        <v>0</v>
      </c>
      <c r="AN18" s="114">
        <v>0</v>
      </c>
      <c r="AO18" s="114">
        <v>0</v>
      </c>
      <c r="AP18" s="114">
        <v>0</v>
      </c>
      <c r="AQ18" s="114">
        <v>0</v>
      </c>
      <c r="AR18" s="114">
        <v>0</v>
      </c>
      <c r="AS18" s="114">
        <v>0</v>
      </c>
      <c r="AT18" s="114">
        <v>0</v>
      </c>
      <c r="AU18" s="114">
        <v>0</v>
      </c>
    </row>
    <row r="19" spans="1:47" x14ac:dyDescent="0.25">
      <c r="A19" t="s">
        <v>51</v>
      </c>
      <c r="B19" s="72">
        <v>0</v>
      </c>
      <c r="C19" s="72">
        <v>0</v>
      </c>
      <c r="D19" s="72">
        <v>0</v>
      </c>
      <c r="E19" s="72">
        <v>0</v>
      </c>
      <c r="F19" s="72">
        <v>0</v>
      </c>
      <c r="G19" s="72">
        <v>0</v>
      </c>
      <c r="H19" s="72">
        <v>0</v>
      </c>
      <c r="I19" s="72">
        <v>0</v>
      </c>
      <c r="J19" s="72">
        <v>0</v>
      </c>
      <c r="K19" s="72">
        <v>0</v>
      </c>
      <c r="L19" s="72">
        <v>0</v>
      </c>
      <c r="M19" s="72">
        <v>0</v>
      </c>
      <c r="N19" s="72">
        <v>0</v>
      </c>
      <c r="O19" s="72">
        <v>0</v>
      </c>
      <c r="P19" s="72">
        <v>0</v>
      </c>
      <c r="Q19" s="72">
        <v>0</v>
      </c>
      <c r="R19" s="72">
        <v>0</v>
      </c>
      <c r="S19" s="72">
        <v>0</v>
      </c>
      <c r="T19" s="72">
        <v>0</v>
      </c>
      <c r="U19" s="72">
        <v>0</v>
      </c>
      <c r="V19" s="72">
        <v>0</v>
      </c>
      <c r="W19" s="72">
        <v>0</v>
      </c>
      <c r="X19" s="72">
        <v>0</v>
      </c>
      <c r="Y19" s="72">
        <v>0</v>
      </c>
      <c r="Z19" s="72">
        <v>0</v>
      </c>
      <c r="AA19" s="72">
        <v>0</v>
      </c>
      <c r="AB19" s="72">
        <v>0</v>
      </c>
      <c r="AC19" s="72">
        <v>0</v>
      </c>
      <c r="AD19" s="72">
        <v>0</v>
      </c>
      <c r="AE19" s="72">
        <v>0</v>
      </c>
      <c r="AF19" s="72">
        <v>0</v>
      </c>
      <c r="AG19" s="114">
        <v>0</v>
      </c>
      <c r="AH19" s="114">
        <v>0</v>
      </c>
      <c r="AI19" s="114">
        <v>0</v>
      </c>
      <c r="AJ19" s="114">
        <v>0</v>
      </c>
      <c r="AK19" s="114">
        <v>0</v>
      </c>
      <c r="AL19" s="114">
        <v>0</v>
      </c>
      <c r="AM19" s="114">
        <v>0</v>
      </c>
      <c r="AN19" s="114">
        <v>0</v>
      </c>
      <c r="AO19" s="114">
        <v>0</v>
      </c>
      <c r="AP19" s="114">
        <v>0</v>
      </c>
      <c r="AQ19" s="114">
        <v>0</v>
      </c>
      <c r="AR19" s="114">
        <v>0</v>
      </c>
      <c r="AS19" s="114">
        <v>0</v>
      </c>
      <c r="AT19" s="114">
        <v>0</v>
      </c>
      <c r="AU19" s="114">
        <v>0</v>
      </c>
    </row>
    <row r="20" spans="1:47" x14ac:dyDescent="0.25">
      <c r="A20" s="14" t="s">
        <v>55</v>
      </c>
      <c r="B20" s="74">
        <f>SUM(B8:B19)</f>
        <v>27766294.855539396</v>
      </c>
      <c r="C20" s="74">
        <f t="shared" ref="C20:AU20" si="0">SUM(C8:C19)</f>
        <v>28268686.920869369</v>
      </c>
      <c r="D20" s="74">
        <f t="shared" si="0"/>
        <v>28961802.811191659</v>
      </c>
      <c r="E20" s="74">
        <f t="shared" si="0"/>
        <v>30105431.787776202</v>
      </c>
      <c r="F20" s="74">
        <f t="shared" si="0"/>
        <v>29713110.447668776</v>
      </c>
      <c r="G20" s="74">
        <f t="shared" si="0"/>
        <v>29750015.629416991</v>
      </c>
      <c r="H20" s="74">
        <f t="shared" si="0"/>
        <v>29792781.000048582</v>
      </c>
      <c r="I20" s="74">
        <f t="shared" si="0"/>
        <v>29896580.366478182</v>
      </c>
      <c r="J20" s="74">
        <f t="shared" si="0"/>
        <v>30955171.273529097</v>
      </c>
      <c r="K20" s="74">
        <f t="shared" si="0"/>
        <v>30350525.266900327</v>
      </c>
      <c r="L20" s="74">
        <f t="shared" si="0"/>
        <v>31035606.164452314</v>
      </c>
      <c r="M20" s="74">
        <f t="shared" si="0"/>
        <v>32152744.322555441</v>
      </c>
      <c r="N20" s="74">
        <f t="shared" si="0"/>
        <v>33558340.037309296</v>
      </c>
      <c r="O20" s="74">
        <f t="shared" si="0"/>
        <v>33912510.41500812</v>
      </c>
      <c r="P20" s="74">
        <f t="shared" si="0"/>
        <v>34169453.503034316</v>
      </c>
      <c r="Q20" s="74">
        <f t="shared" si="0"/>
        <v>34410309.82373438</v>
      </c>
      <c r="R20" s="74">
        <f t="shared" si="0"/>
        <v>33947661.320670709</v>
      </c>
      <c r="S20" s="74">
        <f t="shared" si="0"/>
        <v>35331261.939901099</v>
      </c>
      <c r="T20" s="74">
        <f t="shared" si="0"/>
        <v>34709792.833758898</v>
      </c>
      <c r="U20" s="74">
        <f t="shared" si="0"/>
        <v>36344363.265142597</v>
      </c>
      <c r="V20" s="74">
        <f t="shared" si="0"/>
        <v>37141046.882225089</v>
      </c>
      <c r="W20" s="74">
        <f t="shared" si="0"/>
        <v>37635579.983521029</v>
      </c>
      <c r="X20" s="74">
        <f t="shared" si="0"/>
        <v>39830266.955181889</v>
      </c>
      <c r="Y20" s="74">
        <f t="shared" si="0"/>
        <v>38811497.269984029</v>
      </c>
      <c r="Z20" s="74">
        <f t="shared" si="0"/>
        <v>39689383.108859867</v>
      </c>
      <c r="AA20" s="74">
        <f t="shared" si="0"/>
        <v>39708625.536824167</v>
      </c>
      <c r="AB20" s="74">
        <f t="shared" si="0"/>
        <v>39531774.518248156</v>
      </c>
      <c r="AC20" s="74">
        <f t="shared" si="0"/>
        <v>39777613.374149427</v>
      </c>
      <c r="AD20" s="74">
        <f t="shared" si="0"/>
        <v>40465521.575706549</v>
      </c>
      <c r="AE20" s="74">
        <f t="shared" si="0"/>
        <v>39203324.860402219</v>
      </c>
      <c r="AF20" s="74">
        <f t="shared" si="0"/>
        <v>40385625.740235016</v>
      </c>
      <c r="AG20" s="115">
        <f>SUM(AG8:AG19)</f>
        <v>40926743.95592282</v>
      </c>
      <c r="AH20" s="115">
        <f t="shared" si="0"/>
        <v>40818107.622929543</v>
      </c>
      <c r="AI20" s="115">
        <f t="shared" si="0"/>
        <v>40402975.395005174</v>
      </c>
      <c r="AJ20" s="115">
        <f t="shared" si="0"/>
        <v>40431768.30840902</v>
      </c>
      <c r="AK20" s="115">
        <f t="shared" si="0"/>
        <v>40289225.302364655</v>
      </c>
      <c r="AL20" s="115">
        <f t="shared" si="0"/>
        <v>40136707.704465561</v>
      </c>
      <c r="AM20" s="115">
        <f t="shared" si="0"/>
        <v>40286040.482355975</v>
      </c>
      <c r="AN20" s="115">
        <f t="shared" si="0"/>
        <v>40161581.719096333</v>
      </c>
      <c r="AO20" s="115">
        <f t="shared" si="0"/>
        <v>40270251.198000595</v>
      </c>
      <c r="AP20" s="115">
        <f t="shared" si="0"/>
        <v>40193891.319139928</v>
      </c>
      <c r="AQ20" s="115">
        <f t="shared" si="0"/>
        <v>39558026.495029241</v>
      </c>
      <c r="AR20" s="115">
        <f t="shared" si="0"/>
        <v>39219472.811150745</v>
      </c>
      <c r="AS20" s="115">
        <f t="shared" si="0"/>
        <v>38384550.750708602</v>
      </c>
      <c r="AT20" s="115">
        <f t="shared" si="0"/>
        <v>38038144.79457137</v>
      </c>
      <c r="AU20" s="115">
        <f t="shared" si="0"/>
        <v>37518050.78008844</v>
      </c>
    </row>
    <row r="21" spans="1:47" x14ac:dyDescent="0.25">
      <c r="A21" s="4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47" x14ac:dyDescent="0.25">
      <c r="A22" s="15" t="s">
        <v>207</v>
      </c>
    </row>
    <row r="23" spans="1:47" s="159" customFormat="1" x14ac:dyDescent="0.25">
      <c r="A23" s="5" t="s">
        <v>54</v>
      </c>
      <c r="B23" s="29">
        <v>1990</v>
      </c>
      <c r="C23" s="29">
        <v>1991</v>
      </c>
      <c r="D23" s="29">
        <v>1992</v>
      </c>
      <c r="E23" s="29">
        <v>1993</v>
      </c>
      <c r="F23" s="29">
        <v>1994</v>
      </c>
      <c r="G23" s="29">
        <v>1995</v>
      </c>
      <c r="H23" s="29">
        <v>1996</v>
      </c>
      <c r="I23" s="29">
        <v>1997</v>
      </c>
      <c r="J23" s="29">
        <v>1998</v>
      </c>
      <c r="K23" s="29">
        <v>1999</v>
      </c>
      <c r="L23" s="29">
        <v>2000</v>
      </c>
      <c r="M23" s="29">
        <v>2001</v>
      </c>
      <c r="N23" s="29">
        <v>2002</v>
      </c>
      <c r="O23" s="29">
        <v>2003</v>
      </c>
      <c r="P23" s="29">
        <v>2004</v>
      </c>
      <c r="Q23" s="29">
        <v>2005</v>
      </c>
      <c r="R23" s="29">
        <v>2006</v>
      </c>
      <c r="S23" s="29">
        <v>2007</v>
      </c>
      <c r="T23" s="29">
        <v>2008</v>
      </c>
      <c r="U23" s="29">
        <v>2009</v>
      </c>
      <c r="V23" s="29">
        <v>2010</v>
      </c>
      <c r="W23" s="29">
        <v>2011</v>
      </c>
      <c r="X23" s="29">
        <v>2012</v>
      </c>
      <c r="Y23" s="29">
        <v>2013</v>
      </c>
      <c r="Z23" s="29">
        <v>2014</v>
      </c>
      <c r="AA23" s="29">
        <v>2015</v>
      </c>
      <c r="AB23" s="29">
        <v>2016</v>
      </c>
      <c r="AC23" s="29">
        <v>2017</v>
      </c>
      <c r="AD23" s="29">
        <v>2018</v>
      </c>
      <c r="AE23" s="29">
        <v>2019</v>
      </c>
      <c r="AF23" s="29">
        <v>2020</v>
      </c>
      <c r="AG23" s="5">
        <v>2021</v>
      </c>
      <c r="AH23" s="5">
        <v>2022</v>
      </c>
      <c r="AI23" s="5">
        <v>2023</v>
      </c>
      <c r="AJ23" s="5">
        <v>2024</v>
      </c>
      <c r="AK23" s="5">
        <v>2025</v>
      </c>
      <c r="AL23" s="5">
        <v>2026</v>
      </c>
      <c r="AM23" s="5">
        <v>2027</v>
      </c>
      <c r="AN23" s="5">
        <v>2028</v>
      </c>
      <c r="AO23" s="5">
        <v>2029</v>
      </c>
      <c r="AP23" s="5">
        <v>2030</v>
      </c>
      <c r="AQ23" s="5">
        <v>2031</v>
      </c>
      <c r="AR23" s="5">
        <v>2032</v>
      </c>
      <c r="AS23" s="5">
        <v>2033</v>
      </c>
      <c r="AT23" s="5">
        <v>2034</v>
      </c>
      <c r="AU23" s="5">
        <v>2035</v>
      </c>
    </row>
    <row r="24" spans="1:47" x14ac:dyDescent="0.25">
      <c r="A24" t="s">
        <v>0</v>
      </c>
      <c r="B24" s="72">
        <v>2964267.3639380001</v>
      </c>
      <c r="C24" s="72">
        <v>2888843.8374720002</v>
      </c>
      <c r="D24" s="72">
        <v>2751142.991496</v>
      </c>
      <c r="E24" s="72">
        <v>2737532.590514</v>
      </c>
      <c r="F24" s="72">
        <v>2653101.6562339999</v>
      </c>
      <c r="G24" s="72">
        <v>2635338.5355469999</v>
      </c>
      <c r="H24" s="72">
        <v>2606262.8683934999</v>
      </c>
      <c r="I24" s="72">
        <v>2648493.1978279995</v>
      </c>
      <c r="J24" s="72">
        <v>2798673.262044</v>
      </c>
      <c r="K24" s="72">
        <v>2677457.6673000003</v>
      </c>
      <c r="L24" s="72">
        <v>1959270.38735</v>
      </c>
      <c r="M24" s="72">
        <v>1732414.2139679994</v>
      </c>
      <c r="N24" s="72">
        <v>1554457.68863</v>
      </c>
      <c r="O24" s="72">
        <v>1280836.5049932876</v>
      </c>
      <c r="P24" s="72">
        <v>1098245.1363193425</v>
      </c>
      <c r="Q24" s="72">
        <v>1110074.6356379178</v>
      </c>
      <c r="R24" s="72">
        <v>1058241.2487942465</v>
      </c>
      <c r="S24" s="72">
        <v>1012869.4979449863</v>
      </c>
      <c r="T24" s="72">
        <v>927918.50417731504</v>
      </c>
      <c r="U24" s="72">
        <v>854020.15563830128</v>
      </c>
      <c r="V24" s="72">
        <v>865521.6582758904</v>
      </c>
      <c r="W24" s="72">
        <v>739733.37835410947</v>
      </c>
      <c r="X24" s="72">
        <v>754993.93712331506</v>
      </c>
      <c r="Y24" s="72">
        <v>771300.86947695888</v>
      </c>
      <c r="Z24" s="72">
        <v>750667.52170827391</v>
      </c>
      <c r="AA24" s="72">
        <v>768458.55127106851</v>
      </c>
      <c r="AB24" s="72">
        <v>820385.31003810966</v>
      </c>
      <c r="AC24" s="72">
        <v>848528.98275123292</v>
      </c>
      <c r="AD24" s="72">
        <v>843147.60597106861</v>
      </c>
      <c r="AE24" s="72">
        <v>854810.34690643824</v>
      </c>
      <c r="AF24" s="72">
        <v>902013.43051726033</v>
      </c>
      <c r="AG24" s="114">
        <v>885820.86414690432</v>
      </c>
      <c r="AH24" s="114">
        <v>885248.64722786297</v>
      </c>
      <c r="AI24" s="114">
        <v>879012.1276616985</v>
      </c>
      <c r="AJ24" s="114">
        <v>872313.65741493145</v>
      </c>
      <c r="AK24" s="114">
        <v>863886.212574</v>
      </c>
      <c r="AL24" s="114">
        <v>855912.78135008202</v>
      </c>
      <c r="AM24" s="114">
        <v>851815.24158093159</v>
      </c>
      <c r="AN24" s="114">
        <v>844992.81598791771</v>
      </c>
      <c r="AO24" s="114">
        <v>839697.35183945217</v>
      </c>
      <c r="AP24" s="114">
        <v>833904.40956386295</v>
      </c>
      <c r="AQ24" s="114">
        <v>835986.71525178081</v>
      </c>
      <c r="AR24" s="114">
        <v>834203.8764707396</v>
      </c>
      <c r="AS24" s="114">
        <v>832116.23082693154</v>
      </c>
      <c r="AT24" s="114">
        <v>830535.20379901351</v>
      </c>
      <c r="AU24" s="114">
        <v>828632.82460468472</v>
      </c>
    </row>
    <row r="25" spans="1:47" x14ac:dyDescent="0.25">
      <c r="A25" t="s">
        <v>46</v>
      </c>
      <c r="B25" s="72">
        <v>3374531.6213152055</v>
      </c>
      <c r="C25" s="72">
        <v>3588834.5849080272</v>
      </c>
      <c r="D25" s="72">
        <v>3790262.8948279293</v>
      </c>
      <c r="E25" s="72">
        <v>3879087.1870268388</v>
      </c>
      <c r="F25" s="72">
        <v>3751545.672447403</v>
      </c>
      <c r="G25" s="72">
        <v>3846292.3375428487</v>
      </c>
      <c r="H25" s="72">
        <v>3914571.6446804386</v>
      </c>
      <c r="I25" s="72">
        <v>3845450.278780356</v>
      </c>
      <c r="J25" s="72">
        <v>3707220.6518273973</v>
      </c>
      <c r="K25" s="72">
        <v>3607416.3132552602</v>
      </c>
      <c r="L25" s="72">
        <v>3611847.4042921369</v>
      </c>
      <c r="M25" s="72">
        <v>3760620.8553907666</v>
      </c>
      <c r="N25" s="72">
        <v>3457752.8187681367</v>
      </c>
      <c r="O25" s="72">
        <v>3184262.628846575</v>
      </c>
      <c r="P25" s="72">
        <v>2913287.9912029309</v>
      </c>
      <c r="Q25" s="72">
        <v>2637630.3205309864</v>
      </c>
      <c r="R25" s="72">
        <v>2555517.2019118634</v>
      </c>
      <c r="S25" s="72">
        <v>2800656.4454093152</v>
      </c>
      <c r="T25" s="72">
        <v>2633767.1569931507</v>
      </c>
      <c r="U25" s="72">
        <v>2456754.9663570412</v>
      </c>
      <c r="V25" s="72">
        <v>2391097.3333535064</v>
      </c>
      <c r="W25" s="72">
        <v>2494614.4294991507</v>
      </c>
      <c r="X25" s="72">
        <v>2426228.2135335887</v>
      </c>
      <c r="Y25" s="72">
        <v>2466414.0411397805</v>
      </c>
      <c r="Z25" s="72">
        <v>2454252.7663843562</v>
      </c>
      <c r="AA25" s="72">
        <v>2344866.518480822</v>
      </c>
      <c r="AB25" s="72">
        <v>2349515.9532068768</v>
      </c>
      <c r="AC25" s="72">
        <v>2261590.685722712</v>
      </c>
      <c r="AD25" s="72">
        <v>2233860.9946999177</v>
      </c>
      <c r="AE25" s="72">
        <v>2150992.7161799725</v>
      </c>
      <c r="AF25" s="72">
        <v>2158017.4890811509</v>
      </c>
      <c r="AG25" s="114">
        <v>2111208.4955733973</v>
      </c>
      <c r="AH25" s="114">
        <v>2113595.9016643832</v>
      </c>
      <c r="AI25" s="114">
        <v>2102565.4685746846</v>
      </c>
      <c r="AJ25" s="114">
        <v>2090067.8747683833</v>
      </c>
      <c r="AK25" s="114">
        <v>2078119.8039549314</v>
      </c>
      <c r="AL25" s="114">
        <v>2064704.602677041</v>
      </c>
      <c r="AM25" s="114">
        <v>2050195.7078221096</v>
      </c>
      <c r="AN25" s="114">
        <v>2035862.8607431781</v>
      </c>
      <c r="AO25" s="114">
        <v>2021033.8900044381</v>
      </c>
      <c r="AP25" s="114">
        <v>2006082.2132751506</v>
      </c>
      <c r="AQ25" s="114">
        <v>1993684.4087373973</v>
      </c>
      <c r="AR25" s="114">
        <v>1983551.9061116711</v>
      </c>
      <c r="AS25" s="114">
        <v>1973364.9796247943</v>
      </c>
      <c r="AT25" s="114">
        <v>1963126.6364341369</v>
      </c>
      <c r="AU25" s="114">
        <v>1952839.7082488218</v>
      </c>
    </row>
    <row r="26" spans="1:47" x14ac:dyDescent="0.25">
      <c r="A26" s="73" t="s">
        <v>2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114"/>
      <c r="AH26" s="114"/>
      <c r="AI26" s="114"/>
      <c r="AJ26" s="114"/>
      <c r="AK26" s="114"/>
      <c r="AL26" s="114"/>
      <c r="AM26" s="114"/>
      <c r="AN26" s="114"/>
      <c r="AO26" s="114"/>
      <c r="AP26" s="114"/>
      <c r="AQ26" s="114"/>
      <c r="AR26" s="114"/>
      <c r="AS26" s="114"/>
      <c r="AT26" s="114"/>
      <c r="AU26" s="114"/>
    </row>
    <row r="27" spans="1:47" x14ac:dyDescent="0.25">
      <c r="A27" t="s">
        <v>3</v>
      </c>
      <c r="B27" s="72">
        <v>323748.69130000001</v>
      </c>
      <c r="C27" s="72">
        <v>329088.12220000004</v>
      </c>
      <c r="D27" s="72">
        <v>367956.73400000005</v>
      </c>
      <c r="E27" s="72">
        <v>393898.32519999996</v>
      </c>
      <c r="F27" s="72">
        <v>385081.63800000004</v>
      </c>
      <c r="G27" s="72">
        <v>417965.89600000007</v>
      </c>
      <c r="H27" s="72">
        <v>435344.04220000003</v>
      </c>
      <c r="I27" s="72">
        <v>480960.35840000003</v>
      </c>
      <c r="J27" s="72">
        <v>515082.48670000001</v>
      </c>
      <c r="K27" s="72">
        <v>520813.51010000007</v>
      </c>
      <c r="L27" s="72">
        <v>561411.58510000003</v>
      </c>
      <c r="M27" s="72">
        <v>582045.73120000004</v>
      </c>
      <c r="N27" s="72">
        <v>591668.68699999992</v>
      </c>
      <c r="O27" s="72">
        <v>634158.73450000002</v>
      </c>
      <c r="P27" s="72">
        <v>636244.95010000002</v>
      </c>
      <c r="Q27" s="72">
        <v>510734.76539999992</v>
      </c>
      <c r="R27" s="72">
        <v>377230.61170000001</v>
      </c>
      <c r="S27" s="72">
        <v>245327.93980000002</v>
      </c>
      <c r="T27" s="72">
        <v>197334.89400000003</v>
      </c>
      <c r="U27" s="72">
        <v>182909.98180000001</v>
      </c>
      <c r="V27" s="72">
        <v>142670.63040000002</v>
      </c>
      <c r="W27" s="72">
        <v>115895.01110000002</v>
      </c>
      <c r="X27" s="72">
        <v>113269.87150000001</v>
      </c>
      <c r="Y27" s="72">
        <v>112443.0211</v>
      </c>
      <c r="Z27" s="72">
        <v>104195.34740000003</v>
      </c>
      <c r="AA27" s="72">
        <v>99734.912600000011</v>
      </c>
      <c r="AB27" s="72">
        <v>95754.327699999994</v>
      </c>
      <c r="AC27" s="72">
        <v>97822.873900000021</v>
      </c>
      <c r="AD27" s="72">
        <v>110389.8242</v>
      </c>
      <c r="AE27" s="72">
        <v>94887.357400000008</v>
      </c>
      <c r="AF27" s="72">
        <v>98144.922760000001</v>
      </c>
      <c r="AG27" s="114">
        <v>104601.51733000002</v>
      </c>
      <c r="AH27" s="114">
        <v>106430.02814000001</v>
      </c>
      <c r="AI27" s="114">
        <v>108389.55915</v>
      </c>
      <c r="AJ27" s="114">
        <v>110037.13264000003</v>
      </c>
      <c r="AK27" s="114">
        <v>111717.94997</v>
      </c>
      <c r="AL27" s="114">
        <v>113198.21926000001</v>
      </c>
      <c r="AM27" s="114">
        <v>114553.41716000001</v>
      </c>
      <c r="AN27" s="114">
        <v>115521.75647000001</v>
      </c>
      <c r="AO27" s="114">
        <v>116572.20940000001</v>
      </c>
      <c r="AP27" s="114">
        <v>117488.51049000002</v>
      </c>
      <c r="AQ27" s="114">
        <v>125157.17414999999</v>
      </c>
      <c r="AR27" s="114">
        <v>132436.25038000001</v>
      </c>
      <c r="AS27" s="114">
        <v>139331.27548000001</v>
      </c>
      <c r="AT27" s="114">
        <v>145844.05199000001</v>
      </c>
      <c r="AU27" s="114">
        <v>151976.9553</v>
      </c>
    </row>
    <row r="28" spans="1:47" x14ac:dyDescent="0.25">
      <c r="A28" t="s">
        <v>4</v>
      </c>
      <c r="B28" s="72">
        <v>93005.039520000006</v>
      </c>
      <c r="C28" s="72">
        <v>88918.094159999993</v>
      </c>
      <c r="D28" s="72">
        <v>85404.599369999996</v>
      </c>
      <c r="E28" s="72">
        <v>90469.480993999998</v>
      </c>
      <c r="F28" s="72">
        <v>87375.397583999991</v>
      </c>
      <c r="G28" s="72">
        <v>83499.276966000005</v>
      </c>
      <c r="H28" s="72">
        <v>80608.008596</v>
      </c>
      <c r="I28" s="72">
        <v>80181.93089399999</v>
      </c>
      <c r="J28" s="72">
        <v>83712.110558</v>
      </c>
      <c r="K28" s="72">
        <v>79621.651295999996</v>
      </c>
      <c r="L28" s="72">
        <v>78501.232128000003</v>
      </c>
      <c r="M28" s="72">
        <v>82083.561845999997</v>
      </c>
      <c r="N28" s="72">
        <v>85665.564996000001</v>
      </c>
      <c r="O28" s="72">
        <v>86046.100998000009</v>
      </c>
      <c r="P28" s="72">
        <v>89411.025198000003</v>
      </c>
      <c r="Q28" s="72">
        <v>55532.979749999999</v>
      </c>
      <c r="R28" s="72">
        <v>43612.100599999998</v>
      </c>
      <c r="S28" s="72">
        <v>32229.996310000002</v>
      </c>
      <c r="T28" s="72">
        <v>24928.464299999996</v>
      </c>
      <c r="U28" s="72">
        <v>18538.337209999998</v>
      </c>
      <c r="V28" s="72">
        <v>19276.032899999998</v>
      </c>
      <c r="W28" s="72">
        <v>14676.423269999999</v>
      </c>
      <c r="X28" s="72">
        <v>13015.461719999999</v>
      </c>
      <c r="Y28" s="72">
        <v>13963.684159999999</v>
      </c>
      <c r="Z28" s="72">
        <v>17441.76755</v>
      </c>
      <c r="AA28" s="72">
        <v>13545.199779999999</v>
      </c>
      <c r="AB28" s="72">
        <v>11980.09065</v>
      </c>
      <c r="AC28" s="72">
        <v>10972.781860000001</v>
      </c>
      <c r="AD28" s="72">
        <v>21242.15165</v>
      </c>
      <c r="AE28" s="72">
        <v>19736.923050000001</v>
      </c>
      <c r="AF28" s="72">
        <v>21450.528149999998</v>
      </c>
      <c r="AG28" s="114">
        <v>21282.89313</v>
      </c>
      <c r="AH28" s="114">
        <v>20862.219389999998</v>
      </c>
      <c r="AI28" s="114">
        <v>20159.439020000002</v>
      </c>
      <c r="AJ28" s="114">
        <v>19495.273450000001</v>
      </c>
      <c r="AK28" s="114">
        <v>18836.451579999997</v>
      </c>
      <c r="AL28" s="114">
        <v>18189.39818</v>
      </c>
      <c r="AM28" s="114">
        <v>17538.25547</v>
      </c>
      <c r="AN28" s="114">
        <v>16884.72856</v>
      </c>
      <c r="AO28" s="114">
        <v>16225.795250000001</v>
      </c>
      <c r="AP28" s="114">
        <v>15567.934540000002</v>
      </c>
      <c r="AQ28" s="114">
        <v>15154.423290000001</v>
      </c>
      <c r="AR28" s="114">
        <v>14974.88262</v>
      </c>
      <c r="AS28" s="114">
        <v>14779.904790000001</v>
      </c>
      <c r="AT28" s="114">
        <v>14575.96704</v>
      </c>
      <c r="AU28" s="114">
        <v>14366.09525</v>
      </c>
    </row>
    <row r="29" spans="1:47" x14ac:dyDescent="0.25">
      <c r="A29" t="s">
        <v>5</v>
      </c>
      <c r="B29" s="72">
        <v>437261.0515</v>
      </c>
      <c r="C29" s="72">
        <v>423388.35248</v>
      </c>
      <c r="D29" s="72">
        <v>416236.13143000001</v>
      </c>
      <c r="E29" s="72">
        <v>422513.76942000003</v>
      </c>
      <c r="F29" s="72">
        <v>390934.84453999996</v>
      </c>
      <c r="G29" s="72">
        <v>349813.88941</v>
      </c>
      <c r="H29" s="72">
        <v>317589.76436999999</v>
      </c>
      <c r="I29" s="72">
        <v>289569.93929000001</v>
      </c>
      <c r="J29" s="72">
        <v>273841.82793000003</v>
      </c>
      <c r="K29" s="72">
        <v>233969.71837000002</v>
      </c>
      <c r="L29" s="72">
        <v>230619.47210000001</v>
      </c>
      <c r="M29" s="72">
        <v>220982.68935</v>
      </c>
      <c r="N29" s="72">
        <v>236174.24685000003</v>
      </c>
      <c r="O29" s="72">
        <v>236474.57225</v>
      </c>
      <c r="P29" s="72">
        <v>219113.38916000002</v>
      </c>
      <c r="Q29" s="72">
        <v>225237.69721000001</v>
      </c>
      <c r="R29" s="72">
        <v>249126.98497000002</v>
      </c>
      <c r="S29" s="72">
        <v>264303.83535000001</v>
      </c>
      <c r="T29" s="72">
        <v>189417.78911000001</v>
      </c>
      <c r="U29" s="72">
        <v>127539.30379000001</v>
      </c>
      <c r="V29" s="72">
        <v>131032.41318</v>
      </c>
      <c r="W29" s="72">
        <v>102825.81971000001</v>
      </c>
      <c r="X29" s="72">
        <v>81299.579200000007</v>
      </c>
      <c r="Y29" s="72">
        <v>80800.963820000004</v>
      </c>
      <c r="Z29" s="72">
        <v>70732.302129999996</v>
      </c>
      <c r="AA29" s="72">
        <v>56392.359539999998</v>
      </c>
      <c r="AB29" s="72">
        <v>50417.388230000004</v>
      </c>
      <c r="AC29" s="72">
        <v>46928.686080000007</v>
      </c>
      <c r="AD29" s="72">
        <v>47453.299140000003</v>
      </c>
      <c r="AE29" s="72">
        <v>45441.559980000005</v>
      </c>
      <c r="AF29" s="72">
        <v>47959.68763</v>
      </c>
      <c r="AG29" s="114">
        <v>52486.207609999998</v>
      </c>
      <c r="AH29" s="114">
        <v>49785.255189999996</v>
      </c>
      <c r="AI29" s="114">
        <v>46385.261020000005</v>
      </c>
      <c r="AJ29" s="114">
        <v>45010.89402</v>
      </c>
      <c r="AK29" s="114">
        <v>43793.109080000002</v>
      </c>
      <c r="AL29" s="114">
        <v>42512.7984</v>
      </c>
      <c r="AM29" s="114">
        <v>41372.132800000007</v>
      </c>
      <c r="AN29" s="114">
        <v>38962.637650000004</v>
      </c>
      <c r="AO29" s="114">
        <v>37795.161800000002</v>
      </c>
      <c r="AP29" s="114">
        <v>36610.42654</v>
      </c>
      <c r="AQ29" s="114">
        <v>35638.75215</v>
      </c>
      <c r="AR29" s="114">
        <v>35225.104310000002</v>
      </c>
      <c r="AS29" s="114">
        <v>34040.167840000002</v>
      </c>
      <c r="AT29" s="114">
        <v>33578.416410000005</v>
      </c>
      <c r="AU29" s="114">
        <v>33102.656820000004</v>
      </c>
    </row>
    <row r="30" spans="1:47" x14ac:dyDescent="0.25">
      <c r="A30" t="s">
        <v>13</v>
      </c>
      <c r="B30" s="72">
        <v>169468.79019999999</v>
      </c>
      <c r="C30" s="72">
        <v>153749.196</v>
      </c>
      <c r="D30" s="72">
        <v>166601.59999999998</v>
      </c>
      <c r="E30" s="72">
        <v>109639.11903999999</v>
      </c>
      <c r="F30" s="72">
        <v>127720.24236999999</v>
      </c>
      <c r="G30" s="72">
        <v>126461.5775</v>
      </c>
      <c r="H30" s="72">
        <v>129213.01411999999</v>
      </c>
      <c r="I30" s="72">
        <v>146298.29074999999</v>
      </c>
      <c r="J30" s="72">
        <v>152309.11928000001</v>
      </c>
      <c r="K30" s="72">
        <v>132855.95499999999</v>
      </c>
      <c r="L30" s="72">
        <v>116041.1044</v>
      </c>
      <c r="M30" s="72">
        <v>104753.03599999999</v>
      </c>
      <c r="N30" s="72">
        <v>99011.821500000005</v>
      </c>
      <c r="O30" s="72">
        <v>95246.263000000006</v>
      </c>
      <c r="P30" s="72">
        <v>87172.112999999998</v>
      </c>
      <c r="Q30" s="72">
        <v>68066.573199999999</v>
      </c>
      <c r="R30" s="72">
        <v>48811.270400000001</v>
      </c>
      <c r="S30" s="72">
        <v>26827.174800000001</v>
      </c>
      <c r="T30" s="72">
        <v>14851.3377</v>
      </c>
      <c r="U30" s="72">
        <v>7054.6</v>
      </c>
      <c r="V30" s="72">
        <v>0</v>
      </c>
      <c r="W30" s="72">
        <v>0</v>
      </c>
      <c r="X30" s="72">
        <v>0</v>
      </c>
      <c r="Y30" s="72">
        <v>183441.78929999997</v>
      </c>
      <c r="Z30" s="72">
        <v>161085.6231</v>
      </c>
      <c r="AA30" s="72">
        <v>165691.14630000002</v>
      </c>
      <c r="AB30" s="72">
        <v>159444.52965000001</v>
      </c>
      <c r="AC30" s="72">
        <v>167396.299</v>
      </c>
      <c r="AD30" s="72">
        <v>165128.35730000003</v>
      </c>
      <c r="AE30" s="72">
        <v>121677.95220000001</v>
      </c>
      <c r="AF30" s="72">
        <v>109161.93550000001</v>
      </c>
      <c r="AG30" s="114">
        <v>0</v>
      </c>
      <c r="AH30" s="114">
        <v>0</v>
      </c>
      <c r="AI30" s="114">
        <v>10966.0645</v>
      </c>
      <c r="AJ30" s="114">
        <v>10982.688150000002</v>
      </c>
      <c r="AK30" s="114">
        <v>10999.311800000001</v>
      </c>
      <c r="AL30" s="114">
        <v>11015.935400000002</v>
      </c>
      <c r="AM30" s="114">
        <v>11032.559050000002</v>
      </c>
      <c r="AN30" s="114">
        <v>11049.182700000001</v>
      </c>
      <c r="AO30" s="114">
        <v>11065.806350000001</v>
      </c>
      <c r="AP30" s="114">
        <v>11082.43</v>
      </c>
      <c r="AQ30" s="114">
        <v>11082.43</v>
      </c>
      <c r="AR30" s="114">
        <v>11082.43</v>
      </c>
      <c r="AS30" s="114">
        <v>11082.43</v>
      </c>
      <c r="AT30" s="114">
        <v>11082.43</v>
      </c>
      <c r="AU30" s="114">
        <v>11082.43</v>
      </c>
    </row>
    <row r="31" spans="1:47" x14ac:dyDescent="0.25">
      <c r="A31" s="73" t="s">
        <v>50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114"/>
      <c r="AH31" s="114"/>
      <c r="AI31" s="114"/>
      <c r="AJ31" s="114"/>
      <c r="AK31" s="114"/>
      <c r="AL31" s="114"/>
      <c r="AM31" s="114"/>
      <c r="AN31" s="114"/>
      <c r="AO31" s="114"/>
      <c r="AP31" s="114"/>
      <c r="AQ31" s="114"/>
      <c r="AR31" s="114"/>
      <c r="AS31" s="114"/>
      <c r="AT31" s="114"/>
      <c r="AU31" s="114"/>
    </row>
    <row r="32" spans="1:47" x14ac:dyDescent="0.25">
      <c r="A32" t="s">
        <v>206</v>
      </c>
      <c r="B32" s="72">
        <v>83609.616210000007</v>
      </c>
      <c r="C32" s="72">
        <v>74729.543590000001</v>
      </c>
      <c r="D32" s="72">
        <v>77639.414019999997</v>
      </c>
      <c r="E32" s="72">
        <v>84019.768140000015</v>
      </c>
      <c r="F32" s="72">
        <v>107595.46580999999</v>
      </c>
      <c r="G32" s="72">
        <v>91073.511630000008</v>
      </c>
      <c r="H32" s="72">
        <v>100108.93622999999</v>
      </c>
      <c r="I32" s="72">
        <v>86580.825689999998</v>
      </c>
      <c r="J32" s="72">
        <v>78207.680360000013</v>
      </c>
      <c r="K32" s="72">
        <v>81025.437360000011</v>
      </c>
      <c r="L32" s="72">
        <v>81241.781659999993</v>
      </c>
      <c r="M32" s="72">
        <v>81332.681829999987</v>
      </c>
      <c r="N32" s="72">
        <v>112660.92759999998</v>
      </c>
      <c r="O32" s="72">
        <v>137826.05977999998</v>
      </c>
      <c r="P32" s="72">
        <v>139116.01633999997</v>
      </c>
      <c r="Q32" s="72">
        <v>145562.76322999998</v>
      </c>
      <c r="R32" s="72">
        <v>131084.58171999999</v>
      </c>
      <c r="S32" s="72">
        <v>124365.9856</v>
      </c>
      <c r="T32" s="72">
        <v>133012.91454999999</v>
      </c>
      <c r="U32" s="72">
        <v>120845.47245</v>
      </c>
      <c r="V32" s="72">
        <v>126036.85595999999</v>
      </c>
      <c r="W32" s="72">
        <v>133644.55573000002</v>
      </c>
      <c r="X32" s="72">
        <v>131931.80746000001</v>
      </c>
      <c r="Y32" s="72">
        <v>104797.17462999999</v>
      </c>
      <c r="Z32" s="72">
        <v>105235.03562000001</v>
      </c>
      <c r="AA32" s="72">
        <v>107889.38211999999</v>
      </c>
      <c r="AB32" s="72">
        <v>112542.54587999999</v>
      </c>
      <c r="AC32" s="72">
        <v>112323.31928000001</v>
      </c>
      <c r="AD32" s="72">
        <v>116063.49780999999</v>
      </c>
      <c r="AE32" s="72">
        <v>122759.24341999998</v>
      </c>
      <c r="AF32" s="72">
        <v>126152.79341000001</v>
      </c>
      <c r="AG32" s="114">
        <v>131685.67992999998</v>
      </c>
      <c r="AH32" s="114">
        <v>130463.57827999999</v>
      </c>
      <c r="AI32" s="114">
        <v>129235.91989</v>
      </c>
      <c r="AJ32" s="114">
        <v>128031.55662999999</v>
      </c>
      <c r="AK32" s="114">
        <v>126736.17623</v>
      </c>
      <c r="AL32" s="114">
        <v>125450.54036000001</v>
      </c>
      <c r="AM32" s="114">
        <v>124640.14163000003</v>
      </c>
      <c r="AN32" s="114">
        <v>123483.70479000002</v>
      </c>
      <c r="AO32" s="114">
        <v>122517.20770000001</v>
      </c>
      <c r="AP32" s="114">
        <v>121501.65895</v>
      </c>
      <c r="AQ32" s="114">
        <v>119937.46064</v>
      </c>
      <c r="AR32" s="114">
        <v>118403.43643</v>
      </c>
      <c r="AS32" s="114">
        <v>116904.07097</v>
      </c>
      <c r="AT32" s="114">
        <v>115438.41485</v>
      </c>
      <c r="AU32" s="114">
        <v>114005.51964</v>
      </c>
    </row>
    <row r="33" spans="1:47" x14ac:dyDescent="0.25">
      <c r="A33" t="s">
        <v>11</v>
      </c>
      <c r="B33" s="72">
        <v>76557.992939999996</v>
      </c>
      <c r="C33" s="72">
        <v>80946.476519999997</v>
      </c>
      <c r="D33" s="72">
        <v>87589.588319999995</v>
      </c>
      <c r="E33" s="72">
        <v>92209.019759999996</v>
      </c>
      <c r="F33" s="72">
        <v>98283.539640000003</v>
      </c>
      <c r="G33" s="72">
        <v>95422.482480000006</v>
      </c>
      <c r="H33" s="72">
        <v>91141.288679999998</v>
      </c>
      <c r="I33" s="72">
        <v>93699.261240000007</v>
      </c>
      <c r="J33" s="72">
        <v>100242.558</v>
      </c>
      <c r="K33" s="72">
        <v>108667.96677999999</v>
      </c>
      <c r="L33" s="72">
        <v>106606.93160000001</v>
      </c>
      <c r="M33" s="72">
        <v>108493.4025</v>
      </c>
      <c r="N33" s="72">
        <v>236021.31455999997</v>
      </c>
      <c r="O33" s="72">
        <v>238423.76277</v>
      </c>
      <c r="P33" s="72">
        <v>247667.15184000004</v>
      </c>
      <c r="Q33" s="72">
        <v>212989.84676000001</v>
      </c>
      <c r="R33" s="72">
        <v>191365.35654000001</v>
      </c>
      <c r="S33" s="72">
        <v>199722.55978000001</v>
      </c>
      <c r="T33" s="72">
        <v>198226.6557</v>
      </c>
      <c r="U33" s="72">
        <v>190905.76028999998</v>
      </c>
      <c r="V33" s="72">
        <v>199572.09270000001</v>
      </c>
      <c r="W33" s="72">
        <v>185674.89923000001</v>
      </c>
      <c r="X33" s="72">
        <v>183766.76961999998</v>
      </c>
      <c r="Y33" s="72">
        <v>160356.90214000002</v>
      </c>
      <c r="Z33" s="72">
        <v>154301.43530000001</v>
      </c>
      <c r="AA33" s="72">
        <v>154590.53932999997</v>
      </c>
      <c r="AB33" s="72">
        <v>160683.92465999999</v>
      </c>
      <c r="AC33" s="72">
        <v>154067.75643000001</v>
      </c>
      <c r="AD33" s="72">
        <v>159306.11572</v>
      </c>
      <c r="AE33" s="72">
        <v>163100.09490999996</v>
      </c>
      <c r="AF33" s="72">
        <v>162711.55256999997</v>
      </c>
      <c r="AG33" s="114">
        <v>184109.60915</v>
      </c>
      <c r="AH33" s="114">
        <v>185902.68440999999</v>
      </c>
      <c r="AI33" s="114">
        <v>187550.36231</v>
      </c>
      <c r="AJ33" s="114">
        <v>188929.35058000003</v>
      </c>
      <c r="AK33" s="114">
        <v>190216.45199999999</v>
      </c>
      <c r="AL33" s="114">
        <v>191377.72766999999</v>
      </c>
      <c r="AM33" s="114">
        <v>192468.54347999999</v>
      </c>
      <c r="AN33" s="114">
        <v>193466.26375000001</v>
      </c>
      <c r="AO33" s="114">
        <v>194404.23531999998</v>
      </c>
      <c r="AP33" s="114">
        <v>195271.11473999999</v>
      </c>
      <c r="AQ33" s="114">
        <v>194242.33596000005</v>
      </c>
      <c r="AR33" s="114">
        <v>193154.35821999999</v>
      </c>
      <c r="AS33" s="114">
        <v>192018.39580000003</v>
      </c>
      <c r="AT33" s="114">
        <v>190843.85833999998</v>
      </c>
      <c r="AU33" s="114">
        <v>189638.62448999999</v>
      </c>
    </row>
    <row r="34" spans="1:47" x14ac:dyDescent="0.25">
      <c r="A34" t="s">
        <v>166</v>
      </c>
      <c r="B34" s="72">
        <v>18607.850000000002</v>
      </c>
      <c r="C34" s="72">
        <v>20189.650000000001</v>
      </c>
      <c r="D34" s="72">
        <v>19432.150000000001</v>
      </c>
      <c r="E34" s="72">
        <v>22625.1</v>
      </c>
      <c r="F34" s="72">
        <v>23216.534800000001</v>
      </c>
      <c r="G34" s="72">
        <v>25198.933999999997</v>
      </c>
      <c r="H34" s="72">
        <v>19426.45</v>
      </c>
      <c r="I34" s="72">
        <v>21590.500000000004</v>
      </c>
      <c r="J34" s="72">
        <v>20702.111700000001</v>
      </c>
      <c r="K34" s="72">
        <v>21238.198350000002</v>
      </c>
      <c r="L34" s="72">
        <v>18736.363499999999</v>
      </c>
      <c r="M34" s="72">
        <v>20410.801600000006</v>
      </c>
      <c r="N34" s="72">
        <v>41702.094400000002</v>
      </c>
      <c r="O34" s="72">
        <v>33766.656900000002</v>
      </c>
      <c r="P34" s="72">
        <v>38474.02810000001</v>
      </c>
      <c r="Q34" s="72">
        <v>39223.232580000004</v>
      </c>
      <c r="R34" s="72">
        <v>32955.413919999999</v>
      </c>
      <c r="S34" s="72">
        <v>28560.707920000001</v>
      </c>
      <c r="T34" s="72">
        <v>31895.876700000004</v>
      </c>
      <c r="U34" s="72">
        <v>34229.012719999999</v>
      </c>
      <c r="V34" s="72">
        <v>29033.89014</v>
      </c>
      <c r="W34" s="72">
        <v>25650.70652</v>
      </c>
      <c r="X34" s="72">
        <v>32746.41806</v>
      </c>
      <c r="Y34" s="72">
        <v>21117.865670000003</v>
      </c>
      <c r="Z34" s="72">
        <v>18257.883620000001</v>
      </c>
      <c r="AA34" s="72">
        <v>18038.46963</v>
      </c>
      <c r="AB34" s="72">
        <v>20146.08481</v>
      </c>
      <c r="AC34" s="72">
        <v>20031.681770000003</v>
      </c>
      <c r="AD34" s="72">
        <v>19280.77131</v>
      </c>
      <c r="AE34" s="72">
        <v>19594.691329999998</v>
      </c>
      <c r="AF34" s="72">
        <v>19513.20264</v>
      </c>
      <c r="AG34" s="114">
        <v>19513.20264</v>
      </c>
      <c r="AH34" s="114">
        <v>19513.20264</v>
      </c>
      <c r="AI34" s="114">
        <v>19513.20264</v>
      </c>
      <c r="AJ34" s="114">
        <v>19513.20264</v>
      </c>
      <c r="AK34" s="114">
        <v>19513.20264</v>
      </c>
      <c r="AL34" s="114">
        <v>19513.20264</v>
      </c>
      <c r="AM34" s="114">
        <v>19513.20264</v>
      </c>
      <c r="AN34" s="114">
        <v>19513.20264</v>
      </c>
      <c r="AO34" s="114">
        <v>19513.20264</v>
      </c>
      <c r="AP34" s="114">
        <v>19513.20264</v>
      </c>
      <c r="AQ34" s="114">
        <v>19513.20264</v>
      </c>
      <c r="AR34" s="114">
        <v>19513.20264</v>
      </c>
      <c r="AS34" s="114">
        <v>19513.20264</v>
      </c>
      <c r="AT34" s="114">
        <v>19513.20264</v>
      </c>
      <c r="AU34" s="114">
        <v>19513.20264</v>
      </c>
    </row>
    <row r="35" spans="1:47" x14ac:dyDescent="0.25">
      <c r="A35" t="s">
        <v>51</v>
      </c>
      <c r="B35" s="72">
        <v>739447.9456027397</v>
      </c>
      <c r="C35" s="72">
        <v>773355.92958904104</v>
      </c>
      <c r="D35" s="72">
        <v>771133.2345616438</v>
      </c>
      <c r="E35" s="72">
        <v>749366.68298630137</v>
      </c>
      <c r="F35" s="72">
        <v>738967.97469863005</v>
      </c>
      <c r="G35" s="72">
        <v>746046.45369863021</v>
      </c>
      <c r="H35" s="72">
        <v>777564.63341095892</v>
      </c>
      <c r="I35" s="72">
        <v>786877.16095890407</v>
      </c>
      <c r="J35" s="72">
        <v>804157.12041095889</v>
      </c>
      <c r="K35" s="72">
        <v>819896.72082191776</v>
      </c>
      <c r="L35" s="72">
        <v>837935.78397260269</v>
      </c>
      <c r="M35" s="72">
        <v>874089.08506849315</v>
      </c>
      <c r="N35" s="72">
        <v>891016.71465753415</v>
      </c>
      <c r="O35" s="72">
        <v>918807.17383561644</v>
      </c>
      <c r="P35" s="72">
        <v>945876.98356164386</v>
      </c>
      <c r="Q35" s="72">
        <v>970700.89154630143</v>
      </c>
      <c r="R35" s="72">
        <v>994546.86908506858</v>
      </c>
      <c r="S35" s="72">
        <v>1007773.9472142466</v>
      </c>
      <c r="T35" s="72">
        <v>1017694.033409315</v>
      </c>
      <c r="U35" s="72">
        <v>967835.07104821922</v>
      </c>
      <c r="V35" s="72">
        <v>910750.26055999997</v>
      </c>
      <c r="W35" s="72">
        <v>828238.68803630141</v>
      </c>
      <c r="X35" s="72">
        <v>822471.89284027403</v>
      </c>
      <c r="Y35" s="72">
        <v>800684.0419320548</v>
      </c>
      <c r="Z35" s="72">
        <v>796820.27567575336</v>
      </c>
      <c r="AA35" s="72">
        <v>808075.8676857535</v>
      </c>
      <c r="AB35" s="72">
        <v>834489.91109136981</v>
      </c>
      <c r="AC35" s="72">
        <v>860828.74734369863</v>
      </c>
      <c r="AD35" s="72">
        <v>880447.510699315</v>
      </c>
      <c r="AE35" s="72">
        <v>894625.46725219185</v>
      </c>
      <c r="AF35" s="72">
        <v>966726.34881917795</v>
      </c>
      <c r="AG35" s="114">
        <v>967619.38296417799</v>
      </c>
      <c r="AH35" s="114">
        <v>967619.38296417799</v>
      </c>
      <c r="AI35" s="114">
        <v>967619.38296417799</v>
      </c>
      <c r="AJ35" s="114">
        <v>967619.38296417799</v>
      </c>
      <c r="AK35" s="114">
        <v>967619.38296417799</v>
      </c>
      <c r="AL35" s="114">
        <v>967619.38296417799</v>
      </c>
      <c r="AM35" s="114">
        <v>967619.38296417799</v>
      </c>
      <c r="AN35" s="114">
        <v>967619.38296417799</v>
      </c>
      <c r="AO35" s="114">
        <v>967619.38296417799</v>
      </c>
      <c r="AP35" s="114">
        <v>967619.38296417799</v>
      </c>
      <c r="AQ35" s="114">
        <v>967619.38296417799</v>
      </c>
      <c r="AR35" s="114">
        <v>967619.38296417799</v>
      </c>
      <c r="AS35" s="114">
        <v>967619.38296417799</v>
      </c>
      <c r="AT35" s="114">
        <v>967619.38296417799</v>
      </c>
      <c r="AU35" s="114">
        <v>967619.38296417799</v>
      </c>
    </row>
    <row r="36" spans="1:47" x14ac:dyDescent="0.25">
      <c r="A36" s="14" t="s">
        <v>55</v>
      </c>
      <c r="B36" s="74">
        <f>SUM(B24:B35)</f>
        <v>8280505.9625259452</v>
      </c>
      <c r="C36" s="74">
        <f t="shared" ref="C36:AF36" si="1">SUM(C24:C35)</f>
        <v>8422043.7869190685</v>
      </c>
      <c r="D36" s="74">
        <f t="shared" si="1"/>
        <v>8533399.3380255736</v>
      </c>
      <c r="E36" s="74">
        <f t="shared" si="1"/>
        <v>8581361.0430811383</v>
      </c>
      <c r="F36" s="74">
        <f t="shared" si="1"/>
        <v>8363822.9661240326</v>
      </c>
      <c r="G36" s="74">
        <f t="shared" si="1"/>
        <v>8417112.8947744779</v>
      </c>
      <c r="H36" s="74">
        <f t="shared" si="1"/>
        <v>8471830.6506808978</v>
      </c>
      <c r="I36" s="74">
        <f t="shared" si="1"/>
        <v>8479701.7438312601</v>
      </c>
      <c r="J36" s="74">
        <f t="shared" si="1"/>
        <v>8534148.9288103562</v>
      </c>
      <c r="K36" s="74">
        <f t="shared" si="1"/>
        <v>8282963.1386331785</v>
      </c>
      <c r="L36" s="74">
        <f t="shared" si="1"/>
        <v>7602212.046102738</v>
      </c>
      <c r="M36" s="74">
        <f t="shared" si="1"/>
        <v>7567226.0587532595</v>
      </c>
      <c r="N36" s="74">
        <f t="shared" si="1"/>
        <v>7306131.8789616702</v>
      </c>
      <c r="O36" s="74">
        <f t="shared" si="1"/>
        <v>6845848.4578734795</v>
      </c>
      <c r="P36" s="74">
        <f t="shared" si="1"/>
        <v>6414608.7848219164</v>
      </c>
      <c r="Q36" s="74">
        <f t="shared" si="1"/>
        <v>5975753.7058452051</v>
      </c>
      <c r="R36" s="74">
        <f t="shared" si="1"/>
        <v>5682491.6396411788</v>
      </c>
      <c r="S36" s="74">
        <f t="shared" si="1"/>
        <v>5742638.0901285484</v>
      </c>
      <c r="T36" s="74">
        <f t="shared" si="1"/>
        <v>5369047.6266397806</v>
      </c>
      <c r="U36" s="74">
        <f t="shared" si="1"/>
        <v>4960632.6613035621</v>
      </c>
      <c r="V36" s="74">
        <f t="shared" si="1"/>
        <v>4814991.1674693963</v>
      </c>
      <c r="W36" s="74">
        <f t="shared" si="1"/>
        <v>4640953.9114495618</v>
      </c>
      <c r="X36" s="74">
        <f t="shared" si="1"/>
        <v>4559723.951057177</v>
      </c>
      <c r="Y36" s="74">
        <f t="shared" si="1"/>
        <v>4715320.3533687945</v>
      </c>
      <c r="Z36" s="74">
        <f t="shared" si="1"/>
        <v>4632989.9584883833</v>
      </c>
      <c r="AA36" s="74">
        <f t="shared" si="1"/>
        <v>4537282.9467376443</v>
      </c>
      <c r="AB36" s="74">
        <f t="shared" si="1"/>
        <v>4615360.0659163566</v>
      </c>
      <c r="AC36" s="74">
        <f t="shared" si="1"/>
        <v>4580491.8141376441</v>
      </c>
      <c r="AD36" s="74">
        <f t="shared" si="1"/>
        <v>4596320.1285003014</v>
      </c>
      <c r="AE36" s="74">
        <f t="shared" si="1"/>
        <v>4487626.3526286026</v>
      </c>
      <c r="AF36" s="74">
        <f t="shared" si="1"/>
        <v>4611851.8910775892</v>
      </c>
      <c r="AG36" s="115">
        <f t="shared" ref="AG36" si="2">SUM(AG24:AG35)</f>
        <v>4478327.8524744799</v>
      </c>
      <c r="AH36" s="115">
        <f t="shared" ref="AH36" si="3">SUM(AH24:AH35)</f>
        <v>4479420.8999064239</v>
      </c>
      <c r="AI36" s="115">
        <f t="shared" ref="AI36" si="4">SUM(AI24:AI35)</f>
        <v>4471396.7877305606</v>
      </c>
      <c r="AJ36" s="115">
        <f t="shared" ref="AJ36" si="5">SUM(AJ24:AJ35)</f>
        <v>4452001.0132574923</v>
      </c>
      <c r="AK36" s="115">
        <f t="shared" ref="AK36" si="6">SUM(AK24:AK35)</f>
        <v>4431438.0527931089</v>
      </c>
      <c r="AL36" s="115">
        <f t="shared" ref="AL36" si="7">SUM(AL24:AL35)</f>
        <v>4409494.5889013009</v>
      </c>
      <c r="AM36" s="115">
        <f t="shared" ref="AM36" si="8">SUM(AM24:AM35)</f>
        <v>4390748.5845972188</v>
      </c>
      <c r="AN36" s="115">
        <f t="shared" ref="AN36" si="9">SUM(AN24:AN35)</f>
        <v>4367356.536255273</v>
      </c>
      <c r="AO36" s="115">
        <f t="shared" ref="AO36" si="10">SUM(AO24:AO35)</f>
        <v>4346444.2432680689</v>
      </c>
      <c r="AP36" s="115">
        <f t="shared" ref="AP36" si="11">SUM(AP24:AP35)</f>
        <v>4324641.2837031912</v>
      </c>
      <c r="AQ36" s="115">
        <f t="shared" ref="AQ36" si="12">SUM(AQ24:AQ35)</f>
        <v>4318016.2857833561</v>
      </c>
      <c r="AR36" s="115">
        <f t="shared" ref="AR36" si="13">SUM(AR24:AR35)</f>
        <v>4310164.8301465884</v>
      </c>
      <c r="AS36" s="115">
        <f t="shared" ref="AS36" si="14">SUM(AS24:AS35)</f>
        <v>4300770.0409359038</v>
      </c>
      <c r="AT36" s="115">
        <f t="shared" ref="AT36" si="15">SUM(AT24:AT35)</f>
        <v>4292157.5644673277</v>
      </c>
      <c r="AU36" s="115">
        <f t="shared" ref="AU36" si="16">SUM(AU24:AU35)</f>
        <v>4282777.3999576848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workbookViewId="0">
      <pane xSplit="1" ySplit="7" topLeftCell="B8" activePane="bottomRight" state="frozen"/>
      <selection activeCell="B17" sqref="B17"/>
      <selection pane="topRight" activeCell="B17" sqref="B17"/>
      <selection pane="bottomLeft" activeCell="B17" sqref="B17"/>
      <selection pane="bottomRight" activeCell="B8" sqref="B8"/>
    </sheetView>
  </sheetViews>
  <sheetFormatPr defaultRowHeight="15" x14ac:dyDescent="0.25"/>
  <cols>
    <col min="1" max="1" width="29.140625" customWidth="1"/>
    <col min="2" max="4" width="10" customWidth="1"/>
    <col min="5" max="25" width="7.85546875" customWidth="1"/>
    <col min="31" max="16384" width="9.140625" style="4"/>
  </cols>
  <sheetData>
    <row r="1" spans="1:30" ht="18.75" x14ac:dyDescent="0.3">
      <c r="A1" s="27" t="s">
        <v>118</v>
      </c>
      <c r="B1" s="27"/>
      <c r="C1" s="27"/>
      <c r="D1" s="27"/>
    </row>
    <row r="2" spans="1:30" ht="16.5" x14ac:dyDescent="0.3">
      <c r="A2" s="28" t="s">
        <v>263</v>
      </c>
      <c r="B2" s="28"/>
      <c r="C2" s="28"/>
      <c r="D2" s="28"/>
    </row>
    <row r="3" spans="1:30" ht="16.5" x14ac:dyDescent="0.3">
      <c r="B3" s="28"/>
      <c r="C3" s="28"/>
      <c r="D3" s="28"/>
    </row>
    <row r="4" spans="1:30" ht="16.5" x14ac:dyDescent="0.3">
      <c r="A4" s="28" t="s">
        <v>208</v>
      </c>
      <c r="N4" s="21"/>
    </row>
    <row r="5" spans="1:30" ht="16.5" x14ac:dyDescent="0.3">
      <c r="A5" s="28"/>
      <c r="N5" s="21"/>
    </row>
    <row r="6" spans="1:30" x14ac:dyDescent="0.25">
      <c r="A6" t="s">
        <v>118</v>
      </c>
    </row>
    <row r="7" spans="1:30" s="159" customFormat="1" x14ac:dyDescent="0.25">
      <c r="A7" s="5" t="s">
        <v>35</v>
      </c>
      <c r="B7" s="29" t="s">
        <v>209</v>
      </c>
      <c r="C7" s="29">
        <v>2008</v>
      </c>
      <c r="D7" s="29">
        <v>2009</v>
      </c>
      <c r="E7" s="29">
        <v>2010</v>
      </c>
      <c r="F7" s="29">
        <v>2011</v>
      </c>
      <c r="G7" s="29">
        <v>2012</v>
      </c>
      <c r="H7" s="29">
        <v>2013</v>
      </c>
      <c r="I7" s="29">
        <v>2014</v>
      </c>
      <c r="J7" s="29">
        <v>2015</v>
      </c>
      <c r="K7" s="29">
        <v>2016</v>
      </c>
      <c r="L7" s="29">
        <v>2017</v>
      </c>
      <c r="M7" s="29">
        <v>2018</v>
      </c>
      <c r="N7" s="29">
        <v>2019</v>
      </c>
      <c r="O7" s="29">
        <v>2020</v>
      </c>
      <c r="P7" s="5">
        <v>2021</v>
      </c>
      <c r="Q7" s="5">
        <v>2022</v>
      </c>
      <c r="R7" s="5">
        <v>2023</v>
      </c>
      <c r="S7" s="5">
        <v>2024</v>
      </c>
      <c r="T7" s="5">
        <v>2025</v>
      </c>
      <c r="U7" s="5">
        <v>2026</v>
      </c>
      <c r="V7" s="5">
        <v>2027</v>
      </c>
      <c r="W7" s="5">
        <v>2028</v>
      </c>
      <c r="X7" s="5">
        <v>2029</v>
      </c>
      <c r="Y7" s="5">
        <v>2030</v>
      </c>
      <c r="Z7" s="5">
        <v>2031</v>
      </c>
      <c r="AA7" s="5">
        <v>2032</v>
      </c>
      <c r="AB7" s="5">
        <v>2033</v>
      </c>
      <c r="AC7" s="5">
        <v>2034</v>
      </c>
      <c r="AD7" s="5">
        <v>2035</v>
      </c>
    </row>
    <row r="8" spans="1:30" x14ac:dyDescent="0.25">
      <c r="A8" t="s">
        <v>3</v>
      </c>
      <c r="B8" s="75">
        <v>0</v>
      </c>
      <c r="C8" s="116">
        <v>0.39084885006415021</v>
      </c>
      <c r="D8" s="116">
        <v>0.87084382524307535</v>
      </c>
      <c r="E8" s="116">
        <v>1.5748292375415938</v>
      </c>
      <c r="F8" s="116">
        <v>2.1551310358068543</v>
      </c>
      <c r="G8" s="116">
        <v>3.0751616006080065</v>
      </c>
      <c r="H8" s="116">
        <v>4.3614236735496403</v>
      </c>
      <c r="I8" s="116">
        <v>4.9932778697002034</v>
      </c>
      <c r="J8" s="116">
        <v>6.0586012347792613</v>
      </c>
      <c r="K8" s="116">
        <v>6.9212233772159806</v>
      </c>
      <c r="L8" s="116">
        <v>7.4278757936523592</v>
      </c>
      <c r="M8" s="116">
        <v>7.4278757936523592</v>
      </c>
      <c r="N8" s="116">
        <v>7.4278757936523592</v>
      </c>
      <c r="O8" s="116">
        <v>7.4278757936523592</v>
      </c>
      <c r="P8" s="117">
        <v>10.685088214287124</v>
      </c>
      <c r="Q8" s="117">
        <v>13.942300634921887</v>
      </c>
      <c r="R8" s="117">
        <v>17.19951305555665</v>
      </c>
      <c r="S8" s="117">
        <v>20.456725476191416</v>
      </c>
      <c r="T8" s="117">
        <v>23.713937896826181</v>
      </c>
      <c r="U8" s="117">
        <v>26.971150317460946</v>
      </c>
      <c r="V8" s="117">
        <v>30.228362738095711</v>
      </c>
      <c r="W8" s="117">
        <v>33.485575158730477</v>
      </c>
      <c r="X8" s="117">
        <v>36.742787579365242</v>
      </c>
      <c r="Y8" s="117">
        <v>40</v>
      </c>
      <c r="Z8" s="117">
        <v>43</v>
      </c>
      <c r="AA8" s="117">
        <v>46</v>
      </c>
      <c r="AB8" s="117">
        <v>49</v>
      </c>
      <c r="AC8" s="117">
        <v>52</v>
      </c>
      <c r="AD8" s="117">
        <v>55</v>
      </c>
    </row>
    <row r="9" spans="1:30" x14ac:dyDescent="0.25">
      <c r="A9" t="s">
        <v>4</v>
      </c>
      <c r="B9" s="75">
        <v>0</v>
      </c>
      <c r="C9" s="76">
        <v>0</v>
      </c>
      <c r="D9" s="116">
        <v>0.44219266833672338</v>
      </c>
      <c r="E9" s="116">
        <v>0.88730952608598312</v>
      </c>
      <c r="F9" s="116">
        <v>1.2288983129046132</v>
      </c>
      <c r="G9" s="116">
        <v>1.7321720640537701</v>
      </c>
      <c r="H9" s="116">
        <v>2.3103008356879022</v>
      </c>
      <c r="I9" s="116">
        <v>2.9075054160627705</v>
      </c>
      <c r="J9" s="116">
        <v>3.7306030673709119</v>
      </c>
      <c r="K9" s="116">
        <v>4.3568201952798074</v>
      </c>
      <c r="L9" s="116">
        <v>5.3093256220423894</v>
      </c>
      <c r="M9" s="116">
        <v>5.3093256220423894</v>
      </c>
      <c r="N9" s="116">
        <v>5.3093256220423894</v>
      </c>
      <c r="O9" s="116">
        <v>5.3093256220423894</v>
      </c>
      <c r="P9" s="117">
        <v>7.7783930598381499</v>
      </c>
      <c r="Q9" s="117">
        <v>10.247460497633911</v>
      </c>
      <c r="R9" s="117">
        <v>12.716527935429673</v>
      </c>
      <c r="S9" s="117">
        <v>15.185595373225434</v>
      </c>
      <c r="T9" s="117">
        <v>17.654662811021193</v>
      </c>
      <c r="U9" s="117">
        <v>20.123730248816955</v>
      </c>
      <c r="V9" s="117">
        <v>22.592797686612716</v>
      </c>
      <c r="W9" s="117">
        <v>25.061865124408477</v>
      </c>
      <c r="X9" s="117">
        <v>27.530932562204239</v>
      </c>
      <c r="Y9" s="117">
        <v>30</v>
      </c>
      <c r="Z9" s="117">
        <v>32.5</v>
      </c>
      <c r="AA9" s="117">
        <v>35</v>
      </c>
      <c r="AB9" s="117">
        <v>37.5</v>
      </c>
      <c r="AC9" s="117">
        <v>40</v>
      </c>
      <c r="AD9" s="117">
        <v>42.5</v>
      </c>
    </row>
    <row r="10" spans="1:30" x14ac:dyDescent="0.25">
      <c r="A10" t="s">
        <v>5</v>
      </c>
      <c r="B10" s="75">
        <v>0</v>
      </c>
      <c r="C10" s="116">
        <v>8.2594921883215822E-2</v>
      </c>
      <c r="D10" s="116">
        <v>0.40120944612263937</v>
      </c>
      <c r="E10" s="116">
        <v>0.89765062513650717</v>
      </c>
      <c r="F10" s="116">
        <v>1.1630018385984147</v>
      </c>
      <c r="G10" s="116">
        <v>1.4748520104509817</v>
      </c>
      <c r="H10" s="116">
        <v>1.6989532073859865</v>
      </c>
      <c r="I10" s="116">
        <v>1.9912206802806709</v>
      </c>
      <c r="J10" s="116">
        <v>2.3027069941651628</v>
      </c>
      <c r="K10" s="116">
        <v>2.7083179896765999</v>
      </c>
      <c r="L10" s="116">
        <v>3.4465009843293628</v>
      </c>
      <c r="M10" s="116">
        <v>3.4465009843293628</v>
      </c>
      <c r="N10" s="116">
        <v>3.4465009843293628</v>
      </c>
      <c r="O10" s="116">
        <v>3.4465009843293628</v>
      </c>
      <c r="P10" s="117">
        <v>5.1018508858964271</v>
      </c>
      <c r="Q10" s="117">
        <v>6.757200787463491</v>
      </c>
      <c r="R10" s="117">
        <v>8.4125506890305548</v>
      </c>
      <c r="S10" s="117">
        <v>10.067900590597619</v>
      </c>
      <c r="T10" s="117">
        <v>11.723250492164683</v>
      </c>
      <c r="U10" s="117">
        <v>13.378600393731746</v>
      </c>
      <c r="V10" s="117">
        <v>15.03395029529881</v>
      </c>
      <c r="W10" s="117">
        <v>16.689300196865872</v>
      </c>
      <c r="X10" s="117">
        <v>18.344650098432936</v>
      </c>
      <c r="Y10" s="117">
        <v>20</v>
      </c>
      <c r="Z10" s="117">
        <v>21.5</v>
      </c>
      <c r="AA10" s="117">
        <v>23</v>
      </c>
      <c r="AB10" s="117">
        <v>24.5</v>
      </c>
      <c r="AC10" s="117">
        <v>26</v>
      </c>
      <c r="AD10" s="117">
        <v>27.5</v>
      </c>
    </row>
    <row r="11" spans="1:30" s="159" customFormat="1" x14ac:dyDescent="0.25">
      <c r="A11" s="5" t="s">
        <v>36</v>
      </c>
      <c r="B11" s="29" t="s">
        <v>209</v>
      </c>
      <c r="C11" s="29">
        <v>2008</v>
      </c>
      <c r="D11" s="29">
        <v>2009</v>
      </c>
      <c r="E11" s="29">
        <v>2010</v>
      </c>
      <c r="F11" s="29">
        <v>2011</v>
      </c>
      <c r="G11" s="29">
        <v>2012</v>
      </c>
      <c r="H11" s="29">
        <v>2013</v>
      </c>
      <c r="I11" s="29">
        <v>2014</v>
      </c>
      <c r="J11" s="29">
        <v>2015</v>
      </c>
      <c r="K11" s="29">
        <v>2016</v>
      </c>
      <c r="L11" s="29">
        <v>2017</v>
      </c>
      <c r="M11" s="29">
        <v>2018</v>
      </c>
      <c r="N11" s="29">
        <v>2019</v>
      </c>
      <c r="O11" s="29">
        <v>2020</v>
      </c>
      <c r="P11" s="5">
        <v>2021</v>
      </c>
      <c r="Q11" s="5">
        <v>2022</v>
      </c>
      <c r="R11" s="5">
        <v>2023</v>
      </c>
      <c r="S11" s="5">
        <v>2024</v>
      </c>
      <c r="T11" s="5">
        <v>2025</v>
      </c>
      <c r="U11" s="5">
        <v>2026</v>
      </c>
      <c r="V11" s="5">
        <v>2027</v>
      </c>
      <c r="W11" s="5">
        <v>2028</v>
      </c>
      <c r="X11" s="5">
        <v>2029</v>
      </c>
      <c r="Y11" s="5">
        <v>2030</v>
      </c>
      <c r="Z11" s="5">
        <v>2031</v>
      </c>
      <c r="AA11" s="5">
        <v>2032</v>
      </c>
      <c r="AB11" s="5">
        <v>2033</v>
      </c>
      <c r="AC11" s="5">
        <v>2034</v>
      </c>
      <c r="AD11" s="5">
        <v>2035</v>
      </c>
    </row>
    <row r="12" spans="1:30" x14ac:dyDescent="0.25">
      <c r="A12" t="s">
        <v>0</v>
      </c>
      <c r="B12" s="75">
        <v>0</v>
      </c>
      <c r="C12" s="116">
        <v>0.32080117854108947</v>
      </c>
      <c r="D12" s="116">
        <v>1.0578412012899376</v>
      </c>
      <c r="E12" s="116">
        <v>1.576376007124227</v>
      </c>
      <c r="F12" s="116">
        <v>2.4331632183582608</v>
      </c>
      <c r="G12" s="116">
        <v>2.5988225256263315</v>
      </c>
      <c r="H12" s="116">
        <v>2.6273311124085588</v>
      </c>
      <c r="I12" s="116">
        <v>2.9068785758338946</v>
      </c>
      <c r="J12" s="116">
        <v>3.2821512859088346</v>
      </c>
      <c r="K12" s="116">
        <v>3.3276071387336827</v>
      </c>
      <c r="L12" s="116">
        <v>3.4183685999880713</v>
      </c>
      <c r="M12" s="116">
        <v>3.4183685999880713</v>
      </c>
      <c r="N12" s="116">
        <v>3.4183685999880713</v>
      </c>
      <c r="O12" s="116">
        <v>3.4183685999880713</v>
      </c>
      <c r="P12" s="118">
        <v>3.4765317399892641</v>
      </c>
      <c r="Q12" s="118">
        <v>3.534694879990457</v>
      </c>
      <c r="R12" s="118">
        <v>3.5928580199916498</v>
      </c>
      <c r="S12" s="118">
        <v>3.6510211599928426</v>
      </c>
      <c r="T12" s="118">
        <v>3.7091842999940354</v>
      </c>
      <c r="U12" s="118">
        <v>3.7673474399952283</v>
      </c>
      <c r="V12" s="118">
        <v>3.8255105799964211</v>
      </c>
      <c r="W12" s="118">
        <v>3.8836737199976139</v>
      </c>
      <c r="X12" s="118">
        <v>3.9418368599988067</v>
      </c>
      <c r="Y12" s="118">
        <v>4</v>
      </c>
      <c r="Z12" s="118">
        <v>4</v>
      </c>
      <c r="AA12" s="118">
        <v>4</v>
      </c>
      <c r="AB12" s="118">
        <v>4</v>
      </c>
      <c r="AC12" s="118">
        <v>4</v>
      </c>
      <c r="AD12" s="118">
        <v>4</v>
      </c>
    </row>
    <row r="13" spans="1:30" x14ac:dyDescent="0.25">
      <c r="A13" t="s">
        <v>8</v>
      </c>
      <c r="B13" s="75">
        <v>0</v>
      </c>
      <c r="C13" s="116">
        <v>3.5822186242228993E-2</v>
      </c>
      <c r="D13" s="116">
        <v>0.15860035598435782</v>
      </c>
      <c r="E13" s="116">
        <v>0.34405787296902912</v>
      </c>
      <c r="F13" s="116">
        <v>0.69412688174950499</v>
      </c>
      <c r="G13" s="116">
        <v>0.7743974130452963</v>
      </c>
      <c r="H13" s="116">
        <v>0.83370016032695382</v>
      </c>
      <c r="I13" s="116">
        <v>0.86497118551835916</v>
      </c>
      <c r="J13" s="116">
        <v>0.91043656515063676</v>
      </c>
      <c r="K13" s="116">
        <v>0.96063353417353503</v>
      </c>
      <c r="L13" s="116">
        <v>0.97120883454939844</v>
      </c>
      <c r="M13" s="116">
        <v>0.97120883454939844</v>
      </c>
      <c r="N13" s="116">
        <v>0.97120883454939844</v>
      </c>
      <c r="O13" s="116">
        <v>0.97120883454939844</v>
      </c>
      <c r="P13" s="118">
        <v>1.0240879510944585</v>
      </c>
      <c r="Q13" s="118">
        <v>1.0769670676395187</v>
      </c>
      <c r="R13" s="118">
        <v>1.1298461841845788</v>
      </c>
      <c r="S13" s="118">
        <v>1.182725300729639</v>
      </c>
      <c r="T13" s="118">
        <v>1.2356044172746992</v>
      </c>
      <c r="U13" s="118">
        <v>1.2884835338197593</v>
      </c>
      <c r="V13" s="118">
        <v>1.3413626503648195</v>
      </c>
      <c r="W13" s="118">
        <v>1.3942417669098797</v>
      </c>
      <c r="X13" s="118">
        <v>1.4471208834549398</v>
      </c>
      <c r="Y13" s="118">
        <v>1.5</v>
      </c>
      <c r="Z13" s="118">
        <v>1.5</v>
      </c>
      <c r="AA13" s="118">
        <v>1.5</v>
      </c>
      <c r="AB13" s="118">
        <v>1.5</v>
      </c>
      <c r="AC13" s="118">
        <v>1.5</v>
      </c>
      <c r="AD13" s="118">
        <v>1.5</v>
      </c>
    </row>
    <row r="14" spans="1:30" x14ac:dyDescent="0.25">
      <c r="A14" t="s">
        <v>3</v>
      </c>
      <c r="B14" s="75">
        <v>0</v>
      </c>
      <c r="C14" s="116">
        <v>6.5141475010691702E-2</v>
      </c>
      <c r="D14" s="116">
        <v>0.54790743838109068</v>
      </c>
      <c r="E14" s="116">
        <v>1.1185970793978273</v>
      </c>
      <c r="F14" s="116">
        <v>1.2251843235134123</v>
      </c>
      <c r="G14" s="116">
        <v>1.5874068297780541</v>
      </c>
      <c r="H14" s="116">
        <v>1.9382170901449645</v>
      </c>
      <c r="I14" s="116">
        <v>1.8578669279912994</v>
      </c>
      <c r="J14" s="116">
        <v>2.0899166141938679</v>
      </c>
      <c r="K14" s="116">
        <v>2.5062741911596946</v>
      </c>
      <c r="L14" s="116">
        <v>2.5269614903498976</v>
      </c>
      <c r="M14" s="116">
        <v>2.5269614903498976</v>
      </c>
      <c r="N14" s="116">
        <v>2.5269614903498976</v>
      </c>
      <c r="O14" s="116">
        <v>2.5269614903498976</v>
      </c>
      <c r="P14" s="118">
        <v>2.6242653413149077</v>
      </c>
      <c r="Q14" s="118">
        <v>2.7215691922799179</v>
      </c>
      <c r="R14" s="118">
        <v>2.818873043244928</v>
      </c>
      <c r="S14" s="118">
        <v>2.9161768942099382</v>
      </c>
      <c r="T14" s="118">
        <v>3.0134807451749483</v>
      </c>
      <c r="U14" s="118">
        <v>3.1107845961399585</v>
      </c>
      <c r="V14" s="118">
        <v>3.2080884471049687</v>
      </c>
      <c r="W14" s="118">
        <v>3.3053922980699788</v>
      </c>
      <c r="X14" s="118">
        <v>3.402696149034989</v>
      </c>
      <c r="Y14" s="118">
        <v>3.5</v>
      </c>
      <c r="Z14" s="118">
        <v>3.5</v>
      </c>
      <c r="AA14" s="118">
        <v>3.5</v>
      </c>
      <c r="AB14" s="118">
        <v>3.5</v>
      </c>
      <c r="AC14" s="118">
        <v>3.5</v>
      </c>
      <c r="AD14" s="118">
        <v>3.5</v>
      </c>
    </row>
    <row r="15" spans="1:30" x14ac:dyDescent="0.25">
      <c r="A15" t="s">
        <v>4</v>
      </c>
      <c r="B15" s="75">
        <v>0</v>
      </c>
      <c r="C15" s="116">
        <v>5.4299373761686733E-2</v>
      </c>
      <c r="D15" s="116">
        <v>0.31925824474385456</v>
      </c>
      <c r="E15" s="116">
        <v>0.53277848277576634</v>
      </c>
      <c r="F15" s="116">
        <v>0.82780990366531115</v>
      </c>
      <c r="G15" s="116">
        <v>1.0325326781659376</v>
      </c>
      <c r="H15" s="116">
        <v>1.0593218339251833</v>
      </c>
      <c r="I15" s="116">
        <v>1.1224451814627801</v>
      </c>
      <c r="J15" s="116">
        <v>1.0929521578895174</v>
      </c>
      <c r="K15" s="116">
        <v>1.2232187020990111</v>
      </c>
      <c r="L15" s="116">
        <v>1.3756552217900349</v>
      </c>
      <c r="M15" s="116">
        <v>1.3756552217900349</v>
      </c>
      <c r="N15" s="116">
        <v>1.3756552217900349</v>
      </c>
      <c r="O15" s="116">
        <v>1.3756552217900349</v>
      </c>
      <c r="P15" s="118">
        <v>1.4380896996110313</v>
      </c>
      <c r="Q15" s="118">
        <v>1.5005241774320277</v>
      </c>
      <c r="R15" s="118">
        <v>1.5629586552530241</v>
      </c>
      <c r="S15" s="118">
        <v>1.6253931330740206</v>
      </c>
      <c r="T15" s="118">
        <v>1.687827610895017</v>
      </c>
      <c r="U15" s="118">
        <v>1.7502620887160134</v>
      </c>
      <c r="V15" s="118">
        <v>1.8126965665370098</v>
      </c>
      <c r="W15" s="118">
        <v>1.8751310443580063</v>
      </c>
      <c r="X15" s="118">
        <v>1.9375655221790027</v>
      </c>
      <c r="Y15" s="118">
        <v>2</v>
      </c>
      <c r="Z15" s="118">
        <v>2</v>
      </c>
      <c r="AA15" s="118">
        <v>2</v>
      </c>
      <c r="AB15" s="118">
        <v>2</v>
      </c>
      <c r="AC15" s="118">
        <v>2</v>
      </c>
      <c r="AD15" s="118">
        <v>2</v>
      </c>
    </row>
    <row r="16" spans="1:30" x14ac:dyDescent="0.25">
      <c r="A16" t="s">
        <v>5</v>
      </c>
      <c r="B16" s="75">
        <v>0</v>
      </c>
      <c r="C16" s="116">
        <v>0.16380557483823127</v>
      </c>
      <c r="D16" s="116">
        <v>0.49251638368096318</v>
      </c>
      <c r="E16" s="116">
        <v>0.73375895713172701</v>
      </c>
      <c r="F16" s="116">
        <v>0.94079394977963704</v>
      </c>
      <c r="G16" s="116">
        <v>1.1154448173686695</v>
      </c>
      <c r="H16" s="116">
        <v>1.2112448252261707</v>
      </c>
      <c r="I16" s="116">
        <v>1.3345919533210615</v>
      </c>
      <c r="J16" s="116">
        <v>1.3507523816421612</v>
      </c>
      <c r="K16" s="116">
        <v>1.629924319460099</v>
      </c>
      <c r="L16" s="116">
        <v>1.6789107986126144</v>
      </c>
      <c r="M16" s="116">
        <v>1.6789107986126144</v>
      </c>
      <c r="N16" s="116">
        <v>1.6789107986126144</v>
      </c>
      <c r="O16" s="116">
        <v>1.6789107986126144</v>
      </c>
      <c r="P16" s="118">
        <v>1.9610197187513529</v>
      </c>
      <c r="Q16" s="118">
        <v>2.2431286388900915</v>
      </c>
      <c r="R16" s="118">
        <v>2.5252375590288301</v>
      </c>
      <c r="S16" s="118">
        <v>2.8073464791675686</v>
      </c>
      <c r="T16" s="118">
        <v>3.0894553993063072</v>
      </c>
      <c r="U16" s="118">
        <v>3.3715643194450458</v>
      </c>
      <c r="V16" s="118">
        <v>3.6536732395837843</v>
      </c>
      <c r="W16" s="118">
        <v>3.9357821597225229</v>
      </c>
      <c r="X16" s="118">
        <v>4.2178910798612614</v>
      </c>
      <c r="Y16" s="118">
        <v>4.5</v>
      </c>
      <c r="Z16" s="118">
        <v>4.5</v>
      </c>
      <c r="AA16" s="118">
        <v>4.5</v>
      </c>
      <c r="AB16" s="118">
        <v>4.5</v>
      </c>
      <c r="AC16" s="118">
        <v>4.5</v>
      </c>
      <c r="AD16" s="118">
        <v>4.5</v>
      </c>
    </row>
    <row r="17" spans="1:31" s="159" customFormat="1" x14ac:dyDescent="0.25">
      <c r="A17" s="5" t="s">
        <v>34</v>
      </c>
      <c r="B17" s="29" t="s">
        <v>209</v>
      </c>
      <c r="C17" s="29">
        <v>2008</v>
      </c>
      <c r="D17" s="29">
        <v>2009</v>
      </c>
      <c r="E17" s="29">
        <v>2010</v>
      </c>
      <c r="F17" s="29">
        <v>2011</v>
      </c>
      <c r="G17" s="29">
        <v>2012</v>
      </c>
      <c r="H17" s="29">
        <v>2013</v>
      </c>
      <c r="I17" s="29">
        <v>2014</v>
      </c>
      <c r="J17" s="29">
        <v>2015</v>
      </c>
      <c r="K17" s="29">
        <v>2016</v>
      </c>
      <c r="L17" s="29">
        <v>2017</v>
      </c>
      <c r="M17" s="29">
        <v>2018</v>
      </c>
      <c r="N17" s="29">
        <v>2019</v>
      </c>
      <c r="O17" s="29">
        <v>2020</v>
      </c>
      <c r="P17" s="5">
        <v>2021</v>
      </c>
      <c r="Q17" s="5">
        <v>2022</v>
      </c>
      <c r="R17" s="5">
        <v>2023</v>
      </c>
      <c r="S17" s="5">
        <v>2024</v>
      </c>
      <c r="T17" s="5">
        <v>2025</v>
      </c>
      <c r="U17" s="5">
        <v>2026</v>
      </c>
      <c r="V17" s="5">
        <v>2027</v>
      </c>
      <c r="W17" s="5">
        <v>2028</v>
      </c>
      <c r="X17" s="5">
        <v>2029</v>
      </c>
      <c r="Y17" s="5">
        <v>2030</v>
      </c>
      <c r="Z17" s="5">
        <v>2031</v>
      </c>
      <c r="AA17" s="5">
        <v>2032</v>
      </c>
      <c r="AB17" s="5">
        <v>2033</v>
      </c>
      <c r="AC17" s="5">
        <v>2034</v>
      </c>
      <c r="AD17" s="5">
        <v>2035</v>
      </c>
    </row>
    <row r="18" spans="1:31" x14ac:dyDescent="0.25">
      <c r="A18" t="s">
        <v>3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  <c r="H18" s="75">
        <v>0</v>
      </c>
      <c r="I18" s="75">
        <v>0</v>
      </c>
      <c r="J18" s="75">
        <v>0</v>
      </c>
      <c r="K18" s="75">
        <v>0</v>
      </c>
      <c r="L18" s="75">
        <v>0</v>
      </c>
      <c r="M18" s="75">
        <v>0</v>
      </c>
      <c r="N18" s="75">
        <v>0</v>
      </c>
      <c r="O18" s="75">
        <v>0</v>
      </c>
      <c r="P18" s="118">
        <v>0.6</v>
      </c>
      <c r="Q18" s="118">
        <v>1.088888888888889</v>
      </c>
      <c r="R18" s="118">
        <v>1.5777777777777779</v>
      </c>
      <c r="S18" s="118">
        <v>2.0666666666666669</v>
      </c>
      <c r="T18" s="118">
        <v>2.5555555555555558</v>
      </c>
      <c r="U18" s="118">
        <v>3.0444444444444447</v>
      </c>
      <c r="V18" s="118">
        <v>3.5333333333333337</v>
      </c>
      <c r="W18" s="118">
        <v>4.0222222222222221</v>
      </c>
      <c r="X18" s="118">
        <v>4.5111111111111111</v>
      </c>
      <c r="Y18" s="118">
        <v>5</v>
      </c>
      <c r="Z18" s="118">
        <v>4.5</v>
      </c>
      <c r="AA18" s="118">
        <v>4</v>
      </c>
      <c r="AB18" s="118">
        <v>3.5</v>
      </c>
      <c r="AC18" s="118">
        <v>3</v>
      </c>
      <c r="AD18" s="118">
        <v>2.5</v>
      </c>
    </row>
    <row r="19" spans="1:31" x14ac:dyDescent="0.25">
      <c r="A19" t="s">
        <v>4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  <c r="H19" s="75">
        <v>0</v>
      </c>
      <c r="I19" s="75">
        <v>0</v>
      </c>
      <c r="J19" s="75">
        <v>0</v>
      </c>
      <c r="K19" s="75">
        <v>0</v>
      </c>
      <c r="L19" s="75">
        <v>0</v>
      </c>
      <c r="M19" s="75">
        <v>0</v>
      </c>
      <c r="N19" s="75">
        <v>0</v>
      </c>
      <c r="O19" s="75">
        <v>0</v>
      </c>
      <c r="P19" s="118">
        <v>0</v>
      </c>
      <c r="Q19" s="118">
        <v>0</v>
      </c>
      <c r="R19" s="118">
        <v>0</v>
      </c>
      <c r="S19" s="118">
        <v>0</v>
      </c>
      <c r="T19" s="118">
        <v>0</v>
      </c>
      <c r="U19" s="118">
        <v>0</v>
      </c>
      <c r="V19" s="118">
        <v>0</v>
      </c>
      <c r="W19" s="118">
        <v>0</v>
      </c>
      <c r="X19" s="118">
        <v>0</v>
      </c>
      <c r="Y19" s="118">
        <v>0</v>
      </c>
      <c r="Z19" s="118">
        <v>0</v>
      </c>
      <c r="AA19" s="118">
        <v>0</v>
      </c>
      <c r="AB19" s="118">
        <v>0</v>
      </c>
      <c r="AC19" s="118">
        <v>0</v>
      </c>
      <c r="AD19" s="118">
        <v>0</v>
      </c>
    </row>
    <row r="20" spans="1:31" x14ac:dyDescent="0.25">
      <c r="A20" t="s">
        <v>5</v>
      </c>
      <c r="B20" s="75">
        <v>0</v>
      </c>
      <c r="C20" s="75">
        <v>0</v>
      </c>
      <c r="D20" s="75">
        <v>0</v>
      </c>
      <c r="E20" s="75">
        <v>0</v>
      </c>
      <c r="F20" s="75">
        <v>0</v>
      </c>
      <c r="G20" s="75">
        <v>0</v>
      </c>
      <c r="H20" s="75">
        <v>0</v>
      </c>
      <c r="I20" s="75">
        <v>0</v>
      </c>
      <c r="J20" s="75">
        <v>0</v>
      </c>
      <c r="K20" s="75">
        <v>0</v>
      </c>
      <c r="L20" s="75">
        <v>0</v>
      </c>
      <c r="M20" s="75">
        <v>0</v>
      </c>
      <c r="N20" s="75">
        <v>0</v>
      </c>
      <c r="O20" s="75">
        <v>0</v>
      </c>
      <c r="P20" s="118">
        <v>0.8</v>
      </c>
      <c r="Q20" s="118">
        <v>1.1555555555555557</v>
      </c>
      <c r="R20" s="118">
        <v>1.5111111111111113</v>
      </c>
      <c r="S20" s="118">
        <v>1.8666666666666669</v>
      </c>
      <c r="T20" s="118">
        <v>2.2222222222222223</v>
      </c>
      <c r="U20" s="118">
        <v>2.5777777777777779</v>
      </c>
      <c r="V20" s="118">
        <v>2.9333333333333336</v>
      </c>
      <c r="W20" s="118">
        <v>3.2888888888888892</v>
      </c>
      <c r="X20" s="118">
        <v>3.6444444444444448</v>
      </c>
      <c r="Y20" s="118">
        <v>4</v>
      </c>
      <c r="Z20" s="118">
        <v>3.6</v>
      </c>
      <c r="AA20" s="118">
        <v>3.2</v>
      </c>
      <c r="AB20" s="118">
        <v>2.8000000000000003</v>
      </c>
      <c r="AC20" s="118">
        <v>2.4000000000000004</v>
      </c>
      <c r="AD20" s="118">
        <v>2.0000000000000004</v>
      </c>
    </row>
    <row r="21" spans="1:31" x14ac:dyDescent="0.25">
      <c r="A21" s="18" t="s">
        <v>116</v>
      </c>
      <c r="B21" s="29" t="s">
        <v>209</v>
      </c>
      <c r="C21" s="29">
        <v>2008</v>
      </c>
      <c r="D21" s="29">
        <v>2009</v>
      </c>
      <c r="E21" s="29">
        <v>2010</v>
      </c>
      <c r="F21" s="29">
        <v>2011</v>
      </c>
      <c r="G21" s="29">
        <v>2012</v>
      </c>
      <c r="H21" s="29">
        <v>2013</v>
      </c>
      <c r="I21" s="29">
        <v>2014</v>
      </c>
      <c r="J21" s="29">
        <v>2015</v>
      </c>
      <c r="K21" s="29">
        <v>2016</v>
      </c>
      <c r="L21" s="29">
        <v>2017</v>
      </c>
      <c r="M21" s="29">
        <v>2018</v>
      </c>
      <c r="N21" s="29">
        <v>2019</v>
      </c>
      <c r="O21" s="29">
        <v>2020</v>
      </c>
      <c r="P21" s="5">
        <v>2021</v>
      </c>
      <c r="Q21" s="5">
        <v>2022</v>
      </c>
      <c r="R21" s="5">
        <v>2023</v>
      </c>
      <c r="S21" s="5">
        <v>2024</v>
      </c>
      <c r="T21" s="5">
        <v>2025</v>
      </c>
      <c r="U21" s="5">
        <v>2026</v>
      </c>
      <c r="V21" s="5">
        <v>2027</v>
      </c>
      <c r="W21" s="5">
        <v>2028</v>
      </c>
      <c r="X21" s="5">
        <v>2029</v>
      </c>
      <c r="Y21" s="5">
        <v>2030</v>
      </c>
      <c r="Z21" s="5">
        <v>2031</v>
      </c>
      <c r="AA21" s="5">
        <v>2032</v>
      </c>
      <c r="AB21" s="5">
        <v>2033</v>
      </c>
      <c r="AC21" s="5">
        <v>2034</v>
      </c>
      <c r="AD21" s="5">
        <v>2035</v>
      </c>
    </row>
    <row r="22" spans="1:31" x14ac:dyDescent="0.25">
      <c r="A22" s="16" t="s">
        <v>13</v>
      </c>
      <c r="B22" s="78">
        <v>0</v>
      </c>
      <c r="C22" s="78">
        <v>0</v>
      </c>
      <c r="D22" s="78">
        <v>0</v>
      </c>
      <c r="E22" s="120">
        <v>1.0142566825650907</v>
      </c>
      <c r="F22" s="120">
        <v>1.4260699972371709</v>
      </c>
      <c r="G22" s="120">
        <v>2.997581703581107</v>
      </c>
      <c r="H22" s="120">
        <v>3.8702570810565029</v>
      </c>
      <c r="I22" s="120">
        <v>5.2069511472125907</v>
      </c>
      <c r="J22" s="120">
        <v>6.9020268465605996</v>
      </c>
      <c r="K22" s="120">
        <v>8.2126575798770283</v>
      </c>
      <c r="L22" s="120">
        <v>11.325016809362076</v>
      </c>
      <c r="M22" s="120">
        <v>11.325016809362076</v>
      </c>
      <c r="N22" s="120">
        <v>11.325016809362076</v>
      </c>
      <c r="O22" s="120">
        <v>11.325016809362076</v>
      </c>
      <c r="P22" s="17">
        <v>18.477288008510978</v>
      </c>
      <c r="Q22" s="17">
        <v>25.629559207659881</v>
      </c>
      <c r="R22" s="17">
        <v>32.78183040680878</v>
      </c>
      <c r="S22" s="17">
        <v>39.934101605957679</v>
      </c>
      <c r="T22" s="17">
        <v>47.086372805106578</v>
      </c>
      <c r="U22" s="17">
        <v>54.238644004255477</v>
      </c>
      <c r="V22" s="17">
        <v>61.390915203404376</v>
      </c>
      <c r="W22" s="17">
        <v>68.543186402553275</v>
      </c>
      <c r="X22" s="17">
        <v>75.695457601702174</v>
      </c>
      <c r="Y22" s="17">
        <v>90</v>
      </c>
      <c r="Z22" s="17">
        <v>90</v>
      </c>
      <c r="AA22" s="17">
        <v>90</v>
      </c>
      <c r="AB22" s="17">
        <v>90</v>
      </c>
      <c r="AC22" s="17">
        <v>90</v>
      </c>
      <c r="AD22" s="17">
        <v>90</v>
      </c>
    </row>
    <row r="23" spans="1:31" x14ac:dyDescent="0.25">
      <c r="A23" s="18" t="s">
        <v>10</v>
      </c>
      <c r="B23" s="29" t="s">
        <v>209</v>
      </c>
      <c r="C23" s="29">
        <v>2008</v>
      </c>
      <c r="D23" s="29">
        <v>2009</v>
      </c>
      <c r="E23" s="29">
        <v>2010</v>
      </c>
      <c r="F23" s="29">
        <v>2011</v>
      </c>
      <c r="G23" s="29">
        <v>2012</v>
      </c>
      <c r="H23" s="29">
        <v>2013</v>
      </c>
      <c r="I23" s="29">
        <v>2014</v>
      </c>
      <c r="J23" s="29">
        <v>2015</v>
      </c>
      <c r="K23" s="29">
        <v>2016</v>
      </c>
      <c r="L23" s="29">
        <v>2017</v>
      </c>
      <c r="M23" s="29">
        <v>2018</v>
      </c>
      <c r="N23" s="29">
        <v>2019</v>
      </c>
      <c r="O23" s="29">
        <v>2020</v>
      </c>
      <c r="P23" s="5">
        <v>2021</v>
      </c>
      <c r="Q23" s="5">
        <v>2022</v>
      </c>
      <c r="R23" s="5">
        <v>2023</v>
      </c>
      <c r="S23" s="5">
        <v>2024</v>
      </c>
      <c r="T23" s="5">
        <v>2025</v>
      </c>
      <c r="U23" s="5">
        <v>2026</v>
      </c>
      <c r="V23" s="5">
        <v>2027</v>
      </c>
      <c r="W23" s="5">
        <v>2028</v>
      </c>
      <c r="X23" s="5">
        <v>2029</v>
      </c>
      <c r="Y23" s="5">
        <v>2030</v>
      </c>
      <c r="Z23" s="5">
        <v>2031</v>
      </c>
      <c r="AA23" s="5">
        <v>2032</v>
      </c>
      <c r="AB23" s="5">
        <v>2033</v>
      </c>
      <c r="AC23" s="5">
        <v>2034</v>
      </c>
      <c r="AD23" s="5">
        <v>2035</v>
      </c>
    </row>
    <row r="24" spans="1:31" x14ac:dyDescent="0.25">
      <c r="A24" s="19" t="s">
        <v>117</v>
      </c>
      <c r="B24" s="79">
        <v>0</v>
      </c>
      <c r="C24" s="79">
        <v>0</v>
      </c>
      <c r="D24" s="79">
        <v>0</v>
      </c>
      <c r="E24" s="79">
        <v>0</v>
      </c>
      <c r="F24" s="79">
        <v>0</v>
      </c>
      <c r="G24" s="119">
        <v>24.031857784742854</v>
      </c>
      <c r="H24" s="119">
        <v>48.955568896554915</v>
      </c>
      <c r="I24" s="119">
        <v>66.948202726706214</v>
      </c>
      <c r="J24" s="119">
        <v>82.991995530477652</v>
      </c>
      <c r="K24" s="119">
        <v>82.384153283404942</v>
      </c>
      <c r="L24" s="119">
        <v>90.169864073941156</v>
      </c>
      <c r="M24" s="119">
        <v>89.821074708357202</v>
      </c>
      <c r="N24" s="119">
        <v>89.821074708357202</v>
      </c>
      <c r="O24" s="119">
        <v>89.821074708357202</v>
      </c>
      <c r="P24" s="121">
        <v>90.746431553052005</v>
      </c>
      <c r="Q24" s="121">
        <v>91.671788397746809</v>
      </c>
      <c r="R24" s="121">
        <v>92.597145242441613</v>
      </c>
      <c r="S24" s="121">
        <v>93.522502087136417</v>
      </c>
      <c r="T24" s="121">
        <v>94.44785893183122</v>
      </c>
      <c r="U24" s="121">
        <v>95.373215776526024</v>
      </c>
      <c r="V24" s="121">
        <v>96.298572621220828</v>
      </c>
      <c r="W24" s="121">
        <v>97.223929465915631</v>
      </c>
      <c r="X24" s="121">
        <v>98.149286310610435</v>
      </c>
      <c r="Y24" s="121">
        <v>100</v>
      </c>
      <c r="Z24" s="121">
        <v>100</v>
      </c>
      <c r="AA24" s="121">
        <v>100</v>
      </c>
      <c r="AB24" s="121">
        <v>100</v>
      </c>
      <c r="AC24" s="121">
        <v>100</v>
      </c>
      <c r="AD24" s="121">
        <v>100</v>
      </c>
      <c r="AE24" s="161"/>
    </row>
    <row r="25" spans="1:31" x14ac:dyDescent="0.25">
      <c r="B25" s="75"/>
      <c r="C25" s="75"/>
      <c r="D25" s="75"/>
      <c r="E25" s="77"/>
      <c r="F25" s="77"/>
      <c r="G25" s="77"/>
      <c r="H25" s="77"/>
      <c r="I25" s="77"/>
      <c r="J25" s="77"/>
      <c r="K25" s="77"/>
      <c r="L25" s="77"/>
      <c r="M25" s="76"/>
      <c r="N25" s="76"/>
      <c r="O25" s="76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1" x14ac:dyDescent="0.25">
      <c r="A26" s="5" t="s">
        <v>273</v>
      </c>
      <c r="B26" s="29" t="s">
        <v>209</v>
      </c>
      <c r="C26" s="29">
        <v>2008</v>
      </c>
      <c r="D26" s="29">
        <v>2009</v>
      </c>
      <c r="E26" s="29">
        <v>2010</v>
      </c>
      <c r="F26" s="29">
        <v>2011</v>
      </c>
      <c r="G26" s="29">
        <v>2012</v>
      </c>
      <c r="H26" s="29">
        <v>2013</v>
      </c>
      <c r="I26" s="29">
        <v>2014</v>
      </c>
      <c r="J26" s="29">
        <v>2015</v>
      </c>
      <c r="K26" s="29">
        <v>2016</v>
      </c>
      <c r="L26" s="29">
        <v>2017</v>
      </c>
      <c r="M26" s="29">
        <v>2018</v>
      </c>
      <c r="N26" s="29">
        <v>2019</v>
      </c>
      <c r="O26" s="29">
        <v>2020</v>
      </c>
      <c r="P26" s="5">
        <v>2021</v>
      </c>
      <c r="Q26" s="5">
        <v>2022</v>
      </c>
      <c r="R26" s="5">
        <v>2023</v>
      </c>
      <c r="S26" s="5">
        <v>2024</v>
      </c>
      <c r="T26" s="5">
        <v>2025</v>
      </c>
      <c r="U26" s="5">
        <v>2026</v>
      </c>
      <c r="V26" s="5">
        <v>2027</v>
      </c>
      <c r="W26" s="5">
        <v>2028</v>
      </c>
      <c r="X26" s="5">
        <v>2029</v>
      </c>
      <c r="Y26" s="5">
        <v>2030</v>
      </c>
      <c r="Z26" s="5">
        <v>2031</v>
      </c>
      <c r="AA26" s="5">
        <v>2032</v>
      </c>
      <c r="AB26" s="5">
        <v>2033</v>
      </c>
      <c r="AC26" s="5">
        <v>2034</v>
      </c>
      <c r="AD26" s="5">
        <v>2035</v>
      </c>
    </row>
    <row r="27" spans="1:31" x14ac:dyDescent="0.25">
      <c r="A27" t="s">
        <v>33</v>
      </c>
      <c r="B27" s="75">
        <v>0</v>
      </c>
      <c r="C27" s="75">
        <v>0</v>
      </c>
      <c r="D27" s="75">
        <v>0</v>
      </c>
      <c r="E27" s="75">
        <v>0</v>
      </c>
      <c r="F27" s="136">
        <v>2.3E-2</v>
      </c>
      <c r="G27" s="136">
        <v>5.1000000000000004E-2</v>
      </c>
      <c r="H27" s="136">
        <v>8.5999999999999993E-2</v>
      </c>
      <c r="I27" s="136">
        <v>0.105</v>
      </c>
      <c r="J27" s="136">
        <v>0.13</v>
      </c>
      <c r="K27" s="136">
        <v>0.121</v>
      </c>
      <c r="L27" s="136">
        <v>9.4E-2</v>
      </c>
      <c r="M27" s="136">
        <v>9.4E-2</v>
      </c>
      <c r="N27" s="136">
        <v>9.4E-2</v>
      </c>
      <c r="O27" s="136">
        <v>9.4E-2</v>
      </c>
      <c r="P27" s="137">
        <v>9.8500000000000004E-2</v>
      </c>
      <c r="Q27" s="137">
        <v>0.10300000000000001</v>
      </c>
      <c r="R27" s="137">
        <v>0.10750000000000001</v>
      </c>
      <c r="S27" s="137">
        <v>0.11200000000000002</v>
      </c>
      <c r="T27" s="137">
        <v>0.11650000000000002</v>
      </c>
      <c r="U27" s="137">
        <v>0.12100000000000002</v>
      </c>
      <c r="V27" s="137">
        <v>0.12550000000000003</v>
      </c>
      <c r="W27" s="137">
        <v>0.13000000000000003</v>
      </c>
      <c r="X27" s="137">
        <v>0.13450000000000004</v>
      </c>
      <c r="Y27" s="137">
        <v>0.13899999999999998</v>
      </c>
      <c r="Z27" s="137">
        <v>0.14299999999999999</v>
      </c>
      <c r="AA27" s="137">
        <v>0.14699999999999999</v>
      </c>
      <c r="AB27" s="137">
        <v>0.151</v>
      </c>
      <c r="AC27" s="137">
        <v>0.155</v>
      </c>
      <c r="AD27" s="137">
        <v>0.159</v>
      </c>
    </row>
    <row r="28" spans="1:31" x14ac:dyDescent="0.25">
      <c r="A28" s="2" t="s">
        <v>32</v>
      </c>
      <c r="B28" s="80">
        <v>0</v>
      </c>
      <c r="C28" s="80">
        <v>0</v>
      </c>
      <c r="D28" s="80">
        <v>0</v>
      </c>
      <c r="E28" s="80">
        <v>0</v>
      </c>
      <c r="F28" s="122">
        <v>7.0000000000000001E-3</v>
      </c>
      <c r="G28" s="122">
        <v>1.4999999999999999E-2</v>
      </c>
      <c r="H28" s="122">
        <v>2.5000000000000001E-2</v>
      </c>
      <c r="I28" s="122">
        <v>0.34600000000000003</v>
      </c>
      <c r="J28" s="122">
        <v>3.9E-2</v>
      </c>
      <c r="K28" s="122">
        <v>1.9E-2</v>
      </c>
      <c r="L28" s="122">
        <v>1.4999999999999999E-2</v>
      </c>
      <c r="M28" s="122">
        <v>1.4999999999999999E-2</v>
      </c>
      <c r="N28" s="122">
        <v>1.4999999999999999E-2</v>
      </c>
      <c r="O28" s="122">
        <v>1.4999999999999999E-2</v>
      </c>
      <c r="P28" s="123">
        <v>1.5699999999999999E-2</v>
      </c>
      <c r="Q28" s="123">
        <v>1.6399999999999998E-2</v>
      </c>
      <c r="R28" s="123">
        <v>1.7099999999999997E-2</v>
      </c>
      <c r="S28" s="123">
        <v>1.7799999999999996E-2</v>
      </c>
      <c r="T28" s="123">
        <v>1.8499999999999996E-2</v>
      </c>
      <c r="U28" s="123">
        <v>1.9199999999999995E-2</v>
      </c>
      <c r="V28" s="123">
        <v>1.9899999999999994E-2</v>
      </c>
      <c r="W28" s="123">
        <v>2.0599999999999993E-2</v>
      </c>
      <c r="X28" s="123">
        <v>2.1299999999999993E-2</v>
      </c>
      <c r="Y28" s="123">
        <v>2.1999999999999999E-2</v>
      </c>
      <c r="Z28" s="123">
        <v>2.4E-2</v>
      </c>
      <c r="AA28" s="123">
        <v>2.6000000000000002E-2</v>
      </c>
      <c r="AB28" s="123">
        <v>2.8000000000000004E-2</v>
      </c>
      <c r="AC28" s="123">
        <v>3.0000000000000006E-2</v>
      </c>
      <c r="AD28" s="123">
        <v>3.2000000000000008E-2</v>
      </c>
    </row>
    <row r="30" spans="1:31" x14ac:dyDescent="0.25">
      <c r="A30" t="s">
        <v>172</v>
      </c>
      <c r="B30" t="s">
        <v>271</v>
      </c>
    </row>
    <row r="31" spans="1:31" x14ac:dyDescent="0.25">
      <c r="B31" s="12" t="s">
        <v>272</v>
      </c>
      <c r="C31" s="12"/>
      <c r="D31" s="12"/>
    </row>
    <row r="32" spans="1:31" x14ac:dyDescent="0.25">
      <c r="B32" t="s">
        <v>274</v>
      </c>
    </row>
    <row r="34" spans="1:2" x14ac:dyDescent="0.25">
      <c r="A34" s="33" t="s">
        <v>173</v>
      </c>
      <c r="B34" t="s">
        <v>281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AD5FFF71-910A-4C8D-B6EB-2B0525A6D56E}"/>
</file>

<file path=customXml/itemProps2.xml><?xml version="1.0" encoding="utf-8"?>
<ds:datastoreItem xmlns:ds="http://schemas.openxmlformats.org/officeDocument/2006/customXml" ds:itemID="{DBF0F9DC-45D9-488D-AD55-ADDF3B838BB5}"/>
</file>

<file path=customXml/itemProps3.xml><?xml version="1.0" encoding="utf-8"?>
<ds:datastoreItem xmlns:ds="http://schemas.openxmlformats.org/officeDocument/2006/customXml" ds:itemID="{04B5E6D6-4B14-4070-A771-9D37413F60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Velkommen</vt:lpstr>
      <vt:lpstr>Liste over tabeller</vt:lpstr>
      <vt:lpstr>Tabel 1 Antal dyr</vt:lpstr>
      <vt:lpstr>Tabel 2 Staldtypefordeling</vt:lpstr>
      <vt:lpstr>Tabel 3 CH4 fra fordøjelse</vt:lpstr>
      <vt:lpstr>Tabel 4 CH4 fra gødning</vt:lpstr>
      <vt:lpstr>Tabel 5 N2O fra gødning</vt:lpstr>
      <vt:lpstr>Tabel 6 Gødningsmængder</vt:lpstr>
      <vt:lpstr>Tabel 7 Miljøteknologi</vt:lpstr>
      <vt:lpstr>Tabel 8 Reduktionsfaktorer</vt:lpstr>
      <vt:lpstr>Tabel 9 Gylle afsat til biogas</vt:lpstr>
      <vt:lpstr>Tabel 10 N-udskillelse</vt:lpstr>
      <vt:lpstr>Tabel 11 Baggrundstal kvæg</vt:lpstr>
      <vt:lpstr>Tabel 12 Handelsgødning</vt:lpstr>
      <vt:lpstr>Tabel 13 Vægtet opholdstid</vt:lpstr>
      <vt:lpstr>Reference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2022-06-03T09:34:08Z</dcterms:created>
  <dcterms:modified xsi:type="dcterms:W3CDTF">2022-06-03T09:34:20Z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aveCode">
    <vt:r8>185857117176055</vt:r8>
  </property>
  <property fmtid="{D5CDD505-2E9C-101B-9397-08002B2CF9AE}" pid="3" name="ContentTypeId">
    <vt:lpwstr>0x010100BDF22F492AE8914D8B73C3E3C23F308D</vt:lpwstr>
  </property>
</Properties>
</file>